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rah\Box\Z My Folder\Monthly System\"/>
    </mc:Choice>
  </mc:AlternateContent>
  <bookViews>
    <workbookView xWindow="0" yWindow="0" windowWidth="28800" windowHeight="11835" tabRatio="819"/>
  </bookViews>
  <sheets>
    <sheet name="Instructions" sheetId="1" r:id="rId1"/>
    <sheet name="Settings" sheetId="2" r:id="rId2"/>
    <sheet name="Supervisors" sheetId="3" r:id="rId3"/>
    <sheet name="Experience Log" sheetId="4" r:id="rId4"/>
    <sheet name="Data Analysis" sheetId="19" r:id="rId5"/>
    <sheet name="Audit Categories" sheetId="18" r:id="rId6"/>
  </sheets>
  <definedNames>
    <definedName name="BACB_Credential">Instructions!#REF!</definedName>
    <definedName name="Client_Observation">'Experience Log'!$R$2011:$R$2012</definedName>
    <definedName name="DataYearMonthExperienceType">'Data Analysis'!$B$10:$B$185</definedName>
    <definedName name="Experience_Types">'Experience Log'!$B$2011:$B$2013</definedName>
    <definedName name="ExperienceLogSettings">'Experience Log'!$C$2011:$C$2034</definedName>
    <definedName name="ExperienceType">'Experience Log'!$B$2011:$B$2013</definedName>
    <definedName name="LogClientObservations">ExperienceLogTable[Client Observations]</definedName>
    <definedName name="LogClientObservationsUnderContract">ExperienceLogTable['# of Client Observations Under Contract]</definedName>
    <definedName name="LogDateOfExperience">ExperienceLogTable[Date of Experience]</definedName>
    <definedName name="LogExperienceHours">ExperienceLogTable[Experience Hours]</definedName>
    <definedName name="LogExperienceHoursUnderContract">ExperienceLogTable['# of Experience Hours Under Contract]</definedName>
    <definedName name="LogExperienceSetting">ExperienceLogTable[Setting]</definedName>
    <definedName name="LogExperiencesNotUnderContract">ExperienceLogTable['# of Experiences Not Under Contract]</definedName>
    <definedName name="LogExperienceType">ExperienceLogTable[Experience Type]</definedName>
    <definedName name="LogGroupSupervisionHours">ExperienceLogTable[Group Supervision Hours]</definedName>
    <definedName name="LogGroupSupervisionHoursUnderContract">ExperienceLogTable['# of Group Supervision Hours Under Contract]</definedName>
    <definedName name="LogIndependentHours">ExperienceLogTable[Independent Hours]</definedName>
    <definedName name="LogIndependentHoursUnderContract">ExperienceLogTable['# of Independent Hours Under Contract]</definedName>
    <definedName name="LogIndividualSupervisionHours">ExperienceLogTable[Individual Supervision Hours]</definedName>
    <definedName name="LogMonth">ExperienceLogTable[Month]</definedName>
    <definedName name="LogRestrictedHours">ExperienceLogTable[Restricted Hours]</definedName>
    <definedName name="LogSupervisionContacts">ExperienceLogTable[Supervision Contacts]</definedName>
    <definedName name="LogSupervisionContactsUnderContract">ExperienceLogTable['# of Supervision Contacts Under Contract]</definedName>
    <definedName name="LogSupervisionHours">ExperienceLogTable[Supervised Hours]</definedName>
    <definedName name="LogSupervisionHoursUnderContract">ExperienceLogTable['# of Supervised Hours Under Contract]</definedName>
    <definedName name="LogSupervisor">ExperienceLogTable[Supervisor]</definedName>
    <definedName name="LogUnrestrictedHours">ExperienceLogTable[Unrestricted Hours]</definedName>
    <definedName name="LogUnrestrictedHoursUnderContract">ExperienceLogTable['# of Unrestricted Hours Under Contract]</definedName>
    <definedName name="LogWeightedExperienceHoursUnderContract">ExperienceLogTable['# of Weighted Experience Hours Under Contract]</definedName>
    <definedName name="LogYear">ExperienceLogTable[Year]</definedName>
    <definedName name="Method_of_Supervision">'Experience Log'!$K$2011:$K$2014</definedName>
    <definedName name="Month" localSheetId="4">#REF!:INDEX(#REF!,COUNTIF(#REF!,"?*"))</definedName>
    <definedName name="Month">#REF!:INDEX(#REF!,COUNTIF(#REF!,"?*"))</definedName>
    <definedName name="MonthYearExperienceType">ExperienceLogTable[Year-Month-Experience Type]</definedName>
    <definedName name="Primary_Age_Group_of_Clients" localSheetId="3">'Experience Log'!#REF!</definedName>
    <definedName name="Primary_Age_Group_of_Clients" localSheetId="2">Supervisors!#REF!</definedName>
    <definedName name="Primary_Age_Group_of_Clients">Settings!$E$35:$E$39</definedName>
    <definedName name="Primary_Areas_of_Work" localSheetId="3">'Experience Log'!#REF!</definedName>
    <definedName name="Primary_Areas_of_Work" localSheetId="2">Supervisors!#REF!</definedName>
    <definedName name="Primary_Areas_of_Work">Settings!$D$35:$D$46</definedName>
    <definedName name="Primary_Emphasis_of_Work" localSheetId="3">'Experience Log'!#REF!</definedName>
    <definedName name="Primary_Emphasis_of_Work" localSheetId="2">Supervisors!#REF!</definedName>
    <definedName name="Primary_Emphasis_of_Work">Settings!$C$35:$C$50</definedName>
    <definedName name="Settings">OFFSET(Settings!$B$9,0,0,COUNTA(Settings!$B:$B)-1,1)</definedName>
    <definedName name="Supervisor_Qualifications" localSheetId="3">'Experience Log'!$E$36:$E$38</definedName>
    <definedName name="Supervisor_Qualifications">Supervisors!$E$35:$E$37</definedName>
    <definedName name="Supervisors">OFFSET(Supervisors!$B$9,0,0,COUNTA(Supervisors!$B:$B)-1,1)</definedName>
    <definedName name="Total_Experience_Hours_Percentage" localSheetId="4">#REF!:INDEX(#REF!,COUNTIF(#REF!,"?*"))</definedName>
    <definedName name="Total_Experience_Hours_Percentage">#REF!:INDEX(#REF!,COUNTIF(#REF!,"?*"))</definedName>
    <definedName name="Unrestricted_Hours_Percentage" localSheetId="4">#REF!:INDEX(#REF!,COUNTIF(#REF!,"?*"))</definedName>
    <definedName name="Unrestricted_Hours_Percentage">#REF!:INDEX(#REF!,COUNTIF(#REF!,"?*"))</definedName>
    <definedName name="Year" localSheetId="4">#REF!:INDEX(#REF!,COUNTIF(#REF!,"?*"))</definedName>
    <definedName name="Year">#REF!:INDEX(#REF!,COUNTIF(#REF!,"?*"))</definedName>
    <definedName name="YearMonth">ExperienceLogTable[Year-Month]</definedName>
    <definedName name="YearMonthExperienceType">ExperienceLogTable[Year-Month-Experience Type]</definedName>
  </definedNames>
  <calcPr calcId="152511"/>
</workbook>
</file>

<file path=xl/calcChain.xml><?xml version="1.0" encoding="utf-8"?>
<calcChain xmlns="http://schemas.openxmlformats.org/spreadsheetml/2006/main">
  <c r="N9" i="4" l="1"/>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N513" i="4"/>
  <c r="N514" i="4"/>
  <c r="N515" i="4"/>
  <c r="N516" i="4"/>
  <c r="N517" i="4"/>
  <c r="N518" i="4"/>
  <c r="N519" i="4"/>
  <c r="N520" i="4"/>
  <c r="N521" i="4"/>
  <c r="N522" i="4"/>
  <c r="N523" i="4"/>
  <c r="N524" i="4"/>
  <c r="N525" i="4"/>
  <c r="N526" i="4"/>
  <c r="N527" i="4"/>
  <c r="N528" i="4"/>
  <c r="N529" i="4"/>
  <c r="N530" i="4"/>
  <c r="N531" i="4"/>
  <c r="N532" i="4"/>
  <c r="N533" i="4"/>
  <c r="N534" i="4"/>
  <c r="N535" i="4"/>
  <c r="N536" i="4"/>
  <c r="N537" i="4"/>
  <c r="N538" i="4"/>
  <c r="N539" i="4"/>
  <c r="N540" i="4"/>
  <c r="N541" i="4"/>
  <c r="N542" i="4"/>
  <c r="N543" i="4"/>
  <c r="N544" i="4"/>
  <c r="N545" i="4"/>
  <c r="N546" i="4"/>
  <c r="N547" i="4"/>
  <c r="N548" i="4"/>
  <c r="N549" i="4"/>
  <c r="N550" i="4"/>
  <c r="N551" i="4"/>
  <c r="N552" i="4"/>
  <c r="N553" i="4"/>
  <c r="N554" i="4"/>
  <c r="N555" i="4"/>
  <c r="N556" i="4"/>
  <c r="N557" i="4"/>
  <c r="N558" i="4"/>
  <c r="N559" i="4"/>
  <c r="N560" i="4"/>
  <c r="N561" i="4"/>
  <c r="N562" i="4"/>
  <c r="N563" i="4"/>
  <c r="N564" i="4"/>
  <c r="N565" i="4"/>
  <c r="N566" i="4"/>
  <c r="N567" i="4"/>
  <c r="N568" i="4"/>
  <c r="N569" i="4"/>
  <c r="N570" i="4"/>
  <c r="N571" i="4"/>
  <c r="N572" i="4"/>
  <c r="N573" i="4"/>
  <c r="N574" i="4"/>
  <c r="N575" i="4"/>
  <c r="N576" i="4"/>
  <c r="N577" i="4"/>
  <c r="N578" i="4"/>
  <c r="N579" i="4"/>
  <c r="N580" i="4"/>
  <c r="N581" i="4"/>
  <c r="N582" i="4"/>
  <c r="N583" i="4"/>
  <c r="N584" i="4"/>
  <c r="N585" i="4"/>
  <c r="N586" i="4"/>
  <c r="N587" i="4"/>
  <c r="N588" i="4"/>
  <c r="N589" i="4"/>
  <c r="N590" i="4"/>
  <c r="N591" i="4"/>
  <c r="N592" i="4"/>
  <c r="N593" i="4"/>
  <c r="N594" i="4"/>
  <c r="N595" i="4"/>
  <c r="N596" i="4"/>
  <c r="N597" i="4"/>
  <c r="N598" i="4"/>
  <c r="N599" i="4"/>
  <c r="N600" i="4"/>
  <c r="N601" i="4"/>
  <c r="N602" i="4"/>
  <c r="N603" i="4"/>
  <c r="N604" i="4"/>
  <c r="N605" i="4"/>
  <c r="N606" i="4"/>
  <c r="N607" i="4"/>
  <c r="N608" i="4"/>
  <c r="N609" i="4"/>
  <c r="N610" i="4"/>
  <c r="N611" i="4"/>
  <c r="N612" i="4"/>
  <c r="N613" i="4"/>
  <c r="N614" i="4"/>
  <c r="N615" i="4"/>
  <c r="N616" i="4"/>
  <c r="N617" i="4"/>
  <c r="N618" i="4"/>
  <c r="N619" i="4"/>
  <c r="N620" i="4"/>
  <c r="N621" i="4"/>
  <c r="N622" i="4"/>
  <c r="N623" i="4"/>
  <c r="N624" i="4"/>
  <c r="N625" i="4"/>
  <c r="N626" i="4"/>
  <c r="N627" i="4"/>
  <c r="N628" i="4"/>
  <c r="N629" i="4"/>
  <c r="N630" i="4"/>
  <c r="N631" i="4"/>
  <c r="N632" i="4"/>
  <c r="N633" i="4"/>
  <c r="N634" i="4"/>
  <c r="N635" i="4"/>
  <c r="N636" i="4"/>
  <c r="N637" i="4"/>
  <c r="N638" i="4"/>
  <c r="N639" i="4"/>
  <c r="N640" i="4"/>
  <c r="N641" i="4"/>
  <c r="N642" i="4"/>
  <c r="N643" i="4"/>
  <c r="N644" i="4"/>
  <c r="N645" i="4"/>
  <c r="N646" i="4"/>
  <c r="N647" i="4"/>
  <c r="N648" i="4"/>
  <c r="N649" i="4"/>
  <c r="N650" i="4"/>
  <c r="N651" i="4"/>
  <c r="N652" i="4"/>
  <c r="N653" i="4"/>
  <c r="N654" i="4"/>
  <c r="N655" i="4"/>
  <c r="N656" i="4"/>
  <c r="N657" i="4"/>
  <c r="N658" i="4"/>
  <c r="N659" i="4"/>
  <c r="N660" i="4"/>
  <c r="N661" i="4"/>
  <c r="N662" i="4"/>
  <c r="N663" i="4"/>
  <c r="N664" i="4"/>
  <c r="N665" i="4"/>
  <c r="N666" i="4"/>
  <c r="N667" i="4"/>
  <c r="N668" i="4"/>
  <c r="N669" i="4"/>
  <c r="N670" i="4"/>
  <c r="N671" i="4"/>
  <c r="N672" i="4"/>
  <c r="N673" i="4"/>
  <c r="N674" i="4"/>
  <c r="N675" i="4"/>
  <c r="N676" i="4"/>
  <c r="N677" i="4"/>
  <c r="N678" i="4"/>
  <c r="N679" i="4"/>
  <c r="N680" i="4"/>
  <c r="N681" i="4"/>
  <c r="N682" i="4"/>
  <c r="N683" i="4"/>
  <c r="N684" i="4"/>
  <c r="N685" i="4"/>
  <c r="N686" i="4"/>
  <c r="N687" i="4"/>
  <c r="N688" i="4"/>
  <c r="N689" i="4"/>
  <c r="N690" i="4"/>
  <c r="N691" i="4"/>
  <c r="N692" i="4"/>
  <c r="N693" i="4"/>
  <c r="N694" i="4"/>
  <c r="N695" i="4"/>
  <c r="N696" i="4"/>
  <c r="N697" i="4"/>
  <c r="N698" i="4"/>
  <c r="N699" i="4"/>
  <c r="N700" i="4"/>
  <c r="N701" i="4"/>
  <c r="N702" i="4"/>
  <c r="N703" i="4"/>
  <c r="N704" i="4"/>
  <c r="N705" i="4"/>
  <c r="N706" i="4"/>
  <c r="N707" i="4"/>
  <c r="N708" i="4"/>
  <c r="N709" i="4"/>
  <c r="N710" i="4"/>
  <c r="N711" i="4"/>
  <c r="N712" i="4"/>
  <c r="N713" i="4"/>
  <c r="N714" i="4"/>
  <c r="N715" i="4"/>
  <c r="N716" i="4"/>
  <c r="N717" i="4"/>
  <c r="N718" i="4"/>
  <c r="N719" i="4"/>
  <c r="N720" i="4"/>
  <c r="N721" i="4"/>
  <c r="N722" i="4"/>
  <c r="N723" i="4"/>
  <c r="N724" i="4"/>
  <c r="N725" i="4"/>
  <c r="N726" i="4"/>
  <c r="N727" i="4"/>
  <c r="N728" i="4"/>
  <c r="N729" i="4"/>
  <c r="N730" i="4"/>
  <c r="N731" i="4"/>
  <c r="N732" i="4"/>
  <c r="N733" i="4"/>
  <c r="N734" i="4"/>
  <c r="N735" i="4"/>
  <c r="N736" i="4"/>
  <c r="N737" i="4"/>
  <c r="N738" i="4"/>
  <c r="N739" i="4"/>
  <c r="N740" i="4"/>
  <c r="N741" i="4"/>
  <c r="N742" i="4"/>
  <c r="N743" i="4"/>
  <c r="N744" i="4"/>
  <c r="N745" i="4"/>
  <c r="N746" i="4"/>
  <c r="N747" i="4"/>
  <c r="N748" i="4"/>
  <c r="N749" i="4"/>
  <c r="N750" i="4"/>
  <c r="N751" i="4"/>
  <c r="N752" i="4"/>
  <c r="N753" i="4"/>
  <c r="N754" i="4"/>
  <c r="N755" i="4"/>
  <c r="N756" i="4"/>
  <c r="N757" i="4"/>
  <c r="N758" i="4"/>
  <c r="N759" i="4"/>
  <c r="N760" i="4"/>
  <c r="N761" i="4"/>
  <c r="N762" i="4"/>
  <c r="N763" i="4"/>
  <c r="N764" i="4"/>
  <c r="N765" i="4"/>
  <c r="N766" i="4"/>
  <c r="N767" i="4"/>
  <c r="N768" i="4"/>
  <c r="N769" i="4"/>
  <c r="N770" i="4"/>
  <c r="N771" i="4"/>
  <c r="N772" i="4"/>
  <c r="N773" i="4"/>
  <c r="N774" i="4"/>
  <c r="N775" i="4"/>
  <c r="N776" i="4"/>
  <c r="N777" i="4"/>
  <c r="N778" i="4"/>
  <c r="N779" i="4"/>
  <c r="N780" i="4"/>
  <c r="N781" i="4"/>
  <c r="N782" i="4"/>
  <c r="N783" i="4"/>
  <c r="N784" i="4"/>
  <c r="N785" i="4"/>
  <c r="N786" i="4"/>
  <c r="N787" i="4"/>
  <c r="N788" i="4"/>
  <c r="N789" i="4"/>
  <c r="N790" i="4"/>
  <c r="N791" i="4"/>
  <c r="N792" i="4"/>
  <c r="N793" i="4"/>
  <c r="N794" i="4"/>
  <c r="N795" i="4"/>
  <c r="N796" i="4"/>
  <c r="N797" i="4"/>
  <c r="N798" i="4"/>
  <c r="N799" i="4"/>
  <c r="N800" i="4"/>
  <c r="N801" i="4"/>
  <c r="N802" i="4"/>
  <c r="N803" i="4"/>
  <c r="N804" i="4"/>
  <c r="N805" i="4"/>
  <c r="N806" i="4"/>
  <c r="N807" i="4"/>
  <c r="N808" i="4"/>
  <c r="N809" i="4"/>
  <c r="N810" i="4"/>
  <c r="N811" i="4"/>
  <c r="N812" i="4"/>
  <c r="N813" i="4"/>
  <c r="N814" i="4"/>
  <c r="N815" i="4"/>
  <c r="N816" i="4"/>
  <c r="N817" i="4"/>
  <c r="N818" i="4"/>
  <c r="N819" i="4"/>
  <c r="N820" i="4"/>
  <c r="N821" i="4"/>
  <c r="N822" i="4"/>
  <c r="N823" i="4"/>
  <c r="N824" i="4"/>
  <c r="N825" i="4"/>
  <c r="N826" i="4"/>
  <c r="N827" i="4"/>
  <c r="N828" i="4"/>
  <c r="N829" i="4"/>
  <c r="N830" i="4"/>
  <c r="N831" i="4"/>
  <c r="N832" i="4"/>
  <c r="N833" i="4"/>
  <c r="N834" i="4"/>
  <c r="N835" i="4"/>
  <c r="N836" i="4"/>
  <c r="N837" i="4"/>
  <c r="N838" i="4"/>
  <c r="N839" i="4"/>
  <c r="N840" i="4"/>
  <c r="N841" i="4"/>
  <c r="N842" i="4"/>
  <c r="N843" i="4"/>
  <c r="N844" i="4"/>
  <c r="N845" i="4"/>
  <c r="N846" i="4"/>
  <c r="N847" i="4"/>
  <c r="N848" i="4"/>
  <c r="N849" i="4"/>
  <c r="N850" i="4"/>
  <c r="N851" i="4"/>
  <c r="N852" i="4"/>
  <c r="N853" i="4"/>
  <c r="N854" i="4"/>
  <c r="N855" i="4"/>
  <c r="N856" i="4"/>
  <c r="N857" i="4"/>
  <c r="N858" i="4"/>
  <c r="N859" i="4"/>
  <c r="N860" i="4"/>
  <c r="N861" i="4"/>
  <c r="N862" i="4"/>
  <c r="N863" i="4"/>
  <c r="N864" i="4"/>
  <c r="N865" i="4"/>
  <c r="N866" i="4"/>
  <c r="N867" i="4"/>
  <c r="N868" i="4"/>
  <c r="N869" i="4"/>
  <c r="N870" i="4"/>
  <c r="N871" i="4"/>
  <c r="N872" i="4"/>
  <c r="N873" i="4"/>
  <c r="N874" i="4"/>
  <c r="N875" i="4"/>
  <c r="N876" i="4"/>
  <c r="N877" i="4"/>
  <c r="N878" i="4"/>
  <c r="N879" i="4"/>
  <c r="N880" i="4"/>
  <c r="N881" i="4"/>
  <c r="N882" i="4"/>
  <c r="N883" i="4"/>
  <c r="N884" i="4"/>
  <c r="N885" i="4"/>
  <c r="N886" i="4"/>
  <c r="N887" i="4"/>
  <c r="N888" i="4"/>
  <c r="N889" i="4"/>
  <c r="N890" i="4"/>
  <c r="N891" i="4"/>
  <c r="N892" i="4"/>
  <c r="N893" i="4"/>
  <c r="N894" i="4"/>
  <c r="N895" i="4"/>
  <c r="N896" i="4"/>
  <c r="N897" i="4"/>
  <c r="N898" i="4"/>
  <c r="N899" i="4"/>
  <c r="N900" i="4"/>
  <c r="N901" i="4"/>
  <c r="N902" i="4"/>
  <c r="N903" i="4"/>
  <c r="N904" i="4"/>
  <c r="N905" i="4"/>
  <c r="N906" i="4"/>
  <c r="N907" i="4"/>
  <c r="N908" i="4"/>
  <c r="N909" i="4"/>
  <c r="N910" i="4"/>
  <c r="N911" i="4"/>
  <c r="N912" i="4"/>
  <c r="N913" i="4"/>
  <c r="N914" i="4"/>
  <c r="N915" i="4"/>
  <c r="N916" i="4"/>
  <c r="N917" i="4"/>
  <c r="N918" i="4"/>
  <c r="N919" i="4"/>
  <c r="N920" i="4"/>
  <c r="N921" i="4"/>
  <c r="N922" i="4"/>
  <c r="N923" i="4"/>
  <c r="N924" i="4"/>
  <c r="N925" i="4"/>
  <c r="N926" i="4"/>
  <c r="N927" i="4"/>
  <c r="N928" i="4"/>
  <c r="N929" i="4"/>
  <c r="N930" i="4"/>
  <c r="N931" i="4"/>
  <c r="N932" i="4"/>
  <c r="N933" i="4"/>
  <c r="N934" i="4"/>
  <c r="N935" i="4"/>
  <c r="N936" i="4"/>
  <c r="N937" i="4"/>
  <c r="N938" i="4"/>
  <c r="N939" i="4"/>
  <c r="N940" i="4"/>
  <c r="N941" i="4"/>
  <c r="N942" i="4"/>
  <c r="N943" i="4"/>
  <c r="N944" i="4"/>
  <c r="N945" i="4"/>
  <c r="N946" i="4"/>
  <c r="N947" i="4"/>
  <c r="N948" i="4"/>
  <c r="N949" i="4"/>
  <c r="N950" i="4"/>
  <c r="N951" i="4"/>
  <c r="N952" i="4"/>
  <c r="N953" i="4"/>
  <c r="N954" i="4"/>
  <c r="N955" i="4"/>
  <c r="N956" i="4"/>
  <c r="N957" i="4"/>
  <c r="N958" i="4"/>
  <c r="N959" i="4"/>
  <c r="N960" i="4"/>
  <c r="N961" i="4"/>
  <c r="N962" i="4"/>
  <c r="N963" i="4"/>
  <c r="N964" i="4"/>
  <c r="N965" i="4"/>
  <c r="N966" i="4"/>
  <c r="N967" i="4"/>
  <c r="N968" i="4"/>
  <c r="N969" i="4"/>
  <c r="N970" i="4"/>
  <c r="N971" i="4"/>
  <c r="N972" i="4"/>
  <c r="N973" i="4"/>
  <c r="N974" i="4"/>
  <c r="N975" i="4"/>
  <c r="N976" i="4"/>
  <c r="N977" i="4"/>
  <c r="N978" i="4"/>
  <c r="N979" i="4"/>
  <c r="N980" i="4"/>
  <c r="N981" i="4"/>
  <c r="N982" i="4"/>
  <c r="N983" i="4"/>
  <c r="N984" i="4"/>
  <c r="N985" i="4"/>
  <c r="N986" i="4"/>
  <c r="N987" i="4"/>
  <c r="N988" i="4"/>
  <c r="N989" i="4"/>
  <c r="N990" i="4"/>
  <c r="N991" i="4"/>
  <c r="N992" i="4"/>
  <c r="N993" i="4"/>
  <c r="N994" i="4"/>
  <c r="N995" i="4"/>
  <c r="N996" i="4"/>
  <c r="N997" i="4"/>
  <c r="N998" i="4"/>
  <c r="N999" i="4"/>
  <c r="N1000" i="4"/>
  <c r="N1001" i="4"/>
  <c r="N1002" i="4"/>
  <c r="N1003" i="4"/>
  <c r="N1004" i="4"/>
  <c r="N1005" i="4"/>
  <c r="N1006" i="4"/>
  <c r="N1007" i="4"/>
  <c r="N1008" i="4"/>
  <c r="N1009" i="4"/>
  <c r="N1010" i="4"/>
  <c r="N1011" i="4"/>
  <c r="N1012" i="4"/>
  <c r="N1013" i="4"/>
  <c r="N1014" i="4"/>
  <c r="N1015" i="4"/>
  <c r="N1016" i="4"/>
  <c r="N1017" i="4"/>
  <c r="N1018" i="4"/>
  <c r="N1019" i="4"/>
  <c r="N1020" i="4"/>
  <c r="N1021" i="4"/>
  <c r="N1022" i="4"/>
  <c r="N1023" i="4"/>
  <c r="N1024" i="4"/>
  <c r="N1025" i="4"/>
  <c r="N1026" i="4"/>
  <c r="N1027" i="4"/>
  <c r="N1028" i="4"/>
  <c r="N1029" i="4"/>
  <c r="N1030" i="4"/>
  <c r="N1031" i="4"/>
  <c r="N1032" i="4"/>
  <c r="N1033" i="4"/>
  <c r="N1034" i="4"/>
  <c r="N1035" i="4"/>
  <c r="N1036" i="4"/>
  <c r="N1037" i="4"/>
  <c r="N1038" i="4"/>
  <c r="N1039" i="4"/>
  <c r="N1040" i="4"/>
  <c r="N1041" i="4"/>
  <c r="N1042" i="4"/>
  <c r="N1043" i="4"/>
  <c r="N1044" i="4"/>
  <c r="N1045" i="4"/>
  <c r="N1046" i="4"/>
  <c r="N1047" i="4"/>
  <c r="N1048" i="4"/>
  <c r="N1049" i="4"/>
  <c r="N1050" i="4"/>
  <c r="N1051" i="4"/>
  <c r="N1052" i="4"/>
  <c r="N1053" i="4"/>
  <c r="N1054" i="4"/>
  <c r="N1055" i="4"/>
  <c r="N1056" i="4"/>
  <c r="N1057" i="4"/>
  <c r="N1058" i="4"/>
  <c r="N1059" i="4"/>
  <c r="N1060" i="4"/>
  <c r="N1061" i="4"/>
  <c r="N1062" i="4"/>
  <c r="N1063" i="4"/>
  <c r="N1064" i="4"/>
  <c r="N1065" i="4"/>
  <c r="N1066" i="4"/>
  <c r="N1067" i="4"/>
  <c r="N1068" i="4"/>
  <c r="N1069" i="4"/>
  <c r="N1070" i="4"/>
  <c r="N1071" i="4"/>
  <c r="N1072" i="4"/>
  <c r="N1073" i="4"/>
  <c r="N1074" i="4"/>
  <c r="N1075" i="4"/>
  <c r="N1076" i="4"/>
  <c r="N1077" i="4"/>
  <c r="N1078" i="4"/>
  <c r="N1079" i="4"/>
  <c r="N1080" i="4"/>
  <c r="N1081" i="4"/>
  <c r="N1082" i="4"/>
  <c r="N1083" i="4"/>
  <c r="N1084" i="4"/>
  <c r="N1085" i="4"/>
  <c r="N1086" i="4"/>
  <c r="N1087" i="4"/>
  <c r="N1088" i="4"/>
  <c r="N1089" i="4"/>
  <c r="N1090" i="4"/>
  <c r="N1091" i="4"/>
  <c r="N1092" i="4"/>
  <c r="N1093" i="4"/>
  <c r="N1094" i="4"/>
  <c r="N1095" i="4"/>
  <c r="N1096" i="4"/>
  <c r="N1097" i="4"/>
  <c r="N1098" i="4"/>
  <c r="N1099" i="4"/>
  <c r="N1100" i="4"/>
  <c r="N1101" i="4"/>
  <c r="N1102" i="4"/>
  <c r="N1103" i="4"/>
  <c r="N1104" i="4"/>
  <c r="N1105" i="4"/>
  <c r="N1106" i="4"/>
  <c r="N1107" i="4"/>
  <c r="N1108" i="4"/>
  <c r="N1109" i="4"/>
  <c r="N1110" i="4"/>
  <c r="N1111" i="4"/>
  <c r="N1112" i="4"/>
  <c r="N1113" i="4"/>
  <c r="N1114" i="4"/>
  <c r="N1115" i="4"/>
  <c r="N1116" i="4"/>
  <c r="N1117" i="4"/>
  <c r="N1118" i="4"/>
  <c r="N1119" i="4"/>
  <c r="N1120" i="4"/>
  <c r="N1121" i="4"/>
  <c r="N1122" i="4"/>
  <c r="N1123" i="4"/>
  <c r="N1124" i="4"/>
  <c r="N1125" i="4"/>
  <c r="N1126" i="4"/>
  <c r="N1127" i="4"/>
  <c r="N1128" i="4"/>
  <c r="N1129" i="4"/>
  <c r="N1130" i="4"/>
  <c r="N1131" i="4"/>
  <c r="N1132" i="4"/>
  <c r="N1133" i="4"/>
  <c r="N1134" i="4"/>
  <c r="N1135" i="4"/>
  <c r="N1136" i="4"/>
  <c r="N1137" i="4"/>
  <c r="N1138" i="4"/>
  <c r="N1139" i="4"/>
  <c r="N1140" i="4"/>
  <c r="N1141" i="4"/>
  <c r="N1142" i="4"/>
  <c r="N1143" i="4"/>
  <c r="N1144" i="4"/>
  <c r="N1145" i="4"/>
  <c r="N1146" i="4"/>
  <c r="N1147" i="4"/>
  <c r="N1148" i="4"/>
  <c r="N1149" i="4"/>
  <c r="N1150" i="4"/>
  <c r="N1151" i="4"/>
  <c r="N1152" i="4"/>
  <c r="N1153" i="4"/>
  <c r="N1154" i="4"/>
  <c r="N1155" i="4"/>
  <c r="N1156" i="4"/>
  <c r="N1157" i="4"/>
  <c r="N1158" i="4"/>
  <c r="N1159" i="4"/>
  <c r="N1160" i="4"/>
  <c r="N1161" i="4"/>
  <c r="N1162" i="4"/>
  <c r="N1163" i="4"/>
  <c r="N1164" i="4"/>
  <c r="N1165" i="4"/>
  <c r="N1166" i="4"/>
  <c r="N1167" i="4"/>
  <c r="N1168" i="4"/>
  <c r="N1169" i="4"/>
  <c r="N1170" i="4"/>
  <c r="N1171" i="4"/>
  <c r="N1172" i="4"/>
  <c r="N1173" i="4"/>
  <c r="N1174" i="4"/>
  <c r="N1175" i="4"/>
  <c r="N1176" i="4"/>
  <c r="N1177" i="4"/>
  <c r="N1178" i="4"/>
  <c r="N1179" i="4"/>
  <c r="N1180" i="4"/>
  <c r="N1181" i="4"/>
  <c r="N1182" i="4"/>
  <c r="N1183" i="4"/>
  <c r="N1184" i="4"/>
  <c r="N1185" i="4"/>
  <c r="N1186" i="4"/>
  <c r="N1187" i="4"/>
  <c r="N1188" i="4"/>
  <c r="N1189" i="4"/>
  <c r="N1190" i="4"/>
  <c r="N1191" i="4"/>
  <c r="N1192" i="4"/>
  <c r="N1193" i="4"/>
  <c r="N1194" i="4"/>
  <c r="N1195" i="4"/>
  <c r="N1196" i="4"/>
  <c r="N1197" i="4"/>
  <c r="N1198" i="4"/>
  <c r="N1199" i="4"/>
  <c r="N1200" i="4"/>
  <c r="N1201" i="4"/>
  <c r="N1202" i="4"/>
  <c r="N1203" i="4"/>
  <c r="N1204" i="4"/>
  <c r="N1205" i="4"/>
  <c r="N1206" i="4"/>
  <c r="N1207" i="4"/>
  <c r="N1208" i="4"/>
  <c r="N1209" i="4"/>
  <c r="N1210" i="4"/>
  <c r="N1211" i="4"/>
  <c r="N1212" i="4"/>
  <c r="N1213" i="4"/>
  <c r="N1214" i="4"/>
  <c r="N1215" i="4"/>
  <c r="N1216" i="4"/>
  <c r="N1217" i="4"/>
  <c r="N1218" i="4"/>
  <c r="N1219" i="4"/>
  <c r="N1220" i="4"/>
  <c r="N1221" i="4"/>
  <c r="N1222" i="4"/>
  <c r="N1223" i="4"/>
  <c r="N1224" i="4"/>
  <c r="N1225" i="4"/>
  <c r="N1226" i="4"/>
  <c r="N1227" i="4"/>
  <c r="N1228" i="4"/>
  <c r="N1229" i="4"/>
  <c r="N1230" i="4"/>
  <c r="N1231" i="4"/>
  <c r="N1232" i="4"/>
  <c r="N1233" i="4"/>
  <c r="N1234" i="4"/>
  <c r="N1235" i="4"/>
  <c r="N1236" i="4"/>
  <c r="N1237" i="4"/>
  <c r="N1238" i="4"/>
  <c r="N1239" i="4"/>
  <c r="N1240" i="4"/>
  <c r="N1241" i="4"/>
  <c r="N1242" i="4"/>
  <c r="N1243" i="4"/>
  <c r="N1244" i="4"/>
  <c r="N1245" i="4"/>
  <c r="N1246" i="4"/>
  <c r="N1247" i="4"/>
  <c r="N1248" i="4"/>
  <c r="N1249" i="4"/>
  <c r="N1250" i="4"/>
  <c r="N1251" i="4"/>
  <c r="N1252" i="4"/>
  <c r="N1253" i="4"/>
  <c r="N1254" i="4"/>
  <c r="N1255" i="4"/>
  <c r="N1256" i="4"/>
  <c r="N1257" i="4"/>
  <c r="N1258" i="4"/>
  <c r="N1259" i="4"/>
  <c r="N1260" i="4"/>
  <c r="N1261" i="4"/>
  <c r="N1262" i="4"/>
  <c r="N1263" i="4"/>
  <c r="N1264" i="4"/>
  <c r="N1265" i="4"/>
  <c r="N1266" i="4"/>
  <c r="N1267" i="4"/>
  <c r="N1268" i="4"/>
  <c r="N1269" i="4"/>
  <c r="N1270" i="4"/>
  <c r="N1271" i="4"/>
  <c r="N1272" i="4"/>
  <c r="N1273" i="4"/>
  <c r="N1274" i="4"/>
  <c r="N1275" i="4"/>
  <c r="N1276" i="4"/>
  <c r="N1277" i="4"/>
  <c r="N1278" i="4"/>
  <c r="N1279" i="4"/>
  <c r="N1280" i="4"/>
  <c r="N1281" i="4"/>
  <c r="N1282" i="4"/>
  <c r="N1283" i="4"/>
  <c r="N1284" i="4"/>
  <c r="N1285" i="4"/>
  <c r="N1286" i="4"/>
  <c r="N1287" i="4"/>
  <c r="N1288" i="4"/>
  <c r="N1289" i="4"/>
  <c r="N1290" i="4"/>
  <c r="N1291" i="4"/>
  <c r="N1292" i="4"/>
  <c r="N1293" i="4"/>
  <c r="N1294" i="4"/>
  <c r="N1295" i="4"/>
  <c r="N1296" i="4"/>
  <c r="N1297" i="4"/>
  <c r="N1298" i="4"/>
  <c r="N1299" i="4"/>
  <c r="N1300" i="4"/>
  <c r="N1301" i="4"/>
  <c r="N1302" i="4"/>
  <c r="N1303" i="4"/>
  <c r="N1304" i="4"/>
  <c r="N1305" i="4"/>
  <c r="N1306" i="4"/>
  <c r="N1307" i="4"/>
  <c r="N1308" i="4"/>
  <c r="N1309" i="4"/>
  <c r="N1310" i="4"/>
  <c r="N1311" i="4"/>
  <c r="N1312" i="4"/>
  <c r="N1313" i="4"/>
  <c r="N1314" i="4"/>
  <c r="N1315" i="4"/>
  <c r="N1316" i="4"/>
  <c r="N1317" i="4"/>
  <c r="N1318" i="4"/>
  <c r="N1319" i="4"/>
  <c r="N1320" i="4"/>
  <c r="N1321" i="4"/>
  <c r="N1322" i="4"/>
  <c r="N1323" i="4"/>
  <c r="N1324" i="4"/>
  <c r="N1325" i="4"/>
  <c r="N1326" i="4"/>
  <c r="N1327" i="4"/>
  <c r="N1328" i="4"/>
  <c r="N1329" i="4"/>
  <c r="N1330" i="4"/>
  <c r="N1331" i="4"/>
  <c r="N1332" i="4"/>
  <c r="N1333" i="4"/>
  <c r="N1334" i="4"/>
  <c r="N1335" i="4"/>
  <c r="N1336" i="4"/>
  <c r="N1337" i="4"/>
  <c r="N1338" i="4"/>
  <c r="N1339" i="4"/>
  <c r="N1340" i="4"/>
  <c r="N1341" i="4"/>
  <c r="N1342" i="4"/>
  <c r="N1343" i="4"/>
  <c r="N1344" i="4"/>
  <c r="N1345" i="4"/>
  <c r="N1346" i="4"/>
  <c r="N1347" i="4"/>
  <c r="N1348" i="4"/>
  <c r="N1349" i="4"/>
  <c r="N1350" i="4"/>
  <c r="N1351" i="4"/>
  <c r="N1352" i="4"/>
  <c r="N1353" i="4"/>
  <c r="N1354" i="4"/>
  <c r="N1355" i="4"/>
  <c r="N1356" i="4"/>
  <c r="N1357" i="4"/>
  <c r="N1358" i="4"/>
  <c r="N1359" i="4"/>
  <c r="N1360" i="4"/>
  <c r="N1361" i="4"/>
  <c r="N1362" i="4"/>
  <c r="N1363" i="4"/>
  <c r="N1364" i="4"/>
  <c r="N1365" i="4"/>
  <c r="N1366" i="4"/>
  <c r="N1367" i="4"/>
  <c r="N1368" i="4"/>
  <c r="N1369" i="4"/>
  <c r="N1370" i="4"/>
  <c r="N1371" i="4"/>
  <c r="N1372" i="4"/>
  <c r="N1373" i="4"/>
  <c r="N1374" i="4"/>
  <c r="N1375" i="4"/>
  <c r="N1376" i="4"/>
  <c r="N1377" i="4"/>
  <c r="N1378" i="4"/>
  <c r="N1379" i="4"/>
  <c r="N1380" i="4"/>
  <c r="N1381" i="4"/>
  <c r="N1382" i="4"/>
  <c r="N1383" i="4"/>
  <c r="N1384" i="4"/>
  <c r="N1385" i="4"/>
  <c r="N1386" i="4"/>
  <c r="N1387" i="4"/>
  <c r="N1388" i="4"/>
  <c r="N1389" i="4"/>
  <c r="N1390" i="4"/>
  <c r="N1391" i="4"/>
  <c r="N1392" i="4"/>
  <c r="N1393" i="4"/>
  <c r="N1394" i="4"/>
  <c r="N1395" i="4"/>
  <c r="N1396" i="4"/>
  <c r="N1397" i="4"/>
  <c r="N1398" i="4"/>
  <c r="N1399" i="4"/>
  <c r="N1400" i="4"/>
  <c r="N1401" i="4"/>
  <c r="N1402" i="4"/>
  <c r="N1403" i="4"/>
  <c r="N1404" i="4"/>
  <c r="N1405" i="4"/>
  <c r="N1406" i="4"/>
  <c r="N1407" i="4"/>
  <c r="N1408" i="4"/>
  <c r="N1409" i="4"/>
  <c r="N1410" i="4"/>
  <c r="N1411" i="4"/>
  <c r="N1412" i="4"/>
  <c r="N1413" i="4"/>
  <c r="N1414" i="4"/>
  <c r="N1415" i="4"/>
  <c r="N1416" i="4"/>
  <c r="N1417" i="4"/>
  <c r="N1418" i="4"/>
  <c r="N1419" i="4"/>
  <c r="N1420" i="4"/>
  <c r="N1421" i="4"/>
  <c r="N1422" i="4"/>
  <c r="N1423" i="4"/>
  <c r="N1424" i="4"/>
  <c r="N1425" i="4"/>
  <c r="N1426" i="4"/>
  <c r="N1427" i="4"/>
  <c r="N1428" i="4"/>
  <c r="N1429" i="4"/>
  <c r="N1430" i="4"/>
  <c r="N1431" i="4"/>
  <c r="N1432" i="4"/>
  <c r="N1433" i="4"/>
  <c r="N1434" i="4"/>
  <c r="N1435" i="4"/>
  <c r="N1436" i="4"/>
  <c r="N1437" i="4"/>
  <c r="N1438" i="4"/>
  <c r="N1439" i="4"/>
  <c r="N1440" i="4"/>
  <c r="N1441" i="4"/>
  <c r="N1442" i="4"/>
  <c r="N1443" i="4"/>
  <c r="N1444" i="4"/>
  <c r="N1445" i="4"/>
  <c r="N1446" i="4"/>
  <c r="N1447" i="4"/>
  <c r="N1448" i="4"/>
  <c r="N1449" i="4"/>
  <c r="N1450" i="4"/>
  <c r="N1451" i="4"/>
  <c r="N1452" i="4"/>
  <c r="N1453" i="4"/>
  <c r="N1454" i="4"/>
  <c r="N1455" i="4"/>
  <c r="N1456" i="4"/>
  <c r="N1457" i="4"/>
  <c r="N1458" i="4"/>
  <c r="N1459" i="4"/>
  <c r="N1460" i="4"/>
  <c r="N1461" i="4"/>
  <c r="N1462" i="4"/>
  <c r="N1463" i="4"/>
  <c r="N1464" i="4"/>
  <c r="N1465" i="4"/>
  <c r="N1466" i="4"/>
  <c r="N1467" i="4"/>
  <c r="N1468" i="4"/>
  <c r="N1469" i="4"/>
  <c r="N1470" i="4"/>
  <c r="N1471" i="4"/>
  <c r="N1472" i="4"/>
  <c r="N1473" i="4"/>
  <c r="N1474" i="4"/>
  <c r="N1475" i="4"/>
  <c r="N1476" i="4"/>
  <c r="N1477" i="4"/>
  <c r="N1478" i="4"/>
  <c r="N1479" i="4"/>
  <c r="N1480" i="4"/>
  <c r="N1481" i="4"/>
  <c r="N1482" i="4"/>
  <c r="N1483" i="4"/>
  <c r="N1484" i="4"/>
  <c r="N1485" i="4"/>
  <c r="N1486" i="4"/>
  <c r="N1487" i="4"/>
  <c r="N1488" i="4"/>
  <c r="N1489" i="4"/>
  <c r="N1490" i="4"/>
  <c r="N1491" i="4"/>
  <c r="N1492" i="4"/>
  <c r="N1493" i="4"/>
  <c r="N1494" i="4"/>
  <c r="N1495" i="4"/>
  <c r="N1496" i="4"/>
  <c r="N1497" i="4"/>
  <c r="N1498" i="4"/>
  <c r="N1499" i="4"/>
  <c r="N1500" i="4"/>
  <c r="N1501" i="4"/>
  <c r="N1502" i="4"/>
  <c r="N1503" i="4"/>
  <c r="N1504" i="4"/>
  <c r="N1505" i="4"/>
  <c r="N1506" i="4"/>
  <c r="N1507" i="4"/>
  <c r="N1508" i="4"/>
  <c r="N1509" i="4"/>
  <c r="N1510" i="4"/>
  <c r="N1511" i="4"/>
  <c r="N1512" i="4"/>
  <c r="N1513" i="4"/>
  <c r="N1514" i="4"/>
  <c r="N1515" i="4"/>
  <c r="N1516" i="4"/>
  <c r="N1517" i="4"/>
  <c r="N1518" i="4"/>
  <c r="N1519" i="4"/>
  <c r="N1520" i="4"/>
  <c r="N1521" i="4"/>
  <c r="N1522" i="4"/>
  <c r="N1523" i="4"/>
  <c r="N1524" i="4"/>
  <c r="N1525" i="4"/>
  <c r="N1526" i="4"/>
  <c r="N1527" i="4"/>
  <c r="N1528" i="4"/>
  <c r="N1529" i="4"/>
  <c r="N1530" i="4"/>
  <c r="N1531" i="4"/>
  <c r="N1532" i="4"/>
  <c r="N1533" i="4"/>
  <c r="N1534" i="4"/>
  <c r="N1535" i="4"/>
  <c r="N1536" i="4"/>
  <c r="N1537" i="4"/>
  <c r="N1538" i="4"/>
  <c r="N1539" i="4"/>
  <c r="N1540" i="4"/>
  <c r="N1541" i="4"/>
  <c r="N1542" i="4"/>
  <c r="N1543" i="4"/>
  <c r="N1544" i="4"/>
  <c r="N1545" i="4"/>
  <c r="N1546" i="4"/>
  <c r="N1547" i="4"/>
  <c r="N1548" i="4"/>
  <c r="N1549" i="4"/>
  <c r="N1550" i="4"/>
  <c r="N1551" i="4"/>
  <c r="N1552" i="4"/>
  <c r="N1553" i="4"/>
  <c r="N1554" i="4"/>
  <c r="N1555" i="4"/>
  <c r="N1556" i="4"/>
  <c r="N1557" i="4"/>
  <c r="N1558" i="4"/>
  <c r="N1559" i="4"/>
  <c r="N1560" i="4"/>
  <c r="N1561" i="4"/>
  <c r="N1562" i="4"/>
  <c r="N1563" i="4"/>
  <c r="N1564" i="4"/>
  <c r="N1565" i="4"/>
  <c r="N1566" i="4"/>
  <c r="N1567" i="4"/>
  <c r="N1568" i="4"/>
  <c r="N1569" i="4"/>
  <c r="N1570" i="4"/>
  <c r="N1571" i="4"/>
  <c r="N1572" i="4"/>
  <c r="N1573" i="4"/>
  <c r="N1574" i="4"/>
  <c r="N1575" i="4"/>
  <c r="N1576" i="4"/>
  <c r="N1577" i="4"/>
  <c r="N1578" i="4"/>
  <c r="N1579" i="4"/>
  <c r="N1580" i="4"/>
  <c r="N1581" i="4"/>
  <c r="N1582" i="4"/>
  <c r="N1583" i="4"/>
  <c r="N1584" i="4"/>
  <c r="N1585" i="4"/>
  <c r="N1586" i="4"/>
  <c r="N1587" i="4"/>
  <c r="N1588" i="4"/>
  <c r="N1589" i="4"/>
  <c r="N1590" i="4"/>
  <c r="N1591" i="4"/>
  <c r="N1592" i="4"/>
  <c r="N1593" i="4"/>
  <c r="N1594" i="4"/>
  <c r="N1595" i="4"/>
  <c r="N1596" i="4"/>
  <c r="N1597" i="4"/>
  <c r="N1598" i="4"/>
  <c r="N1599" i="4"/>
  <c r="N1600" i="4"/>
  <c r="N1601" i="4"/>
  <c r="N1602" i="4"/>
  <c r="N1603" i="4"/>
  <c r="N1604" i="4"/>
  <c r="N1605" i="4"/>
  <c r="N1606" i="4"/>
  <c r="N1607" i="4"/>
  <c r="N1608" i="4"/>
  <c r="N1609" i="4"/>
  <c r="N1610" i="4"/>
  <c r="N1611" i="4"/>
  <c r="N1612" i="4"/>
  <c r="N1613" i="4"/>
  <c r="N1614" i="4"/>
  <c r="N1615" i="4"/>
  <c r="N1616" i="4"/>
  <c r="N1617" i="4"/>
  <c r="N1618" i="4"/>
  <c r="N1619" i="4"/>
  <c r="N1620" i="4"/>
  <c r="N1621" i="4"/>
  <c r="N1622" i="4"/>
  <c r="N1623" i="4"/>
  <c r="N1624" i="4"/>
  <c r="N1625" i="4"/>
  <c r="N1626" i="4"/>
  <c r="N1627" i="4"/>
  <c r="N1628" i="4"/>
  <c r="N1629" i="4"/>
  <c r="N1630" i="4"/>
  <c r="N1631" i="4"/>
  <c r="N1632" i="4"/>
  <c r="N1633" i="4"/>
  <c r="N1634" i="4"/>
  <c r="N1635" i="4"/>
  <c r="N1636" i="4"/>
  <c r="N1637" i="4"/>
  <c r="N1638" i="4"/>
  <c r="N1639" i="4"/>
  <c r="N1640" i="4"/>
  <c r="N1641" i="4"/>
  <c r="N1642" i="4"/>
  <c r="N1643" i="4"/>
  <c r="N1644" i="4"/>
  <c r="N1645" i="4"/>
  <c r="N1646" i="4"/>
  <c r="N1647" i="4"/>
  <c r="N1648" i="4"/>
  <c r="N1649" i="4"/>
  <c r="N1650" i="4"/>
  <c r="N1651" i="4"/>
  <c r="N1652" i="4"/>
  <c r="N1653" i="4"/>
  <c r="N1654" i="4"/>
  <c r="N1655" i="4"/>
  <c r="N1656" i="4"/>
  <c r="N1657" i="4"/>
  <c r="N1658" i="4"/>
  <c r="N1659" i="4"/>
  <c r="N1660" i="4"/>
  <c r="N1661" i="4"/>
  <c r="N1662" i="4"/>
  <c r="N1663" i="4"/>
  <c r="N1664" i="4"/>
  <c r="N1665" i="4"/>
  <c r="N1666" i="4"/>
  <c r="N1667" i="4"/>
  <c r="N1668" i="4"/>
  <c r="N1669" i="4"/>
  <c r="N1670" i="4"/>
  <c r="N1671" i="4"/>
  <c r="N1672" i="4"/>
  <c r="N1673" i="4"/>
  <c r="N1674" i="4"/>
  <c r="N1675" i="4"/>
  <c r="N1676" i="4"/>
  <c r="N1677" i="4"/>
  <c r="N1678" i="4"/>
  <c r="N1679" i="4"/>
  <c r="N1680" i="4"/>
  <c r="N1681" i="4"/>
  <c r="N1682" i="4"/>
  <c r="N1683" i="4"/>
  <c r="N1684" i="4"/>
  <c r="N1685" i="4"/>
  <c r="N1686" i="4"/>
  <c r="N1687" i="4"/>
  <c r="N1688" i="4"/>
  <c r="N1689" i="4"/>
  <c r="N1690" i="4"/>
  <c r="N1691" i="4"/>
  <c r="N1692" i="4"/>
  <c r="N1693" i="4"/>
  <c r="N1694" i="4"/>
  <c r="N1695" i="4"/>
  <c r="N1696" i="4"/>
  <c r="N1697" i="4"/>
  <c r="N1698" i="4"/>
  <c r="N1699" i="4"/>
  <c r="N1700" i="4"/>
  <c r="N1701" i="4"/>
  <c r="N1702" i="4"/>
  <c r="N1703" i="4"/>
  <c r="N1704" i="4"/>
  <c r="N1705" i="4"/>
  <c r="N1706" i="4"/>
  <c r="N1707" i="4"/>
  <c r="N1708" i="4"/>
  <c r="N1709" i="4"/>
  <c r="N1710" i="4"/>
  <c r="N1711" i="4"/>
  <c r="N1712" i="4"/>
  <c r="N1713" i="4"/>
  <c r="N1714" i="4"/>
  <c r="N1715" i="4"/>
  <c r="N1716" i="4"/>
  <c r="N1717" i="4"/>
  <c r="N1718" i="4"/>
  <c r="N1719" i="4"/>
  <c r="N1720" i="4"/>
  <c r="N1721" i="4"/>
  <c r="N1722" i="4"/>
  <c r="N1723" i="4"/>
  <c r="N1724" i="4"/>
  <c r="N1725" i="4"/>
  <c r="N1726" i="4"/>
  <c r="N1727" i="4"/>
  <c r="N1728" i="4"/>
  <c r="N1729" i="4"/>
  <c r="N1730" i="4"/>
  <c r="N1731" i="4"/>
  <c r="N1732" i="4"/>
  <c r="N1733" i="4"/>
  <c r="N1734" i="4"/>
  <c r="N1735" i="4"/>
  <c r="N1736" i="4"/>
  <c r="N1737" i="4"/>
  <c r="N1738" i="4"/>
  <c r="N1739" i="4"/>
  <c r="N1740" i="4"/>
  <c r="N1741" i="4"/>
  <c r="N1742" i="4"/>
  <c r="N1743" i="4"/>
  <c r="N1744" i="4"/>
  <c r="N1745" i="4"/>
  <c r="N1746" i="4"/>
  <c r="N1747" i="4"/>
  <c r="N1748" i="4"/>
  <c r="N1749" i="4"/>
  <c r="N1750" i="4"/>
  <c r="N1751" i="4"/>
  <c r="N1752" i="4"/>
  <c r="N1753" i="4"/>
  <c r="N1754" i="4"/>
  <c r="N1755" i="4"/>
  <c r="N1756" i="4"/>
  <c r="N1757" i="4"/>
  <c r="N1758" i="4"/>
  <c r="N1759" i="4"/>
  <c r="N1760" i="4"/>
  <c r="N1761" i="4"/>
  <c r="N1762" i="4"/>
  <c r="N1763" i="4"/>
  <c r="N1764" i="4"/>
  <c r="N1765" i="4"/>
  <c r="N1766" i="4"/>
  <c r="N1767" i="4"/>
  <c r="N1768" i="4"/>
  <c r="N1769" i="4"/>
  <c r="N1770" i="4"/>
  <c r="N1771" i="4"/>
  <c r="N1772" i="4"/>
  <c r="N1773" i="4"/>
  <c r="N1774" i="4"/>
  <c r="N1775" i="4"/>
  <c r="N1776" i="4"/>
  <c r="N1777" i="4"/>
  <c r="N1778" i="4"/>
  <c r="N1779" i="4"/>
  <c r="N1780" i="4"/>
  <c r="N1781" i="4"/>
  <c r="N1782" i="4"/>
  <c r="N1783" i="4"/>
  <c r="N1784" i="4"/>
  <c r="N1785" i="4"/>
  <c r="N1786" i="4"/>
  <c r="N1787" i="4"/>
  <c r="N1788" i="4"/>
  <c r="N1789" i="4"/>
  <c r="N1790" i="4"/>
  <c r="N1791" i="4"/>
  <c r="N1792" i="4"/>
  <c r="N1793" i="4"/>
  <c r="N1794" i="4"/>
  <c r="N1795" i="4"/>
  <c r="N1796" i="4"/>
  <c r="N1797" i="4"/>
  <c r="N1798" i="4"/>
  <c r="N1799" i="4"/>
  <c r="N1800" i="4"/>
  <c r="N1801" i="4"/>
  <c r="N1802" i="4"/>
  <c r="N1803" i="4"/>
  <c r="N1804" i="4"/>
  <c r="N1805" i="4"/>
  <c r="N1806" i="4"/>
  <c r="N1807" i="4"/>
  <c r="N1808" i="4"/>
  <c r="N1809" i="4"/>
  <c r="N1810" i="4"/>
  <c r="N1811" i="4"/>
  <c r="N1812" i="4"/>
  <c r="N1813" i="4"/>
  <c r="N1814" i="4"/>
  <c r="N1815" i="4"/>
  <c r="N1816" i="4"/>
  <c r="N1817" i="4"/>
  <c r="N1818" i="4"/>
  <c r="N1819" i="4"/>
  <c r="N1820" i="4"/>
  <c r="N1821" i="4"/>
  <c r="N1822" i="4"/>
  <c r="N1823" i="4"/>
  <c r="N1824" i="4"/>
  <c r="N1825" i="4"/>
  <c r="N1826" i="4"/>
  <c r="N1827" i="4"/>
  <c r="N1828" i="4"/>
  <c r="N1829" i="4"/>
  <c r="N1830" i="4"/>
  <c r="N1831" i="4"/>
  <c r="N1832" i="4"/>
  <c r="N1833" i="4"/>
  <c r="N1834" i="4"/>
  <c r="N1835" i="4"/>
  <c r="N1836" i="4"/>
  <c r="N1837" i="4"/>
  <c r="N1838" i="4"/>
  <c r="N1839" i="4"/>
  <c r="N1840" i="4"/>
  <c r="N1841" i="4"/>
  <c r="N1842" i="4"/>
  <c r="N1843" i="4"/>
  <c r="N1844" i="4"/>
  <c r="N1845" i="4"/>
  <c r="N1846" i="4"/>
  <c r="N1847" i="4"/>
  <c r="N1848" i="4"/>
  <c r="N1849" i="4"/>
  <c r="N1850" i="4"/>
  <c r="N1851" i="4"/>
  <c r="N1852" i="4"/>
  <c r="N1853" i="4"/>
  <c r="N1854" i="4"/>
  <c r="N1855" i="4"/>
  <c r="N1856" i="4"/>
  <c r="N1857" i="4"/>
  <c r="N1858" i="4"/>
  <c r="N1859" i="4"/>
  <c r="N1860" i="4"/>
  <c r="N1861" i="4"/>
  <c r="N1862" i="4"/>
  <c r="N1863" i="4"/>
  <c r="N1864" i="4"/>
  <c r="N1865" i="4"/>
  <c r="N1866" i="4"/>
  <c r="N1867" i="4"/>
  <c r="N1868" i="4"/>
  <c r="N1869" i="4"/>
  <c r="N1870" i="4"/>
  <c r="N1871" i="4"/>
  <c r="N1872" i="4"/>
  <c r="N1873" i="4"/>
  <c r="N1874" i="4"/>
  <c r="N1875" i="4"/>
  <c r="N1876" i="4"/>
  <c r="N1877" i="4"/>
  <c r="N1878" i="4"/>
  <c r="N1879" i="4"/>
  <c r="N1880" i="4"/>
  <c r="N1881" i="4"/>
  <c r="N1882" i="4"/>
  <c r="N1883" i="4"/>
  <c r="N1884" i="4"/>
  <c r="N1885" i="4"/>
  <c r="N1886" i="4"/>
  <c r="N1887" i="4"/>
  <c r="N1888" i="4"/>
  <c r="N1889" i="4"/>
  <c r="N1890" i="4"/>
  <c r="N1891" i="4"/>
  <c r="N1892" i="4"/>
  <c r="N1893" i="4"/>
  <c r="N1894" i="4"/>
  <c r="N1895" i="4"/>
  <c r="N1896" i="4"/>
  <c r="N1897" i="4"/>
  <c r="N1898" i="4"/>
  <c r="N1899" i="4"/>
  <c r="N1900" i="4"/>
  <c r="N1901" i="4"/>
  <c r="N1902" i="4"/>
  <c r="N1903" i="4"/>
  <c r="N1904" i="4"/>
  <c r="N1905" i="4"/>
  <c r="N1906" i="4"/>
  <c r="N1907" i="4"/>
  <c r="N1908" i="4"/>
  <c r="N1909" i="4"/>
  <c r="N1910" i="4"/>
  <c r="N1911" i="4"/>
  <c r="N1912" i="4"/>
  <c r="N1913" i="4"/>
  <c r="N1914" i="4"/>
  <c r="N1915" i="4"/>
  <c r="N1916" i="4"/>
  <c r="N1917" i="4"/>
  <c r="N1918" i="4"/>
  <c r="N1919" i="4"/>
  <c r="N1920" i="4"/>
  <c r="N1921" i="4"/>
  <c r="N1922" i="4"/>
  <c r="N1923" i="4"/>
  <c r="N1924" i="4"/>
  <c r="N1925" i="4"/>
  <c r="N1926" i="4"/>
  <c r="N1927" i="4"/>
  <c r="N1928" i="4"/>
  <c r="N1929" i="4"/>
  <c r="N1930" i="4"/>
  <c r="N1931" i="4"/>
  <c r="N1932" i="4"/>
  <c r="N1933" i="4"/>
  <c r="N1934" i="4"/>
  <c r="N1935" i="4"/>
  <c r="N1936" i="4"/>
  <c r="N1937" i="4"/>
  <c r="N1938" i="4"/>
  <c r="N1939" i="4"/>
  <c r="N1940" i="4"/>
  <c r="N1941" i="4"/>
  <c r="N1942" i="4"/>
  <c r="N1943" i="4"/>
  <c r="N1944" i="4"/>
  <c r="N1945" i="4"/>
  <c r="N1946" i="4"/>
  <c r="N1947" i="4"/>
  <c r="N1948" i="4"/>
  <c r="N1949" i="4"/>
  <c r="N1950" i="4"/>
  <c r="N1951" i="4"/>
  <c r="N1952" i="4"/>
  <c r="N1953" i="4"/>
  <c r="N1954" i="4"/>
  <c r="N1955" i="4"/>
  <c r="N1956" i="4"/>
  <c r="N1957" i="4"/>
  <c r="N1958" i="4"/>
  <c r="N1959" i="4"/>
  <c r="N1960" i="4"/>
  <c r="N1961" i="4"/>
  <c r="N1962" i="4"/>
  <c r="N1963" i="4"/>
  <c r="N1964" i="4"/>
  <c r="N1965" i="4"/>
  <c r="N1966" i="4"/>
  <c r="N1967" i="4"/>
  <c r="N1968" i="4"/>
  <c r="N1969" i="4"/>
  <c r="N1970" i="4"/>
  <c r="N1971" i="4"/>
  <c r="N1972" i="4"/>
  <c r="N1973" i="4"/>
  <c r="N1974" i="4"/>
  <c r="N1975" i="4"/>
  <c r="N1976" i="4"/>
  <c r="N1977" i="4"/>
  <c r="N1978" i="4"/>
  <c r="N1979" i="4"/>
  <c r="N1980" i="4"/>
  <c r="N1981" i="4"/>
  <c r="N1982" i="4"/>
  <c r="N1983" i="4"/>
  <c r="N1984" i="4"/>
  <c r="N1985" i="4"/>
  <c r="N1986" i="4"/>
  <c r="N1987" i="4"/>
  <c r="N1988" i="4"/>
  <c r="N1989" i="4"/>
  <c r="N1990" i="4"/>
  <c r="N1991" i="4"/>
  <c r="N1992" i="4"/>
  <c r="N1993" i="4"/>
  <c r="N1994" i="4"/>
  <c r="N1995" i="4"/>
  <c r="N1996" i="4"/>
  <c r="N1997" i="4"/>
  <c r="N1998" i="4"/>
  <c r="N1999" i="4"/>
  <c r="N2000" i="4"/>
  <c r="N2001" i="4"/>
  <c r="N2002" i="4"/>
  <c r="N2003" i="4"/>
  <c r="N2004" i="4"/>
  <c r="N2005" i="4"/>
  <c r="N2006" i="4"/>
  <c r="N2007" i="4"/>
  <c r="N200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AQ155" i="19" l="1"/>
  <c r="AQ156" i="19"/>
  <c r="AQ157" i="19"/>
  <c r="AQ158" i="19"/>
  <c r="AQ159" i="19"/>
  <c r="AQ160" i="19"/>
  <c r="AQ161" i="19"/>
  <c r="AQ162" i="19"/>
  <c r="AQ163" i="19"/>
  <c r="AQ164" i="19"/>
  <c r="AQ165" i="19"/>
  <c r="AQ166" i="19"/>
  <c r="AQ167" i="19"/>
  <c r="AQ168" i="19"/>
  <c r="AQ169" i="19"/>
  <c r="AQ170" i="19"/>
  <c r="AQ171" i="19"/>
  <c r="AQ172" i="19"/>
  <c r="AQ173" i="19"/>
  <c r="AQ174" i="19"/>
  <c r="AQ175" i="19"/>
  <c r="AQ176" i="19"/>
  <c r="AQ177" i="19"/>
  <c r="AQ178" i="19"/>
  <c r="AQ179" i="19"/>
  <c r="AQ180" i="19"/>
  <c r="AQ181" i="19"/>
  <c r="AQ182" i="19"/>
  <c r="AQ183" i="19"/>
  <c r="AQ184" i="19"/>
  <c r="AQ185" i="19"/>
  <c r="AQ186" i="19"/>
  <c r="AS155" i="19" l="1"/>
  <c r="AS156" i="19"/>
  <c r="AS157" i="19"/>
  <c r="AS158" i="19"/>
  <c r="AS159" i="19"/>
  <c r="AS160" i="19"/>
  <c r="AS161" i="19"/>
  <c r="AS162" i="19"/>
  <c r="AS163" i="19"/>
  <c r="AS164" i="19"/>
  <c r="AS165" i="19"/>
  <c r="AS166" i="19"/>
  <c r="AS167" i="19"/>
  <c r="AS168" i="19"/>
  <c r="AS169" i="19"/>
  <c r="AS170" i="19"/>
  <c r="AS171" i="19"/>
  <c r="AS172" i="19"/>
  <c r="AS173" i="19"/>
  <c r="AS174" i="19"/>
  <c r="AS175" i="19"/>
  <c r="AS176" i="19"/>
  <c r="AS177" i="19"/>
  <c r="AS178" i="19"/>
  <c r="AS179" i="19"/>
  <c r="AS180" i="19"/>
  <c r="AS181" i="19"/>
  <c r="AS182" i="19"/>
  <c r="AS183" i="19"/>
  <c r="AS184" i="19"/>
  <c r="AS185" i="19"/>
  <c r="AS186" i="19"/>
  <c r="C186" i="19"/>
  <c r="D186" i="19"/>
  <c r="BA186" i="19" s="1"/>
  <c r="E186" i="19"/>
  <c r="AJ186" i="19" s="1"/>
  <c r="F186" i="19"/>
  <c r="G186" i="19"/>
  <c r="H186" i="19"/>
  <c r="I186" i="19"/>
  <c r="J186" i="19"/>
  <c r="K186" i="19"/>
  <c r="M186" i="19"/>
  <c r="O186" i="19"/>
  <c r="P186" i="19"/>
  <c r="Q186" i="19"/>
  <c r="R186" i="19"/>
  <c r="S186" i="19"/>
  <c r="T186" i="19"/>
  <c r="U186" i="19"/>
  <c r="V186" i="19"/>
  <c r="W186" i="19"/>
  <c r="X186" i="19"/>
  <c r="Y186" i="19"/>
  <c r="Z186" i="19"/>
  <c r="AA186" i="19"/>
  <c r="AF186" i="19"/>
  <c r="AG186" i="19"/>
  <c r="AH186" i="19"/>
  <c r="AI186" i="19"/>
  <c r="AK186" i="19"/>
  <c r="AL186" i="19"/>
  <c r="AN186" i="19"/>
  <c r="AP186" i="19"/>
  <c r="AR186" i="19"/>
  <c r="AT186" i="19"/>
  <c r="BD186" i="19" s="1"/>
  <c r="AU186" i="19"/>
  <c r="AW186" i="19"/>
  <c r="AX186" i="19"/>
  <c r="AZ186" i="19"/>
  <c r="BB186" i="19"/>
  <c r="BC186" i="19"/>
  <c r="BE186" i="19"/>
  <c r="BF186" i="19"/>
  <c r="AO186" i="19" l="1"/>
  <c r="AY186" i="19"/>
  <c r="AB186" i="19"/>
  <c r="AC186" i="19"/>
  <c r="AV186" i="19"/>
  <c r="AE186" i="19"/>
  <c r="AM186" i="19"/>
  <c r="AD186" i="19"/>
  <c r="L186" i="19"/>
  <c r="AR155" i="19"/>
  <c r="AR156" i="19"/>
  <c r="AR157" i="19"/>
  <c r="AR158" i="19"/>
  <c r="AR159" i="19"/>
  <c r="AR160" i="19"/>
  <c r="AR161" i="19"/>
  <c r="AR162" i="19"/>
  <c r="AR163" i="19"/>
  <c r="AR164" i="19"/>
  <c r="AR165" i="19"/>
  <c r="AR166" i="19"/>
  <c r="AR167" i="19"/>
  <c r="AR168" i="19"/>
  <c r="AR169" i="19"/>
  <c r="AR170" i="19"/>
  <c r="AR171" i="19"/>
  <c r="AR172" i="19"/>
  <c r="AR173" i="19"/>
  <c r="AR174" i="19"/>
  <c r="AR175" i="19"/>
  <c r="AR176" i="19"/>
  <c r="AR177" i="19"/>
  <c r="AR178" i="19"/>
  <c r="AR179" i="19"/>
  <c r="AR180" i="19"/>
  <c r="AR181" i="19"/>
  <c r="AR182" i="19"/>
  <c r="AR183" i="19"/>
  <c r="AR184" i="19"/>
  <c r="AR185" i="19"/>
  <c r="T183" i="19"/>
  <c r="T184" i="19"/>
  <c r="T185" i="19"/>
  <c r="T155" i="19"/>
  <c r="T156" i="19"/>
  <c r="T157" i="19"/>
  <c r="T158" i="19"/>
  <c r="T159" i="19"/>
  <c r="T160" i="19"/>
  <c r="T161" i="19"/>
  <c r="T162" i="19"/>
  <c r="T163" i="19"/>
  <c r="T164" i="19"/>
  <c r="T165" i="19"/>
  <c r="T166" i="19"/>
  <c r="T167" i="19"/>
  <c r="T168" i="19"/>
  <c r="T169" i="19"/>
  <c r="T170" i="19"/>
  <c r="T171" i="19"/>
  <c r="T172" i="19"/>
  <c r="T173" i="19"/>
  <c r="T174" i="19"/>
  <c r="T175" i="19"/>
  <c r="T176" i="19"/>
  <c r="T177" i="19"/>
  <c r="T178" i="19"/>
  <c r="T179" i="19"/>
  <c r="T180" i="19"/>
  <c r="T181" i="19"/>
  <c r="T182" i="19"/>
  <c r="T187" i="19"/>
  <c r="I155" i="19"/>
  <c r="J155" i="19"/>
  <c r="K155" i="19"/>
  <c r="O155" i="19"/>
  <c r="I156" i="19"/>
  <c r="J156" i="19"/>
  <c r="K156" i="19"/>
  <c r="O156" i="19"/>
  <c r="I157" i="19"/>
  <c r="J157" i="19"/>
  <c r="K157" i="19"/>
  <c r="O157" i="19"/>
  <c r="I158" i="19"/>
  <c r="J158" i="19"/>
  <c r="K158" i="19"/>
  <c r="O158" i="19"/>
  <c r="I159" i="19"/>
  <c r="J159" i="19"/>
  <c r="K159" i="19"/>
  <c r="O159" i="19"/>
  <c r="I160" i="19"/>
  <c r="J160" i="19"/>
  <c r="K160" i="19"/>
  <c r="O160" i="19"/>
  <c r="I161" i="19"/>
  <c r="J161" i="19"/>
  <c r="K161" i="19"/>
  <c r="O161" i="19"/>
  <c r="I162" i="19"/>
  <c r="J162" i="19"/>
  <c r="K162" i="19"/>
  <c r="O162" i="19"/>
  <c r="I163" i="19"/>
  <c r="J163" i="19"/>
  <c r="K163" i="19"/>
  <c r="O163" i="19"/>
  <c r="I164" i="19"/>
  <c r="J164" i="19"/>
  <c r="K164" i="19"/>
  <c r="O164" i="19"/>
  <c r="I165" i="19"/>
  <c r="J165" i="19"/>
  <c r="K165" i="19"/>
  <c r="O165" i="19"/>
  <c r="I166" i="19"/>
  <c r="J166" i="19"/>
  <c r="K166" i="19"/>
  <c r="O166" i="19"/>
  <c r="I167" i="19"/>
  <c r="J167" i="19"/>
  <c r="K167" i="19"/>
  <c r="O167" i="19"/>
  <c r="I168" i="19"/>
  <c r="J168" i="19"/>
  <c r="K168" i="19"/>
  <c r="O168" i="19"/>
  <c r="I169" i="19"/>
  <c r="J169" i="19"/>
  <c r="K169" i="19"/>
  <c r="O169" i="19"/>
  <c r="I170" i="19"/>
  <c r="J170" i="19"/>
  <c r="K170" i="19"/>
  <c r="O170" i="19"/>
  <c r="I171" i="19"/>
  <c r="J171" i="19"/>
  <c r="K171" i="19"/>
  <c r="O171" i="19"/>
  <c r="I172" i="19"/>
  <c r="J172" i="19"/>
  <c r="K172" i="19"/>
  <c r="O172" i="19"/>
  <c r="I173" i="19"/>
  <c r="J173" i="19"/>
  <c r="K173" i="19"/>
  <c r="O173" i="19"/>
  <c r="I174" i="19"/>
  <c r="J174" i="19"/>
  <c r="K174" i="19"/>
  <c r="O174" i="19"/>
  <c r="I175" i="19"/>
  <c r="J175" i="19"/>
  <c r="K175" i="19"/>
  <c r="O175" i="19"/>
  <c r="I176" i="19"/>
  <c r="J176" i="19"/>
  <c r="K176" i="19"/>
  <c r="O176" i="19"/>
  <c r="I177" i="19"/>
  <c r="J177" i="19"/>
  <c r="K177" i="19"/>
  <c r="O177" i="19"/>
  <c r="I178" i="19"/>
  <c r="J178" i="19"/>
  <c r="K178" i="19"/>
  <c r="O178" i="19"/>
  <c r="I179" i="19"/>
  <c r="J179" i="19"/>
  <c r="K179" i="19"/>
  <c r="O179" i="19"/>
  <c r="I180" i="19"/>
  <c r="J180" i="19"/>
  <c r="K180" i="19"/>
  <c r="O180" i="19"/>
  <c r="I181" i="19"/>
  <c r="J181" i="19"/>
  <c r="K181" i="19"/>
  <c r="O181" i="19"/>
  <c r="I182" i="19"/>
  <c r="J182" i="19"/>
  <c r="K182" i="19"/>
  <c r="O182" i="19"/>
  <c r="I183" i="19"/>
  <c r="J183" i="19"/>
  <c r="K183" i="19"/>
  <c r="O183" i="19"/>
  <c r="I184" i="19"/>
  <c r="J184" i="19"/>
  <c r="K184" i="19"/>
  <c r="O184" i="19"/>
  <c r="I185" i="19"/>
  <c r="J185" i="19"/>
  <c r="K185" i="19"/>
  <c r="O185" i="19"/>
  <c r="BG186" i="19" l="1"/>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D5" i="1" l="1"/>
  <c r="C5" i="1"/>
  <c r="B5" i="1"/>
  <c r="C155" i="19"/>
  <c r="D155" i="19"/>
  <c r="E155" i="19"/>
  <c r="AJ155" i="19" s="1"/>
  <c r="F155" i="19"/>
  <c r="G155" i="19"/>
  <c r="H155" i="19"/>
  <c r="P155" i="19"/>
  <c r="Q155" i="19"/>
  <c r="R155" i="19"/>
  <c r="S155" i="19"/>
  <c r="U155" i="19"/>
  <c r="W155" i="19"/>
  <c r="X155" i="19"/>
  <c r="Y155" i="19"/>
  <c r="C156" i="19"/>
  <c r="D156" i="19"/>
  <c r="E156" i="19"/>
  <c r="AY156" i="19" s="1"/>
  <c r="F156" i="19"/>
  <c r="G156" i="19"/>
  <c r="H156" i="19"/>
  <c r="P156" i="19"/>
  <c r="Q156" i="19"/>
  <c r="R156" i="19"/>
  <c r="S156" i="19"/>
  <c r="U156" i="19"/>
  <c r="W156" i="19"/>
  <c r="X156" i="19"/>
  <c r="Y156" i="19"/>
  <c r="C157" i="19"/>
  <c r="D157" i="19"/>
  <c r="E157" i="19"/>
  <c r="AJ157" i="19" s="1"/>
  <c r="F157" i="19"/>
  <c r="G157" i="19"/>
  <c r="H157" i="19"/>
  <c r="P157" i="19"/>
  <c r="Q157" i="19"/>
  <c r="R157" i="19"/>
  <c r="S157" i="19"/>
  <c r="U157" i="19"/>
  <c r="W157" i="19"/>
  <c r="X157" i="19"/>
  <c r="Y157" i="19"/>
  <c r="C158" i="19"/>
  <c r="D158" i="19"/>
  <c r="E158" i="19"/>
  <c r="F158" i="19"/>
  <c r="G158" i="19"/>
  <c r="H158" i="19"/>
  <c r="P158" i="19"/>
  <c r="Q158" i="19"/>
  <c r="R158" i="19"/>
  <c r="S158" i="19"/>
  <c r="U158" i="19"/>
  <c r="W158" i="19"/>
  <c r="X158" i="19"/>
  <c r="Y158" i="19"/>
  <c r="C159" i="19"/>
  <c r="D159" i="19"/>
  <c r="E159" i="19"/>
  <c r="AV159" i="19" s="1"/>
  <c r="F159" i="19"/>
  <c r="G159" i="19"/>
  <c r="H159" i="19"/>
  <c r="P159" i="19"/>
  <c r="Q159" i="19"/>
  <c r="R159" i="19"/>
  <c r="S159" i="19"/>
  <c r="U159" i="19"/>
  <c r="W159" i="19"/>
  <c r="X159" i="19"/>
  <c r="Y159" i="19"/>
  <c r="C160" i="19"/>
  <c r="D160" i="19"/>
  <c r="E160" i="19"/>
  <c r="AO160" i="19" s="1"/>
  <c r="F160" i="19"/>
  <c r="G160" i="19"/>
  <c r="H160" i="19"/>
  <c r="P160" i="19"/>
  <c r="Q160" i="19"/>
  <c r="R160" i="19"/>
  <c r="S160" i="19"/>
  <c r="U160" i="19"/>
  <c r="W160" i="19"/>
  <c r="X160" i="19"/>
  <c r="Y160" i="19"/>
  <c r="AU160" i="19"/>
  <c r="C161" i="19"/>
  <c r="D161" i="19"/>
  <c r="E161" i="19"/>
  <c r="F161" i="19"/>
  <c r="G161" i="19"/>
  <c r="H161" i="19"/>
  <c r="P161" i="19"/>
  <c r="Q161" i="19"/>
  <c r="R161" i="19"/>
  <c r="S161" i="19"/>
  <c r="U161" i="19"/>
  <c r="W161" i="19"/>
  <c r="X161" i="19"/>
  <c r="Y161" i="19"/>
  <c r="C162" i="19"/>
  <c r="D162" i="19"/>
  <c r="E162" i="19"/>
  <c r="AY162" i="19" s="1"/>
  <c r="F162" i="19"/>
  <c r="G162" i="19"/>
  <c r="H162" i="19"/>
  <c r="P162" i="19"/>
  <c r="Q162" i="19"/>
  <c r="R162" i="19"/>
  <c r="S162" i="19"/>
  <c r="U162" i="19"/>
  <c r="W162" i="19"/>
  <c r="X162" i="19"/>
  <c r="Y162" i="19"/>
  <c r="C163" i="19"/>
  <c r="D163" i="19"/>
  <c r="E163" i="19"/>
  <c r="AO163" i="19" s="1"/>
  <c r="F163" i="19"/>
  <c r="G163" i="19"/>
  <c r="H163" i="19"/>
  <c r="P163" i="19"/>
  <c r="Q163" i="19"/>
  <c r="R163" i="19"/>
  <c r="S163" i="19"/>
  <c r="U163" i="19"/>
  <c r="W163" i="19"/>
  <c r="X163" i="19"/>
  <c r="Y163" i="19"/>
  <c r="C164" i="19"/>
  <c r="D164" i="19"/>
  <c r="E164" i="19"/>
  <c r="AO164" i="19" s="1"/>
  <c r="F164" i="19"/>
  <c r="G164" i="19"/>
  <c r="H164" i="19"/>
  <c r="P164" i="19"/>
  <c r="Q164" i="19"/>
  <c r="R164" i="19"/>
  <c r="S164" i="19"/>
  <c r="U164" i="19"/>
  <c r="W164" i="19"/>
  <c r="X164" i="19"/>
  <c r="Y164" i="19"/>
  <c r="C165" i="19"/>
  <c r="D165" i="19"/>
  <c r="E165" i="19"/>
  <c r="AO165" i="19" s="1"/>
  <c r="F165" i="19"/>
  <c r="G165" i="19"/>
  <c r="H165" i="19"/>
  <c r="P165" i="19"/>
  <c r="Q165" i="19"/>
  <c r="R165" i="19"/>
  <c r="S165" i="19"/>
  <c r="U165" i="19"/>
  <c r="W165" i="19"/>
  <c r="X165" i="19"/>
  <c r="Y165" i="19"/>
  <c r="C166" i="19"/>
  <c r="D166" i="19"/>
  <c r="E166" i="19"/>
  <c r="AV166" i="19" s="1"/>
  <c r="F166" i="19"/>
  <c r="G166" i="19"/>
  <c r="H166" i="19"/>
  <c r="P166" i="19"/>
  <c r="Q166" i="19"/>
  <c r="R166" i="19"/>
  <c r="S166" i="19"/>
  <c r="U166" i="19"/>
  <c r="W166" i="19"/>
  <c r="X166" i="19"/>
  <c r="Y166" i="19"/>
  <c r="C167" i="19"/>
  <c r="D167" i="19"/>
  <c r="E167" i="19"/>
  <c r="F167" i="19"/>
  <c r="G167" i="19"/>
  <c r="H167" i="19"/>
  <c r="P167" i="19"/>
  <c r="Q167" i="19"/>
  <c r="R167" i="19"/>
  <c r="S167" i="19"/>
  <c r="U167" i="19"/>
  <c r="W167" i="19"/>
  <c r="X167" i="19"/>
  <c r="Y167" i="19"/>
  <c r="C168" i="19"/>
  <c r="D168" i="19"/>
  <c r="E168" i="19"/>
  <c r="AJ168" i="19" s="1"/>
  <c r="F168" i="19"/>
  <c r="G168" i="19"/>
  <c r="H168" i="19"/>
  <c r="P168" i="19"/>
  <c r="Q168" i="19"/>
  <c r="R168" i="19"/>
  <c r="S168" i="19"/>
  <c r="U168" i="19"/>
  <c r="W168" i="19"/>
  <c r="X168" i="19"/>
  <c r="Y168" i="19"/>
  <c r="C169" i="19"/>
  <c r="D169" i="19"/>
  <c r="E169" i="19"/>
  <c r="AO169" i="19" s="1"/>
  <c r="F169" i="19"/>
  <c r="G169" i="19"/>
  <c r="H169" i="19"/>
  <c r="P169" i="19"/>
  <c r="Q169" i="19"/>
  <c r="R169" i="19"/>
  <c r="S169" i="19"/>
  <c r="U169" i="19"/>
  <c r="W169" i="19"/>
  <c r="X169" i="19"/>
  <c r="Y169" i="19"/>
  <c r="C170" i="19"/>
  <c r="D170" i="19"/>
  <c r="E170" i="19"/>
  <c r="AM170" i="19" s="1"/>
  <c r="F170" i="19"/>
  <c r="G170" i="19"/>
  <c r="H170" i="19"/>
  <c r="P170" i="19"/>
  <c r="Q170" i="19"/>
  <c r="R170" i="19"/>
  <c r="S170" i="19"/>
  <c r="U170" i="19"/>
  <c r="W170" i="19"/>
  <c r="X170" i="19"/>
  <c r="Y170" i="19"/>
  <c r="C171" i="19"/>
  <c r="D171" i="19"/>
  <c r="E171" i="19"/>
  <c r="AV171" i="19" s="1"/>
  <c r="F171" i="19"/>
  <c r="G171" i="19"/>
  <c r="H171" i="19"/>
  <c r="P171" i="19"/>
  <c r="Q171" i="19"/>
  <c r="R171" i="19"/>
  <c r="S171" i="19"/>
  <c r="U171" i="19"/>
  <c r="W171" i="19"/>
  <c r="X171" i="19"/>
  <c r="Y171" i="19"/>
  <c r="C172" i="19"/>
  <c r="D172" i="19"/>
  <c r="E172" i="19"/>
  <c r="AM172" i="19" s="1"/>
  <c r="F172" i="19"/>
  <c r="G172" i="19"/>
  <c r="H172" i="19"/>
  <c r="P172" i="19"/>
  <c r="Q172" i="19"/>
  <c r="R172" i="19"/>
  <c r="S172" i="19"/>
  <c r="U172" i="19"/>
  <c r="W172" i="19"/>
  <c r="X172" i="19"/>
  <c r="Y172" i="19"/>
  <c r="C173" i="19"/>
  <c r="D173" i="19"/>
  <c r="AA173" i="19" s="1"/>
  <c r="E173" i="19"/>
  <c r="AV173" i="19" s="1"/>
  <c r="F173" i="19"/>
  <c r="G173" i="19"/>
  <c r="H173" i="19"/>
  <c r="P173" i="19"/>
  <c r="Q173" i="19"/>
  <c r="R173" i="19"/>
  <c r="S173" i="19"/>
  <c r="U173" i="19"/>
  <c r="W173" i="19"/>
  <c r="X173" i="19"/>
  <c r="Y173" i="19"/>
  <c r="C174" i="19"/>
  <c r="D174" i="19"/>
  <c r="E174" i="19"/>
  <c r="AV174" i="19" s="1"/>
  <c r="F174" i="19"/>
  <c r="G174" i="19"/>
  <c r="H174" i="19"/>
  <c r="P174" i="19"/>
  <c r="Q174" i="19"/>
  <c r="R174" i="19"/>
  <c r="S174" i="19"/>
  <c r="U174" i="19"/>
  <c r="W174" i="19"/>
  <c r="X174" i="19"/>
  <c r="Y174" i="19"/>
  <c r="C175" i="19"/>
  <c r="D175" i="19"/>
  <c r="E175" i="19"/>
  <c r="AY175" i="19" s="1"/>
  <c r="F175" i="19"/>
  <c r="G175" i="19"/>
  <c r="H175" i="19"/>
  <c r="P175" i="19"/>
  <c r="Q175" i="19"/>
  <c r="R175" i="19"/>
  <c r="S175" i="19"/>
  <c r="U175" i="19"/>
  <c r="W175" i="19"/>
  <c r="X175" i="19"/>
  <c r="Y175" i="19"/>
  <c r="C176" i="19"/>
  <c r="D176" i="19"/>
  <c r="E176" i="19"/>
  <c r="AM176" i="19" s="1"/>
  <c r="F176" i="19"/>
  <c r="G176" i="19"/>
  <c r="H176" i="19"/>
  <c r="P176" i="19"/>
  <c r="Q176" i="19"/>
  <c r="R176" i="19"/>
  <c r="S176" i="19"/>
  <c r="U176" i="19"/>
  <c r="W176" i="19"/>
  <c r="X176" i="19"/>
  <c r="Y176" i="19"/>
  <c r="C177" i="19"/>
  <c r="D177" i="19"/>
  <c r="E177" i="19"/>
  <c r="AJ177" i="19" s="1"/>
  <c r="F177" i="19"/>
  <c r="G177" i="19"/>
  <c r="H177" i="19"/>
  <c r="P177" i="19"/>
  <c r="Q177" i="19"/>
  <c r="R177" i="19"/>
  <c r="S177" i="19"/>
  <c r="U177" i="19"/>
  <c r="W177" i="19"/>
  <c r="X177" i="19"/>
  <c r="Y177" i="19"/>
  <c r="C178" i="19"/>
  <c r="D178" i="19"/>
  <c r="E178" i="19"/>
  <c r="AV178" i="19" s="1"/>
  <c r="F178" i="19"/>
  <c r="G178" i="19"/>
  <c r="H178" i="19"/>
  <c r="P178" i="19"/>
  <c r="Q178" i="19"/>
  <c r="R178" i="19"/>
  <c r="S178" i="19"/>
  <c r="U178" i="19"/>
  <c r="W178" i="19"/>
  <c r="X178" i="19"/>
  <c r="Y178" i="19"/>
  <c r="C179" i="19"/>
  <c r="D179" i="19"/>
  <c r="E179" i="19"/>
  <c r="F179" i="19"/>
  <c r="G179" i="19"/>
  <c r="H179" i="19"/>
  <c r="P179" i="19"/>
  <c r="Q179" i="19"/>
  <c r="R179" i="19"/>
  <c r="S179" i="19"/>
  <c r="U179" i="19"/>
  <c r="W179" i="19"/>
  <c r="X179" i="19"/>
  <c r="Y179" i="19"/>
  <c r="C180" i="19"/>
  <c r="D180" i="19"/>
  <c r="E180" i="19"/>
  <c r="AM180" i="19" s="1"/>
  <c r="F180" i="19"/>
  <c r="G180" i="19"/>
  <c r="H180" i="19"/>
  <c r="P180" i="19"/>
  <c r="Q180" i="19"/>
  <c r="R180" i="19"/>
  <c r="S180" i="19"/>
  <c r="U180" i="19"/>
  <c r="W180" i="19"/>
  <c r="X180" i="19"/>
  <c r="Y180" i="19"/>
  <c r="C181" i="19"/>
  <c r="D181" i="19"/>
  <c r="AA181" i="19" s="1"/>
  <c r="E181" i="19"/>
  <c r="AV181" i="19" s="1"/>
  <c r="F181" i="19"/>
  <c r="G181" i="19"/>
  <c r="H181" i="19"/>
  <c r="P181" i="19"/>
  <c r="Q181" i="19"/>
  <c r="R181" i="19"/>
  <c r="S181" i="19"/>
  <c r="U181" i="19"/>
  <c r="W181" i="19"/>
  <c r="X181" i="19"/>
  <c r="Y181" i="19"/>
  <c r="C182" i="19"/>
  <c r="D182" i="19"/>
  <c r="E182" i="19"/>
  <c r="AO182" i="19" s="1"/>
  <c r="F182" i="19"/>
  <c r="G182" i="19"/>
  <c r="H182" i="19"/>
  <c r="P182" i="19"/>
  <c r="Q182" i="19"/>
  <c r="R182" i="19"/>
  <c r="S182" i="19"/>
  <c r="U182" i="19"/>
  <c r="W182" i="19"/>
  <c r="X182" i="19"/>
  <c r="Y182" i="19"/>
  <c r="C183" i="19"/>
  <c r="D183" i="19"/>
  <c r="E183" i="19"/>
  <c r="AO183" i="19" s="1"/>
  <c r="F183" i="19"/>
  <c r="G183" i="19"/>
  <c r="H183" i="19"/>
  <c r="P183" i="19"/>
  <c r="Q183" i="19"/>
  <c r="R183" i="19"/>
  <c r="S183" i="19"/>
  <c r="U183" i="19"/>
  <c r="W183" i="19"/>
  <c r="X183" i="19"/>
  <c r="Y183" i="19"/>
  <c r="C184" i="19"/>
  <c r="D184" i="19"/>
  <c r="E184" i="19"/>
  <c r="AO184" i="19" s="1"/>
  <c r="F184" i="19"/>
  <c r="G184" i="19"/>
  <c r="H184" i="19"/>
  <c r="P184" i="19"/>
  <c r="Q184" i="19"/>
  <c r="R184" i="19"/>
  <c r="S184" i="19"/>
  <c r="U184" i="19"/>
  <c r="W184" i="19"/>
  <c r="X184" i="19"/>
  <c r="Y184" i="19"/>
  <c r="C185" i="19"/>
  <c r="D185" i="19"/>
  <c r="E185" i="19"/>
  <c r="F185" i="19"/>
  <c r="G185" i="19"/>
  <c r="H185" i="19"/>
  <c r="P185" i="19"/>
  <c r="Q185" i="19"/>
  <c r="R185" i="19"/>
  <c r="S185" i="19"/>
  <c r="U185" i="19"/>
  <c r="W185" i="19"/>
  <c r="X185" i="19"/>
  <c r="Y185" i="19"/>
  <c r="AL182" i="19" l="1"/>
  <c r="AA182" i="19"/>
  <c r="AL178" i="19"/>
  <c r="AA178" i="19"/>
  <c r="AL174" i="19"/>
  <c r="AA174" i="19"/>
  <c r="AE172" i="19"/>
  <c r="AL170" i="19"/>
  <c r="AA170" i="19"/>
  <c r="AL166" i="19"/>
  <c r="AA166" i="19"/>
  <c r="AL162" i="19"/>
  <c r="AA162" i="19"/>
  <c r="AL158" i="19"/>
  <c r="AA158" i="19"/>
  <c r="AL183" i="19"/>
  <c r="AA183" i="19"/>
  <c r="AL179" i="19"/>
  <c r="AA179" i="19"/>
  <c r="AL175" i="19"/>
  <c r="AA175" i="19"/>
  <c r="AL171" i="19"/>
  <c r="AA171" i="19"/>
  <c r="AL167" i="19"/>
  <c r="AA167" i="19"/>
  <c r="AL163" i="19"/>
  <c r="AA163" i="19"/>
  <c r="AL159" i="19"/>
  <c r="AA159" i="19"/>
  <c r="AB155" i="19"/>
  <c r="AL155" i="19"/>
  <c r="AA155" i="19"/>
  <c r="AL180" i="19"/>
  <c r="AA180" i="19"/>
  <c r="AL176" i="19"/>
  <c r="AA176" i="19"/>
  <c r="AL172" i="19"/>
  <c r="AA172" i="19"/>
  <c r="AL168" i="19"/>
  <c r="AA168" i="19"/>
  <c r="AL164" i="19"/>
  <c r="AA164" i="19"/>
  <c r="AL160" i="19"/>
  <c r="AA160" i="19"/>
  <c r="AL156" i="19"/>
  <c r="AA156" i="19"/>
  <c r="AL177" i="19"/>
  <c r="AA177" i="19"/>
  <c r="AL169" i="19"/>
  <c r="AA169" i="19"/>
  <c r="AL165" i="19"/>
  <c r="AA165" i="19"/>
  <c r="AL161" i="19"/>
  <c r="AA161" i="19"/>
  <c r="AL184" i="19"/>
  <c r="AA184" i="19"/>
  <c r="AL185" i="19"/>
  <c r="AA185" i="19"/>
  <c r="AL157" i="19"/>
  <c r="AA157" i="19"/>
  <c r="AB157" i="19"/>
  <c r="AT181" i="19"/>
  <c r="BD181" i="19" s="1"/>
  <c r="AL181" i="19"/>
  <c r="AT173" i="19"/>
  <c r="BD173" i="19" s="1"/>
  <c r="AL173" i="19"/>
  <c r="AD165" i="19"/>
  <c r="AT177" i="19"/>
  <c r="AT161" i="19"/>
  <c r="BD161" i="19" s="1"/>
  <c r="AT185" i="19"/>
  <c r="BD185" i="19" s="1"/>
  <c r="AT157" i="19"/>
  <c r="BD157" i="19" s="1"/>
  <c r="AT169" i="19"/>
  <c r="BD169" i="19" s="1"/>
  <c r="AT182" i="19"/>
  <c r="BD182" i="19" s="1"/>
  <c r="AT162" i="19"/>
  <c r="BD162" i="19" s="1"/>
  <c r="AT178" i="19"/>
  <c r="BD178" i="19" s="1"/>
  <c r="AT158" i="19"/>
  <c r="BD158" i="19" s="1"/>
  <c r="AT165" i="19"/>
  <c r="BD165" i="19" s="1"/>
  <c r="AT183" i="19"/>
  <c r="BD183" i="19" s="1"/>
  <c r="AT179" i="19"/>
  <c r="BD179" i="19" s="1"/>
  <c r="AT175" i="19"/>
  <c r="BD175" i="19" s="1"/>
  <c r="AT171" i="19"/>
  <c r="BD171" i="19" s="1"/>
  <c r="AT167" i="19"/>
  <c r="AT163" i="19"/>
  <c r="AT174" i="19"/>
  <c r="BD174" i="19" s="1"/>
  <c r="AT166" i="19"/>
  <c r="BD166" i="19" s="1"/>
  <c r="AT159" i="19"/>
  <c r="BD159" i="19" s="1"/>
  <c r="AT155" i="19"/>
  <c r="BD155" i="19" s="1"/>
  <c r="AT170" i="19"/>
  <c r="BD170" i="19" s="1"/>
  <c r="AT184" i="19"/>
  <c r="BD184" i="19" s="1"/>
  <c r="AT180" i="19"/>
  <c r="BD180" i="19" s="1"/>
  <c r="AT176" i="19"/>
  <c r="AT172" i="19"/>
  <c r="BD172" i="19" s="1"/>
  <c r="AT168" i="19"/>
  <c r="BD168" i="19" s="1"/>
  <c r="AT164" i="19"/>
  <c r="BD164" i="19" s="1"/>
  <c r="AT160" i="19"/>
  <c r="BD160" i="19" s="1"/>
  <c r="AT156" i="19"/>
  <c r="BD156" i="19" s="1"/>
  <c r="AB183" i="19"/>
  <c r="AM174" i="19"/>
  <c r="AZ181" i="19"/>
  <c r="AD174" i="19"/>
  <c r="AZ184" i="19"/>
  <c r="AK185" i="19"/>
  <c r="BA180" i="19"/>
  <c r="BC173" i="19"/>
  <c r="BC169" i="19"/>
  <c r="M169" i="19"/>
  <c r="L169" i="19"/>
  <c r="AN165" i="19"/>
  <c r="M165" i="19"/>
  <c r="L165" i="19"/>
  <c r="M161" i="19"/>
  <c r="L161" i="19"/>
  <c r="L155" i="19"/>
  <c r="M155" i="19"/>
  <c r="AF173" i="19"/>
  <c r="M173" i="19"/>
  <c r="L173" i="19"/>
  <c r="AG162" i="19"/>
  <c r="L162" i="19"/>
  <c r="M162" i="19"/>
  <c r="BB157" i="19"/>
  <c r="M157" i="19"/>
  <c r="L157" i="19"/>
  <c r="AN177" i="19"/>
  <c r="M177" i="19"/>
  <c r="L177" i="19"/>
  <c r="AG156" i="19"/>
  <c r="M156" i="19"/>
  <c r="L156" i="19"/>
  <c r="AG170" i="19"/>
  <c r="L170" i="19"/>
  <c r="M170" i="19"/>
  <c r="AG166" i="19"/>
  <c r="L166" i="19"/>
  <c r="M166" i="19"/>
  <c r="AU171" i="19"/>
  <c r="L171" i="19"/>
  <c r="M171" i="19"/>
  <c r="BA167" i="19"/>
  <c r="L167" i="19"/>
  <c r="M167" i="19"/>
  <c r="L163" i="19"/>
  <c r="M163" i="19"/>
  <c r="AG158" i="19"/>
  <c r="L158" i="19"/>
  <c r="M158" i="19"/>
  <c r="BF156" i="19"/>
  <c r="BC179" i="19"/>
  <c r="L179" i="19"/>
  <c r="M179" i="19"/>
  <c r="BC175" i="19"/>
  <c r="M175" i="19"/>
  <c r="L175" i="19"/>
  <c r="AG174" i="19"/>
  <c r="M174" i="19"/>
  <c r="L174" i="19"/>
  <c r="L159" i="19"/>
  <c r="M159" i="19"/>
  <c r="BB173" i="19"/>
  <c r="Z172" i="19"/>
  <c r="L172" i="19"/>
  <c r="M172" i="19"/>
  <c r="BA168" i="19"/>
  <c r="L168" i="19"/>
  <c r="M168" i="19"/>
  <c r="L164" i="19"/>
  <c r="M164" i="19"/>
  <c r="AP156" i="19"/>
  <c r="BA181" i="19"/>
  <c r="M181" i="19"/>
  <c r="L181" i="19"/>
  <c r="AI182" i="19"/>
  <c r="L182" i="19"/>
  <c r="M182" i="19"/>
  <c r="BE183" i="19"/>
  <c r="L183" i="19"/>
  <c r="M183" i="19"/>
  <c r="AG178" i="19"/>
  <c r="L178" i="19"/>
  <c r="M178" i="19"/>
  <c r="AK173" i="19"/>
  <c r="M185" i="19"/>
  <c r="L185" i="19"/>
  <c r="AK184" i="19"/>
  <c r="M184" i="19"/>
  <c r="L184" i="19"/>
  <c r="BA184" i="19"/>
  <c r="AU180" i="19"/>
  <c r="L180" i="19"/>
  <c r="M180" i="19"/>
  <c r="AZ176" i="19"/>
  <c r="L176" i="19"/>
  <c r="M176" i="19"/>
  <c r="AY174" i="19"/>
  <c r="BE173" i="19"/>
  <c r="BA160" i="19"/>
  <c r="M160" i="19"/>
  <c r="L160" i="19"/>
  <c r="AU158" i="19"/>
  <c r="AC160" i="19"/>
  <c r="AK170" i="19"/>
  <c r="AX174" i="19"/>
  <c r="BB168" i="19"/>
  <c r="AY184" i="19"/>
  <c r="AI174" i="19"/>
  <c r="AI170" i="19"/>
  <c r="AU169" i="19"/>
  <c r="AZ168" i="19"/>
  <c r="AZ163" i="19"/>
  <c r="AH158" i="19"/>
  <c r="AX184" i="19"/>
  <c r="AZ183" i="19"/>
  <c r="AG168" i="19"/>
  <c r="AK163" i="19"/>
  <c r="BF170" i="19"/>
  <c r="AE168" i="19"/>
  <c r="BF158" i="19"/>
  <c r="BB169" i="19"/>
  <c r="AW184" i="19"/>
  <c r="AB180" i="19"/>
  <c r="AW178" i="19"/>
  <c r="AN173" i="19"/>
  <c r="AP171" i="19"/>
  <c r="BE170" i="19"/>
  <c r="AD168" i="19"/>
  <c r="AX158" i="19"/>
  <c r="AP170" i="19"/>
  <c r="AI158" i="19"/>
  <c r="AX183" i="19"/>
  <c r="AD184" i="19"/>
  <c r="AU178" i="19"/>
  <c r="AJ172" i="19"/>
  <c r="BC170" i="19"/>
  <c r="BF160" i="19"/>
  <c r="AW158" i="19"/>
  <c r="AY155" i="19"/>
  <c r="BF171" i="19"/>
  <c r="AO155" i="19"/>
  <c r="AV162" i="19"/>
  <c r="BF174" i="19"/>
  <c r="Z174" i="19"/>
  <c r="AX172" i="19"/>
  <c r="AH172" i="19"/>
  <c r="BC171" i="19"/>
  <c r="AG171" i="19"/>
  <c r="AM162" i="19"/>
  <c r="AM160" i="19"/>
  <c r="AM155" i="19"/>
  <c r="AH174" i="19"/>
  <c r="AN171" i="19"/>
  <c r="AN183" i="19"/>
  <c r="AX175" i="19"/>
  <c r="AF174" i="19"/>
  <c r="AH175" i="19"/>
  <c r="BE174" i="19"/>
  <c r="AN174" i="19"/>
  <c r="AJ173" i="19"/>
  <c r="AW172" i="19"/>
  <c r="BA171" i="19"/>
  <c r="AF171" i="19"/>
  <c r="AN169" i="19"/>
  <c r="AF162" i="19"/>
  <c r="AJ160" i="19"/>
  <c r="AZ159" i="19"/>
  <c r="AG155" i="19"/>
  <c r="BB172" i="19"/>
  <c r="AU174" i="19"/>
  <c r="AI172" i="19"/>
  <c r="AO181" i="19"/>
  <c r="AH183" i="19"/>
  <c r="BC174" i="19"/>
  <c r="AZ173" i="19"/>
  <c r="AI173" i="19"/>
  <c r="AU172" i="19"/>
  <c r="AZ171" i="19"/>
  <c r="AY168" i="19"/>
  <c r="AY164" i="19"/>
  <c r="AE162" i="19"/>
  <c r="AI160" i="19"/>
  <c r="AG159" i="19"/>
  <c r="AE155" i="19"/>
  <c r="BC172" i="19"/>
  <c r="AX155" i="19"/>
  <c r="AU175" i="19"/>
  <c r="AN181" i="19"/>
  <c r="AN184" i="19"/>
  <c r="AM184" i="19"/>
  <c r="BC183" i="19"/>
  <c r="BA174" i="19"/>
  <c r="AY173" i="19"/>
  <c r="AG173" i="19"/>
  <c r="BF172" i="19"/>
  <c r="AD169" i="19"/>
  <c r="AV168" i="19"/>
  <c r="BF166" i="19"/>
  <c r="BB165" i="19"/>
  <c r="AY163" i="19"/>
  <c r="AD162" i="19"/>
  <c r="AW174" i="19"/>
  <c r="AW181" i="19"/>
  <c r="BA172" i="19"/>
  <c r="AH171" i="19"/>
  <c r="AZ180" i="19"/>
  <c r="BF184" i="19"/>
  <c r="BA183" i="19"/>
  <c r="AD181" i="19"/>
  <c r="AP180" i="19"/>
  <c r="AI178" i="19"/>
  <c r="AK174" i="19"/>
  <c r="AW173" i="19"/>
  <c r="BE172" i="19"/>
  <c r="AP172" i="19"/>
  <c r="AP168" i="19"/>
  <c r="BC167" i="19"/>
  <c r="AU166" i="19"/>
  <c r="AX163" i="19"/>
  <c r="BC162" i="19"/>
  <c r="AB163" i="19"/>
  <c r="AD161" i="19"/>
  <c r="AC157" i="19"/>
  <c r="AB159" i="19"/>
  <c r="BB162" i="19"/>
  <c r="AP162" i="19"/>
  <c r="AB162" i="19"/>
  <c r="AI157" i="19"/>
  <c r="AU155" i="19"/>
  <c r="AF155" i="19"/>
  <c r="AW157" i="19"/>
  <c r="BA162" i="19"/>
  <c r="AN162" i="19"/>
  <c r="Z162" i="19"/>
  <c r="BE161" i="19"/>
  <c r="AG157" i="19"/>
  <c r="AM156" i="19"/>
  <c r="AP155" i="19"/>
  <c r="Z155" i="19"/>
  <c r="AF166" i="19"/>
  <c r="AU161" i="19"/>
  <c r="BC156" i="19"/>
  <c r="AD156" i="19"/>
  <c r="BF155" i="19"/>
  <c r="AO180" i="19"/>
  <c r="AC174" i="19"/>
  <c r="BB170" i="19"/>
  <c r="AH170" i="19"/>
  <c r="AY165" i="19"/>
  <c r="AJ163" i="19"/>
  <c r="AX162" i="19"/>
  <c r="AZ160" i="19"/>
  <c r="AH160" i="19"/>
  <c r="AE158" i="19"/>
  <c r="BB156" i="19"/>
  <c r="AE156" i="19"/>
  <c r="BC155" i="19"/>
  <c r="AN155" i="19"/>
  <c r="AK181" i="19"/>
  <c r="AF178" i="19"/>
  <c r="BC177" i="19"/>
  <c r="AY176" i="19"/>
  <c r="AW170" i="19"/>
  <c r="AF170" i="19"/>
  <c r="AV165" i="19"/>
  <c r="AD164" i="19"/>
  <c r="AH163" i="19"/>
  <c r="AW162" i="19"/>
  <c r="AK162" i="19"/>
  <c r="AY160" i="19"/>
  <c r="AG160" i="19"/>
  <c r="BA159" i="19"/>
  <c r="BA156" i="19"/>
  <c r="BA155" i="19"/>
  <c r="AD180" i="19"/>
  <c r="AH178" i="19"/>
  <c r="AF181" i="19"/>
  <c r="BC180" i="19"/>
  <c r="AH180" i="19"/>
  <c r="BA179" i="19"/>
  <c r="BF178" i="19"/>
  <c r="AV170" i="19"/>
  <c r="AJ165" i="19"/>
  <c r="AG163" i="19"/>
  <c r="BF162" i="19"/>
  <c r="AI162" i="19"/>
  <c r="AX160" i="19"/>
  <c r="AV156" i="19"/>
  <c r="AZ155" i="19"/>
  <c r="AK155" i="19"/>
  <c r="AE184" i="19"/>
  <c r="AW185" i="19"/>
  <c r="AB184" i="19"/>
  <c r="AJ183" i="19"/>
  <c r="BB180" i="19"/>
  <c r="AE180" i="19"/>
  <c r="AX178" i="19"/>
  <c r="AJ175" i="19"/>
  <c r="AU173" i="19"/>
  <c r="AV172" i="19"/>
  <c r="AG172" i="19"/>
  <c r="AU170" i="19"/>
  <c r="AD170" i="19"/>
  <c r="AB169" i="19"/>
  <c r="AO168" i="19"/>
  <c r="AC167" i="19"/>
  <c r="AV164" i="19"/>
  <c r="BE162" i="19"/>
  <c r="AU162" i="19"/>
  <c r="AH162" i="19"/>
  <c r="AV160" i="19"/>
  <c r="AD160" i="19"/>
  <c r="AH159" i="19"/>
  <c r="AF158" i="19"/>
  <c r="AZ157" i="19"/>
  <c r="AU156" i="19"/>
  <c r="AH155" i="19"/>
  <c r="AE166" i="19"/>
  <c r="AP166" i="19"/>
  <c r="AX159" i="19"/>
  <c r="AF159" i="19"/>
  <c r="AV157" i="19"/>
  <c r="AD157" i="19"/>
  <c r="AG175" i="19"/>
  <c r="AF179" i="19"/>
  <c r="BC166" i="19"/>
  <c r="AN166" i="19"/>
  <c r="Z166" i="19"/>
  <c r="AM164" i="19"/>
  <c r="AV163" i="19"/>
  <c r="Z159" i="19"/>
  <c r="AU157" i="19"/>
  <c r="AK182" i="19"/>
  <c r="AO176" i="19"/>
  <c r="AJ184" i="19"/>
  <c r="BE178" i="19"/>
  <c r="AJ176" i="19"/>
  <c r="BF175" i="19"/>
  <c r="AO175" i="19"/>
  <c r="AC171" i="19"/>
  <c r="AE170" i="19"/>
  <c r="BB166" i="19"/>
  <c r="AJ164" i="19"/>
  <c r="AU163" i="19"/>
  <c r="AF163" i="19"/>
  <c r="AU159" i="19"/>
  <c r="AE159" i="19"/>
  <c r="BE158" i="19"/>
  <c r="AP158" i="19"/>
  <c r="AO156" i="19"/>
  <c r="AV176" i="19"/>
  <c r="AN179" i="19"/>
  <c r="BE166" i="19"/>
  <c r="AP175" i="19"/>
  <c r="AF175" i="19"/>
  <c r="AP178" i="19"/>
  <c r="AF183" i="19"/>
  <c r="BC178" i="19"/>
  <c r="AN178" i="19"/>
  <c r="Z178" i="19"/>
  <c r="AE176" i="19"/>
  <c r="BA175" i="19"/>
  <c r="AN175" i="19"/>
  <c r="AE175" i="19"/>
  <c r="AD172" i="19"/>
  <c r="BA170" i="19"/>
  <c r="AN170" i="19"/>
  <c r="AG169" i="19"/>
  <c r="BA166" i="19"/>
  <c r="AK166" i="19"/>
  <c r="BF163" i="19"/>
  <c r="AP163" i="19"/>
  <c r="Z163" i="19"/>
  <c r="BC160" i="19"/>
  <c r="AP159" i="19"/>
  <c r="BC158" i="19"/>
  <c r="AN158" i="19"/>
  <c r="Z158" i="19"/>
  <c r="BE157" i="19"/>
  <c r="AW182" i="19"/>
  <c r="AP179" i="19"/>
  <c r="AV175" i="19"/>
  <c r="AE178" i="19"/>
  <c r="Z175" i="19"/>
  <c r="AG184" i="19"/>
  <c r="AU183" i="19"/>
  <c r="AY180" i="19"/>
  <c r="AV184" i="19"/>
  <c r="AP183" i="19"/>
  <c r="Z183" i="19"/>
  <c r="BF182" i="19"/>
  <c r="AV180" i="19"/>
  <c r="AG180" i="19"/>
  <c r="BB178" i="19"/>
  <c r="BB177" i="19"/>
  <c r="AD176" i="19"/>
  <c r="AZ175" i="19"/>
  <c r="AM175" i="19"/>
  <c r="AZ172" i="19"/>
  <c r="AO172" i="19"/>
  <c r="AY170" i="19"/>
  <c r="Z170" i="19"/>
  <c r="BE169" i="19"/>
  <c r="AF169" i="19"/>
  <c r="AM168" i="19"/>
  <c r="AX166" i="19"/>
  <c r="AI166" i="19"/>
  <c r="AE164" i="19"/>
  <c r="BC163" i="19"/>
  <c r="AE163" i="19"/>
  <c r="BB160" i="19"/>
  <c r="AP160" i="19"/>
  <c r="Z160" i="19"/>
  <c r="BF159" i="19"/>
  <c r="AN159" i="19"/>
  <c r="BB158" i="19"/>
  <c r="BC157" i="19"/>
  <c r="AK157" i="19"/>
  <c r="AJ156" i="19"/>
  <c r="AV155" i="19"/>
  <c r="AV183" i="19"/>
  <c r="AG183" i="19"/>
  <c r="AJ180" i="19"/>
  <c r="AF184" i="19"/>
  <c r="AP184" i="19"/>
  <c r="AE183" i="19"/>
  <c r="AX182" i="19"/>
  <c r="BA178" i="19"/>
  <c r="AK178" i="19"/>
  <c r="AK175" i="19"/>
  <c r="BB174" i="19"/>
  <c r="AP174" i="19"/>
  <c r="AY172" i="19"/>
  <c r="AX170" i="19"/>
  <c r="AB168" i="19"/>
  <c r="AW166" i="19"/>
  <c r="AH166" i="19"/>
  <c r="BA163" i="19"/>
  <c r="AN163" i="19"/>
  <c r="AE160" i="19"/>
  <c r="BC159" i="19"/>
  <c r="AK159" i="19"/>
  <c r="BA158" i="19"/>
  <c r="AK158" i="19"/>
  <c r="AD158" i="19"/>
  <c r="AC175" i="19"/>
  <c r="AE171" i="19"/>
  <c r="AC183" i="19"/>
  <c r="AC182" i="19"/>
  <c r="AB173" i="19"/>
  <c r="AC184" i="19"/>
  <c r="AB167" i="19"/>
  <c r="AC179" i="19"/>
  <c r="AC177" i="19"/>
  <c r="AB175" i="19"/>
  <c r="AB164" i="19"/>
  <c r="AC181" i="19"/>
  <c r="AC173" i="19"/>
  <c r="AB171" i="19"/>
  <c r="AC162" i="19"/>
  <c r="AD167" i="19"/>
  <c r="AC166" i="19"/>
  <c r="AC169" i="19"/>
  <c r="AC165" i="19"/>
  <c r="AC159" i="19"/>
  <c r="AC185" i="19"/>
  <c r="AB182" i="19"/>
  <c r="AB181" i="19"/>
  <c r="AB156" i="19"/>
  <c r="AB174" i="19"/>
  <c r="AB172" i="19"/>
  <c r="AB161" i="19"/>
  <c r="AB178" i="19"/>
  <c r="AB176" i="19"/>
  <c r="AB170" i="19"/>
  <c r="AB165" i="19"/>
  <c r="AB158" i="19"/>
  <c r="AD183" i="19"/>
  <c r="AC172" i="19"/>
  <c r="AC168" i="19"/>
  <c r="AB166" i="19"/>
  <c r="AB177" i="19"/>
  <c r="AD179" i="19"/>
  <c r="AC178" i="19"/>
  <c r="AC170" i="19"/>
  <c r="AC161" i="19"/>
  <c r="AC156" i="19"/>
  <c r="AB185" i="19"/>
  <c r="AC180" i="19"/>
  <c r="AB179" i="19"/>
  <c r="AE174" i="19"/>
  <c r="AC158" i="19"/>
  <c r="AC155" i="19"/>
  <c r="AC163" i="19"/>
  <c r="AB160" i="19"/>
  <c r="AD177" i="19"/>
  <c r="AO167" i="19"/>
  <c r="AE167" i="19"/>
  <c r="AX165" i="19"/>
  <c r="BF165" i="19"/>
  <c r="Z165" i="19"/>
  <c r="AH165" i="19"/>
  <c r="AP165" i="19"/>
  <c r="BA165" i="19"/>
  <c r="AK164" i="19"/>
  <c r="AF164" i="19"/>
  <c r="AN164" i="19"/>
  <c r="AE161" i="19"/>
  <c r="AM161" i="19"/>
  <c r="AY161" i="19"/>
  <c r="AE185" i="19"/>
  <c r="AM185" i="19"/>
  <c r="AX185" i="19"/>
  <c r="BF185" i="19"/>
  <c r="AO179" i="19"/>
  <c r="AX161" i="19"/>
  <c r="BF161" i="19"/>
  <c r="AF161" i="19"/>
  <c r="AN161" i="19"/>
  <c r="Z161" i="19"/>
  <c r="AH161" i="19"/>
  <c r="AP161" i="19"/>
  <c r="BA161" i="19"/>
  <c r="AO177" i="19"/>
  <c r="AD166" i="19"/>
  <c r="AI179" i="19"/>
  <c r="BB179" i="19"/>
  <c r="AW179" i="19"/>
  <c r="BE179" i="19"/>
  <c r="AE169" i="19"/>
  <c r="AM169" i="19"/>
  <c r="AZ167" i="19"/>
  <c r="AM167" i="19"/>
  <c r="AY166" i="19"/>
  <c r="AM166" i="19"/>
  <c r="AK165" i="19"/>
  <c r="BF164" i="19"/>
  <c r="AW164" i="19"/>
  <c r="Z164" i="19"/>
  <c r="AO161" i="19"/>
  <c r="AJ159" i="19"/>
  <c r="AD159" i="19"/>
  <c r="AY185" i="19"/>
  <c r="AX177" i="19"/>
  <c r="BF177" i="19"/>
  <c r="Z177" i="19"/>
  <c r="AH177" i="19"/>
  <c r="AP177" i="19"/>
  <c r="BA177" i="19"/>
  <c r="AK176" i="19"/>
  <c r="AF176" i="19"/>
  <c r="AN176" i="19"/>
  <c r="AY181" i="19"/>
  <c r="AI185" i="19"/>
  <c r="AY178" i="19"/>
  <c r="AX169" i="19"/>
  <c r="BF169" i="19"/>
  <c r="Z169" i="19"/>
  <c r="AH169" i="19"/>
  <c r="AP169" i="19"/>
  <c r="BA169" i="19"/>
  <c r="AK168" i="19"/>
  <c r="AF168" i="19"/>
  <c r="AN168" i="19"/>
  <c r="AY167" i="19"/>
  <c r="AK167" i="19"/>
  <c r="Z167" i="19"/>
  <c r="AW165" i="19"/>
  <c r="BE164" i="19"/>
  <c r="AI164" i="19"/>
  <c r="BC161" i="19"/>
  <c r="AO159" i="19"/>
  <c r="AO158" i="19"/>
  <c r="AJ158" i="19"/>
  <c r="AK156" i="19"/>
  <c r="AW156" i="19"/>
  <c r="BE156" i="19"/>
  <c r="AF156" i="19"/>
  <c r="AN156" i="19"/>
  <c r="AG182" i="19"/>
  <c r="AZ182" i="19"/>
  <c r="AN167" i="19"/>
  <c r="BE182" i="19"/>
  <c r="AU185" i="19"/>
  <c r="Z182" i="19"/>
  <c r="AX181" i="19"/>
  <c r="BF181" i="19"/>
  <c r="AK177" i="19"/>
  <c r="BF176" i="19"/>
  <c r="Z176" i="19"/>
  <c r="AD171" i="19"/>
  <c r="BC185" i="19"/>
  <c r="AH185" i="19"/>
  <c r="BC182" i="19"/>
  <c r="AK180" i="19"/>
  <c r="AF180" i="19"/>
  <c r="AN180" i="19"/>
  <c r="AY179" i="19"/>
  <c r="AW177" i="19"/>
  <c r="BE176" i="19"/>
  <c r="AI176" i="19"/>
  <c r="AI171" i="19"/>
  <c r="BB171" i="19"/>
  <c r="AW171" i="19"/>
  <c r="BE171" i="19"/>
  <c r="AO170" i="19"/>
  <c r="AJ170" i="19"/>
  <c r="AZ169" i="19"/>
  <c r="AX168" i="19"/>
  <c r="AX167" i="19"/>
  <c r="AJ167" i="19"/>
  <c r="AI165" i="19"/>
  <c r="BC164" i="19"/>
  <c r="AU164" i="19"/>
  <c r="AH164" i="19"/>
  <c r="BB161" i="19"/>
  <c r="AK161" i="19"/>
  <c r="AY158" i="19"/>
  <c r="AM158" i="19"/>
  <c r="AZ156" i="19"/>
  <c r="AE177" i="19"/>
  <c r="AM177" i="19"/>
  <c r="AE179" i="19"/>
  <c r="AV185" i="19"/>
  <c r="AJ182" i="19"/>
  <c r="AZ179" i="19"/>
  <c r="AY177" i="19"/>
  <c r="AO171" i="19"/>
  <c r="BE181" i="19"/>
  <c r="AK179" i="19"/>
  <c r="AX180" i="19"/>
  <c r="AX179" i="19"/>
  <c r="AI177" i="19"/>
  <c r="AE173" i="19"/>
  <c r="AM173" i="19"/>
  <c r="AK169" i="19"/>
  <c r="AW168" i="19"/>
  <c r="Z168" i="19"/>
  <c r="AV167" i="19"/>
  <c r="BE165" i="19"/>
  <c r="AU165" i="19"/>
  <c r="AG165" i="19"/>
  <c r="BB164" i="19"/>
  <c r="AD163" i="19"/>
  <c r="AZ161" i="19"/>
  <c r="AJ161" i="19"/>
  <c r="AM159" i="19"/>
  <c r="AE157" i="19"/>
  <c r="AM157" i="19"/>
  <c r="AY157" i="19"/>
  <c r="Z156" i="19"/>
  <c r="AI167" i="19"/>
  <c r="BD167" i="19"/>
  <c r="BB167" i="19"/>
  <c r="AW167" i="19"/>
  <c r="BE167" i="19"/>
  <c r="AZ165" i="19"/>
  <c r="AX164" i="19"/>
  <c r="AV182" i="19"/>
  <c r="AD178" i="19"/>
  <c r="AZ177" i="19"/>
  <c r="AX176" i="19"/>
  <c r="AM179" i="19"/>
  <c r="AM178" i="19"/>
  <c r="AP185" i="19"/>
  <c r="AG185" i="19"/>
  <c r="BE184" i="19"/>
  <c r="AY183" i="19"/>
  <c r="AM183" i="19"/>
  <c r="AU181" i="19"/>
  <c r="AI181" i="19"/>
  <c r="AJ179" i="19"/>
  <c r="AU176" i="19"/>
  <c r="AO173" i="19"/>
  <c r="AD173" i="19"/>
  <c r="AG164" i="19"/>
  <c r="BA185" i="19"/>
  <c r="AF185" i="19"/>
  <c r="BC184" i="19"/>
  <c r="AI184" i="19"/>
  <c r="Z184" i="19"/>
  <c r="AI183" i="19"/>
  <c r="BB183" i="19"/>
  <c r="BA182" i="19"/>
  <c r="AN182" i="19"/>
  <c r="AE182" i="19"/>
  <c r="BC181" i="19"/>
  <c r="AH181" i="19"/>
  <c r="BF180" i="19"/>
  <c r="AW180" i="19"/>
  <c r="Z180" i="19"/>
  <c r="AV179" i="19"/>
  <c r="AH179" i="19"/>
  <c r="BE177" i="19"/>
  <c r="AU177" i="19"/>
  <c r="AG177" i="19"/>
  <c r="BB176" i="19"/>
  <c r="BD176" i="19"/>
  <c r="AG176" i="19"/>
  <c r="AC176" i="19"/>
  <c r="AD175" i="19"/>
  <c r="AX173" i="19"/>
  <c r="BF173" i="19"/>
  <c r="Z173" i="19"/>
  <c r="AH173" i="19"/>
  <c r="AP173" i="19"/>
  <c r="BA173" i="19"/>
  <c r="AK172" i="19"/>
  <c r="AF172" i="19"/>
  <c r="AN172" i="19"/>
  <c r="AY171" i="19"/>
  <c r="AK171" i="19"/>
  <c r="Z171" i="19"/>
  <c r="AW169" i="19"/>
  <c r="AJ169" i="19"/>
  <c r="BE168" i="19"/>
  <c r="AI168" i="19"/>
  <c r="BF167" i="19"/>
  <c r="AU167" i="19"/>
  <c r="AG167" i="19"/>
  <c r="AF165" i="19"/>
  <c r="BA164" i="19"/>
  <c r="AP164" i="19"/>
  <c r="AO162" i="19"/>
  <c r="AJ162" i="19"/>
  <c r="AW161" i="19"/>
  <c r="AI161" i="19"/>
  <c r="AK160" i="19"/>
  <c r="AW160" i="19"/>
  <c r="BE160" i="19"/>
  <c r="AF160" i="19"/>
  <c r="AN160" i="19"/>
  <c r="AY159" i="19"/>
  <c r="AX157" i="19"/>
  <c r="BF157" i="19"/>
  <c r="AF157" i="19"/>
  <c r="AN157" i="19"/>
  <c r="Z157" i="19"/>
  <c r="AH157" i="19"/>
  <c r="AP157" i="19"/>
  <c r="BA157" i="19"/>
  <c r="AX156" i="19"/>
  <c r="AI156" i="19"/>
  <c r="AO166" i="19"/>
  <c r="AJ166" i="19"/>
  <c r="BE185" i="19"/>
  <c r="AJ185" i="19"/>
  <c r="AE181" i="19"/>
  <c r="AM181" i="19"/>
  <c r="AO178" i="19"/>
  <c r="AJ178" i="19"/>
  <c r="Z185" i="19"/>
  <c r="AU182" i="19"/>
  <c r="AW176" i="19"/>
  <c r="AH182" i="19"/>
  <c r="AJ181" i="19"/>
  <c r="Z179" i="19"/>
  <c r="BB185" i="19"/>
  <c r="BB182" i="19"/>
  <c r="AP182" i="19"/>
  <c r="AF182" i="19"/>
  <c r="Z181" i="19"/>
  <c r="AV177" i="19"/>
  <c r="BC176" i="19"/>
  <c r="AH176" i="19"/>
  <c r="AM171" i="19"/>
  <c r="AY169" i="19"/>
  <c r="BF168" i="19"/>
  <c r="AH167" i="19"/>
  <c r="AC164" i="19"/>
  <c r="AO185" i="19"/>
  <c r="AU184" i="19"/>
  <c r="AZ185" i="19"/>
  <c r="AN185" i="19"/>
  <c r="AD185" i="19"/>
  <c r="BB184" i="19"/>
  <c r="AH184" i="19"/>
  <c r="BF183" i="19"/>
  <c r="AW183" i="19"/>
  <c r="AK183" i="19"/>
  <c r="AY182" i="19"/>
  <c r="AM182" i="19"/>
  <c r="AD182" i="19"/>
  <c r="BB181" i="19"/>
  <c r="AP181" i="19"/>
  <c r="AG181" i="19"/>
  <c r="BE180" i="19"/>
  <c r="AI180" i="19"/>
  <c r="BF179" i="19"/>
  <c r="AU179" i="19"/>
  <c r="AG179" i="19"/>
  <c r="BD177" i="19"/>
  <c r="AF177" i="19"/>
  <c r="BA176" i="19"/>
  <c r="AP176" i="19"/>
  <c r="AI175" i="19"/>
  <c r="BB175" i="19"/>
  <c r="AW175" i="19"/>
  <c r="BE175" i="19"/>
  <c r="AO174" i="19"/>
  <c r="AJ174" i="19"/>
  <c r="AX171" i="19"/>
  <c r="AJ171" i="19"/>
  <c r="AV169" i="19"/>
  <c r="AI169" i="19"/>
  <c r="BC168" i="19"/>
  <c r="AU168" i="19"/>
  <c r="AH168" i="19"/>
  <c r="AP167" i="19"/>
  <c r="AF167" i="19"/>
  <c r="BC165" i="19"/>
  <c r="AE165" i="19"/>
  <c r="AM165" i="19"/>
  <c r="AZ164" i="19"/>
  <c r="AM163" i="19"/>
  <c r="AV161" i="19"/>
  <c r="AG161" i="19"/>
  <c r="AV158" i="19"/>
  <c r="AO157" i="19"/>
  <c r="AH156" i="19"/>
  <c r="BE163" i="19"/>
  <c r="AW163" i="19"/>
  <c r="BE159" i="19"/>
  <c r="AW159" i="19"/>
  <c r="BE155" i="19"/>
  <c r="AW155" i="19"/>
  <c r="AD155" i="19"/>
  <c r="AZ178" i="19"/>
  <c r="AZ174" i="19"/>
  <c r="AZ170" i="19"/>
  <c r="AZ166" i="19"/>
  <c r="BB163" i="19"/>
  <c r="BD163" i="19"/>
  <c r="AI163" i="19"/>
  <c r="AZ162" i="19"/>
  <c r="BB159" i="19"/>
  <c r="AI159" i="19"/>
  <c r="AZ158" i="19"/>
  <c r="BB155" i="19"/>
  <c r="AI155" i="19"/>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AC111" i="4"/>
  <c r="AC112" i="4"/>
  <c r="AC113" i="4"/>
  <c r="AC114" i="4"/>
  <c r="AC115" i="4"/>
  <c r="AC116" i="4"/>
  <c r="AC117" i="4"/>
  <c r="AC118" i="4"/>
  <c r="AC119" i="4"/>
  <c r="AC120" i="4"/>
  <c r="AC121" i="4"/>
  <c r="AC122" i="4"/>
  <c r="AC123" i="4"/>
  <c r="AC124" i="4"/>
  <c r="AC125" i="4"/>
  <c r="AC126" i="4"/>
  <c r="AC127" i="4"/>
  <c r="AC128" i="4"/>
  <c r="AC129" i="4"/>
  <c r="AC130" i="4"/>
  <c r="AC131" i="4"/>
  <c r="AC132" i="4"/>
  <c r="AC133" i="4"/>
  <c r="AC134" i="4"/>
  <c r="AC135" i="4"/>
  <c r="AC136" i="4"/>
  <c r="AC137" i="4"/>
  <c r="AC138" i="4"/>
  <c r="AC139" i="4"/>
  <c r="AC140" i="4"/>
  <c r="AC141" i="4"/>
  <c r="AC142" i="4"/>
  <c r="AC143" i="4"/>
  <c r="AC144" i="4"/>
  <c r="AC145" i="4"/>
  <c r="AC146" i="4"/>
  <c r="AC147" i="4"/>
  <c r="AC148" i="4"/>
  <c r="AC149" i="4"/>
  <c r="AC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287" i="4"/>
  <c r="AC288" i="4"/>
  <c r="AC289" i="4"/>
  <c r="AC290" i="4"/>
  <c r="AC291"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79" i="4"/>
  <c r="AC380" i="4"/>
  <c r="AC381" i="4"/>
  <c r="AC382" i="4"/>
  <c r="AC383" i="4"/>
  <c r="AC384" i="4"/>
  <c r="AC385" i="4"/>
  <c r="AC386" i="4"/>
  <c r="AC387" i="4"/>
  <c r="AC388" i="4"/>
  <c r="AC389" i="4"/>
  <c r="AC390" i="4"/>
  <c r="AC391" i="4"/>
  <c r="AC392" i="4"/>
  <c r="AC393" i="4"/>
  <c r="AC394" i="4"/>
  <c r="AC395" i="4"/>
  <c r="AC396" i="4"/>
  <c r="AC397" i="4"/>
  <c r="AC398" i="4"/>
  <c r="AC399" i="4"/>
  <c r="AC400" i="4"/>
  <c r="AC401" i="4"/>
  <c r="AC402" i="4"/>
  <c r="AC403" i="4"/>
  <c r="AC404" i="4"/>
  <c r="AC405" i="4"/>
  <c r="AC406" i="4"/>
  <c r="AC407" i="4"/>
  <c r="AC408" i="4"/>
  <c r="AC409" i="4"/>
  <c r="AC410" i="4"/>
  <c r="AC411" i="4"/>
  <c r="AC412" i="4"/>
  <c r="AC413" i="4"/>
  <c r="AC414" i="4"/>
  <c r="AC415" i="4"/>
  <c r="AC416" i="4"/>
  <c r="AC417" i="4"/>
  <c r="AC418" i="4"/>
  <c r="AC419" i="4"/>
  <c r="AC420" i="4"/>
  <c r="AC421" i="4"/>
  <c r="AC422" i="4"/>
  <c r="AC423" i="4"/>
  <c r="AC424" i="4"/>
  <c r="AC425" i="4"/>
  <c r="AC426" i="4"/>
  <c r="AC427" i="4"/>
  <c r="AC428" i="4"/>
  <c r="AC429" i="4"/>
  <c r="AC430" i="4"/>
  <c r="AC431" i="4"/>
  <c r="AC432" i="4"/>
  <c r="AC433" i="4"/>
  <c r="AC434" i="4"/>
  <c r="AC435" i="4"/>
  <c r="AC436" i="4"/>
  <c r="AC437" i="4"/>
  <c r="AC438" i="4"/>
  <c r="AC439" i="4"/>
  <c r="AC440" i="4"/>
  <c r="AC441" i="4"/>
  <c r="AC442" i="4"/>
  <c r="AC443" i="4"/>
  <c r="AC444" i="4"/>
  <c r="AC445" i="4"/>
  <c r="AC446" i="4"/>
  <c r="AC447" i="4"/>
  <c r="AC448" i="4"/>
  <c r="AC449" i="4"/>
  <c r="AC450" i="4"/>
  <c r="AC451" i="4"/>
  <c r="AC452" i="4"/>
  <c r="AC453" i="4"/>
  <c r="AC454" i="4"/>
  <c r="AC455" i="4"/>
  <c r="AC456" i="4"/>
  <c r="AC457" i="4"/>
  <c r="AC458" i="4"/>
  <c r="AC459" i="4"/>
  <c r="AC460" i="4"/>
  <c r="AC461" i="4"/>
  <c r="AC462" i="4"/>
  <c r="AC463" i="4"/>
  <c r="AC464" i="4"/>
  <c r="AC465" i="4"/>
  <c r="AC466"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93" i="4"/>
  <c r="AC494" i="4"/>
  <c r="AC495" i="4"/>
  <c r="AC496" i="4"/>
  <c r="AC497" i="4"/>
  <c r="AC498" i="4"/>
  <c r="AC499" i="4"/>
  <c r="AC500" i="4"/>
  <c r="AC501" i="4"/>
  <c r="AC502" i="4"/>
  <c r="AC503" i="4"/>
  <c r="AC504" i="4"/>
  <c r="AC505" i="4"/>
  <c r="AC506" i="4"/>
  <c r="AC507" i="4"/>
  <c r="AC508" i="4"/>
  <c r="AC509" i="4"/>
  <c r="AC510" i="4"/>
  <c r="AC511" i="4"/>
  <c r="AC512" i="4"/>
  <c r="AC513" i="4"/>
  <c r="AC514" i="4"/>
  <c r="AC515" i="4"/>
  <c r="AC516" i="4"/>
  <c r="AC517" i="4"/>
  <c r="AC518" i="4"/>
  <c r="AC519" i="4"/>
  <c r="AC520" i="4"/>
  <c r="AC521" i="4"/>
  <c r="AC522" i="4"/>
  <c r="AC523" i="4"/>
  <c r="AC524" i="4"/>
  <c r="AC525" i="4"/>
  <c r="AC526" i="4"/>
  <c r="AC527" i="4"/>
  <c r="AC528" i="4"/>
  <c r="AC529" i="4"/>
  <c r="AC530" i="4"/>
  <c r="AC531" i="4"/>
  <c r="AC532" i="4"/>
  <c r="AC533" i="4"/>
  <c r="AC534" i="4"/>
  <c r="AC535" i="4"/>
  <c r="AC536" i="4"/>
  <c r="AC537" i="4"/>
  <c r="AC538" i="4"/>
  <c r="AC539" i="4"/>
  <c r="AC540" i="4"/>
  <c r="AC541" i="4"/>
  <c r="AC542" i="4"/>
  <c r="AC543" i="4"/>
  <c r="AC544" i="4"/>
  <c r="AC545" i="4"/>
  <c r="AC546" i="4"/>
  <c r="AC547" i="4"/>
  <c r="AC548" i="4"/>
  <c r="AC549" i="4"/>
  <c r="AC550" i="4"/>
  <c r="AC551" i="4"/>
  <c r="AC552" i="4"/>
  <c r="AC553" i="4"/>
  <c r="AC554" i="4"/>
  <c r="AC555" i="4"/>
  <c r="AC556" i="4"/>
  <c r="AC557" i="4"/>
  <c r="AC558" i="4"/>
  <c r="AC559" i="4"/>
  <c r="AC560" i="4"/>
  <c r="AC561" i="4"/>
  <c r="AC562" i="4"/>
  <c r="AC563" i="4"/>
  <c r="AC564" i="4"/>
  <c r="AC565" i="4"/>
  <c r="AC566" i="4"/>
  <c r="AC567" i="4"/>
  <c r="AC568" i="4"/>
  <c r="AC569" i="4"/>
  <c r="AC570" i="4"/>
  <c r="AC571" i="4"/>
  <c r="AC572" i="4"/>
  <c r="AC573" i="4"/>
  <c r="AC574" i="4"/>
  <c r="AC575" i="4"/>
  <c r="AC576" i="4"/>
  <c r="AC577" i="4"/>
  <c r="AC578" i="4"/>
  <c r="AC579" i="4"/>
  <c r="AC580" i="4"/>
  <c r="AC581" i="4"/>
  <c r="AC582" i="4"/>
  <c r="AC583" i="4"/>
  <c r="AC584" i="4"/>
  <c r="AC585" i="4"/>
  <c r="AC586" i="4"/>
  <c r="AC587" i="4"/>
  <c r="AC588" i="4"/>
  <c r="AC589" i="4"/>
  <c r="AC590" i="4"/>
  <c r="AC591" i="4"/>
  <c r="AC592" i="4"/>
  <c r="AC593" i="4"/>
  <c r="AC594" i="4"/>
  <c r="AC595" i="4"/>
  <c r="AC596" i="4"/>
  <c r="AC597" i="4"/>
  <c r="AC598" i="4"/>
  <c r="AC599" i="4"/>
  <c r="AC600" i="4"/>
  <c r="AC601" i="4"/>
  <c r="AC602" i="4"/>
  <c r="AC603" i="4"/>
  <c r="AC604" i="4"/>
  <c r="AC605" i="4"/>
  <c r="AC606" i="4"/>
  <c r="AC607" i="4"/>
  <c r="AC608" i="4"/>
  <c r="AC609" i="4"/>
  <c r="AC610" i="4"/>
  <c r="AC611" i="4"/>
  <c r="AC612" i="4"/>
  <c r="AC613" i="4"/>
  <c r="AC614" i="4"/>
  <c r="AC615" i="4"/>
  <c r="AC616" i="4"/>
  <c r="AC617" i="4"/>
  <c r="AC618" i="4"/>
  <c r="AC619" i="4"/>
  <c r="AC620" i="4"/>
  <c r="AC621" i="4"/>
  <c r="AC622" i="4"/>
  <c r="AC623" i="4"/>
  <c r="AC624" i="4"/>
  <c r="AC625" i="4"/>
  <c r="AC626" i="4"/>
  <c r="AC627" i="4"/>
  <c r="AC628" i="4"/>
  <c r="AC629" i="4"/>
  <c r="AC630" i="4"/>
  <c r="AC631" i="4"/>
  <c r="AC632" i="4"/>
  <c r="AC633" i="4"/>
  <c r="AC634" i="4"/>
  <c r="AC635" i="4"/>
  <c r="AC636" i="4"/>
  <c r="AC637" i="4"/>
  <c r="AC638" i="4"/>
  <c r="AC639" i="4"/>
  <c r="AC640" i="4"/>
  <c r="AC641" i="4"/>
  <c r="AC642" i="4"/>
  <c r="AC643" i="4"/>
  <c r="AC644" i="4"/>
  <c r="AC645" i="4"/>
  <c r="AC646" i="4"/>
  <c r="AC647" i="4"/>
  <c r="AC648" i="4"/>
  <c r="AC649" i="4"/>
  <c r="AC650" i="4"/>
  <c r="AC651" i="4"/>
  <c r="AC652" i="4"/>
  <c r="AC653" i="4"/>
  <c r="AC654" i="4"/>
  <c r="AC655" i="4"/>
  <c r="AC656" i="4"/>
  <c r="AC657" i="4"/>
  <c r="AC658" i="4"/>
  <c r="AC659" i="4"/>
  <c r="AC660" i="4"/>
  <c r="AC661" i="4"/>
  <c r="AC662" i="4"/>
  <c r="AC663" i="4"/>
  <c r="AC664" i="4"/>
  <c r="AC665" i="4"/>
  <c r="AC666" i="4"/>
  <c r="AC667" i="4"/>
  <c r="AC668" i="4"/>
  <c r="AC669" i="4"/>
  <c r="AC670" i="4"/>
  <c r="AC671" i="4"/>
  <c r="AC672" i="4"/>
  <c r="AC673" i="4"/>
  <c r="AC674" i="4"/>
  <c r="AC675" i="4"/>
  <c r="AC676" i="4"/>
  <c r="AC677" i="4"/>
  <c r="AC678" i="4"/>
  <c r="AC679" i="4"/>
  <c r="AC680" i="4"/>
  <c r="AC681" i="4"/>
  <c r="AC682" i="4"/>
  <c r="AC683" i="4"/>
  <c r="AC684" i="4"/>
  <c r="AC685" i="4"/>
  <c r="AC686" i="4"/>
  <c r="AC687" i="4"/>
  <c r="AC688" i="4"/>
  <c r="AC689" i="4"/>
  <c r="AC690" i="4"/>
  <c r="AC691" i="4"/>
  <c r="AC692" i="4"/>
  <c r="AC693" i="4"/>
  <c r="AC694" i="4"/>
  <c r="AC695" i="4"/>
  <c r="AC696" i="4"/>
  <c r="AC697" i="4"/>
  <c r="AC698" i="4"/>
  <c r="AC699" i="4"/>
  <c r="AC700" i="4"/>
  <c r="AC701" i="4"/>
  <c r="AC702" i="4"/>
  <c r="AC703" i="4"/>
  <c r="AC704" i="4"/>
  <c r="AC705" i="4"/>
  <c r="AC706" i="4"/>
  <c r="AC707" i="4"/>
  <c r="AC708" i="4"/>
  <c r="AC709" i="4"/>
  <c r="AC710" i="4"/>
  <c r="AC711" i="4"/>
  <c r="AC712" i="4"/>
  <c r="AC713" i="4"/>
  <c r="AC714" i="4"/>
  <c r="AC715" i="4"/>
  <c r="AC716" i="4"/>
  <c r="AC717" i="4"/>
  <c r="AC718" i="4"/>
  <c r="AC719" i="4"/>
  <c r="AC720" i="4"/>
  <c r="AC721" i="4"/>
  <c r="AC722" i="4"/>
  <c r="AC723" i="4"/>
  <c r="AC724" i="4"/>
  <c r="AC725" i="4"/>
  <c r="AC726" i="4"/>
  <c r="AC727" i="4"/>
  <c r="AC728" i="4"/>
  <c r="AC729" i="4"/>
  <c r="AC730" i="4"/>
  <c r="AC731" i="4"/>
  <c r="AC732" i="4"/>
  <c r="AC733" i="4"/>
  <c r="AC734" i="4"/>
  <c r="AC735" i="4"/>
  <c r="AC736" i="4"/>
  <c r="AC737" i="4"/>
  <c r="AC738" i="4"/>
  <c r="AC739" i="4"/>
  <c r="AC740" i="4"/>
  <c r="AC741" i="4"/>
  <c r="AC742" i="4"/>
  <c r="AC743" i="4"/>
  <c r="AC744" i="4"/>
  <c r="AC745" i="4"/>
  <c r="AC746" i="4"/>
  <c r="AC747" i="4"/>
  <c r="AC748" i="4"/>
  <c r="AC749" i="4"/>
  <c r="AC750" i="4"/>
  <c r="AC751" i="4"/>
  <c r="AC752" i="4"/>
  <c r="AC753" i="4"/>
  <c r="AC754" i="4"/>
  <c r="AC755" i="4"/>
  <c r="AC756" i="4"/>
  <c r="AC757" i="4"/>
  <c r="AC758" i="4"/>
  <c r="AC759" i="4"/>
  <c r="AC760" i="4"/>
  <c r="AC761" i="4"/>
  <c r="AC762" i="4"/>
  <c r="AC763" i="4"/>
  <c r="AC764" i="4"/>
  <c r="AC765" i="4"/>
  <c r="AC766" i="4"/>
  <c r="AC767" i="4"/>
  <c r="AC768" i="4"/>
  <c r="AC769" i="4"/>
  <c r="AC770" i="4"/>
  <c r="AC771" i="4"/>
  <c r="AC772" i="4"/>
  <c r="AC773" i="4"/>
  <c r="AC774" i="4"/>
  <c r="AC775" i="4"/>
  <c r="AC776" i="4"/>
  <c r="AC777" i="4"/>
  <c r="AC778" i="4"/>
  <c r="AC779" i="4"/>
  <c r="AC780" i="4"/>
  <c r="AC781" i="4"/>
  <c r="AC782" i="4"/>
  <c r="AC783" i="4"/>
  <c r="AC784" i="4"/>
  <c r="AC785" i="4"/>
  <c r="AC786" i="4"/>
  <c r="AC787" i="4"/>
  <c r="AC788" i="4"/>
  <c r="AC789" i="4"/>
  <c r="AC790" i="4"/>
  <c r="AC791" i="4"/>
  <c r="AC792" i="4"/>
  <c r="AC793" i="4"/>
  <c r="AC794" i="4"/>
  <c r="AC795" i="4"/>
  <c r="AC796" i="4"/>
  <c r="AC797" i="4"/>
  <c r="AC798" i="4"/>
  <c r="AC799" i="4"/>
  <c r="AC800" i="4"/>
  <c r="AC801" i="4"/>
  <c r="AC802" i="4"/>
  <c r="AC803" i="4"/>
  <c r="AC804" i="4"/>
  <c r="AC805" i="4"/>
  <c r="AC806" i="4"/>
  <c r="AC807" i="4"/>
  <c r="AC808" i="4"/>
  <c r="AC809" i="4"/>
  <c r="AC810" i="4"/>
  <c r="AC811" i="4"/>
  <c r="AC812" i="4"/>
  <c r="AC813" i="4"/>
  <c r="AC814" i="4"/>
  <c r="AC815" i="4"/>
  <c r="AC816" i="4"/>
  <c r="AC817" i="4"/>
  <c r="AC818" i="4"/>
  <c r="AC819" i="4"/>
  <c r="AC820" i="4"/>
  <c r="AC821" i="4"/>
  <c r="AC822" i="4"/>
  <c r="AC823" i="4"/>
  <c r="AC824" i="4"/>
  <c r="AC825" i="4"/>
  <c r="AC826" i="4"/>
  <c r="AC827" i="4"/>
  <c r="AC828" i="4"/>
  <c r="AC829" i="4"/>
  <c r="AC830" i="4"/>
  <c r="AC831" i="4"/>
  <c r="AC832" i="4"/>
  <c r="AC833" i="4"/>
  <c r="AC834" i="4"/>
  <c r="AC835" i="4"/>
  <c r="AC836" i="4"/>
  <c r="AC837" i="4"/>
  <c r="AC838" i="4"/>
  <c r="AC839" i="4"/>
  <c r="AC840" i="4"/>
  <c r="AC841" i="4"/>
  <c r="AC842" i="4"/>
  <c r="AC843" i="4"/>
  <c r="AC844" i="4"/>
  <c r="AC845" i="4"/>
  <c r="AC846" i="4"/>
  <c r="AC847" i="4"/>
  <c r="AC848" i="4"/>
  <c r="AC849" i="4"/>
  <c r="AC850" i="4"/>
  <c r="AC851" i="4"/>
  <c r="AC852" i="4"/>
  <c r="AC853" i="4"/>
  <c r="AC854" i="4"/>
  <c r="AC855" i="4"/>
  <c r="AC856" i="4"/>
  <c r="AC857" i="4"/>
  <c r="AC858" i="4"/>
  <c r="AC859" i="4"/>
  <c r="AC860" i="4"/>
  <c r="AC861" i="4"/>
  <c r="AC862" i="4"/>
  <c r="AC863" i="4"/>
  <c r="AC864" i="4"/>
  <c r="AC865" i="4"/>
  <c r="AC866" i="4"/>
  <c r="AC867" i="4"/>
  <c r="AC868" i="4"/>
  <c r="AC869" i="4"/>
  <c r="AC870" i="4"/>
  <c r="AC871" i="4"/>
  <c r="AC872" i="4"/>
  <c r="AC873" i="4"/>
  <c r="AC874" i="4"/>
  <c r="AC875" i="4"/>
  <c r="AC876" i="4"/>
  <c r="AC877" i="4"/>
  <c r="AC878" i="4"/>
  <c r="AC879" i="4"/>
  <c r="AC880" i="4"/>
  <c r="AC881" i="4"/>
  <c r="AC882" i="4"/>
  <c r="AC883" i="4"/>
  <c r="AC884" i="4"/>
  <c r="AC885" i="4"/>
  <c r="AC886" i="4"/>
  <c r="AC887" i="4"/>
  <c r="AC888" i="4"/>
  <c r="AC889" i="4"/>
  <c r="AC890" i="4"/>
  <c r="AC891" i="4"/>
  <c r="AC892" i="4"/>
  <c r="AC893" i="4"/>
  <c r="AC894" i="4"/>
  <c r="AC895" i="4"/>
  <c r="AC896" i="4"/>
  <c r="AC897" i="4"/>
  <c r="AC898" i="4"/>
  <c r="AC899" i="4"/>
  <c r="AC900" i="4"/>
  <c r="AC901" i="4"/>
  <c r="AC902" i="4"/>
  <c r="AC903" i="4"/>
  <c r="AC904" i="4"/>
  <c r="AC905" i="4"/>
  <c r="AC906" i="4"/>
  <c r="AC907" i="4"/>
  <c r="AC908" i="4"/>
  <c r="AC909" i="4"/>
  <c r="AC910" i="4"/>
  <c r="AC911" i="4"/>
  <c r="AC912" i="4"/>
  <c r="AC913" i="4"/>
  <c r="AC914" i="4"/>
  <c r="AC915" i="4"/>
  <c r="AC916" i="4"/>
  <c r="AC917" i="4"/>
  <c r="AC918" i="4"/>
  <c r="AC919" i="4"/>
  <c r="AC920" i="4"/>
  <c r="AC921" i="4"/>
  <c r="AC922" i="4"/>
  <c r="AC923" i="4"/>
  <c r="AC924" i="4"/>
  <c r="AC925" i="4"/>
  <c r="AC926" i="4"/>
  <c r="AC927" i="4"/>
  <c r="AC928" i="4"/>
  <c r="AC929" i="4"/>
  <c r="AC930" i="4"/>
  <c r="AC931" i="4"/>
  <c r="AC932" i="4"/>
  <c r="AC933" i="4"/>
  <c r="AC934" i="4"/>
  <c r="AC935" i="4"/>
  <c r="AC936" i="4"/>
  <c r="AC937" i="4"/>
  <c r="AC938" i="4"/>
  <c r="AC939" i="4"/>
  <c r="AC940" i="4"/>
  <c r="AC941" i="4"/>
  <c r="AC942" i="4"/>
  <c r="AC943" i="4"/>
  <c r="AC944" i="4"/>
  <c r="AC945" i="4"/>
  <c r="AC946" i="4"/>
  <c r="AC947" i="4"/>
  <c r="AC948" i="4"/>
  <c r="AC949" i="4"/>
  <c r="AC950" i="4"/>
  <c r="AC951" i="4"/>
  <c r="AC952" i="4"/>
  <c r="AC953" i="4"/>
  <c r="AC954" i="4"/>
  <c r="AC955" i="4"/>
  <c r="AC956" i="4"/>
  <c r="AC957" i="4"/>
  <c r="AC958" i="4"/>
  <c r="AC959" i="4"/>
  <c r="AC960" i="4"/>
  <c r="AC961" i="4"/>
  <c r="AC962" i="4"/>
  <c r="AC963" i="4"/>
  <c r="AC964" i="4"/>
  <c r="AC965" i="4"/>
  <c r="AC966" i="4"/>
  <c r="AC967" i="4"/>
  <c r="AC968" i="4"/>
  <c r="AC969" i="4"/>
  <c r="AC970" i="4"/>
  <c r="AC971" i="4"/>
  <c r="AC972" i="4"/>
  <c r="AC973" i="4"/>
  <c r="AC974" i="4"/>
  <c r="AC975" i="4"/>
  <c r="AC976" i="4"/>
  <c r="AC977" i="4"/>
  <c r="AC978" i="4"/>
  <c r="AC979" i="4"/>
  <c r="AC980" i="4"/>
  <c r="AC981" i="4"/>
  <c r="AC982" i="4"/>
  <c r="AC983" i="4"/>
  <c r="AC984" i="4"/>
  <c r="AC985" i="4"/>
  <c r="AC986" i="4"/>
  <c r="AC987" i="4"/>
  <c r="AC988" i="4"/>
  <c r="AC989" i="4"/>
  <c r="AC990" i="4"/>
  <c r="AC991" i="4"/>
  <c r="AC992" i="4"/>
  <c r="AC993" i="4"/>
  <c r="AC994" i="4"/>
  <c r="AC995" i="4"/>
  <c r="AC996" i="4"/>
  <c r="AC997" i="4"/>
  <c r="AC998" i="4"/>
  <c r="AC999" i="4"/>
  <c r="AC1000" i="4"/>
  <c r="AC1001" i="4"/>
  <c r="AC1002" i="4"/>
  <c r="AC1003" i="4"/>
  <c r="AC1004" i="4"/>
  <c r="AC1005" i="4"/>
  <c r="AC1006" i="4"/>
  <c r="AC1007" i="4"/>
  <c r="AC1008" i="4"/>
  <c r="AC1009" i="4"/>
  <c r="AC1010" i="4"/>
  <c r="AC1011" i="4"/>
  <c r="AC1012" i="4"/>
  <c r="AC1013" i="4"/>
  <c r="AC1014" i="4"/>
  <c r="AC1015" i="4"/>
  <c r="AC1016" i="4"/>
  <c r="AC1017" i="4"/>
  <c r="AC1018" i="4"/>
  <c r="AC1019" i="4"/>
  <c r="AC1020" i="4"/>
  <c r="AC1021" i="4"/>
  <c r="AC1022" i="4"/>
  <c r="AC1023" i="4"/>
  <c r="AC1024" i="4"/>
  <c r="AC1025" i="4"/>
  <c r="AC1026" i="4"/>
  <c r="AC1027" i="4"/>
  <c r="AC1028" i="4"/>
  <c r="AC1029" i="4"/>
  <c r="AC1030" i="4"/>
  <c r="AC1031" i="4"/>
  <c r="AC1032" i="4"/>
  <c r="AC1033" i="4"/>
  <c r="AC1034" i="4"/>
  <c r="AC1035" i="4"/>
  <c r="AC1036" i="4"/>
  <c r="AC1037" i="4"/>
  <c r="AC1038" i="4"/>
  <c r="AC1039" i="4"/>
  <c r="AC1040" i="4"/>
  <c r="AC1041" i="4"/>
  <c r="AC1042" i="4"/>
  <c r="AC1043" i="4"/>
  <c r="AC1044" i="4"/>
  <c r="AC1045" i="4"/>
  <c r="AC1046" i="4"/>
  <c r="AC1047" i="4"/>
  <c r="AC1048" i="4"/>
  <c r="AC1049" i="4"/>
  <c r="AC1050" i="4"/>
  <c r="AC1051" i="4"/>
  <c r="AC1052" i="4"/>
  <c r="AC1053" i="4"/>
  <c r="AC1054" i="4"/>
  <c r="AC1055" i="4"/>
  <c r="AC1056" i="4"/>
  <c r="AC1057" i="4"/>
  <c r="AC1058" i="4"/>
  <c r="AC1059" i="4"/>
  <c r="AC1060" i="4"/>
  <c r="AC1061" i="4"/>
  <c r="AC1062" i="4"/>
  <c r="AC1063" i="4"/>
  <c r="AC1064" i="4"/>
  <c r="AC1065" i="4"/>
  <c r="AC1066" i="4"/>
  <c r="AC1067" i="4"/>
  <c r="AC1068" i="4"/>
  <c r="AC1069" i="4"/>
  <c r="AC1070" i="4"/>
  <c r="AC1071" i="4"/>
  <c r="AC1072" i="4"/>
  <c r="AC1073" i="4"/>
  <c r="AC1074" i="4"/>
  <c r="AC1075" i="4"/>
  <c r="AC1076" i="4"/>
  <c r="AC1077" i="4"/>
  <c r="AC1078" i="4"/>
  <c r="AC1079" i="4"/>
  <c r="AC1080" i="4"/>
  <c r="AC1081" i="4"/>
  <c r="AC1082" i="4"/>
  <c r="AC1083" i="4"/>
  <c r="AC1084" i="4"/>
  <c r="AC1085" i="4"/>
  <c r="AC1086" i="4"/>
  <c r="AC1087" i="4"/>
  <c r="AC1088" i="4"/>
  <c r="AC1089" i="4"/>
  <c r="AC1090" i="4"/>
  <c r="AC1091" i="4"/>
  <c r="AC1092" i="4"/>
  <c r="AC1093" i="4"/>
  <c r="AC1094" i="4"/>
  <c r="AC1095" i="4"/>
  <c r="AC1096" i="4"/>
  <c r="AC1097" i="4"/>
  <c r="AC1098" i="4"/>
  <c r="AC1099" i="4"/>
  <c r="AC1100" i="4"/>
  <c r="AC1101" i="4"/>
  <c r="AC1102" i="4"/>
  <c r="AC1103" i="4"/>
  <c r="AC1104" i="4"/>
  <c r="AC1105" i="4"/>
  <c r="AC1106" i="4"/>
  <c r="AC1107" i="4"/>
  <c r="AC1108" i="4"/>
  <c r="AC1109" i="4"/>
  <c r="AC1110" i="4"/>
  <c r="AC1111" i="4"/>
  <c r="AC1112" i="4"/>
  <c r="AC1113" i="4"/>
  <c r="AC1114" i="4"/>
  <c r="AC1115" i="4"/>
  <c r="AC1116" i="4"/>
  <c r="AC1117" i="4"/>
  <c r="AC1118" i="4"/>
  <c r="AC1119" i="4"/>
  <c r="AC1120" i="4"/>
  <c r="AC1121" i="4"/>
  <c r="AC1122" i="4"/>
  <c r="AC1123" i="4"/>
  <c r="AC1124" i="4"/>
  <c r="AC1125" i="4"/>
  <c r="AC1126" i="4"/>
  <c r="AC1127" i="4"/>
  <c r="AC1128" i="4"/>
  <c r="AC1129" i="4"/>
  <c r="AC1130" i="4"/>
  <c r="AC1131" i="4"/>
  <c r="AC1132" i="4"/>
  <c r="AC1133" i="4"/>
  <c r="AC1134" i="4"/>
  <c r="AC1135" i="4"/>
  <c r="AC1136" i="4"/>
  <c r="AC1137" i="4"/>
  <c r="AC1138" i="4"/>
  <c r="AC1139" i="4"/>
  <c r="AC1140" i="4"/>
  <c r="AC1141" i="4"/>
  <c r="AC1142" i="4"/>
  <c r="AC1143" i="4"/>
  <c r="AC1144" i="4"/>
  <c r="AC1145" i="4"/>
  <c r="AC1146" i="4"/>
  <c r="AC1147" i="4"/>
  <c r="AC1148" i="4"/>
  <c r="AC1149" i="4"/>
  <c r="AC1150" i="4"/>
  <c r="AC1151" i="4"/>
  <c r="AC1152" i="4"/>
  <c r="AC1153" i="4"/>
  <c r="AC1154" i="4"/>
  <c r="AC1155" i="4"/>
  <c r="AC1156" i="4"/>
  <c r="AC1157" i="4"/>
  <c r="AC1158" i="4"/>
  <c r="AC1159" i="4"/>
  <c r="AC1160" i="4"/>
  <c r="AC1161" i="4"/>
  <c r="AC1162" i="4"/>
  <c r="AC1163" i="4"/>
  <c r="AC1164" i="4"/>
  <c r="AC1165" i="4"/>
  <c r="AC1166" i="4"/>
  <c r="AC1167" i="4"/>
  <c r="AC1168" i="4"/>
  <c r="AC1169" i="4"/>
  <c r="AC1170" i="4"/>
  <c r="AC1171" i="4"/>
  <c r="AC1172" i="4"/>
  <c r="AC1173" i="4"/>
  <c r="AC1174" i="4"/>
  <c r="AC1175" i="4"/>
  <c r="AC1176" i="4"/>
  <c r="AC1177" i="4"/>
  <c r="AC1178" i="4"/>
  <c r="AC1179" i="4"/>
  <c r="AC1180" i="4"/>
  <c r="AC1181" i="4"/>
  <c r="AC1182" i="4"/>
  <c r="AC1183" i="4"/>
  <c r="AC1184" i="4"/>
  <c r="AC1185" i="4"/>
  <c r="AC1186" i="4"/>
  <c r="AC1187" i="4"/>
  <c r="AC1188" i="4"/>
  <c r="AC1189" i="4"/>
  <c r="AC1190" i="4"/>
  <c r="AC1191" i="4"/>
  <c r="AC1192" i="4"/>
  <c r="AC1193" i="4"/>
  <c r="AC1194" i="4"/>
  <c r="AC1195" i="4"/>
  <c r="AC1196" i="4"/>
  <c r="AC1197" i="4"/>
  <c r="AC1198" i="4"/>
  <c r="AC1199" i="4"/>
  <c r="AC1200" i="4"/>
  <c r="AC1201" i="4"/>
  <c r="AC1202" i="4"/>
  <c r="AC1203" i="4"/>
  <c r="AC1204" i="4"/>
  <c r="AC1205" i="4"/>
  <c r="AC1206" i="4"/>
  <c r="AC1207" i="4"/>
  <c r="AC1208" i="4"/>
  <c r="AC1209" i="4"/>
  <c r="AC1210" i="4"/>
  <c r="AC1211" i="4"/>
  <c r="AC1212" i="4"/>
  <c r="AC1213" i="4"/>
  <c r="AC1214" i="4"/>
  <c r="AC1215" i="4"/>
  <c r="AC1216" i="4"/>
  <c r="AC1217" i="4"/>
  <c r="AC1218" i="4"/>
  <c r="AC1219" i="4"/>
  <c r="AC1220" i="4"/>
  <c r="AC1221" i="4"/>
  <c r="AC1222" i="4"/>
  <c r="AC1223" i="4"/>
  <c r="AC1224" i="4"/>
  <c r="AC1225" i="4"/>
  <c r="AC1226" i="4"/>
  <c r="AC1227" i="4"/>
  <c r="AC1228" i="4"/>
  <c r="AC1229" i="4"/>
  <c r="AC1230" i="4"/>
  <c r="AC1231" i="4"/>
  <c r="AC1232" i="4"/>
  <c r="AC1233" i="4"/>
  <c r="AC1234" i="4"/>
  <c r="AC1235" i="4"/>
  <c r="AC1236" i="4"/>
  <c r="AC1237" i="4"/>
  <c r="AC1238" i="4"/>
  <c r="AC1239" i="4"/>
  <c r="AC1240" i="4"/>
  <c r="AC1241" i="4"/>
  <c r="AC1242" i="4"/>
  <c r="AC1243" i="4"/>
  <c r="AC1244" i="4"/>
  <c r="AC1245" i="4"/>
  <c r="AC1246" i="4"/>
  <c r="AC1247" i="4"/>
  <c r="AC1248" i="4"/>
  <c r="AC1249" i="4"/>
  <c r="AC1250" i="4"/>
  <c r="AC1251" i="4"/>
  <c r="AC1252" i="4"/>
  <c r="AC1253" i="4"/>
  <c r="AC1254" i="4"/>
  <c r="AC1255" i="4"/>
  <c r="AC1256" i="4"/>
  <c r="AC1257" i="4"/>
  <c r="AC1258" i="4"/>
  <c r="AC1259" i="4"/>
  <c r="AC1260" i="4"/>
  <c r="AC1261" i="4"/>
  <c r="AC1262" i="4"/>
  <c r="AC1263" i="4"/>
  <c r="AC1264" i="4"/>
  <c r="AC1265" i="4"/>
  <c r="AC1266" i="4"/>
  <c r="AC1267" i="4"/>
  <c r="AC1268" i="4"/>
  <c r="AC1269" i="4"/>
  <c r="AC1270" i="4"/>
  <c r="AC1271" i="4"/>
  <c r="AC1272" i="4"/>
  <c r="AC1273" i="4"/>
  <c r="AC1274" i="4"/>
  <c r="AC1275" i="4"/>
  <c r="AC1276" i="4"/>
  <c r="AC1277" i="4"/>
  <c r="AC1278" i="4"/>
  <c r="AC1279" i="4"/>
  <c r="AC1280" i="4"/>
  <c r="AC1281" i="4"/>
  <c r="AC1282" i="4"/>
  <c r="AC1283" i="4"/>
  <c r="AC1284" i="4"/>
  <c r="AC1285" i="4"/>
  <c r="AC1286" i="4"/>
  <c r="AC1287" i="4"/>
  <c r="AC1288" i="4"/>
  <c r="AC1289" i="4"/>
  <c r="AC1290" i="4"/>
  <c r="AC1291" i="4"/>
  <c r="AC1292" i="4"/>
  <c r="AC1293" i="4"/>
  <c r="AC1294" i="4"/>
  <c r="AC1295" i="4"/>
  <c r="AC1296" i="4"/>
  <c r="AC1297" i="4"/>
  <c r="AC1298" i="4"/>
  <c r="AC1299" i="4"/>
  <c r="AC1300" i="4"/>
  <c r="AC1301" i="4"/>
  <c r="AC1302" i="4"/>
  <c r="AC1303" i="4"/>
  <c r="AC1304" i="4"/>
  <c r="AC1305" i="4"/>
  <c r="AC1306" i="4"/>
  <c r="AC1307" i="4"/>
  <c r="AC1308" i="4"/>
  <c r="AC1309" i="4"/>
  <c r="AC1310" i="4"/>
  <c r="AC1311" i="4"/>
  <c r="AC1312" i="4"/>
  <c r="AC1313" i="4"/>
  <c r="AC1314" i="4"/>
  <c r="AC1315" i="4"/>
  <c r="AC1316" i="4"/>
  <c r="AC1317" i="4"/>
  <c r="AC1318" i="4"/>
  <c r="AC1319" i="4"/>
  <c r="AC1320" i="4"/>
  <c r="AC1321" i="4"/>
  <c r="AC1322" i="4"/>
  <c r="AC1323" i="4"/>
  <c r="AC1324" i="4"/>
  <c r="AC1325" i="4"/>
  <c r="AC1326" i="4"/>
  <c r="AC1327" i="4"/>
  <c r="AC1328" i="4"/>
  <c r="AC1329" i="4"/>
  <c r="AC1330" i="4"/>
  <c r="AC1331" i="4"/>
  <c r="AC1332" i="4"/>
  <c r="AC1333" i="4"/>
  <c r="AC1334" i="4"/>
  <c r="AC1335" i="4"/>
  <c r="AC1336" i="4"/>
  <c r="AC1337" i="4"/>
  <c r="AC1338" i="4"/>
  <c r="AC1339" i="4"/>
  <c r="AC1340" i="4"/>
  <c r="AC1341" i="4"/>
  <c r="AC1342" i="4"/>
  <c r="AC1343" i="4"/>
  <c r="AC1344" i="4"/>
  <c r="AC1345" i="4"/>
  <c r="AC1346" i="4"/>
  <c r="AC1347" i="4"/>
  <c r="AC1348" i="4"/>
  <c r="AC1349" i="4"/>
  <c r="AC1350" i="4"/>
  <c r="AC1351" i="4"/>
  <c r="AC1352" i="4"/>
  <c r="AC1353" i="4"/>
  <c r="AC1354" i="4"/>
  <c r="AC1355" i="4"/>
  <c r="AC1356" i="4"/>
  <c r="AC1357" i="4"/>
  <c r="AC1358" i="4"/>
  <c r="AC1359" i="4"/>
  <c r="AC1360" i="4"/>
  <c r="AC1361" i="4"/>
  <c r="AC1362" i="4"/>
  <c r="AC1363" i="4"/>
  <c r="AC1364" i="4"/>
  <c r="AC1365" i="4"/>
  <c r="AC1366" i="4"/>
  <c r="AC1367" i="4"/>
  <c r="AC1368" i="4"/>
  <c r="AC1369" i="4"/>
  <c r="AC1370" i="4"/>
  <c r="AC1371" i="4"/>
  <c r="AC1372" i="4"/>
  <c r="AC1373" i="4"/>
  <c r="AC1374" i="4"/>
  <c r="AC1375" i="4"/>
  <c r="AC1376" i="4"/>
  <c r="AC1377" i="4"/>
  <c r="AC1378" i="4"/>
  <c r="AC1379" i="4"/>
  <c r="AC1380" i="4"/>
  <c r="AC1381" i="4"/>
  <c r="AC1382" i="4"/>
  <c r="AC1383" i="4"/>
  <c r="AC1384" i="4"/>
  <c r="AC1385" i="4"/>
  <c r="AC1386" i="4"/>
  <c r="AC1387" i="4"/>
  <c r="AC1388" i="4"/>
  <c r="AC1389" i="4"/>
  <c r="AC1390" i="4"/>
  <c r="AC1391" i="4"/>
  <c r="AC1392" i="4"/>
  <c r="AC1393" i="4"/>
  <c r="AC1394" i="4"/>
  <c r="AC1395" i="4"/>
  <c r="AC1396" i="4"/>
  <c r="AC1397" i="4"/>
  <c r="AC1398" i="4"/>
  <c r="AC1399" i="4"/>
  <c r="AC1400" i="4"/>
  <c r="AC1401" i="4"/>
  <c r="AC1402" i="4"/>
  <c r="AC1403" i="4"/>
  <c r="AC1404" i="4"/>
  <c r="AC1405" i="4"/>
  <c r="AC1406" i="4"/>
  <c r="AC1407" i="4"/>
  <c r="AC1408" i="4"/>
  <c r="AC1409" i="4"/>
  <c r="AC1410" i="4"/>
  <c r="AC1411" i="4"/>
  <c r="AC1412" i="4"/>
  <c r="AC1413" i="4"/>
  <c r="AC1414" i="4"/>
  <c r="AC1415" i="4"/>
  <c r="AC1416" i="4"/>
  <c r="AC1417" i="4"/>
  <c r="AC1418" i="4"/>
  <c r="AC1419" i="4"/>
  <c r="AC1420" i="4"/>
  <c r="AC1421" i="4"/>
  <c r="AC1422" i="4"/>
  <c r="AC1423" i="4"/>
  <c r="AC1424" i="4"/>
  <c r="AC1425" i="4"/>
  <c r="AC1426" i="4"/>
  <c r="AC1427" i="4"/>
  <c r="AC1428" i="4"/>
  <c r="AC1429" i="4"/>
  <c r="AC1430" i="4"/>
  <c r="AC1431" i="4"/>
  <c r="AC1432" i="4"/>
  <c r="AC1433" i="4"/>
  <c r="AC1434" i="4"/>
  <c r="AC1435" i="4"/>
  <c r="AC1436" i="4"/>
  <c r="AC1437" i="4"/>
  <c r="AC1438" i="4"/>
  <c r="AC1439" i="4"/>
  <c r="AC1440" i="4"/>
  <c r="AC1441" i="4"/>
  <c r="AC1442" i="4"/>
  <c r="AC1443" i="4"/>
  <c r="AC1444" i="4"/>
  <c r="AC1445" i="4"/>
  <c r="AC1446" i="4"/>
  <c r="AC1447" i="4"/>
  <c r="AC1448" i="4"/>
  <c r="AC1449" i="4"/>
  <c r="AC1450" i="4"/>
  <c r="AC1451" i="4"/>
  <c r="AC1452" i="4"/>
  <c r="AC1453" i="4"/>
  <c r="AC1454" i="4"/>
  <c r="AC1455" i="4"/>
  <c r="AC1456" i="4"/>
  <c r="AC1457" i="4"/>
  <c r="AC1458" i="4"/>
  <c r="AC1459" i="4"/>
  <c r="AC1460" i="4"/>
  <c r="AC1461" i="4"/>
  <c r="AC1462" i="4"/>
  <c r="AC1463" i="4"/>
  <c r="AC1464" i="4"/>
  <c r="AC1465" i="4"/>
  <c r="AC1466" i="4"/>
  <c r="AC1467" i="4"/>
  <c r="AC1468" i="4"/>
  <c r="AC1469" i="4"/>
  <c r="AC1470" i="4"/>
  <c r="AC1471" i="4"/>
  <c r="AC1472" i="4"/>
  <c r="AC1473" i="4"/>
  <c r="AC1474" i="4"/>
  <c r="AC1475" i="4"/>
  <c r="AC1476" i="4"/>
  <c r="AC1477" i="4"/>
  <c r="AC1478" i="4"/>
  <c r="AC1479" i="4"/>
  <c r="AC1480" i="4"/>
  <c r="AC1481" i="4"/>
  <c r="AC1482" i="4"/>
  <c r="AC1483" i="4"/>
  <c r="AC1484" i="4"/>
  <c r="AC1485" i="4"/>
  <c r="AC1486" i="4"/>
  <c r="AC1487" i="4"/>
  <c r="AC1488" i="4"/>
  <c r="AC1489" i="4"/>
  <c r="AC1490" i="4"/>
  <c r="AC1491" i="4"/>
  <c r="AC1492" i="4"/>
  <c r="AC1493" i="4"/>
  <c r="AC1494" i="4"/>
  <c r="AC1495" i="4"/>
  <c r="AC1496" i="4"/>
  <c r="AC1497" i="4"/>
  <c r="AC1498" i="4"/>
  <c r="AC1499" i="4"/>
  <c r="AC1500" i="4"/>
  <c r="AC1501" i="4"/>
  <c r="AC1502" i="4"/>
  <c r="AC1503" i="4"/>
  <c r="AC1504" i="4"/>
  <c r="AC1505" i="4"/>
  <c r="AC1506" i="4"/>
  <c r="AC1507" i="4"/>
  <c r="AC1508" i="4"/>
  <c r="AC1509" i="4"/>
  <c r="AC1510" i="4"/>
  <c r="AC1511" i="4"/>
  <c r="AC1512" i="4"/>
  <c r="AC1513" i="4"/>
  <c r="AC1514" i="4"/>
  <c r="AC1515" i="4"/>
  <c r="AC1516" i="4"/>
  <c r="AC1517" i="4"/>
  <c r="AC1518" i="4"/>
  <c r="AC1519" i="4"/>
  <c r="AC1520" i="4"/>
  <c r="AC1521" i="4"/>
  <c r="AC1522" i="4"/>
  <c r="AC1523" i="4"/>
  <c r="AC1524" i="4"/>
  <c r="AC1525" i="4"/>
  <c r="AC1526" i="4"/>
  <c r="AC1527" i="4"/>
  <c r="AC1528" i="4"/>
  <c r="AC1529" i="4"/>
  <c r="AC1530" i="4"/>
  <c r="AC1531" i="4"/>
  <c r="AC1532" i="4"/>
  <c r="AC1533" i="4"/>
  <c r="AC1534" i="4"/>
  <c r="AC1535" i="4"/>
  <c r="AC1536" i="4"/>
  <c r="AC1537" i="4"/>
  <c r="AC1538" i="4"/>
  <c r="AC1539" i="4"/>
  <c r="AC1540" i="4"/>
  <c r="AC1541" i="4"/>
  <c r="AC1542" i="4"/>
  <c r="AC1543" i="4"/>
  <c r="AC1544" i="4"/>
  <c r="AC1545" i="4"/>
  <c r="AC1546" i="4"/>
  <c r="AC1547" i="4"/>
  <c r="AC1548" i="4"/>
  <c r="AC1549" i="4"/>
  <c r="AC1550" i="4"/>
  <c r="AC1551" i="4"/>
  <c r="AC1552" i="4"/>
  <c r="AC1553" i="4"/>
  <c r="AC1554" i="4"/>
  <c r="AC1555" i="4"/>
  <c r="AC1556" i="4"/>
  <c r="AC1557" i="4"/>
  <c r="AC1558" i="4"/>
  <c r="AC1559" i="4"/>
  <c r="AC1560" i="4"/>
  <c r="AC1561" i="4"/>
  <c r="AC1562" i="4"/>
  <c r="AC1563" i="4"/>
  <c r="AC1564" i="4"/>
  <c r="AC1565" i="4"/>
  <c r="AC1566" i="4"/>
  <c r="AC1567" i="4"/>
  <c r="AC1568" i="4"/>
  <c r="AC1569" i="4"/>
  <c r="AC1570" i="4"/>
  <c r="AC1571" i="4"/>
  <c r="AC1572" i="4"/>
  <c r="AC1573" i="4"/>
  <c r="AC1574" i="4"/>
  <c r="AC1575" i="4"/>
  <c r="AC1576" i="4"/>
  <c r="AC1577" i="4"/>
  <c r="AC1578" i="4"/>
  <c r="AC1579" i="4"/>
  <c r="AC1580" i="4"/>
  <c r="AC1581" i="4"/>
  <c r="AC1582" i="4"/>
  <c r="AC1583" i="4"/>
  <c r="AC1584" i="4"/>
  <c r="AC1585" i="4"/>
  <c r="AC1586" i="4"/>
  <c r="AC1587" i="4"/>
  <c r="AC1588" i="4"/>
  <c r="AC1589" i="4"/>
  <c r="AC1590" i="4"/>
  <c r="AC1591" i="4"/>
  <c r="AC1592" i="4"/>
  <c r="AC1593" i="4"/>
  <c r="AC1594" i="4"/>
  <c r="AC1595" i="4"/>
  <c r="AC1596" i="4"/>
  <c r="AC1597" i="4"/>
  <c r="AC1598" i="4"/>
  <c r="AC1599" i="4"/>
  <c r="AC1600" i="4"/>
  <c r="AC1601" i="4"/>
  <c r="AC1602" i="4"/>
  <c r="AC1603" i="4"/>
  <c r="AC1604" i="4"/>
  <c r="AC1605" i="4"/>
  <c r="AC1606" i="4"/>
  <c r="AC1607" i="4"/>
  <c r="AC1608" i="4"/>
  <c r="AC1609" i="4"/>
  <c r="AC1610" i="4"/>
  <c r="AC1611" i="4"/>
  <c r="AC1612" i="4"/>
  <c r="AC1613" i="4"/>
  <c r="AC1614" i="4"/>
  <c r="AC1615" i="4"/>
  <c r="AC1616" i="4"/>
  <c r="AC1617" i="4"/>
  <c r="AC1618" i="4"/>
  <c r="AC1619" i="4"/>
  <c r="AC1620" i="4"/>
  <c r="AC1621" i="4"/>
  <c r="AC1622" i="4"/>
  <c r="AC1623" i="4"/>
  <c r="AC1624" i="4"/>
  <c r="AC1625" i="4"/>
  <c r="AC1626" i="4"/>
  <c r="AC1627" i="4"/>
  <c r="AC1628" i="4"/>
  <c r="AC1629" i="4"/>
  <c r="AC1630" i="4"/>
  <c r="AC1631" i="4"/>
  <c r="AC1632" i="4"/>
  <c r="AC1633" i="4"/>
  <c r="AC1634" i="4"/>
  <c r="AC1635" i="4"/>
  <c r="AC1636" i="4"/>
  <c r="AC1637" i="4"/>
  <c r="AC1638" i="4"/>
  <c r="AC1639" i="4"/>
  <c r="AC1640" i="4"/>
  <c r="AC1641" i="4"/>
  <c r="AC1642" i="4"/>
  <c r="AC1643" i="4"/>
  <c r="AC1644" i="4"/>
  <c r="AC1645" i="4"/>
  <c r="AC1646" i="4"/>
  <c r="AC1647" i="4"/>
  <c r="AC1648" i="4"/>
  <c r="AC1649" i="4"/>
  <c r="AC1650" i="4"/>
  <c r="AC1651" i="4"/>
  <c r="AC1652" i="4"/>
  <c r="AC1653" i="4"/>
  <c r="AC1654" i="4"/>
  <c r="AC1655" i="4"/>
  <c r="AC1656" i="4"/>
  <c r="AC1657" i="4"/>
  <c r="AC1658" i="4"/>
  <c r="AC1659" i="4"/>
  <c r="AC1660" i="4"/>
  <c r="AC1661" i="4"/>
  <c r="AC1662" i="4"/>
  <c r="AC1663" i="4"/>
  <c r="AC1664" i="4"/>
  <c r="AC1665" i="4"/>
  <c r="AC1666" i="4"/>
  <c r="AC1667" i="4"/>
  <c r="AC1668" i="4"/>
  <c r="AC1669" i="4"/>
  <c r="AC1670" i="4"/>
  <c r="AC1671" i="4"/>
  <c r="AC1672" i="4"/>
  <c r="AC1673" i="4"/>
  <c r="AC1674" i="4"/>
  <c r="AC1675" i="4"/>
  <c r="AC1676" i="4"/>
  <c r="AC1677" i="4"/>
  <c r="AC1678" i="4"/>
  <c r="AC1679" i="4"/>
  <c r="AC1680" i="4"/>
  <c r="AC1681" i="4"/>
  <c r="AC1682" i="4"/>
  <c r="AC1683" i="4"/>
  <c r="AC1684" i="4"/>
  <c r="AC1685" i="4"/>
  <c r="AC1686" i="4"/>
  <c r="AC1687" i="4"/>
  <c r="AC1688" i="4"/>
  <c r="AC1689" i="4"/>
  <c r="AC1690" i="4"/>
  <c r="AC1691" i="4"/>
  <c r="AC1692" i="4"/>
  <c r="AC1693" i="4"/>
  <c r="AC1694" i="4"/>
  <c r="AC1695" i="4"/>
  <c r="AC1696" i="4"/>
  <c r="AC1697" i="4"/>
  <c r="AC1698" i="4"/>
  <c r="AC1699" i="4"/>
  <c r="AC1700" i="4"/>
  <c r="AC1701" i="4"/>
  <c r="AC1702" i="4"/>
  <c r="AC1703" i="4"/>
  <c r="AC1704" i="4"/>
  <c r="AC1705" i="4"/>
  <c r="AC1706" i="4"/>
  <c r="AC1707" i="4"/>
  <c r="AC1708" i="4"/>
  <c r="AC1709" i="4"/>
  <c r="AC1710" i="4"/>
  <c r="AC1711" i="4"/>
  <c r="AC1712" i="4"/>
  <c r="AC1713" i="4"/>
  <c r="AC1714" i="4"/>
  <c r="AC1715" i="4"/>
  <c r="AC1716" i="4"/>
  <c r="AC1717" i="4"/>
  <c r="AC1718" i="4"/>
  <c r="AC1719" i="4"/>
  <c r="AC1720" i="4"/>
  <c r="AC1721" i="4"/>
  <c r="AC1722" i="4"/>
  <c r="AC1723" i="4"/>
  <c r="AC1724" i="4"/>
  <c r="AC1725" i="4"/>
  <c r="AC1726" i="4"/>
  <c r="AC1727" i="4"/>
  <c r="AC1728" i="4"/>
  <c r="AC1729" i="4"/>
  <c r="AC1730" i="4"/>
  <c r="AC1731" i="4"/>
  <c r="AC1732" i="4"/>
  <c r="AC1733" i="4"/>
  <c r="AC1734" i="4"/>
  <c r="AC1735" i="4"/>
  <c r="AC1736" i="4"/>
  <c r="AC1737" i="4"/>
  <c r="AC1738" i="4"/>
  <c r="AC1739" i="4"/>
  <c r="AC1740" i="4"/>
  <c r="AC1741" i="4"/>
  <c r="AC1742" i="4"/>
  <c r="AC1743" i="4"/>
  <c r="AC1744" i="4"/>
  <c r="AC1745" i="4"/>
  <c r="AC1746" i="4"/>
  <c r="AC1747" i="4"/>
  <c r="AC1748" i="4"/>
  <c r="AC1749" i="4"/>
  <c r="AC1750" i="4"/>
  <c r="AC1751" i="4"/>
  <c r="AC1752" i="4"/>
  <c r="AC1753" i="4"/>
  <c r="AC1754" i="4"/>
  <c r="AC1755" i="4"/>
  <c r="AC1756" i="4"/>
  <c r="AC1757" i="4"/>
  <c r="AC1758" i="4"/>
  <c r="AC1759" i="4"/>
  <c r="AC1760" i="4"/>
  <c r="AC1761" i="4"/>
  <c r="AC1762" i="4"/>
  <c r="AC1763" i="4"/>
  <c r="AC1764" i="4"/>
  <c r="AC1765" i="4"/>
  <c r="AC1766" i="4"/>
  <c r="AC1767" i="4"/>
  <c r="AC1768" i="4"/>
  <c r="AC1769" i="4"/>
  <c r="AC1770" i="4"/>
  <c r="AC1771" i="4"/>
  <c r="AC1772" i="4"/>
  <c r="AC1773" i="4"/>
  <c r="AC1774" i="4"/>
  <c r="AC1775" i="4"/>
  <c r="AC1776" i="4"/>
  <c r="AC1777" i="4"/>
  <c r="AC1778" i="4"/>
  <c r="AC1779" i="4"/>
  <c r="AC1780" i="4"/>
  <c r="AC1781" i="4"/>
  <c r="AC1782" i="4"/>
  <c r="AC1783" i="4"/>
  <c r="AC1784" i="4"/>
  <c r="AC1785" i="4"/>
  <c r="AC1786" i="4"/>
  <c r="AC1787" i="4"/>
  <c r="AC1788" i="4"/>
  <c r="AC1789" i="4"/>
  <c r="AC1790" i="4"/>
  <c r="AC1791" i="4"/>
  <c r="AC1792" i="4"/>
  <c r="AC1793" i="4"/>
  <c r="AC1794" i="4"/>
  <c r="AC1795" i="4"/>
  <c r="AC1796" i="4"/>
  <c r="AC1797" i="4"/>
  <c r="AC1798" i="4"/>
  <c r="AC1799" i="4"/>
  <c r="AC1800" i="4"/>
  <c r="AC1801" i="4"/>
  <c r="AC1802" i="4"/>
  <c r="AC1803" i="4"/>
  <c r="AC1804" i="4"/>
  <c r="AC1805" i="4"/>
  <c r="AC1806" i="4"/>
  <c r="AC1807" i="4"/>
  <c r="AC1808" i="4"/>
  <c r="AC1809" i="4"/>
  <c r="AC1810" i="4"/>
  <c r="AC1811" i="4"/>
  <c r="AC1812" i="4"/>
  <c r="AC1813" i="4"/>
  <c r="AC1814" i="4"/>
  <c r="AC1815" i="4"/>
  <c r="AC1816" i="4"/>
  <c r="AC1817" i="4"/>
  <c r="AC1818" i="4"/>
  <c r="AC1819" i="4"/>
  <c r="AC1820" i="4"/>
  <c r="AC1821" i="4"/>
  <c r="AC1822" i="4"/>
  <c r="AC1823" i="4"/>
  <c r="AC1824" i="4"/>
  <c r="AC1825" i="4"/>
  <c r="AC1826" i="4"/>
  <c r="AC1827" i="4"/>
  <c r="AC1828" i="4"/>
  <c r="AC1829" i="4"/>
  <c r="AC1830" i="4"/>
  <c r="AC1831" i="4"/>
  <c r="AC1832" i="4"/>
  <c r="AC1833" i="4"/>
  <c r="AC1834" i="4"/>
  <c r="AC1835" i="4"/>
  <c r="AC1836" i="4"/>
  <c r="AC1837" i="4"/>
  <c r="AC1838" i="4"/>
  <c r="AC1839" i="4"/>
  <c r="AC1840" i="4"/>
  <c r="AC1841" i="4"/>
  <c r="AC1842" i="4"/>
  <c r="AC1843" i="4"/>
  <c r="AC1844" i="4"/>
  <c r="AC1845" i="4"/>
  <c r="AC1846" i="4"/>
  <c r="AC1847" i="4"/>
  <c r="AC1848" i="4"/>
  <c r="AC1849" i="4"/>
  <c r="AC1850" i="4"/>
  <c r="AC1851" i="4"/>
  <c r="AC1852" i="4"/>
  <c r="AC1853" i="4"/>
  <c r="AC1854" i="4"/>
  <c r="AC1855" i="4"/>
  <c r="AC1856" i="4"/>
  <c r="AC1857" i="4"/>
  <c r="AC1858" i="4"/>
  <c r="AC1859" i="4"/>
  <c r="AC1860" i="4"/>
  <c r="AC1861" i="4"/>
  <c r="AC1862" i="4"/>
  <c r="AC1863" i="4"/>
  <c r="AC1864" i="4"/>
  <c r="AC1865" i="4"/>
  <c r="AC1866" i="4"/>
  <c r="AC1867" i="4"/>
  <c r="AC1868" i="4"/>
  <c r="AC1869" i="4"/>
  <c r="AC1870" i="4"/>
  <c r="AC1871" i="4"/>
  <c r="AC1872" i="4"/>
  <c r="AC1873" i="4"/>
  <c r="AC1874" i="4"/>
  <c r="AC1875" i="4"/>
  <c r="AC1876" i="4"/>
  <c r="AC1877" i="4"/>
  <c r="AC1878" i="4"/>
  <c r="AC1879" i="4"/>
  <c r="AC1880" i="4"/>
  <c r="AC1881" i="4"/>
  <c r="AC1882" i="4"/>
  <c r="AC1883" i="4"/>
  <c r="AC1884" i="4"/>
  <c r="AC1885" i="4"/>
  <c r="AC1886" i="4"/>
  <c r="AC1887" i="4"/>
  <c r="AC1888" i="4"/>
  <c r="AC1889" i="4"/>
  <c r="AC1890" i="4"/>
  <c r="AC1891" i="4"/>
  <c r="AC1892" i="4"/>
  <c r="AC1893" i="4"/>
  <c r="AC1894" i="4"/>
  <c r="AC1895" i="4"/>
  <c r="AC1896" i="4"/>
  <c r="AC1897" i="4"/>
  <c r="AC1898" i="4"/>
  <c r="AC1899" i="4"/>
  <c r="AC1900" i="4"/>
  <c r="AC1901" i="4"/>
  <c r="AC1902" i="4"/>
  <c r="AC1903" i="4"/>
  <c r="AC1904" i="4"/>
  <c r="AC1905" i="4"/>
  <c r="AC1906" i="4"/>
  <c r="AC1907" i="4"/>
  <c r="AC1908" i="4"/>
  <c r="AC1909" i="4"/>
  <c r="AC1910" i="4"/>
  <c r="AC1911" i="4"/>
  <c r="AC1912" i="4"/>
  <c r="AC1913" i="4"/>
  <c r="AC1914" i="4"/>
  <c r="AC1915" i="4"/>
  <c r="AC1916" i="4"/>
  <c r="AC1917" i="4"/>
  <c r="AC1918" i="4"/>
  <c r="AC1919" i="4"/>
  <c r="AC1920" i="4"/>
  <c r="AC1921" i="4"/>
  <c r="AC1922" i="4"/>
  <c r="AC1923" i="4"/>
  <c r="AC1924" i="4"/>
  <c r="AC1925" i="4"/>
  <c r="AC1926" i="4"/>
  <c r="AC1927" i="4"/>
  <c r="AC1928" i="4"/>
  <c r="AC1929" i="4"/>
  <c r="AC1930" i="4"/>
  <c r="AC1931" i="4"/>
  <c r="AC1932" i="4"/>
  <c r="AC1933" i="4"/>
  <c r="AC1934" i="4"/>
  <c r="AC1935" i="4"/>
  <c r="AC1936" i="4"/>
  <c r="AC1937" i="4"/>
  <c r="AC1938" i="4"/>
  <c r="AC1939" i="4"/>
  <c r="AC1940" i="4"/>
  <c r="AC1941" i="4"/>
  <c r="AC1942" i="4"/>
  <c r="AC1943" i="4"/>
  <c r="AC1944" i="4"/>
  <c r="AC1945" i="4"/>
  <c r="AC1946" i="4"/>
  <c r="AC1947" i="4"/>
  <c r="AC1948" i="4"/>
  <c r="AC1949" i="4"/>
  <c r="AC1950" i="4"/>
  <c r="AC1951" i="4"/>
  <c r="AC1952" i="4"/>
  <c r="AC1953" i="4"/>
  <c r="AC1954" i="4"/>
  <c r="AC1955" i="4"/>
  <c r="AC1956" i="4"/>
  <c r="AC1957" i="4"/>
  <c r="AC1958" i="4"/>
  <c r="AC1959" i="4"/>
  <c r="AC1960" i="4"/>
  <c r="AC1961" i="4"/>
  <c r="AC1962" i="4"/>
  <c r="AC1963" i="4"/>
  <c r="AC1964" i="4"/>
  <c r="AC1965" i="4"/>
  <c r="AC1966" i="4"/>
  <c r="AC1967" i="4"/>
  <c r="AC1968" i="4"/>
  <c r="AC1969" i="4"/>
  <c r="AC1970" i="4"/>
  <c r="AC1971" i="4"/>
  <c r="AC1972" i="4"/>
  <c r="AC1973" i="4"/>
  <c r="AC1974" i="4"/>
  <c r="AC1975" i="4"/>
  <c r="AC1976" i="4"/>
  <c r="AC1977" i="4"/>
  <c r="AC1978" i="4"/>
  <c r="AC1979" i="4"/>
  <c r="AC1980" i="4"/>
  <c r="AC1981" i="4"/>
  <c r="AC1982" i="4"/>
  <c r="AC1983" i="4"/>
  <c r="AC1984" i="4"/>
  <c r="AC1985" i="4"/>
  <c r="AC1986" i="4"/>
  <c r="AC1987" i="4"/>
  <c r="AC1988" i="4"/>
  <c r="AC1989" i="4"/>
  <c r="AC1990" i="4"/>
  <c r="AC1991" i="4"/>
  <c r="AC1992" i="4"/>
  <c r="AC1993" i="4"/>
  <c r="AC1994" i="4"/>
  <c r="AC1995" i="4"/>
  <c r="AC1996" i="4"/>
  <c r="AC1997" i="4"/>
  <c r="AC1998" i="4"/>
  <c r="AC1999" i="4"/>
  <c r="AC2000" i="4"/>
  <c r="AC2001" i="4"/>
  <c r="AC2002" i="4"/>
  <c r="AC2003" i="4"/>
  <c r="AC2004" i="4"/>
  <c r="AC2005" i="4"/>
  <c r="AC2006" i="4"/>
  <c r="AC2007" i="4"/>
  <c r="AC2008" i="4"/>
  <c r="BG173" i="19" l="1"/>
  <c r="BG162" i="19"/>
  <c r="BG172" i="19"/>
  <c r="BG174" i="19"/>
  <c r="BG155" i="19"/>
  <c r="BG178" i="19"/>
  <c r="BG159" i="19"/>
  <c r="BG183" i="19"/>
  <c r="BG158" i="19"/>
  <c r="BG156" i="19"/>
  <c r="BG170" i="19"/>
  <c r="BG160" i="19"/>
  <c r="BG163" i="19"/>
  <c r="BG180" i="19"/>
  <c r="BG175" i="19"/>
  <c r="BG179" i="19"/>
  <c r="BG182" i="19"/>
  <c r="BG166" i="19"/>
  <c r="BG167" i="19"/>
  <c r="BG169" i="19"/>
  <c r="BG171" i="19"/>
  <c r="BG164" i="19"/>
  <c r="BG165" i="19"/>
  <c r="BG161" i="19"/>
  <c r="BG181" i="19"/>
  <c r="BG184" i="19"/>
  <c r="BG168" i="19"/>
  <c r="BG176" i="19"/>
  <c r="BG177" i="19"/>
  <c r="BG185" i="19"/>
  <c r="BG157" i="19"/>
  <c r="AM9" i="4" l="1"/>
  <c r="AN9" i="4" s="1"/>
  <c r="AM10" i="4"/>
  <c r="AM11" i="4"/>
  <c r="AM12" i="4"/>
  <c r="AN12" i="4" s="1"/>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54" i="4"/>
  <c r="AM55" i="4"/>
  <c r="AM56" i="4"/>
  <c r="AM57" i="4"/>
  <c r="AM58" i="4"/>
  <c r="AM59" i="4"/>
  <c r="AM60" i="4"/>
  <c r="AM61" i="4"/>
  <c r="AM62" i="4"/>
  <c r="AM63" i="4"/>
  <c r="AM64" i="4"/>
  <c r="AM65" i="4"/>
  <c r="AM66" i="4"/>
  <c r="AM67" i="4"/>
  <c r="AM68" i="4"/>
  <c r="AM69" i="4"/>
  <c r="AM70" i="4"/>
  <c r="AM71" i="4"/>
  <c r="AM72" i="4"/>
  <c r="AM73" i="4"/>
  <c r="AM74" i="4"/>
  <c r="AM75" i="4"/>
  <c r="AM76" i="4"/>
  <c r="AM77" i="4"/>
  <c r="AM78" i="4"/>
  <c r="AM79" i="4"/>
  <c r="AM80" i="4"/>
  <c r="AM81" i="4"/>
  <c r="AM82" i="4"/>
  <c r="AM83" i="4"/>
  <c r="AM84" i="4"/>
  <c r="AM85" i="4"/>
  <c r="AM86" i="4"/>
  <c r="AM87" i="4"/>
  <c r="AM88" i="4"/>
  <c r="AM89" i="4"/>
  <c r="AM90" i="4"/>
  <c r="AM91" i="4"/>
  <c r="AM92" i="4"/>
  <c r="AM93" i="4"/>
  <c r="AM94" i="4"/>
  <c r="AM95" i="4"/>
  <c r="AM96" i="4"/>
  <c r="AM97" i="4"/>
  <c r="AM98" i="4"/>
  <c r="AM99" i="4"/>
  <c r="AM100" i="4"/>
  <c r="AM101" i="4"/>
  <c r="AM102" i="4"/>
  <c r="AM103" i="4"/>
  <c r="AM104" i="4"/>
  <c r="AM105" i="4"/>
  <c r="AM106" i="4"/>
  <c r="AM107" i="4"/>
  <c r="AM108" i="4"/>
  <c r="AM109" i="4"/>
  <c r="AM110" i="4"/>
  <c r="AM111" i="4"/>
  <c r="AM112" i="4"/>
  <c r="AM113" i="4"/>
  <c r="AM114" i="4"/>
  <c r="AM115" i="4"/>
  <c r="AM116" i="4"/>
  <c r="AM117" i="4"/>
  <c r="AM118" i="4"/>
  <c r="AM119" i="4"/>
  <c r="AM120" i="4"/>
  <c r="AM121" i="4"/>
  <c r="AM122" i="4"/>
  <c r="AM123" i="4"/>
  <c r="AM124" i="4"/>
  <c r="AM125" i="4"/>
  <c r="AM126" i="4"/>
  <c r="AM127" i="4"/>
  <c r="AM128" i="4"/>
  <c r="AM129" i="4"/>
  <c r="AM130" i="4"/>
  <c r="AM131" i="4"/>
  <c r="AM132" i="4"/>
  <c r="AM133" i="4"/>
  <c r="AM134" i="4"/>
  <c r="AM135" i="4"/>
  <c r="AM136" i="4"/>
  <c r="AM137" i="4"/>
  <c r="AM138" i="4"/>
  <c r="AM139" i="4"/>
  <c r="AM140" i="4"/>
  <c r="AM141" i="4"/>
  <c r="AM142" i="4"/>
  <c r="AM143" i="4"/>
  <c r="AM144" i="4"/>
  <c r="AM145" i="4"/>
  <c r="AM146" i="4"/>
  <c r="AM147" i="4"/>
  <c r="AM148" i="4"/>
  <c r="AM149" i="4"/>
  <c r="AM150" i="4"/>
  <c r="AM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M284" i="4"/>
  <c r="AM285" i="4"/>
  <c r="AM286" i="4"/>
  <c r="AM287" i="4"/>
  <c r="AM288" i="4"/>
  <c r="AM289" i="4"/>
  <c r="AM290" i="4"/>
  <c r="AM291" i="4"/>
  <c r="AM292"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M426" i="4"/>
  <c r="AM427" i="4"/>
  <c r="AM428" i="4"/>
  <c r="AM429" i="4"/>
  <c r="AM430" i="4"/>
  <c r="AM431" i="4"/>
  <c r="AM432"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M567" i="4"/>
  <c r="AM568" i="4"/>
  <c r="AM569" i="4"/>
  <c r="AM570" i="4"/>
  <c r="AM571" i="4"/>
  <c r="AM572" i="4"/>
  <c r="AM573" i="4"/>
  <c r="AM574" i="4"/>
  <c r="AM575" i="4"/>
  <c r="AM576" i="4"/>
  <c r="AM577" i="4"/>
  <c r="AM578" i="4"/>
  <c r="AM579" i="4"/>
  <c r="AM580" i="4"/>
  <c r="AM581" i="4"/>
  <c r="AM582" i="4"/>
  <c r="AM583" i="4"/>
  <c r="AM584" i="4"/>
  <c r="AM585" i="4"/>
  <c r="AM586" i="4"/>
  <c r="AM587" i="4"/>
  <c r="AM588" i="4"/>
  <c r="AM589" i="4"/>
  <c r="AM590" i="4"/>
  <c r="AM591" i="4"/>
  <c r="AM592" i="4"/>
  <c r="AM593" i="4"/>
  <c r="AM594" i="4"/>
  <c r="AM595" i="4"/>
  <c r="AM596" i="4"/>
  <c r="AM597" i="4"/>
  <c r="AM598" i="4"/>
  <c r="AM599" i="4"/>
  <c r="AM600" i="4"/>
  <c r="AM601" i="4"/>
  <c r="AM602" i="4"/>
  <c r="AM603" i="4"/>
  <c r="AM604" i="4"/>
  <c r="AM605" i="4"/>
  <c r="AM606" i="4"/>
  <c r="AM607" i="4"/>
  <c r="AM608" i="4"/>
  <c r="AM609" i="4"/>
  <c r="AM610" i="4"/>
  <c r="AM611" i="4"/>
  <c r="AM612" i="4"/>
  <c r="AM613" i="4"/>
  <c r="AM614" i="4"/>
  <c r="AM615" i="4"/>
  <c r="AM616" i="4"/>
  <c r="AM617" i="4"/>
  <c r="AM618" i="4"/>
  <c r="AM619" i="4"/>
  <c r="AM620" i="4"/>
  <c r="AM621" i="4"/>
  <c r="AM622" i="4"/>
  <c r="AM623" i="4"/>
  <c r="AM624" i="4"/>
  <c r="AM625" i="4"/>
  <c r="AM626" i="4"/>
  <c r="AM627" i="4"/>
  <c r="AM628" i="4"/>
  <c r="AM629" i="4"/>
  <c r="AM630" i="4"/>
  <c r="AM631" i="4"/>
  <c r="AM632" i="4"/>
  <c r="AM633" i="4"/>
  <c r="AM634" i="4"/>
  <c r="AM635" i="4"/>
  <c r="AM636" i="4"/>
  <c r="AM637" i="4"/>
  <c r="AM638" i="4"/>
  <c r="AM639" i="4"/>
  <c r="AM640" i="4"/>
  <c r="AM641" i="4"/>
  <c r="AM642" i="4"/>
  <c r="AM643" i="4"/>
  <c r="AM644" i="4"/>
  <c r="AM645" i="4"/>
  <c r="AM646" i="4"/>
  <c r="AM647" i="4"/>
  <c r="AM648" i="4"/>
  <c r="AM649" i="4"/>
  <c r="AM650" i="4"/>
  <c r="AM651" i="4"/>
  <c r="AM652" i="4"/>
  <c r="AM653" i="4"/>
  <c r="AM654" i="4"/>
  <c r="AM655" i="4"/>
  <c r="AM656" i="4"/>
  <c r="AM657" i="4"/>
  <c r="AM658" i="4"/>
  <c r="AM659" i="4"/>
  <c r="AM660" i="4"/>
  <c r="AM661" i="4"/>
  <c r="AM662" i="4"/>
  <c r="AM663" i="4"/>
  <c r="AM664" i="4"/>
  <c r="AM665" i="4"/>
  <c r="AM666" i="4"/>
  <c r="AM667" i="4"/>
  <c r="AM668" i="4"/>
  <c r="AM669" i="4"/>
  <c r="AM670" i="4"/>
  <c r="AM671" i="4"/>
  <c r="AM672" i="4"/>
  <c r="AM673" i="4"/>
  <c r="AM674" i="4"/>
  <c r="AM675" i="4"/>
  <c r="AM676" i="4"/>
  <c r="AM677" i="4"/>
  <c r="AM678" i="4"/>
  <c r="AM679" i="4"/>
  <c r="AM680" i="4"/>
  <c r="AM681" i="4"/>
  <c r="AM682" i="4"/>
  <c r="AM683" i="4"/>
  <c r="AM684" i="4"/>
  <c r="AM685" i="4"/>
  <c r="AM686" i="4"/>
  <c r="AM687" i="4"/>
  <c r="AM688" i="4"/>
  <c r="AM689" i="4"/>
  <c r="AM690" i="4"/>
  <c r="AM691" i="4"/>
  <c r="AM692" i="4"/>
  <c r="AM693" i="4"/>
  <c r="AM694" i="4"/>
  <c r="AM695" i="4"/>
  <c r="AM696" i="4"/>
  <c r="AM697" i="4"/>
  <c r="AM698" i="4"/>
  <c r="AM699" i="4"/>
  <c r="AM700" i="4"/>
  <c r="AM701" i="4"/>
  <c r="AM702" i="4"/>
  <c r="AM703" i="4"/>
  <c r="AM704" i="4"/>
  <c r="AM705" i="4"/>
  <c r="AM706" i="4"/>
  <c r="AM707" i="4"/>
  <c r="AM708" i="4"/>
  <c r="AM709" i="4"/>
  <c r="AM710" i="4"/>
  <c r="AM711" i="4"/>
  <c r="AM712" i="4"/>
  <c r="AM713" i="4"/>
  <c r="AM714" i="4"/>
  <c r="AM715" i="4"/>
  <c r="AM716" i="4"/>
  <c r="AM717" i="4"/>
  <c r="AM718" i="4"/>
  <c r="AM719" i="4"/>
  <c r="AM720" i="4"/>
  <c r="AM721" i="4"/>
  <c r="AM722" i="4"/>
  <c r="AM723" i="4"/>
  <c r="AM724" i="4"/>
  <c r="AM725" i="4"/>
  <c r="AM726" i="4"/>
  <c r="AM727" i="4"/>
  <c r="AM728" i="4"/>
  <c r="AM729" i="4"/>
  <c r="AM730" i="4"/>
  <c r="AM731" i="4"/>
  <c r="AM732" i="4"/>
  <c r="AM733" i="4"/>
  <c r="AM734" i="4"/>
  <c r="AM735" i="4"/>
  <c r="AM736" i="4"/>
  <c r="AM737" i="4"/>
  <c r="AM738" i="4"/>
  <c r="AM739" i="4"/>
  <c r="AM740" i="4"/>
  <c r="AM741" i="4"/>
  <c r="AM742" i="4"/>
  <c r="AM743" i="4"/>
  <c r="AM744" i="4"/>
  <c r="AM745" i="4"/>
  <c r="AM746" i="4"/>
  <c r="AM747" i="4"/>
  <c r="AM748" i="4"/>
  <c r="AM749" i="4"/>
  <c r="AM750" i="4"/>
  <c r="AM751" i="4"/>
  <c r="AM752" i="4"/>
  <c r="AM753" i="4"/>
  <c r="AM754" i="4"/>
  <c r="AM755" i="4"/>
  <c r="AM756" i="4"/>
  <c r="AM757" i="4"/>
  <c r="AM758" i="4"/>
  <c r="AM759" i="4"/>
  <c r="AM760" i="4"/>
  <c r="AM761" i="4"/>
  <c r="AM762" i="4"/>
  <c r="AM763" i="4"/>
  <c r="AM764" i="4"/>
  <c r="AM765" i="4"/>
  <c r="AM766" i="4"/>
  <c r="AM767" i="4"/>
  <c r="AM768" i="4"/>
  <c r="AM769" i="4"/>
  <c r="AM770" i="4"/>
  <c r="AM771" i="4"/>
  <c r="AM772" i="4"/>
  <c r="AM773" i="4"/>
  <c r="AM774" i="4"/>
  <c r="AM775" i="4"/>
  <c r="AM776" i="4"/>
  <c r="AM777" i="4"/>
  <c r="AM778" i="4"/>
  <c r="AM779" i="4"/>
  <c r="AM780" i="4"/>
  <c r="AM781" i="4"/>
  <c r="AM782" i="4"/>
  <c r="AM783" i="4"/>
  <c r="AM784" i="4"/>
  <c r="AM785" i="4"/>
  <c r="AM786" i="4"/>
  <c r="AM787" i="4"/>
  <c r="AM788" i="4"/>
  <c r="AM789" i="4"/>
  <c r="AM790" i="4"/>
  <c r="AM791" i="4"/>
  <c r="AM792" i="4"/>
  <c r="AM793" i="4"/>
  <c r="AM794" i="4"/>
  <c r="AM795" i="4"/>
  <c r="AM796" i="4"/>
  <c r="AM797" i="4"/>
  <c r="AM798" i="4"/>
  <c r="AM799" i="4"/>
  <c r="AM800" i="4"/>
  <c r="AM801" i="4"/>
  <c r="AM802" i="4"/>
  <c r="AM803" i="4"/>
  <c r="AM804" i="4"/>
  <c r="AM805" i="4"/>
  <c r="AM806" i="4"/>
  <c r="AM807" i="4"/>
  <c r="AM808" i="4"/>
  <c r="AM809" i="4"/>
  <c r="AM810" i="4"/>
  <c r="AM811" i="4"/>
  <c r="AM812" i="4"/>
  <c r="AM813" i="4"/>
  <c r="AM814" i="4"/>
  <c r="AM815" i="4"/>
  <c r="AM816" i="4"/>
  <c r="AM817" i="4"/>
  <c r="AM818" i="4"/>
  <c r="AM819" i="4"/>
  <c r="AM820" i="4"/>
  <c r="AM821" i="4"/>
  <c r="AM822" i="4"/>
  <c r="AM823" i="4"/>
  <c r="AM824" i="4"/>
  <c r="AM825" i="4"/>
  <c r="AM826" i="4"/>
  <c r="AM827" i="4"/>
  <c r="AM828" i="4"/>
  <c r="AM829" i="4"/>
  <c r="AM830" i="4"/>
  <c r="AM831" i="4"/>
  <c r="AM832" i="4"/>
  <c r="AM833" i="4"/>
  <c r="AM834" i="4"/>
  <c r="AM835" i="4"/>
  <c r="AM836" i="4"/>
  <c r="AM837" i="4"/>
  <c r="AM838" i="4"/>
  <c r="AM839" i="4"/>
  <c r="AM840" i="4"/>
  <c r="AM841" i="4"/>
  <c r="AM842" i="4"/>
  <c r="AM843" i="4"/>
  <c r="AM844" i="4"/>
  <c r="AM845" i="4"/>
  <c r="AM846" i="4"/>
  <c r="AM847" i="4"/>
  <c r="AM848" i="4"/>
  <c r="AM849" i="4"/>
  <c r="AM850" i="4"/>
  <c r="AM851" i="4"/>
  <c r="AM852" i="4"/>
  <c r="AM853" i="4"/>
  <c r="AM854" i="4"/>
  <c r="AM855" i="4"/>
  <c r="AM856" i="4"/>
  <c r="AM857" i="4"/>
  <c r="AM858" i="4"/>
  <c r="AM859" i="4"/>
  <c r="AM860" i="4"/>
  <c r="AM861" i="4"/>
  <c r="AM862" i="4"/>
  <c r="AM863" i="4"/>
  <c r="AM864" i="4"/>
  <c r="AM865" i="4"/>
  <c r="AM866" i="4"/>
  <c r="AM867" i="4"/>
  <c r="AM868" i="4"/>
  <c r="AM869" i="4"/>
  <c r="AM870" i="4"/>
  <c r="AM871" i="4"/>
  <c r="AM872" i="4"/>
  <c r="AM873" i="4"/>
  <c r="AM874" i="4"/>
  <c r="AM875" i="4"/>
  <c r="AM876" i="4"/>
  <c r="AM877" i="4"/>
  <c r="AM878" i="4"/>
  <c r="AM879" i="4"/>
  <c r="AM880" i="4"/>
  <c r="AM881" i="4"/>
  <c r="AM882" i="4"/>
  <c r="AM883" i="4"/>
  <c r="AM884" i="4"/>
  <c r="AM885" i="4"/>
  <c r="AM886" i="4"/>
  <c r="AM887" i="4"/>
  <c r="AM888" i="4"/>
  <c r="AM889" i="4"/>
  <c r="AM890" i="4"/>
  <c r="AM891" i="4"/>
  <c r="AM892" i="4"/>
  <c r="AM893" i="4"/>
  <c r="AM894" i="4"/>
  <c r="AM895" i="4"/>
  <c r="AM896" i="4"/>
  <c r="AM897" i="4"/>
  <c r="AM898" i="4"/>
  <c r="AM899" i="4"/>
  <c r="AM900" i="4"/>
  <c r="AM901" i="4"/>
  <c r="AM902" i="4"/>
  <c r="AM903" i="4"/>
  <c r="AM904" i="4"/>
  <c r="AM905" i="4"/>
  <c r="AM906" i="4"/>
  <c r="AM907" i="4"/>
  <c r="AM908" i="4"/>
  <c r="AM909" i="4"/>
  <c r="AM910" i="4"/>
  <c r="AM911" i="4"/>
  <c r="AM912" i="4"/>
  <c r="AM913" i="4"/>
  <c r="AM914" i="4"/>
  <c r="AM915" i="4"/>
  <c r="AM916" i="4"/>
  <c r="AM917" i="4"/>
  <c r="AM918" i="4"/>
  <c r="AM919" i="4"/>
  <c r="AM920" i="4"/>
  <c r="AM921" i="4"/>
  <c r="AM922" i="4"/>
  <c r="AM923" i="4"/>
  <c r="AM924" i="4"/>
  <c r="AM925" i="4"/>
  <c r="AM926" i="4"/>
  <c r="AM927" i="4"/>
  <c r="AM928" i="4"/>
  <c r="AM929" i="4"/>
  <c r="AM930" i="4"/>
  <c r="AM931" i="4"/>
  <c r="AM932" i="4"/>
  <c r="AM933" i="4"/>
  <c r="AM934" i="4"/>
  <c r="AM935" i="4"/>
  <c r="AM936" i="4"/>
  <c r="AM937" i="4"/>
  <c r="AM938" i="4"/>
  <c r="AM939" i="4"/>
  <c r="AM940" i="4"/>
  <c r="AM941" i="4"/>
  <c r="AM942" i="4"/>
  <c r="AM943" i="4"/>
  <c r="AM944" i="4"/>
  <c r="AM945" i="4"/>
  <c r="AM946" i="4"/>
  <c r="AM947" i="4"/>
  <c r="AM948" i="4"/>
  <c r="AM949" i="4"/>
  <c r="AM950" i="4"/>
  <c r="AM951" i="4"/>
  <c r="AM952" i="4"/>
  <c r="AM953" i="4"/>
  <c r="AM954" i="4"/>
  <c r="AM955" i="4"/>
  <c r="AM956" i="4"/>
  <c r="AM957" i="4"/>
  <c r="AM958" i="4"/>
  <c r="AM959" i="4"/>
  <c r="AM960" i="4"/>
  <c r="AM961" i="4"/>
  <c r="AM962" i="4"/>
  <c r="AM963" i="4"/>
  <c r="AM964" i="4"/>
  <c r="AM965" i="4"/>
  <c r="AM966" i="4"/>
  <c r="AM967" i="4"/>
  <c r="AM968" i="4"/>
  <c r="AM969" i="4"/>
  <c r="AM970" i="4"/>
  <c r="AM971" i="4"/>
  <c r="AM972" i="4"/>
  <c r="AM973" i="4"/>
  <c r="AM974" i="4"/>
  <c r="AM975" i="4"/>
  <c r="AM976" i="4"/>
  <c r="AM977" i="4"/>
  <c r="AM978" i="4"/>
  <c r="AM979" i="4"/>
  <c r="AM980" i="4"/>
  <c r="AM981" i="4"/>
  <c r="AM982" i="4"/>
  <c r="AM983" i="4"/>
  <c r="AM984" i="4"/>
  <c r="AM985" i="4"/>
  <c r="AM986" i="4"/>
  <c r="AM987" i="4"/>
  <c r="AM988" i="4"/>
  <c r="AM989" i="4"/>
  <c r="AM990" i="4"/>
  <c r="AM991" i="4"/>
  <c r="AM992" i="4"/>
  <c r="AM993" i="4"/>
  <c r="AM994" i="4"/>
  <c r="AM995" i="4"/>
  <c r="AM996" i="4"/>
  <c r="AM997" i="4"/>
  <c r="AM998" i="4"/>
  <c r="AM999" i="4"/>
  <c r="AM1000" i="4"/>
  <c r="AM1001" i="4"/>
  <c r="AM1002" i="4"/>
  <c r="AM1003" i="4"/>
  <c r="AM1004" i="4"/>
  <c r="AM1005" i="4"/>
  <c r="AM1006" i="4"/>
  <c r="AM1007" i="4"/>
  <c r="AM1008" i="4"/>
  <c r="AM1009" i="4"/>
  <c r="AM1010" i="4"/>
  <c r="AM1011" i="4"/>
  <c r="AM1012" i="4"/>
  <c r="AM1013" i="4"/>
  <c r="AM1014" i="4"/>
  <c r="AM1015" i="4"/>
  <c r="AM1016" i="4"/>
  <c r="AM1017" i="4"/>
  <c r="AM1018" i="4"/>
  <c r="AM1019" i="4"/>
  <c r="AM1020" i="4"/>
  <c r="AM1021" i="4"/>
  <c r="AM1022" i="4"/>
  <c r="AM1023" i="4"/>
  <c r="AM1024" i="4"/>
  <c r="AM1025" i="4"/>
  <c r="AM1026" i="4"/>
  <c r="AM1027" i="4"/>
  <c r="AM1028" i="4"/>
  <c r="AM1029" i="4"/>
  <c r="AM1030" i="4"/>
  <c r="AM1031" i="4"/>
  <c r="AM1032" i="4"/>
  <c r="AM1033" i="4"/>
  <c r="AM1034" i="4"/>
  <c r="AM1035" i="4"/>
  <c r="AM1036" i="4"/>
  <c r="AM1037" i="4"/>
  <c r="AM1038" i="4"/>
  <c r="AM1039" i="4"/>
  <c r="AM1040" i="4"/>
  <c r="AM1041" i="4"/>
  <c r="AM1042" i="4"/>
  <c r="AM1043" i="4"/>
  <c r="AM1044" i="4"/>
  <c r="AM1045" i="4"/>
  <c r="AM1046" i="4"/>
  <c r="AM1047" i="4"/>
  <c r="AM1048" i="4"/>
  <c r="AM1049" i="4"/>
  <c r="AM1050" i="4"/>
  <c r="AM1051" i="4"/>
  <c r="AM1052" i="4"/>
  <c r="AM1053" i="4"/>
  <c r="AM1054" i="4"/>
  <c r="AM1055" i="4"/>
  <c r="AM1056" i="4"/>
  <c r="AM1057" i="4"/>
  <c r="AM1058" i="4"/>
  <c r="AM1059" i="4"/>
  <c r="AM1060" i="4"/>
  <c r="AM1061" i="4"/>
  <c r="AM1062" i="4"/>
  <c r="AM1063" i="4"/>
  <c r="AM1064" i="4"/>
  <c r="AM1065" i="4"/>
  <c r="AM1066" i="4"/>
  <c r="AM1067" i="4"/>
  <c r="AM1068" i="4"/>
  <c r="AM1069" i="4"/>
  <c r="AM1070" i="4"/>
  <c r="AM1071" i="4"/>
  <c r="AM1072" i="4"/>
  <c r="AM1073" i="4"/>
  <c r="AM1074" i="4"/>
  <c r="AM1075" i="4"/>
  <c r="AM1076" i="4"/>
  <c r="AM1077" i="4"/>
  <c r="AM1078" i="4"/>
  <c r="AM1079" i="4"/>
  <c r="AM1080" i="4"/>
  <c r="AM1081" i="4"/>
  <c r="AM1082" i="4"/>
  <c r="AM1083" i="4"/>
  <c r="AM1084" i="4"/>
  <c r="AM1085" i="4"/>
  <c r="AM1086" i="4"/>
  <c r="AM1087" i="4"/>
  <c r="AM1088" i="4"/>
  <c r="AM1089" i="4"/>
  <c r="AM1090" i="4"/>
  <c r="AM1091" i="4"/>
  <c r="AM1092" i="4"/>
  <c r="AM1093" i="4"/>
  <c r="AM1094" i="4"/>
  <c r="AM1095" i="4"/>
  <c r="AM1096" i="4"/>
  <c r="AM1097" i="4"/>
  <c r="AM1098" i="4"/>
  <c r="AM1099" i="4"/>
  <c r="AM1100" i="4"/>
  <c r="AM1101" i="4"/>
  <c r="AM1102" i="4"/>
  <c r="AM1103" i="4"/>
  <c r="AM1104" i="4"/>
  <c r="AM1105" i="4"/>
  <c r="AM1106" i="4"/>
  <c r="AM1107" i="4"/>
  <c r="AM1108" i="4"/>
  <c r="AM1109" i="4"/>
  <c r="AM1110" i="4"/>
  <c r="AM1111" i="4"/>
  <c r="AM1112" i="4"/>
  <c r="AM1113" i="4"/>
  <c r="AM1114" i="4"/>
  <c r="AM1115" i="4"/>
  <c r="AM1116" i="4"/>
  <c r="AM1117" i="4"/>
  <c r="AM1118" i="4"/>
  <c r="AM1119" i="4"/>
  <c r="AM1120" i="4"/>
  <c r="AM1121" i="4"/>
  <c r="AM1122" i="4"/>
  <c r="AM1123" i="4"/>
  <c r="AM1124" i="4"/>
  <c r="AM1125" i="4"/>
  <c r="AM1126" i="4"/>
  <c r="AM1127" i="4"/>
  <c r="AM1128" i="4"/>
  <c r="AM1129" i="4"/>
  <c r="AM1130" i="4"/>
  <c r="AM1131" i="4"/>
  <c r="AM1132" i="4"/>
  <c r="AM1133" i="4"/>
  <c r="AM1134" i="4"/>
  <c r="AM1135" i="4"/>
  <c r="AM1136" i="4"/>
  <c r="AM1137" i="4"/>
  <c r="AM1138" i="4"/>
  <c r="AM1139" i="4"/>
  <c r="AM1140" i="4"/>
  <c r="AM1141" i="4"/>
  <c r="AM1142" i="4"/>
  <c r="AM1143" i="4"/>
  <c r="AM1144" i="4"/>
  <c r="AM1145" i="4"/>
  <c r="AM1146" i="4"/>
  <c r="AM1147" i="4"/>
  <c r="AM1148" i="4"/>
  <c r="AM1149" i="4"/>
  <c r="AM1150" i="4"/>
  <c r="AM1151" i="4"/>
  <c r="AM1152" i="4"/>
  <c r="AM1153" i="4"/>
  <c r="AM1154" i="4"/>
  <c r="AM1155" i="4"/>
  <c r="AM1156" i="4"/>
  <c r="AM1157" i="4"/>
  <c r="AM1158" i="4"/>
  <c r="AM1159" i="4"/>
  <c r="AM1160" i="4"/>
  <c r="AM1161" i="4"/>
  <c r="AM1162" i="4"/>
  <c r="AM1163" i="4"/>
  <c r="AM1164" i="4"/>
  <c r="AM1165" i="4"/>
  <c r="AM1166" i="4"/>
  <c r="AM1167" i="4"/>
  <c r="AM1168" i="4"/>
  <c r="AM1169" i="4"/>
  <c r="AM1170" i="4"/>
  <c r="AM1171" i="4"/>
  <c r="AM1172" i="4"/>
  <c r="AM1173" i="4"/>
  <c r="AM1174" i="4"/>
  <c r="AM1175" i="4"/>
  <c r="AM1176" i="4"/>
  <c r="AM1177" i="4"/>
  <c r="AM1178" i="4"/>
  <c r="AM1179" i="4"/>
  <c r="AM1180" i="4"/>
  <c r="AM1181" i="4"/>
  <c r="AM1182" i="4"/>
  <c r="AM1183" i="4"/>
  <c r="AM1184" i="4"/>
  <c r="AM1185" i="4"/>
  <c r="AM1186" i="4"/>
  <c r="AM1187" i="4"/>
  <c r="AM1188" i="4"/>
  <c r="AM1189" i="4"/>
  <c r="AM1190" i="4"/>
  <c r="AM1191" i="4"/>
  <c r="AM1192" i="4"/>
  <c r="AM1193" i="4"/>
  <c r="AM1194" i="4"/>
  <c r="AM1195" i="4"/>
  <c r="AM1196" i="4"/>
  <c r="AM1197" i="4"/>
  <c r="AM1198" i="4"/>
  <c r="AM1199" i="4"/>
  <c r="AM1200" i="4"/>
  <c r="AM1201" i="4"/>
  <c r="AM1202" i="4"/>
  <c r="AM1203" i="4"/>
  <c r="AM1204" i="4"/>
  <c r="AM1205" i="4"/>
  <c r="AM1206" i="4"/>
  <c r="AM1207" i="4"/>
  <c r="AM1208" i="4"/>
  <c r="AM1209" i="4"/>
  <c r="AM1210" i="4"/>
  <c r="AM1211" i="4"/>
  <c r="AM1212" i="4"/>
  <c r="AM1213" i="4"/>
  <c r="AM1214" i="4"/>
  <c r="AM1215" i="4"/>
  <c r="AM1216" i="4"/>
  <c r="AM1217" i="4"/>
  <c r="AM1218" i="4"/>
  <c r="AM1219" i="4"/>
  <c r="AM1220" i="4"/>
  <c r="AM1221" i="4"/>
  <c r="AM1222" i="4"/>
  <c r="AM1223" i="4"/>
  <c r="AM1224" i="4"/>
  <c r="AM1225" i="4"/>
  <c r="AM1226" i="4"/>
  <c r="AM1227" i="4"/>
  <c r="AM1228" i="4"/>
  <c r="AM1229" i="4"/>
  <c r="AM1230" i="4"/>
  <c r="AM1231" i="4"/>
  <c r="AM1232" i="4"/>
  <c r="AM1233" i="4"/>
  <c r="AM1234" i="4"/>
  <c r="AM1235" i="4"/>
  <c r="AM1236" i="4"/>
  <c r="AM1237" i="4"/>
  <c r="AM1238" i="4"/>
  <c r="AM1239" i="4"/>
  <c r="AM1240" i="4"/>
  <c r="AM1241" i="4"/>
  <c r="AM1242" i="4"/>
  <c r="AM1243" i="4"/>
  <c r="AM1244" i="4"/>
  <c r="AM1245" i="4"/>
  <c r="AM1246" i="4"/>
  <c r="AM1247" i="4"/>
  <c r="AM1248" i="4"/>
  <c r="AM1249" i="4"/>
  <c r="AM1250" i="4"/>
  <c r="AM1251" i="4"/>
  <c r="AM1252" i="4"/>
  <c r="AM1253" i="4"/>
  <c r="AM1254" i="4"/>
  <c r="AM1255" i="4"/>
  <c r="AM1256" i="4"/>
  <c r="AM1257" i="4"/>
  <c r="AM1258" i="4"/>
  <c r="AM1259" i="4"/>
  <c r="AM1260" i="4"/>
  <c r="AM1261" i="4"/>
  <c r="AM1262" i="4"/>
  <c r="AM1263" i="4"/>
  <c r="AM1264" i="4"/>
  <c r="AM1265" i="4"/>
  <c r="AM1266" i="4"/>
  <c r="AM1267" i="4"/>
  <c r="AM1268" i="4"/>
  <c r="AM1269" i="4"/>
  <c r="AM1270" i="4"/>
  <c r="AM1271" i="4"/>
  <c r="AM1272" i="4"/>
  <c r="AM1273" i="4"/>
  <c r="AM1274" i="4"/>
  <c r="AM1275" i="4"/>
  <c r="AM1276" i="4"/>
  <c r="AM1277" i="4"/>
  <c r="AM1278" i="4"/>
  <c r="AM1279" i="4"/>
  <c r="AM1280" i="4"/>
  <c r="AM1281" i="4"/>
  <c r="AM1282" i="4"/>
  <c r="AM1283" i="4"/>
  <c r="AM1284" i="4"/>
  <c r="AM1285" i="4"/>
  <c r="AM1286" i="4"/>
  <c r="AM1287" i="4"/>
  <c r="AM1288" i="4"/>
  <c r="AM1289" i="4"/>
  <c r="AM1290" i="4"/>
  <c r="AM1291" i="4"/>
  <c r="AM1292" i="4"/>
  <c r="AM1293" i="4"/>
  <c r="AM1294" i="4"/>
  <c r="AM1295" i="4"/>
  <c r="AM1296" i="4"/>
  <c r="AM1297" i="4"/>
  <c r="AM1298" i="4"/>
  <c r="AM1299" i="4"/>
  <c r="AM1300" i="4"/>
  <c r="AM1301" i="4"/>
  <c r="AM1302" i="4"/>
  <c r="AM1303" i="4"/>
  <c r="AM1304" i="4"/>
  <c r="AM1305" i="4"/>
  <c r="AM1306" i="4"/>
  <c r="AM1307" i="4"/>
  <c r="AM1308" i="4"/>
  <c r="AM1309" i="4"/>
  <c r="AM1310" i="4"/>
  <c r="AM1311" i="4"/>
  <c r="AM1312" i="4"/>
  <c r="AM1313" i="4"/>
  <c r="AM1314" i="4"/>
  <c r="AM1315" i="4"/>
  <c r="AM1316" i="4"/>
  <c r="AM1317" i="4"/>
  <c r="AM1318" i="4"/>
  <c r="AM1319" i="4"/>
  <c r="AM1320" i="4"/>
  <c r="AM1321" i="4"/>
  <c r="AM1322" i="4"/>
  <c r="AM1323" i="4"/>
  <c r="AM1324" i="4"/>
  <c r="AM1325" i="4"/>
  <c r="AM1326" i="4"/>
  <c r="AM1327" i="4"/>
  <c r="AM1328" i="4"/>
  <c r="AM1329" i="4"/>
  <c r="AM1330" i="4"/>
  <c r="AM1331" i="4"/>
  <c r="AM1332" i="4"/>
  <c r="AM1333" i="4"/>
  <c r="AM1334" i="4"/>
  <c r="AM1335" i="4"/>
  <c r="AM1336" i="4"/>
  <c r="AM1337" i="4"/>
  <c r="AM1338" i="4"/>
  <c r="AM1339" i="4"/>
  <c r="AM1340" i="4"/>
  <c r="AM1341" i="4"/>
  <c r="AM1342" i="4"/>
  <c r="AM1343" i="4"/>
  <c r="AM1344" i="4"/>
  <c r="AM1345" i="4"/>
  <c r="AM1346" i="4"/>
  <c r="AM1347" i="4"/>
  <c r="AM1348" i="4"/>
  <c r="AM1349" i="4"/>
  <c r="AM1350" i="4"/>
  <c r="AM1351" i="4"/>
  <c r="AM1352" i="4"/>
  <c r="AM1353" i="4"/>
  <c r="AM1354" i="4"/>
  <c r="AM1355" i="4"/>
  <c r="AM1356" i="4"/>
  <c r="AM1357" i="4"/>
  <c r="AM1358" i="4"/>
  <c r="AM1359" i="4"/>
  <c r="AM1360" i="4"/>
  <c r="AM1361" i="4"/>
  <c r="AM1362" i="4"/>
  <c r="AM1363" i="4"/>
  <c r="AM1364" i="4"/>
  <c r="AM1365" i="4"/>
  <c r="AM1366" i="4"/>
  <c r="AM1367" i="4"/>
  <c r="AM1368" i="4"/>
  <c r="AM1369" i="4"/>
  <c r="AM1370" i="4"/>
  <c r="AM1371" i="4"/>
  <c r="AM1372" i="4"/>
  <c r="AM1373" i="4"/>
  <c r="AM1374" i="4"/>
  <c r="AM1375" i="4"/>
  <c r="AM1376" i="4"/>
  <c r="AM1377" i="4"/>
  <c r="AM1378" i="4"/>
  <c r="AM1379" i="4"/>
  <c r="AM1380" i="4"/>
  <c r="AM1381" i="4"/>
  <c r="AM1382" i="4"/>
  <c r="AM1383" i="4"/>
  <c r="AM1384" i="4"/>
  <c r="AM1385" i="4"/>
  <c r="AM1386" i="4"/>
  <c r="AM1387" i="4"/>
  <c r="AM1388" i="4"/>
  <c r="AM1389" i="4"/>
  <c r="AM1390" i="4"/>
  <c r="AM1391" i="4"/>
  <c r="AM1392" i="4"/>
  <c r="AM1393" i="4"/>
  <c r="AM1394" i="4"/>
  <c r="AM1395" i="4"/>
  <c r="AM1396" i="4"/>
  <c r="AM1397" i="4"/>
  <c r="AM1398" i="4"/>
  <c r="AM1399" i="4"/>
  <c r="AM1400" i="4"/>
  <c r="AM1401" i="4"/>
  <c r="AM1402" i="4"/>
  <c r="AM1403" i="4"/>
  <c r="AM1404" i="4"/>
  <c r="AM1405" i="4"/>
  <c r="AM1406" i="4"/>
  <c r="AM1407" i="4"/>
  <c r="AM1408" i="4"/>
  <c r="AM1409" i="4"/>
  <c r="AM1410" i="4"/>
  <c r="AM1411" i="4"/>
  <c r="AM1412" i="4"/>
  <c r="AM1413" i="4"/>
  <c r="AM1414" i="4"/>
  <c r="AM1415" i="4"/>
  <c r="AM1416" i="4"/>
  <c r="AM1417" i="4"/>
  <c r="AM1418" i="4"/>
  <c r="AM1419" i="4"/>
  <c r="AM1420" i="4"/>
  <c r="AM1421" i="4"/>
  <c r="AM1422" i="4"/>
  <c r="AM1423" i="4"/>
  <c r="AM1424" i="4"/>
  <c r="AM1425" i="4"/>
  <c r="AM1426" i="4"/>
  <c r="AM1427" i="4"/>
  <c r="AM1428" i="4"/>
  <c r="AM1429" i="4"/>
  <c r="AM1430" i="4"/>
  <c r="AM1431" i="4"/>
  <c r="AM1432" i="4"/>
  <c r="AM1433" i="4"/>
  <c r="AM1434" i="4"/>
  <c r="AM1435" i="4"/>
  <c r="AM1436" i="4"/>
  <c r="AM1437" i="4"/>
  <c r="AM1438" i="4"/>
  <c r="AM1439" i="4"/>
  <c r="AM1440" i="4"/>
  <c r="AM1441" i="4"/>
  <c r="AM1442" i="4"/>
  <c r="AM1443" i="4"/>
  <c r="AM1444" i="4"/>
  <c r="AM1445" i="4"/>
  <c r="AM1446" i="4"/>
  <c r="AM1447" i="4"/>
  <c r="AM1448" i="4"/>
  <c r="AM1449" i="4"/>
  <c r="AM1450" i="4"/>
  <c r="AM1451" i="4"/>
  <c r="AM1452" i="4"/>
  <c r="AM1453" i="4"/>
  <c r="AM1454" i="4"/>
  <c r="AM1455" i="4"/>
  <c r="AM1456" i="4"/>
  <c r="AM1457" i="4"/>
  <c r="AM1458" i="4"/>
  <c r="AM1459" i="4"/>
  <c r="AM1460" i="4"/>
  <c r="AM1461" i="4"/>
  <c r="AM1462" i="4"/>
  <c r="AM1463" i="4"/>
  <c r="AM1464" i="4"/>
  <c r="AM1465" i="4"/>
  <c r="AM1466" i="4"/>
  <c r="AM1467" i="4"/>
  <c r="AM1468" i="4"/>
  <c r="AM1469" i="4"/>
  <c r="AM1470" i="4"/>
  <c r="AM1471" i="4"/>
  <c r="AM1472" i="4"/>
  <c r="AM1473" i="4"/>
  <c r="AM1474" i="4"/>
  <c r="AM1475" i="4"/>
  <c r="AM1476" i="4"/>
  <c r="AM1477" i="4"/>
  <c r="AM1478" i="4"/>
  <c r="AM1479" i="4"/>
  <c r="AM1480" i="4"/>
  <c r="AM1481" i="4"/>
  <c r="AM1482" i="4"/>
  <c r="AM1483" i="4"/>
  <c r="AM1484" i="4"/>
  <c r="AM1485" i="4"/>
  <c r="AM1486" i="4"/>
  <c r="AM1487" i="4"/>
  <c r="AM1488" i="4"/>
  <c r="AM1489" i="4"/>
  <c r="AM1490" i="4"/>
  <c r="AM1491" i="4"/>
  <c r="AM1492" i="4"/>
  <c r="AM1493" i="4"/>
  <c r="AM1494" i="4"/>
  <c r="AM1495" i="4"/>
  <c r="AM1496" i="4"/>
  <c r="AM1497" i="4"/>
  <c r="AM1498" i="4"/>
  <c r="AM1499" i="4"/>
  <c r="AM1500" i="4"/>
  <c r="AM1501" i="4"/>
  <c r="AM1502" i="4"/>
  <c r="AM1503" i="4"/>
  <c r="AM1504" i="4"/>
  <c r="AM1505" i="4"/>
  <c r="AM1506" i="4"/>
  <c r="AM1507" i="4"/>
  <c r="AM1508" i="4"/>
  <c r="AM1509" i="4"/>
  <c r="AM1510" i="4"/>
  <c r="AM1511" i="4"/>
  <c r="AM1512" i="4"/>
  <c r="AM1513" i="4"/>
  <c r="AM1514" i="4"/>
  <c r="AM1515" i="4"/>
  <c r="AM1516" i="4"/>
  <c r="AM1517" i="4"/>
  <c r="AM1518" i="4"/>
  <c r="AM1519" i="4"/>
  <c r="AM1520" i="4"/>
  <c r="AM1521" i="4"/>
  <c r="AM1522" i="4"/>
  <c r="AM1523" i="4"/>
  <c r="AM1524" i="4"/>
  <c r="AM1525" i="4"/>
  <c r="AM1526" i="4"/>
  <c r="AM1527" i="4"/>
  <c r="AM1528" i="4"/>
  <c r="AM1529" i="4"/>
  <c r="AM1530" i="4"/>
  <c r="AM1531" i="4"/>
  <c r="AM1532" i="4"/>
  <c r="AM1533" i="4"/>
  <c r="AM1534" i="4"/>
  <c r="AM1535" i="4"/>
  <c r="AM1536" i="4"/>
  <c r="AM1537" i="4"/>
  <c r="AM1538" i="4"/>
  <c r="AM1539" i="4"/>
  <c r="AM1540" i="4"/>
  <c r="AM1541" i="4"/>
  <c r="AM1542" i="4"/>
  <c r="AM1543" i="4"/>
  <c r="AM1544" i="4"/>
  <c r="AM1545" i="4"/>
  <c r="AM1546" i="4"/>
  <c r="AM1547" i="4"/>
  <c r="AM1548" i="4"/>
  <c r="AM1549" i="4"/>
  <c r="AM1550" i="4"/>
  <c r="AM1551" i="4"/>
  <c r="AM1552" i="4"/>
  <c r="AM1553" i="4"/>
  <c r="AM1554" i="4"/>
  <c r="AM1555" i="4"/>
  <c r="AM1556" i="4"/>
  <c r="AM1557" i="4"/>
  <c r="AM1558" i="4"/>
  <c r="AM1559" i="4"/>
  <c r="AM1560" i="4"/>
  <c r="AM1561" i="4"/>
  <c r="AM1562" i="4"/>
  <c r="AM1563" i="4"/>
  <c r="AM1564" i="4"/>
  <c r="AM1565" i="4"/>
  <c r="AM1566" i="4"/>
  <c r="AM1567" i="4"/>
  <c r="AM1568" i="4"/>
  <c r="AM1569" i="4"/>
  <c r="AM1570" i="4"/>
  <c r="AM1571" i="4"/>
  <c r="AM1572" i="4"/>
  <c r="AM1573" i="4"/>
  <c r="AM1574" i="4"/>
  <c r="AM1575" i="4"/>
  <c r="AM1576" i="4"/>
  <c r="AM1577" i="4"/>
  <c r="AM1578" i="4"/>
  <c r="AM1579" i="4"/>
  <c r="AM1580" i="4"/>
  <c r="AM1581" i="4"/>
  <c r="AM1582" i="4"/>
  <c r="AM1583" i="4"/>
  <c r="AM1584" i="4"/>
  <c r="AM1585" i="4"/>
  <c r="AM1586" i="4"/>
  <c r="AM1587" i="4"/>
  <c r="AM1588" i="4"/>
  <c r="AM1589" i="4"/>
  <c r="AM1590" i="4"/>
  <c r="AM1591" i="4"/>
  <c r="AM1592" i="4"/>
  <c r="AM1593" i="4"/>
  <c r="AM1594" i="4"/>
  <c r="AM1595" i="4"/>
  <c r="AM1596" i="4"/>
  <c r="AM1597" i="4"/>
  <c r="AM1598" i="4"/>
  <c r="AM1599" i="4"/>
  <c r="AM1600" i="4"/>
  <c r="AM1601" i="4"/>
  <c r="AM1602" i="4"/>
  <c r="AM1603" i="4"/>
  <c r="AM1604" i="4"/>
  <c r="AM1605" i="4"/>
  <c r="AM1606" i="4"/>
  <c r="AM1607" i="4"/>
  <c r="AM1608" i="4"/>
  <c r="AM1609" i="4"/>
  <c r="AM1610" i="4"/>
  <c r="AM1611" i="4"/>
  <c r="AM1612" i="4"/>
  <c r="AM1613" i="4"/>
  <c r="AM1614" i="4"/>
  <c r="AM1615" i="4"/>
  <c r="AM1616" i="4"/>
  <c r="AM1617" i="4"/>
  <c r="AM1618" i="4"/>
  <c r="AM1619" i="4"/>
  <c r="AM1620" i="4"/>
  <c r="AM1621" i="4"/>
  <c r="AM1622" i="4"/>
  <c r="AM1623" i="4"/>
  <c r="AM1624" i="4"/>
  <c r="AM1625" i="4"/>
  <c r="AM1626" i="4"/>
  <c r="AM1627" i="4"/>
  <c r="AM1628" i="4"/>
  <c r="AM1629" i="4"/>
  <c r="AM1630" i="4"/>
  <c r="AM1631" i="4"/>
  <c r="AM1632" i="4"/>
  <c r="AM1633" i="4"/>
  <c r="AM1634" i="4"/>
  <c r="AM1635" i="4"/>
  <c r="AM1636" i="4"/>
  <c r="AM1637" i="4"/>
  <c r="AM1638" i="4"/>
  <c r="AM1639" i="4"/>
  <c r="AM1640" i="4"/>
  <c r="AM1641" i="4"/>
  <c r="AM1642" i="4"/>
  <c r="AM1643" i="4"/>
  <c r="AM1644" i="4"/>
  <c r="AM1645" i="4"/>
  <c r="AM1646" i="4"/>
  <c r="AM1647" i="4"/>
  <c r="AM1648" i="4"/>
  <c r="AM1649" i="4"/>
  <c r="AM1650" i="4"/>
  <c r="AM1651" i="4"/>
  <c r="AM1652" i="4"/>
  <c r="AM1653" i="4"/>
  <c r="AM1654" i="4"/>
  <c r="AM1655" i="4"/>
  <c r="AM1656" i="4"/>
  <c r="AM1657" i="4"/>
  <c r="AM1658" i="4"/>
  <c r="AM1659" i="4"/>
  <c r="AM1660" i="4"/>
  <c r="AM1661" i="4"/>
  <c r="AM1662" i="4"/>
  <c r="AM1663" i="4"/>
  <c r="AM1664" i="4"/>
  <c r="AM1665" i="4"/>
  <c r="AM1666" i="4"/>
  <c r="AM1667" i="4"/>
  <c r="AM1668" i="4"/>
  <c r="AM1669" i="4"/>
  <c r="AM1670" i="4"/>
  <c r="AM1671" i="4"/>
  <c r="AM1672" i="4"/>
  <c r="AM1673" i="4"/>
  <c r="AM1674" i="4"/>
  <c r="AM1675" i="4"/>
  <c r="AM1676" i="4"/>
  <c r="AM1677" i="4"/>
  <c r="AM1678" i="4"/>
  <c r="AM1679" i="4"/>
  <c r="AM1680" i="4"/>
  <c r="AM1681" i="4"/>
  <c r="AM1682" i="4"/>
  <c r="AM1683" i="4"/>
  <c r="AM1684" i="4"/>
  <c r="AM1685" i="4"/>
  <c r="AM1686" i="4"/>
  <c r="AM1687" i="4"/>
  <c r="AM1688" i="4"/>
  <c r="AM1689" i="4"/>
  <c r="AM1690" i="4"/>
  <c r="AM1691" i="4"/>
  <c r="AM1692" i="4"/>
  <c r="AM1693" i="4"/>
  <c r="AM1694" i="4"/>
  <c r="AM1695" i="4"/>
  <c r="AM1696" i="4"/>
  <c r="AM1697" i="4"/>
  <c r="AM1698" i="4"/>
  <c r="AM1699" i="4"/>
  <c r="AM1700" i="4"/>
  <c r="AM1701" i="4"/>
  <c r="AM1702" i="4"/>
  <c r="AM1703" i="4"/>
  <c r="AM1704" i="4"/>
  <c r="AM1705" i="4"/>
  <c r="AM1706" i="4"/>
  <c r="AM1707" i="4"/>
  <c r="AM1708" i="4"/>
  <c r="AM1709" i="4"/>
  <c r="AM1710" i="4"/>
  <c r="AM1711" i="4"/>
  <c r="AM1712" i="4"/>
  <c r="AM1713" i="4"/>
  <c r="AM1714" i="4"/>
  <c r="AM1715" i="4"/>
  <c r="AM1716" i="4"/>
  <c r="AM1717" i="4"/>
  <c r="AM1718" i="4"/>
  <c r="AM1719" i="4"/>
  <c r="AM1720" i="4"/>
  <c r="AM1721" i="4"/>
  <c r="AM1722" i="4"/>
  <c r="AM1723" i="4"/>
  <c r="AM1724" i="4"/>
  <c r="AM1725" i="4"/>
  <c r="AM1726" i="4"/>
  <c r="AM1727" i="4"/>
  <c r="AM1728" i="4"/>
  <c r="AM1729" i="4"/>
  <c r="AM1730" i="4"/>
  <c r="AM1731" i="4"/>
  <c r="AM1732" i="4"/>
  <c r="AM1733" i="4"/>
  <c r="AM1734" i="4"/>
  <c r="AM1735" i="4"/>
  <c r="AM1736" i="4"/>
  <c r="AM1737" i="4"/>
  <c r="AM1738" i="4"/>
  <c r="AM1739" i="4"/>
  <c r="AM1740" i="4"/>
  <c r="AM1741" i="4"/>
  <c r="AM1742" i="4"/>
  <c r="AM1743" i="4"/>
  <c r="AM1744" i="4"/>
  <c r="AM1745" i="4"/>
  <c r="AM1746" i="4"/>
  <c r="AM1747" i="4"/>
  <c r="AM1748" i="4"/>
  <c r="AM1749" i="4"/>
  <c r="AM1750" i="4"/>
  <c r="AM1751" i="4"/>
  <c r="AM1752" i="4"/>
  <c r="AM1753" i="4"/>
  <c r="AM1754" i="4"/>
  <c r="AM1755" i="4"/>
  <c r="AM1756" i="4"/>
  <c r="AM1757" i="4"/>
  <c r="AM1758" i="4"/>
  <c r="AM1759" i="4"/>
  <c r="AM1760" i="4"/>
  <c r="AM1761" i="4"/>
  <c r="AM1762" i="4"/>
  <c r="AM1763" i="4"/>
  <c r="AM1764" i="4"/>
  <c r="AM1765" i="4"/>
  <c r="AM1766" i="4"/>
  <c r="AM1767" i="4"/>
  <c r="AM1768" i="4"/>
  <c r="AM1769" i="4"/>
  <c r="AM1770" i="4"/>
  <c r="AM1771" i="4"/>
  <c r="AM1772" i="4"/>
  <c r="AM1773" i="4"/>
  <c r="AM1774" i="4"/>
  <c r="AM1775" i="4"/>
  <c r="AM1776" i="4"/>
  <c r="AM1777" i="4"/>
  <c r="AM1778" i="4"/>
  <c r="AM1779" i="4"/>
  <c r="AM1780" i="4"/>
  <c r="AM1781" i="4"/>
  <c r="AM1782" i="4"/>
  <c r="AM1783" i="4"/>
  <c r="AM1784" i="4"/>
  <c r="AM1785" i="4"/>
  <c r="AM1786" i="4"/>
  <c r="AM1787" i="4"/>
  <c r="AM1788" i="4"/>
  <c r="AM1789" i="4"/>
  <c r="AM1790" i="4"/>
  <c r="AM1791" i="4"/>
  <c r="AM1792" i="4"/>
  <c r="AM1793" i="4"/>
  <c r="AM1794" i="4"/>
  <c r="AM1795" i="4"/>
  <c r="AM1796" i="4"/>
  <c r="AM1797" i="4"/>
  <c r="AM1798" i="4"/>
  <c r="AM1799" i="4"/>
  <c r="AM1800" i="4"/>
  <c r="AM1801" i="4"/>
  <c r="AM1802" i="4"/>
  <c r="AM1803" i="4"/>
  <c r="AM1804" i="4"/>
  <c r="AM1805" i="4"/>
  <c r="AM1806" i="4"/>
  <c r="AM1807" i="4"/>
  <c r="AM1808" i="4"/>
  <c r="AM1809" i="4"/>
  <c r="AM1810" i="4"/>
  <c r="AM1811" i="4"/>
  <c r="AM1812" i="4"/>
  <c r="AM1813" i="4"/>
  <c r="AM1814" i="4"/>
  <c r="AM1815" i="4"/>
  <c r="AM1816" i="4"/>
  <c r="AM1817" i="4"/>
  <c r="AM1818" i="4"/>
  <c r="AM1819" i="4"/>
  <c r="AM1820" i="4"/>
  <c r="AM1821" i="4"/>
  <c r="AM1822" i="4"/>
  <c r="AM1823" i="4"/>
  <c r="AM1824" i="4"/>
  <c r="AM1825" i="4"/>
  <c r="AM1826" i="4"/>
  <c r="AM1827" i="4"/>
  <c r="AM1828" i="4"/>
  <c r="AM1829" i="4"/>
  <c r="AM1830" i="4"/>
  <c r="AM1831" i="4"/>
  <c r="AM1832" i="4"/>
  <c r="AM1833" i="4"/>
  <c r="AM1834" i="4"/>
  <c r="AM1835" i="4"/>
  <c r="AM1836" i="4"/>
  <c r="AM1837" i="4"/>
  <c r="AM1838" i="4"/>
  <c r="AM1839" i="4"/>
  <c r="AM1840" i="4"/>
  <c r="AM1841" i="4"/>
  <c r="AM1842" i="4"/>
  <c r="AM1843" i="4"/>
  <c r="AM1844" i="4"/>
  <c r="AM1845" i="4"/>
  <c r="AM1846" i="4"/>
  <c r="AM1847" i="4"/>
  <c r="AM1848" i="4"/>
  <c r="AM1849" i="4"/>
  <c r="AM1850" i="4"/>
  <c r="AM1851" i="4"/>
  <c r="AM1852" i="4"/>
  <c r="AM1853" i="4"/>
  <c r="AM1854" i="4"/>
  <c r="AM1855" i="4"/>
  <c r="AM1856" i="4"/>
  <c r="AM1857" i="4"/>
  <c r="AM1858" i="4"/>
  <c r="AM1859" i="4"/>
  <c r="AM1860" i="4"/>
  <c r="AM1861" i="4"/>
  <c r="AM1862" i="4"/>
  <c r="AM1863" i="4"/>
  <c r="AM1864" i="4"/>
  <c r="AM1865" i="4"/>
  <c r="AM1866" i="4"/>
  <c r="AM1867" i="4"/>
  <c r="AM1868" i="4"/>
  <c r="AM1869" i="4"/>
  <c r="AM1870" i="4"/>
  <c r="AM1871" i="4"/>
  <c r="AM1872" i="4"/>
  <c r="AM1873" i="4"/>
  <c r="AM1874" i="4"/>
  <c r="AM1875" i="4"/>
  <c r="AM1876" i="4"/>
  <c r="AM1877" i="4"/>
  <c r="AM1878" i="4"/>
  <c r="AM1879" i="4"/>
  <c r="AM1880" i="4"/>
  <c r="AM1881" i="4"/>
  <c r="AM1882" i="4"/>
  <c r="AM1883" i="4"/>
  <c r="AM1884" i="4"/>
  <c r="AM1885" i="4"/>
  <c r="AM1886" i="4"/>
  <c r="AM1887" i="4"/>
  <c r="AM1888" i="4"/>
  <c r="AM1889" i="4"/>
  <c r="AM1890" i="4"/>
  <c r="AM1891" i="4"/>
  <c r="AM1892" i="4"/>
  <c r="AM1893" i="4"/>
  <c r="AM1894" i="4"/>
  <c r="AM1895" i="4"/>
  <c r="AM1896" i="4"/>
  <c r="AM1897" i="4"/>
  <c r="AM1898" i="4"/>
  <c r="AM1899" i="4"/>
  <c r="AM1900" i="4"/>
  <c r="AM1901" i="4"/>
  <c r="AM1902" i="4"/>
  <c r="AM1903" i="4"/>
  <c r="AM1904" i="4"/>
  <c r="AM1905" i="4"/>
  <c r="AM1906" i="4"/>
  <c r="AM1907" i="4"/>
  <c r="AM1908" i="4"/>
  <c r="AM1909" i="4"/>
  <c r="AM1910" i="4"/>
  <c r="AM1911" i="4"/>
  <c r="AM1912" i="4"/>
  <c r="AM1913" i="4"/>
  <c r="AM1914" i="4"/>
  <c r="AM1915" i="4"/>
  <c r="AM1916" i="4"/>
  <c r="AM1917" i="4"/>
  <c r="AM1918" i="4"/>
  <c r="AM1919" i="4"/>
  <c r="AM1920" i="4"/>
  <c r="AM1921" i="4"/>
  <c r="AM1922" i="4"/>
  <c r="AM1923" i="4"/>
  <c r="AM1924" i="4"/>
  <c r="AM1925" i="4"/>
  <c r="AM1926" i="4"/>
  <c r="AM1927" i="4"/>
  <c r="AM1928" i="4"/>
  <c r="AM1929" i="4"/>
  <c r="AM1930" i="4"/>
  <c r="AM1931" i="4"/>
  <c r="AM1932" i="4"/>
  <c r="AM1933" i="4"/>
  <c r="AM1934" i="4"/>
  <c r="AM1935" i="4"/>
  <c r="AM1936" i="4"/>
  <c r="AM1937" i="4"/>
  <c r="AM1938" i="4"/>
  <c r="AM1939" i="4"/>
  <c r="AM1940" i="4"/>
  <c r="AM1941" i="4"/>
  <c r="AM1942" i="4"/>
  <c r="AM1943" i="4"/>
  <c r="AM1944" i="4"/>
  <c r="AM1945" i="4"/>
  <c r="AM1946" i="4"/>
  <c r="AM1947" i="4"/>
  <c r="AM1948" i="4"/>
  <c r="AM1949" i="4"/>
  <c r="AM1950" i="4"/>
  <c r="AM1951" i="4"/>
  <c r="AM1952" i="4"/>
  <c r="AM1953" i="4"/>
  <c r="AM1954" i="4"/>
  <c r="AM1955" i="4"/>
  <c r="AM1956" i="4"/>
  <c r="AM1957" i="4"/>
  <c r="AM1958" i="4"/>
  <c r="AM1959" i="4"/>
  <c r="AM1960" i="4"/>
  <c r="AM1961" i="4"/>
  <c r="AM1962" i="4"/>
  <c r="AM1963" i="4"/>
  <c r="AM1964" i="4"/>
  <c r="AM1965" i="4"/>
  <c r="AM1966" i="4"/>
  <c r="AM1967" i="4"/>
  <c r="AM1968" i="4"/>
  <c r="AM1969" i="4"/>
  <c r="AM1970" i="4"/>
  <c r="AM1971" i="4"/>
  <c r="AM1972" i="4"/>
  <c r="AM1973" i="4"/>
  <c r="AM1974" i="4"/>
  <c r="AM1975" i="4"/>
  <c r="AM1976" i="4"/>
  <c r="AM1977" i="4"/>
  <c r="AM1978" i="4"/>
  <c r="AM1979" i="4"/>
  <c r="AM1980" i="4"/>
  <c r="AM1981" i="4"/>
  <c r="AM1982" i="4"/>
  <c r="AM1983" i="4"/>
  <c r="AM1984" i="4"/>
  <c r="AM1985" i="4"/>
  <c r="AM1986" i="4"/>
  <c r="AM1987" i="4"/>
  <c r="AM1988" i="4"/>
  <c r="AM1989" i="4"/>
  <c r="AM1990" i="4"/>
  <c r="AM1991" i="4"/>
  <c r="AM1992" i="4"/>
  <c r="AM1993" i="4"/>
  <c r="AM1994" i="4"/>
  <c r="AM1995" i="4"/>
  <c r="AM1996" i="4"/>
  <c r="AM1997" i="4"/>
  <c r="AM1998" i="4"/>
  <c r="AM1999" i="4"/>
  <c r="AM2000" i="4"/>
  <c r="AM2001" i="4"/>
  <c r="AM2002" i="4"/>
  <c r="AM2003" i="4"/>
  <c r="AM2004" i="4"/>
  <c r="AM2005" i="4"/>
  <c r="AM2006" i="4"/>
  <c r="AM2007" i="4"/>
  <c r="AM2008" i="4"/>
  <c r="AL9" i="4"/>
  <c r="AL10"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L61" i="4"/>
  <c r="AL62" i="4"/>
  <c r="AL63" i="4"/>
  <c r="AL64" i="4"/>
  <c r="AL65" i="4"/>
  <c r="AL66" i="4"/>
  <c r="AL67" i="4"/>
  <c r="AL68" i="4"/>
  <c r="AL69" i="4"/>
  <c r="AL70" i="4"/>
  <c r="AL71" i="4"/>
  <c r="AL72" i="4"/>
  <c r="AL73" i="4"/>
  <c r="AL74" i="4"/>
  <c r="AL75" i="4"/>
  <c r="AL76" i="4"/>
  <c r="AL77" i="4"/>
  <c r="AL78" i="4"/>
  <c r="AL79" i="4"/>
  <c r="AL80" i="4"/>
  <c r="AL81" i="4"/>
  <c r="AL82" i="4"/>
  <c r="AL83" i="4"/>
  <c r="AL84" i="4"/>
  <c r="AL85" i="4"/>
  <c r="AL86" i="4"/>
  <c r="AL87" i="4"/>
  <c r="AL88" i="4"/>
  <c r="AL89" i="4"/>
  <c r="AL90" i="4"/>
  <c r="AL91" i="4"/>
  <c r="AL92" i="4"/>
  <c r="AL93" i="4"/>
  <c r="AL94" i="4"/>
  <c r="AL95" i="4"/>
  <c r="AL96" i="4"/>
  <c r="AL97" i="4"/>
  <c r="AL98" i="4"/>
  <c r="AL99" i="4"/>
  <c r="AL100" i="4"/>
  <c r="AL101" i="4"/>
  <c r="AL102" i="4"/>
  <c r="AL103" i="4"/>
  <c r="AL104" i="4"/>
  <c r="AL105" i="4"/>
  <c r="AL106" i="4"/>
  <c r="AL107" i="4"/>
  <c r="AL108" i="4"/>
  <c r="AL109" i="4"/>
  <c r="AL110" i="4"/>
  <c r="AL111" i="4"/>
  <c r="AL112" i="4"/>
  <c r="AL113" i="4"/>
  <c r="AL114" i="4"/>
  <c r="AL115" i="4"/>
  <c r="AL116" i="4"/>
  <c r="AL117" i="4"/>
  <c r="AL118" i="4"/>
  <c r="AL119" i="4"/>
  <c r="AL120" i="4"/>
  <c r="AL121" i="4"/>
  <c r="AL122" i="4"/>
  <c r="AL123" i="4"/>
  <c r="AL124" i="4"/>
  <c r="AL125" i="4"/>
  <c r="AL126" i="4"/>
  <c r="AL127" i="4"/>
  <c r="AL128" i="4"/>
  <c r="AL129" i="4"/>
  <c r="AL130" i="4"/>
  <c r="AL131" i="4"/>
  <c r="AL132" i="4"/>
  <c r="AL133" i="4"/>
  <c r="AL134" i="4"/>
  <c r="AL135" i="4"/>
  <c r="AL136" i="4"/>
  <c r="AL137" i="4"/>
  <c r="AL138" i="4"/>
  <c r="AL139" i="4"/>
  <c r="AL140" i="4"/>
  <c r="AL141" i="4"/>
  <c r="AL142" i="4"/>
  <c r="AL143" i="4"/>
  <c r="AL144" i="4"/>
  <c r="AL145" i="4"/>
  <c r="AL146" i="4"/>
  <c r="AL147" i="4"/>
  <c r="AL148" i="4"/>
  <c r="AL149" i="4"/>
  <c r="AL150"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L287" i="4"/>
  <c r="AL288" i="4"/>
  <c r="AL289" i="4"/>
  <c r="AL290" i="4"/>
  <c r="AL291" i="4"/>
  <c r="AL292"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426" i="4"/>
  <c r="AL427" i="4"/>
  <c r="AL428" i="4"/>
  <c r="AL429" i="4"/>
  <c r="AL430" i="4"/>
  <c r="AL431" i="4"/>
  <c r="AL432" i="4"/>
  <c r="AL433"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567" i="4"/>
  <c r="AL568" i="4"/>
  <c r="AL569" i="4"/>
  <c r="AL570" i="4"/>
  <c r="AL571" i="4"/>
  <c r="AL572" i="4"/>
  <c r="AL573" i="4"/>
  <c r="AL574" i="4"/>
  <c r="AL575" i="4"/>
  <c r="AL576" i="4"/>
  <c r="AL577" i="4"/>
  <c r="AL578" i="4"/>
  <c r="AL579" i="4"/>
  <c r="AL580" i="4"/>
  <c r="AL581" i="4"/>
  <c r="AL582" i="4"/>
  <c r="AL583" i="4"/>
  <c r="AL584" i="4"/>
  <c r="AL585" i="4"/>
  <c r="AL586" i="4"/>
  <c r="AL587" i="4"/>
  <c r="AL588" i="4"/>
  <c r="AL589" i="4"/>
  <c r="AL590" i="4"/>
  <c r="AL591" i="4"/>
  <c r="AL592" i="4"/>
  <c r="AL593" i="4"/>
  <c r="AL594" i="4"/>
  <c r="AL595" i="4"/>
  <c r="AL596" i="4"/>
  <c r="AL597" i="4"/>
  <c r="AL598" i="4"/>
  <c r="AL599" i="4"/>
  <c r="AL600" i="4"/>
  <c r="AL601" i="4"/>
  <c r="AL602" i="4"/>
  <c r="AL603" i="4"/>
  <c r="AL604" i="4"/>
  <c r="AL605" i="4"/>
  <c r="AL606" i="4"/>
  <c r="AL607" i="4"/>
  <c r="AL608" i="4"/>
  <c r="AL609" i="4"/>
  <c r="AL610" i="4"/>
  <c r="AL611" i="4"/>
  <c r="AL612" i="4"/>
  <c r="AL613" i="4"/>
  <c r="AL614" i="4"/>
  <c r="AL615" i="4"/>
  <c r="AL616" i="4"/>
  <c r="AL617" i="4"/>
  <c r="AL618" i="4"/>
  <c r="AL619" i="4"/>
  <c r="AL620" i="4"/>
  <c r="AL621" i="4"/>
  <c r="AL622" i="4"/>
  <c r="AL623" i="4"/>
  <c r="AL624" i="4"/>
  <c r="AL625" i="4"/>
  <c r="AL626" i="4"/>
  <c r="AL627" i="4"/>
  <c r="AL628" i="4"/>
  <c r="AL629" i="4"/>
  <c r="AL630" i="4"/>
  <c r="AL631" i="4"/>
  <c r="AL632" i="4"/>
  <c r="AL633" i="4"/>
  <c r="AL634" i="4"/>
  <c r="AL635" i="4"/>
  <c r="AL636" i="4"/>
  <c r="AL637" i="4"/>
  <c r="AL638" i="4"/>
  <c r="AL639" i="4"/>
  <c r="AL640" i="4"/>
  <c r="AL641" i="4"/>
  <c r="AL642" i="4"/>
  <c r="AL643" i="4"/>
  <c r="AL644" i="4"/>
  <c r="AL645" i="4"/>
  <c r="AL646" i="4"/>
  <c r="AL647" i="4"/>
  <c r="AL648" i="4"/>
  <c r="AL649" i="4"/>
  <c r="AL650" i="4"/>
  <c r="AL651" i="4"/>
  <c r="AL652" i="4"/>
  <c r="AL653" i="4"/>
  <c r="AL654" i="4"/>
  <c r="AL655" i="4"/>
  <c r="AL656" i="4"/>
  <c r="AL657" i="4"/>
  <c r="AL658" i="4"/>
  <c r="AL659" i="4"/>
  <c r="AL660" i="4"/>
  <c r="AL661" i="4"/>
  <c r="AL662" i="4"/>
  <c r="AL663" i="4"/>
  <c r="AL664" i="4"/>
  <c r="AL665" i="4"/>
  <c r="AL666" i="4"/>
  <c r="AL667" i="4"/>
  <c r="AL668" i="4"/>
  <c r="AL669" i="4"/>
  <c r="AL670" i="4"/>
  <c r="AL671" i="4"/>
  <c r="AL672" i="4"/>
  <c r="AL673" i="4"/>
  <c r="AL674" i="4"/>
  <c r="AL675" i="4"/>
  <c r="AL676" i="4"/>
  <c r="AL677" i="4"/>
  <c r="AL678" i="4"/>
  <c r="AL679" i="4"/>
  <c r="AL680" i="4"/>
  <c r="AL681" i="4"/>
  <c r="AL682" i="4"/>
  <c r="AL683" i="4"/>
  <c r="AL684" i="4"/>
  <c r="AL685" i="4"/>
  <c r="AL686" i="4"/>
  <c r="AL687" i="4"/>
  <c r="AL688" i="4"/>
  <c r="AL689" i="4"/>
  <c r="AL690" i="4"/>
  <c r="AL691" i="4"/>
  <c r="AL692" i="4"/>
  <c r="AL693" i="4"/>
  <c r="AL694" i="4"/>
  <c r="AL695" i="4"/>
  <c r="AL696" i="4"/>
  <c r="AL697" i="4"/>
  <c r="AL698" i="4"/>
  <c r="AL699" i="4"/>
  <c r="AL700" i="4"/>
  <c r="AL701" i="4"/>
  <c r="AL702" i="4"/>
  <c r="AL703" i="4"/>
  <c r="AL704" i="4"/>
  <c r="AL705" i="4"/>
  <c r="AL706" i="4"/>
  <c r="AL707" i="4"/>
  <c r="AL708" i="4"/>
  <c r="AL709" i="4"/>
  <c r="AL710" i="4"/>
  <c r="AL711" i="4"/>
  <c r="AL712" i="4"/>
  <c r="AL713" i="4"/>
  <c r="AL714" i="4"/>
  <c r="AL715" i="4"/>
  <c r="AL716" i="4"/>
  <c r="AL717" i="4"/>
  <c r="AL718" i="4"/>
  <c r="AL719" i="4"/>
  <c r="AL720" i="4"/>
  <c r="AL721" i="4"/>
  <c r="AL722" i="4"/>
  <c r="AL723" i="4"/>
  <c r="AL724" i="4"/>
  <c r="AL725" i="4"/>
  <c r="AL726" i="4"/>
  <c r="AL727" i="4"/>
  <c r="AL728" i="4"/>
  <c r="AL729" i="4"/>
  <c r="AL730" i="4"/>
  <c r="AL731" i="4"/>
  <c r="AL732" i="4"/>
  <c r="AL733" i="4"/>
  <c r="AL734" i="4"/>
  <c r="AL735" i="4"/>
  <c r="AL736" i="4"/>
  <c r="AL737" i="4"/>
  <c r="AL738" i="4"/>
  <c r="AL739" i="4"/>
  <c r="AL740" i="4"/>
  <c r="AL741" i="4"/>
  <c r="AL742" i="4"/>
  <c r="AL743" i="4"/>
  <c r="AL744" i="4"/>
  <c r="AL745" i="4"/>
  <c r="AL746" i="4"/>
  <c r="AL747" i="4"/>
  <c r="AL748" i="4"/>
  <c r="AL749" i="4"/>
  <c r="AL750" i="4"/>
  <c r="AL751" i="4"/>
  <c r="AL752" i="4"/>
  <c r="AL753" i="4"/>
  <c r="AL754" i="4"/>
  <c r="AL755" i="4"/>
  <c r="AL756" i="4"/>
  <c r="AL757" i="4"/>
  <c r="AL758" i="4"/>
  <c r="AL759" i="4"/>
  <c r="AL760" i="4"/>
  <c r="AL761" i="4"/>
  <c r="AL762" i="4"/>
  <c r="AL763" i="4"/>
  <c r="AL764" i="4"/>
  <c r="AL765" i="4"/>
  <c r="AL766" i="4"/>
  <c r="AL767" i="4"/>
  <c r="AL768" i="4"/>
  <c r="AL769" i="4"/>
  <c r="AL770" i="4"/>
  <c r="AL771" i="4"/>
  <c r="AL772" i="4"/>
  <c r="AL773" i="4"/>
  <c r="AL774" i="4"/>
  <c r="AL775" i="4"/>
  <c r="AL776" i="4"/>
  <c r="AL777" i="4"/>
  <c r="AL778" i="4"/>
  <c r="AL779" i="4"/>
  <c r="AL780" i="4"/>
  <c r="AL781" i="4"/>
  <c r="AL782" i="4"/>
  <c r="AL783" i="4"/>
  <c r="AL784" i="4"/>
  <c r="AL785" i="4"/>
  <c r="AL786" i="4"/>
  <c r="AL787" i="4"/>
  <c r="AL788" i="4"/>
  <c r="AL789" i="4"/>
  <c r="AL790" i="4"/>
  <c r="AL791" i="4"/>
  <c r="AL792" i="4"/>
  <c r="AL793" i="4"/>
  <c r="AL794" i="4"/>
  <c r="AL795" i="4"/>
  <c r="AL796" i="4"/>
  <c r="AL797" i="4"/>
  <c r="AL798" i="4"/>
  <c r="AL799" i="4"/>
  <c r="AL800" i="4"/>
  <c r="AL801" i="4"/>
  <c r="AL802" i="4"/>
  <c r="AL803" i="4"/>
  <c r="AL804" i="4"/>
  <c r="AL805" i="4"/>
  <c r="AL806" i="4"/>
  <c r="AL807" i="4"/>
  <c r="AL808" i="4"/>
  <c r="AL809" i="4"/>
  <c r="AL810" i="4"/>
  <c r="AL811" i="4"/>
  <c r="AL812" i="4"/>
  <c r="AL813" i="4"/>
  <c r="AL814" i="4"/>
  <c r="AL815" i="4"/>
  <c r="AL816" i="4"/>
  <c r="AL817" i="4"/>
  <c r="AL818" i="4"/>
  <c r="AL819" i="4"/>
  <c r="AL820" i="4"/>
  <c r="AL821" i="4"/>
  <c r="AL822" i="4"/>
  <c r="AL823" i="4"/>
  <c r="AL824" i="4"/>
  <c r="AL825" i="4"/>
  <c r="AL826" i="4"/>
  <c r="AL827" i="4"/>
  <c r="AL828" i="4"/>
  <c r="AL829" i="4"/>
  <c r="AL830" i="4"/>
  <c r="AL831" i="4"/>
  <c r="AL832" i="4"/>
  <c r="AL833" i="4"/>
  <c r="AL834" i="4"/>
  <c r="AL835" i="4"/>
  <c r="AL836" i="4"/>
  <c r="AL837" i="4"/>
  <c r="AL838" i="4"/>
  <c r="AL839" i="4"/>
  <c r="AL840" i="4"/>
  <c r="AL841" i="4"/>
  <c r="AL842" i="4"/>
  <c r="AL843" i="4"/>
  <c r="AL844" i="4"/>
  <c r="AL845" i="4"/>
  <c r="AL846" i="4"/>
  <c r="AL847" i="4"/>
  <c r="AL848" i="4"/>
  <c r="AL849" i="4"/>
  <c r="AL850" i="4"/>
  <c r="AL851" i="4"/>
  <c r="AL852" i="4"/>
  <c r="AL853" i="4"/>
  <c r="AL854" i="4"/>
  <c r="AL855" i="4"/>
  <c r="AL856" i="4"/>
  <c r="AL857" i="4"/>
  <c r="AL858" i="4"/>
  <c r="AL859" i="4"/>
  <c r="AL860" i="4"/>
  <c r="AL861" i="4"/>
  <c r="AL862" i="4"/>
  <c r="AL863" i="4"/>
  <c r="AL864" i="4"/>
  <c r="AL865" i="4"/>
  <c r="AL866" i="4"/>
  <c r="AL867" i="4"/>
  <c r="AL868" i="4"/>
  <c r="AL869" i="4"/>
  <c r="AL870" i="4"/>
  <c r="AL871" i="4"/>
  <c r="AL872" i="4"/>
  <c r="AL873" i="4"/>
  <c r="AL874" i="4"/>
  <c r="AL875" i="4"/>
  <c r="AL876" i="4"/>
  <c r="AL877" i="4"/>
  <c r="AL878" i="4"/>
  <c r="AL879" i="4"/>
  <c r="AL880" i="4"/>
  <c r="AL881" i="4"/>
  <c r="AL882" i="4"/>
  <c r="AL883" i="4"/>
  <c r="AL884" i="4"/>
  <c r="AL885" i="4"/>
  <c r="AL886" i="4"/>
  <c r="AL887" i="4"/>
  <c r="AL888" i="4"/>
  <c r="AL889" i="4"/>
  <c r="AL890" i="4"/>
  <c r="AL891" i="4"/>
  <c r="AL892" i="4"/>
  <c r="AL893" i="4"/>
  <c r="AL894" i="4"/>
  <c r="AL895" i="4"/>
  <c r="AL896" i="4"/>
  <c r="AL897" i="4"/>
  <c r="AL898" i="4"/>
  <c r="AL899" i="4"/>
  <c r="AL900" i="4"/>
  <c r="AL901" i="4"/>
  <c r="AL902" i="4"/>
  <c r="AL903" i="4"/>
  <c r="AL904" i="4"/>
  <c r="AL905" i="4"/>
  <c r="AL906" i="4"/>
  <c r="AL907" i="4"/>
  <c r="AL908" i="4"/>
  <c r="AL909" i="4"/>
  <c r="AL910" i="4"/>
  <c r="AL911" i="4"/>
  <c r="AL912" i="4"/>
  <c r="AL913" i="4"/>
  <c r="AL914" i="4"/>
  <c r="AL915" i="4"/>
  <c r="AL916" i="4"/>
  <c r="AL917" i="4"/>
  <c r="AL918" i="4"/>
  <c r="AL919" i="4"/>
  <c r="AL920" i="4"/>
  <c r="AL921" i="4"/>
  <c r="AL922" i="4"/>
  <c r="AL923" i="4"/>
  <c r="AL924" i="4"/>
  <c r="AL925" i="4"/>
  <c r="AL926" i="4"/>
  <c r="AL927" i="4"/>
  <c r="AL928" i="4"/>
  <c r="AL929" i="4"/>
  <c r="AL930" i="4"/>
  <c r="AL931" i="4"/>
  <c r="AL932" i="4"/>
  <c r="AL933" i="4"/>
  <c r="AL934" i="4"/>
  <c r="AL935" i="4"/>
  <c r="AL936" i="4"/>
  <c r="AL937" i="4"/>
  <c r="AL938" i="4"/>
  <c r="AL939" i="4"/>
  <c r="AL940" i="4"/>
  <c r="AL941" i="4"/>
  <c r="AL942" i="4"/>
  <c r="AL943" i="4"/>
  <c r="AL944" i="4"/>
  <c r="AL945" i="4"/>
  <c r="AL946" i="4"/>
  <c r="AL947" i="4"/>
  <c r="AL948" i="4"/>
  <c r="AL949" i="4"/>
  <c r="AL950" i="4"/>
  <c r="AL951" i="4"/>
  <c r="AL952" i="4"/>
  <c r="AL953" i="4"/>
  <c r="AL954" i="4"/>
  <c r="AL955" i="4"/>
  <c r="AL956" i="4"/>
  <c r="AL957" i="4"/>
  <c r="AL958" i="4"/>
  <c r="AL959" i="4"/>
  <c r="AL960" i="4"/>
  <c r="AL961" i="4"/>
  <c r="AL962" i="4"/>
  <c r="AL963" i="4"/>
  <c r="AL964" i="4"/>
  <c r="AL965" i="4"/>
  <c r="AL966" i="4"/>
  <c r="AL967" i="4"/>
  <c r="AL968" i="4"/>
  <c r="AL969" i="4"/>
  <c r="AL970" i="4"/>
  <c r="AL971" i="4"/>
  <c r="AL972" i="4"/>
  <c r="AL973" i="4"/>
  <c r="AL974" i="4"/>
  <c r="AL975" i="4"/>
  <c r="AL976" i="4"/>
  <c r="AL977" i="4"/>
  <c r="AL978" i="4"/>
  <c r="AL979" i="4"/>
  <c r="AL980" i="4"/>
  <c r="AL981" i="4"/>
  <c r="AL982" i="4"/>
  <c r="AL983" i="4"/>
  <c r="AL984" i="4"/>
  <c r="AL985" i="4"/>
  <c r="AL986" i="4"/>
  <c r="AL987" i="4"/>
  <c r="AL988" i="4"/>
  <c r="AL989" i="4"/>
  <c r="AL990" i="4"/>
  <c r="AL991" i="4"/>
  <c r="AL992" i="4"/>
  <c r="AL993" i="4"/>
  <c r="AL994" i="4"/>
  <c r="AL995" i="4"/>
  <c r="AL996" i="4"/>
  <c r="AL997" i="4"/>
  <c r="AL998" i="4"/>
  <c r="AL999" i="4"/>
  <c r="AL1000" i="4"/>
  <c r="AL1001" i="4"/>
  <c r="AL1002" i="4"/>
  <c r="AL1003" i="4"/>
  <c r="AL1004" i="4"/>
  <c r="AL1005" i="4"/>
  <c r="AL1006" i="4"/>
  <c r="AL1007" i="4"/>
  <c r="AL1008" i="4"/>
  <c r="AL1009" i="4"/>
  <c r="AL1010" i="4"/>
  <c r="AL1011" i="4"/>
  <c r="AL1012" i="4"/>
  <c r="AL1013" i="4"/>
  <c r="AL1014" i="4"/>
  <c r="AL1015" i="4"/>
  <c r="AL1016" i="4"/>
  <c r="AL1017" i="4"/>
  <c r="AL1018" i="4"/>
  <c r="AL1019" i="4"/>
  <c r="AL1020" i="4"/>
  <c r="AL1021" i="4"/>
  <c r="AL1022" i="4"/>
  <c r="AL1023" i="4"/>
  <c r="AL1024" i="4"/>
  <c r="AL1025" i="4"/>
  <c r="AL1026" i="4"/>
  <c r="AL1027" i="4"/>
  <c r="AL1028" i="4"/>
  <c r="AL1029" i="4"/>
  <c r="AL1030" i="4"/>
  <c r="AL1031" i="4"/>
  <c r="AL1032" i="4"/>
  <c r="AL1033" i="4"/>
  <c r="AL1034" i="4"/>
  <c r="AL1035" i="4"/>
  <c r="AL1036" i="4"/>
  <c r="AL1037" i="4"/>
  <c r="AL1038" i="4"/>
  <c r="AL1039" i="4"/>
  <c r="AL1040" i="4"/>
  <c r="AL1041" i="4"/>
  <c r="AL1042" i="4"/>
  <c r="AL1043" i="4"/>
  <c r="AL1044" i="4"/>
  <c r="AL1045" i="4"/>
  <c r="AL1046" i="4"/>
  <c r="AL1047" i="4"/>
  <c r="AL1048" i="4"/>
  <c r="AL1049" i="4"/>
  <c r="AL1050" i="4"/>
  <c r="AL1051" i="4"/>
  <c r="AL1052" i="4"/>
  <c r="AL1053" i="4"/>
  <c r="AL1054" i="4"/>
  <c r="AL1055" i="4"/>
  <c r="AL1056" i="4"/>
  <c r="AL1057" i="4"/>
  <c r="AL1058" i="4"/>
  <c r="AL1059" i="4"/>
  <c r="AL1060" i="4"/>
  <c r="AL1061" i="4"/>
  <c r="AL1062" i="4"/>
  <c r="AL1063" i="4"/>
  <c r="AL1064" i="4"/>
  <c r="AL1065" i="4"/>
  <c r="AL1066" i="4"/>
  <c r="AL1067" i="4"/>
  <c r="AL1068" i="4"/>
  <c r="AL1069" i="4"/>
  <c r="AL1070" i="4"/>
  <c r="AL1071" i="4"/>
  <c r="AL1072" i="4"/>
  <c r="AL1073" i="4"/>
  <c r="AL1074" i="4"/>
  <c r="AL1075" i="4"/>
  <c r="AL1076" i="4"/>
  <c r="AL1077" i="4"/>
  <c r="AL1078" i="4"/>
  <c r="AL1079" i="4"/>
  <c r="AL1080" i="4"/>
  <c r="AL1081" i="4"/>
  <c r="AL1082" i="4"/>
  <c r="AL1083" i="4"/>
  <c r="AL1084" i="4"/>
  <c r="AL1085" i="4"/>
  <c r="AL1086" i="4"/>
  <c r="AL1087" i="4"/>
  <c r="AL1088" i="4"/>
  <c r="AL1089" i="4"/>
  <c r="AL1090" i="4"/>
  <c r="AL1091" i="4"/>
  <c r="AL1092" i="4"/>
  <c r="AL1093" i="4"/>
  <c r="AL1094" i="4"/>
  <c r="AL1095" i="4"/>
  <c r="AL1096" i="4"/>
  <c r="AL1097" i="4"/>
  <c r="AL1098" i="4"/>
  <c r="AL1099" i="4"/>
  <c r="AL1100" i="4"/>
  <c r="AL1101" i="4"/>
  <c r="AL1102" i="4"/>
  <c r="AL1103" i="4"/>
  <c r="AL1104" i="4"/>
  <c r="AL1105" i="4"/>
  <c r="AL1106" i="4"/>
  <c r="AL1107" i="4"/>
  <c r="AL1108" i="4"/>
  <c r="AL1109" i="4"/>
  <c r="AL1110" i="4"/>
  <c r="AL1111" i="4"/>
  <c r="AL1112" i="4"/>
  <c r="AL1113" i="4"/>
  <c r="AL1114" i="4"/>
  <c r="AL1115" i="4"/>
  <c r="AL1116" i="4"/>
  <c r="AL1117" i="4"/>
  <c r="AL1118" i="4"/>
  <c r="AL1119" i="4"/>
  <c r="AL1120" i="4"/>
  <c r="AL1121" i="4"/>
  <c r="AL1122" i="4"/>
  <c r="AL1123" i="4"/>
  <c r="AL1124" i="4"/>
  <c r="AL1125" i="4"/>
  <c r="AL1126" i="4"/>
  <c r="AL1127" i="4"/>
  <c r="AL1128" i="4"/>
  <c r="AL1129" i="4"/>
  <c r="AL1130" i="4"/>
  <c r="AL1131" i="4"/>
  <c r="AL1132" i="4"/>
  <c r="AL1133" i="4"/>
  <c r="AL1134" i="4"/>
  <c r="AL1135" i="4"/>
  <c r="AL1136" i="4"/>
  <c r="AL1137" i="4"/>
  <c r="AL1138" i="4"/>
  <c r="AL1139" i="4"/>
  <c r="AL1140" i="4"/>
  <c r="AL1141" i="4"/>
  <c r="AL1142" i="4"/>
  <c r="AL1143" i="4"/>
  <c r="AL1144" i="4"/>
  <c r="AL1145" i="4"/>
  <c r="AL1146" i="4"/>
  <c r="AL1147" i="4"/>
  <c r="AL1148" i="4"/>
  <c r="AL1149" i="4"/>
  <c r="AL1150" i="4"/>
  <c r="AL1151" i="4"/>
  <c r="AL1152" i="4"/>
  <c r="AL1153" i="4"/>
  <c r="AL1154" i="4"/>
  <c r="AL1155" i="4"/>
  <c r="AL1156" i="4"/>
  <c r="AL1157" i="4"/>
  <c r="AL1158" i="4"/>
  <c r="AL1159" i="4"/>
  <c r="AL1160" i="4"/>
  <c r="AL1161" i="4"/>
  <c r="AL1162" i="4"/>
  <c r="AL1163" i="4"/>
  <c r="AL1164" i="4"/>
  <c r="AL1165" i="4"/>
  <c r="AL1166" i="4"/>
  <c r="AL1167" i="4"/>
  <c r="AL1168" i="4"/>
  <c r="AL1169" i="4"/>
  <c r="AL1170" i="4"/>
  <c r="AL1171" i="4"/>
  <c r="AL1172" i="4"/>
  <c r="AL1173" i="4"/>
  <c r="AL1174" i="4"/>
  <c r="AL1175" i="4"/>
  <c r="AL1176" i="4"/>
  <c r="AL1177" i="4"/>
  <c r="AL1178" i="4"/>
  <c r="AL1179" i="4"/>
  <c r="AL1180" i="4"/>
  <c r="AL1181" i="4"/>
  <c r="AL1182" i="4"/>
  <c r="AL1183" i="4"/>
  <c r="AL1184" i="4"/>
  <c r="AL1185" i="4"/>
  <c r="AL1186" i="4"/>
  <c r="AL1187" i="4"/>
  <c r="AL1188" i="4"/>
  <c r="AL1189" i="4"/>
  <c r="AL1190" i="4"/>
  <c r="AL1191" i="4"/>
  <c r="AL1192" i="4"/>
  <c r="AL1193" i="4"/>
  <c r="AL1194" i="4"/>
  <c r="AL1195" i="4"/>
  <c r="AL1196" i="4"/>
  <c r="AL1197" i="4"/>
  <c r="AL1198" i="4"/>
  <c r="AL1199" i="4"/>
  <c r="AL1200" i="4"/>
  <c r="AL1201" i="4"/>
  <c r="AL1202" i="4"/>
  <c r="AL1203" i="4"/>
  <c r="AL1204" i="4"/>
  <c r="AL1205" i="4"/>
  <c r="AL1206" i="4"/>
  <c r="AL1207" i="4"/>
  <c r="AL1208" i="4"/>
  <c r="AL1209" i="4"/>
  <c r="AL1210" i="4"/>
  <c r="AL1211" i="4"/>
  <c r="AL1212" i="4"/>
  <c r="AL1213" i="4"/>
  <c r="AL1214" i="4"/>
  <c r="AL1215" i="4"/>
  <c r="AL1216" i="4"/>
  <c r="AL1217" i="4"/>
  <c r="AL1218" i="4"/>
  <c r="AL1219" i="4"/>
  <c r="AL1220" i="4"/>
  <c r="AL1221" i="4"/>
  <c r="AL1222" i="4"/>
  <c r="AL1223" i="4"/>
  <c r="AL1224" i="4"/>
  <c r="AL1225" i="4"/>
  <c r="AL1226" i="4"/>
  <c r="AL1227" i="4"/>
  <c r="AL1228" i="4"/>
  <c r="AL1229" i="4"/>
  <c r="AL1230" i="4"/>
  <c r="AL1231" i="4"/>
  <c r="AL1232" i="4"/>
  <c r="AL1233" i="4"/>
  <c r="AL1234" i="4"/>
  <c r="AL1235" i="4"/>
  <c r="AL1236" i="4"/>
  <c r="AL1237" i="4"/>
  <c r="AL1238" i="4"/>
  <c r="AL1239" i="4"/>
  <c r="AL1240" i="4"/>
  <c r="AL1241" i="4"/>
  <c r="AL1242" i="4"/>
  <c r="AL1243" i="4"/>
  <c r="AL1244" i="4"/>
  <c r="AL1245" i="4"/>
  <c r="AL1246" i="4"/>
  <c r="AL1247" i="4"/>
  <c r="AL1248" i="4"/>
  <c r="AL1249" i="4"/>
  <c r="AL1250" i="4"/>
  <c r="AL1251" i="4"/>
  <c r="AL1252" i="4"/>
  <c r="AL1253" i="4"/>
  <c r="AL1254" i="4"/>
  <c r="AL1255" i="4"/>
  <c r="AL1256" i="4"/>
  <c r="AL1257" i="4"/>
  <c r="AL1258" i="4"/>
  <c r="AL1259" i="4"/>
  <c r="AL1260" i="4"/>
  <c r="AL1261" i="4"/>
  <c r="AL1262" i="4"/>
  <c r="AL1263" i="4"/>
  <c r="AL1264" i="4"/>
  <c r="AL1265" i="4"/>
  <c r="AL1266" i="4"/>
  <c r="AL1267" i="4"/>
  <c r="AL1268" i="4"/>
  <c r="AL1269" i="4"/>
  <c r="AL1270" i="4"/>
  <c r="AL1271" i="4"/>
  <c r="AL1272" i="4"/>
  <c r="AL1273" i="4"/>
  <c r="AL1274" i="4"/>
  <c r="AL1275" i="4"/>
  <c r="AL1276" i="4"/>
  <c r="AL1277" i="4"/>
  <c r="AL1278" i="4"/>
  <c r="AL1279" i="4"/>
  <c r="AL1280" i="4"/>
  <c r="AL1281" i="4"/>
  <c r="AL1282" i="4"/>
  <c r="AL1283" i="4"/>
  <c r="AL1284" i="4"/>
  <c r="AL1285" i="4"/>
  <c r="AL1286" i="4"/>
  <c r="AL1287" i="4"/>
  <c r="AL1288" i="4"/>
  <c r="AL1289" i="4"/>
  <c r="AL1290" i="4"/>
  <c r="AL1291" i="4"/>
  <c r="AL1292" i="4"/>
  <c r="AL1293" i="4"/>
  <c r="AL1294" i="4"/>
  <c r="AL1295" i="4"/>
  <c r="AL1296" i="4"/>
  <c r="AL1297" i="4"/>
  <c r="AL1298" i="4"/>
  <c r="AL1299" i="4"/>
  <c r="AL1300" i="4"/>
  <c r="AL1301" i="4"/>
  <c r="AL1302" i="4"/>
  <c r="AL1303" i="4"/>
  <c r="AL1304" i="4"/>
  <c r="AL1305" i="4"/>
  <c r="AL1306" i="4"/>
  <c r="AL1307" i="4"/>
  <c r="AL1308" i="4"/>
  <c r="AL1309" i="4"/>
  <c r="AL1310" i="4"/>
  <c r="AL1311" i="4"/>
  <c r="AL1312" i="4"/>
  <c r="AL1313" i="4"/>
  <c r="AL1314" i="4"/>
  <c r="AL1315" i="4"/>
  <c r="AL1316" i="4"/>
  <c r="AL1317" i="4"/>
  <c r="AL1318" i="4"/>
  <c r="AL1319" i="4"/>
  <c r="AL1320" i="4"/>
  <c r="AL1321" i="4"/>
  <c r="AL1322" i="4"/>
  <c r="AL1323" i="4"/>
  <c r="AL1324" i="4"/>
  <c r="AL1325" i="4"/>
  <c r="AL1326" i="4"/>
  <c r="AL1327" i="4"/>
  <c r="AL1328" i="4"/>
  <c r="AL1329" i="4"/>
  <c r="AL1330" i="4"/>
  <c r="AL1331" i="4"/>
  <c r="AL1332" i="4"/>
  <c r="AL1333" i="4"/>
  <c r="AL1334" i="4"/>
  <c r="AL1335" i="4"/>
  <c r="AL1336" i="4"/>
  <c r="AL1337" i="4"/>
  <c r="AL1338" i="4"/>
  <c r="AL1339" i="4"/>
  <c r="AL1340" i="4"/>
  <c r="AL1341" i="4"/>
  <c r="AL1342" i="4"/>
  <c r="AL1343" i="4"/>
  <c r="AL1344" i="4"/>
  <c r="AL1345" i="4"/>
  <c r="AL1346" i="4"/>
  <c r="AL1347" i="4"/>
  <c r="AL1348" i="4"/>
  <c r="AL1349" i="4"/>
  <c r="AL1350" i="4"/>
  <c r="AL1351" i="4"/>
  <c r="AL1352" i="4"/>
  <c r="AL1353" i="4"/>
  <c r="AL1354" i="4"/>
  <c r="AL1355" i="4"/>
  <c r="AL1356" i="4"/>
  <c r="AL1357" i="4"/>
  <c r="AL1358" i="4"/>
  <c r="AL1359" i="4"/>
  <c r="AL1360" i="4"/>
  <c r="AL1361" i="4"/>
  <c r="AL1362" i="4"/>
  <c r="AL1363" i="4"/>
  <c r="AL1364" i="4"/>
  <c r="AL1365" i="4"/>
  <c r="AL1366" i="4"/>
  <c r="AL1367" i="4"/>
  <c r="AL1368" i="4"/>
  <c r="AL1369" i="4"/>
  <c r="AL1370" i="4"/>
  <c r="AL1371" i="4"/>
  <c r="AL1372" i="4"/>
  <c r="AL1373" i="4"/>
  <c r="AL1374" i="4"/>
  <c r="AL1375" i="4"/>
  <c r="AL1376" i="4"/>
  <c r="AL1377" i="4"/>
  <c r="AL1378" i="4"/>
  <c r="AL1379" i="4"/>
  <c r="AL1380" i="4"/>
  <c r="AL1381" i="4"/>
  <c r="AL1382" i="4"/>
  <c r="AL1383" i="4"/>
  <c r="AL1384" i="4"/>
  <c r="AL1385" i="4"/>
  <c r="AL1386" i="4"/>
  <c r="AL1387" i="4"/>
  <c r="AL1388" i="4"/>
  <c r="AL1389" i="4"/>
  <c r="AL1390" i="4"/>
  <c r="AL1391" i="4"/>
  <c r="AL1392" i="4"/>
  <c r="AL1393" i="4"/>
  <c r="AL1394" i="4"/>
  <c r="AL1395" i="4"/>
  <c r="AL1396" i="4"/>
  <c r="AL1397" i="4"/>
  <c r="AL1398" i="4"/>
  <c r="AL1399" i="4"/>
  <c r="AL1400" i="4"/>
  <c r="AL1401" i="4"/>
  <c r="AL1402" i="4"/>
  <c r="AL1403" i="4"/>
  <c r="AL1404" i="4"/>
  <c r="AL1405" i="4"/>
  <c r="AL1406" i="4"/>
  <c r="AL1407" i="4"/>
  <c r="AL1408" i="4"/>
  <c r="AL1409" i="4"/>
  <c r="AL1410" i="4"/>
  <c r="AL1411" i="4"/>
  <c r="AL1412" i="4"/>
  <c r="AL1413" i="4"/>
  <c r="AL1414" i="4"/>
  <c r="AL1415" i="4"/>
  <c r="AL1416" i="4"/>
  <c r="AL1417" i="4"/>
  <c r="AL1418" i="4"/>
  <c r="AL1419" i="4"/>
  <c r="AL1420" i="4"/>
  <c r="AL1421" i="4"/>
  <c r="AL1422" i="4"/>
  <c r="AL1423" i="4"/>
  <c r="AL1424" i="4"/>
  <c r="AL1425" i="4"/>
  <c r="AL1426" i="4"/>
  <c r="AL1427" i="4"/>
  <c r="AL1428" i="4"/>
  <c r="AL1429" i="4"/>
  <c r="AL1430" i="4"/>
  <c r="AL1431" i="4"/>
  <c r="AL1432" i="4"/>
  <c r="AL1433" i="4"/>
  <c r="AL1434" i="4"/>
  <c r="AL1435" i="4"/>
  <c r="AL1436" i="4"/>
  <c r="AL1437" i="4"/>
  <c r="AL1438" i="4"/>
  <c r="AL1439" i="4"/>
  <c r="AL1440" i="4"/>
  <c r="AL1441" i="4"/>
  <c r="AL1442" i="4"/>
  <c r="AL1443" i="4"/>
  <c r="AL1444" i="4"/>
  <c r="AL1445" i="4"/>
  <c r="AL1446" i="4"/>
  <c r="AL1447" i="4"/>
  <c r="AL1448" i="4"/>
  <c r="AL1449" i="4"/>
  <c r="AL1450" i="4"/>
  <c r="AL1451" i="4"/>
  <c r="AL1452" i="4"/>
  <c r="AL1453" i="4"/>
  <c r="AL1454" i="4"/>
  <c r="AL1455" i="4"/>
  <c r="AL1456" i="4"/>
  <c r="AL1457" i="4"/>
  <c r="AL1458" i="4"/>
  <c r="AL1459" i="4"/>
  <c r="AL1460" i="4"/>
  <c r="AL1461" i="4"/>
  <c r="AL1462" i="4"/>
  <c r="AL1463" i="4"/>
  <c r="AL1464" i="4"/>
  <c r="AL1465" i="4"/>
  <c r="AL1466" i="4"/>
  <c r="AL1467" i="4"/>
  <c r="AL1468" i="4"/>
  <c r="AL1469" i="4"/>
  <c r="AL1470" i="4"/>
  <c r="AL1471" i="4"/>
  <c r="AL1472" i="4"/>
  <c r="AL1473" i="4"/>
  <c r="AL1474" i="4"/>
  <c r="AL1475" i="4"/>
  <c r="AL1476" i="4"/>
  <c r="AL1477" i="4"/>
  <c r="AL1478" i="4"/>
  <c r="AL1479" i="4"/>
  <c r="AL1480" i="4"/>
  <c r="AL1481" i="4"/>
  <c r="AL1482" i="4"/>
  <c r="AL1483" i="4"/>
  <c r="AL1484" i="4"/>
  <c r="AL1485" i="4"/>
  <c r="AL1486" i="4"/>
  <c r="AL1487" i="4"/>
  <c r="AL1488" i="4"/>
  <c r="AL1489" i="4"/>
  <c r="AL1490" i="4"/>
  <c r="AL1491" i="4"/>
  <c r="AL1492" i="4"/>
  <c r="AL1493" i="4"/>
  <c r="AL1494" i="4"/>
  <c r="AL1495" i="4"/>
  <c r="AL1496" i="4"/>
  <c r="AL1497" i="4"/>
  <c r="AL1498" i="4"/>
  <c r="AL1499" i="4"/>
  <c r="AL1500" i="4"/>
  <c r="AL1501" i="4"/>
  <c r="AL1502" i="4"/>
  <c r="AL1503" i="4"/>
  <c r="AL1504" i="4"/>
  <c r="AL1505" i="4"/>
  <c r="AL1506" i="4"/>
  <c r="AL1507" i="4"/>
  <c r="AL1508" i="4"/>
  <c r="AL1509" i="4"/>
  <c r="AL1510" i="4"/>
  <c r="AL1511" i="4"/>
  <c r="AL1512" i="4"/>
  <c r="AL1513" i="4"/>
  <c r="AL1514" i="4"/>
  <c r="AL1515" i="4"/>
  <c r="AL1516" i="4"/>
  <c r="AL1517" i="4"/>
  <c r="AL1518" i="4"/>
  <c r="AL1519" i="4"/>
  <c r="AL1520" i="4"/>
  <c r="AL1521" i="4"/>
  <c r="AL1522" i="4"/>
  <c r="AL1523" i="4"/>
  <c r="AL1524" i="4"/>
  <c r="AL1525" i="4"/>
  <c r="AL1526" i="4"/>
  <c r="AL1527" i="4"/>
  <c r="AL1528" i="4"/>
  <c r="AL1529" i="4"/>
  <c r="AL1530" i="4"/>
  <c r="AL1531" i="4"/>
  <c r="AL1532" i="4"/>
  <c r="AL1533" i="4"/>
  <c r="AL1534" i="4"/>
  <c r="AL1535" i="4"/>
  <c r="AL1536" i="4"/>
  <c r="AL1537" i="4"/>
  <c r="AL1538" i="4"/>
  <c r="AL1539" i="4"/>
  <c r="AL1540" i="4"/>
  <c r="AL1541" i="4"/>
  <c r="AL1542" i="4"/>
  <c r="AL1543" i="4"/>
  <c r="AL1544" i="4"/>
  <c r="AL1545" i="4"/>
  <c r="AL1546" i="4"/>
  <c r="AL1547" i="4"/>
  <c r="AL1548" i="4"/>
  <c r="AL1549" i="4"/>
  <c r="AL1550" i="4"/>
  <c r="AL1551" i="4"/>
  <c r="AL1552" i="4"/>
  <c r="AL1553" i="4"/>
  <c r="AL1554" i="4"/>
  <c r="AL1555" i="4"/>
  <c r="AL1556" i="4"/>
  <c r="AL1557" i="4"/>
  <c r="AL1558" i="4"/>
  <c r="AL1559" i="4"/>
  <c r="AL1560" i="4"/>
  <c r="AL1561" i="4"/>
  <c r="AL1562" i="4"/>
  <c r="AL1563" i="4"/>
  <c r="AL1564" i="4"/>
  <c r="AL1565" i="4"/>
  <c r="AL1566" i="4"/>
  <c r="AL1567" i="4"/>
  <c r="AL1568" i="4"/>
  <c r="AL1569" i="4"/>
  <c r="AL1570" i="4"/>
  <c r="AL1571" i="4"/>
  <c r="AL1572" i="4"/>
  <c r="AL1573" i="4"/>
  <c r="AL1574" i="4"/>
  <c r="AL1575" i="4"/>
  <c r="AL1576" i="4"/>
  <c r="AL1577" i="4"/>
  <c r="AL1578" i="4"/>
  <c r="AL1579" i="4"/>
  <c r="AL1580" i="4"/>
  <c r="AL1581" i="4"/>
  <c r="AL1582" i="4"/>
  <c r="AL1583" i="4"/>
  <c r="AL1584" i="4"/>
  <c r="AL1585" i="4"/>
  <c r="AL1586" i="4"/>
  <c r="AL1587" i="4"/>
  <c r="AL1588" i="4"/>
  <c r="AL1589" i="4"/>
  <c r="AL1590" i="4"/>
  <c r="AL1591" i="4"/>
  <c r="AL1592" i="4"/>
  <c r="AL1593" i="4"/>
  <c r="AL1594" i="4"/>
  <c r="AL1595" i="4"/>
  <c r="AL1596" i="4"/>
  <c r="AL1597" i="4"/>
  <c r="AL1598" i="4"/>
  <c r="AL1599" i="4"/>
  <c r="AL1600" i="4"/>
  <c r="AL1601" i="4"/>
  <c r="AL1602" i="4"/>
  <c r="AL1603" i="4"/>
  <c r="AL1604" i="4"/>
  <c r="AL1605" i="4"/>
  <c r="AL1606" i="4"/>
  <c r="AL1607" i="4"/>
  <c r="AL1608" i="4"/>
  <c r="AL1609" i="4"/>
  <c r="AL1610" i="4"/>
  <c r="AL1611" i="4"/>
  <c r="AL1612" i="4"/>
  <c r="AL1613" i="4"/>
  <c r="AL1614" i="4"/>
  <c r="AL1615" i="4"/>
  <c r="AL1616" i="4"/>
  <c r="AL1617" i="4"/>
  <c r="AL1618" i="4"/>
  <c r="AL1619" i="4"/>
  <c r="AL1620" i="4"/>
  <c r="AL1621" i="4"/>
  <c r="AL1622" i="4"/>
  <c r="AL1623" i="4"/>
  <c r="AL1624" i="4"/>
  <c r="AL1625" i="4"/>
  <c r="AL1626" i="4"/>
  <c r="AL1627" i="4"/>
  <c r="AL1628" i="4"/>
  <c r="AL1629" i="4"/>
  <c r="AL1630" i="4"/>
  <c r="AL1631" i="4"/>
  <c r="AL1632" i="4"/>
  <c r="AL1633" i="4"/>
  <c r="AL1634" i="4"/>
  <c r="AL1635" i="4"/>
  <c r="AL1636" i="4"/>
  <c r="AL1637" i="4"/>
  <c r="AL1638" i="4"/>
  <c r="AL1639" i="4"/>
  <c r="AL1640" i="4"/>
  <c r="AL1641" i="4"/>
  <c r="AL1642" i="4"/>
  <c r="AL1643" i="4"/>
  <c r="AL1644" i="4"/>
  <c r="AL1645" i="4"/>
  <c r="AL1646" i="4"/>
  <c r="AL1647" i="4"/>
  <c r="AL1648" i="4"/>
  <c r="AL1649" i="4"/>
  <c r="AL1650" i="4"/>
  <c r="AL1651" i="4"/>
  <c r="AL1652" i="4"/>
  <c r="AL1653" i="4"/>
  <c r="AL1654" i="4"/>
  <c r="AL1655" i="4"/>
  <c r="AL1656" i="4"/>
  <c r="AL1657" i="4"/>
  <c r="AL1658" i="4"/>
  <c r="AL1659" i="4"/>
  <c r="AL1660" i="4"/>
  <c r="AL1661" i="4"/>
  <c r="AL1662" i="4"/>
  <c r="AL1663" i="4"/>
  <c r="AL1664" i="4"/>
  <c r="AL1665" i="4"/>
  <c r="AL1666" i="4"/>
  <c r="AL1667" i="4"/>
  <c r="AL1668" i="4"/>
  <c r="AL1669" i="4"/>
  <c r="AL1670" i="4"/>
  <c r="AL1671" i="4"/>
  <c r="AL1672" i="4"/>
  <c r="AL1673" i="4"/>
  <c r="AL1674" i="4"/>
  <c r="AL1675" i="4"/>
  <c r="AL1676" i="4"/>
  <c r="AL1677" i="4"/>
  <c r="AL1678" i="4"/>
  <c r="AL1679" i="4"/>
  <c r="AL1680" i="4"/>
  <c r="AL1681" i="4"/>
  <c r="AL1682" i="4"/>
  <c r="AL1683" i="4"/>
  <c r="AL1684" i="4"/>
  <c r="AL1685" i="4"/>
  <c r="AL1686" i="4"/>
  <c r="AL1687" i="4"/>
  <c r="AL1688" i="4"/>
  <c r="AL1689" i="4"/>
  <c r="AL1690" i="4"/>
  <c r="AL1691" i="4"/>
  <c r="AL1692" i="4"/>
  <c r="AL1693" i="4"/>
  <c r="AL1694" i="4"/>
  <c r="AL1695" i="4"/>
  <c r="AL1696" i="4"/>
  <c r="AL1697" i="4"/>
  <c r="AL1698" i="4"/>
  <c r="AL1699" i="4"/>
  <c r="AL1700" i="4"/>
  <c r="AL1701" i="4"/>
  <c r="AL1702" i="4"/>
  <c r="AL1703" i="4"/>
  <c r="AL1704" i="4"/>
  <c r="AL1705" i="4"/>
  <c r="AL1706" i="4"/>
  <c r="AL1707" i="4"/>
  <c r="AL1708" i="4"/>
  <c r="AL1709" i="4"/>
  <c r="AL1710" i="4"/>
  <c r="AL1711" i="4"/>
  <c r="AL1712" i="4"/>
  <c r="AL1713" i="4"/>
  <c r="AL1714" i="4"/>
  <c r="AL1715" i="4"/>
  <c r="AL1716" i="4"/>
  <c r="AL1717" i="4"/>
  <c r="AL1718" i="4"/>
  <c r="AL1719" i="4"/>
  <c r="AL1720" i="4"/>
  <c r="AL1721" i="4"/>
  <c r="AL1722" i="4"/>
  <c r="AL1723" i="4"/>
  <c r="AL1724" i="4"/>
  <c r="AL1725" i="4"/>
  <c r="AL1726" i="4"/>
  <c r="AL1727" i="4"/>
  <c r="AL1728" i="4"/>
  <c r="AL1729" i="4"/>
  <c r="AL1730" i="4"/>
  <c r="AL1731" i="4"/>
  <c r="AL1732" i="4"/>
  <c r="AL1733" i="4"/>
  <c r="AL1734" i="4"/>
  <c r="AL1735" i="4"/>
  <c r="AL1736" i="4"/>
  <c r="AL1737" i="4"/>
  <c r="AL1738" i="4"/>
  <c r="AL1739" i="4"/>
  <c r="AL1740" i="4"/>
  <c r="AL1741" i="4"/>
  <c r="AL1742" i="4"/>
  <c r="AL1743" i="4"/>
  <c r="AL1744" i="4"/>
  <c r="AL1745" i="4"/>
  <c r="AL1746" i="4"/>
  <c r="AL1747" i="4"/>
  <c r="AL1748" i="4"/>
  <c r="AL1749" i="4"/>
  <c r="AL1750" i="4"/>
  <c r="AL1751" i="4"/>
  <c r="AL1752" i="4"/>
  <c r="AL1753" i="4"/>
  <c r="AL1754" i="4"/>
  <c r="AL1755" i="4"/>
  <c r="AL1756" i="4"/>
  <c r="AL1757" i="4"/>
  <c r="AL1758" i="4"/>
  <c r="AL1759" i="4"/>
  <c r="AL1760" i="4"/>
  <c r="AL1761" i="4"/>
  <c r="AL1762" i="4"/>
  <c r="AL1763" i="4"/>
  <c r="AL1764" i="4"/>
  <c r="AL1765" i="4"/>
  <c r="AL1766" i="4"/>
  <c r="AL1767" i="4"/>
  <c r="AL1768" i="4"/>
  <c r="AL1769" i="4"/>
  <c r="AL1770" i="4"/>
  <c r="AL1771" i="4"/>
  <c r="AL1772" i="4"/>
  <c r="AL1773" i="4"/>
  <c r="AL1774" i="4"/>
  <c r="AL1775" i="4"/>
  <c r="AL1776" i="4"/>
  <c r="AL1777" i="4"/>
  <c r="AL1778" i="4"/>
  <c r="AL1779" i="4"/>
  <c r="AL1780" i="4"/>
  <c r="AL1781" i="4"/>
  <c r="AL1782" i="4"/>
  <c r="AL1783" i="4"/>
  <c r="AL1784" i="4"/>
  <c r="AL1785" i="4"/>
  <c r="AL1786" i="4"/>
  <c r="AL1787" i="4"/>
  <c r="AL1788" i="4"/>
  <c r="AL1789" i="4"/>
  <c r="AL1790" i="4"/>
  <c r="AL1791" i="4"/>
  <c r="AL1792" i="4"/>
  <c r="AL1793" i="4"/>
  <c r="AL1794" i="4"/>
  <c r="AL1795" i="4"/>
  <c r="AL1796" i="4"/>
  <c r="AL1797" i="4"/>
  <c r="AL1798" i="4"/>
  <c r="AL1799" i="4"/>
  <c r="AL1800" i="4"/>
  <c r="AL1801" i="4"/>
  <c r="AL1802" i="4"/>
  <c r="AL1803" i="4"/>
  <c r="AL1804" i="4"/>
  <c r="AL1805" i="4"/>
  <c r="AL1806" i="4"/>
  <c r="AL1807" i="4"/>
  <c r="AL1808" i="4"/>
  <c r="AL1809" i="4"/>
  <c r="AL1810" i="4"/>
  <c r="AL1811" i="4"/>
  <c r="AL1812" i="4"/>
  <c r="AL1813" i="4"/>
  <c r="AL1814" i="4"/>
  <c r="AL1815" i="4"/>
  <c r="AL1816" i="4"/>
  <c r="AL1817" i="4"/>
  <c r="AL1818" i="4"/>
  <c r="AL1819" i="4"/>
  <c r="AL1820" i="4"/>
  <c r="AL1821" i="4"/>
  <c r="AL1822" i="4"/>
  <c r="AL1823" i="4"/>
  <c r="AL1824" i="4"/>
  <c r="AL1825" i="4"/>
  <c r="AL1826" i="4"/>
  <c r="AL1827" i="4"/>
  <c r="AL1828" i="4"/>
  <c r="AL1829" i="4"/>
  <c r="AL1830" i="4"/>
  <c r="AL1831" i="4"/>
  <c r="AL1832" i="4"/>
  <c r="AL1833" i="4"/>
  <c r="AL1834" i="4"/>
  <c r="AL1835" i="4"/>
  <c r="AL1836" i="4"/>
  <c r="AL1837" i="4"/>
  <c r="AL1838" i="4"/>
  <c r="AL1839" i="4"/>
  <c r="AL1840" i="4"/>
  <c r="AL1841" i="4"/>
  <c r="AL1842" i="4"/>
  <c r="AL1843" i="4"/>
  <c r="AL1844" i="4"/>
  <c r="AL1845" i="4"/>
  <c r="AL1846" i="4"/>
  <c r="AL1847" i="4"/>
  <c r="AL1848" i="4"/>
  <c r="AL1849" i="4"/>
  <c r="AL1850" i="4"/>
  <c r="AL1851" i="4"/>
  <c r="AL1852" i="4"/>
  <c r="AL1853" i="4"/>
  <c r="AL1854" i="4"/>
  <c r="AL1855" i="4"/>
  <c r="AL1856" i="4"/>
  <c r="AL1857" i="4"/>
  <c r="AL1858" i="4"/>
  <c r="AL1859" i="4"/>
  <c r="AL1860" i="4"/>
  <c r="AL1861" i="4"/>
  <c r="AL1862" i="4"/>
  <c r="AL1863" i="4"/>
  <c r="AL1864" i="4"/>
  <c r="AL1865" i="4"/>
  <c r="AL1866" i="4"/>
  <c r="AL1867" i="4"/>
  <c r="AL1868" i="4"/>
  <c r="AL1869" i="4"/>
  <c r="AL1870" i="4"/>
  <c r="AL1871" i="4"/>
  <c r="AL1872" i="4"/>
  <c r="AL1873" i="4"/>
  <c r="AL1874" i="4"/>
  <c r="AL1875" i="4"/>
  <c r="AL1876" i="4"/>
  <c r="AL1877" i="4"/>
  <c r="AL1878" i="4"/>
  <c r="AL1879" i="4"/>
  <c r="AL1880" i="4"/>
  <c r="AL1881" i="4"/>
  <c r="AL1882" i="4"/>
  <c r="AL1883" i="4"/>
  <c r="AL1884" i="4"/>
  <c r="AL1885" i="4"/>
  <c r="AL1886" i="4"/>
  <c r="AL1887" i="4"/>
  <c r="AL1888" i="4"/>
  <c r="AL1889" i="4"/>
  <c r="AL1890" i="4"/>
  <c r="AL1891" i="4"/>
  <c r="AL1892" i="4"/>
  <c r="AL1893" i="4"/>
  <c r="AL1894" i="4"/>
  <c r="AL1895" i="4"/>
  <c r="AL1896" i="4"/>
  <c r="AL1897" i="4"/>
  <c r="AL1898" i="4"/>
  <c r="AL1899" i="4"/>
  <c r="AL1900" i="4"/>
  <c r="AL1901" i="4"/>
  <c r="AL1902" i="4"/>
  <c r="AL1903" i="4"/>
  <c r="AL1904" i="4"/>
  <c r="AL1905" i="4"/>
  <c r="AL1906" i="4"/>
  <c r="AL1907" i="4"/>
  <c r="AL1908" i="4"/>
  <c r="AL1909" i="4"/>
  <c r="AL1910" i="4"/>
  <c r="AL1911" i="4"/>
  <c r="AL1912" i="4"/>
  <c r="AL1913" i="4"/>
  <c r="AL1914" i="4"/>
  <c r="AL1915" i="4"/>
  <c r="AL1916" i="4"/>
  <c r="AL1917" i="4"/>
  <c r="AL1918" i="4"/>
  <c r="AL1919" i="4"/>
  <c r="AL1920" i="4"/>
  <c r="AL1921" i="4"/>
  <c r="AL1922" i="4"/>
  <c r="AL1923" i="4"/>
  <c r="AL1924" i="4"/>
  <c r="AL1925" i="4"/>
  <c r="AL1926" i="4"/>
  <c r="AL1927" i="4"/>
  <c r="AL1928" i="4"/>
  <c r="AL1929" i="4"/>
  <c r="AL1930" i="4"/>
  <c r="AL1931" i="4"/>
  <c r="AL1932" i="4"/>
  <c r="AL1933" i="4"/>
  <c r="AL1934" i="4"/>
  <c r="AL1935" i="4"/>
  <c r="AL1936" i="4"/>
  <c r="AL1937" i="4"/>
  <c r="AL1938" i="4"/>
  <c r="AL1939" i="4"/>
  <c r="AL1940" i="4"/>
  <c r="AL1941" i="4"/>
  <c r="AL1942" i="4"/>
  <c r="AL1943" i="4"/>
  <c r="AL1944" i="4"/>
  <c r="AL1945" i="4"/>
  <c r="AL1946" i="4"/>
  <c r="AL1947" i="4"/>
  <c r="AL1948" i="4"/>
  <c r="AL1949" i="4"/>
  <c r="AL1950" i="4"/>
  <c r="AL1951" i="4"/>
  <c r="AL1952" i="4"/>
  <c r="AL1953" i="4"/>
  <c r="AL1954" i="4"/>
  <c r="AL1955" i="4"/>
  <c r="AL1956" i="4"/>
  <c r="AL1957" i="4"/>
  <c r="AL1958" i="4"/>
  <c r="AL1959" i="4"/>
  <c r="AL1960" i="4"/>
  <c r="AL1961" i="4"/>
  <c r="AL1962" i="4"/>
  <c r="AL1963" i="4"/>
  <c r="AL1964" i="4"/>
  <c r="AL1965" i="4"/>
  <c r="AL1966" i="4"/>
  <c r="AL1967" i="4"/>
  <c r="AL1968" i="4"/>
  <c r="AL1969" i="4"/>
  <c r="AL1970" i="4"/>
  <c r="AL1971" i="4"/>
  <c r="AL1972" i="4"/>
  <c r="AL1973" i="4"/>
  <c r="AL1974" i="4"/>
  <c r="AL1975" i="4"/>
  <c r="AL1976" i="4"/>
  <c r="AL1977" i="4"/>
  <c r="AL1978" i="4"/>
  <c r="AL1979" i="4"/>
  <c r="AL1980" i="4"/>
  <c r="AL1981" i="4"/>
  <c r="AL1982" i="4"/>
  <c r="AL1983" i="4"/>
  <c r="AL1984" i="4"/>
  <c r="AL1985" i="4"/>
  <c r="AL1986" i="4"/>
  <c r="AL1987" i="4"/>
  <c r="AL1988" i="4"/>
  <c r="AL1989" i="4"/>
  <c r="AL1990" i="4"/>
  <c r="AL1991" i="4"/>
  <c r="AL1992" i="4"/>
  <c r="AL1993" i="4"/>
  <c r="AL1994" i="4"/>
  <c r="AL1995" i="4"/>
  <c r="AL1996" i="4"/>
  <c r="AL1997" i="4"/>
  <c r="AL1998" i="4"/>
  <c r="AL1999" i="4"/>
  <c r="AL2000" i="4"/>
  <c r="AL2001" i="4"/>
  <c r="AL2002" i="4"/>
  <c r="AL2003" i="4"/>
  <c r="AL2004" i="4"/>
  <c r="AL2005" i="4"/>
  <c r="AL2006" i="4"/>
  <c r="AL2007" i="4"/>
  <c r="AL2008" i="4"/>
  <c r="AN1992" i="4" l="1"/>
  <c r="AN1959" i="4"/>
  <c r="AN1942" i="4"/>
  <c r="AN1893" i="4"/>
  <c r="AN1440" i="4"/>
  <c r="AN2008" i="4"/>
  <c r="AN2000" i="4"/>
  <c r="AN1984" i="4"/>
  <c r="AN1976" i="4"/>
  <c r="AN1968" i="4"/>
  <c r="AN1960" i="4"/>
  <c r="AN1952" i="4"/>
  <c r="AN1944" i="4"/>
  <c r="AN1936" i="4"/>
  <c r="AN1928" i="4"/>
  <c r="AN1920" i="4"/>
  <c r="AN1912" i="4"/>
  <c r="AN1904" i="4"/>
  <c r="AN1896" i="4"/>
  <c r="AN1888" i="4"/>
  <c r="AN1880" i="4"/>
  <c r="AN1872" i="4"/>
  <c r="AN1864" i="4"/>
  <c r="AN1856" i="4"/>
  <c r="AN1848" i="4"/>
  <c r="AN1840" i="4"/>
  <c r="AN1832" i="4"/>
  <c r="AN1824" i="4"/>
  <c r="AN1816" i="4"/>
  <c r="AN1808" i="4"/>
  <c r="AN1800" i="4"/>
  <c r="AN1792" i="4"/>
  <c r="AN1784" i="4"/>
  <c r="AN1776" i="4"/>
  <c r="AN1768" i="4"/>
  <c r="AN1760" i="4"/>
  <c r="AN1752" i="4"/>
  <c r="AN1741" i="4"/>
  <c r="AN1727" i="4"/>
  <c r="AN1716" i="4"/>
  <c r="AN1702" i="4"/>
  <c r="AN1688" i="4"/>
  <c r="AN1677" i="4"/>
  <c r="AN1663" i="4"/>
  <c r="AN1647" i="4"/>
  <c r="AN1631" i="4"/>
  <c r="AN1608" i="4"/>
  <c r="AN1590" i="4"/>
  <c r="AN1567" i="4"/>
  <c r="AN1544" i="4"/>
  <c r="AN1526" i="4"/>
  <c r="AN1503" i="4"/>
  <c r="AN1472" i="4"/>
  <c r="AN2007" i="4"/>
  <c r="AN1999" i="4"/>
  <c r="AN1991" i="4"/>
  <c r="AN1983" i="4"/>
  <c r="AN1975" i="4"/>
  <c r="AN1967" i="4"/>
  <c r="AN1951" i="4"/>
  <c r="AN1943" i="4"/>
  <c r="AN1935" i="4"/>
  <c r="AN1927" i="4"/>
  <c r="AN1919" i="4"/>
  <c r="AN1911" i="4"/>
  <c r="AN1903" i="4"/>
  <c r="AN1895" i="4"/>
  <c r="AN1887" i="4"/>
  <c r="AN1879" i="4"/>
  <c r="AN1871" i="4"/>
  <c r="AN1863" i="4"/>
  <c r="AN1855" i="4"/>
  <c r="AN1847" i="4"/>
  <c r="AN1839" i="4"/>
  <c r="AN1831" i="4"/>
  <c r="AN1823" i="4"/>
  <c r="AN1815" i="4"/>
  <c r="AN1807" i="4"/>
  <c r="AN1799" i="4"/>
  <c r="AN1791" i="4"/>
  <c r="AN1783" i="4"/>
  <c r="AN1775" i="4"/>
  <c r="AN1767" i="4"/>
  <c r="AN1759" i="4"/>
  <c r="AN1751" i="4"/>
  <c r="AN1740" i="4"/>
  <c r="AN1726" i="4"/>
  <c r="AN1712" i="4"/>
  <c r="AN1701" i="4"/>
  <c r="AN1687" i="4"/>
  <c r="AN1676" i="4"/>
  <c r="AN1662" i="4"/>
  <c r="AN1646" i="4"/>
  <c r="AN1630" i="4"/>
  <c r="AN1607" i="4"/>
  <c r="AN1584" i="4"/>
  <c r="AN1566" i="4"/>
  <c r="AN1543" i="4"/>
  <c r="AN1520" i="4"/>
  <c r="AN1502" i="4"/>
  <c r="AN1464" i="4"/>
  <c r="AN2006" i="4"/>
  <c r="AN1998" i="4"/>
  <c r="AN1990" i="4"/>
  <c r="AN1982" i="4"/>
  <c r="AN1974" i="4"/>
  <c r="AN1966" i="4"/>
  <c r="AN1958" i="4"/>
  <c r="AN1950" i="4"/>
  <c r="AN1934" i="4"/>
  <c r="AN1926" i="4"/>
  <c r="AN1918" i="4"/>
  <c r="AN1910" i="4"/>
  <c r="AN1902" i="4"/>
  <c r="AN1894" i="4"/>
  <c r="AN1886" i="4"/>
  <c r="AN1878" i="4"/>
  <c r="AN1870" i="4"/>
  <c r="AN1862" i="4"/>
  <c r="AN1854" i="4"/>
  <c r="AN1846" i="4"/>
  <c r="AN1838" i="4"/>
  <c r="AN1830" i="4"/>
  <c r="AN1822" i="4"/>
  <c r="AN1814" i="4"/>
  <c r="AN1806" i="4"/>
  <c r="AN1798" i="4"/>
  <c r="AN1790" i="4"/>
  <c r="AN1782" i="4"/>
  <c r="AN1774" i="4"/>
  <c r="AN1766" i="4"/>
  <c r="AN1758" i="4"/>
  <c r="AN1750" i="4"/>
  <c r="AN1736" i="4"/>
  <c r="AN1725" i="4"/>
  <c r="AN1711" i="4"/>
  <c r="AN1700" i="4"/>
  <c r="AN1686" i="4"/>
  <c r="AN1672" i="4"/>
  <c r="AN1661" i="4"/>
  <c r="AN1645" i="4"/>
  <c r="AN1624" i="4"/>
  <c r="AN1606" i="4"/>
  <c r="AN1583" i="4"/>
  <c r="AN1560" i="4"/>
  <c r="AN1542" i="4"/>
  <c r="AN1519" i="4"/>
  <c r="AN1496" i="4"/>
  <c r="AN1456" i="4"/>
  <c r="AN2005" i="4"/>
  <c r="AN1997" i="4"/>
  <c r="AN1989" i="4"/>
  <c r="AN1981" i="4"/>
  <c r="AN1973" i="4"/>
  <c r="AN1965" i="4"/>
  <c r="AN1957" i="4"/>
  <c r="AN1949" i="4"/>
  <c r="AN1941" i="4"/>
  <c r="AN1933" i="4"/>
  <c r="AN1925" i="4"/>
  <c r="AN1917" i="4"/>
  <c r="AN1909" i="4"/>
  <c r="AN1901" i="4"/>
  <c r="AN1885" i="4"/>
  <c r="AN1877" i="4"/>
  <c r="AN1869" i="4"/>
  <c r="AN1861" i="4"/>
  <c r="AN1853" i="4"/>
  <c r="AN1845" i="4"/>
  <c r="AN1837" i="4"/>
  <c r="AN1829" i="4"/>
  <c r="AN1821" i="4"/>
  <c r="AN1813" i="4"/>
  <c r="AN1805" i="4"/>
  <c r="AN1797" i="4"/>
  <c r="AN1789" i="4"/>
  <c r="AN1781" i="4"/>
  <c r="AN1773" i="4"/>
  <c r="AN1765" i="4"/>
  <c r="AN1757" i="4"/>
  <c r="AN1749" i="4"/>
  <c r="AN1735" i="4"/>
  <c r="AN1724" i="4"/>
  <c r="AN1710" i="4"/>
  <c r="AN1696" i="4"/>
  <c r="AN1685" i="4"/>
  <c r="AN1671" i="4"/>
  <c r="AN1656" i="4"/>
  <c r="AN1640" i="4"/>
  <c r="AN1623" i="4"/>
  <c r="AN1600" i="4"/>
  <c r="AN1582" i="4"/>
  <c r="AN1559" i="4"/>
  <c r="AN1536" i="4"/>
  <c r="AN1518" i="4"/>
  <c r="AN1495" i="4"/>
  <c r="AN1448" i="4"/>
  <c r="AN2004" i="4"/>
  <c r="AN1996" i="4"/>
  <c r="AN1988" i="4"/>
  <c r="AN1980" i="4"/>
  <c r="AN1972" i="4"/>
  <c r="AN1964" i="4"/>
  <c r="AN1956" i="4"/>
  <c r="AN1948" i="4"/>
  <c r="AN1940" i="4"/>
  <c r="AN1932" i="4"/>
  <c r="AN1924" i="4"/>
  <c r="AN1916" i="4"/>
  <c r="AN1908" i="4"/>
  <c r="AN1900" i="4"/>
  <c r="AN1892" i="4"/>
  <c r="AN1884" i="4"/>
  <c r="AN1876" i="4"/>
  <c r="AN1868" i="4"/>
  <c r="AN1860" i="4"/>
  <c r="AN1852" i="4"/>
  <c r="AN1844" i="4"/>
  <c r="AN1836" i="4"/>
  <c r="AN1828" i="4"/>
  <c r="AN1820" i="4"/>
  <c r="AN1812" i="4"/>
  <c r="AN1804" i="4"/>
  <c r="AN1796" i="4"/>
  <c r="AN1788" i="4"/>
  <c r="AN1780" i="4"/>
  <c r="AN1772" i="4"/>
  <c r="AN1764" i="4"/>
  <c r="AN1756" i="4"/>
  <c r="AN1748" i="4"/>
  <c r="AN1734" i="4"/>
  <c r="AN1720" i="4"/>
  <c r="AN1709" i="4"/>
  <c r="AN1695" i="4"/>
  <c r="AN1684" i="4"/>
  <c r="AN1670" i="4"/>
  <c r="AN1655" i="4"/>
  <c r="AN1639" i="4"/>
  <c r="AN1622" i="4"/>
  <c r="AN1599" i="4"/>
  <c r="AN1576" i="4"/>
  <c r="AN1558" i="4"/>
  <c r="AN1535" i="4"/>
  <c r="AN1512" i="4"/>
  <c r="AN1494" i="4"/>
  <c r="AN274" i="4"/>
  <c r="AN282" i="4"/>
  <c r="AN290" i="4"/>
  <c r="AN298" i="4"/>
  <c r="AN306" i="4"/>
  <c r="AN314" i="4"/>
  <c r="AN322" i="4"/>
  <c r="AN330" i="4"/>
  <c r="AN338" i="4"/>
  <c r="AN346" i="4"/>
  <c r="AN354" i="4"/>
  <c r="AN362" i="4"/>
  <c r="AN370" i="4"/>
  <c r="AN378" i="4"/>
  <c r="AN386" i="4"/>
  <c r="AN394" i="4"/>
  <c r="AN402" i="4"/>
  <c r="AN410" i="4"/>
  <c r="AN418" i="4"/>
  <c r="AN426" i="4"/>
  <c r="AN434" i="4"/>
  <c r="AN442" i="4"/>
  <c r="AN450" i="4"/>
  <c r="AN458" i="4"/>
  <c r="AN466" i="4"/>
  <c r="AN474" i="4"/>
  <c r="AN482" i="4"/>
  <c r="AN490" i="4"/>
  <c r="AN498" i="4"/>
  <c r="AN506" i="4"/>
  <c r="AN514" i="4"/>
  <c r="AN522" i="4"/>
  <c r="AN530" i="4"/>
  <c r="AN538" i="4"/>
  <c r="AN546" i="4"/>
  <c r="AN554" i="4"/>
  <c r="AN562" i="4"/>
  <c r="AN570" i="4"/>
  <c r="AN578" i="4"/>
  <c r="AN586" i="4"/>
  <c r="AN594" i="4"/>
  <c r="AN602" i="4"/>
  <c r="AN610" i="4"/>
  <c r="AN618" i="4"/>
  <c r="AN626" i="4"/>
  <c r="AN634" i="4"/>
  <c r="AN642" i="4"/>
  <c r="AN650" i="4"/>
  <c r="AN658" i="4"/>
  <c r="AN666" i="4"/>
  <c r="AN674" i="4"/>
  <c r="AN682" i="4"/>
  <c r="AN690" i="4"/>
  <c r="AN698" i="4"/>
  <c r="AN706" i="4"/>
  <c r="AN714" i="4"/>
  <c r="AN722" i="4"/>
  <c r="AN730" i="4"/>
  <c r="AN738" i="4"/>
  <c r="AN746" i="4"/>
  <c r="AN754" i="4"/>
  <c r="AN762" i="4"/>
  <c r="AN770" i="4"/>
  <c r="AN778" i="4"/>
  <c r="AN786" i="4"/>
  <c r="AN794" i="4"/>
  <c r="AN802" i="4"/>
  <c r="AN810" i="4"/>
  <c r="AN818" i="4"/>
  <c r="AN826" i="4"/>
  <c r="AN834" i="4"/>
  <c r="AN842" i="4"/>
  <c r="AN850" i="4"/>
  <c r="AN858" i="4"/>
  <c r="AN866" i="4"/>
  <c r="AN874" i="4"/>
  <c r="AN882" i="4"/>
  <c r="AN890" i="4"/>
  <c r="AN898" i="4"/>
  <c r="AN906" i="4"/>
  <c r="AN914" i="4"/>
  <c r="AN922" i="4"/>
  <c r="AN267" i="4"/>
  <c r="AN275" i="4"/>
  <c r="AN283" i="4"/>
  <c r="AN291" i="4"/>
  <c r="AN299" i="4"/>
  <c r="AN307" i="4"/>
  <c r="AN315" i="4"/>
  <c r="AN323" i="4"/>
  <c r="AN331" i="4"/>
  <c r="AN339" i="4"/>
  <c r="AN347" i="4"/>
  <c r="AN355" i="4"/>
  <c r="AN363" i="4"/>
  <c r="AN371" i="4"/>
  <c r="AN379" i="4"/>
  <c r="AN387" i="4"/>
  <c r="AN395" i="4"/>
  <c r="AN403" i="4"/>
  <c r="AN411" i="4"/>
  <c r="AN419" i="4"/>
  <c r="AN427" i="4"/>
  <c r="AN435" i="4"/>
  <c r="AN443" i="4"/>
  <c r="AN451" i="4"/>
  <c r="AN459" i="4"/>
  <c r="AN467" i="4"/>
  <c r="AN475" i="4"/>
  <c r="AN483" i="4"/>
  <c r="AN491" i="4"/>
  <c r="AN499" i="4"/>
  <c r="AN507" i="4"/>
  <c r="AN515" i="4"/>
  <c r="AN523" i="4"/>
  <c r="AN531" i="4"/>
  <c r="AN539" i="4"/>
  <c r="AN547" i="4"/>
  <c r="AN555" i="4"/>
  <c r="AN563" i="4"/>
  <c r="AN571" i="4"/>
  <c r="AN579" i="4"/>
  <c r="AN587" i="4"/>
  <c r="AN595" i="4"/>
  <c r="AN603" i="4"/>
  <c r="AN611" i="4"/>
  <c r="AN619" i="4"/>
  <c r="AN627" i="4"/>
  <c r="AN635" i="4"/>
  <c r="AN643" i="4"/>
  <c r="AN651" i="4"/>
  <c r="AN659" i="4"/>
  <c r="AN667" i="4"/>
  <c r="AN675" i="4"/>
  <c r="AN683" i="4"/>
  <c r="AN691" i="4"/>
  <c r="AN699" i="4"/>
  <c r="AN707" i="4"/>
  <c r="AN715" i="4"/>
  <c r="AN723" i="4"/>
  <c r="AN731" i="4"/>
  <c r="AN739" i="4"/>
  <c r="AN747" i="4"/>
  <c r="AN755" i="4"/>
  <c r="AN763" i="4"/>
  <c r="AN771" i="4"/>
  <c r="AN779" i="4"/>
  <c r="AN787" i="4"/>
  <c r="AN795" i="4"/>
  <c r="AN803" i="4"/>
  <c r="AN811" i="4"/>
  <c r="AN819" i="4"/>
  <c r="AN827" i="4"/>
  <c r="AN835" i="4"/>
  <c r="AN843" i="4"/>
  <c r="AN851" i="4"/>
  <c r="AN859" i="4"/>
  <c r="AN867" i="4"/>
  <c r="AN875" i="4"/>
  <c r="AN883" i="4"/>
  <c r="AN891" i="4"/>
  <c r="AN899" i="4"/>
  <c r="AN907" i="4"/>
  <c r="AN915" i="4"/>
  <c r="AN923" i="4"/>
  <c r="AN268" i="4"/>
  <c r="AN276" i="4"/>
  <c r="AN284" i="4"/>
  <c r="AN292" i="4"/>
  <c r="AN300" i="4"/>
  <c r="AN308" i="4"/>
  <c r="AN316" i="4"/>
  <c r="AN324" i="4"/>
  <c r="AN332" i="4"/>
  <c r="AN340" i="4"/>
  <c r="AN348" i="4"/>
  <c r="AN356" i="4"/>
  <c r="AN364" i="4"/>
  <c r="AN372" i="4"/>
  <c r="AN380" i="4"/>
  <c r="AN388" i="4"/>
  <c r="AN396" i="4"/>
  <c r="AN404" i="4"/>
  <c r="AN412" i="4"/>
  <c r="AN420" i="4"/>
  <c r="AN428" i="4"/>
  <c r="AN436" i="4"/>
  <c r="AN444" i="4"/>
  <c r="AN452" i="4"/>
  <c r="AN460" i="4"/>
  <c r="AN468" i="4"/>
  <c r="AN476" i="4"/>
  <c r="AN484" i="4"/>
  <c r="AN492" i="4"/>
  <c r="AN500" i="4"/>
  <c r="AN508" i="4"/>
  <c r="AN516" i="4"/>
  <c r="AN524" i="4"/>
  <c r="AN532" i="4"/>
  <c r="AN540" i="4"/>
  <c r="AN548" i="4"/>
  <c r="AN556" i="4"/>
  <c r="AN564" i="4"/>
  <c r="AN572" i="4"/>
  <c r="AN580" i="4"/>
  <c r="AN588" i="4"/>
  <c r="AN596" i="4"/>
  <c r="AN604" i="4"/>
  <c r="AN612" i="4"/>
  <c r="AN620" i="4"/>
  <c r="AN628" i="4"/>
  <c r="AN636" i="4"/>
  <c r="AN644" i="4"/>
  <c r="AN652" i="4"/>
  <c r="AN660" i="4"/>
  <c r="AN668" i="4"/>
  <c r="AN676" i="4"/>
  <c r="AN684" i="4"/>
  <c r="AN692" i="4"/>
  <c r="AN700" i="4"/>
  <c r="AN708" i="4"/>
  <c r="AN716" i="4"/>
  <c r="AN724" i="4"/>
  <c r="AN732" i="4"/>
  <c r="AN740" i="4"/>
  <c r="AN748" i="4"/>
  <c r="AN756" i="4"/>
  <c r="AN764" i="4"/>
  <c r="AN772" i="4"/>
  <c r="AN780" i="4"/>
  <c r="AN788" i="4"/>
  <c r="AN796" i="4"/>
  <c r="AN804" i="4"/>
  <c r="AN812" i="4"/>
  <c r="AN820" i="4"/>
  <c r="AN828" i="4"/>
  <c r="AN836" i="4"/>
  <c r="AN844" i="4"/>
  <c r="AN852" i="4"/>
  <c r="AN860" i="4"/>
  <c r="AN868" i="4"/>
  <c r="AN876" i="4"/>
  <c r="AN884" i="4"/>
  <c r="AN892" i="4"/>
  <c r="AN900" i="4"/>
  <c r="AN269" i="4"/>
  <c r="AN277" i="4"/>
  <c r="AN285" i="4"/>
  <c r="AN293" i="4"/>
  <c r="AN301" i="4"/>
  <c r="AN309" i="4"/>
  <c r="AN317" i="4"/>
  <c r="AN325" i="4"/>
  <c r="AN333" i="4"/>
  <c r="AN341" i="4"/>
  <c r="AN349" i="4"/>
  <c r="AN357" i="4"/>
  <c r="AN365" i="4"/>
  <c r="AN373" i="4"/>
  <c r="AN381" i="4"/>
  <c r="AN389" i="4"/>
  <c r="AN397" i="4"/>
  <c r="AN405" i="4"/>
  <c r="AN413" i="4"/>
  <c r="AN421" i="4"/>
  <c r="AN429" i="4"/>
  <c r="AN437" i="4"/>
  <c r="AN445" i="4"/>
  <c r="AN453" i="4"/>
  <c r="AN461" i="4"/>
  <c r="AN469" i="4"/>
  <c r="AN477" i="4"/>
  <c r="AN485" i="4"/>
  <c r="AN493" i="4"/>
  <c r="AN501" i="4"/>
  <c r="AN509" i="4"/>
  <c r="AN517" i="4"/>
  <c r="AN525" i="4"/>
  <c r="AN533" i="4"/>
  <c r="AN541" i="4"/>
  <c r="AN549" i="4"/>
  <c r="AN557" i="4"/>
  <c r="AN565" i="4"/>
  <c r="AN573" i="4"/>
  <c r="AN581" i="4"/>
  <c r="AN589" i="4"/>
  <c r="AN597" i="4"/>
  <c r="AN605" i="4"/>
  <c r="AN613" i="4"/>
  <c r="AN621" i="4"/>
  <c r="AN629" i="4"/>
  <c r="AN637" i="4"/>
  <c r="AN645" i="4"/>
  <c r="AN653" i="4"/>
  <c r="AN661" i="4"/>
  <c r="AN669" i="4"/>
  <c r="AN677" i="4"/>
  <c r="AN685" i="4"/>
  <c r="AN693" i="4"/>
  <c r="AN701" i="4"/>
  <c r="AN709" i="4"/>
  <c r="AN717" i="4"/>
  <c r="AN725" i="4"/>
  <c r="AN733" i="4"/>
  <c r="AN741" i="4"/>
  <c r="AN749" i="4"/>
  <c r="AN757" i="4"/>
  <c r="AN765" i="4"/>
  <c r="AN773" i="4"/>
  <c r="AN781" i="4"/>
  <c r="AN789" i="4"/>
  <c r="AN797" i="4"/>
  <c r="AN805" i="4"/>
  <c r="AN813" i="4"/>
  <c r="AN821" i="4"/>
  <c r="AN829" i="4"/>
  <c r="AN837" i="4"/>
  <c r="AN845" i="4"/>
  <c r="AN853" i="4"/>
  <c r="AN861" i="4"/>
  <c r="AN869" i="4"/>
  <c r="AN877" i="4"/>
  <c r="AN885" i="4"/>
  <c r="AN893" i="4"/>
  <c r="AN270" i="4"/>
  <c r="AN278" i="4"/>
  <c r="AN286" i="4"/>
  <c r="AN294" i="4"/>
  <c r="AN302" i="4"/>
  <c r="AN310" i="4"/>
  <c r="AN318" i="4"/>
  <c r="AN326" i="4"/>
  <c r="AN334" i="4"/>
  <c r="AN342" i="4"/>
  <c r="AN350" i="4"/>
  <c r="AN358" i="4"/>
  <c r="AN366" i="4"/>
  <c r="AN374" i="4"/>
  <c r="AN382" i="4"/>
  <c r="AN390" i="4"/>
  <c r="AN398" i="4"/>
  <c r="AN406" i="4"/>
  <c r="AN414" i="4"/>
  <c r="AN422" i="4"/>
  <c r="AN430" i="4"/>
  <c r="AN438" i="4"/>
  <c r="AN446" i="4"/>
  <c r="AN454" i="4"/>
  <c r="AN462" i="4"/>
  <c r="AN470" i="4"/>
  <c r="AN478" i="4"/>
  <c r="AN486" i="4"/>
  <c r="AN494" i="4"/>
  <c r="AN502" i="4"/>
  <c r="AN510" i="4"/>
  <c r="AN518" i="4"/>
  <c r="AN526" i="4"/>
  <c r="AN534" i="4"/>
  <c r="AN542" i="4"/>
  <c r="AN550" i="4"/>
  <c r="AN558" i="4"/>
  <c r="AN566" i="4"/>
  <c r="AN574" i="4"/>
  <c r="AN582" i="4"/>
  <c r="AN590" i="4"/>
  <c r="AN598" i="4"/>
  <c r="AN606" i="4"/>
  <c r="AN614" i="4"/>
  <c r="AN622" i="4"/>
  <c r="AN630" i="4"/>
  <c r="AN638" i="4"/>
  <c r="AN646" i="4"/>
  <c r="AN654" i="4"/>
  <c r="AN662" i="4"/>
  <c r="AN670" i="4"/>
  <c r="AN678" i="4"/>
  <c r="AN686" i="4"/>
  <c r="AN694" i="4"/>
  <c r="AN702" i="4"/>
  <c r="AN710" i="4"/>
  <c r="AN718" i="4"/>
  <c r="AN726" i="4"/>
  <c r="AN734" i="4"/>
  <c r="AN742" i="4"/>
  <c r="AN750" i="4"/>
  <c r="AN758" i="4"/>
  <c r="AN766" i="4"/>
  <c r="AN774" i="4"/>
  <c r="AN782" i="4"/>
  <c r="AN790" i="4"/>
  <c r="AN798" i="4"/>
  <c r="AN806" i="4"/>
  <c r="AN814" i="4"/>
  <c r="AN271" i="4"/>
  <c r="AN279" i="4"/>
  <c r="AN287" i="4"/>
  <c r="AN295" i="4"/>
  <c r="AN303" i="4"/>
  <c r="AN311" i="4"/>
  <c r="AN319" i="4"/>
  <c r="AN327" i="4"/>
  <c r="AN335" i="4"/>
  <c r="AN343" i="4"/>
  <c r="AN351" i="4"/>
  <c r="AN359" i="4"/>
  <c r="AN367" i="4"/>
  <c r="AN375" i="4"/>
  <c r="AN383" i="4"/>
  <c r="AN391" i="4"/>
  <c r="AN399" i="4"/>
  <c r="AN407" i="4"/>
  <c r="AN415" i="4"/>
  <c r="AN423" i="4"/>
  <c r="AN431" i="4"/>
  <c r="AN439" i="4"/>
  <c r="AN447" i="4"/>
  <c r="AN455" i="4"/>
  <c r="AN463" i="4"/>
  <c r="AN471" i="4"/>
  <c r="AN479" i="4"/>
  <c r="AN487" i="4"/>
  <c r="AN495" i="4"/>
  <c r="AN503" i="4"/>
  <c r="AN511" i="4"/>
  <c r="AN519" i="4"/>
  <c r="AN527" i="4"/>
  <c r="AN535" i="4"/>
  <c r="AN543" i="4"/>
  <c r="AN551" i="4"/>
  <c r="AN559" i="4"/>
  <c r="AN567" i="4"/>
  <c r="AN575" i="4"/>
  <c r="AN583" i="4"/>
  <c r="AN591" i="4"/>
  <c r="AN599" i="4"/>
  <c r="AN607" i="4"/>
  <c r="AN615" i="4"/>
  <c r="AN623" i="4"/>
  <c r="AN631" i="4"/>
  <c r="AN639" i="4"/>
  <c r="AN647" i="4"/>
  <c r="AN655" i="4"/>
  <c r="AN663" i="4"/>
  <c r="AN671" i="4"/>
  <c r="AN679" i="4"/>
  <c r="AN687" i="4"/>
  <c r="AN272" i="4"/>
  <c r="AN280" i="4"/>
  <c r="AN288" i="4"/>
  <c r="AN296" i="4"/>
  <c r="AN304" i="4"/>
  <c r="AN312" i="4"/>
  <c r="AN320" i="4"/>
  <c r="AN328" i="4"/>
  <c r="AN336" i="4"/>
  <c r="AN344" i="4"/>
  <c r="AN352" i="4"/>
  <c r="AN360" i="4"/>
  <c r="AN368" i="4"/>
  <c r="AN376" i="4"/>
  <c r="AN384" i="4"/>
  <c r="AN392" i="4"/>
  <c r="AN400" i="4"/>
  <c r="AN408" i="4"/>
  <c r="AN416" i="4"/>
  <c r="AN424" i="4"/>
  <c r="AN432" i="4"/>
  <c r="AN440" i="4"/>
  <c r="AN448" i="4"/>
  <c r="AN456" i="4"/>
  <c r="AN464" i="4"/>
  <c r="AN472" i="4"/>
  <c r="AN480" i="4"/>
  <c r="AN488" i="4"/>
  <c r="AN496" i="4"/>
  <c r="AN504" i="4"/>
  <c r="AN512" i="4"/>
  <c r="AN520" i="4"/>
  <c r="AN528" i="4"/>
  <c r="AN536" i="4"/>
  <c r="AN544" i="4"/>
  <c r="AN552" i="4"/>
  <c r="AN560" i="4"/>
  <c r="AN568" i="4"/>
  <c r="AN576" i="4"/>
  <c r="AN584" i="4"/>
  <c r="AN592" i="4"/>
  <c r="AN600" i="4"/>
  <c r="AN608" i="4"/>
  <c r="AN616" i="4"/>
  <c r="AN273" i="4"/>
  <c r="AN281" i="4"/>
  <c r="AN289" i="4"/>
  <c r="AN297" i="4"/>
  <c r="AN305" i="4"/>
  <c r="AN313" i="4"/>
  <c r="AN321" i="4"/>
  <c r="AN329" i="4"/>
  <c r="AN337" i="4"/>
  <c r="AN345" i="4"/>
  <c r="AN353" i="4"/>
  <c r="AN361" i="4"/>
  <c r="AN369" i="4"/>
  <c r="AN377" i="4"/>
  <c r="AN385" i="4"/>
  <c r="AN393" i="4"/>
  <c r="AN401" i="4"/>
  <c r="AN409" i="4"/>
  <c r="AN417" i="4"/>
  <c r="AN425" i="4"/>
  <c r="AN433" i="4"/>
  <c r="AN441" i="4"/>
  <c r="AN449" i="4"/>
  <c r="AN457" i="4"/>
  <c r="AN465" i="4"/>
  <c r="AN473" i="4"/>
  <c r="AN481" i="4"/>
  <c r="AN489" i="4"/>
  <c r="AN497" i="4"/>
  <c r="AN505" i="4"/>
  <c r="AN513" i="4"/>
  <c r="AN521" i="4"/>
  <c r="AN529" i="4"/>
  <c r="AN537" i="4"/>
  <c r="AN545" i="4"/>
  <c r="AN553" i="4"/>
  <c r="AN561" i="4"/>
  <c r="AN569" i="4"/>
  <c r="AN577" i="4"/>
  <c r="AN585" i="4"/>
  <c r="AN593" i="4"/>
  <c r="AN601" i="4"/>
  <c r="AN609" i="4"/>
  <c r="AN617" i="4"/>
  <c r="AN624" i="4"/>
  <c r="AN656" i="4"/>
  <c r="AN688" i="4"/>
  <c r="AN711" i="4"/>
  <c r="AN729" i="4"/>
  <c r="AN752" i="4"/>
  <c r="AN775" i="4"/>
  <c r="AN793" i="4"/>
  <c r="AN816" i="4"/>
  <c r="AN832" i="4"/>
  <c r="AN848" i="4"/>
  <c r="AN864" i="4"/>
  <c r="AN880" i="4"/>
  <c r="AN896" i="4"/>
  <c r="AN909" i="4"/>
  <c r="AN919" i="4"/>
  <c r="AN929" i="4"/>
  <c r="AN937" i="4"/>
  <c r="AN945" i="4"/>
  <c r="AN953" i="4"/>
  <c r="AN961" i="4"/>
  <c r="AN969" i="4"/>
  <c r="AN977" i="4"/>
  <c r="AN985" i="4"/>
  <c r="AN993" i="4"/>
  <c r="AN1001" i="4"/>
  <c r="AN1009" i="4"/>
  <c r="AN1017" i="4"/>
  <c r="AN1025" i="4"/>
  <c r="AN1033" i="4"/>
  <c r="AN1041" i="4"/>
  <c r="AN1049" i="4"/>
  <c r="AN1057" i="4"/>
  <c r="AN1065" i="4"/>
  <c r="AN1073" i="4"/>
  <c r="AN1081" i="4"/>
  <c r="AN1089" i="4"/>
  <c r="AN1097" i="4"/>
  <c r="AN1105" i="4"/>
  <c r="AN1113" i="4"/>
  <c r="AN1121" i="4"/>
  <c r="AN1129" i="4"/>
  <c r="AN1137" i="4"/>
  <c r="AN1145" i="4"/>
  <c r="AN1153" i="4"/>
  <c r="AN1161" i="4"/>
  <c r="AN1169" i="4"/>
  <c r="AN1177" i="4"/>
  <c r="AN1185" i="4"/>
  <c r="AN1193" i="4"/>
  <c r="AN1201" i="4"/>
  <c r="AN1209" i="4"/>
  <c r="AN1217" i="4"/>
  <c r="AN1225" i="4"/>
  <c r="AN1233" i="4"/>
  <c r="AN1241" i="4"/>
  <c r="AN1249" i="4"/>
  <c r="AN1257" i="4"/>
  <c r="AN1265" i="4"/>
  <c r="AN1273" i="4"/>
  <c r="AN1281" i="4"/>
  <c r="AN1289" i="4"/>
  <c r="AN1297" i="4"/>
  <c r="AN1305" i="4"/>
  <c r="AN1313" i="4"/>
  <c r="AN1321" i="4"/>
  <c r="AN1329" i="4"/>
  <c r="AN1337" i="4"/>
  <c r="AN1345" i="4"/>
  <c r="AN1353" i="4"/>
  <c r="AN1361" i="4"/>
  <c r="AN1369" i="4"/>
  <c r="AN1377" i="4"/>
  <c r="AN1385" i="4"/>
  <c r="AN1393" i="4"/>
  <c r="AN1401" i="4"/>
  <c r="AN1409" i="4"/>
  <c r="AN1417" i="4"/>
  <c r="AN1425" i="4"/>
  <c r="AN1433" i="4"/>
  <c r="AN1441" i="4"/>
  <c r="AN1449" i="4"/>
  <c r="AN1457" i="4"/>
  <c r="AN1465" i="4"/>
  <c r="AN1473" i="4"/>
  <c r="AN1481" i="4"/>
  <c r="AN1489" i="4"/>
  <c r="AN1497" i="4"/>
  <c r="AN1505" i="4"/>
  <c r="AN1513" i="4"/>
  <c r="AN1521" i="4"/>
  <c r="AN1529" i="4"/>
  <c r="AN1537" i="4"/>
  <c r="AN1545" i="4"/>
  <c r="AN1553" i="4"/>
  <c r="AN1561" i="4"/>
  <c r="AN1569" i="4"/>
  <c r="AN1577" i="4"/>
  <c r="AN1585" i="4"/>
  <c r="AN1593" i="4"/>
  <c r="AN1601" i="4"/>
  <c r="AN1609" i="4"/>
  <c r="AN1617" i="4"/>
  <c r="AN1625" i="4"/>
  <c r="AN1633" i="4"/>
  <c r="AN1641" i="4"/>
  <c r="AN1649" i="4"/>
  <c r="AN1657" i="4"/>
  <c r="AN1665" i="4"/>
  <c r="AN1673" i="4"/>
  <c r="AN1681" i="4"/>
  <c r="AN1689" i="4"/>
  <c r="AN1697" i="4"/>
  <c r="AN1705" i="4"/>
  <c r="AN1713" i="4"/>
  <c r="AN1721" i="4"/>
  <c r="AN1729" i="4"/>
  <c r="AN1737" i="4"/>
  <c r="AN1745" i="4"/>
  <c r="AN625" i="4"/>
  <c r="AN657" i="4"/>
  <c r="AN689" i="4"/>
  <c r="AN712" i="4"/>
  <c r="AN735" i="4"/>
  <c r="AN753" i="4"/>
  <c r="AN776" i="4"/>
  <c r="AN799" i="4"/>
  <c r="AN817" i="4"/>
  <c r="AN833" i="4"/>
  <c r="AN849" i="4"/>
  <c r="AN865" i="4"/>
  <c r="AN881" i="4"/>
  <c r="AN897" i="4"/>
  <c r="AN910" i="4"/>
  <c r="AN920" i="4"/>
  <c r="AN930" i="4"/>
  <c r="AN938" i="4"/>
  <c r="AN946" i="4"/>
  <c r="AN954" i="4"/>
  <c r="AN962" i="4"/>
  <c r="AN970" i="4"/>
  <c r="AN978" i="4"/>
  <c r="AN986" i="4"/>
  <c r="AN994" i="4"/>
  <c r="AN1002" i="4"/>
  <c r="AN1010" i="4"/>
  <c r="AN1018" i="4"/>
  <c r="AN1026" i="4"/>
  <c r="AN1034" i="4"/>
  <c r="AN1042" i="4"/>
  <c r="AN1050" i="4"/>
  <c r="AN1058" i="4"/>
  <c r="AN1066" i="4"/>
  <c r="AN1074" i="4"/>
  <c r="AN1082" i="4"/>
  <c r="AN1090" i="4"/>
  <c r="AN1098" i="4"/>
  <c r="AN1106" i="4"/>
  <c r="AN1114" i="4"/>
  <c r="AN1122" i="4"/>
  <c r="AN1130" i="4"/>
  <c r="AN1138" i="4"/>
  <c r="AN1146" i="4"/>
  <c r="AN1154" i="4"/>
  <c r="AN1162" i="4"/>
  <c r="AN1170" i="4"/>
  <c r="AN1178" i="4"/>
  <c r="AN1186" i="4"/>
  <c r="AN1194" i="4"/>
  <c r="AN1202" i="4"/>
  <c r="AN1210" i="4"/>
  <c r="AN1218" i="4"/>
  <c r="AN1226" i="4"/>
  <c r="AN1234" i="4"/>
  <c r="AN1242" i="4"/>
  <c r="AN1250" i="4"/>
  <c r="AN1258" i="4"/>
  <c r="AN1266" i="4"/>
  <c r="AN1274" i="4"/>
  <c r="AN1282" i="4"/>
  <c r="AN1290" i="4"/>
  <c r="AN1298" i="4"/>
  <c r="AN1306" i="4"/>
  <c r="AN1314" i="4"/>
  <c r="AN1322" i="4"/>
  <c r="AN1330" i="4"/>
  <c r="AN1338" i="4"/>
  <c r="AN1346" i="4"/>
  <c r="AN1354" i="4"/>
  <c r="AN1362" i="4"/>
  <c r="AN1370" i="4"/>
  <c r="AN1378" i="4"/>
  <c r="AN1386" i="4"/>
  <c r="AN1394" i="4"/>
  <c r="AN1402" i="4"/>
  <c r="AN1410" i="4"/>
  <c r="AN1418" i="4"/>
  <c r="AN1426" i="4"/>
  <c r="AN1434" i="4"/>
  <c r="AN1442" i="4"/>
  <c r="AN1450" i="4"/>
  <c r="AN1458" i="4"/>
  <c r="AN1466" i="4"/>
  <c r="AN1474" i="4"/>
  <c r="AN1482" i="4"/>
  <c r="AN1490" i="4"/>
  <c r="AN1498" i="4"/>
  <c r="AN1506" i="4"/>
  <c r="AN1514" i="4"/>
  <c r="AN1522" i="4"/>
  <c r="AN1530" i="4"/>
  <c r="AN1538" i="4"/>
  <c r="AN1546" i="4"/>
  <c r="AN1554" i="4"/>
  <c r="AN1562" i="4"/>
  <c r="AN1570" i="4"/>
  <c r="AN1578" i="4"/>
  <c r="AN1586" i="4"/>
  <c r="AN1594" i="4"/>
  <c r="AN1602" i="4"/>
  <c r="AN1610" i="4"/>
  <c r="AN1618" i="4"/>
  <c r="AN1626" i="4"/>
  <c r="AN1634" i="4"/>
  <c r="AN1642" i="4"/>
  <c r="AN1650" i="4"/>
  <c r="AN1658" i="4"/>
  <c r="AN1666" i="4"/>
  <c r="AN1674" i="4"/>
  <c r="AN1682" i="4"/>
  <c r="AN1690" i="4"/>
  <c r="AN1698" i="4"/>
  <c r="AN1706" i="4"/>
  <c r="AN1714" i="4"/>
  <c r="AN1722" i="4"/>
  <c r="AN1730" i="4"/>
  <c r="AN1738" i="4"/>
  <c r="AN1746" i="4"/>
  <c r="AN632" i="4"/>
  <c r="AN664" i="4"/>
  <c r="AN695" i="4"/>
  <c r="AN713" i="4"/>
  <c r="AN736" i="4"/>
  <c r="AN759" i="4"/>
  <c r="AN777" i="4"/>
  <c r="AN800" i="4"/>
  <c r="AN822" i="4"/>
  <c r="AN838" i="4"/>
  <c r="AN854" i="4"/>
  <c r="AN870" i="4"/>
  <c r="AN886" i="4"/>
  <c r="AN901" i="4"/>
  <c r="AN911" i="4"/>
  <c r="AN921" i="4"/>
  <c r="AN931" i="4"/>
  <c r="AN939" i="4"/>
  <c r="AN947" i="4"/>
  <c r="AN955" i="4"/>
  <c r="AN963" i="4"/>
  <c r="AN971" i="4"/>
  <c r="AN979" i="4"/>
  <c r="AN987" i="4"/>
  <c r="AN995" i="4"/>
  <c r="AN1003" i="4"/>
  <c r="AN1011" i="4"/>
  <c r="AN1019" i="4"/>
  <c r="AN1027" i="4"/>
  <c r="AN1035" i="4"/>
  <c r="AN1043" i="4"/>
  <c r="AN1051" i="4"/>
  <c r="AN1059" i="4"/>
  <c r="AN1067" i="4"/>
  <c r="AN1075" i="4"/>
  <c r="AN1083" i="4"/>
  <c r="AN1091" i="4"/>
  <c r="AN1099" i="4"/>
  <c r="AN1107" i="4"/>
  <c r="AN1115" i="4"/>
  <c r="AN1123" i="4"/>
  <c r="AN1131" i="4"/>
  <c r="AN1139" i="4"/>
  <c r="AN1147" i="4"/>
  <c r="AN1155" i="4"/>
  <c r="AN1163" i="4"/>
  <c r="AN1171" i="4"/>
  <c r="AN1179" i="4"/>
  <c r="AN1187" i="4"/>
  <c r="AN1195" i="4"/>
  <c r="AN1203" i="4"/>
  <c r="AN1211" i="4"/>
  <c r="AN1219" i="4"/>
  <c r="AN1227" i="4"/>
  <c r="AN1235" i="4"/>
  <c r="AN1243" i="4"/>
  <c r="AN1251" i="4"/>
  <c r="AN1259" i="4"/>
  <c r="AN1267" i="4"/>
  <c r="AN1275" i="4"/>
  <c r="AN1283" i="4"/>
  <c r="AN1291" i="4"/>
  <c r="AN1299" i="4"/>
  <c r="AN1307" i="4"/>
  <c r="AN1315" i="4"/>
  <c r="AN1323" i="4"/>
  <c r="AN1331" i="4"/>
  <c r="AN1339" i="4"/>
  <c r="AN1347" i="4"/>
  <c r="AN1355" i="4"/>
  <c r="AN1363" i="4"/>
  <c r="AN1371" i="4"/>
  <c r="AN1379" i="4"/>
  <c r="AN1387" i="4"/>
  <c r="AN1395" i="4"/>
  <c r="AN1403" i="4"/>
  <c r="AN1411" i="4"/>
  <c r="AN1419" i="4"/>
  <c r="AN1427" i="4"/>
  <c r="AN1435" i="4"/>
  <c r="AN1443" i="4"/>
  <c r="AN1451" i="4"/>
  <c r="AN1459" i="4"/>
  <c r="AN1467" i="4"/>
  <c r="AN1475" i="4"/>
  <c r="AN1483" i="4"/>
  <c r="AN1491" i="4"/>
  <c r="AN1499" i="4"/>
  <c r="AN1507" i="4"/>
  <c r="AN1515" i="4"/>
  <c r="AN1523" i="4"/>
  <c r="AN1531" i="4"/>
  <c r="AN1539" i="4"/>
  <c r="AN1547" i="4"/>
  <c r="AN1555" i="4"/>
  <c r="AN1563" i="4"/>
  <c r="AN1571" i="4"/>
  <c r="AN1579" i="4"/>
  <c r="AN1587" i="4"/>
  <c r="AN1595" i="4"/>
  <c r="AN1603" i="4"/>
  <c r="AN1611" i="4"/>
  <c r="AN1619" i="4"/>
  <c r="AN1627" i="4"/>
  <c r="AN1635" i="4"/>
  <c r="AN1643" i="4"/>
  <c r="AN1651" i="4"/>
  <c r="AN1659" i="4"/>
  <c r="AN1667" i="4"/>
  <c r="AN1675" i="4"/>
  <c r="AN1683" i="4"/>
  <c r="AN1691" i="4"/>
  <c r="AN1699" i="4"/>
  <c r="AN1707" i="4"/>
  <c r="AN1715" i="4"/>
  <c r="AN1723" i="4"/>
  <c r="AN1731" i="4"/>
  <c r="AN1739" i="4"/>
  <c r="AN1747" i="4"/>
  <c r="AN633" i="4"/>
  <c r="AN665" i="4"/>
  <c r="AN696" i="4"/>
  <c r="AN719" i="4"/>
  <c r="AN737" i="4"/>
  <c r="AN760" i="4"/>
  <c r="AN783" i="4"/>
  <c r="AN801" i="4"/>
  <c r="AN823" i="4"/>
  <c r="AN839" i="4"/>
  <c r="AN855" i="4"/>
  <c r="AN871" i="4"/>
  <c r="AN887" i="4"/>
  <c r="AN902" i="4"/>
  <c r="AN912" i="4"/>
  <c r="AN924" i="4"/>
  <c r="AN932" i="4"/>
  <c r="AN940" i="4"/>
  <c r="AN948" i="4"/>
  <c r="AN956" i="4"/>
  <c r="AN964" i="4"/>
  <c r="AN972" i="4"/>
  <c r="AN980" i="4"/>
  <c r="AN988" i="4"/>
  <c r="AN996" i="4"/>
  <c r="AN1004" i="4"/>
  <c r="AN1012" i="4"/>
  <c r="AN1020" i="4"/>
  <c r="AN1028" i="4"/>
  <c r="AN1036" i="4"/>
  <c r="AN1044" i="4"/>
  <c r="AN1052" i="4"/>
  <c r="AN1060" i="4"/>
  <c r="AN1068" i="4"/>
  <c r="AN1076" i="4"/>
  <c r="AN1084" i="4"/>
  <c r="AN1092" i="4"/>
  <c r="AN1100" i="4"/>
  <c r="AN1108" i="4"/>
  <c r="AN1116" i="4"/>
  <c r="AN1124" i="4"/>
  <c r="AN1132" i="4"/>
  <c r="AN1140" i="4"/>
  <c r="AN1148" i="4"/>
  <c r="AN1156" i="4"/>
  <c r="AN1164" i="4"/>
  <c r="AN1172" i="4"/>
  <c r="AN1180" i="4"/>
  <c r="AN1188" i="4"/>
  <c r="AN1196" i="4"/>
  <c r="AN1204" i="4"/>
  <c r="AN1212" i="4"/>
  <c r="AN1220" i="4"/>
  <c r="AN1228" i="4"/>
  <c r="AN1236" i="4"/>
  <c r="AN1244" i="4"/>
  <c r="AN1252" i="4"/>
  <c r="AN1260" i="4"/>
  <c r="AN1268" i="4"/>
  <c r="AN1276" i="4"/>
  <c r="AN1284" i="4"/>
  <c r="AN1292" i="4"/>
  <c r="AN1300" i="4"/>
  <c r="AN1308" i="4"/>
  <c r="AN1316" i="4"/>
  <c r="AN1324" i="4"/>
  <c r="AN1332" i="4"/>
  <c r="AN1340" i="4"/>
  <c r="AN1348" i="4"/>
  <c r="AN1356" i="4"/>
  <c r="AN1364" i="4"/>
  <c r="AN1372" i="4"/>
  <c r="AN1380" i="4"/>
  <c r="AN1388" i="4"/>
  <c r="AN1396" i="4"/>
  <c r="AN1404" i="4"/>
  <c r="AN1412" i="4"/>
  <c r="AN1420" i="4"/>
  <c r="AN1428" i="4"/>
  <c r="AN1436" i="4"/>
  <c r="AN1444" i="4"/>
  <c r="AN1452" i="4"/>
  <c r="AN1460" i="4"/>
  <c r="AN1468" i="4"/>
  <c r="AN1476" i="4"/>
  <c r="AN1484" i="4"/>
  <c r="AN1492" i="4"/>
  <c r="AN1500" i="4"/>
  <c r="AN1508" i="4"/>
  <c r="AN1516" i="4"/>
  <c r="AN1524" i="4"/>
  <c r="AN1532" i="4"/>
  <c r="AN1540" i="4"/>
  <c r="AN1548" i="4"/>
  <c r="AN1556" i="4"/>
  <c r="AN1564" i="4"/>
  <c r="AN1572" i="4"/>
  <c r="AN1580" i="4"/>
  <c r="AN1588" i="4"/>
  <c r="AN1596" i="4"/>
  <c r="AN1604" i="4"/>
  <c r="AN1612" i="4"/>
  <c r="AN1620" i="4"/>
  <c r="AN1628" i="4"/>
  <c r="AN1636" i="4"/>
  <c r="AN1644" i="4"/>
  <c r="AN1652" i="4"/>
  <c r="AN1660" i="4"/>
  <c r="AN640" i="4"/>
  <c r="AN672" i="4"/>
  <c r="AN697" i="4"/>
  <c r="AN720" i="4"/>
  <c r="AN743" i="4"/>
  <c r="AN761" i="4"/>
  <c r="AN784" i="4"/>
  <c r="AN807" i="4"/>
  <c r="AN824" i="4"/>
  <c r="AN840" i="4"/>
  <c r="AN856" i="4"/>
  <c r="AN872" i="4"/>
  <c r="AN888" i="4"/>
  <c r="AN903" i="4"/>
  <c r="AN913" i="4"/>
  <c r="AN925" i="4"/>
  <c r="AN933" i="4"/>
  <c r="AN941" i="4"/>
  <c r="AN949" i="4"/>
  <c r="AN957" i="4"/>
  <c r="AN965" i="4"/>
  <c r="AN973" i="4"/>
  <c r="AN981" i="4"/>
  <c r="AN989" i="4"/>
  <c r="AN997" i="4"/>
  <c r="AN1005" i="4"/>
  <c r="AN1013" i="4"/>
  <c r="AN1021" i="4"/>
  <c r="AN1029" i="4"/>
  <c r="AN1037" i="4"/>
  <c r="AN1045" i="4"/>
  <c r="AN1053" i="4"/>
  <c r="AN1061" i="4"/>
  <c r="AN1069" i="4"/>
  <c r="AN1077" i="4"/>
  <c r="AN1085" i="4"/>
  <c r="AN1093" i="4"/>
  <c r="AN1101" i="4"/>
  <c r="AN1109" i="4"/>
  <c r="AN1117" i="4"/>
  <c r="AN1125" i="4"/>
  <c r="AN1133" i="4"/>
  <c r="AN1141" i="4"/>
  <c r="AN1149" i="4"/>
  <c r="AN1157" i="4"/>
  <c r="AN1165" i="4"/>
  <c r="AN1173" i="4"/>
  <c r="AN1181" i="4"/>
  <c r="AN1189" i="4"/>
  <c r="AN1197" i="4"/>
  <c r="AN1205" i="4"/>
  <c r="AN1213" i="4"/>
  <c r="AN1221" i="4"/>
  <c r="AN1229" i="4"/>
  <c r="AN1237" i="4"/>
  <c r="AN1245" i="4"/>
  <c r="AN1253" i="4"/>
  <c r="AN1261" i="4"/>
  <c r="AN1269" i="4"/>
  <c r="AN1277" i="4"/>
  <c r="AN1285" i="4"/>
  <c r="AN1293" i="4"/>
  <c r="AN1301" i="4"/>
  <c r="AN1309" i="4"/>
  <c r="AN1317" i="4"/>
  <c r="AN1325" i="4"/>
  <c r="AN1333" i="4"/>
  <c r="AN1341" i="4"/>
  <c r="AN1349" i="4"/>
  <c r="AN1357" i="4"/>
  <c r="AN1365" i="4"/>
  <c r="AN1373" i="4"/>
  <c r="AN1381" i="4"/>
  <c r="AN1389" i="4"/>
  <c r="AN1397" i="4"/>
  <c r="AN1405" i="4"/>
  <c r="AN1413" i="4"/>
  <c r="AN1421" i="4"/>
  <c r="AN1429" i="4"/>
  <c r="AN1437" i="4"/>
  <c r="AN1445" i="4"/>
  <c r="AN1453" i="4"/>
  <c r="AN1461" i="4"/>
  <c r="AN1469" i="4"/>
  <c r="AN1477" i="4"/>
  <c r="AN1485" i="4"/>
  <c r="AN1493" i="4"/>
  <c r="AN1501" i="4"/>
  <c r="AN1509" i="4"/>
  <c r="AN1517" i="4"/>
  <c r="AN1525" i="4"/>
  <c r="AN1533" i="4"/>
  <c r="AN1541" i="4"/>
  <c r="AN1549" i="4"/>
  <c r="AN1557" i="4"/>
  <c r="AN1565" i="4"/>
  <c r="AN1573" i="4"/>
  <c r="AN1581" i="4"/>
  <c r="AN1589" i="4"/>
  <c r="AN1597" i="4"/>
  <c r="AN1605" i="4"/>
  <c r="AN1613" i="4"/>
  <c r="AN1621" i="4"/>
  <c r="AN1629" i="4"/>
  <c r="AN641" i="4"/>
  <c r="AN673" i="4"/>
  <c r="AN703" i="4"/>
  <c r="AN721" i="4"/>
  <c r="AN744" i="4"/>
  <c r="AN767" i="4"/>
  <c r="AN785" i="4"/>
  <c r="AN808" i="4"/>
  <c r="AN825" i="4"/>
  <c r="AN841" i="4"/>
  <c r="AN857" i="4"/>
  <c r="AN873" i="4"/>
  <c r="AN889" i="4"/>
  <c r="AN904" i="4"/>
  <c r="AN916" i="4"/>
  <c r="AN926" i="4"/>
  <c r="AN934" i="4"/>
  <c r="AN942" i="4"/>
  <c r="AN950" i="4"/>
  <c r="AN958" i="4"/>
  <c r="AN966" i="4"/>
  <c r="AN974" i="4"/>
  <c r="AN982" i="4"/>
  <c r="AN990" i="4"/>
  <c r="AN998" i="4"/>
  <c r="AN1006" i="4"/>
  <c r="AN1014" i="4"/>
  <c r="AN1022" i="4"/>
  <c r="AN1030" i="4"/>
  <c r="AN1038" i="4"/>
  <c r="AN1046" i="4"/>
  <c r="AN1054" i="4"/>
  <c r="AN1062" i="4"/>
  <c r="AN1070" i="4"/>
  <c r="AN1078" i="4"/>
  <c r="AN1086" i="4"/>
  <c r="AN1094" i="4"/>
  <c r="AN1102" i="4"/>
  <c r="AN1110" i="4"/>
  <c r="AN1118" i="4"/>
  <c r="AN1126" i="4"/>
  <c r="AN1134" i="4"/>
  <c r="AN1142" i="4"/>
  <c r="AN1150" i="4"/>
  <c r="AN1158" i="4"/>
  <c r="AN1166" i="4"/>
  <c r="AN1174" i="4"/>
  <c r="AN1182" i="4"/>
  <c r="AN1190" i="4"/>
  <c r="AN1198" i="4"/>
  <c r="AN1206" i="4"/>
  <c r="AN1214" i="4"/>
  <c r="AN1222" i="4"/>
  <c r="AN1230" i="4"/>
  <c r="AN1238" i="4"/>
  <c r="AN1246" i="4"/>
  <c r="AN1254" i="4"/>
  <c r="AN1262" i="4"/>
  <c r="AN1270" i="4"/>
  <c r="AN1278" i="4"/>
  <c r="AN1286" i="4"/>
  <c r="AN1294" i="4"/>
  <c r="AN1302" i="4"/>
  <c r="AN1310" i="4"/>
  <c r="AN1318" i="4"/>
  <c r="AN1326" i="4"/>
  <c r="AN1334" i="4"/>
  <c r="AN1342" i="4"/>
  <c r="AN1350" i="4"/>
  <c r="AN1358" i="4"/>
  <c r="AN1366" i="4"/>
  <c r="AN1374" i="4"/>
  <c r="AN1382" i="4"/>
  <c r="AN1390" i="4"/>
  <c r="AN1398" i="4"/>
  <c r="AN1406" i="4"/>
  <c r="AN1414" i="4"/>
  <c r="AN1422" i="4"/>
  <c r="AN1430" i="4"/>
  <c r="AN1438" i="4"/>
  <c r="AN1446" i="4"/>
  <c r="AN1454" i="4"/>
  <c r="AN1462" i="4"/>
  <c r="AN1470" i="4"/>
  <c r="AN1478" i="4"/>
  <c r="AN1486" i="4"/>
  <c r="AN648" i="4"/>
  <c r="AN680" i="4"/>
  <c r="AN704" i="4"/>
  <c r="AN727" i="4"/>
  <c r="AN745" i="4"/>
  <c r="AN768" i="4"/>
  <c r="AN791" i="4"/>
  <c r="AN809" i="4"/>
  <c r="AN830" i="4"/>
  <c r="AN846" i="4"/>
  <c r="AN862" i="4"/>
  <c r="AN878" i="4"/>
  <c r="AN894" i="4"/>
  <c r="AN905" i="4"/>
  <c r="AN917" i="4"/>
  <c r="AN927" i="4"/>
  <c r="AN935" i="4"/>
  <c r="AN943" i="4"/>
  <c r="AN951" i="4"/>
  <c r="AN959" i="4"/>
  <c r="AN967" i="4"/>
  <c r="AN975" i="4"/>
  <c r="AN983" i="4"/>
  <c r="AN991" i="4"/>
  <c r="AN999" i="4"/>
  <c r="AN1007" i="4"/>
  <c r="AN1015" i="4"/>
  <c r="AN1023" i="4"/>
  <c r="AN1031" i="4"/>
  <c r="AN1039" i="4"/>
  <c r="AN1047" i="4"/>
  <c r="AN1055" i="4"/>
  <c r="AN1063" i="4"/>
  <c r="AN1071" i="4"/>
  <c r="AN1079" i="4"/>
  <c r="AN1087" i="4"/>
  <c r="AN1095" i="4"/>
  <c r="AN1103" i="4"/>
  <c r="AN1111" i="4"/>
  <c r="AN1119" i="4"/>
  <c r="AN1127" i="4"/>
  <c r="AN1135" i="4"/>
  <c r="AN1143" i="4"/>
  <c r="AN1151" i="4"/>
  <c r="AN1159" i="4"/>
  <c r="AN1167" i="4"/>
  <c r="AN1175" i="4"/>
  <c r="AN1183" i="4"/>
  <c r="AN1191" i="4"/>
  <c r="AN1199" i="4"/>
  <c r="AN1207" i="4"/>
  <c r="AN1215" i="4"/>
  <c r="AN1223" i="4"/>
  <c r="AN1231" i="4"/>
  <c r="AN1239" i="4"/>
  <c r="AN1247" i="4"/>
  <c r="AN1255" i="4"/>
  <c r="AN1263" i="4"/>
  <c r="AN1271" i="4"/>
  <c r="AN1279" i="4"/>
  <c r="AN1287" i="4"/>
  <c r="AN1295" i="4"/>
  <c r="AN1303" i="4"/>
  <c r="AN1311" i="4"/>
  <c r="AN1319" i="4"/>
  <c r="AN1327" i="4"/>
  <c r="AN1335" i="4"/>
  <c r="AN1343" i="4"/>
  <c r="AN1351" i="4"/>
  <c r="AN1359" i="4"/>
  <c r="AN1367" i="4"/>
  <c r="AN1375" i="4"/>
  <c r="AN1383" i="4"/>
  <c r="AN1391" i="4"/>
  <c r="AN1399" i="4"/>
  <c r="AN1407" i="4"/>
  <c r="AN1415" i="4"/>
  <c r="AN1423" i="4"/>
  <c r="AN1431" i="4"/>
  <c r="AN1439" i="4"/>
  <c r="AN1447" i="4"/>
  <c r="AN1455" i="4"/>
  <c r="AN1463" i="4"/>
  <c r="AN1471" i="4"/>
  <c r="AN1479" i="4"/>
  <c r="AN649" i="4"/>
  <c r="AN681" i="4"/>
  <c r="AN705" i="4"/>
  <c r="AN728" i="4"/>
  <c r="AN751" i="4"/>
  <c r="AN769" i="4"/>
  <c r="AN792" i="4"/>
  <c r="AN815" i="4"/>
  <c r="AN831" i="4"/>
  <c r="AN847" i="4"/>
  <c r="AN863" i="4"/>
  <c r="AN879" i="4"/>
  <c r="AN895" i="4"/>
  <c r="AN908" i="4"/>
  <c r="AN918" i="4"/>
  <c r="AN928" i="4"/>
  <c r="AN936" i="4"/>
  <c r="AN944" i="4"/>
  <c r="AN952" i="4"/>
  <c r="AN960" i="4"/>
  <c r="AN968" i="4"/>
  <c r="AN976" i="4"/>
  <c r="AN984" i="4"/>
  <c r="AN992" i="4"/>
  <c r="AN1000" i="4"/>
  <c r="AN1008" i="4"/>
  <c r="AN1016" i="4"/>
  <c r="AN1024" i="4"/>
  <c r="AN1032" i="4"/>
  <c r="AN1040" i="4"/>
  <c r="AN1048" i="4"/>
  <c r="AN1056" i="4"/>
  <c r="AN1064" i="4"/>
  <c r="AN1072" i="4"/>
  <c r="AN1080" i="4"/>
  <c r="AN1088" i="4"/>
  <c r="AN1096" i="4"/>
  <c r="AN1104" i="4"/>
  <c r="AN1112" i="4"/>
  <c r="AN1120" i="4"/>
  <c r="AN1128" i="4"/>
  <c r="AN1136" i="4"/>
  <c r="AN1144" i="4"/>
  <c r="AN1152" i="4"/>
  <c r="AN1160" i="4"/>
  <c r="AN1168" i="4"/>
  <c r="AN1176" i="4"/>
  <c r="AN1184" i="4"/>
  <c r="AN1192" i="4"/>
  <c r="AN1200" i="4"/>
  <c r="AN1208" i="4"/>
  <c r="AN1216" i="4"/>
  <c r="AN1224" i="4"/>
  <c r="AN1232" i="4"/>
  <c r="AN1240" i="4"/>
  <c r="AN1248" i="4"/>
  <c r="AN1256" i="4"/>
  <c r="AN1264" i="4"/>
  <c r="AN1272" i="4"/>
  <c r="AN1280" i="4"/>
  <c r="AN1288" i="4"/>
  <c r="AN1296" i="4"/>
  <c r="AN1304" i="4"/>
  <c r="AN1312" i="4"/>
  <c r="AN1320" i="4"/>
  <c r="AN1328" i="4"/>
  <c r="AN1336" i="4"/>
  <c r="AN1344" i="4"/>
  <c r="AN1352" i="4"/>
  <c r="AN1360" i="4"/>
  <c r="AN1368" i="4"/>
  <c r="AN1376" i="4"/>
  <c r="AN1384" i="4"/>
  <c r="AN1392" i="4"/>
  <c r="AN1400" i="4"/>
  <c r="AN1408" i="4"/>
  <c r="AN2003" i="4"/>
  <c r="AN1995" i="4"/>
  <c r="AN1987" i="4"/>
  <c r="AN1979" i="4"/>
  <c r="AN1971" i="4"/>
  <c r="AN1963" i="4"/>
  <c r="AN1955" i="4"/>
  <c r="AN1947" i="4"/>
  <c r="AN1939" i="4"/>
  <c r="AN1931" i="4"/>
  <c r="AN1923" i="4"/>
  <c r="AN1915" i="4"/>
  <c r="AN1907" i="4"/>
  <c r="AN1899" i="4"/>
  <c r="AN1891" i="4"/>
  <c r="AN1883" i="4"/>
  <c r="AN1875" i="4"/>
  <c r="AN1867" i="4"/>
  <c r="AN1859" i="4"/>
  <c r="AN1851" i="4"/>
  <c r="AN1843" i="4"/>
  <c r="AN1835" i="4"/>
  <c r="AN1827" i="4"/>
  <c r="AN1819" i="4"/>
  <c r="AN1811" i="4"/>
  <c r="AN1803" i="4"/>
  <c r="AN1795" i="4"/>
  <c r="AN1787" i="4"/>
  <c r="AN1779" i="4"/>
  <c r="AN1771" i="4"/>
  <c r="AN1763" i="4"/>
  <c r="AN1755" i="4"/>
  <c r="AN1744" i="4"/>
  <c r="AN1733" i="4"/>
  <c r="AN1719" i="4"/>
  <c r="AN1708" i="4"/>
  <c r="AN1694" i="4"/>
  <c r="AN1680" i="4"/>
  <c r="AN1669" i="4"/>
  <c r="AN1654" i="4"/>
  <c r="AN1638" i="4"/>
  <c r="AN1616" i="4"/>
  <c r="AN1598" i="4"/>
  <c r="AN1575" i="4"/>
  <c r="AN1552" i="4"/>
  <c r="AN1534" i="4"/>
  <c r="AN1511" i="4"/>
  <c r="AN1488" i="4"/>
  <c r="AN1432" i="4"/>
  <c r="AN266" i="4"/>
  <c r="AN2002" i="4"/>
  <c r="AN1994" i="4"/>
  <c r="AN1986" i="4"/>
  <c r="AN1978" i="4"/>
  <c r="AN1970" i="4"/>
  <c r="AN1962" i="4"/>
  <c r="AN1954" i="4"/>
  <c r="AN1946" i="4"/>
  <c r="AN1938" i="4"/>
  <c r="AN1930" i="4"/>
  <c r="AN1922" i="4"/>
  <c r="AN1914" i="4"/>
  <c r="AN1906" i="4"/>
  <c r="AN1898" i="4"/>
  <c r="AN1890" i="4"/>
  <c r="AN1882" i="4"/>
  <c r="AN1874" i="4"/>
  <c r="AN1866" i="4"/>
  <c r="AN1858" i="4"/>
  <c r="AN1850" i="4"/>
  <c r="AN1842" i="4"/>
  <c r="AN1834" i="4"/>
  <c r="AN1826" i="4"/>
  <c r="AN1818" i="4"/>
  <c r="AN1810" i="4"/>
  <c r="AN1802" i="4"/>
  <c r="AN1794" i="4"/>
  <c r="AN1786" i="4"/>
  <c r="AN1778" i="4"/>
  <c r="AN1770" i="4"/>
  <c r="AN1762" i="4"/>
  <c r="AN1754" i="4"/>
  <c r="AN1743" i="4"/>
  <c r="AN1732" i="4"/>
  <c r="AN1718" i="4"/>
  <c r="AN1704" i="4"/>
  <c r="AN1693" i="4"/>
  <c r="AN1679" i="4"/>
  <c r="AN1668" i="4"/>
  <c r="AN1653" i="4"/>
  <c r="AN1637" i="4"/>
  <c r="AN1615" i="4"/>
  <c r="AN1592" i="4"/>
  <c r="AN1574" i="4"/>
  <c r="AN1551" i="4"/>
  <c r="AN1528" i="4"/>
  <c r="AN1510" i="4"/>
  <c r="AN1487" i="4"/>
  <c r="AN1424" i="4"/>
  <c r="AN2001" i="4"/>
  <c r="AN1993" i="4"/>
  <c r="AN1985" i="4"/>
  <c r="AN1977" i="4"/>
  <c r="AN1969" i="4"/>
  <c r="AN1961" i="4"/>
  <c r="AN1953" i="4"/>
  <c r="AN1945" i="4"/>
  <c r="AN1937" i="4"/>
  <c r="AN1929" i="4"/>
  <c r="AN1921" i="4"/>
  <c r="AN1913" i="4"/>
  <c r="AN1905" i="4"/>
  <c r="AN1897" i="4"/>
  <c r="AN1889" i="4"/>
  <c r="AN1881" i="4"/>
  <c r="AN1873" i="4"/>
  <c r="AN1865" i="4"/>
  <c r="AN1857" i="4"/>
  <c r="AN1849" i="4"/>
  <c r="AN1841" i="4"/>
  <c r="AN1833" i="4"/>
  <c r="AN1825" i="4"/>
  <c r="AN1817" i="4"/>
  <c r="AN1809" i="4"/>
  <c r="AN1801" i="4"/>
  <c r="AN1793" i="4"/>
  <c r="AN1785" i="4"/>
  <c r="AN1777" i="4"/>
  <c r="AN1769" i="4"/>
  <c r="AN1761" i="4"/>
  <c r="AN1753" i="4"/>
  <c r="AN1742" i="4"/>
  <c r="AN1728" i="4"/>
  <c r="AN1717" i="4"/>
  <c r="AN1703" i="4"/>
  <c r="AN1692" i="4"/>
  <c r="AN1678" i="4"/>
  <c r="AN1664" i="4"/>
  <c r="AN1648" i="4"/>
  <c r="AN1632" i="4"/>
  <c r="AN1614" i="4"/>
  <c r="AN1591" i="4"/>
  <c r="AN1568" i="4"/>
  <c r="AN1550" i="4"/>
  <c r="AN1527" i="4"/>
  <c r="AN1504" i="4"/>
  <c r="AN1480" i="4"/>
  <c r="AN1416" i="4"/>
  <c r="AN21" i="4"/>
  <c r="AN221" i="4"/>
  <c r="AN173" i="4"/>
  <c r="AN101" i="4"/>
  <c r="AN45" i="4"/>
  <c r="AN264" i="4"/>
  <c r="AN256" i="4"/>
  <c r="AN248" i="4"/>
  <c r="AN240" i="4"/>
  <c r="AN232" i="4"/>
  <c r="AN224" i="4"/>
  <c r="AN216" i="4"/>
  <c r="AN208" i="4"/>
  <c r="AN200" i="4"/>
  <c r="AN192" i="4"/>
  <c r="AN184" i="4"/>
  <c r="AN176" i="4"/>
  <c r="AN168" i="4"/>
  <c r="AN160" i="4"/>
  <c r="AN152" i="4"/>
  <c r="AN144" i="4"/>
  <c r="AN136" i="4"/>
  <c r="AN128" i="4"/>
  <c r="AN120" i="4"/>
  <c r="AN112" i="4"/>
  <c r="AN104" i="4"/>
  <c r="AN96" i="4"/>
  <c r="AN88" i="4"/>
  <c r="AN80" i="4"/>
  <c r="AN72" i="4"/>
  <c r="AN64" i="4"/>
  <c r="AN56" i="4"/>
  <c r="AN48" i="4"/>
  <c r="AN40" i="4"/>
  <c r="AN32" i="4"/>
  <c r="AN24" i="4"/>
  <c r="AN16" i="4"/>
  <c r="AN213" i="4"/>
  <c r="AN157" i="4"/>
  <c r="AN109" i="4"/>
  <c r="AN13" i="4"/>
  <c r="AN263" i="4"/>
  <c r="AN255" i="4"/>
  <c r="AN247" i="4"/>
  <c r="AN239" i="4"/>
  <c r="AN231" i="4"/>
  <c r="AN223" i="4"/>
  <c r="AN215" i="4"/>
  <c r="AN207" i="4"/>
  <c r="AN199" i="4"/>
  <c r="AN191" i="4"/>
  <c r="AN183" i="4"/>
  <c r="AN175" i="4"/>
  <c r="AN167" i="4"/>
  <c r="AN159" i="4"/>
  <c r="AN151" i="4"/>
  <c r="AN143" i="4"/>
  <c r="AN135" i="4"/>
  <c r="AN127" i="4"/>
  <c r="AN119" i="4"/>
  <c r="AN111" i="4"/>
  <c r="AN103" i="4"/>
  <c r="AN95" i="4"/>
  <c r="AN87" i="4"/>
  <c r="AN79" i="4"/>
  <c r="AN71" i="4"/>
  <c r="AN63" i="4"/>
  <c r="AN55" i="4"/>
  <c r="AN47" i="4"/>
  <c r="AN39" i="4"/>
  <c r="AN31" i="4"/>
  <c r="AN23" i="4"/>
  <c r="AN15" i="4"/>
  <c r="AN229" i="4"/>
  <c r="AN165" i="4"/>
  <c r="AN117" i="4"/>
  <c r="AN61" i="4"/>
  <c r="AN262" i="4"/>
  <c r="AN254" i="4"/>
  <c r="AN246" i="4"/>
  <c r="AN238" i="4"/>
  <c r="AN230" i="4"/>
  <c r="AN222" i="4"/>
  <c r="AN214" i="4"/>
  <c r="AN206" i="4"/>
  <c r="AN198" i="4"/>
  <c r="AN190" i="4"/>
  <c r="AN182" i="4"/>
  <c r="AN174" i="4"/>
  <c r="AN166" i="4"/>
  <c r="AN158" i="4"/>
  <c r="AN150" i="4"/>
  <c r="AN142" i="4"/>
  <c r="AN134" i="4"/>
  <c r="AN126" i="4"/>
  <c r="AN118" i="4"/>
  <c r="AN110" i="4"/>
  <c r="AN102" i="4"/>
  <c r="AN94" i="4"/>
  <c r="AN86" i="4"/>
  <c r="AN78" i="4"/>
  <c r="AN70" i="4"/>
  <c r="AN62" i="4"/>
  <c r="AN54" i="4"/>
  <c r="AN46" i="4"/>
  <c r="AN38" i="4"/>
  <c r="AN30" i="4"/>
  <c r="AN22" i="4"/>
  <c r="AN14" i="4"/>
  <c r="AN261" i="4"/>
  <c r="AN197" i="4"/>
  <c r="AN133" i="4"/>
  <c r="AN69" i="4"/>
  <c r="AN37" i="4"/>
  <c r="AN260" i="4"/>
  <c r="AN252" i="4"/>
  <c r="AN244" i="4"/>
  <c r="AN236" i="4"/>
  <c r="AN228" i="4"/>
  <c r="AN220" i="4"/>
  <c r="AN212" i="4"/>
  <c r="AN204" i="4"/>
  <c r="AN196" i="4"/>
  <c r="AN188" i="4"/>
  <c r="AN180" i="4"/>
  <c r="AN172" i="4"/>
  <c r="AN164" i="4"/>
  <c r="AN156" i="4"/>
  <c r="AN148" i="4"/>
  <c r="AN140" i="4"/>
  <c r="AN132" i="4"/>
  <c r="AN124" i="4"/>
  <c r="AN116" i="4"/>
  <c r="AN108" i="4"/>
  <c r="AN100" i="4"/>
  <c r="AN92" i="4"/>
  <c r="AN84" i="4"/>
  <c r="AN76" i="4"/>
  <c r="AN68" i="4"/>
  <c r="AN60" i="4"/>
  <c r="AN52" i="4"/>
  <c r="AN44" i="4"/>
  <c r="AN36" i="4"/>
  <c r="AN28" i="4"/>
  <c r="AN20" i="4"/>
  <c r="AN245" i="4"/>
  <c r="AN189" i="4"/>
  <c r="AN149" i="4"/>
  <c r="AN93" i="4"/>
  <c r="AN53" i="4"/>
  <c r="AN259" i="4"/>
  <c r="AN251" i="4"/>
  <c r="AN243" i="4"/>
  <c r="AN235" i="4"/>
  <c r="AN227" i="4"/>
  <c r="AN219" i="4"/>
  <c r="AN211" i="4"/>
  <c r="AN203" i="4"/>
  <c r="AN195" i="4"/>
  <c r="AN187" i="4"/>
  <c r="AN179" i="4"/>
  <c r="AN171" i="4"/>
  <c r="AN163" i="4"/>
  <c r="AN155" i="4"/>
  <c r="AN147" i="4"/>
  <c r="AN139" i="4"/>
  <c r="AN131" i="4"/>
  <c r="AN123" i="4"/>
  <c r="AN115" i="4"/>
  <c r="AN107" i="4"/>
  <c r="AN99" i="4"/>
  <c r="AN91" i="4"/>
  <c r="AN83" i="4"/>
  <c r="AN75" i="4"/>
  <c r="AN67" i="4"/>
  <c r="AN59" i="4"/>
  <c r="AN51" i="4"/>
  <c r="AN43" i="4"/>
  <c r="AN35" i="4"/>
  <c r="AN27" i="4"/>
  <c r="AN19" i="4"/>
  <c r="AN11" i="4"/>
  <c r="AN237" i="4"/>
  <c r="AN181" i="4"/>
  <c r="AN125" i="4"/>
  <c r="AN77" i="4"/>
  <c r="AN29" i="4"/>
  <c r="AN258" i="4"/>
  <c r="AN250" i="4"/>
  <c r="AN242" i="4"/>
  <c r="AN234" i="4"/>
  <c r="AN226" i="4"/>
  <c r="AN218" i="4"/>
  <c r="AN210" i="4"/>
  <c r="AN202" i="4"/>
  <c r="AN194" i="4"/>
  <c r="AN186" i="4"/>
  <c r="AN178" i="4"/>
  <c r="AN170" i="4"/>
  <c r="AN162" i="4"/>
  <c r="AN154" i="4"/>
  <c r="AN146" i="4"/>
  <c r="AN138" i="4"/>
  <c r="AN130" i="4"/>
  <c r="AN122" i="4"/>
  <c r="AN114" i="4"/>
  <c r="AN106" i="4"/>
  <c r="AN98" i="4"/>
  <c r="AN90" i="4"/>
  <c r="AN82" i="4"/>
  <c r="AN74" i="4"/>
  <c r="AN66" i="4"/>
  <c r="AN58" i="4"/>
  <c r="AN50" i="4"/>
  <c r="AN42" i="4"/>
  <c r="AN34" i="4"/>
  <c r="AN26" i="4"/>
  <c r="AN18" i="4"/>
  <c r="AN10" i="4"/>
  <c r="AN253" i="4"/>
  <c r="AN205" i="4"/>
  <c r="AN141" i="4"/>
  <c r="AN85" i="4"/>
  <c r="AN265" i="4"/>
  <c r="AN257" i="4"/>
  <c r="AN249" i="4"/>
  <c r="AN241" i="4"/>
  <c r="AN233" i="4"/>
  <c r="AN225" i="4"/>
  <c r="AN217" i="4"/>
  <c r="AN209" i="4"/>
  <c r="AN201" i="4"/>
  <c r="AN193" i="4"/>
  <c r="AN185" i="4"/>
  <c r="AN177" i="4"/>
  <c r="AN169" i="4"/>
  <c r="AN161" i="4"/>
  <c r="AN153" i="4"/>
  <c r="AN145" i="4"/>
  <c r="AN137" i="4"/>
  <c r="AN129" i="4"/>
  <c r="AN121" i="4"/>
  <c r="AN113" i="4"/>
  <c r="AN105" i="4"/>
  <c r="AN97" i="4"/>
  <c r="AN89" i="4"/>
  <c r="AN81" i="4"/>
  <c r="AN73" i="4"/>
  <c r="AN65" i="4"/>
  <c r="AN57" i="4"/>
  <c r="AN49" i="4"/>
  <c r="AN41" i="4"/>
  <c r="AN33" i="4"/>
  <c r="AN25" i="4"/>
  <c r="AN17" i="4"/>
  <c r="W9" i="4" l="1"/>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W496" i="4"/>
  <c r="W497" i="4"/>
  <c r="W498" i="4"/>
  <c r="W499" i="4"/>
  <c r="W500" i="4"/>
  <c r="W501" i="4"/>
  <c r="W502" i="4"/>
  <c r="W503" i="4"/>
  <c r="W504" i="4"/>
  <c r="W505" i="4"/>
  <c r="W506" i="4"/>
  <c r="W507" i="4"/>
  <c r="W508" i="4"/>
  <c r="W509" i="4"/>
  <c r="W510" i="4"/>
  <c r="W511" i="4"/>
  <c r="W512" i="4"/>
  <c r="W513" i="4"/>
  <c r="W514" i="4"/>
  <c r="W515" i="4"/>
  <c r="W516" i="4"/>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3" i="4"/>
  <c r="W544" i="4"/>
  <c r="W545" i="4"/>
  <c r="W546" i="4"/>
  <c r="W547" i="4"/>
  <c r="W548" i="4"/>
  <c r="W549" i="4"/>
  <c r="W550" i="4"/>
  <c r="W551" i="4"/>
  <c r="W552" i="4"/>
  <c r="W553" i="4"/>
  <c r="W554" i="4"/>
  <c r="W555" i="4"/>
  <c r="W556" i="4"/>
  <c r="W557" i="4"/>
  <c r="W558" i="4"/>
  <c r="W559" i="4"/>
  <c r="W560" i="4"/>
  <c r="W561" i="4"/>
  <c r="W562" i="4"/>
  <c r="W563" i="4"/>
  <c r="W564" i="4"/>
  <c r="W565" i="4"/>
  <c r="W566" i="4"/>
  <c r="W567" i="4"/>
  <c r="W568" i="4"/>
  <c r="W569" i="4"/>
  <c r="W570" i="4"/>
  <c r="W571" i="4"/>
  <c r="W572" i="4"/>
  <c r="W573" i="4"/>
  <c r="W574" i="4"/>
  <c r="W575" i="4"/>
  <c r="W576" i="4"/>
  <c r="W577" i="4"/>
  <c r="W578" i="4"/>
  <c r="W579" i="4"/>
  <c r="W580" i="4"/>
  <c r="W581" i="4"/>
  <c r="W582" i="4"/>
  <c r="W583" i="4"/>
  <c r="W584" i="4"/>
  <c r="W585" i="4"/>
  <c r="W586" i="4"/>
  <c r="W587" i="4"/>
  <c r="W588" i="4"/>
  <c r="W589" i="4"/>
  <c r="W590" i="4"/>
  <c r="W591" i="4"/>
  <c r="W592" i="4"/>
  <c r="W593" i="4"/>
  <c r="W594" i="4"/>
  <c r="W595" i="4"/>
  <c r="W596" i="4"/>
  <c r="W597" i="4"/>
  <c r="W598" i="4"/>
  <c r="W599" i="4"/>
  <c r="W600" i="4"/>
  <c r="W601" i="4"/>
  <c r="W602" i="4"/>
  <c r="W603" i="4"/>
  <c r="W604" i="4"/>
  <c r="W605" i="4"/>
  <c r="W606" i="4"/>
  <c r="W607" i="4"/>
  <c r="W608" i="4"/>
  <c r="W609" i="4"/>
  <c r="W610" i="4"/>
  <c r="W611" i="4"/>
  <c r="W612" i="4"/>
  <c r="W613" i="4"/>
  <c r="W614" i="4"/>
  <c r="W615" i="4"/>
  <c r="W616" i="4"/>
  <c r="W617" i="4"/>
  <c r="W618" i="4"/>
  <c r="W619" i="4"/>
  <c r="W620" i="4"/>
  <c r="W621" i="4"/>
  <c r="W622" i="4"/>
  <c r="W623" i="4"/>
  <c r="W624" i="4"/>
  <c r="W625" i="4"/>
  <c r="W626" i="4"/>
  <c r="W627" i="4"/>
  <c r="W628" i="4"/>
  <c r="W629" i="4"/>
  <c r="W630" i="4"/>
  <c r="W631" i="4"/>
  <c r="W632" i="4"/>
  <c r="W633" i="4"/>
  <c r="W634" i="4"/>
  <c r="W635" i="4"/>
  <c r="W636" i="4"/>
  <c r="W637" i="4"/>
  <c r="W638" i="4"/>
  <c r="W639" i="4"/>
  <c r="W640" i="4"/>
  <c r="W641" i="4"/>
  <c r="W642" i="4"/>
  <c r="W643" i="4"/>
  <c r="W644" i="4"/>
  <c r="W645" i="4"/>
  <c r="W646" i="4"/>
  <c r="W647" i="4"/>
  <c r="W648" i="4"/>
  <c r="W649" i="4"/>
  <c r="W650" i="4"/>
  <c r="W651" i="4"/>
  <c r="W652" i="4"/>
  <c r="W653" i="4"/>
  <c r="W654" i="4"/>
  <c r="W655" i="4"/>
  <c r="W656" i="4"/>
  <c r="W657" i="4"/>
  <c r="W658" i="4"/>
  <c r="W659" i="4"/>
  <c r="W660" i="4"/>
  <c r="W661" i="4"/>
  <c r="W662" i="4"/>
  <c r="W663" i="4"/>
  <c r="W664" i="4"/>
  <c r="W665" i="4"/>
  <c r="W666" i="4"/>
  <c r="W667" i="4"/>
  <c r="W668" i="4"/>
  <c r="W669" i="4"/>
  <c r="W670" i="4"/>
  <c r="W671" i="4"/>
  <c r="W672" i="4"/>
  <c r="W673" i="4"/>
  <c r="W674" i="4"/>
  <c r="W675" i="4"/>
  <c r="W676" i="4"/>
  <c r="W677" i="4"/>
  <c r="W678" i="4"/>
  <c r="W679" i="4"/>
  <c r="W680" i="4"/>
  <c r="W681" i="4"/>
  <c r="W682" i="4"/>
  <c r="W683" i="4"/>
  <c r="W684" i="4"/>
  <c r="W685" i="4"/>
  <c r="W686" i="4"/>
  <c r="W687" i="4"/>
  <c r="W688" i="4"/>
  <c r="W689" i="4"/>
  <c r="W690" i="4"/>
  <c r="W691" i="4"/>
  <c r="W692" i="4"/>
  <c r="W693" i="4"/>
  <c r="W694" i="4"/>
  <c r="W695" i="4"/>
  <c r="W696" i="4"/>
  <c r="W697" i="4"/>
  <c r="W698" i="4"/>
  <c r="W699" i="4"/>
  <c r="W700" i="4"/>
  <c r="W701" i="4"/>
  <c r="W702" i="4"/>
  <c r="W703" i="4"/>
  <c r="W704" i="4"/>
  <c r="W705" i="4"/>
  <c r="W706" i="4"/>
  <c r="W707" i="4"/>
  <c r="W708" i="4"/>
  <c r="W709" i="4"/>
  <c r="W710" i="4"/>
  <c r="W711" i="4"/>
  <c r="W712" i="4"/>
  <c r="W713" i="4"/>
  <c r="W714" i="4"/>
  <c r="W715" i="4"/>
  <c r="W716" i="4"/>
  <c r="W717" i="4"/>
  <c r="W718" i="4"/>
  <c r="W719" i="4"/>
  <c r="W720" i="4"/>
  <c r="W721" i="4"/>
  <c r="W722" i="4"/>
  <c r="W723" i="4"/>
  <c r="W724" i="4"/>
  <c r="W725" i="4"/>
  <c r="W726" i="4"/>
  <c r="W727" i="4"/>
  <c r="W728" i="4"/>
  <c r="W729" i="4"/>
  <c r="W730" i="4"/>
  <c r="W731" i="4"/>
  <c r="W732" i="4"/>
  <c r="W733" i="4"/>
  <c r="W734" i="4"/>
  <c r="W735" i="4"/>
  <c r="W736" i="4"/>
  <c r="W737" i="4"/>
  <c r="W738" i="4"/>
  <c r="W739" i="4"/>
  <c r="W740" i="4"/>
  <c r="W741" i="4"/>
  <c r="W742" i="4"/>
  <c r="W743" i="4"/>
  <c r="W744" i="4"/>
  <c r="W745" i="4"/>
  <c r="W746" i="4"/>
  <c r="W747" i="4"/>
  <c r="W748" i="4"/>
  <c r="W749" i="4"/>
  <c r="W750" i="4"/>
  <c r="W751" i="4"/>
  <c r="W752" i="4"/>
  <c r="W753" i="4"/>
  <c r="W754" i="4"/>
  <c r="W755" i="4"/>
  <c r="W756" i="4"/>
  <c r="W757" i="4"/>
  <c r="W758" i="4"/>
  <c r="W759" i="4"/>
  <c r="W760" i="4"/>
  <c r="W761" i="4"/>
  <c r="W762" i="4"/>
  <c r="W763" i="4"/>
  <c r="W764" i="4"/>
  <c r="W765" i="4"/>
  <c r="W766" i="4"/>
  <c r="W767" i="4"/>
  <c r="W768" i="4"/>
  <c r="W769" i="4"/>
  <c r="W770" i="4"/>
  <c r="W771" i="4"/>
  <c r="W772" i="4"/>
  <c r="W773" i="4"/>
  <c r="W774" i="4"/>
  <c r="W775" i="4"/>
  <c r="W776" i="4"/>
  <c r="W777" i="4"/>
  <c r="W778" i="4"/>
  <c r="W779" i="4"/>
  <c r="W780" i="4"/>
  <c r="W781" i="4"/>
  <c r="W782" i="4"/>
  <c r="W783" i="4"/>
  <c r="W784" i="4"/>
  <c r="W785" i="4"/>
  <c r="W786" i="4"/>
  <c r="W787" i="4"/>
  <c r="W788" i="4"/>
  <c r="W789" i="4"/>
  <c r="W790" i="4"/>
  <c r="W791" i="4"/>
  <c r="W792" i="4"/>
  <c r="W793" i="4"/>
  <c r="W794" i="4"/>
  <c r="W795" i="4"/>
  <c r="W796" i="4"/>
  <c r="W797" i="4"/>
  <c r="W798" i="4"/>
  <c r="W799" i="4"/>
  <c r="W800" i="4"/>
  <c r="W801" i="4"/>
  <c r="W802" i="4"/>
  <c r="W803" i="4"/>
  <c r="W804" i="4"/>
  <c r="W805" i="4"/>
  <c r="W806" i="4"/>
  <c r="W807" i="4"/>
  <c r="W808" i="4"/>
  <c r="W809" i="4"/>
  <c r="W810" i="4"/>
  <c r="W811" i="4"/>
  <c r="W812" i="4"/>
  <c r="W813" i="4"/>
  <c r="W814" i="4"/>
  <c r="W815" i="4"/>
  <c r="W816" i="4"/>
  <c r="W817" i="4"/>
  <c r="W818" i="4"/>
  <c r="W819" i="4"/>
  <c r="W820" i="4"/>
  <c r="W821" i="4"/>
  <c r="W822" i="4"/>
  <c r="W823" i="4"/>
  <c r="W824" i="4"/>
  <c r="W825" i="4"/>
  <c r="W826" i="4"/>
  <c r="W827" i="4"/>
  <c r="W828" i="4"/>
  <c r="W829" i="4"/>
  <c r="W830" i="4"/>
  <c r="W831" i="4"/>
  <c r="W832" i="4"/>
  <c r="W833" i="4"/>
  <c r="W834" i="4"/>
  <c r="W835" i="4"/>
  <c r="W836" i="4"/>
  <c r="W837" i="4"/>
  <c r="W838" i="4"/>
  <c r="W839" i="4"/>
  <c r="W840" i="4"/>
  <c r="W841" i="4"/>
  <c r="W842" i="4"/>
  <c r="W843" i="4"/>
  <c r="W844" i="4"/>
  <c r="W845" i="4"/>
  <c r="W846" i="4"/>
  <c r="W847" i="4"/>
  <c r="W848" i="4"/>
  <c r="W849" i="4"/>
  <c r="W850" i="4"/>
  <c r="W851" i="4"/>
  <c r="W852" i="4"/>
  <c r="W853" i="4"/>
  <c r="W854" i="4"/>
  <c r="W855" i="4"/>
  <c r="W856" i="4"/>
  <c r="W857" i="4"/>
  <c r="W858" i="4"/>
  <c r="W859" i="4"/>
  <c r="W860" i="4"/>
  <c r="W861" i="4"/>
  <c r="W862" i="4"/>
  <c r="W863" i="4"/>
  <c r="W864" i="4"/>
  <c r="W865" i="4"/>
  <c r="W866" i="4"/>
  <c r="W867" i="4"/>
  <c r="W868" i="4"/>
  <c r="W869" i="4"/>
  <c r="W870" i="4"/>
  <c r="W871" i="4"/>
  <c r="W872" i="4"/>
  <c r="W873" i="4"/>
  <c r="W874" i="4"/>
  <c r="W875" i="4"/>
  <c r="W876" i="4"/>
  <c r="W877" i="4"/>
  <c r="W878" i="4"/>
  <c r="W879" i="4"/>
  <c r="W880" i="4"/>
  <c r="W881" i="4"/>
  <c r="W882" i="4"/>
  <c r="W883" i="4"/>
  <c r="W884" i="4"/>
  <c r="W885" i="4"/>
  <c r="W886" i="4"/>
  <c r="W887" i="4"/>
  <c r="W888" i="4"/>
  <c r="W889" i="4"/>
  <c r="W890" i="4"/>
  <c r="W891" i="4"/>
  <c r="W892" i="4"/>
  <c r="W893" i="4"/>
  <c r="W894" i="4"/>
  <c r="W895" i="4"/>
  <c r="W896" i="4"/>
  <c r="W897" i="4"/>
  <c r="W898" i="4"/>
  <c r="W899" i="4"/>
  <c r="W900" i="4"/>
  <c r="W901" i="4"/>
  <c r="W902" i="4"/>
  <c r="W903" i="4"/>
  <c r="W904" i="4"/>
  <c r="W905" i="4"/>
  <c r="W906" i="4"/>
  <c r="W907" i="4"/>
  <c r="W908" i="4"/>
  <c r="W909" i="4"/>
  <c r="W910" i="4"/>
  <c r="W911" i="4"/>
  <c r="W912" i="4"/>
  <c r="W913" i="4"/>
  <c r="W914" i="4"/>
  <c r="W915" i="4"/>
  <c r="W916" i="4"/>
  <c r="W917" i="4"/>
  <c r="W918" i="4"/>
  <c r="W919" i="4"/>
  <c r="W920" i="4"/>
  <c r="W921" i="4"/>
  <c r="W922" i="4"/>
  <c r="W923" i="4"/>
  <c r="W924" i="4"/>
  <c r="W925" i="4"/>
  <c r="W926" i="4"/>
  <c r="W927" i="4"/>
  <c r="W928" i="4"/>
  <c r="W929" i="4"/>
  <c r="W930" i="4"/>
  <c r="W931" i="4"/>
  <c r="W932" i="4"/>
  <c r="W933" i="4"/>
  <c r="W934" i="4"/>
  <c r="W935" i="4"/>
  <c r="W936" i="4"/>
  <c r="W937" i="4"/>
  <c r="W938" i="4"/>
  <c r="W939" i="4"/>
  <c r="W940" i="4"/>
  <c r="W941" i="4"/>
  <c r="W942" i="4"/>
  <c r="W943" i="4"/>
  <c r="W944" i="4"/>
  <c r="W945" i="4"/>
  <c r="W946" i="4"/>
  <c r="W947" i="4"/>
  <c r="W948" i="4"/>
  <c r="W949" i="4"/>
  <c r="W950" i="4"/>
  <c r="W951" i="4"/>
  <c r="W952" i="4"/>
  <c r="W953" i="4"/>
  <c r="W954" i="4"/>
  <c r="W955" i="4"/>
  <c r="W956" i="4"/>
  <c r="W957" i="4"/>
  <c r="W958" i="4"/>
  <c r="W959" i="4"/>
  <c r="W960" i="4"/>
  <c r="W961" i="4"/>
  <c r="W962" i="4"/>
  <c r="W963" i="4"/>
  <c r="W964" i="4"/>
  <c r="W965" i="4"/>
  <c r="W966" i="4"/>
  <c r="W967" i="4"/>
  <c r="W968" i="4"/>
  <c r="W969" i="4"/>
  <c r="W970" i="4"/>
  <c r="W971" i="4"/>
  <c r="W972" i="4"/>
  <c r="W973" i="4"/>
  <c r="W974" i="4"/>
  <c r="W975" i="4"/>
  <c r="W976" i="4"/>
  <c r="W977" i="4"/>
  <c r="W978" i="4"/>
  <c r="W979" i="4"/>
  <c r="W980" i="4"/>
  <c r="W981" i="4"/>
  <c r="W982" i="4"/>
  <c r="W983" i="4"/>
  <c r="W984" i="4"/>
  <c r="W985" i="4"/>
  <c r="W986" i="4"/>
  <c r="W987" i="4"/>
  <c r="W988" i="4"/>
  <c r="W989" i="4"/>
  <c r="W990" i="4"/>
  <c r="W991" i="4"/>
  <c r="W992" i="4"/>
  <c r="W993" i="4"/>
  <c r="W994" i="4"/>
  <c r="W995" i="4"/>
  <c r="W996" i="4"/>
  <c r="W997" i="4"/>
  <c r="W998" i="4"/>
  <c r="W999" i="4"/>
  <c r="W1000" i="4"/>
  <c r="W1001" i="4"/>
  <c r="W1002" i="4"/>
  <c r="W1003" i="4"/>
  <c r="W1004" i="4"/>
  <c r="W1005" i="4"/>
  <c r="W1006" i="4"/>
  <c r="W1007" i="4"/>
  <c r="W1008" i="4"/>
  <c r="W1009" i="4"/>
  <c r="W1010" i="4"/>
  <c r="W1011" i="4"/>
  <c r="W1012" i="4"/>
  <c r="W1013" i="4"/>
  <c r="W1014" i="4"/>
  <c r="W1015" i="4"/>
  <c r="W1016" i="4"/>
  <c r="W1017" i="4"/>
  <c r="W1018" i="4"/>
  <c r="W1019" i="4"/>
  <c r="W1020" i="4"/>
  <c r="W1021" i="4"/>
  <c r="W1022" i="4"/>
  <c r="W1023" i="4"/>
  <c r="W1024" i="4"/>
  <c r="W1025" i="4"/>
  <c r="W1026" i="4"/>
  <c r="W1027" i="4"/>
  <c r="W1028" i="4"/>
  <c r="W1029" i="4"/>
  <c r="W1030" i="4"/>
  <c r="W1031" i="4"/>
  <c r="W1032" i="4"/>
  <c r="W1033" i="4"/>
  <c r="W1034" i="4"/>
  <c r="W1035" i="4"/>
  <c r="W1036" i="4"/>
  <c r="W1037" i="4"/>
  <c r="W1038" i="4"/>
  <c r="W1039" i="4"/>
  <c r="W1040" i="4"/>
  <c r="W1041" i="4"/>
  <c r="W1042" i="4"/>
  <c r="W1043" i="4"/>
  <c r="W1044" i="4"/>
  <c r="W1045" i="4"/>
  <c r="W1046" i="4"/>
  <c r="W1047" i="4"/>
  <c r="W1048" i="4"/>
  <c r="W1049" i="4"/>
  <c r="W1050" i="4"/>
  <c r="W1051" i="4"/>
  <c r="W1052" i="4"/>
  <c r="W1053" i="4"/>
  <c r="W1054" i="4"/>
  <c r="W1055" i="4"/>
  <c r="W1056" i="4"/>
  <c r="W1057" i="4"/>
  <c r="W1058" i="4"/>
  <c r="W1059" i="4"/>
  <c r="W1060" i="4"/>
  <c r="W1061" i="4"/>
  <c r="W1062" i="4"/>
  <c r="W1063" i="4"/>
  <c r="W1064" i="4"/>
  <c r="W1065" i="4"/>
  <c r="W1066" i="4"/>
  <c r="W1067" i="4"/>
  <c r="W1068" i="4"/>
  <c r="W1069" i="4"/>
  <c r="W1070" i="4"/>
  <c r="W1071" i="4"/>
  <c r="W1072" i="4"/>
  <c r="W1073" i="4"/>
  <c r="W1074" i="4"/>
  <c r="W1075" i="4"/>
  <c r="W1076" i="4"/>
  <c r="W1077" i="4"/>
  <c r="W1078" i="4"/>
  <c r="W1079" i="4"/>
  <c r="W1080" i="4"/>
  <c r="W1081" i="4"/>
  <c r="W1082" i="4"/>
  <c r="W1083" i="4"/>
  <c r="W1084" i="4"/>
  <c r="W1085" i="4"/>
  <c r="W1086" i="4"/>
  <c r="W1087" i="4"/>
  <c r="W1088" i="4"/>
  <c r="W1089" i="4"/>
  <c r="W1090" i="4"/>
  <c r="W1091" i="4"/>
  <c r="W1092" i="4"/>
  <c r="W1093" i="4"/>
  <c r="W1094" i="4"/>
  <c r="W1095" i="4"/>
  <c r="W1096" i="4"/>
  <c r="W1097" i="4"/>
  <c r="W1098" i="4"/>
  <c r="W1099" i="4"/>
  <c r="W1100" i="4"/>
  <c r="W1101" i="4"/>
  <c r="W1102" i="4"/>
  <c r="W1103" i="4"/>
  <c r="W1104" i="4"/>
  <c r="W1105" i="4"/>
  <c r="W1106" i="4"/>
  <c r="W1107" i="4"/>
  <c r="W1108" i="4"/>
  <c r="W1109" i="4"/>
  <c r="W1110" i="4"/>
  <c r="W1111" i="4"/>
  <c r="W1112" i="4"/>
  <c r="W1113" i="4"/>
  <c r="W1114" i="4"/>
  <c r="W1115" i="4"/>
  <c r="W1116" i="4"/>
  <c r="W1117" i="4"/>
  <c r="W1118" i="4"/>
  <c r="W1119" i="4"/>
  <c r="W1120" i="4"/>
  <c r="W1121" i="4"/>
  <c r="W1122" i="4"/>
  <c r="W1123" i="4"/>
  <c r="W1124" i="4"/>
  <c r="W1125" i="4"/>
  <c r="W1126" i="4"/>
  <c r="W1127" i="4"/>
  <c r="W1128" i="4"/>
  <c r="W1129" i="4"/>
  <c r="W1130" i="4"/>
  <c r="W1131" i="4"/>
  <c r="W1132" i="4"/>
  <c r="W1133" i="4"/>
  <c r="W1134" i="4"/>
  <c r="W1135" i="4"/>
  <c r="W1136" i="4"/>
  <c r="W1137" i="4"/>
  <c r="W1138" i="4"/>
  <c r="W1139" i="4"/>
  <c r="W1140" i="4"/>
  <c r="W1141" i="4"/>
  <c r="W1142" i="4"/>
  <c r="W1143" i="4"/>
  <c r="W1144" i="4"/>
  <c r="W1145" i="4"/>
  <c r="W1146" i="4"/>
  <c r="W1147" i="4"/>
  <c r="W1148" i="4"/>
  <c r="W1149" i="4"/>
  <c r="W1150" i="4"/>
  <c r="W1151" i="4"/>
  <c r="W1152" i="4"/>
  <c r="W1153" i="4"/>
  <c r="W1154" i="4"/>
  <c r="W1155" i="4"/>
  <c r="W1156" i="4"/>
  <c r="W1157" i="4"/>
  <c r="W1158" i="4"/>
  <c r="W1159" i="4"/>
  <c r="W1160" i="4"/>
  <c r="W1161" i="4"/>
  <c r="W1162" i="4"/>
  <c r="W1163" i="4"/>
  <c r="W1164" i="4"/>
  <c r="W1165" i="4"/>
  <c r="W1166" i="4"/>
  <c r="W1167" i="4"/>
  <c r="W1168" i="4"/>
  <c r="W1169" i="4"/>
  <c r="W1170" i="4"/>
  <c r="W1171" i="4"/>
  <c r="W1172" i="4"/>
  <c r="W1173" i="4"/>
  <c r="W1174" i="4"/>
  <c r="W1175" i="4"/>
  <c r="W1176" i="4"/>
  <c r="W1177" i="4"/>
  <c r="W1178" i="4"/>
  <c r="W1179" i="4"/>
  <c r="W1180" i="4"/>
  <c r="W1181" i="4"/>
  <c r="W1182" i="4"/>
  <c r="W1183" i="4"/>
  <c r="W1184" i="4"/>
  <c r="W1185" i="4"/>
  <c r="W1186" i="4"/>
  <c r="W1187" i="4"/>
  <c r="W1188" i="4"/>
  <c r="W1189" i="4"/>
  <c r="W1190" i="4"/>
  <c r="W1191" i="4"/>
  <c r="W1192" i="4"/>
  <c r="W1193" i="4"/>
  <c r="W1194" i="4"/>
  <c r="W1195" i="4"/>
  <c r="W1196" i="4"/>
  <c r="W1197" i="4"/>
  <c r="W1198" i="4"/>
  <c r="W1199" i="4"/>
  <c r="W1200" i="4"/>
  <c r="W1201" i="4"/>
  <c r="W1202" i="4"/>
  <c r="W1203" i="4"/>
  <c r="W1204" i="4"/>
  <c r="W1205" i="4"/>
  <c r="W1206" i="4"/>
  <c r="W1207" i="4"/>
  <c r="W1208" i="4"/>
  <c r="W1209" i="4"/>
  <c r="W1210" i="4"/>
  <c r="W1211" i="4"/>
  <c r="W1212" i="4"/>
  <c r="W1213" i="4"/>
  <c r="W1214" i="4"/>
  <c r="W1215" i="4"/>
  <c r="W1216" i="4"/>
  <c r="W1217" i="4"/>
  <c r="W1218" i="4"/>
  <c r="W1219" i="4"/>
  <c r="W1220" i="4"/>
  <c r="W1221" i="4"/>
  <c r="W1222" i="4"/>
  <c r="W1223" i="4"/>
  <c r="W1224" i="4"/>
  <c r="W1225" i="4"/>
  <c r="W1226" i="4"/>
  <c r="W1227" i="4"/>
  <c r="W1228" i="4"/>
  <c r="W1229" i="4"/>
  <c r="W1230" i="4"/>
  <c r="W1231" i="4"/>
  <c r="W1232" i="4"/>
  <c r="W1233" i="4"/>
  <c r="W1234" i="4"/>
  <c r="W1235" i="4"/>
  <c r="W1236" i="4"/>
  <c r="W1237" i="4"/>
  <c r="W1238" i="4"/>
  <c r="W1239" i="4"/>
  <c r="W1240" i="4"/>
  <c r="W1241" i="4"/>
  <c r="W1242" i="4"/>
  <c r="W1243" i="4"/>
  <c r="W1244" i="4"/>
  <c r="W1245" i="4"/>
  <c r="W1246" i="4"/>
  <c r="W1247" i="4"/>
  <c r="W1248" i="4"/>
  <c r="W1249" i="4"/>
  <c r="W1250" i="4"/>
  <c r="W1251" i="4"/>
  <c r="W1252" i="4"/>
  <c r="W1253" i="4"/>
  <c r="W1254" i="4"/>
  <c r="W1255" i="4"/>
  <c r="W1256" i="4"/>
  <c r="W1257" i="4"/>
  <c r="W1258" i="4"/>
  <c r="W1259" i="4"/>
  <c r="W1260" i="4"/>
  <c r="W1261" i="4"/>
  <c r="W1262" i="4"/>
  <c r="W1263" i="4"/>
  <c r="W1264" i="4"/>
  <c r="W1265" i="4"/>
  <c r="W1266" i="4"/>
  <c r="W1267" i="4"/>
  <c r="W1268" i="4"/>
  <c r="W1269" i="4"/>
  <c r="W1270" i="4"/>
  <c r="W1271" i="4"/>
  <c r="W1272" i="4"/>
  <c r="W1273" i="4"/>
  <c r="W1274" i="4"/>
  <c r="W1275" i="4"/>
  <c r="W1276" i="4"/>
  <c r="W1277" i="4"/>
  <c r="W1278" i="4"/>
  <c r="W1279" i="4"/>
  <c r="W1280" i="4"/>
  <c r="W1281" i="4"/>
  <c r="W1282" i="4"/>
  <c r="W1283" i="4"/>
  <c r="W1284" i="4"/>
  <c r="W1285" i="4"/>
  <c r="W1286" i="4"/>
  <c r="W1287" i="4"/>
  <c r="W1288" i="4"/>
  <c r="W1289" i="4"/>
  <c r="W1290" i="4"/>
  <c r="W1291" i="4"/>
  <c r="W1292" i="4"/>
  <c r="W1293" i="4"/>
  <c r="W1294" i="4"/>
  <c r="W1295" i="4"/>
  <c r="W1296" i="4"/>
  <c r="W1297" i="4"/>
  <c r="W1298" i="4"/>
  <c r="W1299" i="4"/>
  <c r="W1300" i="4"/>
  <c r="W1301" i="4"/>
  <c r="W1302" i="4"/>
  <c r="W1303" i="4"/>
  <c r="W1304" i="4"/>
  <c r="W1305" i="4"/>
  <c r="W1306" i="4"/>
  <c r="W1307" i="4"/>
  <c r="W1308" i="4"/>
  <c r="W1309" i="4"/>
  <c r="W1310" i="4"/>
  <c r="W1311" i="4"/>
  <c r="W1312" i="4"/>
  <c r="W1313" i="4"/>
  <c r="W1314" i="4"/>
  <c r="W1315" i="4"/>
  <c r="W1316" i="4"/>
  <c r="W1317" i="4"/>
  <c r="W1318" i="4"/>
  <c r="W1319" i="4"/>
  <c r="W1320" i="4"/>
  <c r="W1321" i="4"/>
  <c r="W1322" i="4"/>
  <c r="W1323" i="4"/>
  <c r="W1324" i="4"/>
  <c r="W1325" i="4"/>
  <c r="W1326" i="4"/>
  <c r="W1327" i="4"/>
  <c r="W1328" i="4"/>
  <c r="W1329" i="4"/>
  <c r="W1330" i="4"/>
  <c r="W1331" i="4"/>
  <c r="W1332" i="4"/>
  <c r="W1333" i="4"/>
  <c r="W1334" i="4"/>
  <c r="W1335" i="4"/>
  <c r="W1336" i="4"/>
  <c r="W1337" i="4"/>
  <c r="W1338" i="4"/>
  <c r="W1339" i="4"/>
  <c r="W1340" i="4"/>
  <c r="W1341" i="4"/>
  <c r="W1342" i="4"/>
  <c r="W1343" i="4"/>
  <c r="W1344" i="4"/>
  <c r="W1345" i="4"/>
  <c r="W1346" i="4"/>
  <c r="W1347" i="4"/>
  <c r="W1348" i="4"/>
  <c r="W1349" i="4"/>
  <c r="W1350" i="4"/>
  <c r="W1351" i="4"/>
  <c r="W1352" i="4"/>
  <c r="W1353" i="4"/>
  <c r="W1354" i="4"/>
  <c r="W1355" i="4"/>
  <c r="W1356" i="4"/>
  <c r="W1357" i="4"/>
  <c r="W1358" i="4"/>
  <c r="W1359" i="4"/>
  <c r="W1360" i="4"/>
  <c r="W1361" i="4"/>
  <c r="W1362" i="4"/>
  <c r="W1363" i="4"/>
  <c r="W1364" i="4"/>
  <c r="W1365" i="4"/>
  <c r="W1366" i="4"/>
  <c r="W1367" i="4"/>
  <c r="W1368" i="4"/>
  <c r="W1369" i="4"/>
  <c r="W1370" i="4"/>
  <c r="W1371" i="4"/>
  <c r="W1372" i="4"/>
  <c r="W1373" i="4"/>
  <c r="W1374" i="4"/>
  <c r="W1375" i="4"/>
  <c r="W1376" i="4"/>
  <c r="W1377" i="4"/>
  <c r="W1378" i="4"/>
  <c r="W1379" i="4"/>
  <c r="W1380" i="4"/>
  <c r="W1381" i="4"/>
  <c r="W1382" i="4"/>
  <c r="W1383" i="4"/>
  <c r="W1384" i="4"/>
  <c r="W1385" i="4"/>
  <c r="W1386" i="4"/>
  <c r="W1387" i="4"/>
  <c r="W1388" i="4"/>
  <c r="W1389" i="4"/>
  <c r="W1390" i="4"/>
  <c r="W1391" i="4"/>
  <c r="W1392" i="4"/>
  <c r="W1393" i="4"/>
  <c r="W1394" i="4"/>
  <c r="W1395" i="4"/>
  <c r="W1396" i="4"/>
  <c r="W1397" i="4"/>
  <c r="W1398" i="4"/>
  <c r="W1399" i="4"/>
  <c r="W1400" i="4"/>
  <c r="W1401" i="4"/>
  <c r="W1402" i="4"/>
  <c r="W1403" i="4"/>
  <c r="W1404" i="4"/>
  <c r="W1405" i="4"/>
  <c r="W1406" i="4"/>
  <c r="W1407" i="4"/>
  <c r="W1408" i="4"/>
  <c r="W1409" i="4"/>
  <c r="W1410" i="4"/>
  <c r="W1411" i="4"/>
  <c r="W1412" i="4"/>
  <c r="W1413" i="4"/>
  <c r="W1414" i="4"/>
  <c r="W1415" i="4"/>
  <c r="W1416" i="4"/>
  <c r="W1417" i="4"/>
  <c r="W1418" i="4"/>
  <c r="W1419" i="4"/>
  <c r="W1420" i="4"/>
  <c r="W1421" i="4"/>
  <c r="W1422" i="4"/>
  <c r="W1423" i="4"/>
  <c r="W1424" i="4"/>
  <c r="W1425" i="4"/>
  <c r="W1426" i="4"/>
  <c r="W1427" i="4"/>
  <c r="W1428" i="4"/>
  <c r="W1429" i="4"/>
  <c r="W1430" i="4"/>
  <c r="W1431" i="4"/>
  <c r="W1432" i="4"/>
  <c r="W1433" i="4"/>
  <c r="W1434" i="4"/>
  <c r="W1435" i="4"/>
  <c r="W1436" i="4"/>
  <c r="W1437" i="4"/>
  <c r="W1438" i="4"/>
  <c r="W1439" i="4"/>
  <c r="W1440" i="4"/>
  <c r="W1441" i="4"/>
  <c r="W1442" i="4"/>
  <c r="W1443" i="4"/>
  <c r="W1444" i="4"/>
  <c r="W1445" i="4"/>
  <c r="W1446" i="4"/>
  <c r="W1447" i="4"/>
  <c r="W1448" i="4"/>
  <c r="W1449" i="4"/>
  <c r="W1450" i="4"/>
  <c r="W1451" i="4"/>
  <c r="W1452" i="4"/>
  <c r="W1453" i="4"/>
  <c r="W1454" i="4"/>
  <c r="W1455" i="4"/>
  <c r="W1456" i="4"/>
  <c r="W1457" i="4"/>
  <c r="W1458" i="4"/>
  <c r="W1459" i="4"/>
  <c r="W1460" i="4"/>
  <c r="W1461" i="4"/>
  <c r="W1462" i="4"/>
  <c r="W1463" i="4"/>
  <c r="W1464" i="4"/>
  <c r="W1465" i="4"/>
  <c r="W1466" i="4"/>
  <c r="W1467" i="4"/>
  <c r="W1468" i="4"/>
  <c r="W1469" i="4"/>
  <c r="W1470" i="4"/>
  <c r="W1471" i="4"/>
  <c r="W1472" i="4"/>
  <c r="W1473" i="4"/>
  <c r="W1474" i="4"/>
  <c r="W1475" i="4"/>
  <c r="W1476" i="4"/>
  <c r="W1477" i="4"/>
  <c r="W1478" i="4"/>
  <c r="W1479" i="4"/>
  <c r="W1480" i="4"/>
  <c r="W1481" i="4"/>
  <c r="W1482" i="4"/>
  <c r="W1483" i="4"/>
  <c r="W1484" i="4"/>
  <c r="W1485" i="4"/>
  <c r="W1486" i="4"/>
  <c r="W1487" i="4"/>
  <c r="W1488" i="4"/>
  <c r="W1489" i="4"/>
  <c r="W1490" i="4"/>
  <c r="W1491" i="4"/>
  <c r="W1492" i="4"/>
  <c r="W1493" i="4"/>
  <c r="W1494" i="4"/>
  <c r="W1495" i="4"/>
  <c r="W1496" i="4"/>
  <c r="W1497" i="4"/>
  <c r="W1498" i="4"/>
  <c r="W1499" i="4"/>
  <c r="W1500" i="4"/>
  <c r="W1501" i="4"/>
  <c r="W1502" i="4"/>
  <c r="W1503" i="4"/>
  <c r="W1504" i="4"/>
  <c r="W1505" i="4"/>
  <c r="W1506" i="4"/>
  <c r="W1507" i="4"/>
  <c r="W1508" i="4"/>
  <c r="W1509" i="4"/>
  <c r="W1510" i="4"/>
  <c r="W1511" i="4"/>
  <c r="W1512" i="4"/>
  <c r="W1513" i="4"/>
  <c r="W1514" i="4"/>
  <c r="W1515" i="4"/>
  <c r="W1516" i="4"/>
  <c r="W1517" i="4"/>
  <c r="W1518" i="4"/>
  <c r="W1519" i="4"/>
  <c r="W1520" i="4"/>
  <c r="W1521" i="4"/>
  <c r="W1522" i="4"/>
  <c r="W1523" i="4"/>
  <c r="W1524" i="4"/>
  <c r="W1525" i="4"/>
  <c r="W1526" i="4"/>
  <c r="W1527" i="4"/>
  <c r="W1528" i="4"/>
  <c r="W1529" i="4"/>
  <c r="W1530" i="4"/>
  <c r="W1531" i="4"/>
  <c r="W1532" i="4"/>
  <c r="W1533" i="4"/>
  <c r="W1534" i="4"/>
  <c r="W1535" i="4"/>
  <c r="W1536" i="4"/>
  <c r="W1537" i="4"/>
  <c r="W1538" i="4"/>
  <c r="W1539" i="4"/>
  <c r="W1540" i="4"/>
  <c r="W1541" i="4"/>
  <c r="W1542" i="4"/>
  <c r="W1543" i="4"/>
  <c r="W1544" i="4"/>
  <c r="W1545" i="4"/>
  <c r="W1546" i="4"/>
  <c r="W1547" i="4"/>
  <c r="W1548" i="4"/>
  <c r="W1549" i="4"/>
  <c r="W1550" i="4"/>
  <c r="W1551" i="4"/>
  <c r="W1552" i="4"/>
  <c r="W1553" i="4"/>
  <c r="W1554" i="4"/>
  <c r="W1555" i="4"/>
  <c r="W1556" i="4"/>
  <c r="W1557" i="4"/>
  <c r="W1558" i="4"/>
  <c r="W1559" i="4"/>
  <c r="W1560" i="4"/>
  <c r="W1561" i="4"/>
  <c r="W1562" i="4"/>
  <c r="W1563" i="4"/>
  <c r="W1564" i="4"/>
  <c r="W1565" i="4"/>
  <c r="W1566" i="4"/>
  <c r="W1567" i="4"/>
  <c r="W1568" i="4"/>
  <c r="W1569" i="4"/>
  <c r="W1570" i="4"/>
  <c r="W1571" i="4"/>
  <c r="W1572" i="4"/>
  <c r="W1573" i="4"/>
  <c r="W1574" i="4"/>
  <c r="W1575" i="4"/>
  <c r="W1576" i="4"/>
  <c r="W1577" i="4"/>
  <c r="W1578" i="4"/>
  <c r="W1579" i="4"/>
  <c r="W1580" i="4"/>
  <c r="W1581" i="4"/>
  <c r="W1582" i="4"/>
  <c r="W1583" i="4"/>
  <c r="W1584" i="4"/>
  <c r="W1585" i="4"/>
  <c r="W1586" i="4"/>
  <c r="W1587" i="4"/>
  <c r="W1588" i="4"/>
  <c r="W1589" i="4"/>
  <c r="W1590" i="4"/>
  <c r="W1591" i="4"/>
  <c r="W1592" i="4"/>
  <c r="W1593" i="4"/>
  <c r="W1594" i="4"/>
  <c r="W1595" i="4"/>
  <c r="W1596" i="4"/>
  <c r="W1597" i="4"/>
  <c r="W1598" i="4"/>
  <c r="W1599" i="4"/>
  <c r="W1600" i="4"/>
  <c r="W1601" i="4"/>
  <c r="W1602" i="4"/>
  <c r="W1603" i="4"/>
  <c r="W1604" i="4"/>
  <c r="W1605" i="4"/>
  <c r="W1606" i="4"/>
  <c r="W1607" i="4"/>
  <c r="W1608" i="4"/>
  <c r="W1609" i="4"/>
  <c r="W1610" i="4"/>
  <c r="W1611" i="4"/>
  <c r="W1612" i="4"/>
  <c r="W1613" i="4"/>
  <c r="W1614" i="4"/>
  <c r="W1615" i="4"/>
  <c r="W1616" i="4"/>
  <c r="W1617" i="4"/>
  <c r="W1618" i="4"/>
  <c r="W1619" i="4"/>
  <c r="W1620" i="4"/>
  <c r="W1621" i="4"/>
  <c r="W1622" i="4"/>
  <c r="W1623" i="4"/>
  <c r="W1624" i="4"/>
  <c r="W1625" i="4"/>
  <c r="W1626" i="4"/>
  <c r="W1627" i="4"/>
  <c r="W1628" i="4"/>
  <c r="W1629" i="4"/>
  <c r="W1630" i="4"/>
  <c r="W1631" i="4"/>
  <c r="W1632" i="4"/>
  <c r="W1633" i="4"/>
  <c r="W1634" i="4"/>
  <c r="W1635" i="4"/>
  <c r="W1636" i="4"/>
  <c r="W1637" i="4"/>
  <c r="W1638" i="4"/>
  <c r="W1639" i="4"/>
  <c r="W1640" i="4"/>
  <c r="W1641" i="4"/>
  <c r="W1642" i="4"/>
  <c r="W1643" i="4"/>
  <c r="W1644" i="4"/>
  <c r="W1645" i="4"/>
  <c r="W1646" i="4"/>
  <c r="W1647" i="4"/>
  <c r="W1648" i="4"/>
  <c r="W1649" i="4"/>
  <c r="W1650" i="4"/>
  <c r="W1651" i="4"/>
  <c r="W1652" i="4"/>
  <c r="W1653" i="4"/>
  <c r="W1654" i="4"/>
  <c r="W1655" i="4"/>
  <c r="W1656" i="4"/>
  <c r="W1657" i="4"/>
  <c r="W1658" i="4"/>
  <c r="W1659" i="4"/>
  <c r="W1660" i="4"/>
  <c r="W1661" i="4"/>
  <c r="W1662" i="4"/>
  <c r="W1663" i="4"/>
  <c r="W1664" i="4"/>
  <c r="W1665" i="4"/>
  <c r="W1666" i="4"/>
  <c r="W1667" i="4"/>
  <c r="W1668" i="4"/>
  <c r="W1669" i="4"/>
  <c r="W1670" i="4"/>
  <c r="W1671" i="4"/>
  <c r="W1672" i="4"/>
  <c r="W1673" i="4"/>
  <c r="W1674" i="4"/>
  <c r="W1675" i="4"/>
  <c r="W1676" i="4"/>
  <c r="W1677" i="4"/>
  <c r="W1678" i="4"/>
  <c r="W1679" i="4"/>
  <c r="W1680" i="4"/>
  <c r="W1681" i="4"/>
  <c r="W1682" i="4"/>
  <c r="W1683" i="4"/>
  <c r="W1684" i="4"/>
  <c r="W1685" i="4"/>
  <c r="W1686" i="4"/>
  <c r="W1687" i="4"/>
  <c r="W1688" i="4"/>
  <c r="W1689" i="4"/>
  <c r="W1690" i="4"/>
  <c r="W1691" i="4"/>
  <c r="W1692" i="4"/>
  <c r="W1693" i="4"/>
  <c r="W1694" i="4"/>
  <c r="W1695" i="4"/>
  <c r="W1696" i="4"/>
  <c r="W1697" i="4"/>
  <c r="W1698" i="4"/>
  <c r="W1699" i="4"/>
  <c r="W1700" i="4"/>
  <c r="W1701" i="4"/>
  <c r="W1702" i="4"/>
  <c r="W1703" i="4"/>
  <c r="W1704" i="4"/>
  <c r="W1705" i="4"/>
  <c r="W1706" i="4"/>
  <c r="W1707" i="4"/>
  <c r="W1708" i="4"/>
  <c r="W1709" i="4"/>
  <c r="W1710" i="4"/>
  <c r="W1711" i="4"/>
  <c r="W1712" i="4"/>
  <c r="W1713" i="4"/>
  <c r="W1714" i="4"/>
  <c r="W1715" i="4"/>
  <c r="W1716" i="4"/>
  <c r="W1717" i="4"/>
  <c r="W1718" i="4"/>
  <c r="W1719" i="4"/>
  <c r="W1720" i="4"/>
  <c r="W1721" i="4"/>
  <c r="W1722" i="4"/>
  <c r="W1723" i="4"/>
  <c r="W1724" i="4"/>
  <c r="W1725" i="4"/>
  <c r="W1726" i="4"/>
  <c r="W1727" i="4"/>
  <c r="W1728" i="4"/>
  <c r="W1729" i="4"/>
  <c r="W1730" i="4"/>
  <c r="W1731" i="4"/>
  <c r="W1732" i="4"/>
  <c r="W1733" i="4"/>
  <c r="W1734" i="4"/>
  <c r="W1735" i="4"/>
  <c r="W1736" i="4"/>
  <c r="W1737" i="4"/>
  <c r="W1738" i="4"/>
  <c r="W1739" i="4"/>
  <c r="W1740" i="4"/>
  <c r="W1741" i="4"/>
  <c r="W1742" i="4"/>
  <c r="W1743" i="4"/>
  <c r="W1744" i="4"/>
  <c r="W1745" i="4"/>
  <c r="W1746" i="4"/>
  <c r="W1747" i="4"/>
  <c r="W1748" i="4"/>
  <c r="W1749" i="4"/>
  <c r="W1750" i="4"/>
  <c r="W1751" i="4"/>
  <c r="W1752" i="4"/>
  <c r="W1753" i="4"/>
  <c r="W1754" i="4"/>
  <c r="W1755" i="4"/>
  <c r="W1756" i="4"/>
  <c r="W1757" i="4"/>
  <c r="W1758" i="4"/>
  <c r="W1759" i="4"/>
  <c r="W1760" i="4"/>
  <c r="W1761" i="4"/>
  <c r="W1762" i="4"/>
  <c r="W1763" i="4"/>
  <c r="W1764" i="4"/>
  <c r="W1765" i="4"/>
  <c r="W1766" i="4"/>
  <c r="W1767" i="4"/>
  <c r="W1768" i="4"/>
  <c r="W1769" i="4"/>
  <c r="W1770" i="4"/>
  <c r="W1771" i="4"/>
  <c r="W1772" i="4"/>
  <c r="W1773" i="4"/>
  <c r="W1774" i="4"/>
  <c r="W1775" i="4"/>
  <c r="W1776" i="4"/>
  <c r="W1777" i="4"/>
  <c r="W1778" i="4"/>
  <c r="W1779" i="4"/>
  <c r="W1780" i="4"/>
  <c r="W1781" i="4"/>
  <c r="W1782" i="4"/>
  <c r="W1783" i="4"/>
  <c r="W1784" i="4"/>
  <c r="W1785" i="4"/>
  <c r="W1786" i="4"/>
  <c r="W1787" i="4"/>
  <c r="W1788" i="4"/>
  <c r="W1789" i="4"/>
  <c r="W1790" i="4"/>
  <c r="W1791" i="4"/>
  <c r="W1792" i="4"/>
  <c r="W1793" i="4"/>
  <c r="W1794" i="4"/>
  <c r="W1795" i="4"/>
  <c r="W1796" i="4"/>
  <c r="W1797" i="4"/>
  <c r="W1798" i="4"/>
  <c r="W1799" i="4"/>
  <c r="W1800" i="4"/>
  <c r="W1801" i="4"/>
  <c r="W1802" i="4"/>
  <c r="W1803" i="4"/>
  <c r="W1804" i="4"/>
  <c r="W1805" i="4"/>
  <c r="W1806" i="4"/>
  <c r="W1807" i="4"/>
  <c r="W1808" i="4"/>
  <c r="W1809" i="4"/>
  <c r="W1810" i="4"/>
  <c r="W1811" i="4"/>
  <c r="W1812" i="4"/>
  <c r="W1813" i="4"/>
  <c r="W1814" i="4"/>
  <c r="W1815" i="4"/>
  <c r="W1816" i="4"/>
  <c r="W1817" i="4"/>
  <c r="W1818" i="4"/>
  <c r="W1819" i="4"/>
  <c r="W1820" i="4"/>
  <c r="W1821" i="4"/>
  <c r="W1822" i="4"/>
  <c r="W1823" i="4"/>
  <c r="W1824" i="4"/>
  <c r="W1825" i="4"/>
  <c r="W1826" i="4"/>
  <c r="W1827" i="4"/>
  <c r="W1828" i="4"/>
  <c r="W1829" i="4"/>
  <c r="W1830" i="4"/>
  <c r="W1831" i="4"/>
  <c r="W1832" i="4"/>
  <c r="W1833" i="4"/>
  <c r="W1834" i="4"/>
  <c r="W1835" i="4"/>
  <c r="W1836" i="4"/>
  <c r="W1837" i="4"/>
  <c r="W1838" i="4"/>
  <c r="W1839" i="4"/>
  <c r="W1840" i="4"/>
  <c r="W1841" i="4"/>
  <c r="W1842" i="4"/>
  <c r="W1843" i="4"/>
  <c r="W1844" i="4"/>
  <c r="W1845" i="4"/>
  <c r="W1846" i="4"/>
  <c r="W1847" i="4"/>
  <c r="W1848" i="4"/>
  <c r="W1849" i="4"/>
  <c r="W1850" i="4"/>
  <c r="W1851" i="4"/>
  <c r="W1852" i="4"/>
  <c r="W1853" i="4"/>
  <c r="W1854" i="4"/>
  <c r="W1855" i="4"/>
  <c r="W1856" i="4"/>
  <c r="W1857" i="4"/>
  <c r="W1858" i="4"/>
  <c r="W1859" i="4"/>
  <c r="W1860" i="4"/>
  <c r="W1861" i="4"/>
  <c r="W1862" i="4"/>
  <c r="W1863" i="4"/>
  <c r="W1864" i="4"/>
  <c r="W1865" i="4"/>
  <c r="W1866" i="4"/>
  <c r="W1867" i="4"/>
  <c r="W1868" i="4"/>
  <c r="W1869" i="4"/>
  <c r="W1870" i="4"/>
  <c r="W1871" i="4"/>
  <c r="W1872" i="4"/>
  <c r="W1873" i="4"/>
  <c r="W1874" i="4"/>
  <c r="W1875" i="4"/>
  <c r="W1876" i="4"/>
  <c r="W1877" i="4"/>
  <c r="W1878" i="4"/>
  <c r="W1879" i="4"/>
  <c r="W1880" i="4"/>
  <c r="W1881" i="4"/>
  <c r="W1882" i="4"/>
  <c r="W1883" i="4"/>
  <c r="W1884" i="4"/>
  <c r="W1885" i="4"/>
  <c r="W1886" i="4"/>
  <c r="W1887" i="4"/>
  <c r="W1888" i="4"/>
  <c r="W1889" i="4"/>
  <c r="W1890" i="4"/>
  <c r="W1891" i="4"/>
  <c r="W1892" i="4"/>
  <c r="W1893" i="4"/>
  <c r="W1894" i="4"/>
  <c r="W1895" i="4"/>
  <c r="W1896" i="4"/>
  <c r="W1897" i="4"/>
  <c r="W1898" i="4"/>
  <c r="W1899" i="4"/>
  <c r="W1900" i="4"/>
  <c r="W1901" i="4"/>
  <c r="W1902" i="4"/>
  <c r="W1903" i="4"/>
  <c r="W1904" i="4"/>
  <c r="W1905" i="4"/>
  <c r="W1906" i="4"/>
  <c r="W1907" i="4"/>
  <c r="W1908" i="4"/>
  <c r="W1909" i="4"/>
  <c r="W1910" i="4"/>
  <c r="W1911" i="4"/>
  <c r="W1912" i="4"/>
  <c r="W1913" i="4"/>
  <c r="W1914" i="4"/>
  <c r="W1915" i="4"/>
  <c r="W1916" i="4"/>
  <c r="W1917" i="4"/>
  <c r="W1918" i="4"/>
  <c r="W1919" i="4"/>
  <c r="W1920" i="4"/>
  <c r="W1921" i="4"/>
  <c r="W1922" i="4"/>
  <c r="W1923" i="4"/>
  <c r="W1924" i="4"/>
  <c r="W1925" i="4"/>
  <c r="W1926" i="4"/>
  <c r="W1927" i="4"/>
  <c r="W1928" i="4"/>
  <c r="W1929" i="4"/>
  <c r="W1930" i="4"/>
  <c r="W1931" i="4"/>
  <c r="W1932" i="4"/>
  <c r="W1933" i="4"/>
  <c r="W1934" i="4"/>
  <c r="W1935" i="4"/>
  <c r="W1936" i="4"/>
  <c r="W1937" i="4"/>
  <c r="W1938" i="4"/>
  <c r="W1939" i="4"/>
  <c r="W1940" i="4"/>
  <c r="W1941" i="4"/>
  <c r="W1942" i="4"/>
  <c r="W1943" i="4"/>
  <c r="W1944" i="4"/>
  <c r="W1945" i="4"/>
  <c r="W1946" i="4"/>
  <c r="W1947" i="4"/>
  <c r="W1948" i="4"/>
  <c r="W1949" i="4"/>
  <c r="W1950" i="4"/>
  <c r="W1951" i="4"/>
  <c r="W1952" i="4"/>
  <c r="W1953" i="4"/>
  <c r="W1954" i="4"/>
  <c r="W1955" i="4"/>
  <c r="W1956" i="4"/>
  <c r="W1957" i="4"/>
  <c r="W1958" i="4"/>
  <c r="W1959" i="4"/>
  <c r="W1960" i="4"/>
  <c r="W1961" i="4"/>
  <c r="W1962" i="4"/>
  <c r="W1963" i="4"/>
  <c r="W1964" i="4"/>
  <c r="W1965" i="4"/>
  <c r="W1966" i="4"/>
  <c r="W1967" i="4"/>
  <c r="W1968" i="4"/>
  <c r="W1969" i="4"/>
  <c r="W1970" i="4"/>
  <c r="W1971" i="4"/>
  <c r="W1972" i="4"/>
  <c r="W1973" i="4"/>
  <c r="W1974" i="4"/>
  <c r="W1975" i="4"/>
  <c r="W1976" i="4"/>
  <c r="W1977" i="4"/>
  <c r="W1978" i="4"/>
  <c r="W1979" i="4"/>
  <c r="W1980" i="4"/>
  <c r="W1981" i="4"/>
  <c r="W1982" i="4"/>
  <c r="W1983" i="4"/>
  <c r="W1984" i="4"/>
  <c r="W1985" i="4"/>
  <c r="W1986" i="4"/>
  <c r="W1987" i="4"/>
  <c r="W1988" i="4"/>
  <c r="W1989" i="4"/>
  <c r="W1990" i="4"/>
  <c r="W1991" i="4"/>
  <c r="W1992" i="4"/>
  <c r="W1993" i="4"/>
  <c r="W1994" i="4"/>
  <c r="W1995" i="4"/>
  <c r="W1996" i="4"/>
  <c r="W1997" i="4"/>
  <c r="W1998" i="4"/>
  <c r="W1999" i="4"/>
  <c r="W2000" i="4"/>
  <c r="W2001" i="4"/>
  <c r="W2002" i="4"/>
  <c r="W2003" i="4"/>
  <c r="W2004" i="4"/>
  <c r="W2005" i="4"/>
  <c r="W2006" i="4"/>
  <c r="W2007" i="4"/>
  <c r="W2008" i="4"/>
  <c r="A4" i="18"/>
  <c r="AV9" i="4"/>
  <c r="AV10" i="4"/>
  <c r="AV11" i="4"/>
  <c r="AV12" i="4"/>
  <c r="AV13" i="4"/>
  <c r="AV14" i="4"/>
  <c r="AV15" i="4"/>
  <c r="AV16" i="4"/>
  <c r="AV17" i="4"/>
  <c r="AV18" i="4"/>
  <c r="AV19" i="4"/>
  <c r="AV20" i="4"/>
  <c r="AV21" i="4"/>
  <c r="AV22" i="4"/>
  <c r="AV23" i="4"/>
  <c r="AV24" i="4"/>
  <c r="AV25" i="4"/>
  <c r="AV26" i="4"/>
  <c r="AV27" i="4"/>
  <c r="AV28" i="4"/>
  <c r="AV29" i="4"/>
  <c r="AV30" i="4"/>
  <c r="AV31" i="4"/>
  <c r="AV32" i="4"/>
  <c r="AV33" i="4"/>
  <c r="AV34" i="4"/>
  <c r="AV35" i="4"/>
  <c r="AV36" i="4"/>
  <c r="AV37" i="4"/>
  <c r="AV38" i="4"/>
  <c r="AV39" i="4"/>
  <c r="AV40" i="4"/>
  <c r="AV41" i="4"/>
  <c r="AV42" i="4"/>
  <c r="AV43" i="4"/>
  <c r="AV44" i="4"/>
  <c r="AV45" i="4"/>
  <c r="AV46" i="4"/>
  <c r="AV47" i="4"/>
  <c r="AV48" i="4"/>
  <c r="AV49" i="4"/>
  <c r="AV50" i="4"/>
  <c r="AV51" i="4"/>
  <c r="AV52" i="4"/>
  <c r="AV53" i="4"/>
  <c r="AV54" i="4"/>
  <c r="AV55" i="4"/>
  <c r="AV56" i="4"/>
  <c r="AV57" i="4"/>
  <c r="AV58" i="4"/>
  <c r="AV59" i="4"/>
  <c r="AV60" i="4"/>
  <c r="AV61" i="4"/>
  <c r="AV62" i="4"/>
  <c r="AV63" i="4"/>
  <c r="AV64" i="4"/>
  <c r="AV65" i="4"/>
  <c r="AV66" i="4"/>
  <c r="AV67" i="4"/>
  <c r="AV68" i="4"/>
  <c r="AV69" i="4"/>
  <c r="AV70" i="4"/>
  <c r="AV71" i="4"/>
  <c r="AV72" i="4"/>
  <c r="AV73" i="4"/>
  <c r="AV74" i="4"/>
  <c r="AV75" i="4"/>
  <c r="AV76" i="4"/>
  <c r="AV77" i="4"/>
  <c r="AV78" i="4"/>
  <c r="AV79" i="4"/>
  <c r="AV80" i="4"/>
  <c r="AV81" i="4"/>
  <c r="AV82" i="4"/>
  <c r="AV83" i="4"/>
  <c r="AV84" i="4"/>
  <c r="AV85" i="4"/>
  <c r="AV86" i="4"/>
  <c r="AV87" i="4"/>
  <c r="AV88" i="4"/>
  <c r="AV89" i="4"/>
  <c r="AV90" i="4"/>
  <c r="AV91" i="4"/>
  <c r="AV92" i="4"/>
  <c r="AV93" i="4"/>
  <c r="AV94" i="4"/>
  <c r="AV95" i="4"/>
  <c r="AV96" i="4"/>
  <c r="AV97" i="4"/>
  <c r="AV98" i="4"/>
  <c r="AV99" i="4"/>
  <c r="AV100" i="4"/>
  <c r="AV101" i="4"/>
  <c r="AV102" i="4"/>
  <c r="AV103" i="4"/>
  <c r="AV104" i="4"/>
  <c r="AV105" i="4"/>
  <c r="AV106" i="4"/>
  <c r="AV107" i="4"/>
  <c r="AV108" i="4"/>
  <c r="AV109" i="4"/>
  <c r="AV110" i="4"/>
  <c r="AV111" i="4"/>
  <c r="AV112" i="4"/>
  <c r="AV113" i="4"/>
  <c r="AV114" i="4"/>
  <c r="AV115" i="4"/>
  <c r="AV116" i="4"/>
  <c r="AV117" i="4"/>
  <c r="AV118" i="4"/>
  <c r="AV119" i="4"/>
  <c r="AV120" i="4"/>
  <c r="AV121" i="4"/>
  <c r="AV122" i="4"/>
  <c r="AV123" i="4"/>
  <c r="AV124" i="4"/>
  <c r="AV125" i="4"/>
  <c r="AV126" i="4"/>
  <c r="AV127" i="4"/>
  <c r="AV128" i="4"/>
  <c r="AV129" i="4"/>
  <c r="AV130" i="4"/>
  <c r="AV131" i="4"/>
  <c r="AV132" i="4"/>
  <c r="AV133" i="4"/>
  <c r="AV134" i="4"/>
  <c r="AV135" i="4"/>
  <c r="AV136" i="4"/>
  <c r="AV137" i="4"/>
  <c r="AV138" i="4"/>
  <c r="AV139" i="4"/>
  <c r="AV140" i="4"/>
  <c r="AV141" i="4"/>
  <c r="AV142" i="4"/>
  <c r="AV143" i="4"/>
  <c r="AV144" i="4"/>
  <c r="AV145" i="4"/>
  <c r="AV146" i="4"/>
  <c r="AV147" i="4"/>
  <c r="AV148" i="4"/>
  <c r="AV149" i="4"/>
  <c r="AV150" i="4"/>
  <c r="AV151" i="4"/>
  <c r="AV152" i="4"/>
  <c r="AV153" i="4"/>
  <c r="AV154" i="4"/>
  <c r="AV155" i="4"/>
  <c r="AV156" i="4"/>
  <c r="AV157" i="4"/>
  <c r="AV158" i="4"/>
  <c r="AV159" i="4"/>
  <c r="AV160" i="4"/>
  <c r="AV161" i="4"/>
  <c r="AV162" i="4"/>
  <c r="AV163" i="4"/>
  <c r="AV164" i="4"/>
  <c r="AV165" i="4"/>
  <c r="AV166" i="4"/>
  <c r="AV167" i="4"/>
  <c r="AV168" i="4"/>
  <c r="AV169" i="4"/>
  <c r="AV170" i="4"/>
  <c r="AV171" i="4"/>
  <c r="AV172" i="4"/>
  <c r="AV173" i="4"/>
  <c r="AV174" i="4"/>
  <c r="AV175" i="4"/>
  <c r="AV176" i="4"/>
  <c r="AV177" i="4"/>
  <c r="AV178" i="4"/>
  <c r="AV179" i="4"/>
  <c r="AV180" i="4"/>
  <c r="AV181" i="4"/>
  <c r="AV182" i="4"/>
  <c r="AV183" i="4"/>
  <c r="AV184" i="4"/>
  <c r="AV185" i="4"/>
  <c r="AV186" i="4"/>
  <c r="AV187" i="4"/>
  <c r="AV188" i="4"/>
  <c r="AV189" i="4"/>
  <c r="AV190" i="4"/>
  <c r="AV191" i="4"/>
  <c r="AV192" i="4"/>
  <c r="AV193" i="4"/>
  <c r="AV194" i="4"/>
  <c r="AV195" i="4"/>
  <c r="AV196" i="4"/>
  <c r="AV197" i="4"/>
  <c r="AV198" i="4"/>
  <c r="AV199" i="4"/>
  <c r="AV200" i="4"/>
  <c r="AV201" i="4"/>
  <c r="AV202" i="4"/>
  <c r="AV203" i="4"/>
  <c r="AV204" i="4"/>
  <c r="AV205" i="4"/>
  <c r="AV206" i="4"/>
  <c r="AV207" i="4"/>
  <c r="AV208" i="4"/>
  <c r="AV209" i="4"/>
  <c r="AV210" i="4"/>
  <c r="AV211" i="4"/>
  <c r="AV212" i="4"/>
  <c r="AV213" i="4"/>
  <c r="AV214" i="4"/>
  <c r="AV215" i="4"/>
  <c r="AV216" i="4"/>
  <c r="AV217" i="4"/>
  <c r="AV218" i="4"/>
  <c r="AV219" i="4"/>
  <c r="AV220" i="4"/>
  <c r="AV221" i="4"/>
  <c r="AV222" i="4"/>
  <c r="AV223" i="4"/>
  <c r="AV224" i="4"/>
  <c r="AV225" i="4"/>
  <c r="AV226" i="4"/>
  <c r="AV227" i="4"/>
  <c r="AV228" i="4"/>
  <c r="AV229" i="4"/>
  <c r="AV230" i="4"/>
  <c r="AV231" i="4"/>
  <c r="AV232" i="4"/>
  <c r="AV233" i="4"/>
  <c r="AV234" i="4"/>
  <c r="AV235" i="4"/>
  <c r="AV236" i="4"/>
  <c r="AV237" i="4"/>
  <c r="AV238" i="4"/>
  <c r="AV239" i="4"/>
  <c r="AV240" i="4"/>
  <c r="AV241" i="4"/>
  <c r="AV242" i="4"/>
  <c r="AV243" i="4"/>
  <c r="AV244" i="4"/>
  <c r="AV245" i="4"/>
  <c r="AV246" i="4"/>
  <c r="AV247" i="4"/>
  <c r="AV248" i="4"/>
  <c r="AV249" i="4"/>
  <c r="AV250" i="4"/>
  <c r="AV251" i="4"/>
  <c r="AV252" i="4"/>
  <c r="AV253" i="4"/>
  <c r="AV254" i="4"/>
  <c r="AV255" i="4"/>
  <c r="AV256" i="4"/>
  <c r="AV257" i="4"/>
  <c r="AV258" i="4"/>
  <c r="AV259" i="4"/>
  <c r="AV260" i="4"/>
  <c r="AV261" i="4"/>
  <c r="AV262" i="4"/>
  <c r="AV263" i="4"/>
  <c r="AV264" i="4"/>
  <c r="AV265" i="4"/>
  <c r="AV266" i="4"/>
  <c r="AV267" i="4"/>
  <c r="AV268" i="4"/>
  <c r="AV269" i="4"/>
  <c r="AV270" i="4"/>
  <c r="AV271" i="4"/>
  <c r="AV272" i="4"/>
  <c r="AV273" i="4"/>
  <c r="AV274" i="4"/>
  <c r="AV275" i="4"/>
  <c r="AV276" i="4"/>
  <c r="AV277" i="4"/>
  <c r="AV278" i="4"/>
  <c r="AV279" i="4"/>
  <c r="AV280" i="4"/>
  <c r="AV281" i="4"/>
  <c r="AV282" i="4"/>
  <c r="AV283" i="4"/>
  <c r="AV284" i="4"/>
  <c r="AV285" i="4"/>
  <c r="AV286" i="4"/>
  <c r="AV287" i="4"/>
  <c r="AV288" i="4"/>
  <c r="AV289" i="4"/>
  <c r="AV290" i="4"/>
  <c r="AV291" i="4"/>
  <c r="AV292" i="4"/>
  <c r="AV293" i="4"/>
  <c r="AV294" i="4"/>
  <c r="AV295" i="4"/>
  <c r="AV296" i="4"/>
  <c r="AV297" i="4"/>
  <c r="AV298" i="4"/>
  <c r="AV299" i="4"/>
  <c r="AV300" i="4"/>
  <c r="AV301" i="4"/>
  <c r="AV302" i="4"/>
  <c r="AV303" i="4"/>
  <c r="AV304" i="4"/>
  <c r="AV305" i="4"/>
  <c r="AV306" i="4"/>
  <c r="AV307" i="4"/>
  <c r="AV308" i="4"/>
  <c r="AV309" i="4"/>
  <c r="AV310" i="4"/>
  <c r="AV311" i="4"/>
  <c r="AV312" i="4"/>
  <c r="AV313" i="4"/>
  <c r="AV314" i="4"/>
  <c r="AV315" i="4"/>
  <c r="AV316" i="4"/>
  <c r="AV317" i="4"/>
  <c r="AV318" i="4"/>
  <c r="AV319" i="4"/>
  <c r="AV320" i="4"/>
  <c r="AV321" i="4"/>
  <c r="AV322" i="4"/>
  <c r="AV323" i="4"/>
  <c r="AV324" i="4"/>
  <c r="AV325" i="4"/>
  <c r="AV326" i="4"/>
  <c r="AV327" i="4"/>
  <c r="AV328" i="4"/>
  <c r="AV329" i="4"/>
  <c r="AV330" i="4"/>
  <c r="AV331" i="4"/>
  <c r="AV332" i="4"/>
  <c r="AV333" i="4"/>
  <c r="AV334" i="4"/>
  <c r="AV335" i="4"/>
  <c r="AV336" i="4"/>
  <c r="AV337" i="4"/>
  <c r="AV338" i="4"/>
  <c r="AV339" i="4"/>
  <c r="AV340" i="4"/>
  <c r="AV341" i="4"/>
  <c r="AV342" i="4"/>
  <c r="AV343" i="4"/>
  <c r="AV344" i="4"/>
  <c r="AV345" i="4"/>
  <c r="AV346" i="4"/>
  <c r="AV347" i="4"/>
  <c r="AV348" i="4"/>
  <c r="AV349" i="4"/>
  <c r="AV350" i="4"/>
  <c r="AV351" i="4"/>
  <c r="AV352" i="4"/>
  <c r="AV353" i="4"/>
  <c r="AV354" i="4"/>
  <c r="AV355" i="4"/>
  <c r="AV356" i="4"/>
  <c r="AV357" i="4"/>
  <c r="AV358" i="4"/>
  <c r="AV359" i="4"/>
  <c r="AV360" i="4"/>
  <c r="AV361" i="4"/>
  <c r="AV362" i="4"/>
  <c r="AV363" i="4"/>
  <c r="AV364" i="4"/>
  <c r="AV365" i="4"/>
  <c r="AV366" i="4"/>
  <c r="AV367" i="4"/>
  <c r="AV368" i="4"/>
  <c r="AV369" i="4"/>
  <c r="AV370" i="4"/>
  <c r="AV371" i="4"/>
  <c r="AV372" i="4"/>
  <c r="AV373" i="4"/>
  <c r="AV374" i="4"/>
  <c r="AV375" i="4"/>
  <c r="AV376" i="4"/>
  <c r="AV377" i="4"/>
  <c r="AV378" i="4"/>
  <c r="AV379" i="4"/>
  <c r="AV380" i="4"/>
  <c r="AV381" i="4"/>
  <c r="AV382" i="4"/>
  <c r="AV383" i="4"/>
  <c r="AV384" i="4"/>
  <c r="AV385" i="4"/>
  <c r="AV386" i="4"/>
  <c r="AV387" i="4"/>
  <c r="AV388" i="4"/>
  <c r="AV389" i="4"/>
  <c r="AV390" i="4"/>
  <c r="AV391" i="4"/>
  <c r="AV392" i="4"/>
  <c r="AV393" i="4"/>
  <c r="AV394" i="4"/>
  <c r="AV395" i="4"/>
  <c r="AV396" i="4"/>
  <c r="AV397" i="4"/>
  <c r="AV398" i="4"/>
  <c r="AV399" i="4"/>
  <c r="AV400" i="4"/>
  <c r="AV401" i="4"/>
  <c r="AV402" i="4"/>
  <c r="AV403" i="4"/>
  <c r="AV404" i="4"/>
  <c r="AV405" i="4"/>
  <c r="AV406" i="4"/>
  <c r="AV407" i="4"/>
  <c r="AV408" i="4"/>
  <c r="AV409" i="4"/>
  <c r="AV410" i="4"/>
  <c r="AV411" i="4"/>
  <c r="AV412" i="4"/>
  <c r="AV413" i="4"/>
  <c r="AV414" i="4"/>
  <c r="AV415" i="4"/>
  <c r="AV416" i="4"/>
  <c r="AV417" i="4"/>
  <c r="AV418" i="4"/>
  <c r="AV419" i="4"/>
  <c r="AV420" i="4"/>
  <c r="AV421" i="4"/>
  <c r="AV422" i="4"/>
  <c r="AV423" i="4"/>
  <c r="AV424" i="4"/>
  <c r="AV425" i="4"/>
  <c r="AV426" i="4"/>
  <c r="AV427" i="4"/>
  <c r="AV428" i="4"/>
  <c r="AV429" i="4"/>
  <c r="AV430" i="4"/>
  <c r="AV431" i="4"/>
  <c r="AV432" i="4"/>
  <c r="AV433" i="4"/>
  <c r="AV434" i="4"/>
  <c r="AV435" i="4"/>
  <c r="AV436" i="4"/>
  <c r="AV437" i="4"/>
  <c r="AV438" i="4"/>
  <c r="AV439" i="4"/>
  <c r="AV440" i="4"/>
  <c r="AV441" i="4"/>
  <c r="AV442" i="4"/>
  <c r="AV443" i="4"/>
  <c r="AV444" i="4"/>
  <c r="AV445" i="4"/>
  <c r="AV446" i="4"/>
  <c r="AV447" i="4"/>
  <c r="AV448" i="4"/>
  <c r="AV449" i="4"/>
  <c r="AV450" i="4"/>
  <c r="AV451" i="4"/>
  <c r="AV452" i="4"/>
  <c r="AV453" i="4"/>
  <c r="AV454" i="4"/>
  <c r="AV455" i="4"/>
  <c r="AV456" i="4"/>
  <c r="AV457" i="4"/>
  <c r="AV458" i="4"/>
  <c r="AV459" i="4"/>
  <c r="AV460" i="4"/>
  <c r="AV461" i="4"/>
  <c r="AV462" i="4"/>
  <c r="AV463" i="4"/>
  <c r="AV464" i="4"/>
  <c r="AV465" i="4"/>
  <c r="AV466" i="4"/>
  <c r="AV467" i="4"/>
  <c r="AV468" i="4"/>
  <c r="AV469" i="4"/>
  <c r="AV470" i="4"/>
  <c r="AV471" i="4"/>
  <c r="AV472" i="4"/>
  <c r="AV473" i="4"/>
  <c r="AV474" i="4"/>
  <c r="AV475" i="4"/>
  <c r="AV476" i="4"/>
  <c r="AV477" i="4"/>
  <c r="AV478" i="4"/>
  <c r="AV479" i="4"/>
  <c r="AV480" i="4"/>
  <c r="AV481" i="4"/>
  <c r="AV482" i="4"/>
  <c r="AV483" i="4"/>
  <c r="AV484" i="4"/>
  <c r="AV485" i="4"/>
  <c r="AV486" i="4"/>
  <c r="AV487" i="4"/>
  <c r="AV488" i="4"/>
  <c r="AV489" i="4"/>
  <c r="AV490" i="4"/>
  <c r="AV491" i="4"/>
  <c r="AV492" i="4"/>
  <c r="AV493" i="4"/>
  <c r="AV494" i="4"/>
  <c r="AV495" i="4"/>
  <c r="AV496" i="4"/>
  <c r="AV497" i="4"/>
  <c r="AV498" i="4"/>
  <c r="AV499" i="4"/>
  <c r="AV500" i="4"/>
  <c r="AV501" i="4"/>
  <c r="AV502" i="4"/>
  <c r="AV503" i="4"/>
  <c r="AV504" i="4"/>
  <c r="AV505" i="4"/>
  <c r="AV506" i="4"/>
  <c r="AV507" i="4"/>
  <c r="AV508" i="4"/>
  <c r="AV509" i="4"/>
  <c r="AV510" i="4"/>
  <c r="AV511" i="4"/>
  <c r="AV512" i="4"/>
  <c r="AV513" i="4"/>
  <c r="AV514" i="4"/>
  <c r="AV515" i="4"/>
  <c r="AV516" i="4"/>
  <c r="AV517" i="4"/>
  <c r="AV518" i="4"/>
  <c r="AV519" i="4"/>
  <c r="AV520" i="4"/>
  <c r="AV521" i="4"/>
  <c r="AV522" i="4"/>
  <c r="AV523" i="4"/>
  <c r="AV524" i="4"/>
  <c r="AV525" i="4"/>
  <c r="AV526" i="4"/>
  <c r="AV527" i="4"/>
  <c r="AV528" i="4"/>
  <c r="AV529" i="4"/>
  <c r="AV530" i="4"/>
  <c r="AV531" i="4"/>
  <c r="AV532" i="4"/>
  <c r="AV533" i="4"/>
  <c r="AV534" i="4"/>
  <c r="AV535" i="4"/>
  <c r="AV536" i="4"/>
  <c r="AV537" i="4"/>
  <c r="AV538" i="4"/>
  <c r="AV539" i="4"/>
  <c r="AV540" i="4"/>
  <c r="AV541" i="4"/>
  <c r="AV542" i="4"/>
  <c r="AV543" i="4"/>
  <c r="AV544" i="4"/>
  <c r="AV545" i="4"/>
  <c r="AV546" i="4"/>
  <c r="AV547" i="4"/>
  <c r="AV548" i="4"/>
  <c r="AV549" i="4"/>
  <c r="AV550" i="4"/>
  <c r="AV551" i="4"/>
  <c r="AV552" i="4"/>
  <c r="AV553" i="4"/>
  <c r="AV554" i="4"/>
  <c r="AV555" i="4"/>
  <c r="AV556" i="4"/>
  <c r="AV557" i="4"/>
  <c r="AV558" i="4"/>
  <c r="AV559" i="4"/>
  <c r="AV560" i="4"/>
  <c r="AV561" i="4"/>
  <c r="AV562" i="4"/>
  <c r="AV563" i="4"/>
  <c r="AV564" i="4"/>
  <c r="AV565" i="4"/>
  <c r="AV566" i="4"/>
  <c r="AV567" i="4"/>
  <c r="AV568" i="4"/>
  <c r="AV569" i="4"/>
  <c r="AV570" i="4"/>
  <c r="AV571" i="4"/>
  <c r="AV572" i="4"/>
  <c r="AV573" i="4"/>
  <c r="AV574" i="4"/>
  <c r="AV575" i="4"/>
  <c r="AV576" i="4"/>
  <c r="AV577" i="4"/>
  <c r="AV578" i="4"/>
  <c r="AV579" i="4"/>
  <c r="AV580" i="4"/>
  <c r="AV581" i="4"/>
  <c r="AV582" i="4"/>
  <c r="AV583" i="4"/>
  <c r="AV584" i="4"/>
  <c r="AV585" i="4"/>
  <c r="AV586" i="4"/>
  <c r="AV587" i="4"/>
  <c r="AV588" i="4"/>
  <c r="AV589" i="4"/>
  <c r="AV590" i="4"/>
  <c r="AV591" i="4"/>
  <c r="AV592" i="4"/>
  <c r="AV593" i="4"/>
  <c r="AV594" i="4"/>
  <c r="AV595" i="4"/>
  <c r="AV596" i="4"/>
  <c r="AV597" i="4"/>
  <c r="AV598" i="4"/>
  <c r="AV599" i="4"/>
  <c r="AV600" i="4"/>
  <c r="AV601" i="4"/>
  <c r="AV602" i="4"/>
  <c r="AV603" i="4"/>
  <c r="AV604" i="4"/>
  <c r="AV605" i="4"/>
  <c r="AV606" i="4"/>
  <c r="AV607" i="4"/>
  <c r="AV608" i="4"/>
  <c r="AV609" i="4"/>
  <c r="AV610" i="4"/>
  <c r="AV611" i="4"/>
  <c r="AV612" i="4"/>
  <c r="AV613" i="4"/>
  <c r="AV614" i="4"/>
  <c r="AV615" i="4"/>
  <c r="AV616" i="4"/>
  <c r="AV617" i="4"/>
  <c r="AV618" i="4"/>
  <c r="AV619" i="4"/>
  <c r="AV620" i="4"/>
  <c r="AV621" i="4"/>
  <c r="AV622" i="4"/>
  <c r="AV623" i="4"/>
  <c r="AV624" i="4"/>
  <c r="AV625" i="4"/>
  <c r="AV626" i="4"/>
  <c r="AV627" i="4"/>
  <c r="AV628" i="4"/>
  <c r="AV629" i="4"/>
  <c r="AV630" i="4"/>
  <c r="AV631" i="4"/>
  <c r="AV632" i="4"/>
  <c r="AV633" i="4"/>
  <c r="AV634" i="4"/>
  <c r="AV635" i="4"/>
  <c r="AV636" i="4"/>
  <c r="AV637" i="4"/>
  <c r="AV638" i="4"/>
  <c r="AV639" i="4"/>
  <c r="AV640" i="4"/>
  <c r="AV641" i="4"/>
  <c r="AV642" i="4"/>
  <c r="AV643" i="4"/>
  <c r="AV644" i="4"/>
  <c r="AV645" i="4"/>
  <c r="AV646" i="4"/>
  <c r="AV647" i="4"/>
  <c r="AV648" i="4"/>
  <c r="AV649" i="4"/>
  <c r="AV650" i="4"/>
  <c r="AV651" i="4"/>
  <c r="AV652" i="4"/>
  <c r="AV653" i="4"/>
  <c r="AV654" i="4"/>
  <c r="AV655" i="4"/>
  <c r="AV656" i="4"/>
  <c r="AV657" i="4"/>
  <c r="AV658" i="4"/>
  <c r="AV659" i="4"/>
  <c r="AV660" i="4"/>
  <c r="AV661" i="4"/>
  <c r="AV662" i="4"/>
  <c r="AV663" i="4"/>
  <c r="AV664" i="4"/>
  <c r="AV665" i="4"/>
  <c r="AV666" i="4"/>
  <c r="AV667" i="4"/>
  <c r="AV668" i="4"/>
  <c r="AV669" i="4"/>
  <c r="AV670" i="4"/>
  <c r="AV671" i="4"/>
  <c r="AV672" i="4"/>
  <c r="AV673" i="4"/>
  <c r="AV674" i="4"/>
  <c r="AV675" i="4"/>
  <c r="AV676" i="4"/>
  <c r="AV677" i="4"/>
  <c r="AV678" i="4"/>
  <c r="AV679" i="4"/>
  <c r="AV680" i="4"/>
  <c r="AV681" i="4"/>
  <c r="AV682" i="4"/>
  <c r="AV683" i="4"/>
  <c r="AV684" i="4"/>
  <c r="AV685" i="4"/>
  <c r="AV686" i="4"/>
  <c r="AV687" i="4"/>
  <c r="AV688" i="4"/>
  <c r="AV689" i="4"/>
  <c r="AV690" i="4"/>
  <c r="AV691" i="4"/>
  <c r="AV692" i="4"/>
  <c r="AV693" i="4"/>
  <c r="AV694" i="4"/>
  <c r="AV695" i="4"/>
  <c r="AV696" i="4"/>
  <c r="AV697" i="4"/>
  <c r="AV698" i="4"/>
  <c r="AV699" i="4"/>
  <c r="AV700" i="4"/>
  <c r="AV701" i="4"/>
  <c r="AV702" i="4"/>
  <c r="AV703" i="4"/>
  <c r="AV704" i="4"/>
  <c r="AV705" i="4"/>
  <c r="AV706" i="4"/>
  <c r="AV707" i="4"/>
  <c r="AV708" i="4"/>
  <c r="AV709" i="4"/>
  <c r="AV710" i="4"/>
  <c r="AV711" i="4"/>
  <c r="AV712" i="4"/>
  <c r="AV713" i="4"/>
  <c r="AV714" i="4"/>
  <c r="AV715" i="4"/>
  <c r="AV716" i="4"/>
  <c r="AV717" i="4"/>
  <c r="AV718" i="4"/>
  <c r="AV719" i="4"/>
  <c r="AV720" i="4"/>
  <c r="AV721" i="4"/>
  <c r="AV722" i="4"/>
  <c r="AV723" i="4"/>
  <c r="AV724" i="4"/>
  <c r="AV725" i="4"/>
  <c r="AV726" i="4"/>
  <c r="AV727" i="4"/>
  <c r="AV728" i="4"/>
  <c r="AV729" i="4"/>
  <c r="AV730" i="4"/>
  <c r="AV731" i="4"/>
  <c r="AV732" i="4"/>
  <c r="AV733" i="4"/>
  <c r="AV734" i="4"/>
  <c r="AV735" i="4"/>
  <c r="AV736" i="4"/>
  <c r="AV737" i="4"/>
  <c r="AV738" i="4"/>
  <c r="AV739" i="4"/>
  <c r="AV740" i="4"/>
  <c r="AV741" i="4"/>
  <c r="AV742" i="4"/>
  <c r="AV743" i="4"/>
  <c r="AV744" i="4"/>
  <c r="AV745" i="4"/>
  <c r="AV746" i="4"/>
  <c r="AV747" i="4"/>
  <c r="AV748" i="4"/>
  <c r="AV749" i="4"/>
  <c r="AV750" i="4"/>
  <c r="AV751" i="4"/>
  <c r="AV752" i="4"/>
  <c r="AV753" i="4"/>
  <c r="AV754" i="4"/>
  <c r="AV755" i="4"/>
  <c r="AV756" i="4"/>
  <c r="AV757" i="4"/>
  <c r="AV758" i="4"/>
  <c r="AV759" i="4"/>
  <c r="AV760" i="4"/>
  <c r="AV761" i="4"/>
  <c r="AV762" i="4"/>
  <c r="AV763" i="4"/>
  <c r="AV764" i="4"/>
  <c r="AV765" i="4"/>
  <c r="AV766" i="4"/>
  <c r="AV767" i="4"/>
  <c r="AV768" i="4"/>
  <c r="AV769" i="4"/>
  <c r="AV770" i="4"/>
  <c r="AV771" i="4"/>
  <c r="AV772" i="4"/>
  <c r="AV773" i="4"/>
  <c r="AV774" i="4"/>
  <c r="AV775" i="4"/>
  <c r="AV776" i="4"/>
  <c r="AV777" i="4"/>
  <c r="AV778" i="4"/>
  <c r="AV779" i="4"/>
  <c r="AV780" i="4"/>
  <c r="AV781" i="4"/>
  <c r="AV782" i="4"/>
  <c r="AV783" i="4"/>
  <c r="AV784" i="4"/>
  <c r="AV785" i="4"/>
  <c r="AV786" i="4"/>
  <c r="AV787" i="4"/>
  <c r="AV788" i="4"/>
  <c r="AV789" i="4"/>
  <c r="AV790" i="4"/>
  <c r="AV791" i="4"/>
  <c r="AV792" i="4"/>
  <c r="AV793" i="4"/>
  <c r="AV794" i="4"/>
  <c r="AV795" i="4"/>
  <c r="AV796" i="4"/>
  <c r="AV797" i="4"/>
  <c r="AV798" i="4"/>
  <c r="AV799" i="4"/>
  <c r="AV800" i="4"/>
  <c r="AV801" i="4"/>
  <c r="AV802" i="4"/>
  <c r="AV803" i="4"/>
  <c r="AV804" i="4"/>
  <c r="AV805" i="4"/>
  <c r="AV806" i="4"/>
  <c r="AV807" i="4"/>
  <c r="AV808" i="4"/>
  <c r="AV809" i="4"/>
  <c r="AV810" i="4"/>
  <c r="AV811" i="4"/>
  <c r="AV812" i="4"/>
  <c r="AV813" i="4"/>
  <c r="AV814" i="4"/>
  <c r="AV815" i="4"/>
  <c r="AV816" i="4"/>
  <c r="AV817" i="4"/>
  <c r="AV818" i="4"/>
  <c r="AV819" i="4"/>
  <c r="AV820" i="4"/>
  <c r="AV821" i="4"/>
  <c r="AV822" i="4"/>
  <c r="AV823" i="4"/>
  <c r="AV824" i="4"/>
  <c r="AV825" i="4"/>
  <c r="AV826" i="4"/>
  <c r="AV827" i="4"/>
  <c r="AV828" i="4"/>
  <c r="AV829" i="4"/>
  <c r="AV830" i="4"/>
  <c r="AV831" i="4"/>
  <c r="AV832" i="4"/>
  <c r="AV833" i="4"/>
  <c r="AV834" i="4"/>
  <c r="AV835" i="4"/>
  <c r="AV836" i="4"/>
  <c r="AV837" i="4"/>
  <c r="AV838" i="4"/>
  <c r="AV839" i="4"/>
  <c r="AV840" i="4"/>
  <c r="AV841" i="4"/>
  <c r="AV842" i="4"/>
  <c r="AV843" i="4"/>
  <c r="AV844" i="4"/>
  <c r="AV845" i="4"/>
  <c r="AV846" i="4"/>
  <c r="AV847" i="4"/>
  <c r="AV848" i="4"/>
  <c r="AV849" i="4"/>
  <c r="AV850" i="4"/>
  <c r="AV851" i="4"/>
  <c r="AV852" i="4"/>
  <c r="AV853" i="4"/>
  <c r="AV854" i="4"/>
  <c r="AV855" i="4"/>
  <c r="AV856" i="4"/>
  <c r="AV857" i="4"/>
  <c r="AV858" i="4"/>
  <c r="AV859" i="4"/>
  <c r="AV860" i="4"/>
  <c r="AV861" i="4"/>
  <c r="AV862" i="4"/>
  <c r="AV863" i="4"/>
  <c r="AV864" i="4"/>
  <c r="AV865" i="4"/>
  <c r="AV866" i="4"/>
  <c r="AV867" i="4"/>
  <c r="AV868" i="4"/>
  <c r="AV869" i="4"/>
  <c r="AV870" i="4"/>
  <c r="AV871" i="4"/>
  <c r="AV872" i="4"/>
  <c r="AV873" i="4"/>
  <c r="AV874" i="4"/>
  <c r="AV875" i="4"/>
  <c r="AV876" i="4"/>
  <c r="AV877" i="4"/>
  <c r="AV878" i="4"/>
  <c r="AV879" i="4"/>
  <c r="AV880" i="4"/>
  <c r="AV881" i="4"/>
  <c r="AV882" i="4"/>
  <c r="AV883" i="4"/>
  <c r="AV884" i="4"/>
  <c r="AV885" i="4"/>
  <c r="AV886" i="4"/>
  <c r="AV887" i="4"/>
  <c r="AV888" i="4"/>
  <c r="AV889" i="4"/>
  <c r="AV890" i="4"/>
  <c r="AV891" i="4"/>
  <c r="AV892" i="4"/>
  <c r="AV893" i="4"/>
  <c r="AV894" i="4"/>
  <c r="AV895" i="4"/>
  <c r="AV896" i="4"/>
  <c r="AV897" i="4"/>
  <c r="AV898" i="4"/>
  <c r="AV899" i="4"/>
  <c r="AV900" i="4"/>
  <c r="AV901" i="4"/>
  <c r="AV902" i="4"/>
  <c r="AV903" i="4"/>
  <c r="AV904" i="4"/>
  <c r="AV905" i="4"/>
  <c r="AV906" i="4"/>
  <c r="AV907" i="4"/>
  <c r="AV908" i="4"/>
  <c r="AV909" i="4"/>
  <c r="AV910" i="4"/>
  <c r="AV911" i="4"/>
  <c r="AV912" i="4"/>
  <c r="AV913" i="4"/>
  <c r="AV914" i="4"/>
  <c r="AV915" i="4"/>
  <c r="AV916" i="4"/>
  <c r="AV917" i="4"/>
  <c r="AV918" i="4"/>
  <c r="AV919" i="4"/>
  <c r="AV920" i="4"/>
  <c r="AV921" i="4"/>
  <c r="AV922" i="4"/>
  <c r="AV923" i="4"/>
  <c r="AV924" i="4"/>
  <c r="AV925" i="4"/>
  <c r="AV926" i="4"/>
  <c r="AV927" i="4"/>
  <c r="AV928" i="4"/>
  <c r="AV929" i="4"/>
  <c r="AV930" i="4"/>
  <c r="AV931" i="4"/>
  <c r="AV932" i="4"/>
  <c r="AV933" i="4"/>
  <c r="AV934" i="4"/>
  <c r="AV935" i="4"/>
  <c r="AV936" i="4"/>
  <c r="AV937" i="4"/>
  <c r="AV938" i="4"/>
  <c r="AV939" i="4"/>
  <c r="AV940" i="4"/>
  <c r="AV941" i="4"/>
  <c r="AV942" i="4"/>
  <c r="AV943" i="4"/>
  <c r="AV944" i="4"/>
  <c r="AV945" i="4"/>
  <c r="AV946" i="4"/>
  <c r="AV947" i="4"/>
  <c r="AV948" i="4"/>
  <c r="AV949" i="4"/>
  <c r="AV950" i="4"/>
  <c r="AV951" i="4"/>
  <c r="AV952" i="4"/>
  <c r="AV953" i="4"/>
  <c r="AV954" i="4"/>
  <c r="AV955" i="4"/>
  <c r="AV956" i="4"/>
  <c r="AV957" i="4"/>
  <c r="AV958" i="4"/>
  <c r="AV959" i="4"/>
  <c r="AV960" i="4"/>
  <c r="AV961" i="4"/>
  <c r="AV962" i="4"/>
  <c r="AV963" i="4"/>
  <c r="AV964" i="4"/>
  <c r="AV965" i="4"/>
  <c r="AV966" i="4"/>
  <c r="AV967" i="4"/>
  <c r="AV968" i="4"/>
  <c r="AV969" i="4"/>
  <c r="AV970" i="4"/>
  <c r="AV971" i="4"/>
  <c r="AV972" i="4"/>
  <c r="AV973" i="4"/>
  <c r="AV974" i="4"/>
  <c r="AV975" i="4"/>
  <c r="AV976" i="4"/>
  <c r="AV977" i="4"/>
  <c r="AV978" i="4"/>
  <c r="AV979" i="4"/>
  <c r="AV980" i="4"/>
  <c r="AV981" i="4"/>
  <c r="AV982" i="4"/>
  <c r="AV983" i="4"/>
  <c r="AV984" i="4"/>
  <c r="AV985" i="4"/>
  <c r="AV986" i="4"/>
  <c r="AV987" i="4"/>
  <c r="AV988" i="4"/>
  <c r="AV989" i="4"/>
  <c r="AV990" i="4"/>
  <c r="AV991" i="4"/>
  <c r="AV992" i="4"/>
  <c r="AV993" i="4"/>
  <c r="AV994" i="4"/>
  <c r="AV995" i="4"/>
  <c r="AV996" i="4"/>
  <c r="AV997" i="4"/>
  <c r="AV998" i="4"/>
  <c r="AV999" i="4"/>
  <c r="AV1000" i="4"/>
  <c r="AV1001" i="4"/>
  <c r="AV1002" i="4"/>
  <c r="AV1003" i="4"/>
  <c r="AV1004" i="4"/>
  <c r="AV1005" i="4"/>
  <c r="AV1006" i="4"/>
  <c r="AV1007" i="4"/>
  <c r="AV1008" i="4"/>
  <c r="AV1009" i="4"/>
  <c r="AV1010" i="4"/>
  <c r="AV1011" i="4"/>
  <c r="AV1012" i="4"/>
  <c r="AV1013" i="4"/>
  <c r="AV1014" i="4"/>
  <c r="AV1015" i="4"/>
  <c r="AV1016" i="4"/>
  <c r="AV1017" i="4"/>
  <c r="AV1018" i="4"/>
  <c r="AV1019" i="4"/>
  <c r="AV1020" i="4"/>
  <c r="AV1021" i="4"/>
  <c r="AV1022" i="4"/>
  <c r="AV1023" i="4"/>
  <c r="AV1024" i="4"/>
  <c r="AV1025" i="4"/>
  <c r="AV1026" i="4"/>
  <c r="AV1027" i="4"/>
  <c r="AV1028" i="4"/>
  <c r="AV1029" i="4"/>
  <c r="AV1030" i="4"/>
  <c r="AV1031" i="4"/>
  <c r="AV1032" i="4"/>
  <c r="AV1033" i="4"/>
  <c r="AV1034" i="4"/>
  <c r="AV1035" i="4"/>
  <c r="AV1036" i="4"/>
  <c r="AV1037" i="4"/>
  <c r="AV1038" i="4"/>
  <c r="AV1039" i="4"/>
  <c r="AV1040" i="4"/>
  <c r="AV1041" i="4"/>
  <c r="AV1042" i="4"/>
  <c r="AV1043" i="4"/>
  <c r="AV1044" i="4"/>
  <c r="AV1045" i="4"/>
  <c r="AV1046" i="4"/>
  <c r="AV1047" i="4"/>
  <c r="AV1048" i="4"/>
  <c r="AV1049" i="4"/>
  <c r="AV1050" i="4"/>
  <c r="AV1051" i="4"/>
  <c r="AV1052" i="4"/>
  <c r="AV1053" i="4"/>
  <c r="AV1054" i="4"/>
  <c r="AV1055" i="4"/>
  <c r="AV1056" i="4"/>
  <c r="AV1057" i="4"/>
  <c r="AV1058" i="4"/>
  <c r="AV1059" i="4"/>
  <c r="AV1060" i="4"/>
  <c r="AV1061" i="4"/>
  <c r="AV1062" i="4"/>
  <c r="AV1063" i="4"/>
  <c r="AV1064" i="4"/>
  <c r="AV1065" i="4"/>
  <c r="AV1066" i="4"/>
  <c r="AV1067" i="4"/>
  <c r="AV1068" i="4"/>
  <c r="AV1069" i="4"/>
  <c r="AV1070" i="4"/>
  <c r="AV1071" i="4"/>
  <c r="AV1072" i="4"/>
  <c r="AV1073" i="4"/>
  <c r="AV1074" i="4"/>
  <c r="AV1075" i="4"/>
  <c r="AV1076" i="4"/>
  <c r="AV1077" i="4"/>
  <c r="AV1078" i="4"/>
  <c r="AV1079" i="4"/>
  <c r="AV1080" i="4"/>
  <c r="AV1081" i="4"/>
  <c r="AV1082" i="4"/>
  <c r="AV1083" i="4"/>
  <c r="AV1084" i="4"/>
  <c r="AV1085" i="4"/>
  <c r="AV1086" i="4"/>
  <c r="AV1087" i="4"/>
  <c r="AV1088" i="4"/>
  <c r="AV1089" i="4"/>
  <c r="AV1090" i="4"/>
  <c r="AV1091" i="4"/>
  <c r="AV1092" i="4"/>
  <c r="AV1093" i="4"/>
  <c r="AV1094" i="4"/>
  <c r="AV1095" i="4"/>
  <c r="AV1096" i="4"/>
  <c r="AV1097" i="4"/>
  <c r="AV1098" i="4"/>
  <c r="AV1099" i="4"/>
  <c r="AV1100" i="4"/>
  <c r="AV1101" i="4"/>
  <c r="AV1102" i="4"/>
  <c r="AV1103" i="4"/>
  <c r="AV1104" i="4"/>
  <c r="AV1105" i="4"/>
  <c r="AV1106" i="4"/>
  <c r="AV1107" i="4"/>
  <c r="AV1108" i="4"/>
  <c r="AV1109" i="4"/>
  <c r="AV1110" i="4"/>
  <c r="AV1111" i="4"/>
  <c r="AV1112" i="4"/>
  <c r="AV1113" i="4"/>
  <c r="AV1114" i="4"/>
  <c r="AV1115" i="4"/>
  <c r="AV1116" i="4"/>
  <c r="AV1117" i="4"/>
  <c r="AV1118" i="4"/>
  <c r="AV1119" i="4"/>
  <c r="AV1120" i="4"/>
  <c r="AV1121" i="4"/>
  <c r="AV1122" i="4"/>
  <c r="AV1123" i="4"/>
  <c r="AV1124" i="4"/>
  <c r="AV1125" i="4"/>
  <c r="AV1126" i="4"/>
  <c r="AV1127" i="4"/>
  <c r="AV1128" i="4"/>
  <c r="AV1129" i="4"/>
  <c r="AV1130" i="4"/>
  <c r="AV1131" i="4"/>
  <c r="AV1132" i="4"/>
  <c r="AV1133" i="4"/>
  <c r="AV1134" i="4"/>
  <c r="AV1135" i="4"/>
  <c r="AV1136" i="4"/>
  <c r="AV1137" i="4"/>
  <c r="AV1138" i="4"/>
  <c r="AV1139" i="4"/>
  <c r="AV1140" i="4"/>
  <c r="AV1141" i="4"/>
  <c r="AV1142" i="4"/>
  <c r="AV1143" i="4"/>
  <c r="AV1144" i="4"/>
  <c r="AV1145" i="4"/>
  <c r="AV1146" i="4"/>
  <c r="AV1147" i="4"/>
  <c r="AV1148" i="4"/>
  <c r="AV1149" i="4"/>
  <c r="AV1150" i="4"/>
  <c r="AV1151" i="4"/>
  <c r="AV1152" i="4"/>
  <c r="AV1153" i="4"/>
  <c r="AV1154" i="4"/>
  <c r="AV1155" i="4"/>
  <c r="AV1156" i="4"/>
  <c r="AV1157" i="4"/>
  <c r="AV1158" i="4"/>
  <c r="AV1159" i="4"/>
  <c r="AV1160" i="4"/>
  <c r="AV1161" i="4"/>
  <c r="AV1162" i="4"/>
  <c r="AV1163" i="4"/>
  <c r="AV1164" i="4"/>
  <c r="AV1165" i="4"/>
  <c r="AV1166" i="4"/>
  <c r="AV1167" i="4"/>
  <c r="AV1168" i="4"/>
  <c r="AV1169" i="4"/>
  <c r="AV1170" i="4"/>
  <c r="AV1171" i="4"/>
  <c r="AV1172" i="4"/>
  <c r="AV1173" i="4"/>
  <c r="AV1174" i="4"/>
  <c r="AV1175" i="4"/>
  <c r="AV1176" i="4"/>
  <c r="AV1177" i="4"/>
  <c r="AV1178" i="4"/>
  <c r="AV1179" i="4"/>
  <c r="AV1180" i="4"/>
  <c r="AV1181" i="4"/>
  <c r="AV1182" i="4"/>
  <c r="AV1183" i="4"/>
  <c r="AV1184" i="4"/>
  <c r="AV1185" i="4"/>
  <c r="AV1186" i="4"/>
  <c r="AV1187" i="4"/>
  <c r="AV1188" i="4"/>
  <c r="AV1189" i="4"/>
  <c r="AV1190" i="4"/>
  <c r="AV1191" i="4"/>
  <c r="AV1192" i="4"/>
  <c r="AV1193" i="4"/>
  <c r="AV1194" i="4"/>
  <c r="AV1195" i="4"/>
  <c r="AV1196" i="4"/>
  <c r="AV1197" i="4"/>
  <c r="AV1198" i="4"/>
  <c r="AV1199" i="4"/>
  <c r="AV1200" i="4"/>
  <c r="AV1201" i="4"/>
  <c r="AV1202" i="4"/>
  <c r="AV1203" i="4"/>
  <c r="AV1204" i="4"/>
  <c r="AV1205" i="4"/>
  <c r="AV1206" i="4"/>
  <c r="AV1207" i="4"/>
  <c r="AV1208" i="4"/>
  <c r="AV1209" i="4"/>
  <c r="AV1210" i="4"/>
  <c r="AV1211" i="4"/>
  <c r="AV1212" i="4"/>
  <c r="AV1213" i="4"/>
  <c r="AV1214" i="4"/>
  <c r="AV1215" i="4"/>
  <c r="AV1216" i="4"/>
  <c r="AV1217" i="4"/>
  <c r="AV1218" i="4"/>
  <c r="AV1219" i="4"/>
  <c r="AV1220" i="4"/>
  <c r="AV1221" i="4"/>
  <c r="AV1222" i="4"/>
  <c r="AV1223" i="4"/>
  <c r="AV1224" i="4"/>
  <c r="AV1225" i="4"/>
  <c r="AV1226" i="4"/>
  <c r="AV1227" i="4"/>
  <c r="AV1228" i="4"/>
  <c r="AV1229" i="4"/>
  <c r="AV1230" i="4"/>
  <c r="AV1231" i="4"/>
  <c r="AV1232" i="4"/>
  <c r="AV1233" i="4"/>
  <c r="AV1234" i="4"/>
  <c r="AV1235" i="4"/>
  <c r="AV1236" i="4"/>
  <c r="AV1237" i="4"/>
  <c r="AV1238" i="4"/>
  <c r="AV1239" i="4"/>
  <c r="AV1240" i="4"/>
  <c r="AV1241" i="4"/>
  <c r="AV1242" i="4"/>
  <c r="AV1243" i="4"/>
  <c r="AV1244" i="4"/>
  <c r="AV1245" i="4"/>
  <c r="AV1246" i="4"/>
  <c r="AV1247" i="4"/>
  <c r="AV1248" i="4"/>
  <c r="AV1249" i="4"/>
  <c r="AV1250" i="4"/>
  <c r="AV1251" i="4"/>
  <c r="AV1252" i="4"/>
  <c r="AV1253" i="4"/>
  <c r="AV1254" i="4"/>
  <c r="AV1255" i="4"/>
  <c r="AV1256" i="4"/>
  <c r="AV1257" i="4"/>
  <c r="AV1258" i="4"/>
  <c r="AV1259" i="4"/>
  <c r="AV1260" i="4"/>
  <c r="AV1261" i="4"/>
  <c r="AV1262" i="4"/>
  <c r="AV1263" i="4"/>
  <c r="AV1264" i="4"/>
  <c r="AV1265" i="4"/>
  <c r="AV1266" i="4"/>
  <c r="AV1267" i="4"/>
  <c r="AV1268" i="4"/>
  <c r="AV1269" i="4"/>
  <c r="AV1270" i="4"/>
  <c r="AV1271" i="4"/>
  <c r="AV1272" i="4"/>
  <c r="AV1273" i="4"/>
  <c r="AV1274" i="4"/>
  <c r="AV1275" i="4"/>
  <c r="AV1276" i="4"/>
  <c r="AV1277" i="4"/>
  <c r="AV1278" i="4"/>
  <c r="AV1279" i="4"/>
  <c r="AV1280" i="4"/>
  <c r="AV1281" i="4"/>
  <c r="AV1282" i="4"/>
  <c r="AV1283" i="4"/>
  <c r="AV1284" i="4"/>
  <c r="AV1285" i="4"/>
  <c r="AV1286" i="4"/>
  <c r="AV1287" i="4"/>
  <c r="AV1288" i="4"/>
  <c r="AV1289" i="4"/>
  <c r="AV1290" i="4"/>
  <c r="AV1291" i="4"/>
  <c r="AV1292" i="4"/>
  <c r="AV1293" i="4"/>
  <c r="AV1294" i="4"/>
  <c r="AV1295" i="4"/>
  <c r="AV1296" i="4"/>
  <c r="AV1297" i="4"/>
  <c r="AV1298" i="4"/>
  <c r="AV1299" i="4"/>
  <c r="AV1300" i="4"/>
  <c r="AV1301" i="4"/>
  <c r="AV1302" i="4"/>
  <c r="AV1303" i="4"/>
  <c r="AV1304" i="4"/>
  <c r="AV1305" i="4"/>
  <c r="AV1306" i="4"/>
  <c r="AV1307" i="4"/>
  <c r="AV1308" i="4"/>
  <c r="AV1309" i="4"/>
  <c r="AV1310" i="4"/>
  <c r="AV1311" i="4"/>
  <c r="AV1312" i="4"/>
  <c r="AV1313" i="4"/>
  <c r="AV1314" i="4"/>
  <c r="AV1315" i="4"/>
  <c r="AV1316" i="4"/>
  <c r="AV1317" i="4"/>
  <c r="AV1318" i="4"/>
  <c r="AV1319" i="4"/>
  <c r="AV1320" i="4"/>
  <c r="AV1321" i="4"/>
  <c r="AV1322" i="4"/>
  <c r="AV1323" i="4"/>
  <c r="AV1324" i="4"/>
  <c r="AV1325" i="4"/>
  <c r="AV1326" i="4"/>
  <c r="AV1327" i="4"/>
  <c r="AV1328" i="4"/>
  <c r="AV1329" i="4"/>
  <c r="AV1330" i="4"/>
  <c r="AV1331" i="4"/>
  <c r="AV1332" i="4"/>
  <c r="AV1333" i="4"/>
  <c r="AV1334" i="4"/>
  <c r="AV1335" i="4"/>
  <c r="AV1336" i="4"/>
  <c r="AV1337" i="4"/>
  <c r="AV1338" i="4"/>
  <c r="AV1339" i="4"/>
  <c r="AV1340" i="4"/>
  <c r="AV1341" i="4"/>
  <c r="AV1342" i="4"/>
  <c r="AV1343" i="4"/>
  <c r="AV1344" i="4"/>
  <c r="AV1345" i="4"/>
  <c r="AV1346" i="4"/>
  <c r="AV1347" i="4"/>
  <c r="AV1348" i="4"/>
  <c r="AV1349" i="4"/>
  <c r="AV1350" i="4"/>
  <c r="AV1351" i="4"/>
  <c r="AV1352" i="4"/>
  <c r="AV1353" i="4"/>
  <c r="AV1354" i="4"/>
  <c r="AV1355" i="4"/>
  <c r="AV1356" i="4"/>
  <c r="AV1357" i="4"/>
  <c r="AV1358" i="4"/>
  <c r="AV1359" i="4"/>
  <c r="AV1360" i="4"/>
  <c r="AV1361" i="4"/>
  <c r="AV1362" i="4"/>
  <c r="AV1363" i="4"/>
  <c r="AV1364" i="4"/>
  <c r="AV1365" i="4"/>
  <c r="AV1366" i="4"/>
  <c r="AV1367" i="4"/>
  <c r="AV1368" i="4"/>
  <c r="AV1369" i="4"/>
  <c r="AV1370" i="4"/>
  <c r="AV1371" i="4"/>
  <c r="AV1372" i="4"/>
  <c r="AV1373" i="4"/>
  <c r="AV1374" i="4"/>
  <c r="AV1375" i="4"/>
  <c r="AV1376" i="4"/>
  <c r="AV1377" i="4"/>
  <c r="AV1378" i="4"/>
  <c r="AV1379" i="4"/>
  <c r="AV1380" i="4"/>
  <c r="AV1381" i="4"/>
  <c r="AV1382" i="4"/>
  <c r="AV1383" i="4"/>
  <c r="AV1384" i="4"/>
  <c r="AV1385" i="4"/>
  <c r="AV1386" i="4"/>
  <c r="AV1387" i="4"/>
  <c r="AV1388" i="4"/>
  <c r="AV1389" i="4"/>
  <c r="AV1390" i="4"/>
  <c r="AV1391" i="4"/>
  <c r="AV1392" i="4"/>
  <c r="AV1393" i="4"/>
  <c r="AV1394" i="4"/>
  <c r="AV1395" i="4"/>
  <c r="AV1396" i="4"/>
  <c r="AV1397" i="4"/>
  <c r="AV1398" i="4"/>
  <c r="AV1399" i="4"/>
  <c r="AV1400" i="4"/>
  <c r="AV1401" i="4"/>
  <c r="AV1402" i="4"/>
  <c r="AV1403" i="4"/>
  <c r="AV1404" i="4"/>
  <c r="AV1405" i="4"/>
  <c r="AV1406" i="4"/>
  <c r="AV1407" i="4"/>
  <c r="AV1408" i="4"/>
  <c r="AV1409" i="4"/>
  <c r="AV1410" i="4"/>
  <c r="AV1411" i="4"/>
  <c r="AV1412" i="4"/>
  <c r="AV1413" i="4"/>
  <c r="AV1414" i="4"/>
  <c r="AV1415" i="4"/>
  <c r="AV1416" i="4"/>
  <c r="AV1417" i="4"/>
  <c r="AV1418" i="4"/>
  <c r="AV1419" i="4"/>
  <c r="AV1420" i="4"/>
  <c r="AV1421" i="4"/>
  <c r="AV1422" i="4"/>
  <c r="AV1423" i="4"/>
  <c r="AV1424" i="4"/>
  <c r="AV1425" i="4"/>
  <c r="AV1426" i="4"/>
  <c r="AV1427" i="4"/>
  <c r="AV1428" i="4"/>
  <c r="AV1429" i="4"/>
  <c r="AV1430" i="4"/>
  <c r="AV1431" i="4"/>
  <c r="AV1432" i="4"/>
  <c r="AV1433" i="4"/>
  <c r="AV1434" i="4"/>
  <c r="AV1435" i="4"/>
  <c r="AV1436" i="4"/>
  <c r="AV1437" i="4"/>
  <c r="AV1438" i="4"/>
  <c r="AV1439" i="4"/>
  <c r="AV1440" i="4"/>
  <c r="AV1441" i="4"/>
  <c r="AV1442" i="4"/>
  <c r="AV1443" i="4"/>
  <c r="AV1444" i="4"/>
  <c r="AV1445" i="4"/>
  <c r="AV1446" i="4"/>
  <c r="AV1447" i="4"/>
  <c r="AV1448" i="4"/>
  <c r="AV1449" i="4"/>
  <c r="AV1450" i="4"/>
  <c r="AV1451" i="4"/>
  <c r="AV1452" i="4"/>
  <c r="AV1453" i="4"/>
  <c r="AV1454" i="4"/>
  <c r="AV1455" i="4"/>
  <c r="AV1456" i="4"/>
  <c r="AV1457" i="4"/>
  <c r="AV1458" i="4"/>
  <c r="AV1459" i="4"/>
  <c r="AV1460" i="4"/>
  <c r="AV1461" i="4"/>
  <c r="AV1462" i="4"/>
  <c r="AV1463" i="4"/>
  <c r="AV1464" i="4"/>
  <c r="AV1465" i="4"/>
  <c r="AV1466" i="4"/>
  <c r="AV1467" i="4"/>
  <c r="AV1468" i="4"/>
  <c r="AV1469" i="4"/>
  <c r="AV1470" i="4"/>
  <c r="AV1471" i="4"/>
  <c r="AV1472" i="4"/>
  <c r="AV1473" i="4"/>
  <c r="AV1474" i="4"/>
  <c r="AV1475" i="4"/>
  <c r="AV1476" i="4"/>
  <c r="AV1477" i="4"/>
  <c r="AV1478" i="4"/>
  <c r="AV1479" i="4"/>
  <c r="AV1480" i="4"/>
  <c r="AV1481" i="4"/>
  <c r="AV1482" i="4"/>
  <c r="AV1483" i="4"/>
  <c r="AV1484" i="4"/>
  <c r="AV1485" i="4"/>
  <c r="AV1486" i="4"/>
  <c r="AV1487" i="4"/>
  <c r="AV1488" i="4"/>
  <c r="AV1489" i="4"/>
  <c r="AV1490" i="4"/>
  <c r="AV1491" i="4"/>
  <c r="AV1492" i="4"/>
  <c r="AV1493" i="4"/>
  <c r="AV1494" i="4"/>
  <c r="AV1495" i="4"/>
  <c r="AV1496" i="4"/>
  <c r="AV1497" i="4"/>
  <c r="AV1498" i="4"/>
  <c r="AV1499" i="4"/>
  <c r="AV1500" i="4"/>
  <c r="AV1501" i="4"/>
  <c r="AV1502" i="4"/>
  <c r="AV1503" i="4"/>
  <c r="AV1504" i="4"/>
  <c r="AV1505" i="4"/>
  <c r="AV1506" i="4"/>
  <c r="AV1507" i="4"/>
  <c r="AV1508" i="4"/>
  <c r="AV1509" i="4"/>
  <c r="AV1510" i="4"/>
  <c r="AV1511" i="4"/>
  <c r="AV1512" i="4"/>
  <c r="AV1513" i="4"/>
  <c r="AV1514" i="4"/>
  <c r="AV1515" i="4"/>
  <c r="AV1516" i="4"/>
  <c r="AV1517" i="4"/>
  <c r="AV1518" i="4"/>
  <c r="AV1519" i="4"/>
  <c r="AV1520" i="4"/>
  <c r="AV1521" i="4"/>
  <c r="AV1522" i="4"/>
  <c r="AV1523" i="4"/>
  <c r="AV1524" i="4"/>
  <c r="AV1525" i="4"/>
  <c r="AV1526" i="4"/>
  <c r="AV1527" i="4"/>
  <c r="AV1528" i="4"/>
  <c r="AV1529" i="4"/>
  <c r="AV1530" i="4"/>
  <c r="AV1531" i="4"/>
  <c r="AV1532" i="4"/>
  <c r="AV1533" i="4"/>
  <c r="AV1534" i="4"/>
  <c r="AV1535" i="4"/>
  <c r="AV1536" i="4"/>
  <c r="AV1537" i="4"/>
  <c r="AV1538" i="4"/>
  <c r="AV1539" i="4"/>
  <c r="AV1540" i="4"/>
  <c r="AV1541" i="4"/>
  <c r="AV1542" i="4"/>
  <c r="AV1543" i="4"/>
  <c r="AV1544" i="4"/>
  <c r="AV1545" i="4"/>
  <c r="AV1546" i="4"/>
  <c r="AV1547" i="4"/>
  <c r="AV1548" i="4"/>
  <c r="AV1549" i="4"/>
  <c r="AV1550" i="4"/>
  <c r="AV1551" i="4"/>
  <c r="AV1552" i="4"/>
  <c r="AV1553" i="4"/>
  <c r="AV1554" i="4"/>
  <c r="AV1555" i="4"/>
  <c r="AV1556" i="4"/>
  <c r="AV1557" i="4"/>
  <c r="AV1558" i="4"/>
  <c r="AV1559" i="4"/>
  <c r="AV1560" i="4"/>
  <c r="AV1561" i="4"/>
  <c r="AV1562" i="4"/>
  <c r="AV1563" i="4"/>
  <c r="AV1564" i="4"/>
  <c r="AV1565" i="4"/>
  <c r="AV1566" i="4"/>
  <c r="AV1567" i="4"/>
  <c r="AV1568" i="4"/>
  <c r="AV1569" i="4"/>
  <c r="AV1570" i="4"/>
  <c r="AV1571" i="4"/>
  <c r="AV1572" i="4"/>
  <c r="AV1573" i="4"/>
  <c r="AV1574" i="4"/>
  <c r="AV1575" i="4"/>
  <c r="AV1576" i="4"/>
  <c r="AV1577" i="4"/>
  <c r="AV1578" i="4"/>
  <c r="AV1579" i="4"/>
  <c r="AV1580" i="4"/>
  <c r="AV1581" i="4"/>
  <c r="AV1582" i="4"/>
  <c r="AV1583" i="4"/>
  <c r="AV1584" i="4"/>
  <c r="AV1585" i="4"/>
  <c r="AV1586" i="4"/>
  <c r="AV1587" i="4"/>
  <c r="AV1588" i="4"/>
  <c r="AV1589" i="4"/>
  <c r="AV1590" i="4"/>
  <c r="AV1591" i="4"/>
  <c r="AV1592" i="4"/>
  <c r="AV1593" i="4"/>
  <c r="AV1594" i="4"/>
  <c r="AV1595" i="4"/>
  <c r="AV1596" i="4"/>
  <c r="AV1597" i="4"/>
  <c r="AV1598" i="4"/>
  <c r="AV1599" i="4"/>
  <c r="AV1600" i="4"/>
  <c r="AV1601" i="4"/>
  <c r="AV1602" i="4"/>
  <c r="AV1603" i="4"/>
  <c r="AV1604" i="4"/>
  <c r="AV1605" i="4"/>
  <c r="AV1606" i="4"/>
  <c r="AV1607" i="4"/>
  <c r="AV1608" i="4"/>
  <c r="AV1609" i="4"/>
  <c r="AV1610" i="4"/>
  <c r="AV1611" i="4"/>
  <c r="AV1612" i="4"/>
  <c r="AV1613" i="4"/>
  <c r="AV1614" i="4"/>
  <c r="AV1615" i="4"/>
  <c r="AV1616" i="4"/>
  <c r="AV1617" i="4"/>
  <c r="AV1618" i="4"/>
  <c r="AV1619" i="4"/>
  <c r="AV1620" i="4"/>
  <c r="AV1621" i="4"/>
  <c r="AV1622" i="4"/>
  <c r="AV1623" i="4"/>
  <c r="AV1624" i="4"/>
  <c r="AV1625" i="4"/>
  <c r="AV1626" i="4"/>
  <c r="AV1627" i="4"/>
  <c r="AV1628" i="4"/>
  <c r="AV1629" i="4"/>
  <c r="AV1630" i="4"/>
  <c r="AV1631" i="4"/>
  <c r="AV1632" i="4"/>
  <c r="AV1633" i="4"/>
  <c r="AV1634" i="4"/>
  <c r="AV1635" i="4"/>
  <c r="AV1636" i="4"/>
  <c r="AV1637" i="4"/>
  <c r="AV1638" i="4"/>
  <c r="AV1639" i="4"/>
  <c r="AV1640" i="4"/>
  <c r="AV1641" i="4"/>
  <c r="AV1642" i="4"/>
  <c r="AV1643" i="4"/>
  <c r="AV1644" i="4"/>
  <c r="AV1645" i="4"/>
  <c r="AV1646" i="4"/>
  <c r="AV1647" i="4"/>
  <c r="AV1648" i="4"/>
  <c r="AV1649" i="4"/>
  <c r="AV1650" i="4"/>
  <c r="AV1651" i="4"/>
  <c r="AV1652" i="4"/>
  <c r="AV1653" i="4"/>
  <c r="AV1654" i="4"/>
  <c r="AV1655" i="4"/>
  <c r="AV1656" i="4"/>
  <c r="AV1657" i="4"/>
  <c r="AV1658" i="4"/>
  <c r="AV1659" i="4"/>
  <c r="AV1660" i="4"/>
  <c r="AV1661" i="4"/>
  <c r="AV1662" i="4"/>
  <c r="AV1663" i="4"/>
  <c r="AV1664" i="4"/>
  <c r="AV1665" i="4"/>
  <c r="AV1666" i="4"/>
  <c r="AV1667" i="4"/>
  <c r="AV1668" i="4"/>
  <c r="AV1669" i="4"/>
  <c r="AV1670" i="4"/>
  <c r="AV1671" i="4"/>
  <c r="AV1672" i="4"/>
  <c r="AV1673" i="4"/>
  <c r="AV1674" i="4"/>
  <c r="AV1675" i="4"/>
  <c r="AV1676" i="4"/>
  <c r="AV1677" i="4"/>
  <c r="AV1678" i="4"/>
  <c r="AV1679" i="4"/>
  <c r="AV1680" i="4"/>
  <c r="AV1681" i="4"/>
  <c r="AV1682" i="4"/>
  <c r="AV1683" i="4"/>
  <c r="AV1684" i="4"/>
  <c r="AV1685" i="4"/>
  <c r="AV1686" i="4"/>
  <c r="AV1687" i="4"/>
  <c r="AV1688" i="4"/>
  <c r="AV1689" i="4"/>
  <c r="AV1690" i="4"/>
  <c r="AV1691" i="4"/>
  <c r="AV1692" i="4"/>
  <c r="AV1693" i="4"/>
  <c r="AV1694" i="4"/>
  <c r="AV1695" i="4"/>
  <c r="AV1696" i="4"/>
  <c r="AV1697" i="4"/>
  <c r="AV1698" i="4"/>
  <c r="AV1699" i="4"/>
  <c r="AV1700" i="4"/>
  <c r="AV1701" i="4"/>
  <c r="AV1702" i="4"/>
  <c r="AV1703" i="4"/>
  <c r="AV1704" i="4"/>
  <c r="AV1705" i="4"/>
  <c r="AV1706" i="4"/>
  <c r="AV1707" i="4"/>
  <c r="AV1708" i="4"/>
  <c r="AV1709" i="4"/>
  <c r="AV1710" i="4"/>
  <c r="AV1711" i="4"/>
  <c r="AV1712" i="4"/>
  <c r="AV1713" i="4"/>
  <c r="AV1714" i="4"/>
  <c r="AV1715" i="4"/>
  <c r="AV1716" i="4"/>
  <c r="AV1717" i="4"/>
  <c r="AV1718" i="4"/>
  <c r="AV1719" i="4"/>
  <c r="AV1720" i="4"/>
  <c r="AV1721" i="4"/>
  <c r="AV1722" i="4"/>
  <c r="AV1723" i="4"/>
  <c r="AV1724" i="4"/>
  <c r="AV1725" i="4"/>
  <c r="AV1726" i="4"/>
  <c r="AV1727" i="4"/>
  <c r="AV1728" i="4"/>
  <c r="AV1729" i="4"/>
  <c r="AV1730" i="4"/>
  <c r="AV1731" i="4"/>
  <c r="AV1732" i="4"/>
  <c r="AV1733" i="4"/>
  <c r="AV1734" i="4"/>
  <c r="AV1735" i="4"/>
  <c r="AV1736" i="4"/>
  <c r="AV1737" i="4"/>
  <c r="AV1738" i="4"/>
  <c r="AV1739" i="4"/>
  <c r="AV1740" i="4"/>
  <c r="AV1741" i="4"/>
  <c r="AV1742" i="4"/>
  <c r="AV1743" i="4"/>
  <c r="AV1744" i="4"/>
  <c r="AV1745" i="4"/>
  <c r="AV1746" i="4"/>
  <c r="AV1747" i="4"/>
  <c r="AV1748" i="4"/>
  <c r="AV1749" i="4"/>
  <c r="AV1750" i="4"/>
  <c r="AV1751" i="4"/>
  <c r="AV1752" i="4"/>
  <c r="AV1753" i="4"/>
  <c r="AV1754" i="4"/>
  <c r="AV1755" i="4"/>
  <c r="AV1756" i="4"/>
  <c r="AV1757" i="4"/>
  <c r="AV1758" i="4"/>
  <c r="AV1759" i="4"/>
  <c r="AV1760" i="4"/>
  <c r="AV1761" i="4"/>
  <c r="AV1762" i="4"/>
  <c r="AV1763" i="4"/>
  <c r="AV1764" i="4"/>
  <c r="AV1765" i="4"/>
  <c r="AV1766" i="4"/>
  <c r="AV1767" i="4"/>
  <c r="AV1768" i="4"/>
  <c r="AV1769" i="4"/>
  <c r="AV1770" i="4"/>
  <c r="AV1771" i="4"/>
  <c r="AV1772" i="4"/>
  <c r="AV1773" i="4"/>
  <c r="AV1774" i="4"/>
  <c r="AV1775" i="4"/>
  <c r="AV1776" i="4"/>
  <c r="AV1777" i="4"/>
  <c r="AV1778" i="4"/>
  <c r="AV1779" i="4"/>
  <c r="AV1780" i="4"/>
  <c r="AV1781" i="4"/>
  <c r="AV1782" i="4"/>
  <c r="AV1783" i="4"/>
  <c r="AV1784" i="4"/>
  <c r="AV1785" i="4"/>
  <c r="AV1786" i="4"/>
  <c r="AV1787" i="4"/>
  <c r="AV1788" i="4"/>
  <c r="AV1789" i="4"/>
  <c r="AV1790" i="4"/>
  <c r="AV1791" i="4"/>
  <c r="AV1792" i="4"/>
  <c r="AV1793" i="4"/>
  <c r="AV1794" i="4"/>
  <c r="AV1795" i="4"/>
  <c r="AV1796" i="4"/>
  <c r="AV1797" i="4"/>
  <c r="AV1798" i="4"/>
  <c r="AV1799" i="4"/>
  <c r="AV1800" i="4"/>
  <c r="AV1801" i="4"/>
  <c r="AV1802" i="4"/>
  <c r="AV1803" i="4"/>
  <c r="AV1804" i="4"/>
  <c r="AV1805" i="4"/>
  <c r="AV1806" i="4"/>
  <c r="AV1807" i="4"/>
  <c r="AV1808" i="4"/>
  <c r="AV1809" i="4"/>
  <c r="AV1810" i="4"/>
  <c r="AV1811" i="4"/>
  <c r="AV1812" i="4"/>
  <c r="AV1813" i="4"/>
  <c r="AV1814" i="4"/>
  <c r="AV1815" i="4"/>
  <c r="AV1816" i="4"/>
  <c r="AV1817" i="4"/>
  <c r="AV1818" i="4"/>
  <c r="AV1819" i="4"/>
  <c r="AV1820" i="4"/>
  <c r="AV1821" i="4"/>
  <c r="AV1822" i="4"/>
  <c r="AV1823" i="4"/>
  <c r="AV1824" i="4"/>
  <c r="AV1825" i="4"/>
  <c r="AV1826" i="4"/>
  <c r="AV1827" i="4"/>
  <c r="AV1828" i="4"/>
  <c r="AV1829" i="4"/>
  <c r="AV1830" i="4"/>
  <c r="AV1831" i="4"/>
  <c r="AV1832" i="4"/>
  <c r="AV1833" i="4"/>
  <c r="AV1834" i="4"/>
  <c r="AV1835" i="4"/>
  <c r="AV1836" i="4"/>
  <c r="AV1837" i="4"/>
  <c r="AV1838" i="4"/>
  <c r="AV1839" i="4"/>
  <c r="AV1840" i="4"/>
  <c r="AV1841" i="4"/>
  <c r="AV1842" i="4"/>
  <c r="AV1843" i="4"/>
  <c r="AV1844" i="4"/>
  <c r="AV1845" i="4"/>
  <c r="AV1846" i="4"/>
  <c r="AV1847" i="4"/>
  <c r="AV1848" i="4"/>
  <c r="AV1849" i="4"/>
  <c r="AV1850" i="4"/>
  <c r="AV1851" i="4"/>
  <c r="AV1852" i="4"/>
  <c r="AV1853" i="4"/>
  <c r="AV1854" i="4"/>
  <c r="AV1855" i="4"/>
  <c r="AV1856" i="4"/>
  <c r="AV1857" i="4"/>
  <c r="AV1858" i="4"/>
  <c r="AV1859" i="4"/>
  <c r="AV1860" i="4"/>
  <c r="AV1861" i="4"/>
  <c r="AV1862" i="4"/>
  <c r="AV1863" i="4"/>
  <c r="AV1864" i="4"/>
  <c r="AV1865" i="4"/>
  <c r="AV1866" i="4"/>
  <c r="AV1867" i="4"/>
  <c r="AV1868" i="4"/>
  <c r="AV1869" i="4"/>
  <c r="AV1870" i="4"/>
  <c r="AV1871" i="4"/>
  <c r="AV1872" i="4"/>
  <c r="AV1873" i="4"/>
  <c r="AV1874" i="4"/>
  <c r="AV1875" i="4"/>
  <c r="AV1876" i="4"/>
  <c r="AV1877" i="4"/>
  <c r="AV1878" i="4"/>
  <c r="AV1879" i="4"/>
  <c r="AV1880" i="4"/>
  <c r="AV1881" i="4"/>
  <c r="AV1882" i="4"/>
  <c r="AV1883" i="4"/>
  <c r="AV1884" i="4"/>
  <c r="AV1885" i="4"/>
  <c r="AV1886" i="4"/>
  <c r="AV1887" i="4"/>
  <c r="AV1888" i="4"/>
  <c r="AV1889" i="4"/>
  <c r="AV1890" i="4"/>
  <c r="AV1891" i="4"/>
  <c r="AV1892" i="4"/>
  <c r="AV1893" i="4"/>
  <c r="AV1894" i="4"/>
  <c r="AV1895" i="4"/>
  <c r="AV1896" i="4"/>
  <c r="AV1897" i="4"/>
  <c r="AV1898" i="4"/>
  <c r="AV1899" i="4"/>
  <c r="AV1900" i="4"/>
  <c r="AV1901" i="4"/>
  <c r="AV1902" i="4"/>
  <c r="AV1903" i="4"/>
  <c r="AV1904" i="4"/>
  <c r="AV1905" i="4"/>
  <c r="AV1906" i="4"/>
  <c r="AV1907" i="4"/>
  <c r="AV1908" i="4"/>
  <c r="AV1909" i="4"/>
  <c r="AV1910" i="4"/>
  <c r="AV1911" i="4"/>
  <c r="AV1912" i="4"/>
  <c r="AV1913" i="4"/>
  <c r="AV1914" i="4"/>
  <c r="AV1915" i="4"/>
  <c r="AV1916" i="4"/>
  <c r="AV1917" i="4"/>
  <c r="AV1918" i="4"/>
  <c r="AV1919" i="4"/>
  <c r="AV1920" i="4"/>
  <c r="AV1921" i="4"/>
  <c r="AV1922" i="4"/>
  <c r="AV1923" i="4"/>
  <c r="AV1924" i="4"/>
  <c r="AV1925" i="4"/>
  <c r="AV1926" i="4"/>
  <c r="AV1927" i="4"/>
  <c r="AV1928" i="4"/>
  <c r="AV1929" i="4"/>
  <c r="AV1930" i="4"/>
  <c r="AV1931" i="4"/>
  <c r="AV1932" i="4"/>
  <c r="AV1933" i="4"/>
  <c r="AV1934" i="4"/>
  <c r="AV1935" i="4"/>
  <c r="AV1936" i="4"/>
  <c r="AV1937" i="4"/>
  <c r="AV1938" i="4"/>
  <c r="AV1939" i="4"/>
  <c r="AV1940" i="4"/>
  <c r="AV1941" i="4"/>
  <c r="AV1942" i="4"/>
  <c r="AV1943" i="4"/>
  <c r="AV1944" i="4"/>
  <c r="AV1945" i="4"/>
  <c r="AV1946" i="4"/>
  <c r="AV1947" i="4"/>
  <c r="AV1948" i="4"/>
  <c r="AV1949" i="4"/>
  <c r="AV1950" i="4"/>
  <c r="AV1951" i="4"/>
  <c r="AV1952" i="4"/>
  <c r="AV1953" i="4"/>
  <c r="AV1954" i="4"/>
  <c r="AV1955" i="4"/>
  <c r="AV1956" i="4"/>
  <c r="AV1957" i="4"/>
  <c r="AV1958" i="4"/>
  <c r="AV1959" i="4"/>
  <c r="AV1960" i="4"/>
  <c r="AV1961" i="4"/>
  <c r="AV1962" i="4"/>
  <c r="AV1963" i="4"/>
  <c r="AV1964" i="4"/>
  <c r="AV1965" i="4"/>
  <c r="AV1966" i="4"/>
  <c r="AV1967" i="4"/>
  <c r="AV1968" i="4"/>
  <c r="AV1969" i="4"/>
  <c r="AV1970" i="4"/>
  <c r="AV1971" i="4"/>
  <c r="AV1972" i="4"/>
  <c r="AV1973" i="4"/>
  <c r="AV1974" i="4"/>
  <c r="AV1975" i="4"/>
  <c r="AV1976" i="4"/>
  <c r="AV1977" i="4"/>
  <c r="AV1978" i="4"/>
  <c r="AV1979" i="4"/>
  <c r="AV1980" i="4"/>
  <c r="AV1981" i="4"/>
  <c r="AV1982" i="4"/>
  <c r="AV1983" i="4"/>
  <c r="AV1984" i="4"/>
  <c r="AV1985" i="4"/>
  <c r="AV1986" i="4"/>
  <c r="AV1987" i="4"/>
  <c r="AV1988" i="4"/>
  <c r="AV1989" i="4"/>
  <c r="AV1990" i="4"/>
  <c r="AV1991" i="4"/>
  <c r="AV1992" i="4"/>
  <c r="AV1993" i="4"/>
  <c r="AV1994" i="4"/>
  <c r="AV1995" i="4"/>
  <c r="AV1996" i="4"/>
  <c r="AV1997" i="4"/>
  <c r="AV1998" i="4"/>
  <c r="AV1999" i="4"/>
  <c r="AV2000" i="4"/>
  <c r="AV2001" i="4"/>
  <c r="AV2002" i="4"/>
  <c r="AV2003" i="4"/>
  <c r="AV2004" i="4"/>
  <c r="AV2005" i="4"/>
  <c r="AV2006" i="4"/>
  <c r="AV2007" i="4"/>
  <c r="AV2008" i="4"/>
  <c r="X9" i="4"/>
  <c r="X10" i="4"/>
  <c r="X11" i="4"/>
  <c r="X12" i="4"/>
  <c r="X13" i="4"/>
  <c r="X14" i="4"/>
  <c r="X15" i="4"/>
  <c r="AW15" i="4" s="1"/>
  <c r="X16" i="4"/>
  <c r="X17" i="4"/>
  <c r="AW17" i="4" s="1"/>
  <c r="X18" i="4"/>
  <c r="X19" i="4"/>
  <c r="X20" i="4"/>
  <c r="X21" i="4"/>
  <c r="X22" i="4"/>
  <c r="X23" i="4"/>
  <c r="AW23" i="4" s="1"/>
  <c r="X24" i="4"/>
  <c r="X25" i="4"/>
  <c r="X26" i="4"/>
  <c r="X27" i="4"/>
  <c r="X28" i="4"/>
  <c r="X29" i="4"/>
  <c r="X30" i="4"/>
  <c r="X31" i="4"/>
  <c r="AW31" i="4" s="1"/>
  <c r="X32" i="4"/>
  <c r="AW32" i="4" s="1"/>
  <c r="X33" i="4"/>
  <c r="X34" i="4"/>
  <c r="X35" i="4"/>
  <c r="X36" i="4"/>
  <c r="X37" i="4"/>
  <c r="X38" i="4"/>
  <c r="X39" i="4"/>
  <c r="AW39" i="4" s="1"/>
  <c r="X40" i="4"/>
  <c r="X41" i="4"/>
  <c r="X42" i="4"/>
  <c r="X43" i="4"/>
  <c r="X44" i="4"/>
  <c r="X45" i="4"/>
  <c r="AW45" i="4" s="1"/>
  <c r="X46" i="4"/>
  <c r="X47" i="4"/>
  <c r="AW47" i="4" s="1"/>
  <c r="X48" i="4"/>
  <c r="X49" i="4"/>
  <c r="X50" i="4"/>
  <c r="X51" i="4"/>
  <c r="X52" i="4"/>
  <c r="X53" i="4"/>
  <c r="X54" i="4"/>
  <c r="X55" i="4"/>
  <c r="AW55" i="4" s="1"/>
  <c r="X56" i="4"/>
  <c r="X57" i="4"/>
  <c r="X58" i="4"/>
  <c r="X59" i="4"/>
  <c r="X60" i="4"/>
  <c r="X61" i="4"/>
  <c r="X62" i="4"/>
  <c r="AW62" i="4" s="1"/>
  <c r="X63" i="4"/>
  <c r="X64" i="4"/>
  <c r="X65" i="4"/>
  <c r="X66" i="4"/>
  <c r="X67" i="4"/>
  <c r="X68" i="4"/>
  <c r="X69" i="4"/>
  <c r="X70" i="4"/>
  <c r="X71" i="4"/>
  <c r="AW71" i="4" s="1"/>
  <c r="X72" i="4"/>
  <c r="X73" i="4"/>
  <c r="X74" i="4"/>
  <c r="X75" i="4"/>
  <c r="X76" i="4"/>
  <c r="X77" i="4"/>
  <c r="X78" i="4"/>
  <c r="X79" i="4"/>
  <c r="AW79" i="4" s="1"/>
  <c r="X80" i="4"/>
  <c r="AW80" i="4" s="1"/>
  <c r="X81" i="4"/>
  <c r="X82" i="4"/>
  <c r="AW82" i="4" s="1"/>
  <c r="X83" i="4"/>
  <c r="X84" i="4"/>
  <c r="X85" i="4"/>
  <c r="X86" i="4"/>
  <c r="AW86" i="4" s="1"/>
  <c r="X87" i="4"/>
  <c r="X88" i="4"/>
  <c r="X89" i="4"/>
  <c r="X90" i="4"/>
  <c r="X91" i="4"/>
  <c r="X92" i="4"/>
  <c r="AW92" i="4" s="1"/>
  <c r="X93" i="4"/>
  <c r="X94" i="4"/>
  <c r="X95" i="4"/>
  <c r="AW95" i="4" s="1"/>
  <c r="X96" i="4"/>
  <c r="X97" i="4"/>
  <c r="X98" i="4"/>
  <c r="X99" i="4"/>
  <c r="X100" i="4"/>
  <c r="X101" i="4"/>
  <c r="AW101" i="4" s="1"/>
  <c r="X102" i="4"/>
  <c r="X103" i="4"/>
  <c r="AW103" i="4" s="1"/>
  <c r="X104" i="4"/>
  <c r="X105" i="4"/>
  <c r="X106" i="4"/>
  <c r="X107" i="4"/>
  <c r="X108" i="4"/>
  <c r="X109" i="4"/>
  <c r="X110" i="4"/>
  <c r="X111" i="4"/>
  <c r="AW111" i="4" s="1"/>
  <c r="X112" i="4"/>
  <c r="X113" i="4"/>
  <c r="X114" i="4"/>
  <c r="X115" i="4"/>
  <c r="AW115" i="4" s="1"/>
  <c r="X116" i="4"/>
  <c r="AW116" i="4" s="1"/>
  <c r="X117" i="4"/>
  <c r="AW117" i="4" s="1"/>
  <c r="X118" i="4"/>
  <c r="AW118" i="4" s="1"/>
  <c r="X119" i="4"/>
  <c r="AW119" i="4" s="1"/>
  <c r="X120" i="4"/>
  <c r="AW120" i="4" s="1"/>
  <c r="X121" i="4"/>
  <c r="X122" i="4"/>
  <c r="AW122" i="4" s="1"/>
  <c r="X123" i="4"/>
  <c r="AW123" i="4" s="1"/>
  <c r="X124" i="4"/>
  <c r="AW124" i="4" s="1"/>
  <c r="X125" i="4"/>
  <c r="AW125" i="4" s="1"/>
  <c r="X126" i="4"/>
  <c r="AW126" i="4" s="1"/>
  <c r="X127" i="4"/>
  <c r="AW127" i="4" s="1"/>
  <c r="X128" i="4"/>
  <c r="AW128" i="4" s="1"/>
  <c r="X129" i="4"/>
  <c r="X130" i="4"/>
  <c r="AW130" i="4" s="1"/>
  <c r="X131" i="4"/>
  <c r="AW131" i="4" s="1"/>
  <c r="X132" i="4"/>
  <c r="AW132" i="4" s="1"/>
  <c r="X133" i="4"/>
  <c r="AW133" i="4" s="1"/>
  <c r="X134" i="4"/>
  <c r="AW134" i="4" s="1"/>
  <c r="X135" i="4"/>
  <c r="AW135" i="4" s="1"/>
  <c r="X136" i="4"/>
  <c r="AW136" i="4" s="1"/>
  <c r="X137" i="4"/>
  <c r="X138" i="4"/>
  <c r="X139" i="4"/>
  <c r="AW139" i="4" s="1"/>
  <c r="X140" i="4"/>
  <c r="AW140" i="4" s="1"/>
  <c r="X141" i="4"/>
  <c r="AW141" i="4" s="1"/>
  <c r="X142" i="4"/>
  <c r="AW142" i="4" s="1"/>
  <c r="X143" i="4"/>
  <c r="AW143" i="4" s="1"/>
  <c r="X144" i="4"/>
  <c r="AW144" i="4" s="1"/>
  <c r="X145" i="4"/>
  <c r="X146" i="4"/>
  <c r="X147" i="4"/>
  <c r="AW147" i="4" s="1"/>
  <c r="X148" i="4"/>
  <c r="AW148" i="4" s="1"/>
  <c r="X149" i="4"/>
  <c r="AW149" i="4" s="1"/>
  <c r="X150" i="4"/>
  <c r="AW150" i="4" s="1"/>
  <c r="X151" i="4"/>
  <c r="AW151" i="4" s="1"/>
  <c r="X152" i="4"/>
  <c r="AW152" i="4" s="1"/>
  <c r="X153" i="4"/>
  <c r="X154" i="4"/>
  <c r="X155" i="4"/>
  <c r="AW155" i="4" s="1"/>
  <c r="X156" i="4"/>
  <c r="AW156" i="4" s="1"/>
  <c r="X157" i="4"/>
  <c r="AW157" i="4" s="1"/>
  <c r="X158" i="4"/>
  <c r="AW158" i="4" s="1"/>
  <c r="X159" i="4"/>
  <c r="AW159" i="4" s="1"/>
  <c r="X160" i="4"/>
  <c r="AW160" i="4" s="1"/>
  <c r="X161" i="4"/>
  <c r="X162" i="4"/>
  <c r="X163" i="4"/>
  <c r="AW163" i="4" s="1"/>
  <c r="X164" i="4"/>
  <c r="AW164" i="4" s="1"/>
  <c r="X165" i="4"/>
  <c r="AW165" i="4" s="1"/>
  <c r="X166" i="4"/>
  <c r="AW166" i="4" s="1"/>
  <c r="X167" i="4"/>
  <c r="AW167" i="4" s="1"/>
  <c r="X168" i="4"/>
  <c r="AW168" i="4" s="1"/>
  <c r="X169" i="4"/>
  <c r="X170" i="4"/>
  <c r="X171" i="4"/>
  <c r="AW171" i="4" s="1"/>
  <c r="X172" i="4"/>
  <c r="AW172" i="4" s="1"/>
  <c r="X173" i="4"/>
  <c r="AW173" i="4" s="1"/>
  <c r="X174" i="4"/>
  <c r="AW174" i="4" s="1"/>
  <c r="X175" i="4"/>
  <c r="AW175" i="4" s="1"/>
  <c r="X176" i="4"/>
  <c r="AW176" i="4" s="1"/>
  <c r="X177" i="4"/>
  <c r="X178" i="4"/>
  <c r="X179" i="4"/>
  <c r="AW179" i="4" s="1"/>
  <c r="X180" i="4"/>
  <c r="AW180" i="4" s="1"/>
  <c r="X181" i="4"/>
  <c r="AW181" i="4" s="1"/>
  <c r="X182" i="4"/>
  <c r="AW182" i="4" s="1"/>
  <c r="X183" i="4"/>
  <c r="AW183" i="4" s="1"/>
  <c r="X184" i="4"/>
  <c r="AW184" i="4" s="1"/>
  <c r="X185" i="4"/>
  <c r="X186" i="4"/>
  <c r="X187" i="4"/>
  <c r="AW187" i="4" s="1"/>
  <c r="X188" i="4"/>
  <c r="AW188" i="4" s="1"/>
  <c r="X189" i="4"/>
  <c r="AW189" i="4" s="1"/>
  <c r="X190" i="4"/>
  <c r="AW190" i="4" s="1"/>
  <c r="X191" i="4"/>
  <c r="AW191" i="4" s="1"/>
  <c r="X192" i="4"/>
  <c r="AW192" i="4" s="1"/>
  <c r="X193" i="4"/>
  <c r="X194" i="4"/>
  <c r="X195" i="4"/>
  <c r="AW195" i="4" s="1"/>
  <c r="X196" i="4"/>
  <c r="AW196" i="4" s="1"/>
  <c r="X197" i="4"/>
  <c r="AW197" i="4" s="1"/>
  <c r="X198" i="4"/>
  <c r="AW198" i="4" s="1"/>
  <c r="X199" i="4"/>
  <c r="AW199" i="4" s="1"/>
  <c r="X200" i="4"/>
  <c r="AW200" i="4" s="1"/>
  <c r="X201" i="4"/>
  <c r="X202" i="4"/>
  <c r="X203" i="4"/>
  <c r="AW203" i="4" s="1"/>
  <c r="X204" i="4"/>
  <c r="AW204" i="4" s="1"/>
  <c r="X205" i="4"/>
  <c r="AW205" i="4" s="1"/>
  <c r="X206" i="4"/>
  <c r="AW206" i="4" s="1"/>
  <c r="X207" i="4"/>
  <c r="AW207" i="4" s="1"/>
  <c r="X208" i="4"/>
  <c r="AW208" i="4" s="1"/>
  <c r="X209" i="4"/>
  <c r="X210" i="4"/>
  <c r="X211" i="4"/>
  <c r="AW211" i="4" s="1"/>
  <c r="X212" i="4"/>
  <c r="AW212" i="4" s="1"/>
  <c r="X213" i="4"/>
  <c r="AW213" i="4" s="1"/>
  <c r="X214" i="4"/>
  <c r="AW214" i="4" s="1"/>
  <c r="X215" i="4"/>
  <c r="AW215" i="4" s="1"/>
  <c r="X216" i="4"/>
  <c r="AW216" i="4" s="1"/>
  <c r="X217" i="4"/>
  <c r="X218" i="4"/>
  <c r="X219" i="4"/>
  <c r="AW219" i="4" s="1"/>
  <c r="X220" i="4"/>
  <c r="AW220" i="4" s="1"/>
  <c r="X221" i="4"/>
  <c r="AW221" i="4" s="1"/>
  <c r="X222" i="4"/>
  <c r="AW222" i="4" s="1"/>
  <c r="X223" i="4"/>
  <c r="AW223" i="4" s="1"/>
  <c r="X224" i="4"/>
  <c r="AW224" i="4" s="1"/>
  <c r="X225" i="4"/>
  <c r="X226" i="4"/>
  <c r="X227" i="4"/>
  <c r="AW227" i="4" s="1"/>
  <c r="X228" i="4"/>
  <c r="AW228" i="4" s="1"/>
  <c r="X229" i="4"/>
  <c r="AW229" i="4" s="1"/>
  <c r="X230" i="4"/>
  <c r="AW230" i="4" s="1"/>
  <c r="X231" i="4"/>
  <c r="AW231" i="4" s="1"/>
  <c r="X232" i="4"/>
  <c r="AW232" i="4" s="1"/>
  <c r="X233" i="4"/>
  <c r="X234" i="4"/>
  <c r="X235" i="4"/>
  <c r="AW235" i="4" s="1"/>
  <c r="X236" i="4"/>
  <c r="AW236" i="4" s="1"/>
  <c r="X237" i="4"/>
  <c r="AW237" i="4" s="1"/>
  <c r="X238" i="4"/>
  <c r="AW238" i="4" s="1"/>
  <c r="X239" i="4"/>
  <c r="AW239" i="4" s="1"/>
  <c r="X240" i="4"/>
  <c r="AW240" i="4" s="1"/>
  <c r="X241" i="4"/>
  <c r="X242" i="4"/>
  <c r="X243" i="4"/>
  <c r="AW243" i="4" s="1"/>
  <c r="X244" i="4"/>
  <c r="AW244" i="4" s="1"/>
  <c r="X245" i="4"/>
  <c r="AW245" i="4" s="1"/>
  <c r="X246" i="4"/>
  <c r="AW246" i="4" s="1"/>
  <c r="X247" i="4"/>
  <c r="AW247" i="4" s="1"/>
  <c r="X248" i="4"/>
  <c r="AW248" i="4" s="1"/>
  <c r="X249" i="4"/>
  <c r="X250" i="4"/>
  <c r="X251" i="4"/>
  <c r="AW251" i="4" s="1"/>
  <c r="X252" i="4"/>
  <c r="AW252" i="4" s="1"/>
  <c r="X253" i="4"/>
  <c r="AW253" i="4" s="1"/>
  <c r="X254" i="4"/>
  <c r="AW254" i="4" s="1"/>
  <c r="X255" i="4"/>
  <c r="AW255" i="4" s="1"/>
  <c r="X256" i="4"/>
  <c r="AW256" i="4" s="1"/>
  <c r="X257" i="4"/>
  <c r="X258" i="4"/>
  <c r="X259" i="4"/>
  <c r="AW259" i="4" s="1"/>
  <c r="X260" i="4"/>
  <c r="AW260" i="4" s="1"/>
  <c r="X261" i="4"/>
  <c r="AW261" i="4" s="1"/>
  <c r="X262" i="4"/>
  <c r="AW262" i="4" s="1"/>
  <c r="X263" i="4"/>
  <c r="AW263" i="4" s="1"/>
  <c r="X264" i="4"/>
  <c r="AW264" i="4" s="1"/>
  <c r="X265" i="4"/>
  <c r="X266" i="4"/>
  <c r="AW266" i="4" s="1"/>
  <c r="X267" i="4"/>
  <c r="AW267" i="4" s="1"/>
  <c r="X268" i="4"/>
  <c r="AW268" i="4" s="1"/>
  <c r="X269" i="4"/>
  <c r="AW269" i="4" s="1"/>
  <c r="X270" i="4"/>
  <c r="AW270" i="4" s="1"/>
  <c r="X271" i="4"/>
  <c r="AW271" i="4" s="1"/>
  <c r="X272" i="4"/>
  <c r="AW272" i="4" s="1"/>
  <c r="X273" i="4"/>
  <c r="AW273" i="4" s="1"/>
  <c r="X274" i="4"/>
  <c r="AW274" i="4" s="1"/>
  <c r="X275" i="4"/>
  <c r="AW275" i="4" s="1"/>
  <c r="X276" i="4"/>
  <c r="AW276" i="4" s="1"/>
  <c r="X277" i="4"/>
  <c r="AW277" i="4" s="1"/>
  <c r="X278" i="4"/>
  <c r="AW278" i="4" s="1"/>
  <c r="X279" i="4"/>
  <c r="AW279" i="4" s="1"/>
  <c r="X280" i="4"/>
  <c r="AW280" i="4" s="1"/>
  <c r="X281" i="4"/>
  <c r="AW281" i="4" s="1"/>
  <c r="X282" i="4"/>
  <c r="AW282" i="4" s="1"/>
  <c r="X283" i="4"/>
  <c r="AW283" i="4" s="1"/>
  <c r="X284" i="4"/>
  <c r="AW284" i="4" s="1"/>
  <c r="X285" i="4"/>
  <c r="AW285" i="4" s="1"/>
  <c r="X286" i="4"/>
  <c r="AW286" i="4" s="1"/>
  <c r="X287" i="4"/>
  <c r="AW287" i="4" s="1"/>
  <c r="X288" i="4"/>
  <c r="AW288" i="4" s="1"/>
  <c r="X289" i="4"/>
  <c r="AW289" i="4" s="1"/>
  <c r="X290" i="4"/>
  <c r="AW290" i="4" s="1"/>
  <c r="X291" i="4"/>
  <c r="AW291" i="4" s="1"/>
  <c r="X292" i="4"/>
  <c r="AW292" i="4" s="1"/>
  <c r="X293" i="4"/>
  <c r="AW293" i="4" s="1"/>
  <c r="X294" i="4"/>
  <c r="AW294" i="4" s="1"/>
  <c r="X295" i="4"/>
  <c r="AW295" i="4" s="1"/>
  <c r="X296" i="4"/>
  <c r="AW296" i="4" s="1"/>
  <c r="X297" i="4"/>
  <c r="AW297" i="4" s="1"/>
  <c r="X298" i="4"/>
  <c r="AW298" i="4" s="1"/>
  <c r="X299" i="4"/>
  <c r="AW299" i="4" s="1"/>
  <c r="X300" i="4"/>
  <c r="AW300" i="4" s="1"/>
  <c r="X301" i="4"/>
  <c r="AW301" i="4" s="1"/>
  <c r="X302" i="4"/>
  <c r="AW302" i="4" s="1"/>
  <c r="X303" i="4"/>
  <c r="AW303" i="4" s="1"/>
  <c r="X304" i="4"/>
  <c r="AW304" i="4" s="1"/>
  <c r="X305" i="4"/>
  <c r="AW305" i="4" s="1"/>
  <c r="X306" i="4"/>
  <c r="AW306" i="4" s="1"/>
  <c r="X307" i="4"/>
  <c r="AW307" i="4" s="1"/>
  <c r="X308" i="4"/>
  <c r="AW308" i="4" s="1"/>
  <c r="X309" i="4"/>
  <c r="AW309" i="4" s="1"/>
  <c r="X310" i="4"/>
  <c r="AW310" i="4" s="1"/>
  <c r="X311" i="4"/>
  <c r="AW311" i="4" s="1"/>
  <c r="X312" i="4"/>
  <c r="AW312" i="4" s="1"/>
  <c r="X313" i="4"/>
  <c r="AW313" i="4" s="1"/>
  <c r="X314" i="4"/>
  <c r="AW314" i="4" s="1"/>
  <c r="X315" i="4"/>
  <c r="AW315" i="4" s="1"/>
  <c r="X316" i="4"/>
  <c r="AW316" i="4" s="1"/>
  <c r="X317" i="4"/>
  <c r="AW317" i="4" s="1"/>
  <c r="X318" i="4"/>
  <c r="AW318" i="4" s="1"/>
  <c r="X319" i="4"/>
  <c r="AW319" i="4" s="1"/>
  <c r="X320" i="4"/>
  <c r="AW320" i="4" s="1"/>
  <c r="X321" i="4"/>
  <c r="AW321" i="4" s="1"/>
  <c r="X322" i="4"/>
  <c r="AW322" i="4" s="1"/>
  <c r="X323" i="4"/>
  <c r="AW323" i="4" s="1"/>
  <c r="X324" i="4"/>
  <c r="AW324" i="4" s="1"/>
  <c r="X325" i="4"/>
  <c r="AW325" i="4" s="1"/>
  <c r="X326" i="4"/>
  <c r="AW326" i="4" s="1"/>
  <c r="X327" i="4"/>
  <c r="AW327" i="4" s="1"/>
  <c r="X328" i="4"/>
  <c r="AW328" i="4" s="1"/>
  <c r="X329" i="4"/>
  <c r="AW329" i="4" s="1"/>
  <c r="X330" i="4"/>
  <c r="AW330" i="4" s="1"/>
  <c r="X331" i="4"/>
  <c r="AW331" i="4" s="1"/>
  <c r="X332" i="4"/>
  <c r="AW332" i="4" s="1"/>
  <c r="X333" i="4"/>
  <c r="AW333" i="4" s="1"/>
  <c r="X334" i="4"/>
  <c r="AW334" i="4" s="1"/>
  <c r="X335" i="4"/>
  <c r="AW335" i="4" s="1"/>
  <c r="X336" i="4"/>
  <c r="AW336" i="4" s="1"/>
  <c r="X337" i="4"/>
  <c r="AW337" i="4" s="1"/>
  <c r="X338" i="4"/>
  <c r="AW338" i="4" s="1"/>
  <c r="X339" i="4"/>
  <c r="AW339" i="4" s="1"/>
  <c r="X340" i="4"/>
  <c r="AW340" i="4" s="1"/>
  <c r="X341" i="4"/>
  <c r="AW341" i="4" s="1"/>
  <c r="X342" i="4"/>
  <c r="AW342" i="4" s="1"/>
  <c r="X343" i="4"/>
  <c r="AW343" i="4" s="1"/>
  <c r="X344" i="4"/>
  <c r="AW344" i="4" s="1"/>
  <c r="X345" i="4"/>
  <c r="AW345" i="4" s="1"/>
  <c r="X346" i="4"/>
  <c r="AW346" i="4" s="1"/>
  <c r="X347" i="4"/>
  <c r="AW347" i="4" s="1"/>
  <c r="X348" i="4"/>
  <c r="AW348" i="4" s="1"/>
  <c r="X349" i="4"/>
  <c r="AW349" i="4" s="1"/>
  <c r="X350" i="4"/>
  <c r="AW350" i="4" s="1"/>
  <c r="X351" i="4"/>
  <c r="AW351" i="4" s="1"/>
  <c r="X352" i="4"/>
  <c r="AW352" i="4" s="1"/>
  <c r="X353" i="4"/>
  <c r="AW353" i="4" s="1"/>
  <c r="X354" i="4"/>
  <c r="AW354" i="4" s="1"/>
  <c r="X355" i="4"/>
  <c r="AW355" i="4" s="1"/>
  <c r="X356" i="4"/>
  <c r="AW356" i="4" s="1"/>
  <c r="X357" i="4"/>
  <c r="AW357" i="4" s="1"/>
  <c r="X358" i="4"/>
  <c r="AW358" i="4" s="1"/>
  <c r="X359" i="4"/>
  <c r="AW359" i="4" s="1"/>
  <c r="X360" i="4"/>
  <c r="AW360" i="4" s="1"/>
  <c r="X361" i="4"/>
  <c r="AW361" i="4" s="1"/>
  <c r="X362" i="4"/>
  <c r="AW362" i="4" s="1"/>
  <c r="X363" i="4"/>
  <c r="AW363" i="4" s="1"/>
  <c r="X364" i="4"/>
  <c r="AW364" i="4" s="1"/>
  <c r="X365" i="4"/>
  <c r="AW365" i="4" s="1"/>
  <c r="X366" i="4"/>
  <c r="AW366" i="4" s="1"/>
  <c r="X367" i="4"/>
  <c r="AW367" i="4" s="1"/>
  <c r="X368" i="4"/>
  <c r="AW368" i="4" s="1"/>
  <c r="X369" i="4"/>
  <c r="AW369" i="4" s="1"/>
  <c r="X370" i="4"/>
  <c r="AW370" i="4" s="1"/>
  <c r="X371" i="4"/>
  <c r="AW371" i="4" s="1"/>
  <c r="X372" i="4"/>
  <c r="AW372" i="4" s="1"/>
  <c r="X373" i="4"/>
  <c r="AW373" i="4" s="1"/>
  <c r="X374" i="4"/>
  <c r="AW374" i="4" s="1"/>
  <c r="X375" i="4"/>
  <c r="AW375" i="4" s="1"/>
  <c r="X376" i="4"/>
  <c r="AW376" i="4" s="1"/>
  <c r="X377" i="4"/>
  <c r="AW377" i="4" s="1"/>
  <c r="X378" i="4"/>
  <c r="AW378" i="4" s="1"/>
  <c r="X379" i="4"/>
  <c r="AW379" i="4" s="1"/>
  <c r="X380" i="4"/>
  <c r="AW380" i="4" s="1"/>
  <c r="X381" i="4"/>
  <c r="AW381" i="4" s="1"/>
  <c r="X382" i="4"/>
  <c r="AW382" i="4" s="1"/>
  <c r="X383" i="4"/>
  <c r="AW383" i="4" s="1"/>
  <c r="X384" i="4"/>
  <c r="AW384" i="4" s="1"/>
  <c r="X385" i="4"/>
  <c r="AW385" i="4" s="1"/>
  <c r="X386" i="4"/>
  <c r="AW386" i="4" s="1"/>
  <c r="X387" i="4"/>
  <c r="AW387" i="4" s="1"/>
  <c r="X388" i="4"/>
  <c r="AW388" i="4" s="1"/>
  <c r="X389" i="4"/>
  <c r="AW389" i="4" s="1"/>
  <c r="X390" i="4"/>
  <c r="AW390" i="4" s="1"/>
  <c r="X391" i="4"/>
  <c r="AW391" i="4" s="1"/>
  <c r="X392" i="4"/>
  <c r="AW392" i="4" s="1"/>
  <c r="X393" i="4"/>
  <c r="AW393" i="4" s="1"/>
  <c r="X394" i="4"/>
  <c r="AW394" i="4" s="1"/>
  <c r="X395" i="4"/>
  <c r="AW395" i="4" s="1"/>
  <c r="X396" i="4"/>
  <c r="AW396" i="4" s="1"/>
  <c r="X397" i="4"/>
  <c r="AW397" i="4" s="1"/>
  <c r="X398" i="4"/>
  <c r="AW398" i="4" s="1"/>
  <c r="X399" i="4"/>
  <c r="AW399" i="4" s="1"/>
  <c r="X400" i="4"/>
  <c r="AW400" i="4" s="1"/>
  <c r="X401" i="4"/>
  <c r="AW401" i="4" s="1"/>
  <c r="X402" i="4"/>
  <c r="AW402" i="4" s="1"/>
  <c r="X403" i="4"/>
  <c r="AW403" i="4" s="1"/>
  <c r="X404" i="4"/>
  <c r="AW404" i="4" s="1"/>
  <c r="X405" i="4"/>
  <c r="AW405" i="4" s="1"/>
  <c r="X406" i="4"/>
  <c r="AW406" i="4" s="1"/>
  <c r="X407" i="4"/>
  <c r="AW407" i="4" s="1"/>
  <c r="X408" i="4"/>
  <c r="AW408" i="4" s="1"/>
  <c r="X409" i="4"/>
  <c r="AW409" i="4" s="1"/>
  <c r="X410" i="4"/>
  <c r="AW410" i="4" s="1"/>
  <c r="X411" i="4"/>
  <c r="AW411" i="4" s="1"/>
  <c r="X412" i="4"/>
  <c r="AW412" i="4" s="1"/>
  <c r="X413" i="4"/>
  <c r="AW413" i="4" s="1"/>
  <c r="X414" i="4"/>
  <c r="AW414" i="4" s="1"/>
  <c r="X415" i="4"/>
  <c r="AW415" i="4" s="1"/>
  <c r="X416" i="4"/>
  <c r="AW416" i="4" s="1"/>
  <c r="X417" i="4"/>
  <c r="AW417" i="4" s="1"/>
  <c r="X418" i="4"/>
  <c r="AW418" i="4" s="1"/>
  <c r="X419" i="4"/>
  <c r="AW419" i="4" s="1"/>
  <c r="X420" i="4"/>
  <c r="AW420" i="4" s="1"/>
  <c r="X421" i="4"/>
  <c r="AW421" i="4" s="1"/>
  <c r="X422" i="4"/>
  <c r="AW422" i="4" s="1"/>
  <c r="X423" i="4"/>
  <c r="AW423" i="4" s="1"/>
  <c r="X424" i="4"/>
  <c r="AW424" i="4" s="1"/>
  <c r="X425" i="4"/>
  <c r="AW425" i="4" s="1"/>
  <c r="X426" i="4"/>
  <c r="AW426" i="4" s="1"/>
  <c r="X427" i="4"/>
  <c r="AW427" i="4" s="1"/>
  <c r="X428" i="4"/>
  <c r="AW428" i="4" s="1"/>
  <c r="X429" i="4"/>
  <c r="AW429" i="4" s="1"/>
  <c r="X430" i="4"/>
  <c r="AW430" i="4" s="1"/>
  <c r="X431" i="4"/>
  <c r="AW431" i="4" s="1"/>
  <c r="X432" i="4"/>
  <c r="AW432" i="4" s="1"/>
  <c r="X433" i="4"/>
  <c r="AW433" i="4" s="1"/>
  <c r="X434" i="4"/>
  <c r="AW434" i="4" s="1"/>
  <c r="X435" i="4"/>
  <c r="AW435" i="4" s="1"/>
  <c r="X436" i="4"/>
  <c r="AW436" i="4" s="1"/>
  <c r="X437" i="4"/>
  <c r="AW437" i="4" s="1"/>
  <c r="X438" i="4"/>
  <c r="AW438" i="4" s="1"/>
  <c r="X439" i="4"/>
  <c r="AW439" i="4" s="1"/>
  <c r="X440" i="4"/>
  <c r="AW440" i="4" s="1"/>
  <c r="X441" i="4"/>
  <c r="AW441" i="4" s="1"/>
  <c r="X442" i="4"/>
  <c r="AW442" i="4" s="1"/>
  <c r="X443" i="4"/>
  <c r="AW443" i="4" s="1"/>
  <c r="X444" i="4"/>
  <c r="AW444" i="4" s="1"/>
  <c r="X445" i="4"/>
  <c r="AW445" i="4" s="1"/>
  <c r="X446" i="4"/>
  <c r="AW446" i="4" s="1"/>
  <c r="X447" i="4"/>
  <c r="AW447" i="4" s="1"/>
  <c r="X448" i="4"/>
  <c r="AW448" i="4" s="1"/>
  <c r="X449" i="4"/>
  <c r="AW449" i="4" s="1"/>
  <c r="X450" i="4"/>
  <c r="AW450" i="4" s="1"/>
  <c r="X451" i="4"/>
  <c r="AW451" i="4" s="1"/>
  <c r="X452" i="4"/>
  <c r="AW452" i="4" s="1"/>
  <c r="X453" i="4"/>
  <c r="AW453" i="4" s="1"/>
  <c r="X454" i="4"/>
  <c r="AW454" i="4" s="1"/>
  <c r="X455" i="4"/>
  <c r="AW455" i="4" s="1"/>
  <c r="X456" i="4"/>
  <c r="AW456" i="4" s="1"/>
  <c r="X457" i="4"/>
  <c r="AW457" i="4" s="1"/>
  <c r="X458" i="4"/>
  <c r="AW458" i="4" s="1"/>
  <c r="X459" i="4"/>
  <c r="AW459" i="4" s="1"/>
  <c r="X460" i="4"/>
  <c r="AW460" i="4" s="1"/>
  <c r="X461" i="4"/>
  <c r="AW461" i="4" s="1"/>
  <c r="X462" i="4"/>
  <c r="AW462" i="4" s="1"/>
  <c r="X463" i="4"/>
  <c r="AW463" i="4" s="1"/>
  <c r="X464" i="4"/>
  <c r="AW464" i="4" s="1"/>
  <c r="X465" i="4"/>
  <c r="AW465" i="4" s="1"/>
  <c r="X466" i="4"/>
  <c r="AW466" i="4" s="1"/>
  <c r="X467" i="4"/>
  <c r="AW467" i="4" s="1"/>
  <c r="X468" i="4"/>
  <c r="AW468" i="4" s="1"/>
  <c r="X469" i="4"/>
  <c r="AW469" i="4" s="1"/>
  <c r="X470" i="4"/>
  <c r="AW470" i="4" s="1"/>
  <c r="X471" i="4"/>
  <c r="AW471" i="4" s="1"/>
  <c r="X472" i="4"/>
  <c r="AW472" i="4" s="1"/>
  <c r="X473" i="4"/>
  <c r="AW473" i="4" s="1"/>
  <c r="X474" i="4"/>
  <c r="AW474" i="4" s="1"/>
  <c r="X475" i="4"/>
  <c r="AW475" i="4" s="1"/>
  <c r="X476" i="4"/>
  <c r="AW476" i="4" s="1"/>
  <c r="X477" i="4"/>
  <c r="AW477" i="4" s="1"/>
  <c r="X478" i="4"/>
  <c r="AW478" i="4" s="1"/>
  <c r="X479" i="4"/>
  <c r="AW479" i="4" s="1"/>
  <c r="X480" i="4"/>
  <c r="AW480" i="4" s="1"/>
  <c r="X481" i="4"/>
  <c r="AW481" i="4" s="1"/>
  <c r="X482" i="4"/>
  <c r="AW482" i="4" s="1"/>
  <c r="X483" i="4"/>
  <c r="AW483" i="4" s="1"/>
  <c r="X484" i="4"/>
  <c r="AW484" i="4" s="1"/>
  <c r="X485" i="4"/>
  <c r="AW485" i="4" s="1"/>
  <c r="X486" i="4"/>
  <c r="AW486" i="4" s="1"/>
  <c r="X487" i="4"/>
  <c r="AW487" i="4" s="1"/>
  <c r="X488" i="4"/>
  <c r="AW488" i="4" s="1"/>
  <c r="X489" i="4"/>
  <c r="AW489" i="4" s="1"/>
  <c r="X490" i="4"/>
  <c r="AW490" i="4" s="1"/>
  <c r="X491" i="4"/>
  <c r="AW491" i="4" s="1"/>
  <c r="X492" i="4"/>
  <c r="AW492" i="4" s="1"/>
  <c r="X493" i="4"/>
  <c r="AW493" i="4" s="1"/>
  <c r="X494" i="4"/>
  <c r="AW494" i="4" s="1"/>
  <c r="X495" i="4"/>
  <c r="AW495" i="4" s="1"/>
  <c r="X496" i="4"/>
  <c r="AW496" i="4" s="1"/>
  <c r="X497" i="4"/>
  <c r="AW497" i="4" s="1"/>
  <c r="X498" i="4"/>
  <c r="AW498" i="4" s="1"/>
  <c r="X499" i="4"/>
  <c r="AW499" i="4" s="1"/>
  <c r="X500" i="4"/>
  <c r="AW500" i="4" s="1"/>
  <c r="X501" i="4"/>
  <c r="AW501" i="4" s="1"/>
  <c r="X502" i="4"/>
  <c r="AW502" i="4" s="1"/>
  <c r="X503" i="4"/>
  <c r="AW503" i="4" s="1"/>
  <c r="X504" i="4"/>
  <c r="AW504" i="4" s="1"/>
  <c r="X505" i="4"/>
  <c r="AW505" i="4" s="1"/>
  <c r="X506" i="4"/>
  <c r="AW506" i="4" s="1"/>
  <c r="X507" i="4"/>
  <c r="AW507" i="4" s="1"/>
  <c r="X508" i="4"/>
  <c r="AW508" i="4" s="1"/>
  <c r="X509" i="4"/>
  <c r="AW509" i="4" s="1"/>
  <c r="X510" i="4"/>
  <c r="AW510" i="4" s="1"/>
  <c r="X511" i="4"/>
  <c r="AW511" i="4" s="1"/>
  <c r="X512" i="4"/>
  <c r="AW512" i="4" s="1"/>
  <c r="X513" i="4"/>
  <c r="AW513" i="4" s="1"/>
  <c r="X514" i="4"/>
  <c r="AW514" i="4" s="1"/>
  <c r="X515" i="4"/>
  <c r="AW515" i="4" s="1"/>
  <c r="X516" i="4"/>
  <c r="AW516" i="4" s="1"/>
  <c r="X517" i="4"/>
  <c r="AW517" i="4" s="1"/>
  <c r="X518" i="4"/>
  <c r="AW518" i="4" s="1"/>
  <c r="X519" i="4"/>
  <c r="AW519" i="4" s="1"/>
  <c r="X520" i="4"/>
  <c r="AW520" i="4" s="1"/>
  <c r="X521" i="4"/>
  <c r="AW521" i="4" s="1"/>
  <c r="X522" i="4"/>
  <c r="AW522" i="4" s="1"/>
  <c r="X523" i="4"/>
  <c r="AW523" i="4" s="1"/>
  <c r="X524" i="4"/>
  <c r="AW524" i="4" s="1"/>
  <c r="X525" i="4"/>
  <c r="AW525" i="4" s="1"/>
  <c r="X526" i="4"/>
  <c r="AW526" i="4" s="1"/>
  <c r="X527" i="4"/>
  <c r="AW527" i="4" s="1"/>
  <c r="X528" i="4"/>
  <c r="AW528" i="4" s="1"/>
  <c r="X529" i="4"/>
  <c r="AW529" i="4" s="1"/>
  <c r="X530" i="4"/>
  <c r="AW530" i="4" s="1"/>
  <c r="X531" i="4"/>
  <c r="AW531" i="4" s="1"/>
  <c r="X532" i="4"/>
  <c r="AW532" i="4" s="1"/>
  <c r="X533" i="4"/>
  <c r="AW533" i="4" s="1"/>
  <c r="X534" i="4"/>
  <c r="AW534" i="4" s="1"/>
  <c r="X535" i="4"/>
  <c r="AW535" i="4" s="1"/>
  <c r="X536" i="4"/>
  <c r="AW536" i="4" s="1"/>
  <c r="X537" i="4"/>
  <c r="AW537" i="4" s="1"/>
  <c r="X538" i="4"/>
  <c r="AW538" i="4" s="1"/>
  <c r="X539" i="4"/>
  <c r="AW539" i="4" s="1"/>
  <c r="X540" i="4"/>
  <c r="AW540" i="4" s="1"/>
  <c r="X541" i="4"/>
  <c r="AW541" i="4" s="1"/>
  <c r="X542" i="4"/>
  <c r="AW542" i="4" s="1"/>
  <c r="X543" i="4"/>
  <c r="AW543" i="4" s="1"/>
  <c r="X544" i="4"/>
  <c r="AW544" i="4" s="1"/>
  <c r="X545" i="4"/>
  <c r="AW545" i="4" s="1"/>
  <c r="X546" i="4"/>
  <c r="AW546" i="4" s="1"/>
  <c r="X547" i="4"/>
  <c r="AW547" i="4" s="1"/>
  <c r="X548" i="4"/>
  <c r="AW548" i="4" s="1"/>
  <c r="X549" i="4"/>
  <c r="AW549" i="4" s="1"/>
  <c r="X550" i="4"/>
  <c r="AW550" i="4" s="1"/>
  <c r="X551" i="4"/>
  <c r="AW551" i="4" s="1"/>
  <c r="X552" i="4"/>
  <c r="AW552" i="4" s="1"/>
  <c r="X553" i="4"/>
  <c r="AW553" i="4" s="1"/>
  <c r="X554" i="4"/>
  <c r="AW554" i="4" s="1"/>
  <c r="X555" i="4"/>
  <c r="AW555" i="4" s="1"/>
  <c r="X556" i="4"/>
  <c r="AW556" i="4" s="1"/>
  <c r="X557" i="4"/>
  <c r="AW557" i="4" s="1"/>
  <c r="X558" i="4"/>
  <c r="AW558" i="4" s="1"/>
  <c r="X559" i="4"/>
  <c r="AW559" i="4" s="1"/>
  <c r="X560" i="4"/>
  <c r="AW560" i="4" s="1"/>
  <c r="X561" i="4"/>
  <c r="AW561" i="4" s="1"/>
  <c r="X562" i="4"/>
  <c r="AW562" i="4" s="1"/>
  <c r="X563" i="4"/>
  <c r="AW563" i="4" s="1"/>
  <c r="X564" i="4"/>
  <c r="AW564" i="4" s="1"/>
  <c r="X565" i="4"/>
  <c r="AW565" i="4" s="1"/>
  <c r="X566" i="4"/>
  <c r="AW566" i="4" s="1"/>
  <c r="X567" i="4"/>
  <c r="AW567" i="4" s="1"/>
  <c r="X568" i="4"/>
  <c r="AW568" i="4" s="1"/>
  <c r="X569" i="4"/>
  <c r="AW569" i="4" s="1"/>
  <c r="X570" i="4"/>
  <c r="AW570" i="4" s="1"/>
  <c r="X571" i="4"/>
  <c r="AW571" i="4" s="1"/>
  <c r="X572" i="4"/>
  <c r="AW572" i="4" s="1"/>
  <c r="X573" i="4"/>
  <c r="AW573" i="4" s="1"/>
  <c r="X574" i="4"/>
  <c r="AW574" i="4" s="1"/>
  <c r="X575" i="4"/>
  <c r="AW575" i="4" s="1"/>
  <c r="X576" i="4"/>
  <c r="AW576" i="4" s="1"/>
  <c r="X577" i="4"/>
  <c r="AW577" i="4" s="1"/>
  <c r="X578" i="4"/>
  <c r="AW578" i="4" s="1"/>
  <c r="X579" i="4"/>
  <c r="AW579" i="4" s="1"/>
  <c r="X580" i="4"/>
  <c r="AW580" i="4" s="1"/>
  <c r="X581" i="4"/>
  <c r="AW581" i="4" s="1"/>
  <c r="X582" i="4"/>
  <c r="AW582" i="4" s="1"/>
  <c r="X583" i="4"/>
  <c r="AW583" i="4" s="1"/>
  <c r="X584" i="4"/>
  <c r="AW584" i="4" s="1"/>
  <c r="X585" i="4"/>
  <c r="AW585" i="4" s="1"/>
  <c r="X586" i="4"/>
  <c r="AW586" i="4" s="1"/>
  <c r="X587" i="4"/>
  <c r="AW587" i="4" s="1"/>
  <c r="X588" i="4"/>
  <c r="AW588" i="4" s="1"/>
  <c r="X589" i="4"/>
  <c r="AW589" i="4" s="1"/>
  <c r="X590" i="4"/>
  <c r="AW590" i="4" s="1"/>
  <c r="X591" i="4"/>
  <c r="AW591" i="4" s="1"/>
  <c r="X592" i="4"/>
  <c r="AW592" i="4" s="1"/>
  <c r="X593" i="4"/>
  <c r="AW593" i="4" s="1"/>
  <c r="X594" i="4"/>
  <c r="AW594" i="4" s="1"/>
  <c r="X595" i="4"/>
  <c r="AW595" i="4" s="1"/>
  <c r="X596" i="4"/>
  <c r="AW596" i="4" s="1"/>
  <c r="X597" i="4"/>
  <c r="AW597" i="4" s="1"/>
  <c r="X598" i="4"/>
  <c r="AW598" i="4" s="1"/>
  <c r="X599" i="4"/>
  <c r="AW599" i="4" s="1"/>
  <c r="X600" i="4"/>
  <c r="AW600" i="4" s="1"/>
  <c r="X601" i="4"/>
  <c r="AW601" i="4" s="1"/>
  <c r="X602" i="4"/>
  <c r="AW602" i="4" s="1"/>
  <c r="X603" i="4"/>
  <c r="AW603" i="4" s="1"/>
  <c r="X604" i="4"/>
  <c r="AW604" i="4" s="1"/>
  <c r="X605" i="4"/>
  <c r="AW605" i="4" s="1"/>
  <c r="X606" i="4"/>
  <c r="AW606" i="4" s="1"/>
  <c r="X607" i="4"/>
  <c r="AW607" i="4" s="1"/>
  <c r="X608" i="4"/>
  <c r="AW608" i="4" s="1"/>
  <c r="X609" i="4"/>
  <c r="AW609" i="4" s="1"/>
  <c r="X610" i="4"/>
  <c r="AW610" i="4" s="1"/>
  <c r="X611" i="4"/>
  <c r="AW611" i="4" s="1"/>
  <c r="X612" i="4"/>
  <c r="AW612" i="4" s="1"/>
  <c r="X613" i="4"/>
  <c r="AW613" i="4" s="1"/>
  <c r="X614" i="4"/>
  <c r="AW614" i="4" s="1"/>
  <c r="X615" i="4"/>
  <c r="AW615" i="4" s="1"/>
  <c r="X616" i="4"/>
  <c r="AW616" i="4" s="1"/>
  <c r="X617" i="4"/>
  <c r="AW617" i="4" s="1"/>
  <c r="X618" i="4"/>
  <c r="AW618" i="4" s="1"/>
  <c r="X619" i="4"/>
  <c r="AW619" i="4" s="1"/>
  <c r="X620" i="4"/>
  <c r="AW620" i="4" s="1"/>
  <c r="X621" i="4"/>
  <c r="AW621" i="4" s="1"/>
  <c r="X622" i="4"/>
  <c r="AW622" i="4" s="1"/>
  <c r="X623" i="4"/>
  <c r="AW623" i="4" s="1"/>
  <c r="X624" i="4"/>
  <c r="AW624" i="4" s="1"/>
  <c r="X625" i="4"/>
  <c r="AW625" i="4" s="1"/>
  <c r="X626" i="4"/>
  <c r="AW626" i="4" s="1"/>
  <c r="X627" i="4"/>
  <c r="AW627" i="4" s="1"/>
  <c r="X628" i="4"/>
  <c r="AW628" i="4" s="1"/>
  <c r="X629" i="4"/>
  <c r="AW629" i="4" s="1"/>
  <c r="X630" i="4"/>
  <c r="AW630" i="4" s="1"/>
  <c r="X631" i="4"/>
  <c r="AW631" i="4" s="1"/>
  <c r="X632" i="4"/>
  <c r="AW632" i="4" s="1"/>
  <c r="X633" i="4"/>
  <c r="AW633" i="4" s="1"/>
  <c r="X634" i="4"/>
  <c r="AW634" i="4" s="1"/>
  <c r="X635" i="4"/>
  <c r="AW635" i="4" s="1"/>
  <c r="X636" i="4"/>
  <c r="AW636" i="4" s="1"/>
  <c r="X637" i="4"/>
  <c r="AW637" i="4" s="1"/>
  <c r="X638" i="4"/>
  <c r="AW638" i="4" s="1"/>
  <c r="X639" i="4"/>
  <c r="AW639" i="4" s="1"/>
  <c r="X640" i="4"/>
  <c r="AW640" i="4" s="1"/>
  <c r="X641" i="4"/>
  <c r="AW641" i="4" s="1"/>
  <c r="X642" i="4"/>
  <c r="AW642" i="4" s="1"/>
  <c r="X643" i="4"/>
  <c r="AW643" i="4" s="1"/>
  <c r="X644" i="4"/>
  <c r="AW644" i="4" s="1"/>
  <c r="X645" i="4"/>
  <c r="AW645" i="4" s="1"/>
  <c r="X646" i="4"/>
  <c r="AW646" i="4" s="1"/>
  <c r="X647" i="4"/>
  <c r="AW647" i="4" s="1"/>
  <c r="X648" i="4"/>
  <c r="AW648" i="4" s="1"/>
  <c r="X649" i="4"/>
  <c r="AW649" i="4" s="1"/>
  <c r="X650" i="4"/>
  <c r="AW650" i="4" s="1"/>
  <c r="X651" i="4"/>
  <c r="AW651" i="4" s="1"/>
  <c r="X652" i="4"/>
  <c r="AW652" i="4" s="1"/>
  <c r="X653" i="4"/>
  <c r="AW653" i="4" s="1"/>
  <c r="X654" i="4"/>
  <c r="AW654" i="4" s="1"/>
  <c r="X655" i="4"/>
  <c r="AW655" i="4" s="1"/>
  <c r="X656" i="4"/>
  <c r="AW656" i="4" s="1"/>
  <c r="X657" i="4"/>
  <c r="AW657" i="4" s="1"/>
  <c r="X658" i="4"/>
  <c r="AW658" i="4" s="1"/>
  <c r="X659" i="4"/>
  <c r="AW659" i="4" s="1"/>
  <c r="X660" i="4"/>
  <c r="AW660" i="4" s="1"/>
  <c r="X661" i="4"/>
  <c r="AW661" i="4" s="1"/>
  <c r="X662" i="4"/>
  <c r="AW662" i="4" s="1"/>
  <c r="X663" i="4"/>
  <c r="AW663" i="4" s="1"/>
  <c r="X664" i="4"/>
  <c r="AW664" i="4" s="1"/>
  <c r="X665" i="4"/>
  <c r="AW665" i="4" s="1"/>
  <c r="X666" i="4"/>
  <c r="AW666" i="4" s="1"/>
  <c r="X667" i="4"/>
  <c r="AW667" i="4" s="1"/>
  <c r="X668" i="4"/>
  <c r="AW668" i="4" s="1"/>
  <c r="X669" i="4"/>
  <c r="AW669" i="4" s="1"/>
  <c r="X670" i="4"/>
  <c r="AW670" i="4" s="1"/>
  <c r="X671" i="4"/>
  <c r="AW671" i="4" s="1"/>
  <c r="X672" i="4"/>
  <c r="AW672" i="4" s="1"/>
  <c r="X673" i="4"/>
  <c r="AW673" i="4" s="1"/>
  <c r="X674" i="4"/>
  <c r="AW674" i="4" s="1"/>
  <c r="X675" i="4"/>
  <c r="AW675" i="4" s="1"/>
  <c r="X676" i="4"/>
  <c r="AW676" i="4" s="1"/>
  <c r="X677" i="4"/>
  <c r="AW677" i="4" s="1"/>
  <c r="X678" i="4"/>
  <c r="AW678" i="4" s="1"/>
  <c r="X679" i="4"/>
  <c r="AW679" i="4" s="1"/>
  <c r="X680" i="4"/>
  <c r="AW680" i="4" s="1"/>
  <c r="X681" i="4"/>
  <c r="AW681" i="4" s="1"/>
  <c r="X682" i="4"/>
  <c r="AW682" i="4" s="1"/>
  <c r="X683" i="4"/>
  <c r="AW683" i="4" s="1"/>
  <c r="X684" i="4"/>
  <c r="AW684" i="4" s="1"/>
  <c r="X685" i="4"/>
  <c r="AW685" i="4" s="1"/>
  <c r="X686" i="4"/>
  <c r="AW686" i="4" s="1"/>
  <c r="X687" i="4"/>
  <c r="AW687" i="4" s="1"/>
  <c r="X688" i="4"/>
  <c r="AW688" i="4" s="1"/>
  <c r="X689" i="4"/>
  <c r="AW689" i="4" s="1"/>
  <c r="X690" i="4"/>
  <c r="AW690" i="4" s="1"/>
  <c r="X691" i="4"/>
  <c r="AW691" i="4" s="1"/>
  <c r="X692" i="4"/>
  <c r="AW692" i="4" s="1"/>
  <c r="X693" i="4"/>
  <c r="AW693" i="4" s="1"/>
  <c r="X694" i="4"/>
  <c r="AW694" i="4" s="1"/>
  <c r="X695" i="4"/>
  <c r="AW695" i="4" s="1"/>
  <c r="X696" i="4"/>
  <c r="AW696" i="4" s="1"/>
  <c r="X697" i="4"/>
  <c r="AW697" i="4" s="1"/>
  <c r="X698" i="4"/>
  <c r="AW698" i="4" s="1"/>
  <c r="X699" i="4"/>
  <c r="AW699" i="4" s="1"/>
  <c r="X700" i="4"/>
  <c r="AW700" i="4" s="1"/>
  <c r="X701" i="4"/>
  <c r="AW701" i="4" s="1"/>
  <c r="X702" i="4"/>
  <c r="AW702" i="4" s="1"/>
  <c r="X703" i="4"/>
  <c r="AW703" i="4" s="1"/>
  <c r="X704" i="4"/>
  <c r="AW704" i="4" s="1"/>
  <c r="X705" i="4"/>
  <c r="AW705" i="4" s="1"/>
  <c r="X706" i="4"/>
  <c r="AW706" i="4" s="1"/>
  <c r="X707" i="4"/>
  <c r="AW707" i="4" s="1"/>
  <c r="X708" i="4"/>
  <c r="AW708" i="4" s="1"/>
  <c r="X709" i="4"/>
  <c r="AW709" i="4" s="1"/>
  <c r="X710" i="4"/>
  <c r="AW710" i="4" s="1"/>
  <c r="X711" i="4"/>
  <c r="AW711" i="4" s="1"/>
  <c r="X712" i="4"/>
  <c r="AW712" i="4" s="1"/>
  <c r="X713" i="4"/>
  <c r="AW713" i="4" s="1"/>
  <c r="X714" i="4"/>
  <c r="AW714" i="4" s="1"/>
  <c r="X715" i="4"/>
  <c r="AW715" i="4" s="1"/>
  <c r="X716" i="4"/>
  <c r="AW716" i="4" s="1"/>
  <c r="X717" i="4"/>
  <c r="AW717" i="4" s="1"/>
  <c r="X718" i="4"/>
  <c r="AW718" i="4" s="1"/>
  <c r="X719" i="4"/>
  <c r="AW719" i="4" s="1"/>
  <c r="X720" i="4"/>
  <c r="AW720" i="4" s="1"/>
  <c r="X721" i="4"/>
  <c r="AW721" i="4" s="1"/>
  <c r="X722" i="4"/>
  <c r="AW722" i="4" s="1"/>
  <c r="X723" i="4"/>
  <c r="AW723" i="4" s="1"/>
  <c r="X724" i="4"/>
  <c r="AW724" i="4" s="1"/>
  <c r="X725" i="4"/>
  <c r="AW725" i="4" s="1"/>
  <c r="X726" i="4"/>
  <c r="AW726" i="4" s="1"/>
  <c r="X727" i="4"/>
  <c r="AW727" i="4" s="1"/>
  <c r="X728" i="4"/>
  <c r="AW728" i="4" s="1"/>
  <c r="X729" i="4"/>
  <c r="AW729" i="4" s="1"/>
  <c r="X730" i="4"/>
  <c r="AW730" i="4" s="1"/>
  <c r="X731" i="4"/>
  <c r="AW731" i="4" s="1"/>
  <c r="X732" i="4"/>
  <c r="AW732" i="4" s="1"/>
  <c r="X733" i="4"/>
  <c r="AW733" i="4" s="1"/>
  <c r="X734" i="4"/>
  <c r="AW734" i="4" s="1"/>
  <c r="X735" i="4"/>
  <c r="AW735" i="4" s="1"/>
  <c r="X736" i="4"/>
  <c r="AW736" i="4" s="1"/>
  <c r="X737" i="4"/>
  <c r="AW737" i="4" s="1"/>
  <c r="X738" i="4"/>
  <c r="AW738" i="4" s="1"/>
  <c r="X739" i="4"/>
  <c r="AW739" i="4" s="1"/>
  <c r="X740" i="4"/>
  <c r="AW740" i="4" s="1"/>
  <c r="X741" i="4"/>
  <c r="AW741" i="4" s="1"/>
  <c r="X742" i="4"/>
  <c r="AW742" i="4" s="1"/>
  <c r="X743" i="4"/>
  <c r="AW743" i="4" s="1"/>
  <c r="X744" i="4"/>
  <c r="AW744" i="4" s="1"/>
  <c r="X745" i="4"/>
  <c r="AW745" i="4" s="1"/>
  <c r="X746" i="4"/>
  <c r="AW746" i="4" s="1"/>
  <c r="X747" i="4"/>
  <c r="AW747" i="4" s="1"/>
  <c r="X748" i="4"/>
  <c r="AW748" i="4" s="1"/>
  <c r="X749" i="4"/>
  <c r="AW749" i="4" s="1"/>
  <c r="X750" i="4"/>
  <c r="AW750" i="4" s="1"/>
  <c r="X751" i="4"/>
  <c r="AW751" i="4" s="1"/>
  <c r="X752" i="4"/>
  <c r="AW752" i="4" s="1"/>
  <c r="X753" i="4"/>
  <c r="AW753" i="4" s="1"/>
  <c r="X754" i="4"/>
  <c r="AW754" i="4" s="1"/>
  <c r="X755" i="4"/>
  <c r="AW755" i="4" s="1"/>
  <c r="X756" i="4"/>
  <c r="AW756" i="4" s="1"/>
  <c r="X757" i="4"/>
  <c r="AW757" i="4" s="1"/>
  <c r="X758" i="4"/>
  <c r="AW758" i="4" s="1"/>
  <c r="X759" i="4"/>
  <c r="AW759" i="4" s="1"/>
  <c r="X760" i="4"/>
  <c r="AW760" i="4" s="1"/>
  <c r="X761" i="4"/>
  <c r="AW761" i="4" s="1"/>
  <c r="X762" i="4"/>
  <c r="AW762" i="4" s="1"/>
  <c r="X763" i="4"/>
  <c r="AW763" i="4" s="1"/>
  <c r="X764" i="4"/>
  <c r="AW764" i="4" s="1"/>
  <c r="X765" i="4"/>
  <c r="AW765" i="4" s="1"/>
  <c r="X766" i="4"/>
  <c r="AW766" i="4" s="1"/>
  <c r="X767" i="4"/>
  <c r="AW767" i="4" s="1"/>
  <c r="X768" i="4"/>
  <c r="AW768" i="4" s="1"/>
  <c r="X769" i="4"/>
  <c r="AW769" i="4" s="1"/>
  <c r="X770" i="4"/>
  <c r="AW770" i="4" s="1"/>
  <c r="X771" i="4"/>
  <c r="AW771" i="4" s="1"/>
  <c r="X772" i="4"/>
  <c r="AW772" i="4" s="1"/>
  <c r="X773" i="4"/>
  <c r="AW773" i="4" s="1"/>
  <c r="X774" i="4"/>
  <c r="AW774" i="4" s="1"/>
  <c r="X775" i="4"/>
  <c r="AW775" i="4" s="1"/>
  <c r="X776" i="4"/>
  <c r="AW776" i="4" s="1"/>
  <c r="X777" i="4"/>
  <c r="AW777" i="4" s="1"/>
  <c r="X778" i="4"/>
  <c r="AW778" i="4" s="1"/>
  <c r="X779" i="4"/>
  <c r="AW779" i="4" s="1"/>
  <c r="X780" i="4"/>
  <c r="AW780" i="4" s="1"/>
  <c r="X781" i="4"/>
  <c r="AW781" i="4" s="1"/>
  <c r="X782" i="4"/>
  <c r="AW782" i="4" s="1"/>
  <c r="X783" i="4"/>
  <c r="AW783" i="4" s="1"/>
  <c r="X784" i="4"/>
  <c r="AW784" i="4" s="1"/>
  <c r="X785" i="4"/>
  <c r="AW785" i="4" s="1"/>
  <c r="X786" i="4"/>
  <c r="AW786" i="4" s="1"/>
  <c r="X787" i="4"/>
  <c r="AW787" i="4" s="1"/>
  <c r="X788" i="4"/>
  <c r="AW788" i="4" s="1"/>
  <c r="X789" i="4"/>
  <c r="AW789" i="4" s="1"/>
  <c r="X790" i="4"/>
  <c r="AW790" i="4" s="1"/>
  <c r="X791" i="4"/>
  <c r="AW791" i="4" s="1"/>
  <c r="X792" i="4"/>
  <c r="AW792" i="4" s="1"/>
  <c r="X793" i="4"/>
  <c r="AW793" i="4" s="1"/>
  <c r="X794" i="4"/>
  <c r="AW794" i="4" s="1"/>
  <c r="X795" i="4"/>
  <c r="AW795" i="4" s="1"/>
  <c r="X796" i="4"/>
  <c r="AW796" i="4" s="1"/>
  <c r="X797" i="4"/>
  <c r="AW797" i="4" s="1"/>
  <c r="X798" i="4"/>
  <c r="AW798" i="4" s="1"/>
  <c r="X799" i="4"/>
  <c r="AW799" i="4" s="1"/>
  <c r="X800" i="4"/>
  <c r="AW800" i="4" s="1"/>
  <c r="X801" i="4"/>
  <c r="AW801" i="4" s="1"/>
  <c r="X802" i="4"/>
  <c r="AW802" i="4" s="1"/>
  <c r="X803" i="4"/>
  <c r="AW803" i="4" s="1"/>
  <c r="X804" i="4"/>
  <c r="AW804" i="4" s="1"/>
  <c r="X805" i="4"/>
  <c r="AW805" i="4" s="1"/>
  <c r="X806" i="4"/>
  <c r="AW806" i="4" s="1"/>
  <c r="X807" i="4"/>
  <c r="AW807" i="4" s="1"/>
  <c r="X808" i="4"/>
  <c r="AW808" i="4" s="1"/>
  <c r="X809" i="4"/>
  <c r="AW809" i="4" s="1"/>
  <c r="X810" i="4"/>
  <c r="AW810" i="4" s="1"/>
  <c r="X811" i="4"/>
  <c r="AW811" i="4" s="1"/>
  <c r="X812" i="4"/>
  <c r="AW812" i="4" s="1"/>
  <c r="X813" i="4"/>
  <c r="AW813" i="4" s="1"/>
  <c r="X814" i="4"/>
  <c r="AW814" i="4" s="1"/>
  <c r="X815" i="4"/>
  <c r="AW815" i="4" s="1"/>
  <c r="X816" i="4"/>
  <c r="AW816" i="4" s="1"/>
  <c r="X817" i="4"/>
  <c r="AW817" i="4" s="1"/>
  <c r="X818" i="4"/>
  <c r="AW818" i="4" s="1"/>
  <c r="X819" i="4"/>
  <c r="AW819" i="4" s="1"/>
  <c r="X820" i="4"/>
  <c r="AW820" i="4" s="1"/>
  <c r="X821" i="4"/>
  <c r="AW821" i="4" s="1"/>
  <c r="X822" i="4"/>
  <c r="AW822" i="4" s="1"/>
  <c r="X823" i="4"/>
  <c r="AW823" i="4" s="1"/>
  <c r="X824" i="4"/>
  <c r="AW824" i="4" s="1"/>
  <c r="X825" i="4"/>
  <c r="AW825" i="4" s="1"/>
  <c r="X826" i="4"/>
  <c r="AW826" i="4" s="1"/>
  <c r="X827" i="4"/>
  <c r="AW827" i="4" s="1"/>
  <c r="X828" i="4"/>
  <c r="AW828" i="4" s="1"/>
  <c r="X829" i="4"/>
  <c r="AW829" i="4" s="1"/>
  <c r="X830" i="4"/>
  <c r="AW830" i="4" s="1"/>
  <c r="X831" i="4"/>
  <c r="AW831" i="4" s="1"/>
  <c r="X832" i="4"/>
  <c r="AW832" i="4" s="1"/>
  <c r="X833" i="4"/>
  <c r="AW833" i="4" s="1"/>
  <c r="X834" i="4"/>
  <c r="AW834" i="4" s="1"/>
  <c r="X835" i="4"/>
  <c r="AW835" i="4" s="1"/>
  <c r="X836" i="4"/>
  <c r="AW836" i="4" s="1"/>
  <c r="X837" i="4"/>
  <c r="AW837" i="4" s="1"/>
  <c r="X838" i="4"/>
  <c r="AW838" i="4" s="1"/>
  <c r="X839" i="4"/>
  <c r="AW839" i="4" s="1"/>
  <c r="X840" i="4"/>
  <c r="AW840" i="4" s="1"/>
  <c r="X841" i="4"/>
  <c r="AW841" i="4" s="1"/>
  <c r="X842" i="4"/>
  <c r="AW842" i="4" s="1"/>
  <c r="X843" i="4"/>
  <c r="AW843" i="4" s="1"/>
  <c r="X844" i="4"/>
  <c r="AW844" i="4" s="1"/>
  <c r="X845" i="4"/>
  <c r="AW845" i="4" s="1"/>
  <c r="X846" i="4"/>
  <c r="AW846" i="4" s="1"/>
  <c r="X847" i="4"/>
  <c r="AW847" i="4" s="1"/>
  <c r="X848" i="4"/>
  <c r="AW848" i="4" s="1"/>
  <c r="X849" i="4"/>
  <c r="AW849" i="4" s="1"/>
  <c r="X850" i="4"/>
  <c r="AW850" i="4" s="1"/>
  <c r="X851" i="4"/>
  <c r="AW851" i="4" s="1"/>
  <c r="X852" i="4"/>
  <c r="AW852" i="4" s="1"/>
  <c r="X853" i="4"/>
  <c r="AW853" i="4" s="1"/>
  <c r="X854" i="4"/>
  <c r="AW854" i="4" s="1"/>
  <c r="X855" i="4"/>
  <c r="AW855" i="4" s="1"/>
  <c r="X856" i="4"/>
  <c r="AW856" i="4" s="1"/>
  <c r="X857" i="4"/>
  <c r="AW857" i="4" s="1"/>
  <c r="X858" i="4"/>
  <c r="AW858" i="4" s="1"/>
  <c r="X859" i="4"/>
  <c r="AW859" i="4" s="1"/>
  <c r="X860" i="4"/>
  <c r="AW860" i="4" s="1"/>
  <c r="X861" i="4"/>
  <c r="AW861" i="4" s="1"/>
  <c r="X862" i="4"/>
  <c r="AW862" i="4" s="1"/>
  <c r="X863" i="4"/>
  <c r="AW863" i="4" s="1"/>
  <c r="X864" i="4"/>
  <c r="AW864" i="4" s="1"/>
  <c r="X865" i="4"/>
  <c r="AW865" i="4" s="1"/>
  <c r="X866" i="4"/>
  <c r="AW866" i="4" s="1"/>
  <c r="X867" i="4"/>
  <c r="AW867" i="4" s="1"/>
  <c r="X868" i="4"/>
  <c r="AW868" i="4" s="1"/>
  <c r="X869" i="4"/>
  <c r="AW869" i="4" s="1"/>
  <c r="X870" i="4"/>
  <c r="AW870" i="4" s="1"/>
  <c r="X871" i="4"/>
  <c r="AW871" i="4" s="1"/>
  <c r="X872" i="4"/>
  <c r="AW872" i="4" s="1"/>
  <c r="X873" i="4"/>
  <c r="AW873" i="4" s="1"/>
  <c r="X874" i="4"/>
  <c r="AW874" i="4" s="1"/>
  <c r="X875" i="4"/>
  <c r="AW875" i="4" s="1"/>
  <c r="X876" i="4"/>
  <c r="AW876" i="4" s="1"/>
  <c r="X877" i="4"/>
  <c r="AW877" i="4" s="1"/>
  <c r="X878" i="4"/>
  <c r="AW878" i="4" s="1"/>
  <c r="X879" i="4"/>
  <c r="AW879" i="4" s="1"/>
  <c r="X880" i="4"/>
  <c r="AW880" i="4" s="1"/>
  <c r="X881" i="4"/>
  <c r="AW881" i="4" s="1"/>
  <c r="X882" i="4"/>
  <c r="AW882" i="4" s="1"/>
  <c r="X883" i="4"/>
  <c r="AW883" i="4" s="1"/>
  <c r="X884" i="4"/>
  <c r="AW884" i="4" s="1"/>
  <c r="X885" i="4"/>
  <c r="AW885" i="4" s="1"/>
  <c r="X886" i="4"/>
  <c r="AW886" i="4" s="1"/>
  <c r="X887" i="4"/>
  <c r="AW887" i="4" s="1"/>
  <c r="X888" i="4"/>
  <c r="AW888" i="4" s="1"/>
  <c r="X889" i="4"/>
  <c r="AW889" i="4" s="1"/>
  <c r="X890" i="4"/>
  <c r="AW890" i="4" s="1"/>
  <c r="X891" i="4"/>
  <c r="AW891" i="4" s="1"/>
  <c r="X892" i="4"/>
  <c r="AW892" i="4" s="1"/>
  <c r="X893" i="4"/>
  <c r="AW893" i="4" s="1"/>
  <c r="X894" i="4"/>
  <c r="AW894" i="4" s="1"/>
  <c r="X895" i="4"/>
  <c r="AW895" i="4" s="1"/>
  <c r="X896" i="4"/>
  <c r="AW896" i="4" s="1"/>
  <c r="X897" i="4"/>
  <c r="AW897" i="4" s="1"/>
  <c r="X898" i="4"/>
  <c r="AW898" i="4" s="1"/>
  <c r="X899" i="4"/>
  <c r="AW899" i="4" s="1"/>
  <c r="X900" i="4"/>
  <c r="AW900" i="4" s="1"/>
  <c r="X901" i="4"/>
  <c r="AW901" i="4" s="1"/>
  <c r="X902" i="4"/>
  <c r="AW902" i="4" s="1"/>
  <c r="X903" i="4"/>
  <c r="AW903" i="4" s="1"/>
  <c r="X904" i="4"/>
  <c r="AW904" i="4" s="1"/>
  <c r="X905" i="4"/>
  <c r="AW905" i="4" s="1"/>
  <c r="X906" i="4"/>
  <c r="AW906" i="4" s="1"/>
  <c r="X907" i="4"/>
  <c r="AW907" i="4" s="1"/>
  <c r="X908" i="4"/>
  <c r="AW908" i="4" s="1"/>
  <c r="X909" i="4"/>
  <c r="AW909" i="4" s="1"/>
  <c r="X910" i="4"/>
  <c r="AW910" i="4" s="1"/>
  <c r="X911" i="4"/>
  <c r="AW911" i="4" s="1"/>
  <c r="X912" i="4"/>
  <c r="AW912" i="4" s="1"/>
  <c r="X913" i="4"/>
  <c r="AW913" i="4" s="1"/>
  <c r="X914" i="4"/>
  <c r="AW914" i="4" s="1"/>
  <c r="X915" i="4"/>
  <c r="AW915" i="4" s="1"/>
  <c r="X916" i="4"/>
  <c r="AW916" i="4" s="1"/>
  <c r="X917" i="4"/>
  <c r="AW917" i="4" s="1"/>
  <c r="X918" i="4"/>
  <c r="AW918" i="4" s="1"/>
  <c r="X919" i="4"/>
  <c r="AW919" i="4" s="1"/>
  <c r="X920" i="4"/>
  <c r="AW920" i="4" s="1"/>
  <c r="X921" i="4"/>
  <c r="AW921" i="4" s="1"/>
  <c r="X922" i="4"/>
  <c r="AW922" i="4" s="1"/>
  <c r="X923" i="4"/>
  <c r="AW923" i="4" s="1"/>
  <c r="X924" i="4"/>
  <c r="AW924" i="4" s="1"/>
  <c r="X925" i="4"/>
  <c r="AW925" i="4" s="1"/>
  <c r="X926" i="4"/>
  <c r="AW926" i="4" s="1"/>
  <c r="X927" i="4"/>
  <c r="AW927" i="4" s="1"/>
  <c r="X928" i="4"/>
  <c r="AW928" i="4" s="1"/>
  <c r="X929" i="4"/>
  <c r="AW929" i="4" s="1"/>
  <c r="X930" i="4"/>
  <c r="AW930" i="4" s="1"/>
  <c r="X931" i="4"/>
  <c r="AW931" i="4" s="1"/>
  <c r="X932" i="4"/>
  <c r="AW932" i="4" s="1"/>
  <c r="X933" i="4"/>
  <c r="AW933" i="4" s="1"/>
  <c r="X934" i="4"/>
  <c r="AW934" i="4" s="1"/>
  <c r="X935" i="4"/>
  <c r="AW935" i="4" s="1"/>
  <c r="X936" i="4"/>
  <c r="AW936" i="4" s="1"/>
  <c r="X937" i="4"/>
  <c r="AW937" i="4" s="1"/>
  <c r="X938" i="4"/>
  <c r="AW938" i="4" s="1"/>
  <c r="X939" i="4"/>
  <c r="AW939" i="4" s="1"/>
  <c r="X940" i="4"/>
  <c r="AW940" i="4" s="1"/>
  <c r="X941" i="4"/>
  <c r="AW941" i="4" s="1"/>
  <c r="X942" i="4"/>
  <c r="AW942" i="4" s="1"/>
  <c r="X943" i="4"/>
  <c r="AW943" i="4" s="1"/>
  <c r="X944" i="4"/>
  <c r="AW944" i="4" s="1"/>
  <c r="X945" i="4"/>
  <c r="AW945" i="4" s="1"/>
  <c r="X946" i="4"/>
  <c r="AW946" i="4" s="1"/>
  <c r="X947" i="4"/>
  <c r="AW947" i="4" s="1"/>
  <c r="X948" i="4"/>
  <c r="AW948" i="4" s="1"/>
  <c r="X949" i="4"/>
  <c r="AW949" i="4" s="1"/>
  <c r="X950" i="4"/>
  <c r="AW950" i="4" s="1"/>
  <c r="X951" i="4"/>
  <c r="AW951" i="4" s="1"/>
  <c r="X952" i="4"/>
  <c r="AW952" i="4" s="1"/>
  <c r="X953" i="4"/>
  <c r="AW953" i="4" s="1"/>
  <c r="X954" i="4"/>
  <c r="AW954" i="4" s="1"/>
  <c r="X955" i="4"/>
  <c r="AW955" i="4" s="1"/>
  <c r="X956" i="4"/>
  <c r="AW956" i="4" s="1"/>
  <c r="X957" i="4"/>
  <c r="AW957" i="4" s="1"/>
  <c r="X958" i="4"/>
  <c r="AW958" i="4" s="1"/>
  <c r="X959" i="4"/>
  <c r="AW959" i="4" s="1"/>
  <c r="X960" i="4"/>
  <c r="AW960" i="4" s="1"/>
  <c r="X961" i="4"/>
  <c r="AW961" i="4" s="1"/>
  <c r="X962" i="4"/>
  <c r="AW962" i="4" s="1"/>
  <c r="X963" i="4"/>
  <c r="AW963" i="4" s="1"/>
  <c r="X964" i="4"/>
  <c r="AW964" i="4" s="1"/>
  <c r="X965" i="4"/>
  <c r="AW965" i="4" s="1"/>
  <c r="X966" i="4"/>
  <c r="AW966" i="4" s="1"/>
  <c r="X967" i="4"/>
  <c r="AW967" i="4" s="1"/>
  <c r="X968" i="4"/>
  <c r="AW968" i="4" s="1"/>
  <c r="X969" i="4"/>
  <c r="AW969" i="4" s="1"/>
  <c r="X970" i="4"/>
  <c r="AW970" i="4" s="1"/>
  <c r="X971" i="4"/>
  <c r="AW971" i="4" s="1"/>
  <c r="X972" i="4"/>
  <c r="AW972" i="4" s="1"/>
  <c r="X973" i="4"/>
  <c r="AW973" i="4" s="1"/>
  <c r="X974" i="4"/>
  <c r="AW974" i="4" s="1"/>
  <c r="X975" i="4"/>
  <c r="AW975" i="4" s="1"/>
  <c r="X976" i="4"/>
  <c r="AW976" i="4" s="1"/>
  <c r="X977" i="4"/>
  <c r="AW977" i="4" s="1"/>
  <c r="X978" i="4"/>
  <c r="AW978" i="4" s="1"/>
  <c r="X979" i="4"/>
  <c r="AW979" i="4" s="1"/>
  <c r="X980" i="4"/>
  <c r="AW980" i="4" s="1"/>
  <c r="X981" i="4"/>
  <c r="AW981" i="4" s="1"/>
  <c r="X982" i="4"/>
  <c r="AW982" i="4" s="1"/>
  <c r="X983" i="4"/>
  <c r="AW983" i="4" s="1"/>
  <c r="X984" i="4"/>
  <c r="AW984" i="4" s="1"/>
  <c r="X985" i="4"/>
  <c r="AW985" i="4" s="1"/>
  <c r="X986" i="4"/>
  <c r="AW986" i="4" s="1"/>
  <c r="X987" i="4"/>
  <c r="AW987" i="4" s="1"/>
  <c r="X988" i="4"/>
  <c r="AW988" i="4" s="1"/>
  <c r="X989" i="4"/>
  <c r="AW989" i="4" s="1"/>
  <c r="X990" i="4"/>
  <c r="AW990" i="4" s="1"/>
  <c r="X991" i="4"/>
  <c r="AW991" i="4" s="1"/>
  <c r="X992" i="4"/>
  <c r="AW992" i="4" s="1"/>
  <c r="X993" i="4"/>
  <c r="AW993" i="4" s="1"/>
  <c r="X994" i="4"/>
  <c r="AW994" i="4" s="1"/>
  <c r="X995" i="4"/>
  <c r="AW995" i="4" s="1"/>
  <c r="X996" i="4"/>
  <c r="AW996" i="4" s="1"/>
  <c r="X997" i="4"/>
  <c r="AW997" i="4" s="1"/>
  <c r="X998" i="4"/>
  <c r="AW998" i="4" s="1"/>
  <c r="X999" i="4"/>
  <c r="AW999" i="4" s="1"/>
  <c r="X1000" i="4"/>
  <c r="AW1000" i="4" s="1"/>
  <c r="X1001" i="4"/>
  <c r="AW1001" i="4" s="1"/>
  <c r="X1002" i="4"/>
  <c r="AW1002" i="4" s="1"/>
  <c r="X1003" i="4"/>
  <c r="AW1003" i="4" s="1"/>
  <c r="X1004" i="4"/>
  <c r="AW1004" i="4" s="1"/>
  <c r="X1005" i="4"/>
  <c r="AW1005" i="4" s="1"/>
  <c r="X1006" i="4"/>
  <c r="AW1006" i="4" s="1"/>
  <c r="X1007" i="4"/>
  <c r="AW1007" i="4" s="1"/>
  <c r="X1008" i="4"/>
  <c r="AW1008" i="4" s="1"/>
  <c r="X1009" i="4"/>
  <c r="AW1009" i="4" s="1"/>
  <c r="X1010" i="4"/>
  <c r="AW1010" i="4" s="1"/>
  <c r="X1011" i="4"/>
  <c r="AW1011" i="4" s="1"/>
  <c r="X1012" i="4"/>
  <c r="AW1012" i="4" s="1"/>
  <c r="X1013" i="4"/>
  <c r="AW1013" i="4" s="1"/>
  <c r="X1014" i="4"/>
  <c r="AW1014" i="4" s="1"/>
  <c r="X1015" i="4"/>
  <c r="AW1015" i="4" s="1"/>
  <c r="X1016" i="4"/>
  <c r="AW1016" i="4" s="1"/>
  <c r="X1017" i="4"/>
  <c r="AW1017" i="4" s="1"/>
  <c r="X1018" i="4"/>
  <c r="AW1018" i="4" s="1"/>
  <c r="X1019" i="4"/>
  <c r="AW1019" i="4" s="1"/>
  <c r="X1020" i="4"/>
  <c r="AW1020" i="4" s="1"/>
  <c r="X1021" i="4"/>
  <c r="AW1021" i="4" s="1"/>
  <c r="X1022" i="4"/>
  <c r="AW1022" i="4" s="1"/>
  <c r="X1023" i="4"/>
  <c r="AW1023" i="4" s="1"/>
  <c r="X1024" i="4"/>
  <c r="AW1024" i="4" s="1"/>
  <c r="X1025" i="4"/>
  <c r="AW1025" i="4" s="1"/>
  <c r="X1026" i="4"/>
  <c r="AW1026" i="4" s="1"/>
  <c r="X1027" i="4"/>
  <c r="AW1027" i="4" s="1"/>
  <c r="X1028" i="4"/>
  <c r="AW1028" i="4" s="1"/>
  <c r="X1029" i="4"/>
  <c r="AW1029" i="4" s="1"/>
  <c r="X1030" i="4"/>
  <c r="AW1030" i="4" s="1"/>
  <c r="X1031" i="4"/>
  <c r="AW1031" i="4" s="1"/>
  <c r="X1032" i="4"/>
  <c r="AW1032" i="4" s="1"/>
  <c r="X1033" i="4"/>
  <c r="AW1033" i="4" s="1"/>
  <c r="X1034" i="4"/>
  <c r="AW1034" i="4" s="1"/>
  <c r="X1035" i="4"/>
  <c r="AW1035" i="4" s="1"/>
  <c r="X1036" i="4"/>
  <c r="AW1036" i="4" s="1"/>
  <c r="X1037" i="4"/>
  <c r="AW1037" i="4" s="1"/>
  <c r="X1038" i="4"/>
  <c r="AW1038" i="4" s="1"/>
  <c r="X1039" i="4"/>
  <c r="AW1039" i="4" s="1"/>
  <c r="X1040" i="4"/>
  <c r="AW1040" i="4" s="1"/>
  <c r="X1041" i="4"/>
  <c r="AW1041" i="4" s="1"/>
  <c r="X1042" i="4"/>
  <c r="AW1042" i="4" s="1"/>
  <c r="X1043" i="4"/>
  <c r="AW1043" i="4" s="1"/>
  <c r="X1044" i="4"/>
  <c r="AW1044" i="4" s="1"/>
  <c r="X1045" i="4"/>
  <c r="AW1045" i="4" s="1"/>
  <c r="X1046" i="4"/>
  <c r="AW1046" i="4" s="1"/>
  <c r="X1047" i="4"/>
  <c r="AW1047" i="4" s="1"/>
  <c r="X1048" i="4"/>
  <c r="AW1048" i="4" s="1"/>
  <c r="X1049" i="4"/>
  <c r="AW1049" i="4" s="1"/>
  <c r="X1050" i="4"/>
  <c r="AW1050" i="4" s="1"/>
  <c r="X1051" i="4"/>
  <c r="AW1051" i="4" s="1"/>
  <c r="X1052" i="4"/>
  <c r="AW1052" i="4" s="1"/>
  <c r="X1053" i="4"/>
  <c r="AW1053" i="4" s="1"/>
  <c r="X1054" i="4"/>
  <c r="AW1054" i="4" s="1"/>
  <c r="X1055" i="4"/>
  <c r="AW1055" i="4" s="1"/>
  <c r="X1056" i="4"/>
  <c r="AW1056" i="4" s="1"/>
  <c r="X1057" i="4"/>
  <c r="AW1057" i="4" s="1"/>
  <c r="X1058" i="4"/>
  <c r="AW1058" i="4" s="1"/>
  <c r="X1059" i="4"/>
  <c r="AW1059" i="4" s="1"/>
  <c r="X1060" i="4"/>
  <c r="AW1060" i="4" s="1"/>
  <c r="X1061" i="4"/>
  <c r="AW1061" i="4" s="1"/>
  <c r="X1062" i="4"/>
  <c r="AW1062" i="4" s="1"/>
  <c r="X1063" i="4"/>
  <c r="AW1063" i="4" s="1"/>
  <c r="X1064" i="4"/>
  <c r="AW1064" i="4" s="1"/>
  <c r="X1065" i="4"/>
  <c r="AW1065" i="4" s="1"/>
  <c r="X1066" i="4"/>
  <c r="AW1066" i="4" s="1"/>
  <c r="X1067" i="4"/>
  <c r="AW1067" i="4" s="1"/>
  <c r="X1068" i="4"/>
  <c r="AW1068" i="4" s="1"/>
  <c r="X1069" i="4"/>
  <c r="AW1069" i="4" s="1"/>
  <c r="X1070" i="4"/>
  <c r="AW1070" i="4" s="1"/>
  <c r="X1071" i="4"/>
  <c r="AW1071" i="4" s="1"/>
  <c r="X1072" i="4"/>
  <c r="AW1072" i="4" s="1"/>
  <c r="X1073" i="4"/>
  <c r="AW1073" i="4" s="1"/>
  <c r="X1074" i="4"/>
  <c r="AW1074" i="4" s="1"/>
  <c r="X1075" i="4"/>
  <c r="AW1075" i="4" s="1"/>
  <c r="X1076" i="4"/>
  <c r="AW1076" i="4" s="1"/>
  <c r="X1077" i="4"/>
  <c r="AW1077" i="4" s="1"/>
  <c r="X1078" i="4"/>
  <c r="AW1078" i="4" s="1"/>
  <c r="X1079" i="4"/>
  <c r="AW1079" i="4" s="1"/>
  <c r="X1080" i="4"/>
  <c r="AW1080" i="4" s="1"/>
  <c r="X1081" i="4"/>
  <c r="AW1081" i="4" s="1"/>
  <c r="X1082" i="4"/>
  <c r="AW1082" i="4" s="1"/>
  <c r="X1083" i="4"/>
  <c r="AW1083" i="4" s="1"/>
  <c r="X1084" i="4"/>
  <c r="AW1084" i="4" s="1"/>
  <c r="X1085" i="4"/>
  <c r="AW1085" i="4" s="1"/>
  <c r="X1086" i="4"/>
  <c r="AW1086" i="4" s="1"/>
  <c r="X1087" i="4"/>
  <c r="AW1087" i="4" s="1"/>
  <c r="X1088" i="4"/>
  <c r="AW1088" i="4" s="1"/>
  <c r="X1089" i="4"/>
  <c r="AW1089" i="4" s="1"/>
  <c r="X1090" i="4"/>
  <c r="AW1090" i="4" s="1"/>
  <c r="X1091" i="4"/>
  <c r="AW1091" i="4" s="1"/>
  <c r="X1092" i="4"/>
  <c r="AW1092" i="4" s="1"/>
  <c r="X1093" i="4"/>
  <c r="AW1093" i="4" s="1"/>
  <c r="X1094" i="4"/>
  <c r="AW1094" i="4" s="1"/>
  <c r="X1095" i="4"/>
  <c r="AW1095" i="4" s="1"/>
  <c r="X1096" i="4"/>
  <c r="AW1096" i="4" s="1"/>
  <c r="X1097" i="4"/>
  <c r="AW1097" i="4" s="1"/>
  <c r="X1098" i="4"/>
  <c r="AW1098" i="4" s="1"/>
  <c r="X1099" i="4"/>
  <c r="AW1099" i="4" s="1"/>
  <c r="X1100" i="4"/>
  <c r="AW1100" i="4" s="1"/>
  <c r="X1101" i="4"/>
  <c r="AW1101" i="4" s="1"/>
  <c r="X1102" i="4"/>
  <c r="AW1102" i="4" s="1"/>
  <c r="X1103" i="4"/>
  <c r="AW1103" i="4" s="1"/>
  <c r="X1104" i="4"/>
  <c r="AW1104" i="4" s="1"/>
  <c r="X1105" i="4"/>
  <c r="AW1105" i="4" s="1"/>
  <c r="X1106" i="4"/>
  <c r="AW1106" i="4" s="1"/>
  <c r="X1107" i="4"/>
  <c r="AW1107" i="4" s="1"/>
  <c r="X1108" i="4"/>
  <c r="AW1108" i="4" s="1"/>
  <c r="X1109" i="4"/>
  <c r="AW1109" i="4" s="1"/>
  <c r="X1110" i="4"/>
  <c r="AW1110" i="4" s="1"/>
  <c r="X1111" i="4"/>
  <c r="AW1111" i="4" s="1"/>
  <c r="X1112" i="4"/>
  <c r="AW1112" i="4" s="1"/>
  <c r="X1113" i="4"/>
  <c r="AW1113" i="4" s="1"/>
  <c r="X1114" i="4"/>
  <c r="AW1114" i="4" s="1"/>
  <c r="X1115" i="4"/>
  <c r="AW1115" i="4" s="1"/>
  <c r="X1116" i="4"/>
  <c r="AW1116" i="4" s="1"/>
  <c r="X1117" i="4"/>
  <c r="AW1117" i="4" s="1"/>
  <c r="X1118" i="4"/>
  <c r="AW1118" i="4" s="1"/>
  <c r="X1119" i="4"/>
  <c r="AW1119" i="4" s="1"/>
  <c r="X1120" i="4"/>
  <c r="AW1120" i="4" s="1"/>
  <c r="X1121" i="4"/>
  <c r="AW1121" i="4" s="1"/>
  <c r="X1122" i="4"/>
  <c r="AW1122" i="4" s="1"/>
  <c r="X1123" i="4"/>
  <c r="AW1123" i="4" s="1"/>
  <c r="X1124" i="4"/>
  <c r="AW1124" i="4" s="1"/>
  <c r="X1125" i="4"/>
  <c r="AW1125" i="4" s="1"/>
  <c r="X1126" i="4"/>
  <c r="AW1126" i="4" s="1"/>
  <c r="X1127" i="4"/>
  <c r="AW1127" i="4" s="1"/>
  <c r="X1128" i="4"/>
  <c r="AW1128" i="4" s="1"/>
  <c r="X1129" i="4"/>
  <c r="AW1129" i="4" s="1"/>
  <c r="X1130" i="4"/>
  <c r="AW1130" i="4" s="1"/>
  <c r="X1131" i="4"/>
  <c r="AW1131" i="4" s="1"/>
  <c r="X1132" i="4"/>
  <c r="AW1132" i="4" s="1"/>
  <c r="X1133" i="4"/>
  <c r="AW1133" i="4" s="1"/>
  <c r="X1134" i="4"/>
  <c r="AW1134" i="4" s="1"/>
  <c r="X1135" i="4"/>
  <c r="AW1135" i="4" s="1"/>
  <c r="X1136" i="4"/>
  <c r="AW1136" i="4" s="1"/>
  <c r="X1137" i="4"/>
  <c r="AW1137" i="4" s="1"/>
  <c r="X1138" i="4"/>
  <c r="AW1138" i="4" s="1"/>
  <c r="X1139" i="4"/>
  <c r="AW1139" i="4" s="1"/>
  <c r="X1140" i="4"/>
  <c r="AW1140" i="4" s="1"/>
  <c r="X1141" i="4"/>
  <c r="AW1141" i="4" s="1"/>
  <c r="X1142" i="4"/>
  <c r="AW1142" i="4" s="1"/>
  <c r="X1143" i="4"/>
  <c r="AW1143" i="4" s="1"/>
  <c r="X1144" i="4"/>
  <c r="AW1144" i="4" s="1"/>
  <c r="X1145" i="4"/>
  <c r="AW1145" i="4" s="1"/>
  <c r="X1146" i="4"/>
  <c r="AW1146" i="4" s="1"/>
  <c r="X1147" i="4"/>
  <c r="AW1147" i="4" s="1"/>
  <c r="X1148" i="4"/>
  <c r="AW1148" i="4" s="1"/>
  <c r="X1149" i="4"/>
  <c r="AW1149" i="4" s="1"/>
  <c r="X1150" i="4"/>
  <c r="AW1150" i="4" s="1"/>
  <c r="X1151" i="4"/>
  <c r="AW1151" i="4" s="1"/>
  <c r="X1152" i="4"/>
  <c r="AW1152" i="4" s="1"/>
  <c r="X1153" i="4"/>
  <c r="AW1153" i="4" s="1"/>
  <c r="X1154" i="4"/>
  <c r="AW1154" i="4" s="1"/>
  <c r="X1155" i="4"/>
  <c r="AW1155" i="4" s="1"/>
  <c r="X1156" i="4"/>
  <c r="AW1156" i="4" s="1"/>
  <c r="X1157" i="4"/>
  <c r="AW1157" i="4" s="1"/>
  <c r="X1158" i="4"/>
  <c r="AW1158" i="4" s="1"/>
  <c r="X1159" i="4"/>
  <c r="AW1159" i="4" s="1"/>
  <c r="X1160" i="4"/>
  <c r="AW1160" i="4" s="1"/>
  <c r="X1161" i="4"/>
  <c r="AW1161" i="4" s="1"/>
  <c r="X1162" i="4"/>
  <c r="AW1162" i="4" s="1"/>
  <c r="X1163" i="4"/>
  <c r="AW1163" i="4" s="1"/>
  <c r="X1164" i="4"/>
  <c r="AW1164" i="4" s="1"/>
  <c r="X1165" i="4"/>
  <c r="AW1165" i="4" s="1"/>
  <c r="X1166" i="4"/>
  <c r="AW1166" i="4" s="1"/>
  <c r="X1167" i="4"/>
  <c r="AW1167" i="4" s="1"/>
  <c r="X1168" i="4"/>
  <c r="AW1168" i="4" s="1"/>
  <c r="X1169" i="4"/>
  <c r="AW1169" i="4" s="1"/>
  <c r="X1170" i="4"/>
  <c r="AW1170" i="4" s="1"/>
  <c r="X1171" i="4"/>
  <c r="AW1171" i="4" s="1"/>
  <c r="X1172" i="4"/>
  <c r="AW1172" i="4" s="1"/>
  <c r="X1173" i="4"/>
  <c r="AW1173" i="4" s="1"/>
  <c r="X1174" i="4"/>
  <c r="AW1174" i="4" s="1"/>
  <c r="X1175" i="4"/>
  <c r="AW1175" i="4" s="1"/>
  <c r="X1176" i="4"/>
  <c r="AW1176" i="4" s="1"/>
  <c r="X1177" i="4"/>
  <c r="AW1177" i="4" s="1"/>
  <c r="X1178" i="4"/>
  <c r="AW1178" i="4" s="1"/>
  <c r="X1179" i="4"/>
  <c r="AW1179" i="4" s="1"/>
  <c r="X1180" i="4"/>
  <c r="AW1180" i="4" s="1"/>
  <c r="X1181" i="4"/>
  <c r="AW1181" i="4" s="1"/>
  <c r="X1182" i="4"/>
  <c r="AW1182" i="4" s="1"/>
  <c r="X1183" i="4"/>
  <c r="AW1183" i="4" s="1"/>
  <c r="X1184" i="4"/>
  <c r="AW1184" i="4" s="1"/>
  <c r="X1185" i="4"/>
  <c r="AW1185" i="4" s="1"/>
  <c r="X1186" i="4"/>
  <c r="AW1186" i="4" s="1"/>
  <c r="X1187" i="4"/>
  <c r="AW1187" i="4" s="1"/>
  <c r="X1188" i="4"/>
  <c r="AW1188" i="4" s="1"/>
  <c r="X1189" i="4"/>
  <c r="AW1189" i="4" s="1"/>
  <c r="X1190" i="4"/>
  <c r="AW1190" i="4" s="1"/>
  <c r="X1191" i="4"/>
  <c r="AW1191" i="4" s="1"/>
  <c r="X1192" i="4"/>
  <c r="AW1192" i="4" s="1"/>
  <c r="X1193" i="4"/>
  <c r="AW1193" i="4" s="1"/>
  <c r="X1194" i="4"/>
  <c r="AW1194" i="4" s="1"/>
  <c r="X1195" i="4"/>
  <c r="AW1195" i="4" s="1"/>
  <c r="X1196" i="4"/>
  <c r="AW1196" i="4" s="1"/>
  <c r="X1197" i="4"/>
  <c r="AW1197" i="4" s="1"/>
  <c r="X1198" i="4"/>
  <c r="AW1198" i="4" s="1"/>
  <c r="X1199" i="4"/>
  <c r="AW1199" i="4" s="1"/>
  <c r="X1200" i="4"/>
  <c r="AW1200" i="4" s="1"/>
  <c r="X1201" i="4"/>
  <c r="AW1201" i="4" s="1"/>
  <c r="X1202" i="4"/>
  <c r="AW1202" i="4" s="1"/>
  <c r="X1203" i="4"/>
  <c r="AW1203" i="4" s="1"/>
  <c r="X1204" i="4"/>
  <c r="AW1204" i="4" s="1"/>
  <c r="X1205" i="4"/>
  <c r="AW1205" i="4" s="1"/>
  <c r="X1206" i="4"/>
  <c r="AW1206" i="4" s="1"/>
  <c r="X1207" i="4"/>
  <c r="AW1207" i="4" s="1"/>
  <c r="X1208" i="4"/>
  <c r="AW1208" i="4" s="1"/>
  <c r="X1209" i="4"/>
  <c r="AW1209" i="4" s="1"/>
  <c r="X1210" i="4"/>
  <c r="AW1210" i="4" s="1"/>
  <c r="X1211" i="4"/>
  <c r="AW1211" i="4" s="1"/>
  <c r="X1212" i="4"/>
  <c r="AW1212" i="4" s="1"/>
  <c r="X1213" i="4"/>
  <c r="AW1213" i="4" s="1"/>
  <c r="X1214" i="4"/>
  <c r="AW1214" i="4" s="1"/>
  <c r="X1215" i="4"/>
  <c r="AW1215" i="4" s="1"/>
  <c r="X1216" i="4"/>
  <c r="AW1216" i="4" s="1"/>
  <c r="X1217" i="4"/>
  <c r="AW1217" i="4" s="1"/>
  <c r="X1218" i="4"/>
  <c r="AW1218" i="4" s="1"/>
  <c r="X1219" i="4"/>
  <c r="AW1219" i="4" s="1"/>
  <c r="X1220" i="4"/>
  <c r="AW1220" i="4" s="1"/>
  <c r="X1221" i="4"/>
  <c r="AW1221" i="4" s="1"/>
  <c r="X1222" i="4"/>
  <c r="AW1222" i="4" s="1"/>
  <c r="X1223" i="4"/>
  <c r="AW1223" i="4" s="1"/>
  <c r="X1224" i="4"/>
  <c r="AW1224" i="4" s="1"/>
  <c r="X1225" i="4"/>
  <c r="AW1225" i="4" s="1"/>
  <c r="X1226" i="4"/>
  <c r="AW1226" i="4" s="1"/>
  <c r="X1227" i="4"/>
  <c r="AW1227" i="4" s="1"/>
  <c r="X1228" i="4"/>
  <c r="AW1228" i="4" s="1"/>
  <c r="X1229" i="4"/>
  <c r="AW1229" i="4" s="1"/>
  <c r="X1230" i="4"/>
  <c r="AW1230" i="4" s="1"/>
  <c r="X1231" i="4"/>
  <c r="AW1231" i="4" s="1"/>
  <c r="X1232" i="4"/>
  <c r="AW1232" i="4" s="1"/>
  <c r="X1233" i="4"/>
  <c r="AW1233" i="4" s="1"/>
  <c r="X1234" i="4"/>
  <c r="AW1234" i="4" s="1"/>
  <c r="X1235" i="4"/>
  <c r="AW1235" i="4" s="1"/>
  <c r="X1236" i="4"/>
  <c r="AW1236" i="4" s="1"/>
  <c r="X1237" i="4"/>
  <c r="AW1237" i="4" s="1"/>
  <c r="X1238" i="4"/>
  <c r="AW1238" i="4" s="1"/>
  <c r="X1239" i="4"/>
  <c r="AW1239" i="4" s="1"/>
  <c r="X1240" i="4"/>
  <c r="AW1240" i="4" s="1"/>
  <c r="X1241" i="4"/>
  <c r="AW1241" i="4" s="1"/>
  <c r="X1242" i="4"/>
  <c r="AW1242" i="4" s="1"/>
  <c r="X1243" i="4"/>
  <c r="AW1243" i="4" s="1"/>
  <c r="X1244" i="4"/>
  <c r="AW1244" i="4" s="1"/>
  <c r="X1245" i="4"/>
  <c r="AW1245" i="4" s="1"/>
  <c r="X1246" i="4"/>
  <c r="AW1246" i="4" s="1"/>
  <c r="X1247" i="4"/>
  <c r="AW1247" i="4" s="1"/>
  <c r="X1248" i="4"/>
  <c r="AW1248" i="4" s="1"/>
  <c r="X1249" i="4"/>
  <c r="AW1249" i="4" s="1"/>
  <c r="X1250" i="4"/>
  <c r="AW1250" i="4" s="1"/>
  <c r="X1251" i="4"/>
  <c r="AW1251" i="4" s="1"/>
  <c r="X1252" i="4"/>
  <c r="AW1252" i="4" s="1"/>
  <c r="X1253" i="4"/>
  <c r="AW1253" i="4" s="1"/>
  <c r="X1254" i="4"/>
  <c r="AW1254" i="4" s="1"/>
  <c r="X1255" i="4"/>
  <c r="AW1255" i="4" s="1"/>
  <c r="X1256" i="4"/>
  <c r="AW1256" i="4" s="1"/>
  <c r="X1257" i="4"/>
  <c r="AW1257" i="4" s="1"/>
  <c r="X1258" i="4"/>
  <c r="AW1258" i="4" s="1"/>
  <c r="X1259" i="4"/>
  <c r="AW1259" i="4" s="1"/>
  <c r="X1260" i="4"/>
  <c r="AW1260" i="4" s="1"/>
  <c r="X1261" i="4"/>
  <c r="AW1261" i="4" s="1"/>
  <c r="X1262" i="4"/>
  <c r="AW1262" i="4" s="1"/>
  <c r="X1263" i="4"/>
  <c r="AW1263" i="4" s="1"/>
  <c r="X1264" i="4"/>
  <c r="AW1264" i="4" s="1"/>
  <c r="X1265" i="4"/>
  <c r="AW1265" i="4" s="1"/>
  <c r="X1266" i="4"/>
  <c r="AW1266" i="4" s="1"/>
  <c r="X1267" i="4"/>
  <c r="AW1267" i="4" s="1"/>
  <c r="X1268" i="4"/>
  <c r="AW1268" i="4" s="1"/>
  <c r="X1269" i="4"/>
  <c r="AW1269" i="4" s="1"/>
  <c r="X1270" i="4"/>
  <c r="AW1270" i="4" s="1"/>
  <c r="X1271" i="4"/>
  <c r="AW1271" i="4" s="1"/>
  <c r="X1272" i="4"/>
  <c r="AW1272" i="4" s="1"/>
  <c r="X1273" i="4"/>
  <c r="AW1273" i="4" s="1"/>
  <c r="X1274" i="4"/>
  <c r="AW1274" i="4" s="1"/>
  <c r="X1275" i="4"/>
  <c r="AW1275" i="4" s="1"/>
  <c r="X1276" i="4"/>
  <c r="AW1276" i="4" s="1"/>
  <c r="X1277" i="4"/>
  <c r="AW1277" i="4" s="1"/>
  <c r="X1278" i="4"/>
  <c r="AW1278" i="4" s="1"/>
  <c r="X1279" i="4"/>
  <c r="AW1279" i="4" s="1"/>
  <c r="X1280" i="4"/>
  <c r="AW1280" i="4" s="1"/>
  <c r="X1281" i="4"/>
  <c r="AW1281" i="4" s="1"/>
  <c r="X1282" i="4"/>
  <c r="AW1282" i="4" s="1"/>
  <c r="X1283" i="4"/>
  <c r="AW1283" i="4" s="1"/>
  <c r="X1284" i="4"/>
  <c r="AW1284" i="4" s="1"/>
  <c r="X1285" i="4"/>
  <c r="AW1285" i="4" s="1"/>
  <c r="X1286" i="4"/>
  <c r="AW1286" i="4" s="1"/>
  <c r="X1287" i="4"/>
  <c r="AW1287" i="4" s="1"/>
  <c r="X1288" i="4"/>
  <c r="AW1288" i="4" s="1"/>
  <c r="X1289" i="4"/>
  <c r="AW1289" i="4" s="1"/>
  <c r="X1290" i="4"/>
  <c r="AW1290" i="4" s="1"/>
  <c r="X1291" i="4"/>
  <c r="AW1291" i="4" s="1"/>
  <c r="X1292" i="4"/>
  <c r="AW1292" i="4" s="1"/>
  <c r="X1293" i="4"/>
  <c r="AW1293" i="4" s="1"/>
  <c r="X1294" i="4"/>
  <c r="AW1294" i="4" s="1"/>
  <c r="X1295" i="4"/>
  <c r="AW1295" i="4" s="1"/>
  <c r="X1296" i="4"/>
  <c r="AW1296" i="4" s="1"/>
  <c r="X1297" i="4"/>
  <c r="AW1297" i="4" s="1"/>
  <c r="X1298" i="4"/>
  <c r="AW1298" i="4" s="1"/>
  <c r="X1299" i="4"/>
  <c r="AW1299" i="4" s="1"/>
  <c r="X1300" i="4"/>
  <c r="AW1300" i="4" s="1"/>
  <c r="X1301" i="4"/>
  <c r="AW1301" i="4" s="1"/>
  <c r="X1302" i="4"/>
  <c r="AW1302" i="4" s="1"/>
  <c r="X1303" i="4"/>
  <c r="AW1303" i="4" s="1"/>
  <c r="X1304" i="4"/>
  <c r="AW1304" i="4" s="1"/>
  <c r="X1305" i="4"/>
  <c r="AW1305" i="4" s="1"/>
  <c r="X1306" i="4"/>
  <c r="AW1306" i="4" s="1"/>
  <c r="X1307" i="4"/>
  <c r="AW1307" i="4" s="1"/>
  <c r="X1308" i="4"/>
  <c r="AW1308" i="4" s="1"/>
  <c r="X1309" i="4"/>
  <c r="AW1309" i="4" s="1"/>
  <c r="X1310" i="4"/>
  <c r="AW1310" i="4" s="1"/>
  <c r="X1311" i="4"/>
  <c r="AW1311" i="4" s="1"/>
  <c r="X1312" i="4"/>
  <c r="AW1312" i="4" s="1"/>
  <c r="X1313" i="4"/>
  <c r="AW1313" i="4" s="1"/>
  <c r="X1314" i="4"/>
  <c r="AW1314" i="4" s="1"/>
  <c r="X1315" i="4"/>
  <c r="AW1315" i="4" s="1"/>
  <c r="X1316" i="4"/>
  <c r="AW1316" i="4" s="1"/>
  <c r="X1317" i="4"/>
  <c r="AW1317" i="4" s="1"/>
  <c r="X1318" i="4"/>
  <c r="AW1318" i="4" s="1"/>
  <c r="X1319" i="4"/>
  <c r="AW1319" i="4" s="1"/>
  <c r="X1320" i="4"/>
  <c r="AW1320" i="4" s="1"/>
  <c r="X1321" i="4"/>
  <c r="AW1321" i="4" s="1"/>
  <c r="X1322" i="4"/>
  <c r="AW1322" i="4" s="1"/>
  <c r="X1323" i="4"/>
  <c r="AW1323" i="4" s="1"/>
  <c r="X1324" i="4"/>
  <c r="AW1324" i="4" s="1"/>
  <c r="X1325" i="4"/>
  <c r="AW1325" i="4" s="1"/>
  <c r="X1326" i="4"/>
  <c r="AW1326" i="4" s="1"/>
  <c r="X1327" i="4"/>
  <c r="AW1327" i="4" s="1"/>
  <c r="X1328" i="4"/>
  <c r="AW1328" i="4" s="1"/>
  <c r="X1329" i="4"/>
  <c r="AW1329" i="4" s="1"/>
  <c r="X1330" i="4"/>
  <c r="AW1330" i="4" s="1"/>
  <c r="X1331" i="4"/>
  <c r="AW1331" i="4" s="1"/>
  <c r="X1332" i="4"/>
  <c r="AW1332" i="4" s="1"/>
  <c r="X1333" i="4"/>
  <c r="AW1333" i="4" s="1"/>
  <c r="X1334" i="4"/>
  <c r="AW1334" i="4" s="1"/>
  <c r="X1335" i="4"/>
  <c r="AW1335" i="4" s="1"/>
  <c r="X1336" i="4"/>
  <c r="AW1336" i="4" s="1"/>
  <c r="X1337" i="4"/>
  <c r="AW1337" i="4" s="1"/>
  <c r="X1338" i="4"/>
  <c r="AW1338" i="4" s="1"/>
  <c r="X1339" i="4"/>
  <c r="AW1339" i="4" s="1"/>
  <c r="X1340" i="4"/>
  <c r="AW1340" i="4" s="1"/>
  <c r="X1341" i="4"/>
  <c r="AW1341" i="4" s="1"/>
  <c r="X1342" i="4"/>
  <c r="AW1342" i="4" s="1"/>
  <c r="X1343" i="4"/>
  <c r="AW1343" i="4" s="1"/>
  <c r="X1344" i="4"/>
  <c r="AW1344" i="4" s="1"/>
  <c r="X1345" i="4"/>
  <c r="AW1345" i="4" s="1"/>
  <c r="X1346" i="4"/>
  <c r="AW1346" i="4" s="1"/>
  <c r="X1347" i="4"/>
  <c r="AW1347" i="4" s="1"/>
  <c r="X1348" i="4"/>
  <c r="AW1348" i="4" s="1"/>
  <c r="X1349" i="4"/>
  <c r="AW1349" i="4" s="1"/>
  <c r="X1350" i="4"/>
  <c r="AW1350" i="4" s="1"/>
  <c r="X1351" i="4"/>
  <c r="AW1351" i="4" s="1"/>
  <c r="X1352" i="4"/>
  <c r="AW1352" i="4" s="1"/>
  <c r="X1353" i="4"/>
  <c r="AW1353" i="4" s="1"/>
  <c r="X1354" i="4"/>
  <c r="AW1354" i="4" s="1"/>
  <c r="X1355" i="4"/>
  <c r="AW1355" i="4" s="1"/>
  <c r="X1356" i="4"/>
  <c r="AW1356" i="4" s="1"/>
  <c r="X1357" i="4"/>
  <c r="AW1357" i="4" s="1"/>
  <c r="X1358" i="4"/>
  <c r="AW1358" i="4" s="1"/>
  <c r="X1359" i="4"/>
  <c r="AW1359" i="4" s="1"/>
  <c r="X1360" i="4"/>
  <c r="AW1360" i="4" s="1"/>
  <c r="X1361" i="4"/>
  <c r="AW1361" i="4" s="1"/>
  <c r="X1362" i="4"/>
  <c r="AW1362" i="4" s="1"/>
  <c r="X1363" i="4"/>
  <c r="AW1363" i="4" s="1"/>
  <c r="X1364" i="4"/>
  <c r="AW1364" i="4" s="1"/>
  <c r="X1365" i="4"/>
  <c r="AW1365" i="4" s="1"/>
  <c r="X1366" i="4"/>
  <c r="AW1366" i="4" s="1"/>
  <c r="X1367" i="4"/>
  <c r="AW1367" i="4" s="1"/>
  <c r="X1368" i="4"/>
  <c r="AW1368" i="4" s="1"/>
  <c r="X1369" i="4"/>
  <c r="AW1369" i="4" s="1"/>
  <c r="X1370" i="4"/>
  <c r="AW1370" i="4" s="1"/>
  <c r="X1371" i="4"/>
  <c r="AW1371" i="4" s="1"/>
  <c r="X1372" i="4"/>
  <c r="AW1372" i="4" s="1"/>
  <c r="X1373" i="4"/>
  <c r="AW1373" i="4" s="1"/>
  <c r="X1374" i="4"/>
  <c r="AW1374" i="4" s="1"/>
  <c r="X1375" i="4"/>
  <c r="AW1375" i="4" s="1"/>
  <c r="X1376" i="4"/>
  <c r="AW1376" i="4" s="1"/>
  <c r="X1377" i="4"/>
  <c r="AW1377" i="4" s="1"/>
  <c r="X1378" i="4"/>
  <c r="AW1378" i="4" s="1"/>
  <c r="X1379" i="4"/>
  <c r="AW1379" i="4" s="1"/>
  <c r="X1380" i="4"/>
  <c r="AW1380" i="4" s="1"/>
  <c r="X1381" i="4"/>
  <c r="AW1381" i="4" s="1"/>
  <c r="X1382" i="4"/>
  <c r="AW1382" i="4" s="1"/>
  <c r="X1383" i="4"/>
  <c r="AW1383" i="4" s="1"/>
  <c r="X1384" i="4"/>
  <c r="AW1384" i="4" s="1"/>
  <c r="X1385" i="4"/>
  <c r="AW1385" i="4" s="1"/>
  <c r="X1386" i="4"/>
  <c r="AW1386" i="4" s="1"/>
  <c r="X1387" i="4"/>
  <c r="AW1387" i="4" s="1"/>
  <c r="X1388" i="4"/>
  <c r="AW1388" i="4" s="1"/>
  <c r="X1389" i="4"/>
  <c r="AW1389" i="4" s="1"/>
  <c r="X1390" i="4"/>
  <c r="AW1390" i="4" s="1"/>
  <c r="X1391" i="4"/>
  <c r="AW1391" i="4" s="1"/>
  <c r="X1392" i="4"/>
  <c r="AW1392" i="4" s="1"/>
  <c r="X1393" i="4"/>
  <c r="AW1393" i="4" s="1"/>
  <c r="X1394" i="4"/>
  <c r="AW1394" i="4" s="1"/>
  <c r="X1395" i="4"/>
  <c r="AW1395" i="4" s="1"/>
  <c r="X1396" i="4"/>
  <c r="AW1396" i="4" s="1"/>
  <c r="X1397" i="4"/>
  <c r="AW1397" i="4" s="1"/>
  <c r="X1398" i="4"/>
  <c r="AW1398" i="4" s="1"/>
  <c r="X1399" i="4"/>
  <c r="AW1399" i="4" s="1"/>
  <c r="X1400" i="4"/>
  <c r="AW1400" i="4" s="1"/>
  <c r="X1401" i="4"/>
  <c r="AW1401" i="4" s="1"/>
  <c r="X1402" i="4"/>
  <c r="AW1402" i="4" s="1"/>
  <c r="X1403" i="4"/>
  <c r="AW1403" i="4" s="1"/>
  <c r="X1404" i="4"/>
  <c r="AW1404" i="4" s="1"/>
  <c r="X1405" i="4"/>
  <c r="AW1405" i="4" s="1"/>
  <c r="X1406" i="4"/>
  <c r="AW1406" i="4" s="1"/>
  <c r="X1407" i="4"/>
  <c r="AW1407" i="4" s="1"/>
  <c r="X1408" i="4"/>
  <c r="AW1408" i="4" s="1"/>
  <c r="X1409" i="4"/>
  <c r="AW1409" i="4" s="1"/>
  <c r="X1410" i="4"/>
  <c r="AW1410" i="4" s="1"/>
  <c r="X1411" i="4"/>
  <c r="AW1411" i="4" s="1"/>
  <c r="X1412" i="4"/>
  <c r="AW1412" i="4" s="1"/>
  <c r="X1413" i="4"/>
  <c r="AW1413" i="4" s="1"/>
  <c r="X1414" i="4"/>
  <c r="AW1414" i="4" s="1"/>
  <c r="X1415" i="4"/>
  <c r="AW1415" i="4" s="1"/>
  <c r="X1416" i="4"/>
  <c r="AW1416" i="4" s="1"/>
  <c r="X1417" i="4"/>
  <c r="AW1417" i="4" s="1"/>
  <c r="X1418" i="4"/>
  <c r="AW1418" i="4" s="1"/>
  <c r="X1419" i="4"/>
  <c r="AW1419" i="4" s="1"/>
  <c r="X1420" i="4"/>
  <c r="AW1420" i="4" s="1"/>
  <c r="X1421" i="4"/>
  <c r="AW1421" i="4" s="1"/>
  <c r="X1422" i="4"/>
  <c r="AW1422" i="4" s="1"/>
  <c r="X1423" i="4"/>
  <c r="AW1423" i="4" s="1"/>
  <c r="X1424" i="4"/>
  <c r="AW1424" i="4" s="1"/>
  <c r="X1425" i="4"/>
  <c r="AW1425" i="4" s="1"/>
  <c r="X1426" i="4"/>
  <c r="AW1426" i="4" s="1"/>
  <c r="X1427" i="4"/>
  <c r="AW1427" i="4" s="1"/>
  <c r="X1428" i="4"/>
  <c r="AW1428" i="4" s="1"/>
  <c r="X1429" i="4"/>
  <c r="AW1429" i="4" s="1"/>
  <c r="X1430" i="4"/>
  <c r="AW1430" i="4" s="1"/>
  <c r="X1431" i="4"/>
  <c r="AW1431" i="4" s="1"/>
  <c r="X1432" i="4"/>
  <c r="AW1432" i="4" s="1"/>
  <c r="X1433" i="4"/>
  <c r="AW1433" i="4" s="1"/>
  <c r="X1434" i="4"/>
  <c r="AW1434" i="4" s="1"/>
  <c r="X1435" i="4"/>
  <c r="AW1435" i="4" s="1"/>
  <c r="X1436" i="4"/>
  <c r="AW1436" i="4" s="1"/>
  <c r="X1437" i="4"/>
  <c r="AW1437" i="4" s="1"/>
  <c r="X1438" i="4"/>
  <c r="AW1438" i="4" s="1"/>
  <c r="X1439" i="4"/>
  <c r="AW1439" i="4" s="1"/>
  <c r="X1440" i="4"/>
  <c r="AW1440" i="4" s="1"/>
  <c r="X1441" i="4"/>
  <c r="AW1441" i="4" s="1"/>
  <c r="X1442" i="4"/>
  <c r="AW1442" i="4" s="1"/>
  <c r="X1443" i="4"/>
  <c r="AW1443" i="4" s="1"/>
  <c r="X1444" i="4"/>
  <c r="AW1444" i="4" s="1"/>
  <c r="X1445" i="4"/>
  <c r="AW1445" i="4" s="1"/>
  <c r="X1446" i="4"/>
  <c r="AW1446" i="4" s="1"/>
  <c r="X1447" i="4"/>
  <c r="AW1447" i="4" s="1"/>
  <c r="X1448" i="4"/>
  <c r="AW1448" i="4" s="1"/>
  <c r="X1449" i="4"/>
  <c r="AW1449" i="4" s="1"/>
  <c r="X1450" i="4"/>
  <c r="AW1450" i="4" s="1"/>
  <c r="X1451" i="4"/>
  <c r="AW1451" i="4" s="1"/>
  <c r="X1452" i="4"/>
  <c r="AW1452" i="4" s="1"/>
  <c r="X1453" i="4"/>
  <c r="AW1453" i="4" s="1"/>
  <c r="X1454" i="4"/>
  <c r="AW1454" i="4" s="1"/>
  <c r="X1455" i="4"/>
  <c r="AW1455" i="4" s="1"/>
  <c r="X1456" i="4"/>
  <c r="AW1456" i="4" s="1"/>
  <c r="X1457" i="4"/>
  <c r="AW1457" i="4" s="1"/>
  <c r="X1458" i="4"/>
  <c r="AW1458" i="4" s="1"/>
  <c r="X1459" i="4"/>
  <c r="AW1459" i="4" s="1"/>
  <c r="X1460" i="4"/>
  <c r="AW1460" i="4" s="1"/>
  <c r="X1461" i="4"/>
  <c r="AW1461" i="4" s="1"/>
  <c r="X1462" i="4"/>
  <c r="AW1462" i="4" s="1"/>
  <c r="X1463" i="4"/>
  <c r="AW1463" i="4" s="1"/>
  <c r="X1464" i="4"/>
  <c r="AW1464" i="4" s="1"/>
  <c r="X1465" i="4"/>
  <c r="AW1465" i="4" s="1"/>
  <c r="X1466" i="4"/>
  <c r="AW1466" i="4" s="1"/>
  <c r="X1467" i="4"/>
  <c r="AW1467" i="4" s="1"/>
  <c r="X1468" i="4"/>
  <c r="AW1468" i="4" s="1"/>
  <c r="X1469" i="4"/>
  <c r="AW1469" i="4" s="1"/>
  <c r="X1470" i="4"/>
  <c r="AW1470" i="4" s="1"/>
  <c r="X1471" i="4"/>
  <c r="AW1471" i="4" s="1"/>
  <c r="X1472" i="4"/>
  <c r="AW1472" i="4" s="1"/>
  <c r="X1473" i="4"/>
  <c r="AW1473" i="4" s="1"/>
  <c r="X1474" i="4"/>
  <c r="AW1474" i="4" s="1"/>
  <c r="X1475" i="4"/>
  <c r="AW1475" i="4" s="1"/>
  <c r="X1476" i="4"/>
  <c r="AW1476" i="4" s="1"/>
  <c r="X1477" i="4"/>
  <c r="AW1477" i="4" s="1"/>
  <c r="X1478" i="4"/>
  <c r="AW1478" i="4" s="1"/>
  <c r="X1479" i="4"/>
  <c r="AW1479" i="4" s="1"/>
  <c r="X1480" i="4"/>
  <c r="AW1480" i="4" s="1"/>
  <c r="X1481" i="4"/>
  <c r="AW1481" i="4" s="1"/>
  <c r="X1482" i="4"/>
  <c r="AW1482" i="4" s="1"/>
  <c r="X1483" i="4"/>
  <c r="AW1483" i="4" s="1"/>
  <c r="X1484" i="4"/>
  <c r="AW1484" i="4" s="1"/>
  <c r="X1485" i="4"/>
  <c r="AW1485" i="4" s="1"/>
  <c r="X1486" i="4"/>
  <c r="AW1486" i="4" s="1"/>
  <c r="X1487" i="4"/>
  <c r="AW1487" i="4" s="1"/>
  <c r="X1488" i="4"/>
  <c r="AW1488" i="4" s="1"/>
  <c r="X1489" i="4"/>
  <c r="AW1489" i="4" s="1"/>
  <c r="X1490" i="4"/>
  <c r="AW1490" i="4" s="1"/>
  <c r="X1491" i="4"/>
  <c r="AW1491" i="4" s="1"/>
  <c r="X1492" i="4"/>
  <c r="AW1492" i="4" s="1"/>
  <c r="X1493" i="4"/>
  <c r="AW1493" i="4" s="1"/>
  <c r="X1494" i="4"/>
  <c r="AW1494" i="4" s="1"/>
  <c r="X1495" i="4"/>
  <c r="AW1495" i="4" s="1"/>
  <c r="X1496" i="4"/>
  <c r="AW1496" i="4" s="1"/>
  <c r="X1497" i="4"/>
  <c r="AW1497" i="4" s="1"/>
  <c r="X1498" i="4"/>
  <c r="AW1498" i="4" s="1"/>
  <c r="X1499" i="4"/>
  <c r="AW1499" i="4" s="1"/>
  <c r="X1500" i="4"/>
  <c r="AW1500" i="4" s="1"/>
  <c r="X1501" i="4"/>
  <c r="AW1501" i="4" s="1"/>
  <c r="X1502" i="4"/>
  <c r="AW1502" i="4" s="1"/>
  <c r="X1503" i="4"/>
  <c r="AW1503" i="4" s="1"/>
  <c r="X1504" i="4"/>
  <c r="AW1504" i="4" s="1"/>
  <c r="X1505" i="4"/>
  <c r="AW1505" i="4" s="1"/>
  <c r="X1506" i="4"/>
  <c r="AW1506" i="4" s="1"/>
  <c r="X1507" i="4"/>
  <c r="AW1507" i="4" s="1"/>
  <c r="X1508" i="4"/>
  <c r="AW1508" i="4" s="1"/>
  <c r="X1509" i="4"/>
  <c r="AW1509" i="4" s="1"/>
  <c r="X1510" i="4"/>
  <c r="AW1510" i="4" s="1"/>
  <c r="X1511" i="4"/>
  <c r="AW1511" i="4" s="1"/>
  <c r="X1512" i="4"/>
  <c r="AW1512" i="4" s="1"/>
  <c r="X1513" i="4"/>
  <c r="AW1513" i="4" s="1"/>
  <c r="X1514" i="4"/>
  <c r="AW1514" i="4" s="1"/>
  <c r="X1515" i="4"/>
  <c r="AW1515" i="4" s="1"/>
  <c r="X1516" i="4"/>
  <c r="AW1516" i="4" s="1"/>
  <c r="X1517" i="4"/>
  <c r="AW1517" i="4" s="1"/>
  <c r="X1518" i="4"/>
  <c r="AW1518" i="4" s="1"/>
  <c r="X1519" i="4"/>
  <c r="AW1519" i="4" s="1"/>
  <c r="X1520" i="4"/>
  <c r="AW1520" i="4" s="1"/>
  <c r="X1521" i="4"/>
  <c r="AW1521" i="4" s="1"/>
  <c r="X1522" i="4"/>
  <c r="AW1522" i="4" s="1"/>
  <c r="X1523" i="4"/>
  <c r="AW1523" i="4" s="1"/>
  <c r="X1524" i="4"/>
  <c r="AW1524" i="4" s="1"/>
  <c r="X1525" i="4"/>
  <c r="AW1525" i="4" s="1"/>
  <c r="X1526" i="4"/>
  <c r="AW1526" i="4" s="1"/>
  <c r="X1527" i="4"/>
  <c r="AW1527" i="4" s="1"/>
  <c r="X1528" i="4"/>
  <c r="AW1528" i="4" s="1"/>
  <c r="X1529" i="4"/>
  <c r="AW1529" i="4" s="1"/>
  <c r="X1530" i="4"/>
  <c r="AW1530" i="4" s="1"/>
  <c r="X1531" i="4"/>
  <c r="AW1531" i="4" s="1"/>
  <c r="X1532" i="4"/>
  <c r="AW1532" i="4" s="1"/>
  <c r="X1533" i="4"/>
  <c r="AW1533" i="4" s="1"/>
  <c r="X1534" i="4"/>
  <c r="AW1534" i="4" s="1"/>
  <c r="X1535" i="4"/>
  <c r="AW1535" i="4" s="1"/>
  <c r="X1536" i="4"/>
  <c r="AW1536" i="4" s="1"/>
  <c r="X1537" i="4"/>
  <c r="AW1537" i="4" s="1"/>
  <c r="X1538" i="4"/>
  <c r="AW1538" i="4" s="1"/>
  <c r="X1539" i="4"/>
  <c r="AW1539" i="4" s="1"/>
  <c r="X1540" i="4"/>
  <c r="AW1540" i="4" s="1"/>
  <c r="X1541" i="4"/>
  <c r="AW1541" i="4" s="1"/>
  <c r="X1542" i="4"/>
  <c r="AW1542" i="4" s="1"/>
  <c r="X1543" i="4"/>
  <c r="AW1543" i="4" s="1"/>
  <c r="X1544" i="4"/>
  <c r="AW1544" i="4" s="1"/>
  <c r="X1545" i="4"/>
  <c r="AW1545" i="4" s="1"/>
  <c r="X1546" i="4"/>
  <c r="AW1546" i="4" s="1"/>
  <c r="X1547" i="4"/>
  <c r="AW1547" i="4" s="1"/>
  <c r="X1548" i="4"/>
  <c r="AW1548" i="4" s="1"/>
  <c r="X1549" i="4"/>
  <c r="AW1549" i="4" s="1"/>
  <c r="X1550" i="4"/>
  <c r="AW1550" i="4" s="1"/>
  <c r="X1551" i="4"/>
  <c r="AW1551" i="4" s="1"/>
  <c r="X1552" i="4"/>
  <c r="AW1552" i="4" s="1"/>
  <c r="X1553" i="4"/>
  <c r="AW1553" i="4" s="1"/>
  <c r="X1554" i="4"/>
  <c r="AW1554" i="4" s="1"/>
  <c r="X1555" i="4"/>
  <c r="AW1555" i="4" s="1"/>
  <c r="X1556" i="4"/>
  <c r="AW1556" i="4" s="1"/>
  <c r="X1557" i="4"/>
  <c r="AW1557" i="4" s="1"/>
  <c r="X1558" i="4"/>
  <c r="AW1558" i="4" s="1"/>
  <c r="X1559" i="4"/>
  <c r="AW1559" i="4" s="1"/>
  <c r="X1560" i="4"/>
  <c r="AW1560" i="4" s="1"/>
  <c r="X1561" i="4"/>
  <c r="AW1561" i="4" s="1"/>
  <c r="X1562" i="4"/>
  <c r="AW1562" i="4" s="1"/>
  <c r="X1563" i="4"/>
  <c r="AW1563" i="4" s="1"/>
  <c r="X1564" i="4"/>
  <c r="AW1564" i="4" s="1"/>
  <c r="X1565" i="4"/>
  <c r="AW1565" i="4" s="1"/>
  <c r="X1566" i="4"/>
  <c r="AW1566" i="4" s="1"/>
  <c r="X1567" i="4"/>
  <c r="AW1567" i="4" s="1"/>
  <c r="X1568" i="4"/>
  <c r="AW1568" i="4" s="1"/>
  <c r="X1569" i="4"/>
  <c r="AW1569" i="4" s="1"/>
  <c r="X1570" i="4"/>
  <c r="AW1570" i="4" s="1"/>
  <c r="X1571" i="4"/>
  <c r="AW1571" i="4" s="1"/>
  <c r="X1572" i="4"/>
  <c r="AW1572" i="4" s="1"/>
  <c r="X1573" i="4"/>
  <c r="AW1573" i="4" s="1"/>
  <c r="X1574" i="4"/>
  <c r="AW1574" i="4" s="1"/>
  <c r="X1575" i="4"/>
  <c r="AW1575" i="4" s="1"/>
  <c r="X1576" i="4"/>
  <c r="AW1576" i="4" s="1"/>
  <c r="X1577" i="4"/>
  <c r="AW1577" i="4" s="1"/>
  <c r="X1578" i="4"/>
  <c r="AW1578" i="4" s="1"/>
  <c r="X1579" i="4"/>
  <c r="AW1579" i="4" s="1"/>
  <c r="X1580" i="4"/>
  <c r="AW1580" i="4" s="1"/>
  <c r="X1581" i="4"/>
  <c r="AW1581" i="4" s="1"/>
  <c r="X1582" i="4"/>
  <c r="AW1582" i="4" s="1"/>
  <c r="X1583" i="4"/>
  <c r="AW1583" i="4" s="1"/>
  <c r="X1584" i="4"/>
  <c r="AW1584" i="4" s="1"/>
  <c r="X1585" i="4"/>
  <c r="AW1585" i="4" s="1"/>
  <c r="X1586" i="4"/>
  <c r="AW1586" i="4" s="1"/>
  <c r="X1587" i="4"/>
  <c r="AW1587" i="4" s="1"/>
  <c r="X1588" i="4"/>
  <c r="AW1588" i="4" s="1"/>
  <c r="X1589" i="4"/>
  <c r="AW1589" i="4" s="1"/>
  <c r="X1590" i="4"/>
  <c r="AW1590" i="4" s="1"/>
  <c r="X1591" i="4"/>
  <c r="AW1591" i="4" s="1"/>
  <c r="X1592" i="4"/>
  <c r="AW1592" i="4" s="1"/>
  <c r="X1593" i="4"/>
  <c r="AW1593" i="4" s="1"/>
  <c r="X1594" i="4"/>
  <c r="AW1594" i="4" s="1"/>
  <c r="X1595" i="4"/>
  <c r="AW1595" i="4" s="1"/>
  <c r="X1596" i="4"/>
  <c r="AW1596" i="4" s="1"/>
  <c r="X1597" i="4"/>
  <c r="AW1597" i="4" s="1"/>
  <c r="X1598" i="4"/>
  <c r="AW1598" i="4" s="1"/>
  <c r="X1599" i="4"/>
  <c r="AW1599" i="4" s="1"/>
  <c r="X1600" i="4"/>
  <c r="AW1600" i="4" s="1"/>
  <c r="X1601" i="4"/>
  <c r="AW1601" i="4" s="1"/>
  <c r="X1602" i="4"/>
  <c r="AW1602" i="4" s="1"/>
  <c r="X1603" i="4"/>
  <c r="AW1603" i="4" s="1"/>
  <c r="X1604" i="4"/>
  <c r="AW1604" i="4" s="1"/>
  <c r="X1605" i="4"/>
  <c r="AW1605" i="4" s="1"/>
  <c r="X1606" i="4"/>
  <c r="AW1606" i="4" s="1"/>
  <c r="X1607" i="4"/>
  <c r="AW1607" i="4" s="1"/>
  <c r="X1608" i="4"/>
  <c r="AW1608" i="4" s="1"/>
  <c r="X1609" i="4"/>
  <c r="AW1609" i="4" s="1"/>
  <c r="X1610" i="4"/>
  <c r="AW1610" i="4" s="1"/>
  <c r="X1611" i="4"/>
  <c r="AW1611" i="4" s="1"/>
  <c r="X1612" i="4"/>
  <c r="AW1612" i="4" s="1"/>
  <c r="X1613" i="4"/>
  <c r="AW1613" i="4" s="1"/>
  <c r="X1614" i="4"/>
  <c r="AW1614" i="4" s="1"/>
  <c r="X1615" i="4"/>
  <c r="AW1615" i="4" s="1"/>
  <c r="X1616" i="4"/>
  <c r="AW1616" i="4" s="1"/>
  <c r="X1617" i="4"/>
  <c r="AW1617" i="4" s="1"/>
  <c r="X1618" i="4"/>
  <c r="AW1618" i="4" s="1"/>
  <c r="X1619" i="4"/>
  <c r="AW1619" i="4" s="1"/>
  <c r="X1620" i="4"/>
  <c r="AW1620" i="4" s="1"/>
  <c r="X1621" i="4"/>
  <c r="AW1621" i="4" s="1"/>
  <c r="X1622" i="4"/>
  <c r="AW1622" i="4" s="1"/>
  <c r="X1623" i="4"/>
  <c r="AW1623" i="4" s="1"/>
  <c r="X1624" i="4"/>
  <c r="AW1624" i="4" s="1"/>
  <c r="X1625" i="4"/>
  <c r="AW1625" i="4" s="1"/>
  <c r="X1626" i="4"/>
  <c r="AW1626" i="4" s="1"/>
  <c r="X1627" i="4"/>
  <c r="AW1627" i="4" s="1"/>
  <c r="X1628" i="4"/>
  <c r="AW1628" i="4" s="1"/>
  <c r="X1629" i="4"/>
  <c r="AW1629" i="4" s="1"/>
  <c r="X1630" i="4"/>
  <c r="AW1630" i="4" s="1"/>
  <c r="X1631" i="4"/>
  <c r="AW1631" i="4" s="1"/>
  <c r="X1632" i="4"/>
  <c r="AW1632" i="4" s="1"/>
  <c r="X1633" i="4"/>
  <c r="AW1633" i="4" s="1"/>
  <c r="X1634" i="4"/>
  <c r="AW1634" i="4" s="1"/>
  <c r="X1635" i="4"/>
  <c r="AW1635" i="4" s="1"/>
  <c r="X1636" i="4"/>
  <c r="AW1636" i="4" s="1"/>
  <c r="X1637" i="4"/>
  <c r="AW1637" i="4" s="1"/>
  <c r="X1638" i="4"/>
  <c r="AW1638" i="4" s="1"/>
  <c r="X1639" i="4"/>
  <c r="AW1639" i="4" s="1"/>
  <c r="X1640" i="4"/>
  <c r="AW1640" i="4" s="1"/>
  <c r="X1641" i="4"/>
  <c r="AW1641" i="4" s="1"/>
  <c r="X1642" i="4"/>
  <c r="AW1642" i="4" s="1"/>
  <c r="X1643" i="4"/>
  <c r="AW1643" i="4" s="1"/>
  <c r="X1644" i="4"/>
  <c r="AW1644" i="4" s="1"/>
  <c r="X1645" i="4"/>
  <c r="AW1645" i="4" s="1"/>
  <c r="X1646" i="4"/>
  <c r="AW1646" i="4" s="1"/>
  <c r="X1647" i="4"/>
  <c r="AW1647" i="4" s="1"/>
  <c r="X1648" i="4"/>
  <c r="AW1648" i="4" s="1"/>
  <c r="X1649" i="4"/>
  <c r="AW1649" i="4" s="1"/>
  <c r="X1650" i="4"/>
  <c r="AW1650" i="4" s="1"/>
  <c r="X1651" i="4"/>
  <c r="AW1651" i="4" s="1"/>
  <c r="X1652" i="4"/>
  <c r="AW1652" i="4" s="1"/>
  <c r="X1653" i="4"/>
  <c r="AW1653" i="4" s="1"/>
  <c r="X1654" i="4"/>
  <c r="AW1654" i="4" s="1"/>
  <c r="X1655" i="4"/>
  <c r="AW1655" i="4" s="1"/>
  <c r="X1656" i="4"/>
  <c r="AW1656" i="4" s="1"/>
  <c r="X1657" i="4"/>
  <c r="AW1657" i="4" s="1"/>
  <c r="X1658" i="4"/>
  <c r="AW1658" i="4" s="1"/>
  <c r="X1659" i="4"/>
  <c r="AW1659" i="4" s="1"/>
  <c r="X1660" i="4"/>
  <c r="AW1660" i="4" s="1"/>
  <c r="X1661" i="4"/>
  <c r="AW1661" i="4" s="1"/>
  <c r="X1662" i="4"/>
  <c r="AW1662" i="4" s="1"/>
  <c r="X1663" i="4"/>
  <c r="AW1663" i="4" s="1"/>
  <c r="X1664" i="4"/>
  <c r="AW1664" i="4" s="1"/>
  <c r="X1665" i="4"/>
  <c r="AW1665" i="4" s="1"/>
  <c r="X1666" i="4"/>
  <c r="AW1666" i="4" s="1"/>
  <c r="X1667" i="4"/>
  <c r="AW1667" i="4" s="1"/>
  <c r="X1668" i="4"/>
  <c r="AW1668" i="4" s="1"/>
  <c r="X1669" i="4"/>
  <c r="AW1669" i="4" s="1"/>
  <c r="X1670" i="4"/>
  <c r="AW1670" i="4" s="1"/>
  <c r="X1671" i="4"/>
  <c r="AW1671" i="4" s="1"/>
  <c r="X1672" i="4"/>
  <c r="AW1672" i="4" s="1"/>
  <c r="X1673" i="4"/>
  <c r="AW1673" i="4" s="1"/>
  <c r="X1674" i="4"/>
  <c r="AW1674" i="4" s="1"/>
  <c r="X1675" i="4"/>
  <c r="AW1675" i="4" s="1"/>
  <c r="X1676" i="4"/>
  <c r="AW1676" i="4" s="1"/>
  <c r="X1677" i="4"/>
  <c r="AW1677" i="4" s="1"/>
  <c r="X1678" i="4"/>
  <c r="AW1678" i="4" s="1"/>
  <c r="X1679" i="4"/>
  <c r="AW1679" i="4" s="1"/>
  <c r="X1680" i="4"/>
  <c r="AW1680" i="4" s="1"/>
  <c r="X1681" i="4"/>
  <c r="AW1681" i="4" s="1"/>
  <c r="X1682" i="4"/>
  <c r="AW1682" i="4" s="1"/>
  <c r="X1683" i="4"/>
  <c r="AW1683" i="4" s="1"/>
  <c r="X1684" i="4"/>
  <c r="AW1684" i="4" s="1"/>
  <c r="X1685" i="4"/>
  <c r="AW1685" i="4" s="1"/>
  <c r="X1686" i="4"/>
  <c r="AW1686" i="4" s="1"/>
  <c r="X1687" i="4"/>
  <c r="AW1687" i="4" s="1"/>
  <c r="X1688" i="4"/>
  <c r="AW1688" i="4" s="1"/>
  <c r="X1689" i="4"/>
  <c r="AW1689" i="4" s="1"/>
  <c r="X1690" i="4"/>
  <c r="AW1690" i="4" s="1"/>
  <c r="X1691" i="4"/>
  <c r="AW1691" i="4" s="1"/>
  <c r="X1692" i="4"/>
  <c r="AW1692" i="4" s="1"/>
  <c r="X1693" i="4"/>
  <c r="AW1693" i="4" s="1"/>
  <c r="X1694" i="4"/>
  <c r="AW1694" i="4" s="1"/>
  <c r="X1695" i="4"/>
  <c r="AW1695" i="4" s="1"/>
  <c r="X1696" i="4"/>
  <c r="AW1696" i="4" s="1"/>
  <c r="X1697" i="4"/>
  <c r="AW1697" i="4" s="1"/>
  <c r="X1698" i="4"/>
  <c r="AW1698" i="4" s="1"/>
  <c r="X1699" i="4"/>
  <c r="AW1699" i="4" s="1"/>
  <c r="X1700" i="4"/>
  <c r="AW1700" i="4" s="1"/>
  <c r="X1701" i="4"/>
  <c r="AW1701" i="4" s="1"/>
  <c r="X1702" i="4"/>
  <c r="AW1702" i="4" s="1"/>
  <c r="X1703" i="4"/>
  <c r="AW1703" i="4" s="1"/>
  <c r="X1704" i="4"/>
  <c r="AW1704" i="4" s="1"/>
  <c r="X1705" i="4"/>
  <c r="AW1705" i="4" s="1"/>
  <c r="X1706" i="4"/>
  <c r="AW1706" i="4" s="1"/>
  <c r="X1707" i="4"/>
  <c r="AW1707" i="4" s="1"/>
  <c r="X1708" i="4"/>
  <c r="AW1708" i="4" s="1"/>
  <c r="X1709" i="4"/>
  <c r="AW1709" i="4" s="1"/>
  <c r="X1710" i="4"/>
  <c r="AW1710" i="4" s="1"/>
  <c r="X1711" i="4"/>
  <c r="AW1711" i="4" s="1"/>
  <c r="X1712" i="4"/>
  <c r="AW1712" i="4" s="1"/>
  <c r="X1713" i="4"/>
  <c r="AW1713" i="4" s="1"/>
  <c r="X1714" i="4"/>
  <c r="AW1714" i="4" s="1"/>
  <c r="X1715" i="4"/>
  <c r="AW1715" i="4" s="1"/>
  <c r="X1716" i="4"/>
  <c r="AW1716" i="4" s="1"/>
  <c r="X1717" i="4"/>
  <c r="AW1717" i="4" s="1"/>
  <c r="X1718" i="4"/>
  <c r="AW1718" i="4" s="1"/>
  <c r="X1719" i="4"/>
  <c r="AW1719" i="4" s="1"/>
  <c r="X1720" i="4"/>
  <c r="AW1720" i="4" s="1"/>
  <c r="X1721" i="4"/>
  <c r="AW1721" i="4" s="1"/>
  <c r="X1722" i="4"/>
  <c r="AW1722" i="4" s="1"/>
  <c r="X1723" i="4"/>
  <c r="AW1723" i="4" s="1"/>
  <c r="X1724" i="4"/>
  <c r="AW1724" i="4" s="1"/>
  <c r="X1725" i="4"/>
  <c r="AW1725" i="4" s="1"/>
  <c r="X1726" i="4"/>
  <c r="AW1726" i="4" s="1"/>
  <c r="X1727" i="4"/>
  <c r="AW1727" i="4" s="1"/>
  <c r="X1728" i="4"/>
  <c r="AW1728" i="4" s="1"/>
  <c r="X1729" i="4"/>
  <c r="AW1729" i="4" s="1"/>
  <c r="X1730" i="4"/>
  <c r="AW1730" i="4" s="1"/>
  <c r="X1731" i="4"/>
  <c r="AW1731" i="4" s="1"/>
  <c r="X1732" i="4"/>
  <c r="AW1732" i="4" s="1"/>
  <c r="X1733" i="4"/>
  <c r="AW1733" i="4" s="1"/>
  <c r="X1734" i="4"/>
  <c r="AW1734" i="4" s="1"/>
  <c r="X1735" i="4"/>
  <c r="AW1735" i="4" s="1"/>
  <c r="X1736" i="4"/>
  <c r="AW1736" i="4" s="1"/>
  <c r="X1737" i="4"/>
  <c r="AW1737" i="4" s="1"/>
  <c r="X1738" i="4"/>
  <c r="AW1738" i="4" s="1"/>
  <c r="X1739" i="4"/>
  <c r="AW1739" i="4" s="1"/>
  <c r="X1740" i="4"/>
  <c r="AW1740" i="4" s="1"/>
  <c r="X1741" i="4"/>
  <c r="AW1741" i="4" s="1"/>
  <c r="X1742" i="4"/>
  <c r="AW1742" i="4" s="1"/>
  <c r="X1743" i="4"/>
  <c r="AW1743" i="4" s="1"/>
  <c r="X1744" i="4"/>
  <c r="AW1744" i="4" s="1"/>
  <c r="X1745" i="4"/>
  <c r="AW1745" i="4" s="1"/>
  <c r="X1746" i="4"/>
  <c r="AW1746" i="4" s="1"/>
  <c r="X1747" i="4"/>
  <c r="AW1747" i="4" s="1"/>
  <c r="X1748" i="4"/>
  <c r="AW1748" i="4" s="1"/>
  <c r="X1749" i="4"/>
  <c r="AW1749" i="4" s="1"/>
  <c r="X1750" i="4"/>
  <c r="AW1750" i="4" s="1"/>
  <c r="X1751" i="4"/>
  <c r="AW1751" i="4" s="1"/>
  <c r="X1752" i="4"/>
  <c r="AW1752" i="4" s="1"/>
  <c r="X1753" i="4"/>
  <c r="AW1753" i="4" s="1"/>
  <c r="X1754" i="4"/>
  <c r="AW1754" i="4" s="1"/>
  <c r="X1755" i="4"/>
  <c r="AW1755" i="4" s="1"/>
  <c r="X1756" i="4"/>
  <c r="AW1756" i="4" s="1"/>
  <c r="X1757" i="4"/>
  <c r="AW1757" i="4" s="1"/>
  <c r="X1758" i="4"/>
  <c r="AW1758" i="4" s="1"/>
  <c r="X1759" i="4"/>
  <c r="AW1759" i="4" s="1"/>
  <c r="X1760" i="4"/>
  <c r="AW1760" i="4" s="1"/>
  <c r="X1761" i="4"/>
  <c r="AW1761" i="4" s="1"/>
  <c r="X1762" i="4"/>
  <c r="AW1762" i="4" s="1"/>
  <c r="X1763" i="4"/>
  <c r="AW1763" i="4" s="1"/>
  <c r="X1764" i="4"/>
  <c r="AW1764" i="4" s="1"/>
  <c r="X1765" i="4"/>
  <c r="AW1765" i="4" s="1"/>
  <c r="X1766" i="4"/>
  <c r="AW1766" i="4" s="1"/>
  <c r="X1767" i="4"/>
  <c r="AW1767" i="4" s="1"/>
  <c r="X1768" i="4"/>
  <c r="AW1768" i="4" s="1"/>
  <c r="X1769" i="4"/>
  <c r="AW1769" i="4" s="1"/>
  <c r="X1770" i="4"/>
  <c r="AW1770" i="4" s="1"/>
  <c r="X1771" i="4"/>
  <c r="AW1771" i="4" s="1"/>
  <c r="X1772" i="4"/>
  <c r="AW1772" i="4" s="1"/>
  <c r="X1773" i="4"/>
  <c r="AW1773" i="4" s="1"/>
  <c r="X1774" i="4"/>
  <c r="AW1774" i="4" s="1"/>
  <c r="X1775" i="4"/>
  <c r="AW1775" i="4" s="1"/>
  <c r="X1776" i="4"/>
  <c r="AW1776" i="4" s="1"/>
  <c r="X1777" i="4"/>
  <c r="AW1777" i="4" s="1"/>
  <c r="X1778" i="4"/>
  <c r="AW1778" i="4" s="1"/>
  <c r="X1779" i="4"/>
  <c r="AW1779" i="4" s="1"/>
  <c r="X1780" i="4"/>
  <c r="AW1780" i="4" s="1"/>
  <c r="X1781" i="4"/>
  <c r="AW1781" i="4" s="1"/>
  <c r="X1782" i="4"/>
  <c r="AW1782" i="4" s="1"/>
  <c r="X1783" i="4"/>
  <c r="AW1783" i="4" s="1"/>
  <c r="X1784" i="4"/>
  <c r="AW1784" i="4" s="1"/>
  <c r="X1785" i="4"/>
  <c r="AW1785" i="4" s="1"/>
  <c r="X1786" i="4"/>
  <c r="AW1786" i="4" s="1"/>
  <c r="X1787" i="4"/>
  <c r="AW1787" i="4" s="1"/>
  <c r="X1788" i="4"/>
  <c r="AW1788" i="4" s="1"/>
  <c r="X1789" i="4"/>
  <c r="AW1789" i="4" s="1"/>
  <c r="X1790" i="4"/>
  <c r="AW1790" i="4" s="1"/>
  <c r="X1791" i="4"/>
  <c r="AW1791" i="4" s="1"/>
  <c r="X1792" i="4"/>
  <c r="AW1792" i="4" s="1"/>
  <c r="X1793" i="4"/>
  <c r="AW1793" i="4" s="1"/>
  <c r="X1794" i="4"/>
  <c r="AW1794" i="4" s="1"/>
  <c r="X1795" i="4"/>
  <c r="AW1795" i="4" s="1"/>
  <c r="X1796" i="4"/>
  <c r="AW1796" i="4" s="1"/>
  <c r="X1797" i="4"/>
  <c r="AW1797" i="4" s="1"/>
  <c r="X1798" i="4"/>
  <c r="AW1798" i="4" s="1"/>
  <c r="X1799" i="4"/>
  <c r="AW1799" i="4" s="1"/>
  <c r="X1800" i="4"/>
  <c r="AW1800" i="4" s="1"/>
  <c r="X1801" i="4"/>
  <c r="AW1801" i="4" s="1"/>
  <c r="X1802" i="4"/>
  <c r="AW1802" i="4" s="1"/>
  <c r="X1803" i="4"/>
  <c r="AW1803" i="4" s="1"/>
  <c r="X1804" i="4"/>
  <c r="AW1804" i="4" s="1"/>
  <c r="X1805" i="4"/>
  <c r="AW1805" i="4" s="1"/>
  <c r="X1806" i="4"/>
  <c r="AW1806" i="4" s="1"/>
  <c r="X1807" i="4"/>
  <c r="AW1807" i="4" s="1"/>
  <c r="X1808" i="4"/>
  <c r="AW1808" i="4" s="1"/>
  <c r="X1809" i="4"/>
  <c r="AW1809" i="4" s="1"/>
  <c r="X1810" i="4"/>
  <c r="AW1810" i="4" s="1"/>
  <c r="X1811" i="4"/>
  <c r="AW1811" i="4" s="1"/>
  <c r="X1812" i="4"/>
  <c r="AW1812" i="4" s="1"/>
  <c r="X1813" i="4"/>
  <c r="AW1813" i="4" s="1"/>
  <c r="X1814" i="4"/>
  <c r="AW1814" i="4" s="1"/>
  <c r="X1815" i="4"/>
  <c r="AW1815" i="4" s="1"/>
  <c r="X1816" i="4"/>
  <c r="AW1816" i="4" s="1"/>
  <c r="X1817" i="4"/>
  <c r="AW1817" i="4" s="1"/>
  <c r="X1818" i="4"/>
  <c r="AW1818" i="4" s="1"/>
  <c r="X1819" i="4"/>
  <c r="AW1819" i="4" s="1"/>
  <c r="X1820" i="4"/>
  <c r="AW1820" i="4" s="1"/>
  <c r="X1821" i="4"/>
  <c r="AW1821" i="4" s="1"/>
  <c r="X1822" i="4"/>
  <c r="AW1822" i="4" s="1"/>
  <c r="X1823" i="4"/>
  <c r="AW1823" i="4" s="1"/>
  <c r="X1824" i="4"/>
  <c r="AW1824" i="4" s="1"/>
  <c r="X1825" i="4"/>
  <c r="AW1825" i="4" s="1"/>
  <c r="X1826" i="4"/>
  <c r="AW1826" i="4" s="1"/>
  <c r="X1827" i="4"/>
  <c r="AW1827" i="4" s="1"/>
  <c r="X1828" i="4"/>
  <c r="AW1828" i="4" s="1"/>
  <c r="X1829" i="4"/>
  <c r="AW1829" i="4" s="1"/>
  <c r="X1830" i="4"/>
  <c r="AW1830" i="4" s="1"/>
  <c r="X1831" i="4"/>
  <c r="AW1831" i="4" s="1"/>
  <c r="X1832" i="4"/>
  <c r="AW1832" i="4" s="1"/>
  <c r="X1833" i="4"/>
  <c r="AW1833" i="4" s="1"/>
  <c r="X1834" i="4"/>
  <c r="AW1834" i="4" s="1"/>
  <c r="X1835" i="4"/>
  <c r="AW1835" i="4" s="1"/>
  <c r="X1836" i="4"/>
  <c r="AW1836" i="4" s="1"/>
  <c r="X1837" i="4"/>
  <c r="AW1837" i="4" s="1"/>
  <c r="X1838" i="4"/>
  <c r="AW1838" i="4" s="1"/>
  <c r="X1839" i="4"/>
  <c r="AW1839" i="4" s="1"/>
  <c r="X1840" i="4"/>
  <c r="AW1840" i="4" s="1"/>
  <c r="X1841" i="4"/>
  <c r="AW1841" i="4" s="1"/>
  <c r="X1842" i="4"/>
  <c r="AW1842" i="4" s="1"/>
  <c r="X1843" i="4"/>
  <c r="AW1843" i="4" s="1"/>
  <c r="X1844" i="4"/>
  <c r="AW1844" i="4" s="1"/>
  <c r="X1845" i="4"/>
  <c r="AW1845" i="4" s="1"/>
  <c r="X1846" i="4"/>
  <c r="AW1846" i="4" s="1"/>
  <c r="X1847" i="4"/>
  <c r="AW1847" i="4" s="1"/>
  <c r="X1848" i="4"/>
  <c r="AW1848" i="4" s="1"/>
  <c r="X1849" i="4"/>
  <c r="AW1849" i="4" s="1"/>
  <c r="X1850" i="4"/>
  <c r="AW1850" i="4" s="1"/>
  <c r="X1851" i="4"/>
  <c r="AW1851" i="4" s="1"/>
  <c r="X1852" i="4"/>
  <c r="AW1852" i="4" s="1"/>
  <c r="X1853" i="4"/>
  <c r="AW1853" i="4" s="1"/>
  <c r="X1854" i="4"/>
  <c r="AW1854" i="4" s="1"/>
  <c r="X1855" i="4"/>
  <c r="AW1855" i="4" s="1"/>
  <c r="X1856" i="4"/>
  <c r="AW1856" i="4" s="1"/>
  <c r="X1857" i="4"/>
  <c r="AW1857" i="4" s="1"/>
  <c r="X1858" i="4"/>
  <c r="AW1858" i="4" s="1"/>
  <c r="X1859" i="4"/>
  <c r="AW1859" i="4" s="1"/>
  <c r="X1860" i="4"/>
  <c r="AW1860" i="4" s="1"/>
  <c r="X1861" i="4"/>
  <c r="AW1861" i="4" s="1"/>
  <c r="X1862" i="4"/>
  <c r="AW1862" i="4" s="1"/>
  <c r="X1863" i="4"/>
  <c r="AW1863" i="4" s="1"/>
  <c r="X1864" i="4"/>
  <c r="AW1864" i="4" s="1"/>
  <c r="X1865" i="4"/>
  <c r="AW1865" i="4" s="1"/>
  <c r="X1866" i="4"/>
  <c r="AW1866" i="4" s="1"/>
  <c r="X1867" i="4"/>
  <c r="AW1867" i="4" s="1"/>
  <c r="X1868" i="4"/>
  <c r="AW1868" i="4" s="1"/>
  <c r="X1869" i="4"/>
  <c r="AW1869" i="4" s="1"/>
  <c r="X1870" i="4"/>
  <c r="AW1870" i="4" s="1"/>
  <c r="X1871" i="4"/>
  <c r="AW1871" i="4" s="1"/>
  <c r="X1872" i="4"/>
  <c r="AW1872" i="4" s="1"/>
  <c r="X1873" i="4"/>
  <c r="AW1873" i="4" s="1"/>
  <c r="X1874" i="4"/>
  <c r="AW1874" i="4" s="1"/>
  <c r="X1875" i="4"/>
  <c r="AW1875" i="4" s="1"/>
  <c r="X1876" i="4"/>
  <c r="AW1876" i="4" s="1"/>
  <c r="X1877" i="4"/>
  <c r="AW1877" i="4" s="1"/>
  <c r="X1878" i="4"/>
  <c r="AW1878" i="4" s="1"/>
  <c r="X1879" i="4"/>
  <c r="AW1879" i="4" s="1"/>
  <c r="X1880" i="4"/>
  <c r="AW1880" i="4" s="1"/>
  <c r="X1881" i="4"/>
  <c r="AW1881" i="4" s="1"/>
  <c r="X1882" i="4"/>
  <c r="AW1882" i="4" s="1"/>
  <c r="X1883" i="4"/>
  <c r="AW1883" i="4" s="1"/>
  <c r="X1884" i="4"/>
  <c r="AW1884" i="4" s="1"/>
  <c r="X1885" i="4"/>
  <c r="AW1885" i="4" s="1"/>
  <c r="X1886" i="4"/>
  <c r="AW1886" i="4" s="1"/>
  <c r="X1887" i="4"/>
  <c r="AW1887" i="4" s="1"/>
  <c r="X1888" i="4"/>
  <c r="AW1888" i="4" s="1"/>
  <c r="X1889" i="4"/>
  <c r="AW1889" i="4" s="1"/>
  <c r="X1890" i="4"/>
  <c r="AW1890" i="4" s="1"/>
  <c r="X1891" i="4"/>
  <c r="AW1891" i="4" s="1"/>
  <c r="X1892" i="4"/>
  <c r="AW1892" i="4" s="1"/>
  <c r="X1893" i="4"/>
  <c r="AW1893" i="4" s="1"/>
  <c r="X1894" i="4"/>
  <c r="AW1894" i="4" s="1"/>
  <c r="X1895" i="4"/>
  <c r="AW1895" i="4" s="1"/>
  <c r="X1896" i="4"/>
  <c r="AW1896" i="4" s="1"/>
  <c r="X1897" i="4"/>
  <c r="AW1897" i="4" s="1"/>
  <c r="X1898" i="4"/>
  <c r="AW1898" i="4" s="1"/>
  <c r="X1899" i="4"/>
  <c r="AW1899" i="4" s="1"/>
  <c r="X1900" i="4"/>
  <c r="AW1900" i="4" s="1"/>
  <c r="X1901" i="4"/>
  <c r="AW1901" i="4" s="1"/>
  <c r="X1902" i="4"/>
  <c r="AW1902" i="4" s="1"/>
  <c r="X1903" i="4"/>
  <c r="AW1903" i="4" s="1"/>
  <c r="X1904" i="4"/>
  <c r="AW1904" i="4" s="1"/>
  <c r="X1905" i="4"/>
  <c r="AW1905" i="4" s="1"/>
  <c r="X1906" i="4"/>
  <c r="AW1906" i="4" s="1"/>
  <c r="X1907" i="4"/>
  <c r="AW1907" i="4" s="1"/>
  <c r="X1908" i="4"/>
  <c r="AW1908" i="4" s="1"/>
  <c r="X1909" i="4"/>
  <c r="AW1909" i="4" s="1"/>
  <c r="X1910" i="4"/>
  <c r="AW1910" i="4" s="1"/>
  <c r="X1911" i="4"/>
  <c r="AW1911" i="4" s="1"/>
  <c r="X1912" i="4"/>
  <c r="AW1912" i="4" s="1"/>
  <c r="X1913" i="4"/>
  <c r="AW1913" i="4" s="1"/>
  <c r="X1914" i="4"/>
  <c r="AW1914" i="4" s="1"/>
  <c r="X1915" i="4"/>
  <c r="AW1915" i="4" s="1"/>
  <c r="X1916" i="4"/>
  <c r="AW1916" i="4" s="1"/>
  <c r="X1917" i="4"/>
  <c r="AW1917" i="4" s="1"/>
  <c r="X1918" i="4"/>
  <c r="AW1918" i="4" s="1"/>
  <c r="X1919" i="4"/>
  <c r="AW1919" i="4" s="1"/>
  <c r="X1920" i="4"/>
  <c r="AW1920" i="4" s="1"/>
  <c r="X1921" i="4"/>
  <c r="AW1921" i="4" s="1"/>
  <c r="X1922" i="4"/>
  <c r="AW1922" i="4" s="1"/>
  <c r="X1923" i="4"/>
  <c r="AW1923" i="4" s="1"/>
  <c r="X1924" i="4"/>
  <c r="AW1924" i="4" s="1"/>
  <c r="X1925" i="4"/>
  <c r="AW1925" i="4" s="1"/>
  <c r="X1926" i="4"/>
  <c r="AW1926" i="4" s="1"/>
  <c r="X1927" i="4"/>
  <c r="AW1927" i="4" s="1"/>
  <c r="X1928" i="4"/>
  <c r="AW1928" i="4" s="1"/>
  <c r="X1929" i="4"/>
  <c r="AW1929" i="4" s="1"/>
  <c r="X1930" i="4"/>
  <c r="AW1930" i="4" s="1"/>
  <c r="X1931" i="4"/>
  <c r="AW1931" i="4" s="1"/>
  <c r="X1932" i="4"/>
  <c r="AW1932" i="4" s="1"/>
  <c r="X1933" i="4"/>
  <c r="AW1933" i="4" s="1"/>
  <c r="X1934" i="4"/>
  <c r="AW1934" i="4" s="1"/>
  <c r="X1935" i="4"/>
  <c r="AW1935" i="4" s="1"/>
  <c r="X1936" i="4"/>
  <c r="AW1936" i="4" s="1"/>
  <c r="X1937" i="4"/>
  <c r="AW1937" i="4" s="1"/>
  <c r="X1938" i="4"/>
  <c r="AW1938" i="4" s="1"/>
  <c r="X1939" i="4"/>
  <c r="AW1939" i="4" s="1"/>
  <c r="X1940" i="4"/>
  <c r="AW1940" i="4" s="1"/>
  <c r="X1941" i="4"/>
  <c r="AW1941" i="4" s="1"/>
  <c r="X1942" i="4"/>
  <c r="AW1942" i="4" s="1"/>
  <c r="X1943" i="4"/>
  <c r="AW1943" i="4" s="1"/>
  <c r="X1944" i="4"/>
  <c r="AW1944" i="4" s="1"/>
  <c r="X1945" i="4"/>
  <c r="AW1945" i="4" s="1"/>
  <c r="X1946" i="4"/>
  <c r="AW1946" i="4" s="1"/>
  <c r="X1947" i="4"/>
  <c r="AW1947" i="4" s="1"/>
  <c r="X1948" i="4"/>
  <c r="AW1948" i="4" s="1"/>
  <c r="X1949" i="4"/>
  <c r="AW1949" i="4" s="1"/>
  <c r="X1950" i="4"/>
  <c r="AW1950" i="4" s="1"/>
  <c r="X1951" i="4"/>
  <c r="AW1951" i="4" s="1"/>
  <c r="X1952" i="4"/>
  <c r="AW1952" i="4" s="1"/>
  <c r="X1953" i="4"/>
  <c r="AW1953" i="4" s="1"/>
  <c r="X1954" i="4"/>
  <c r="AW1954" i="4" s="1"/>
  <c r="X1955" i="4"/>
  <c r="AW1955" i="4" s="1"/>
  <c r="X1956" i="4"/>
  <c r="AW1956" i="4" s="1"/>
  <c r="X1957" i="4"/>
  <c r="AW1957" i="4" s="1"/>
  <c r="X1958" i="4"/>
  <c r="AW1958" i="4" s="1"/>
  <c r="X1959" i="4"/>
  <c r="AW1959" i="4" s="1"/>
  <c r="X1960" i="4"/>
  <c r="AW1960" i="4" s="1"/>
  <c r="X1961" i="4"/>
  <c r="AW1961" i="4" s="1"/>
  <c r="X1962" i="4"/>
  <c r="AW1962" i="4" s="1"/>
  <c r="X1963" i="4"/>
  <c r="AW1963" i="4" s="1"/>
  <c r="X1964" i="4"/>
  <c r="AW1964" i="4" s="1"/>
  <c r="X1965" i="4"/>
  <c r="AW1965" i="4" s="1"/>
  <c r="X1966" i="4"/>
  <c r="AW1966" i="4" s="1"/>
  <c r="X1967" i="4"/>
  <c r="AW1967" i="4" s="1"/>
  <c r="X1968" i="4"/>
  <c r="AW1968" i="4" s="1"/>
  <c r="X1969" i="4"/>
  <c r="AW1969" i="4" s="1"/>
  <c r="X1970" i="4"/>
  <c r="AW1970" i="4" s="1"/>
  <c r="X1971" i="4"/>
  <c r="AW1971" i="4" s="1"/>
  <c r="X1972" i="4"/>
  <c r="AW1972" i="4" s="1"/>
  <c r="X1973" i="4"/>
  <c r="AW1973" i="4" s="1"/>
  <c r="X1974" i="4"/>
  <c r="AW1974" i="4" s="1"/>
  <c r="X1975" i="4"/>
  <c r="AW1975" i="4" s="1"/>
  <c r="X1976" i="4"/>
  <c r="AW1976" i="4" s="1"/>
  <c r="X1977" i="4"/>
  <c r="AW1977" i="4" s="1"/>
  <c r="X1978" i="4"/>
  <c r="AW1978" i="4" s="1"/>
  <c r="X1979" i="4"/>
  <c r="AW1979" i="4" s="1"/>
  <c r="X1980" i="4"/>
  <c r="AW1980" i="4" s="1"/>
  <c r="X1981" i="4"/>
  <c r="AW1981" i="4" s="1"/>
  <c r="X1982" i="4"/>
  <c r="AW1982" i="4" s="1"/>
  <c r="X1983" i="4"/>
  <c r="AW1983" i="4" s="1"/>
  <c r="X1984" i="4"/>
  <c r="AW1984" i="4" s="1"/>
  <c r="X1985" i="4"/>
  <c r="AW1985" i="4" s="1"/>
  <c r="X1986" i="4"/>
  <c r="AW1986" i="4" s="1"/>
  <c r="X1987" i="4"/>
  <c r="AW1987" i="4" s="1"/>
  <c r="X1988" i="4"/>
  <c r="AW1988" i="4" s="1"/>
  <c r="X1989" i="4"/>
  <c r="AW1989" i="4" s="1"/>
  <c r="X1990" i="4"/>
  <c r="AW1990" i="4" s="1"/>
  <c r="X1991" i="4"/>
  <c r="AW1991" i="4" s="1"/>
  <c r="X1992" i="4"/>
  <c r="AW1992" i="4" s="1"/>
  <c r="X1993" i="4"/>
  <c r="AW1993" i="4" s="1"/>
  <c r="X1994" i="4"/>
  <c r="AW1994" i="4" s="1"/>
  <c r="X1995" i="4"/>
  <c r="AW1995" i="4" s="1"/>
  <c r="X1996" i="4"/>
  <c r="AW1996" i="4" s="1"/>
  <c r="X1997" i="4"/>
  <c r="AW1997" i="4" s="1"/>
  <c r="X1998" i="4"/>
  <c r="AW1998" i="4" s="1"/>
  <c r="X1999" i="4"/>
  <c r="AW1999" i="4" s="1"/>
  <c r="X2000" i="4"/>
  <c r="AW2000" i="4" s="1"/>
  <c r="X2001" i="4"/>
  <c r="AW2001" i="4" s="1"/>
  <c r="X2002" i="4"/>
  <c r="AW2002" i="4" s="1"/>
  <c r="X2003" i="4"/>
  <c r="AW2003" i="4" s="1"/>
  <c r="X2004" i="4"/>
  <c r="AW2004" i="4" s="1"/>
  <c r="X2005" i="4"/>
  <c r="AW2005" i="4" s="1"/>
  <c r="X2006" i="4"/>
  <c r="AW2006" i="4" s="1"/>
  <c r="X2007" i="4"/>
  <c r="AW2007" i="4" s="1"/>
  <c r="X2008" i="4"/>
  <c r="AW2008" i="4" s="1"/>
  <c r="AT9" i="4"/>
  <c r="AT10"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T110" i="4"/>
  <c r="AT111" i="4"/>
  <c r="AT112" i="4"/>
  <c r="AT113" i="4"/>
  <c r="AT114" i="4"/>
  <c r="AT115" i="4"/>
  <c r="AT116" i="4"/>
  <c r="AT117" i="4"/>
  <c r="AT118" i="4"/>
  <c r="AT119" i="4"/>
  <c r="AT120" i="4"/>
  <c r="AT121" i="4"/>
  <c r="AT122" i="4"/>
  <c r="AT123" i="4"/>
  <c r="AT124" i="4"/>
  <c r="AT125" i="4"/>
  <c r="AT126" i="4"/>
  <c r="AT127" i="4"/>
  <c r="AT128" i="4"/>
  <c r="AT129" i="4"/>
  <c r="AT130" i="4"/>
  <c r="AT131" i="4"/>
  <c r="AT132" i="4"/>
  <c r="AT133" i="4"/>
  <c r="AT134" i="4"/>
  <c r="AT135" i="4"/>
  <c r="AT136" i="4"/>
  <c r="AT137" i="4"/>
  <c r="AT138" i="4"/>
  <c r="AT139" i="4"/>
  <c r="AT140" i="4"/>
  <c r="AT141" i="4"/>
  <c r="AT142" i="4"/>
  <c r="AT143" i="4"/>
  <c r="AT144" i="4"/>
  <c r="AT145" i="4"/>
  <c r="AT146" i="4"/>
  <c r="AT147" i="4"/>
  <c r="AT148" i="4"/>
  <c r="AT149" i="4"/>
  <c r="AT150" i="4"/>
  <c r="AT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T285" i="4"/>
  <c r="AT286" i="4"/>
  <c r="AT287" i="4"/>
  <c r="AT288" i="4"/>
  <c r="AT289" i="4"/>
  <c r="AT290" i="4"/>
  <c r="AT291" i="4"/>
  <c r="AT292"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T426" i="4"/>
  <c r="AT427" i="4"/>
  <c r="AT428" i="4"/>
  <c r="AT429" i="4"/>
  <c r="AT430" i="4"/>
  <c r="AT431" i="4"/>
  <c r="AT432" i="4"/>
  <c r="AT433"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T567" i="4"/>
  <c r="AT568" i="4"/>
  <c r="AT569" i="4"/>
  <c r="AT570" i="4"/>
  <c r="AT571" i="4"/>
  <c r="AT572" i="4"/>
  <c r="AT573" i="4"/>
  <c r="AT574" i="4"/>
  <c r="AT575" i="4"/>
  <c r="AT576" i="4"/>
  <c r="AT577" i="4"/>
  <c r="AT578" i="4"/>
  <c r="AT579" i="4"/>
  <c r="AT580" i="4"/>
  <c r="AT581" i="4"/>
  <c r="AT582" i="4"/>
  <c r="AT583" i="4"/>
  <c r="AT584" i="4"/>
  <c r="AT585" i="4"/>
  <c r="AT586" i="4"/>
  <c r="AT587" i="4"/>
  <c r="AT588" i="4"/>
  <c r="AT589" i="4"/>
  <c r="AT590" i="4"/>
  <c r="AT591" i="4"/>
  <c r="AT592" i="4"/>
  <c r="AT593" i="4"/>
  <c r="AT594" i="4"/>
  <c r="AT595" i="4"/>
  <c r="AT596" i="4"/>
  <c r="AT597" i="4"/>
  <c r="AT598" i="4"/>
  <c r="AT599" i="4"/>
  <c r="AT600" i="4"/>
  <c r="AT601" i="4"/>
  <c r="AT602" i="4"/>
  <c r="AT603" i="4"/>
  <c r="AT604" i="4"/>
  <c r="AT605" i="4"/>
  <c r="AT606" i="4"/>
  <c r="AT607" i="4"/>
  <c r="AT608" i="4"/>
  <c r="AT609" i="4"/>
  <c r="AT610" i="4"/>
  <c r="AT611" i="4"/>
  <c r="AT612" i="4"/>
  <c r="AT613" i="4"/>
  <c r="AT614" i="4"/>
  <c r="AT615" i="4"/>
  <c r="AT616" i="4"/>
  <c r="AT617" i="4"/>
  <c r="AT618" i="4"/>
  <c r="AT619" i="4"/>
  <c r="AT620" i="4"/>
  <c r="AT621" i="4"/>
  <c r="AT622" i="4"/>
  <c r="AT623" i="4"/>
  <c r="AT624" i="4"/>
  <c r="AT625" i="4"/>
  <c r="AT626" i="4"/>
  <c r="AT627" i="4"/>
  <c r="AT628" i="4"/>
  <c r="AT629" i="4"/>
  <c r="AT630" i="4"/>
  <c r="AT631" i="4"/>
  <c r="AT632" i="4"/>
  <c r="AT633" i="4"/>
  <c r="AT634" i="4"/>
  <c r="AT635" i="4"/>
  <c r="AT636" i="4"/>
  <c r="AT637" i="4"/>
  <c r="AT638" i="4"/>
  <c r="AT639" i="4"/>
  <c r="AT640" i="4"/>
  <c r="AT641" i="4"/>
  <c r="AT642" i="4"/>
  <c r="AT643" i="4"/>
  <c r="AT644" i="4"/>
  <c r="AT645" i="4"/>
  <c r="AT646" i="4"/>
  <c r="AT647" i="4"/>
  <c r="AT648" i="4"/>
  <c r="AT649" i="4"/>
  <c r="AT650" i="4"/>
  <c r="AT651" i="4"/>
  <c r="AT652" i="4"/>
  <c r="AT653" i="4"/>
  <c r="AT654" i="4"/>
  <c r="AT655" i="4"/>
  <c r="AT656" i="4"/>
  <c r="AT657" i="4"/>
  <c r="AT658" i="4"/>
  <c r="AT659" i="4"/>
  <c r="AT660" i="4"/>
  <c r="AT661" i="4"/>
  <c r="AT662" i="4"/>
  <c r="AT663" i="4"/>
  <c r="AT664" i="4"/>
  <c r="AT665" i="4"/>
  <c r="AT666" i="4"/>
  <c r="AT667" i="4"/>
  <c r="AT668" i="4"/>
  <c r="AT669" i="4"/>
  <c r="AT670" i="4"/>
  <c r="AT671" i="4"/>
  <c r="AT672" i="4"/>
  <c r="AT673" i="4"/>
  <c r="AT674" i="4"/>
  <c r="AT675" i="4"/>
  <c r="AT676" i="4"/>
  <c r="AT677" i="4"/>
  <c r="AT678" i="4"/>
  <c r="AT679" i="4"/>
  <c r="AT680" i="4"/>
  <c r="AT681" i="4"/>
  <c r="AT682" i="4"/>
  <c r="AT683" i="4"/>
  <c r="AT684" i="4"/>
  <c r="AT685" i="4"/>
  <c r="AT686" i="4"/>
  <c r="AT687" i="4"/>
  <c r="AT688" i="4"/>
  <c r="AT689" i="4"/>
  <c r="AT690" i="4"/>
  <c r="AT691" i="4"/>
  <c r="AT692" i="4"/>
  <c r="AT693" i="4"/>
  <c r="AT694" i="4"/>
  <c r="AT695" i="4"/>
  <c r="AT696" i="4"/>
  <c r="AT697" i="4"/>
  <c r="AT698" i="4"/>
  <c r="AT699" i="4"/>
  <c r="AT700" i="4"/>
  <c r="AT701" i="4"/>
  <c r="AT702" i="4"/>
  <c r="AT703" i="4"/>
  <c r="AT704" i="4"/>
  <c r="AT705" i="4"/>
  <c r="AT706" i="4"/>
  <c r="AT707" i="4"/>
  <c r="AT708" i="4"/>
  <c r="AT709" i="4"/>
  <c r="AT710" i="4"/>
  <c r="AT711" i="4"/>
  <c r="AT712" i="4"/>
  <c r="AT713" i="4"/>
  <c r="AT714" i="4"/>
  <c r="AT715" i="4"/>
  <c r="AT716" i="4"/>
  <c r="AT717" i="4"/>
  <c r="AT718" i="4"/>
  <c r="AT719" i="4"/>
  <c r="AT720" i="4"/>
  <c r="AT721" i="4"/>
  <c r="AT722" i="4"/>
  <c r="AT723" i="4"/>
  <c r="AT724" i="4"/>
  <c r="AT725" i="4"/>
  <c r="AT726" i="4"/>
  <c r="AT727" i="4"/>
  <c r="AT728" i="4"/>
  <c r="AT729" i="4"/>
  <c r="AT730" i="4"/>
  <c r="AT731" i="4"/>
  <c r="AT732" i="4"/>
  <c r="AT733" i="4"/>
  <c r="AT734" i="4"/>
  <c r="AT735" i="4"/>
  <c r="AT736" i="4"/>
  <c r="AT737" i="4"/>
  <c r="AT738" i="4"/>
  <c r="AT739" i="4"/>
  <c r="AT740" i="4"/>
  <c r="AT741" i="4"/>
  <c r="AT742" i="4"/>
  <c r="AT743" i="4"/>
  <c r="AT744" i="4"/>
  <c r="AT745" i="4"/>
  <c r="AT746" i="4"/>
  <c r="AT747" i="4"/>
  <c r="AT748" i="4"/>
  <c r="AT749" i="4"/>
  <c r="AT750" i="4"/>
  <c r="AT751" i="4"/>
  <c r="AT752" i="4"/>
  <c r="AT753" i="4"/>
  <c r="AT754" i="4"/>
  <c r="AT755" i="4"/>
  <c r="AT756" i="4"/>
  <c r="AT757" i="4"/>
  <c r="AT758" i="4"/>
  <c r="AT759" i="4"/>
  <c r="AT760" i="4"/>
  <c r="AT761" i="4"/>
  <c r="AT762" i="4"/>
  <c r="AT763" i="4"/>
  <c r="AT764" i="4"/>
  <c r="AT765" i="4"/>
  <c r="AT766" i="4"/>
  <c r="AT767" i="4"/>
  <c r="AT768" i="4"/>
  <c r="AT769" i="4"/>
  <c r="AT770" i="4"/>
  <c r="AT771" i="4"/>
  <c r="AT772" i="4"/>
  <c r="AT773" i="4"/>
  <c r="AT774" i="4"/>
  <c r="AT775" i="4"/>
  <c r="AT776" i="4"/>
  <c r="AT777" i="4"/>
  <c r="AT778" i="4"/>
  <c r="AT779" i="4"/>
  <c r="AT780" i="4"/>
  <c r="AT781" i="4"/>
  <c r="AT782" i="4"/>
  <c r="AT783" i="4"/>
  <c r="AT784" i="4"/>
  <c r="AT785" i="4"/>
  <c r="AT786" i="4"/>
  <c r="AT787" i="4"/>
  <c r="AT788" i="4"/>
  <c r="AT789" i="4"/>
  <c r="AT790" i="4"/>
  <c r="AT791" i="4"/>
  <c r="AT792" i="4"/>
  <c r="AT793" i="4"/>
  <c r="AT794" i="4"/>
  <c r="AT795" i="4"/>
  <c r="AT796" i="4"/>
  <c r="AT797" i="4"/>
  <c r="AT798" i="4"/>
  <c r="AT799" i="4"/>
  <c r="AT800" i="4"/>
  <c r="AT801" i="4"/>
  <c r="AT802" i="4"/>
  <c r="AT803" i="4"/>
  <c r="AT804" i="4"/>
  <c r="AT805" i="4"/>
  <c r="AT806" i="4"/>
  <c r="AT807" i="4"/>
  <c r="AT808" i="4"/>
  <c r="AT809" i="4"/>
  <c r="AT810" i="4"/>
  <c r="AT811" i="4"/>
  <c r="AT812" i="4"/>
  <c r="AT813" i="4"/>
  <c r="AT814" i="4"/>
  <c r="AT815" i="4"/>
  <c r="AT816" i="4"/>
  <c r="AT817" i="4"/>
  <c r="AT818" i="4"/>
  <c r="AT819" i="4"/>
  <c r="AT820" i="4"/>
  <c r="AT821" i="4"/>
  <c r="AT822" i="4"/>
  <c r="AT823" i="4"/>
  <c r="AT824" i="4"/>
  <c r="AT825" i="4"/>
  <c r="AT826" i="4"/>
  <c r="AT827" i="4"/>
  <c r="AT828" i="4"/>
  <c r="AT829" i="4"/>
  <c r="AT830" i="4"/>
  <c r="AT831" i="4"/>
  <c r="AT832" i="4"/>
  <c r="AT833" i="4"/>
  <c r="AT834" i="4"/>
  <c r="AT835" i="4"/>
  <c r="AT836" i="4"/>
  <c r="AT837" i="4"/>
  <c r="AT838" i="4"/>
  <c r="AT839" i="4"/>
  <c r="AT840" i="4"/>
  <c r="AT841" i="4"/>
  <c r="AT842" i="4"/>
  <c r="AT843" i="4"/>
  <c r="AT844" i="4"/>
  <c r="AT845" i="4"/>
  <c r="AT846" i="4"/>
  <c r="AT847" i="4"/>
  <c r="AT848" i="4"/>
  <c r="AT849" i="4"/>
  <c r="AT850" i="4"/>
  <c r="AT851" i="4"/>
  <c r="AT852" i="4"/>
  <c r="AT853" i="4"/>
  <c r="AT854" i="4"/>
  <c r="AT855" i="4"/>
  <c r="AT856" i="4"/>
  <c r="AT857" i="4"/>
  <c r="AT858" i="4"/>
  <c r="AT859" i="4"/>
  <c r="AT860" i="4"/>
  <c r="AT861" i="4"/>
  <c r="AT862" i="4"/>
  <c r="AT863" i="4"/>
  <c r="AT864" i="4"/>
  <c r="AT865" i="4"/>
  <c r="AT866" i="4"/>
  <c r="AT867" i="4"/>
  <c r="AT868" i="4"/>
  <c r="AT869" i="4"/>
  <c r="AT870" i="4"/>
  <c r="AT871" i="4"/>
  <c r="AT872" i="4"/>
  <c r="AT873" i="4"/>
  <c r="AT874" i="4"/>
  <c r="AT875" i="4"/>
  <c r="AT876" i="4"/>
  <c r="AT877" i="4"/>
  <c r="AT878" i="4"/>
  <c r="AT879" i="4"/>
  <c r="AT880" i="4"/>
  <c r="AT881" i="4"/>
  <c r="AT882" i="4"/>
  <c r="AT883" i="4"/>
  <c r="AT884" i="4"/>
  <c r="AT885" i="4"/>
  <c r="AT886" i="4"/>
  <c r="AT887" i="4"/>
  <c r="AT888" i="4"/>
  <c r="AT889" i="4"/>
  <c r="AT890" i="4"/>
  <c r="AT891" i="4"/>
  <c r="AT892" i="4"/>
  <c r="AT893" i="4"/>
  <c r="AT894" i="4"/>
  <c r="AT895" i="4"/>
  <c r="AT896" i="4"/>
  <c r="AT897" i="4"/>
  <c r="AT898" i="4"/>
  <c r="AT899" i="4"/>
  <c r="AT900" i="4"/>
  <c r="AT901" i="4"/>
  <c r="AT902" i="4"/>
  <c r="AT903" i="4"/>
  <c r="AT904" i="4"/>
  <c r="AT905" i="4"/>
  <c r="AT906" i="4"/>
  <c r="AT907" i="4"/>
  <c r="AT908" i="4"/>
  <c r="AT909" i="4"/>
  <c r="AT910" i="4"/>
  <c r="AT911" i="4"/>
  <c r="AT912" i="4"/>
  <c r="AT913" i="4"/>
  <c r="AT914" i="4"/>
  <c r="AT915" i="4"/>
  <c r="AT916" i="4"/>
  <c r="AT917" i="4"/>
  <c r="AT918" i="4"/>
  <c r="AT919" i="4"/>
  <c r="AT920" i="4"/>
  <c r="AT921" i="4"/>
  <c r="AT922" i="4"/>
  <c r="AT923" i="4"/>
  <c r="AT924" i="4"/>
  <c r="AT925" i="4"/>
  <c r="AT926" i="4"/>
  <c r="AT927" i="4"/>
  <c r="AT928" i="4"/>
  <c r="AT929" i="4"/>
  <c r="AT930" i="4"/>
  <c r="AT931" i="4"/>
  <c r="AT932" i="4"/>
  <c r="AT933" i="4"/>
  <c r="AT934" i="4"/>
  <c r="AT935" i="4"/>
  <c r="AT936" i="4"/>
  <c r="AT937" i="4"/>
  <c r="AT938" i="4"/>
  <c r="AT939" i="4"/>
  <c r="AT940" i="4"/>
  <c r="AT941" i="4"/>
  <c r="AT942" i="4"/>
  <c r="AT943" i="4"/>
  <c r="AT944" i="4"/>
  <c r="AT945" i="4"/>
  <c r="AT946" i="4"/>
  <c r="AT947" i="4"/>
  <c r="AT948" i="4"/>
  <c r="AT949" i="4"/>
  <c r="AT950" i="4"/>
  <c r="AT951" i="4"/>
  <c r="AT952" i="4"/>
  <c r="AT953" i="4"/>
  <c r="AT954" i="4"/>
  <c r="AT955" i="4"/>
  <c r="AT956" i="4"/>
  <c r="AT957" i="4"/>
  <c r="AT958" i="4"/>
  <c r="AT959" i="4"/>
  <c r="AT960" i="4"/>
  <c r="AT961" i="4"/>
  <c r="AT962" i="4"/>
  <c r="AT963" i="4"/>
  <c r="AT964" i="4"/>
  <c r="AT965" i="4"/>
  <c r="AT966" i="4"/>
  <c r="AT967" i="4"/>
  <c r="AT968" i="4"/>
  <c r="AT969" i="4"/>
  <c r="AT970" i="4"/>
  <c r="AT971" i="4"/>
  <c r="AT972" i="4"/>
  <c r="AT973" i="4"/>
  <c r="AT974" i="4"/>
  <c r="AT975" i="4"/>
  <c r="AT976" i="4"/>
  <c r="AT977" i="4"/>
  <c r="AT978" i="4"/>
  <c r="AT979" i="4"/>
  <c r="AT980" i="4"/>
  <c r="AT981" i="4"/>
  <c r="AT982" i="4"/>
  <c r="AT983" i="4"/>
  <c r="AT984" i="4"/>
  <c r="AT985" i="4"/>
  <c r="AT986" i="4"/>
  <c r="AT987" i="4"/>
  <c r="AT988" i="4"/>
  <c r="AT989" i="4"/>
  <c r="AT990" i="4"/>
  <c r="AT991" i="4"/>
  <c r="AT992" i="4"/>
  <c r="AT993" i="4"/>
  <c r="AT994" i="4"/>
  <c r="AT995" i="4"/>
  <c r="AT996" i="4"/>
  <c r="AT997" i="4"/>
  <c r="AT998" i="4"/>
  <c r="AT999" i="4"/>
  <c r="AT1000" i="4"/>
  <c r="AT1001" i="4"/>
  <c r="AT1002" i="4"/>
  <c r="AT1003" i="4"/>
  <c r="AT1004" i="4"/>
  <c r="AT1005" i="4"/>
  <c r="AT1006" i="4"/>
  <c r="AT1007" i="4"/>
  <c r="AT1008" i="4"/>
  <c r="AT1009" i="4"/>
  <c r="AT1010" i="4"/>
  <c r="AT1011" i="4"/>
  <c r="AT1012" i="4"/>
  <c r="AT1013" i="4"/>
  <c r="AT1014" i="4"/>
  <c r="AT1015" i="4"/>
  <c r="AT1016" i="4"/>
  <c r="AT1017" i="4"/>
  <c r="AT1018" i="4"/>
  <c r="AT1019" i="4"/>
  <c r="AT1020" i="4"/>
  <c r="AT1021" i="4"/>
  <c r="AT1022" i="4"/>
  <c r="AT1023" i="4"/>
  <c r="AT1024" i="4"/>
  <c r="AT1025" i="4"/>
  <c r="AT1026" i="4"/>
  <c r="AT1027" i="4"/>
  <c r="AT1028" i="4"/>
  <c r="AT1029" i="4"/>
  <c r="AT1030" i="4"/>
  <c r="AT1031" i="4"/>
  <c r="AT1032" i="4"/>
  <c r="AT1033" i="4"/>
  <c r="AT1034" i="4"/>
  <c r="AT1035" i="4"/>
  <c r="AT1036" i="4"/>
  <c r="AT1037" i="4"/>
  <c r="AT1038" i="4"/>
  <c r="AT1039" i="4"/>
  <c r="AT1040" i="4"/>
  <c r="AT1041" i="4"/>
  <c r="AT1042" i="4"/>
  <c r="AT1043" i="4"/>
  <c r="AT1044" i="4"/>
  <c r="AT1045" i="4"/>
  <c r="AT1046" i="4"/>
  <c r="AT1047" i="4"/>
  <c r="AT1048" i="4"/>
  <c r="AT1049" i="4"/>
  <c r="AT1050" i="4"/>
  <c r="AT1051" i="4"/>
  <c r="AT1052" i="4"/>
  <c r="AT1053" i="4"/>
  <c r="AT1054" i="4"/>
  <c r="AT1055" i="4"/>
  <c r="AT1056" i="4"/>
  <c r="AT1057" i="4"/>
  <c r="AT1058" i="4"/>
  <c r="AT1059" i="4"/>
  <c r="AT1060" i="4"/>
  <c r="AT1061" i="4"/>
  <c r="AT1062" i="4"/>
  <c r="AT1063" i="4"/>
  <c r="AT1064" i="4"/>
  <c r="AT1065" i="4"/>
  <c r="AT1066" i="4"/>
  <c r="AT1067" i="4"/>
  <c r="AT1068" i="4"/>
  <c r="AT1069" i="4"/>
  <c r="AT1070" i="4"/>
  <c r="AT1071" i="4"/>
  <c r="AT1072" i="4"/>
  <c r="AT1073" i="4"/>
  <c r="AT1074" i="4"/>
  <c r="AT1075" i="4"/>
  <c r="AT1076" i="4"/>
  <c r="AT1077" i="4"/>
  <c r="AT1078" i="4"/>
  <c r="AT1079" i="4"/>
  <c r="AT1080" i="4"/>
  <c r="AT1081" i="4"/>
  <c r="AT1082" i="4"/>
  <c r="AT1083" i="4"/>
  <c r="AT1084" i="4"/>
  <c r="AT1085" i="4"/>
  <c r="AT1086" i="4"/>
  <c r="AT1087" i="4"/>
  <c r="AT1088" i="4"/>
  <c r="AT1089" i="4"/>
  <c r="AT1090" i="4"/>
  <c r="AT1091" i="4"/>
  <c r="AT1092" i="4"/>
  <c r="AT1093" i="4"/>
  <c r="AT1094" i="4"/>
  <c r="AT1095" i="4"/>
  <c r="AT1096" i="4"/>
  <c r="AT1097" i="4"/>
  <c r="AT1098" i="4"/>
  <c r="AT1099" i="4"/>
  <c r="AT1100" i="4"/>
  <c r="AT1101" i="4"/>
  <c r="AT1102" i="4"/>
  <c r="AT1103" i="4"/>
  <c r="AT1104" i="4"/>
  <c r="AT1105" i="4"/>
  <c r="AT1106" i="4"/>
  <c r="AT1107" i="4"/>
  <c r="AT1108" i="4"/>
  <c r="AT1109" i="4"/>
  <c r="AT1110" i="4"/>
  <c r="AT1111" i="4"/>
  <c r="AT1112" i="4"/>
  <c r="AT1113" i="4"/>
  <c r="AT1114" i="4"/>
  <c r="AT1115" i="4"/>
  <c r="AT1116" i="4"/>
  <c r="AT1117" i="4"/>
  <c r="AT1118" i="4"/>
  <c r="AT1119" i="4"/>
  <c r="AT1120" i="4"/>
  <c r="AT1121" i="4"/>
  <c r="AT1122" i="4"/>
  <c r="AT1123" i="4"/>
  <c r="AT1124" i="4"/>
  <c r="AT1125" i="4"/>
  <c r="AT1126" i="4"/>
  <c r="AT1127" i="4"/>
  <c r="AT1128" i="4"/>
  <c r="AT1129" i="4"/>
  <c r="AT1130" i="4"/>
  <c r="AT1131" i="4"/>
  <c r="AT1132" i="4"/>
  <c r="AT1133" i="4"/>
  <c r="AT1134" i="4"/>
  <c r="AT1135" i="4"/>
  <c r="AT1136" i="4"/>
  <c r="AT1137" i="4"/>
  <c r="AT1138" i="4"/>
  <c r="AT1139" i="4"/>
  <c r="AT1140" i="4"/>
  <c r="AT1141" i="4"/>
  <c r="AT1142" i="4"/>
  <c r="AT1143" i="4"/>
  <c r="AT1144" i="4"/>
  <c r="AT1145" i="4"/>
  <c r="AT1146" i="4"/>
  <c r="AT1147" i="4"/>
  <c r="AT1148" i="4"/>
  <c r="AT1149" i="4"/>
  <c r="AT1150" i="4"/>
  <c r="AT1151" i="4"/>
  <c r="AT1152" i="4"/>
  <c r="AT1153" i="4"/>
  <c r="AT1154" i="4"/>
  <c r="AT1155" i="4"/>
  <c r="AT1156" i="4"/>
  <c r="AT1157" i="4"/>
  <c r="AT1158" i="4"/>
  <c r="AT1159" i="4"/>
  <c r="AT1160" i="4"/>
  <c r="AT1161" i="4"/>
  <c r="AT1162" i="4"/>
  <c r="AT1163" i="4"/>
  <c r="AT1164" i="4"/>
  <c r="AT1165" i="4"/>
  <c r="AT1166" i="4"/>
  <c r="AT1167" i="4"/>
  <c r="AT1168" i="4"/>
  <c r="AT1169" i="4"/>
  <c r="AT1170" i="4"/>
  <c r="AT1171" i="4"/>
  <c r="AT1172" i="4"/>
  <c r="AT1173" i="4"/>
  <c r="AT1174" i="4"/>
  <c r="AT1175" i="4"/>
  <c r="AT1176" i="4"/>
  <c r="AT1177" i="4"/>
  <c r="AT1178" i="4"/>
  <c r="AT1179" i="4"/>
  <c r="AT1180" i="4"/>
  <c r="AT1181" i="4"/>
  <c r="AT1182" i="4"/>
  <c r="AT1183" i="4"/>
  <c r="AT1184" i="4"/>
  <c r="AT1185" i="4"/>
  <c r="AT1186" i="4"/>
  <c r="AT1187" i="4"/>
  <c r="AT1188" i="4"/>
  <c r="AT1189" i="4"/>
  <c r="AT1190" i="4"/>
  <c r="AT1191" i="4"/>
  <c r="AT1192" i="4"/>
  <c r="AT1193" i="4"/>
  <c r="AT1194" i="4"/>
  <c r="AT1195" i="4"/>
  <c r="AT1196" i="4"/>
  <c r="AT1197" i="4"/>
  <c r="AT1198" i="4"/>
  <c r="AT1199" i="4"/>
  <c r="AT1200" i="4"/>
  <c r="AT1201" i="4"/>
  <c r="AT1202" i="4"/>
  <c r="AT1203" i="4"/>
  <c r="AT1204" i="4"/>
  <c r="AT1205" i="4"/>
  <c r="AT1206" i="4"/>
  <c r="AT1207" i="4"/>
  <c r="AT1208" i="4"/>
  <c r="AT1209" i="4"/>
  <c r="AT1210" i="4"/>
  <c r="AT1211" i="4"/>
  <c r="AT1212" i="4"/>
  <c r="AT1213" i="4"/>
  <c r="AT1214" i="4"/>
  <c r="AT1215" i="4"/>
  <c r="AT1216" i="4"/>
  <c r="AT1217" i="4"/>
  <c r="AT1218" i="4"/>
  <c r="AT1219" i="4"/>
  <c r="AT1220" i="4"/>
  <c r="AT1221" i="4"/>
  <c r="AT1222" i="4"/>
  <c r="AT1223" i="4"/>
  <c r="AT1224" i="4"/>
  <c r="AT1225" i="4"/>
  <c r="AT1226" i="4"/>
  <c r="AT1227" i="4"/>
  <c r="AT1228" i="4"/>
  <c r="AT1229" i="4"/>
  <c r="AT1230" i="4"/>
  <c r="AT1231" i="4"/>
  <c r="AT1232" i="4"/>
  <c r="AT1233" i="4"/>
  <c r="AT1234" i="4"/>
  <c r="AT1235" i="4"/>
  <c r="AT1236" i="4"/>
  <c r="AT1237" i="4"/>
  <c r="AT1238" i="4"/>
  <c r="AT1239" i="4"/>
  <c r="AT1240" i="4"/>
  <c r="AT1241" i="4"/>
  <c r="AT1242" i="4"/>
  <c r="AT1243" i="4"/>
  <c r="AT1244" i="4"/>
  <c r="AT1245" i="4"/>
  <c r="AT1246" i="4"/>
  <c r="AT1247" i="4"/>
  <c r="AT1248" i="4"/>
  <c r="AT1249" i="4"/>
  <c r="AT1250" i="4"/>
  <c r="AT1251" i="4"/>
  <c r="AT1252" i="4"/>
  <c r="AT1253" i="4"/>
  <c r="AT1254" i="4"/>
  <c r="AT1255" i="4"/>
  <c r="AT1256" i="4"/>
  <c r="AT1257" i="4"/>
  <c r="AT1258" i="4"/>
  <c r="AT1259" i="4"/>
  <c r="AT1260" i="4"/>
  <c r="AT1261" i="4"/>
  <c r="AT1262" i="4"/>
  <c r="AT1263" i="4"/>
  <c r="AT1264" i="4"/>
  <c r="AT1265" i="4"/>
  <c r="AT1266" i="4"/>
  <c r="AT1267" i="4"/>
  <c r="AT1268" i="4"/>
  <c r="AT1269" i="4"/>
  <c r="AT1270" i="4"/>
  <c r="AT1271" i="4"/>
  <c r="AT1272" i="4"/>
  <c r="AT1273" i="4"/>
  <c r="AT1274" i="4"/>
  <c r="AT1275" i="4"/>
  <c r="AT1276" i="4"/>
  <c r="AT1277" i="4"/>
  <c r="AT1278" i="4"/>
  <c r="AT1279" i="4"/>
  <c r="AT1280" i="4"/>
  <c r="AT1281" i="4"/>
  <c r="AT1282" i="4"/>
  <c r="AT1283" i="4"/>
  <c r="AT1284" i="4"/>
  <c r="AT1285" i="4"/>
  <c r="AT1286" i="4"/>
  <c r="AT1287" i="4"/>
  <c r="AT1288" i="4"/>
  <c r="AT1289" i="4"/>
  <c r="AT1290" i="4"/>
  <c r="AT1291" i="4"/>
  <c r="AT1292" i="4"/>
  <c r="AT1293" i="4"/>
  <c r="AT1294" i="4"/>
  <c r="AT1295" i="4"/>
  <c r="AT1296" i="4"/>
  <c r="AT1297" i="4"/>
  <c r="AT1298" i="4"/>
  <c r="AT1299" i="4"/>
  <c r="AT1300" i="4"/>
  <c r="AT1301" i="4"/>
  <c r="AT1302" i="4"/>
  <c r="AT1303" i="4"/>
  <c r="AT1304" i="4"/>
  <c r="AT1305" i="4"/>
  <c r="AT1306" i="4"/>
  <c r="AT1307" i="4"/>
  <c r="AT1308" i="4"/>
  <c r="AT1309" i="4"/>
  <c r="AT1310" i="4"/>
  <c r="AT1311" i="4"/>
  <c r="AT1312" i="4"/>
  <c r="AT1313" i="4"/>
  <c r="AT1314" i="4"/>
  <c r="AT1315" i="4"/>
  <c r="AT1316" i="4"/>
  <c r="AT1317" i="4"/>
  <c r="AT1318" i="4"/>
  <c r="AT1319" i="4"/>
  <c r="AT1320" i="4"/>
  <c r="AT1321" i="4"/>
  <c r="AT1322" i="4"/>
  <c r="AT1323" i="4"/>
  <c r="AT1324" i="4"/>
  <c r="AT1325" i="4"/>
  <c r="AT1326" i="4"/>
  <c r="AT1327" i="4"/>
  <c r="AT1328" i="4"/>
  <c r="AT1329" i="4"/>
  <c r="AT1330" i="4"/>
  <c r="AT1331" i="4"/>
  <c r="AT1332" i="4"/>
  <c r="AT1333" i="4"/>
  <c r="AT1334" i="4"/>
  <c r="AT1335" i="4"/>
  <c r="AT1336" i="4"/>
  <c r="AT1337" i="4"/>
  <c r="AT1338" i="4"/>
  <c r="AT1339" i="4"/>
  <c r="AT1340" i="4"/>
  <c r="AT1341" i="4"/>
  <c r="AT1342" i="4"/>
  <c r="AT1343" i="4"/>
  <c r="AT1344" i="4"/>
  <c r="AT1345" i="4"/>
  <c r="AT1346" i="4"/>
  <c r="AT1347" i="4"/>
  <c r="AT1348" i="4"/>
  <c r="AT1349" i="4"/>
  <c r="AT1350" i="4"/>
  <c r="AT1351" i="4"/>
  <c r="AT1352" i="4"/>
  <c r="AT1353" i="4"/>
  <c r="AT1354" i="4"/>
  <c r="AT1355" i="4"/>
  <c r="AT1356" i="4"/>
  <c r="AT1357" i="4"/>
  <c r="AT1358" i="4"/>
  <c r="AT1359" i="4"/>
  <c r="AT1360" i="4"/>
  <c r="AT1361" i="4"/>
  <c r="AT1362" i="4"/>
  <c r="AT1363" i="4"/>
  <c r="AT1364" i="4"/>
  <c r="AT1365" i="4"/>
  <c r="AT1366" i="4"/>
  <c r="AT1367" i="4"/>
  <c r="AT1368" i="4"/>
  <c r="AT1369" i="4"/>
  <c r="AT1370" i="4"/>
  <c r="AT1371" i="4"/>
  <c r="AT1372" i="4"/>
  <c r="AT1373" i="4"/>
  <c r="AT1374" i="4"/>
  <c r="AT1375" i="4"/>
  <c r="AT1376" i="4"/>
  <c r="AT1377" i="4"/>
  <c r="AT1378" i="4"/>
  <c r="AT1379" i="4"/>
  <c r="AT1380" i="4"/>
  <c r="AT1381" i="4"/>
  <c r="AT1382" i="4"/>
  <c r="AT1383" i="4"/>
  <c r="AT1384" i="4"/>
  <c r="AT1385" i="4"/>
  <c r="AT1386" i="4"/>
  <c r="AT1387" i="4"/>
  <c r="AT1388" i="4"/>
  <c r="AT1389" i="4"/>
  <c r="AT1390" i="4"/>
  <c r="AT1391" i="4"/>
  <c r="AT1392" i="4"/>
  <c r="AT1393" i="4"/>
  <c r="AT1394" i="4"/>
  <c r="AT1395" i="4"/>
  <c r="AT1396" i="4"/>
  <c r="AT1397" i="4"/>
  <c r="AT1398" i="4"/>
  <c r="AT1399" i="4"/>
  <c r="AT1400" i="4"/>
  <c r="AT1401" i="4"/>
  <c r="AT1402" i="4"/>
  <c r="AT1403" i="4"/>
  <c r="AT1404" i="4"/>
  <c r="AT1405" i="4"/>
  <c r="AT1406" i="4"/>
  <c r="AT1407" i="4"/>
  <c r="AT1408" i="4"/>
  <c r="AT1409" i="4"/>
  <c r="AT1410" i="4"/>
  <c r="AT1411" i="4"/>
  <c r="AT1412" i="4"/>
  <c r="AT1413" i="4"/>
  <c r="AT1414" i="4"/>
  <c r="AT1415" i="4"/>
  <c r="AT1416" i="4"/>
  <c r="AT1417" i="4"/>
  <c r="AT1418" i="4"/>
  <c r="AT1419" i="4"/>
  <c r="AT1420" i="4"/>
  <c r="AT1421" i="4"/>
  <c r="AT1422" i="4"/>
  <c r="AT1423" i="4"/>
  <c r="AT1424" i="4"/>
  <c r="AT1425" i="4"/>
  <c r="AT1426" i="4"/>
  <c r="AT1427" i="4"/>
  <c r="AT1428" i="4"/>
  <c r="AT1429" i="4"/>
  <c r="AT1430" i="4"/>
  <c r="AT1431" i="4"/>
  <c r="AT1432" i="4"/>
  <c r="AT1433" i="4"/>
  <c r="AT1434" i="4"/>
  <c r="AT1435" i="4"/>
  <c r="AT1436" i="4"/>
  <c r="AT1437" i="4"/>
  <c r="AT1438" i="4"/>
  <c r="AT1439" i="4"/>
  <c r="AT1440" i="4"/>
  <c r="AT1441" i="4"/>
  <c r="AT1442" i="4"/>
  <c r="AT1443" i="4"/>
  <c r="AT1444" i="4"/>
  <c r="AT1445" i="4"/>
  <c r="AT1446" i="4"/>
  <c r="AT1447" i="4"/>
  <c r="AT1448" i="4"/>
  <c r="AT1449" i="4"/>
  <c r="AT1450" i="4"/>
  <c r="AT1451" i="4"/>
  <c r="AT1452" i="4"/>
  <c r="AT1453" i="4"/>
  <c r="AT1454" i="4"/>
  <c r="AT1455" i="4"/>
  <c r="AT1456" i="4"/>
  <c r="AT1457" i="4"/>
  <c r="AT1458" i="4"/>
  <c r="AT1459" i="4"/>
  <c r="AT1460" i="4"/>
  <c r="AT1461" i="4"/>
  <c r="AT1462" i="4"/>
  <c r="AT1463" i="4"/>
  <c r="AT1464" i="4"/>
  <c r="AT1465" i="4"/>
  <c r="AT1466" i="4"/>
  <c r="AT1467" i="4"/>
  <c r="AT1468" i="4"/>
  <c r="AT1469" i="4"/>
  <c r="AT1470" i="4"/>
  <c r="AT1471" i="4"/>
  <c r="AT1472" i="4"/>
  <c r="AT1473" i="4"/>
  <c r="AT1474" i="4"/>
  <c r="AT1475" i="4"/>
  <c r="AT1476" i="4"/>
  <c r="AT1477" i="4"/>
  <c r="AT1478" i="4"/>
  <c r="AT1479" i="4"/>
  <c r="AT1480" i="4"/>
  <c r="AT1481" i="4"/>
  <c r="AT1482" i="4"/>
  <c r="AT1483" i="4"/>
  <c r="AT1484" i="4"/>
  <c r="AT1485" i="4"/>
  <c r="AT1486" i="4"/>
  <c r="AT1487" i="4"/>
  <c r="AT1488" i="4"/>
  <c r="AT1489" i="4"/>
  <c r="AT1490" i="4"/>
  <c r="AT1491" i="4"/>
  <c r="AT1492" i="4"/>
  <c r="AT1493" i="4"/>
  <c r="AT1494" i="4"/>
  <c r="AT1495" i="4"/>
  <c r="AT1496" i="4"/>
  <c r="AT1497" i="4"/>
  <c r="AT1498" i="4"/>
  <c r="AT1499" i="4"/>
  <c r="AT1500" i="4"/>
  <c r="AT1501" i="4"/>
  <c r="AT1502" i="4"/>
  <c r="AT1503" i="4"/>
  <c r="AT1504" i="4"/>
  <c r="AT1505" i="4"/>
  <c r="AT1506" i="4"/>
  <c r="AT1507" i="4"/>
  <c r="AT1508" i="4"/>
  <c r="AT1509" i="4"/>
  <c r="AT1510" i="4"/>
  <c r="AT1511" i="4"/>
  <c r="AT1512" i="4"/>
  <c r="AT1513" i="4"/>
  <c r="AT1514" i="4"/>
  <c r="AT1515" i="4"/>
  <c r="AT1516" i="4"/>
  <c r="AT1517" i="4"/>
  <c r="AT1518" i="4"/>
  <c r="AT1519" i="4"/>
  <c r="AT1520" i="4"/>
  <c r="AT1521" i="4"/>
  <c r="AT1522" i="4"/>
  <c r="AT1523" i="4"/>
  <c r="AT1524" i="4"/>
  <c r="AT1525" i="4"/>
  <c r="AT1526" i="4"/>
  <c r="AT1527" i="4"/>
  <c r="AT1528" i="4"/>
  <c r="AT1529" i="4"/>
  <c r="AT1530" i="4"/>
  <c r="AT1531" i="4"/>
  <c r="AT1532" i="4"/>
  <c r="AT1533" i="4"/>
  <c r="AT1534" i="4"/>
  <c r="AT1535" i="4"/>
  <c r="AT1536" i="4"/>
  <c r="AT1537" i="4"/>
  <c r="AT1538" i="4"/>
  <c r="AT1539" i="4"/>
  <c r="AT1540" i="4"/>
  <c r="AT1541" i="4"/>
  <c r="AT1542" i="4"/>
  <c r="AT1543" i="4"/>
  <c r="AT1544" i="4"/>
  <c r="AT1545" i="4"/>
  <c r="AT1546" i="4"/>
  <c r="AT1547" i="4"/>
  <c r="AT1548" i="4"/>
  <c r="AT1549" i="4"/>
  <c r="AT1550" i="4"/>
  <c r="AT1551" i="4"/>
  <c r="AT1552" i="4"/>
  <c r="AT1553" i="4"/>
  <c r="AT1554" i="4"/>
  <c r="AT1555" i="4"/>
  <c r="AT1556" i="4"/>
  <c r="AT1557" i="4"/>
  <c r="AT1558" i="4"/>
  <c r="AT1559" i="4"/>
  <c r="AT1560" i="4"/>
  <c r="AT1561" i="4"/>
  <c r="AT1562" i="4"/>
  <c r="AT1563" i="4"/>
  <c r="AT1564" i="4"/>
  <c r="AT1565" i="4"/>
  <c r="AT1566" i="4"/>
  <c r="AT1567" i="4"/>
  <c r="AT1568" i="4"/>
  <c r="AT1569" i="4"/>
  <c r="AT1570" i="4"/>
  <c r="AT1571" i="4"/>
  <c r="AT1572" i="4"/>
  <c r="AT1573" i="4"/>
  <c r="AT1574" i="4"/>
  <c r="AT1575" i="4"/>
  <c r="AT1576" i="4"/>
  <c r="AT1577" i="4"/>
  <c r="AT1578" i="4"/>
  <c r="AT1579" i="4"/>
  <c r="AT1580" i="4"/>
  <c r="AT1581" i="4"/>
  <c r="AT1582" i="4"/>
  <c r="AT1583" i="4"/>
  <c r="AT1584" i="4"/>
  <c r="AT1585" i="4"/>
  <c r="AT1586" i="4"/>
  <c r="AT1587" i="4"/>
  <c r="AT1588" i="4"/>
  <c r="AT1589" i="4"/>
  <c r="AT1590" i="4"/>
  <c r="AT1591" i="4"/>
  <c r="AT1592" i="4"/>
  <c r="AT1593" i="4"/>
  <c r="AT1594" i="4"/>
  <c r="AT1595" i="4"/>
  <c r="AT1596" i="4"/>
  <c r="AT1597" i="4"/>
  <c r="AT1598" i="4"/>
  <c r="AT1599" i="4"/>
  <c r="AT1600" i="4"/>
  <c r="AT1601" i="4"/>
  <c r="AT1602" i="4"/>
  <c r="AT1603" i="4"/>
  <c r="AT1604" i="4"/>
  <c r="AT1605" i="4"/>
  <c r="AT1606" i="4"/>
  <c r="AT1607" i="4"/>
  <c r="AT1608" i="4"/>
  <c r="AT1609" i="4"/>
  <c r="AT1610" i="4"/>
  <c r="AT1611" i="4"/>
  <c r="AT1612" i="4"/>
  <c r="AT1613" i="4"/>
  <c r="AT1614" i="4"/>
  <c r="AT1615" i="4"/>
  <c r="AT1616" i="4"/>
  <c r="AT1617" i="4"/>
  <c r="AT1618" i="4"/>
  <c r="AT1619" i="4"/>
  <c r="AT1620" i="4"/>
  <c r="AT1621" i="4"/>
  <c r="AT1622" i="4"/>
  <c r="AT1623" i="4"/>
  <c r="AT1624" i="4"/>
  <c r="AT1625" i="4"/>
  <c r="AT1626" i="4"/>
  <c r="AT1627" i="4"/>
  <c r="AT1628" i="4"/>
  <c r="AT1629" i="4"/>
  <c r="AT1630" i="4"/>
  <c r="AT1631" i="4"/>
  <c r="AT1632" i="4"/>
  <c r="AT1633" i="4"/>
  <c r="AT1634" i="4"/>
  <c r="AT1635" i="4"/>
  <c r="AT1636" i="4"/>
  <c r="AT1637" i="4"/>
  <c r="AT1638" i="4"/>
  <c r="AT1639" i="4"/>
  <c r="AT1640" i="4"/>
  <c r="AT1641" i="4"/>
  <c r="AT1642" i="4"/>
  <c r="AT1643" i="4"/>
  <c r="AT1644" i="4"/>
  <c r="AT1645" i="4"/>
  <c r="AT1646" i="4"/>
  <c r="AT1647" i="4"/>
  <c r="AT1648" i="4"/>
  <c r="AT1649" i="4"/>
  <c r="AT1650" i="4"/>
  <c r="AT1651" i="4"/>
  <c r="AT1652" i="4"/>
  <c r="AT1653" i="4"/>
  <c r="AT1654" i="4"/>
  <c r="AT1655" i="4"/>
  <c r="AT1656" i="4"/>
  <c r="AT1657" i="4"/>
  <c r="AT1658" i="4"/>
  <c r="AT1659" i="4"/>
  <c r="AT1660" i="4"/>
  <c r="AT1661" i="4"/>
  <c r="AT1662" i="4"/>
  <c r="AT1663" i="4"/>
  <c r="AT1664" i="4"/>
  <c r="AT1665" i="4"/>
  <c r="AT1666" i="4"/>
  <c r="AT1667" i="4"/>
  <c r="AT1668" i="4"/>
  <c r="AT1669" i="4"/>
  <c r="AT1670" i="4"/>
  <c r="AT1671" i="4"/>
  <c r="AT1672" i="4"/>
  <c r="AT1673" i="4"/>
  <c r="AT1674" i="4"/>
  <c r="AT1675" i="4"/>
  <c r="AT1676" i="4"/>
  <c r="AT1677" i="4"/>
  <c r="AT1678" i="4"/>
  <c r="AT1679" i="4"/>
  <c r="AT1680" i="4"/>
  <c r="AT1681" i="4"/>
  <c r="AT1682" i="4"/>
  <c r="AT1683" i="4"/>
  <c r="AT1684" i="4"/>
  <c r="AT1685" i="4"/>
  <c r="AT1686" i="4"/>
  <c r="AT1687" i="4"/>
  <c r="AT1688" i="4"/>
  <c r="AT1689" i="4"/>
  <c r="AT1690" i="4"/>
  <c r="AT1691" i="4"/>
  <c r="AT1692" i="4"/>
  <c r="AT1693" i="4"/>
  <c r="AT1694" i="4"/>
  <c r="AT1695" i="4"/>
  <c r="AT1696" i="4"/>
  <c r="AT1697" i="4"/>
  <c r="AT1698" i="4"/>
  <c r="AT1699" i="4"/>
  <c r="AT1700" i="4"/>
  <c r="AT1701" i="4"/>
  <c r="AT1702" i="4"/>
  <c r="AT1703" i="4"/>
  <c r="AT1704" i="4"/>
  <c r="AT1705" i="4"/>
  <c r="AT1706" i="4"/>
  <c r="AT1707" i="4"/>
  <c r="AT1708" i="4"/>
  <c r="AT1709" i="4"/>
  <c r="AT1710" i="4"/>
  <c r="AT1711" i="4"/>
  <c r="AT1712" i="4"/>
  <c r="AT1713" i="4"/>
  <c r="AT1714" i="4"/>
  <c r="AT1715" i="4"/>
  <c r="AT1716" i="4"/>
  <c r="AT1717" i="4"/>
  <c r="AT1718" i="4"/>
  <c r="AT1719" i="4"/>
  <c r="AT1720" i="4"/>
  <c r="AT1721" i="4"/>
  <c r="AT1722" i="4"/>
  <c r="AT1723" i="4"/>
  <c r="AT1724" i="4"/>
  <c r="AT1725" i="4"/>
  <c r="AT1726" i="4"/>
  <c r="AT1727" i="4"/>
  <c r="AT1728" i="4"/>
  <c r="AT1729" i="4"/>
  <c r="AT1730" i="4"/>
  <c r="AT1731" i="4"/>
  <c r="AT1732" i="4"/>
  <c r="AT1733" i="4"/>
  <c r="AT1734" i="4"/>
  <c r="AT1735" i="4"/>
  <c r="AT1736" i="4"/>
  <c r="AT1737" i="4"/>
  <c r="AT1738" i="4"/>
  <c r="AT1739" i="4"/>
  <c r="AT1740" i="4"/>
  <c r="AT1741" i="4"/>
  <c r="AT1742" i="4"/>
  <c r="AT1743" i="4"/>
  <c r="AT1744" i="4"/>
  <c r="AT1745" i="4"/>
  <c r="AT1746" i="4"/>
  <c r="AT1747" i="4"/>
  <c r="AT1748" i="4"/>
  <c r="AT1749" i="4"/>
  <c r="AT1750" i="4"/>
  <c r="AT1751" i="4"/>
  <c r="AT1752" i="4"/>
  <c r="AT1753" i="4"/>
  <c r="AT1754" i="4"/>
  <c r="AT1755" i="4"/>
  <c r="AT1756" i="4"/>
  <c r="AT1757" i="4"/>
  <c r="AT1758" i="4"/>
  <c r="AT1759" i="4"/>
  <c r="AT1760" i="4"/>
  <c r="AT1761" i="4"/>
  <c r="AT1762" i="4"/>
  <c r="AT1763" i="4"/>
  <c r="AT1764" i="4"/>
  <c r="AT1765" i="4"/>
  <c r="AT1766" i="4"/>
  <c r="AT1767" i="4"/>
  <c r="AT1768" i="4"/>
  <c r="AT1769" i="4"/>
  <c r="AT1770" i="4"/>
  <c r="AT1771" i="4"/>
  <c r="AT1772" i="4"/>
  <c r="AT1773" i="4"/>
  <c r="AT1774" i="4"/>
  <c r="AT1775" i="4"/>
  <c r="AT1776" i="4"/>
  <c r="AT1777" i="4"/>
  <c r="AT1778" i="4"/>
  <c r="AT1779" i="4"/>
  <c r="AT1780" i="4"/>
  <c r="AT1781" i="4"/>
  <c r="AT1782" i="4"/>
  <c r="AT1783" i="4"/>
  <c r="AT1784" i="4"/>
  <c r="AT1785" i="4"/>
  <c r="AT1786" i="4"/>
  <c r="AT1787" i="4"/>
  <c r="AT1788" i="4"/>
  <c r="AT1789" i="4"/>
  <c r="AT1790" i="4"/>
  <c r="AT1791" i="4"/>
  <c r="AT1792" i="4"/>
  <c r="AT1793" i="4"/>
  <c r="AT1794" i="4"/>
  <c r="AT1795" i="4"/>
  <c r="AT1796" i="4"/>
  <c r="AT1797" i="4"/>
  <c r="AT1798" i="4"/>
  <c r="AT1799" i="4"/>
  <c r="AT1800" i="4"/>
  <c r="AT1801" i="4"/>
  <c r="AT1802" i="4"/>
  <c r="AT1803" i="4"/>
  <c r="AT1804" i="4"/>
  <c r="AT1805" i="4"/>
  <c r="AT1806" i="4"/>
  <c r="AT1807" i="4"/>
  <c r="AT1808" i="4"/>
  <c r="AT1809" i="4"/>
  <c r="AT1810" i="4"/>
  <c r="AT1811" i="4"/>
  <c r="AT1812" i="4"/>
  <c r="AT1813" i="4"/>
  <c r="AT1814" i="4"/>
  <c r="AT1815" i="4"/>
  <c r="AT1816" i="4"/>
  <c r="AT1817" i="4"/>
  <c r="AT1818" i="4"/>
  <c r="AT1819" i="4"/>
  <c r="AT1820" i="4"/>
  <c r="AT1821" i="4"/>
  <c r="AT1822" i="4"/>
  <c r="AT1823" i="4"/>
  <c r="AT1824" i="4"/>
  <c r="AT1825" i="4"/>
  <c r="AT1826" i="4"/>
  <c r="AT1827" i="4"/>
  <c r="AT1828" i="4"/>
  <c r="AT1829" i="4"/>
  <c r="AT1830" i="4"/>
  <c r="AT1831" i="4"/>
  <c r="AT1832" i="4"/>
  <c r="AT1833" i="4"/>
  <c r="AT1834" i="4"/>
  <c r="AT1835" i="4"/>
  <c r="AT1836" i="4"/>
  <c r="AT1837" i="4"/>
  <c r="AT1838" i="4"/>
  <c r="AT1839" i="4"/>
  <c r="AT1840" i="4"/>
  <c r="AT1841" i="4"/>
  <c r="AT1842" i="4"/>
  <c r="AT1843" i="4"/>
  <c r="AT1844" i="4"/>
  <c r="AT1845" i="4"/>
  <c r="AT1846" i="4"/>
  <c r="AT1847" i="4"/>
  <c r="AT1848" i="4"/>
  <c r="AT1849" i="4"/>
  <c r="AT1850" i="4"/>
  <c r="AT1851" i="4"/>
  <c r="AT1852" i="4"/>
  <c r="AT1853" i="4"/>
  <c r="AT1854" i="4"/>
  <c r="AT1855" i="4"/>
  <c r="AT1856" i="4"/>
  <c r="AT1857" i="4"/>
  <c r="AT1858" i="4"/>
  <c r="AT1859" i="4"/>
  <c r="AT1860" i="4"/>
  <c r="AT1861" i="4"/>
  <c r="AT1862" i="4"/>
  <c r="AT1863" i="4"/>
  <c r="AT1864" i="4"/>
  <c r="AT1865" i="4"/>
  <c r="AT1866" i="4"/>
  <c r="AT1867" i="4"/>
  <c r="AT1868" i="4"/>
  <c r="AT1869" i="4"/>
  <c r="AT1870" i="4"/>
  <c r="AT1871" i="4"/>
  <c r="AT1872" i="4"/>
  <c r="AT1873" i="4"/>
  <c r="AT1874" i="4"/>
  <c r="AT1875" i="4"/>
  <c r="AT1876" i="4"/>
  <c r="AT1877" i="4"/>
  <c r="AT1878" i="4"/>
  <c r="AT1879" i="4"/>
  <c r="AT1880" i="4"/>
  <c r="AT1881" i="4"/>
  <c r="AT1882" i="4"/>
  <c r="AT1883" i="4"/>
  <c r="AT1884" i="4"/>
  <c r="AT1885" i="4"/>
  <c r="AT1886" i="4"/>
  <c r="AT1887" i="4"/>
  <c r="AT1888" i="4"/>
  <c r="AT1889" i="4"/>
  <c r="AT1890" i="4"/>
  <c r="AT1891" i="4"/>
  <c r="AT1892" i="4"/>
  <c r="AT1893" i="4"/>
  <c r="AT1894" i="4"/>
  <c r="AT1895" i="4"/>
  <c r="AT1896" i="4"/>
  <c r="AT1897" i="4"/>
  <c r="AT1898" i="4"/>
  <c r="AT1899" i="4"/>
  <c r="AT1900" i="4"/>
  <c r="AT1901" i="4"/>
  <c r="AT1902" i="4"/>
  <c r="AT1903" i="4"/>
  <c r="AT1904" i="4"/>
  <c r="AT1905" i="4"/>
  <c r="AT1906" i="4"/>
  <c r="AT1907" i="4"/>
  <c r="AT1908" i="4"/>
  <c r="AT1909" i="4"/>
  <c r="AT1910" i="4"/>
  <c r="AT1911" i="4"/>
  <c r="AT1912" i="4"/>
  <c r="AT1913" i="4"/>
  <c r="AT1914" i="4"/>
  <c r="AT1915" i="4"/>
  <c r="AT1916" i="4"/>
  <c r="AT1917" i="4"/>
  <c r="AT1918" i="4"/>
  <c r="AT1919" i="4"/>
  <c r="AT1920" i="4"/>
  <c r="AT1921" i="4"/>
  <c r="AT1922" i="4"/>
  <c r="AT1923" i="4"/>
  <c r="AT1924" i="4"/>
  <c r="AT1925" i="4"/>
  <c r="AT1926" i="4"/>
  <c r="AT1927" i="4"/>
  <c r="AT1928" i="4"/>
  <c r="AT1929" i="4"/>
  <c r="AT1930" i="4"/>
  <c r="AT1931" i="4"/>
  <c r="AT1932" i="4"/>
  <c r="AT1933" i="4"/>
  <c r="AT1934" i="4"/>
  <c r="AT1935" i="4"/>
  <c r="AT1936" i="4"/>
  <c r="AT1937" i="4"/>
  <c r="AT1938" i="4"/>
  <c r="AT1939" i="4"/>
  <c r="AT1940" i="4"/>
  <c r="AT1941" i="4"/>
  <c r="AT1942" i="4"/>
  <c r="AT1943" i="4"/>
  <c r="AT1944" i="4"/>
  <c r="AT1945" i="4"/>
  <c r="AT1946" i="4"/>
  <c r="AT1947" i="4"/>
  <c r="AT1948" i="4"/>
  <c r="AT1949" i="4"/>
  <c r="AT1950" i="4"/>
  <c r="AT1951" i="4"/>
  <c r="AT1952" i="4"/>
  <c r="AT1953" i="4"/>
  <c r="AT1954" i="4"/>
  <c r="AT1955" i="4"/>
  <c r="AT1956" i="4"/>
  <c r="AT1957" i="4"/>
  <c r="AT1958" i="4"/>
  <c r="AT1959" i="4"/>
  <c r="AT1960" i="4"/>
  <c r="AT1961" i="4"/>
  <c r="AT1962" i="4"/>
  <c r="AT1963" i="4"/>
  <c r="AT1964" i="4"/>
  <c r="AT1965" i="4"/>
  <c r="AT1966" i="4"/>
  <c r="AT1967" i="4"/>
  <c r="AT1968" i="4"/>
  <c r="AT1969" i="4"/>
  <c r="AT1970" i="4"/>
  <c r="AT1971" i="4"/>
  <c r="AT1972" i="4"/>
  <c r="AT1973" i="4"/>
  <c r="AT1974" i="4"/>
  <c r="AT1975" i="4"/>
  <c r="AT1976" i="4"/>
  <c r="AT1977" i="4"/>
  <c r="AT1978" i="4"/>
  <c r="AT1979" i="4"/>
  <c r="AT1980" i="4"/>
  <c r="AT1981" i="4"/>
  <c r="AT1982" i="4"/>
  <c r="AT1983" i="4"/>
  <c r="AT1984" i="4"/>
  <c r="AT1985" i="4"/>
  <c r="AT1986" i="4"/>
  <c r="AT1987" i="4"/>
  <c r="AT1988" i="4"/>
  <c r="AT1989" i="4"/>
  <c r="AT1990" i="4"/>
  <c r="AT1991" i="4"/>
  <c r="AT1992" i="4"/>
  <c r="AT1993" i="4"/>
  <c r="AT1994" i="4"/>
  <c r="AT1995" i="4"/>
  <c r="AT1996" i="4"/>
  <c r="AT1997" i="4"/>
  <c r="AT1998" i="4"/>
  <c r="AT1999" i="4"/>
  <c r="AT2000" i="4"/>
  <c r="AT2001" i="4"/>
  <c r="AT2002" i="4"/>
  <c r="AT2003" i="4"/>
  <c r="AT2004" i="4"/>
  <c r="AT2005" i="4"/>
  <c r="AT2006" i="4"/>
  <c r="AT2007" i="4"/>
  <c r="AT200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S110" i="4"/>
  <c r="AS111" i="4"/>
  <c r="AS112" i="4"/>
  <c r="AS113" i="4"/>
  <c r="AS114" i="4"/>
  <c r="AS115" i="4"/>
  <c r="AS116" i="4"/>
  <c r="AS117" i="4"/>
  <c r="AS118" i="4"/>
  <c r="AS119" i="4"/>
  <c r="AS120" i="4"/>
  <c r="AS121" i="4"/>
  <c r="AS122" i="4"/>
  <c r="AS123" i="4"/>
  <c r="AS124" i="4"/>
  <c r="AS125" i="4"/>
  <c r="AS126" i="4"/>
  <c r="AS127" i="4"/>
  <c r="AS128" i="4"/>
  <c r="AS129" i="4"/>
  <c r="AS130" i="4"/>
  <c r="AS131" i="4"/>
  <c r="AS132" i="4"/>
  <c r="AS133" i="4"/>
  <c r="AS134" i="4"/>
  <c r="AS135" i="4"/>
  <c r="AS136" i="4"/>
  <c r="AS137" i="4"/>
  <c r="AS138" i="4"/>
  <c r="AS139" i="4"/>
  <c r="AS140" i="4"/>
  <c r="AS141" i="4"/>
  <c r="AS142" i="4"/>
  <c r="AS143" i="4"/>
  <c r="AS144" i="4"/>
  <c r="AS145" i="4"/>
  <c r="AS146" i="4"/>
  <c r="AS147" i="4"/>
  <c r="AS148" i="4"/>
  <c r="AS149" i="4"/>
  <c r="AS150" i="4"/>
  <c r="AS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S285" i="4"/>
  <c r="AS286" i="4"/>
  <c r="AS287" i="4"/>
  <c r="AS288" i="4"/>
  <c r="AS289" i="4"/>
  <c r="AS290" i="4"/>
  <c r="AS291" i="4"/>
  <c r="AS292"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S426" i="4"/>
  <c r="AS427" i="4"/>
  <c r="AS428" i="4"/>
  <c r="AS429" i="4"/>
  <c r="AS430" i="4"/>
  <c r="AS431" i="4"/>
  <c r="AS432" i="4"/>
  <c r="AS433"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S567" i="4"/>
  <c r="AS568" i="4"/>
  <c r="AS569" i="4"/>
  <c r="AS570" i="4"/>
  <c r="AS571" i="4"/>
  <c r="AS572" i="4"/>
  <c r="AS573" i="4"/>
  <c r="AS574" i="4"/>
  <c r="AS575" i="4"/>
  <c r="AS576" i="4"/>
  <c r="AS577" i="4"/>
  <c r="AS578" i="4"/>
  <c r="AS579" i="4"/>
  <c r="AS580" i="4"/>
  <c r="AS581" i="4"/>
  <c r="AS582" i="4"/>
  <c r="AS583" i="4"/>
  <c r="AS584" i="4"/>
  <c r="AS585" i="4"/>
  <c r="AS586" i="4"/>
  <c r="AS587" i="4"/>
  <c r="AS588" i="4"/>
  <c r="AS589" i="4"/>
  <c r="AS590" i="4"/>
  <c r="AS591" i="4"/>
  <c r="AS592" i="4"/>
  <c r="AS593" i="4"/>
  <c r="AS594" i="4"/>
  <c r="AS595" i="4"/>
  <c r="AS596" i="4"/>
  <c r="AS597" i="4"/>
  <c r="AS598" i="4"/>
  <c r="AS599" i="4"/>
  <c r="AS600" i="4"/>
  <c r="AS601" i="4"/>
  <c r="AS602" i="4"/>
  <c r="AS603" i="4"/>
  <c r="AS604" i="4"/>
  <c r="AS605" i="4"/>
  <c r="AS606" i="4"/>
  <c r="AS607" i="4"/>
  <c r="AS608" i="4"/>
  <c r="AS609" i="4"/>
  <c r="AS610" i="4"/>
  <c r="AS611" i="4"/>
  <c r="AS612" i="4"/>
  <c r="AS613" i="4"/>
  <c r="AS614" i="4"/>
  <c r="AS615" i="4"/>
  <c r="AS616" i="4"/>
  <c r="AS617" i="4"/>
  <c r="AS618" i="4"/>
  <c r="AS619" i="4"/>
  <c r="AS620" i="4"/>
  <c r="AS621" i="4"/>
  <c r="AS622" i="4"/>
  <c r="AS623" i="4"/>
  <c r="AS624" i="4"/>
  <c r="AS625" i="4"/>
  <c r="AS626" i="4"/>
  <c r="AS627" i="4"/>
  <c r="AS628" i="4"/>
  <c r="AS629" i="4"/>
  <c r="AS630" i="4"/>
  <c r="AS631" i="4"/>
  <c r="AS632" i="4"/>
  <c r="AS633" i="4"/>
  <c r="AS634" i="4"/>
  <c r="AS635" i="4"/>
  <c r="AS636" i="4"/>
  <c r="AS637" i="4"/>
  <c r="AS638" i="4"/>
  <c r="AS639" i="4"/>
  <c r="AS640" i="4"/>
  <c r="AS641" i="4"/>
  <c r="AS642" i="4"/>
  <c r="AS643" i="4"/>
  <c r="AS644" i="4"/>
  <c r="AS645" i="4"/>
  <c r="AS646" i="4"/>
  <c r="AS647" i="4"/>
  <c r="AS648" i="4"/>
  <c r="AS649" i="4"/>
  <c r="AS650" i="4"/>
  <c r="AS651" i="4"/>
  <c r="AS652" i="4"/>
  <c r="AS653" i="4"/>
  <c r="AS654" i="4"/>
  <c r="AS655" i="4"/>
  <c r="AS656" i="4"/>
  <c r="AS657" i="4"/>
  <c r="AS658" i="4"/>
  <c r="AS659" i="4"/>
  <c r="AS660" i="4"/>
  <c r="AS661" i="4"/>
  <c r="AS662" i="4"/>
  <c r="AS663" i="4"/>
  <c r="AS664" i="4"/>
  <c r="AS665" i="4"/>
  <c r="AS666" i="4"/>
  <c r="AS667" i="4"/>
  <c r="AS668" i="4"/>
  <c r="AS669" i="4"/>
  <c r="AS670" i="4"/>
  <c r="AS671" i="4"/>
  <c r="AS672" i="4"/>
  <c r="AS673" i="4"/>
  <c r="AS674" i="4"/>
  <c r="AS675" i="4"/>
  <c r="AS676" i="4"/>
  <c r="AS677" i="4"/>
  <c r="AS678" i="4"/>
  <c r="AS679" i="4"/>
  <c r="AS680" i="4"/>
  <c r="AS681" i="4"/>
  <c r="AS682" i="4"/>
  <c r="AS683" i="4"/>
  <c r="AS684" i="4"/>
  <c r="AS685" i="4"/>
  <c r="AS686" i="4"/>
  <c r="AS687" i="4"/>
  <c r="AS688" i="4"/>
  <c r="AS689" i="4"/>
  <c r="AS690" i="4"/>
  <c r="AS691" i="4"/>
  <c r="AS692" i="4"/>
  <c r="AS693" i="4"/>
  <c r="AS694" i="4"/>
  <c r="AS695" i="4"/>
  <c r="AS696" i="4"/>
  <c r="AS697" i="4"/>
  <c r="AS698" i="4"/>
  <c r="AS699" i="4"/>
  <c r="AS700" i="4"/>
  <c r="AS701" i="4"/>
  <c r="AS702" i="4"/>
  <c r="AS703" i="4"/>
  <c r="AS704" i="4"/>
  <c r="AS705" i="4"/>
  <c r="AS706" i="4"/>
  <c r="AS707" i="4"/>
  <c r="AS708" i="4"/>
  <c r="AS709" i="4"/>
  <c r="AS710" i="4"/>
  <c r="AS711" i="4"/>
  <c r="AS712" i="4"/>
  <c r="AS713" i="4"/>
  <c r="AS714" i="4"/>
  <c r="AS715" i="4"/>
  <c r="AS716" i="4"/>
  <c r="AS717" i="4"/>
  <c r="AS718" i="4"/>
  <c r="AS719" i="4"/>
  <c r="AS720" i="4"/>
  <c r="AS721" i="4"/>
  <c r="AS722" i="4"/>
  <c r="AS723" i="4"/>
  <c r="AS724" i="4"/>
  <c r="AS725" i="4"/>
  <c r="AS726" i="4"/>
  <c r="AS727" i="4"/>
  <c r="AS728" i="4"/>
  <c r="AS729" i="4"/>
  <c r="AS730" i="4"/>
  <c r="AS731" i="4"/>
  <c r="AS732" i="4"/>
  <c r="AS733" i="4"/>
  <c r="AS734" i="4"/>
  <c r="AS735" i="4"/>
  <c r="AS736" i="4"/>
  <c r="AS737" i="4"/>
  <c r="AS738" i="4"/>
  <c r="AS739" i="4"/>
  <c r="AS740" i="4"/>
  <c r="AS741" i="4"/>
  <c r="AS742" i="4"/>
  <c r="AS743" i="4"/>
  <c r="AS744" i="4"/>
  <c r="AS745" i="4"/>
  <c r="AS746" i="4"/>
  <c r="AS747" i="4"/>
  <c r="AS748" i="4"/>
  <c r="AS749" i="4"/>
  <c r="AS750" i="4"/>
  <c r="AS751" i="4"/>
  <c r="AS752" i="4"/>
  <c r="AS753" i="4"/>
  <c r="AS754" i="4"/>
  <c r="AS755" i="4"/>
  <c r="AS756" i="4"/>
  <c r="AS757" i="4"/>
  <c r="AS758" i="4"/>
  <c r="AS759" i="4"/>
  <c r="AS760" i="4"/>
  <c r="AS761" i="4"/>
  <c r="AS762" i="4"/>
  <c r="AS763" i="4"/>
  <c r="AS764" i="4"/>
  <c r="AS765" i="4"/>
  <c r="AS766" i="4"/>
  <c r="AS767" i="4"/>
  <c r="AS768" i="4"/>
  <c r="AS769" i="4"/>
  <c r="AS770" i="4"/>
  <c r="AS771" i="4"/>
  <c r="AS772" i="4"/>
  <c r="AS773" i="4"/>
  <c r="AS774" i="4"/>
  <c r="AS775" i="4"/>
  <c r="AS776" i="4"/>
  <c r="AS777" i="4"/>
  <c r="AS778" i="4"/>
  <c r="AS779" i="4"/>
  <c r="AS780" i="4"/>
  <c r="AS781" i="4"/>
  <c r="AS782" i="4"/>
  <c r="AS783" i="4"/>
  <c r="AS784" i="4"/>
  <c r="AS785" i="4"/>
  <c r="AS786" i="4"/>
  <c r="AS787" i="4"/>
  <c r="AS788" i="4"/>
  <c r="AS789" i="4"/>
  <c r="AS790" i="4"/>
  <c r="AS791" i="4"/>
  <c r="AS792" i="4"/>
  <c r="AS793" i="4"/>
  <c r="AS794" i="4"/>
  <c r="AS795" i="4"/>
  <c r="AS796" i="4"/>
  <c r="AS797" i="4"/>
  <c r="AS798" i="4"/>
  <c r="AS799" i="4"/>
  <c r="AS800" i="4"/>
  <c r="AS801" i="4"/>
  <c r="AS802" i="4"/>
  <c r="AS803" i="4"/>
  <c r="AS804" i="4"/>
  <c r="AS805" i="4"/>
  <c r="AS806" i="4"/>
  <c r="AS807" i="4"/>
  <c r="AS808" i="4"/>
  <c r="AS809" i="4"/>
  <c r="AS810" i="4"/>
  <c r="AS811" i="4"/>
  <c r="AS812" i="4"/>
  <c r="AS813" i="4"/>
  <c r="AS814" i="4"/>
  <c r="AS815" i="4"/>
  <c r="AS816" i="4"/>
  <c r="AS817" i="4"/>
  <c r="AS818" i="4"/>
  <c r="AS819" i="4"/>
  <c r="AS820" i="4"/>
  <c r="AS821" i="4"/>
  <c r="AS822" i="4"/>
  <c r="AS823" i="4"/>
  <c r="AS824" i="4"/>
  <c r="AS825" i="4"/>
  <c r="AS826" i="4"/>
  <c r="AS827" i="4"/>
  <c r="AS828" i="4"/>
  <c r="AS829" i="4"/>
  <c r="AS830" i="4"/>
  <c r="AS831" i="4"/>
  <c r="AS832" i="4"/>
  <c r="AS833" i="4"/>
  <c r="AS834" i="4"/>
  <c r="AS835" i="4"/>
  <c r="AS836" i="4"/>
  <c r="AS837" i="4"/>
  <c r="AS838" i="4"/>
  <c r="AS839" i="4"/>
  <c r="AS840" i="4"/>
  <c r="AS841" i="4"/>
  <c r="AS842" i="4"/>
  <c r="AS843" i="4"/>
  <c r="AS844" i="4"/>
  <c r="AS845" i="4"/>
  <c r="AS846" i="4"/>
  <c r="AS847" i="4"/>
  <c r="AS848" i="4"/>
  <c r="AS849" i="4"/>
  <c r="AS850" i="4"/>
  <c r="AS851" i="4"/>
  <c r="AS852" i="4"/>
  <c r="AS853" i="4"/>
  <c r="AS854" i="4"/>
  <c r="AS855" i="4"/>
  <c r="AS856" i="4"/>
  <c r="AS857" i="4"/>
  <c r="AS858" i="4"/>
  <c r="AS859" i="4"/>
  <c r="AS860" i="4"/>
  <c r="AS861" i="4"/>
  <c r="AS862" i="4"/>
  <c r="AS863" i="4"/>
  <c r="AS864" i="4"/>
  <c r="AS865" i="4"/>
  <c r="AS866" i="4"/>
  <c r="AS867" i="4"/>
  <c r="AS868" i="4"/>
  <c r="AS869" i="4"/>
  <c r="AS870" i="4"/>
  <c r="AS871" i="4"/>
  <c r="AS872" i="4"/>
  <c r="AS873" i="4"/>
  <c r="AS874" i="4"/>
  <c r="AS875" i="4"/>
  <c r="AS876" i="4"/>
  <c r="AS877" i="4"/>
  <c r="AS878" i="4"/>
  <c r="AS879" i="4"/>
  <c r="AS880" i="4"/>
  <c r="AS881" i="4"/>
  <c r="AS882" i="4"/>
  <c r="AS883" i="4"/>
  <c r="AS884" i="4"/>
  <c r="AS885" i="4"/>
  <c r="AS886" i="4"/>
  <c r="AS887" i="4"/>
  <c r="AS888" i="4"/>
  <c r="AS889" i="4"/>
  <c r="AS890" i="4"/>
  <c r="AS891" i="4"/>
  <c r="AS892" i="4"/>
  <c r="AS893" i="4"/>
  <c r="AS894" i="4"/>
  <c r="AS895" i="4"/>
  <c r="AS896" i="4"/>
  <c r="AS897" i="4"/>
  <c r="AS898" i="4"/>
  <c r="AS899" i="4"/>
  <c r="AS900" i="4"/>
  <c r="AS901" i="4"/>
  <c r="AS902" i="4"/>
  <c r="AS903" i="4"/>
  <c r="AS904" i="4"/>
  <c r="AS905" i="4"/>
  <c r="AS906" i="4"/>
  <c r="AS907" i="4"/>
  <c r="AS908" i="4"/>
  <c r="AS909" i="4"/>
  <c r="AS910" i="4"/>
  <c r="AS911" i="4"/>
  <c r="AS912" i="4"/>
  <c r="AS913" i="4"/>
  <c r="AS914" i="4"/>
  <c r="AS915" i="4"/>
  <c r="AS916" i="4"/>
  <c r="AS917" i="4"/>
  <c r="AS918" i="4"/>
  <c r="AS919" i="4"/>
  <c r="AS920" i="4"/>
  <c r="AS921" i="4"/>
  <c r="AS922" i="4"/>
  <c r="AS923" i="4"/>
  <c r="AS924" i="4"/>
  <c r="AS925" i="4"/>
  <c r="AS926" i="4"/>
  <c r="AS927" i="4"/>
  <c r="AS928" i="4"/>
  <c r="AS929" i="4"/>
  <c r="AS930" i="4"/>
  <c r="AS931" i="4"/>
  <c r="AS932" i="4"/>
  <c r="AS933" i="4"/>
  <c r="AS934" i="4"/>
  <c r="AS935" i="4"/>
  <c r="AS936" i="4"/>
  <c r="AS937" i="4"/>
  <c r="AS938" i="4"/>
  <c r="AS939" i="4"/>
  <c r="AS940" i="4"/>
  <c r="AS941" i="4"/>
  <c r="AS942" i="4"/>
  <c r="AS943" i="4"/>
  <c r="AS944" i="4"/>
  <c r="AS945" i="4"/>
  <c r="AS946" i="4"/>
  <c r="AS947" i="4"/>
  <c r="AS948" i="4"/>
  <c r="AS949" i="4"/>
  <c r="AS950" i="4"/>
  <c r="AS951" i="4"/>
  <c r="AS952" i="4"/>
  <c r="AS953" i="4"/>
  <c r="AS954" i="4"/>
  <c r="AS955" i="4"/>
  <c r="AS956" i="4"/>
  <c r="AS957" i="4"/>
  <c r="AS958" i="4"/>
  <c r="AS959" i="4"/>
  <c r="AS960" i="4"/>
  <c r="AS961" i="4"/>
  <c r="AS962" i="4"/>
  <c r="AS963" i="4"/>
  <c r="AS964" i="4"/>
  <c r="AS965" i="4"/>
  <c r="AS966" i="4"/>
  <c r="AS967" i="4"/>
  <c r="AS968" i="4"/>
  <c r="AS969" i="4"/>
  <c r="AS970" i="4"/>
  <c r="AS971" i="4"/>
  <c r="AS972" i="4"/>
  <c r="AS973" i="4"/>
  <c r="AS974" i="4"/>
  <c r="AS975" i="4"/>
  <c r="AS976" i="4"/>
  <c r="AS977" i="4"/>
  <c r="AS978" i="4"/>
  <c r="AS979" i="4"/>
  <c r="AS980" i="4"/>
  <c r="AS981" i="4"/>
  <c r="AS982" i="4"/>
  <c r="AS983" i="4"/>
  <c r="AS984" i="4"/>
  <c r="AS985" i="4"/>
  <c r="AS986" i="4"/>
  <c r="AS987" i="4"/>
  <c r="AS988" i="4"/>
  <c r="AS989" i="4"/>
  <c r="AS990" i="4"/>
  <c r="AS991" i="4"/>
  <c r="AS992" i="4"/>
  <c r="AS993" i="4"/>
  <c r="AS994" i="4"/>
  <c r="AS995" i="4"/>
  <c r="AS996" i="4"/>
  <c r="AS997" i="4"/>
  <c r="AS998" i="4"/>
  <c r="AS999" i="4"/>
  <c r="AS1000" i="4"/>
  <c r="AS1001" i="4"/>
  <c r="AS1002" i="4"/>
  <c r="AS1003" i="4"/>
  <c r="AS1004" i="4"/>
  <c r="AS1005" i="4"/>
  <c r="AS1006" i="4"/>
  <c r="AS1007" i="4"/>
  <c r="AS1008" i="4"/>
  <c r="AS1009" i="4"/>
  <c r="AS1010" i="4"/>
  <c r="AS1011" i="4"/>
  <c r="AS1012" i="4"/>
  <c r="AS1013" i="4"/>
  <c r="AS1014" i="4"/>
  <c r="AS1015" i="4"/>
  <c r="AS1016" i="4"/>
  <c r="AS1017" i="4"/>
  <c r="AS1018" i="4"/>
  <c r="AS1019" i="4"/>
  <c r="AS1020" i="4"/>
  <c r="AS1021" i="4"/>
  <c r="AS1022" i="4"/>
  <c r="AS1023" i="4"/>
  <c r="AS1024" i="4"/>
  <c r="AS1025" i="4"/>
  <c r="AS1026" i="4"/>
  <c r="AS1027" i="4"/>
  <c r="AS1028" i="4"/>
  <c r="AS1029" i="4"/>
  <c r="AS1030" i="4"/>
  <c r="AS1031" i="4"/>
  <c r="AS1032" i="4"/>
  <c r="AS1033" i="4"/>
  <c r="AS1034" i="4"/>
  <c r="AS1035" i="4"/>
  <c r="AS1036" i="4"/>
  <c r="AS1037" i="4"/>
  <c r="AS1038" i="4"/>
  <c r="AS1039" i="4"/>
  <c r="AS1040" i="4"/>
  <c r="AS1041" i="4"/>
  <c r="AS1042" i="4"/>
  <c r="AS1043" i="4"/>
  <c r="AS1044" i="4"/>
  <c r="AS1045" i="4"/>
  <c r="AS1046" i="4"/>
  <c r="AS1047" i="4"/>
  <c r="AS1048" i="4"/>
  <c r="AS1049" i="4"/>
  <c r="AS1050" i="4"/>
  <c r="AS1051" i="4"/>
  <c r="AS1052" i="4"/>
  <c r="AS1053" i="4"/>
  <c r="AS1054" i="4"/>
  <c r="AS1055" i="4"/>
  <c r="AS1056" i="4"/>
  <c r="AS1057" i="4"/>
  <c r="AS1058" i="4"/>
  <c r="AS1059" i="4"/>
  <c r="AS1060" i="4"/>
  <c r="AS1061" i="4"/>
  <c r="AS1062" i="4"/>
  <c r="AS1063" i="4"/>
  <c r="AS1064" i="4"/>
  <c r="AS1065" i="4"/>
  <c r="AS1066" i="4"/>
  <c r="AS1067" i="4"/>
  <c r="AS1068" i="4"/>
  <c r="AS1069" i="4"/>
  <c r="AS1070" i="4"/>
  <c r="AS1071" i="4"/>
  <c r="AS1072" i="4"/>
  <c r="AS1073" i="4"/>
  <c r="AS1074" i="4"/>
  <c r="AS1075" i="4"/>
  <c r="AS1076" i="4"/>
  <c r="AS1077" i="4"/>
  <c r="AS1078" i="4"/>
  <c r="AS1079" i="4"/>
  <c r="AS1080" i="4"/>
  <c r="AS1081" i="4"/>
  <c r="AS1082" i="4"/>
  <c r="AS1083" i="4"/>
  <c r="AS1084" i="4"/>
  <c r="AS1085" i="4"/>
  <c r="AS1086" i="4"/>
  <c r="AS1087" i="4"/>
  <c r="AS1088" i="4"/>
  <c r="AS1089" i="4"/>
  <c r="AS1090" i="4"/>
  <c r="AS1091" i="4"/>
  <c r="AS1092" i="4"/>
  <c r="AS1093" i="4"/>
  <c r="AS1094" i="4"/>
  <c r="AS1095" i="4"/>
  <c r="AS1096" i="4"/>
  <c r="AS1097" i="4"/>
  <c r="AS1098" i="4"/>
  <c r="AS1099" i="4"/>
  <c r="AS1100" i="4"/>
  <c r="AS1101" i="4"/>
  <c r="AS1102" i="4"/>
  <c r="AS1103" i="4"/>
  <c r="AS1104" i="4"/>
  <c r="AS1105" i="4"/>
  <c r="AS1106" i="4"/>
  <c r="AS1107" i="4"/>
  <c r="AS1108" i="4"/>
  <c r="AS1109" i="4"/>
  <c r="AS1110" i="4"/>
  <c r="AS1111" i="4"/>
  <c r="AS1112" i="4"/>
  <c r="AS1113" i="4"/>
  <c r="AS1114" i="4"/>
  <c r="AS1115" i="4"/>
  <c r="AS1116" i="4"/>
  <c r="AS1117" i="4"/>
  <c r="AS1118" i="4"/>
  <c r="AS1119" i="4"/>
  <c r="AS1120" i="4"/>
  <c r="AS1121" i="4"/>
  <c r="AS1122" i="4"/>
  <c r="AS1123" i="4"/>
  <c r="AS1124" i="4"/>
  <c r="AS1125" i="4"/>
  <c r="AS1126" i="4"/>
  <c r="AS1127" i="4"/>
  <c r="AS1128" i="4"/>
  <c r="AS1129" i="4"/>
  <c r="AS1130" i="4"/>
  <c r="AS1131" i="4"/>
  <c r="AS1132" i="4"/>
  <c r="AS1133" i="4"/>
  <c r="AS1134" i="4"/>
  <c r="AS1135" i="4"/>
  <c r="AS1136" i="4"/>
  <c r="AS1137" i="4"/>
  <c r="AS1138" i="4"/>
  <c r="AS1139" i="4"/>
  <c r="AS1140" i="4"/>
  <c r="AS1141" i="4"/>
  <c r="AS1142" i="4"/>
  <c r="AS1143" i="4"/>
  <c r="AS1144" i="4"/>
  <c r="AS1145" i="4"/>
  <c r="AS1146" i="4"/>
  <c r="AS1147" i="4"/>
  <c r="AS1148" i="4"/>
  <c r="AS1149" i="4"/>
  <c r="AS1150" i="4"/>
  <c r="AS1151" i="4"/>
  <c r="AS1152" i="4"/>
  <c r="AS1153" i="4"/>
  <c r="AS1154" i="4"/>
  <c r="AS1155" i="4"/>
  <c r="AS1156" i="4"/>
  <c r="AS1157" i="4"/>
  <c r="AS1158" i="4"/>
  <c r="AS1159" i="4"/>
  <c r="AS1160" i="4"/>
  <c r="AS1161" i="4"/>
  <c r="AS1162" i="4"/>
  <c r="AS1163" i="4"/>
  <c r="AS1164" i="4"/>
  <c r="AS1165" i="4"/>
  <c r="AS1166" i="4"/>
  <c r="AS1167" i="4"/>
  <c r="AS1168" i="4"/>
  <c r="AS1169" i="4"/>
  <c r="AS1170" i="4"/>
  <c r="AS1171" i="4"/>
  <c r="AS1172" i="4"/>
  <c r="AS1173" i="4"/>
  <c r="AS1174" i="4"/>
  <c r="AS1175" i="4"/>
  <c r="AS1176" i="4"/>
  <c r="AS1177" i="4"/>
  <c r="AS1178" i="4"/>
  <c r="AS1179" i="4"/>
  <c r="AS1180" i="4"/>
  <c r="AS1181" i="4"/>
  <c r="AS1182" i="4"/>
  <c r="AS1183" i="4"/>
  <c r="AS1184" i="4"/>
  <c r="AS1185" i="4"/>
  <c r="AS1186" i="4"/>
  <c r="AS1187" i="4"/>
  <c r="AS1188" i="4"/>
  <c r="AS1189" i="4"/>
  <c r="AS1190" i="4"/>
  <c r="AS1191" i="4"/>
  <c r="AS1192" i="4"/>
  <c r="AS1193" i="4"/>
  <c r="AS1194" i="4"/>
  <c r="AS1195" i="4"/>
  <c r="AS1196" i="4"/>
  <c r="AS1197" i="4"/>
  <c r="AS1198" i="4"/>
  <c r="AS1199" i="4"/>
  <c r="AS1200" i="4"/>
  <c r="AS1201" i="4"/>
  <c r="AS1202" i="4"/>
  <c r="AS1203" i="4"/>
  <c r="AS1204" i="4"/>
  <c r="AS1205" i="4"/>
  <c r="AS1206" i="4"/>
  <c r="AS1207" i="4"/>
  <c r="AS1208" i="4"/>
  <c r="AS1209" i="4"/>
  <c r="AS1210" i="4"/>
  <c r="AS1211" i="4"/>
  <c r="AS1212" i="4"/>
  <c r="AS1213" i="4"/>
  <c r="AS1214" i="4"/>
  <c r="AS1215" i="4"/>
  <c r="AS1216" i="4"/>
  <c r="AS1217" i="4"/>
  <c r="AS1218" i="4"/>
  <c r="AS1219" i="4"/>
  <c r="AS1220" i="4"/>
  <c r="AS1221" i="4"/>
  <c r="AS1222" i="4"/>
  <c r="AS1223" i="4"/>
  <c r="AS1224" i="4"/>
  <c r="AS1225" i="4"/>
  <c r="AS1226" i="4"/>
  <c r="AS1227" i="4"/>
  <c r="AS1228" i="4"/>
  <c r="AS1229" i="4"/>
  <c r="AS1230" i="4"/>
  <c r="AS1231" i="4"/>
  <c r="AS1232" i="4"/>
  <c r="AS1233" i="4"/>
  <c r="AS1234" i="4"/>
  <c r="AS1235" i="4"/>
  <c r="AS1236" i="4"/>
  <c r="AS1237" i="4"/>
  <c r="AS1238" i="4"/>
  <c r="AS1239" i="4"/>
  <c r="AS1240" i="4"/>
  <c r="AS1241" i="4"/>
  <c r="AS1242" i="4"/>
  <c r="AS1243" i="4"/>
  <c r="AS1244" i="4"/>
  <c r="AS1245" i="4"/>
  <c r="AS1246" i="4"/>
  <c r="AS1247" i="4"/>
  <c r="AS1248" i="4"/>
  <c r="AS1249" i="4"/>
  <c r="AS1250" i="4"/>
  <c r="AS1251" i="4"/>
  <c r="AS1252" i="4"/>
  <c r="AS1253" i="4"/>
  <c r="AS1254" i="4"/>
  <c r="AS1255" i="4"/>
  <c r="AS1256" i="4"/>
  <c r="AS1257" i="4"/>
  <c r="AS1258" i="4"/>
  <c r="AS1259" i="4"/>
  <c r="AS1260" i="4"/>
  <c r="AS1261" i="4"/>
  <c r="AS1262" i="4"/>
  <c r="AS1263" i="4"/>
  <c r="AS1264" i="4"/>
  <c r="AS1265" i="4"/>
  <c r="AS1266" i="4"/>
  <c r="AS1267" i="4"/>
  <c r="AS1268" i="4"/>
  <c r="AS1269" i="4"/>
  <c r="AS1270" i="4"/>
  <c r="AS1271" i="4"/>
  <c r="AS1272" i="4"/>
  <c r="AS1273" i="4"/>
  <c r="AS1274" i="4"/>
  <c r="AS1275" i="4"/>
  <c r="AS1276" i="4"/>
  <c r="AS1277" i="4"/>
  <c r="AS1278" i="4"/>
  <c r="AS1279" i="4"/>
  <c r="AS1280" i="4"/>
  <c r="AS1281" i="4"/>
  <c r="AS1282" i="4"/>
  <c r="AS1283" i="4"/>
  <c r="AS1284" i="4"/>
  <c r="AS1285" i="4"/>
  <c r="AS1286" i="4"/>
  <c r="AS1287" i="4"/>
  <c r="AS1288" i="4"/>
  <c r="AS1289" i="4"/>
  <c r="AS1290" i="4"/>
  <c r="AS1291" i="4"/>
  <c r="AS1292" i="4"/>
  <c r="AS1293" i="4"/>
  <c r="AS1294" i="4"/>
  <c r="AS1295" i="4"/>
  <c r="AS1296" i="4"/>
  <c r="AS1297" i="4"/>
  <c r="AS1298" i="4"/>
  <c r="AS1299" i="4"/>
  <c r="AS1300" i="4"/>
  <c r="AS1301" i="4"/>
  <c r="AS1302" i="4"/>
  <c r="AS1303" i="4"/>
  <c r="AS1304" i="4"/>
  <c r="AS1305" i="4"/>
  <c r="AS1306" i="4"/>
  <c r="AS1307" i="4"/>
  <c r="AS1308" i="4"/>
  <c r="AS1309" i="4"/>
  <c r="AS1310" i="4"/>
  <c r="AS1311" i="4"/>
  <c r="AS1312" i="4"/>
  <c r="AS1313" i="4"/>
  <c r="AS1314" i="4"/>
  <c r="AS1315" i="4"/>
  <c r="AS1316" i="4"/>
  <c r="AS1317" i="4"/>
  <c r="AS1318" i="4"/>
  <c r="AS1319" i="4"/>
  <c r="AS1320" i="4"/>
  <c r="AS1321" i="4"/>
  <c r="AS1322" i="4"/>
  <c r="AS1323" i="4"/>
  <c r="AS1324" i="4"/>
  <c r="AS1325" i="4"/>
  <c r="AS1326" i="4"/>
  <c r="AS1327" i="4"/>
  <c r="AS1328" i="4"/>
  <c r="AS1329" i="4"/>
  <c r="AS1330" i="4"/>
  <c r="AS1331" i="4"/>
  <c r="AS1332" i="4"/>
  <c r="AS1333" i="4"/>
  <c r="AS1334" i="4"/>
  <c r="AS1335" i="4"/>
  <c r="AS1336" i="4"/>
  <c r="AS1337" i="4"/>
  <c r="AS1338" i="4"/>
  <c r="AS1339" i="4"/>
  <c r="AS1340" i="4"/>
  <c r="AS1341" i="4"/>
  <c r="AS1342" i="4"/>
  <c r="AS1343" i="4"/>
  <c r="AS1344" i="4"/>
  <c r="AS1345" i="4"/>
  <c r="AS1346" i="4"/>
  <c r="AS1347" i="4"/>
  <c r="AS1348" i="4"/>
  <c r="AS1349" i="4"/>
  <c r="AS1350" i="4"/>
  <c r="AS1351" i="4"/>
  <c r="AS1352" i="4"/>
  <c r="AS1353" i="4"/>
  <c r="AS1354" i="4"/>
  <c r="AS1355" i="4"/>
  <c r="AS1356" i="4"/>
  <c r="AS1357" i="4"/>
  <c r="AS1358" i="4"/>
  <c r="AS1359" i="4"/>
  <c r="AS1360" i="4"/>
  <c r="AS1361" i="4"/>
  <c r="AS1362" i="4"/>
  <c r="AS1363" i="4"/>
  <c r="AS1364" i="4"/>
  <c r="AS1365" i="4"/>
  <c r="AS1366" i="4"/>
  <c r="AS1367" i="4"/>
  <c r="AS1368" i="4"/>
  <c r="AS1369" i="4"/>
  <c r="AS1370" i="4"/>
  <c r="AS1371" i="4"/>
  <c r="AS1372" i="4"/>
  <c r="AS1373" i="4"/>
  <c r="AS1374" i="4"/>
  <c r="AS1375" i="4"/>
  <c r="AS1376" i="4"/>
  <c r="AS1377" i="4"/>
  <c r="AS1378" i="4"/>
  <c r="AS1379" i="4"/>
  <c r="AS1380" i="4"/>
  <c r="AS1381" i="4"/>
  <c r="AS1382" i="4"/>
  <c r="AS1383" i="4"/>
  <c r="AS1384" i="4"/>
  <c r="AS1385" i="4"/>
  <c r="AS1386" i="4"/>
  <c r="AS1387" i="4"/>
  <c r="AS1388" i="4"/>
  <c r="AS1389" i="4"/>
  <c r="AS1390" i="4"/>
  <c r="AS1391" i="4"/>
  <c r="AS1392" i="4"/>
  <c r="AS1393" i="4"/>
  <c r="AS1394" i="4"/>
  <c r="AS1395" i="4"/>
  <c r="AS1396" i="4"/>
  <c r="AS1397" i="4"/>
  <c r="AS1398" i="4"/>
  <c r="AS1399" i="4"/>
  <c r="AS1400" i="4"/>
  <c r="AS1401" i="4"/>
  <c r="AS1402" i="4"/>
  <c r="AS1403" i="4"/>
  <c r="AS1404" i="4"/>
  <c r="AS1405" i="4"/>
  <c r="AS1406" i="4"/>
  <c r="AS1407" i="4"/>
  <c r="AS1408" i="4"/>
  <c r="AS1409" i="4"/>
  <c r="AS1410" i="4"/>
  <c r="AS1411" i="4"/>
  <c r="AS1412" i="4"/>
  <c r="AS1413" i="4"/>
  <c r="AS1414" i="4"/>
  <c r="AS1415" i="4"/>
  <c r="AS1416" i="4"/>
  <c r="AS1417" i="4"/>
  <c r="AS1418" i="4"/>
  <c r="AS1419" i="4"/>
  <c r="AS1420" i="4"/>
  <c r="AS1421" i="4"/>
  <c r="AS1422" i="4"/>
  <c r="AS1423" i="4"/>
  <c r="AS1424" i="4"/>
  <c r="AS1425" i="4"/>
  <c r="AS1426" i="4"/>
  <c r="AS1427" i="4"/>
  <c r="AS1428" i="4"/>
  <c r="AS1429" i="4"/>
  <c r="AS1430" i="4"/>
  <c r="AS1431" i="4"/>
  <c r="AS1432" i="4"/>
  <c r="AS1433" i="4"/>
  <c r="AS1434" i="4"/>
  <c r="AS1435" i="4"/>
  <c r="AS1436" i="4"/>
  <c r="AS1437" i="4"/>
  <c r="AS1438" i="4"/>
  <c r="AS1439" i="4"/>
  <c r="AS1440" i="4"/>
  <c r="AS1441" i="4"/>
  <c r="AS1442" i="4"/>
  <c r="AS1443" i="4"/>
  <c r="AS1444" i="4"/>
  <c r="AS1445" i="4"/>
  <c r="AS1446" i="4"/>
  <c r="AS1447" i="4"/>
  <c r="AS1448" i="4"/>
  <c r="AS1449" i="4"/>
  <c r="AS1450" i="4"/>
  <c r="AS1451" i="4"/>
  <c r="AS1452" i="4"/>
  <c r="AS1453" i="4"/>
  <c r="AS1454" i="4"/>
  <c r="AS1455" i="4"/>
  <c r="AS1456" i="4"/>
  <c r="AS1457" i="4"/>
  <c r="AS1458" i="4"/>
  <c r="AS1459" i="4"/>
  <c r="AS1460" i="4"/>
  <c r="AS1461" i="4"/>
  <c r="AS1462" i="4"/>
  <c r="AS1463" i="4"/>
  <c r="AS1464" i="4"/>
  <c r="AS1465" i="4"/>
  <c r="AS1466" i="4"/>
  <c r="AS1467" i="4"/>
  <c r="AS1468" i="4"/>
  <c r="AS1469" i="4"/>
  <c r="AS1470" i="4"/>
  <c r="AS1471" i="4"/>
  <c r="AS1472" i="4"/>
  <c r="AS1473" i="4"/>
  <c r="AS1474" i="4"/>
  <c r="AS1475" i="4"/>
  <c r="AS1476" i="4"/>
  <c r="AS1477" i="4"/>
  <c r="AS1478" i="4"/>
  <c r="AS1479" i="4"/>
  <c r="AS1480" i="4"/>
  <c r="AS1481" i="4"/>
  <c r="AS1482" i="4"/>
  <c r="AS1483" i="4"/>
  <c r="AS1484" i="4"/>
  <c r="AS1485" i="4"/>
  <c r="AS1486" i="4"/>
  <c r="AS1487" i="4"/>
  <c r="AS1488" i="4"/>
  <c r="AS1489" i="4"/>
  <c r="AS1490" i="4"/>
  <c r="AS1491" i="4"/>
  <c r="AS1492" i="4"/>
  <c r="AS1493" i="4"/>
  <c r="AS1494" i="4"/>
  <c r="AS1495" i="4"/>
  <c r="AS1496" i="4"/>
  <c r="AS1497" i="4"/>
  <c r="AS1498" i="4"/>
  <c r="AS1499" i="4"/>
  <c r="AS1500" i="4"/>
  <c r="AS1501" i="4"/>
  <c r="AS1502" i="4"/>
  <c r="AS1503" i="4"/>
  <c r="AS1504" i="4"/>
  <c r="AS1505" i="4"/>
  <c r="AS1506" i="4"/>
  <c r="AS1507" i="4"/>
  <c r="AS1508" i="4"/>
  <c r="AS1509" i="4"/>
  <c r="AS1510" i="4"/>
  <c r="AS1511" i="4"/>
  <c r="AS1512" i="4"/>
  <c r="AS1513" i="4"/>
  <c r="AS1514" i="4"/>
  <c r="AS1515" i="4"/>
  <c r="AS1516" i="4"/>
  <c r="AS1517" i="4"/>
  <c r="AS1518" i="4"/>
  <c r="AS1519" i="4"/>
  <c r="AS1520" i="4"/>
  <c r="AS1521" i="4"/>
  <c r="AS1522" i="4"/>
  <c r="AS1523" i="4"/>
  <c r="AS1524" i="4"/>
  <c r="AS1525" i="4"/>
  <c r="AS1526" i="4"/>
  <c r="AS1527" i="4"/>
  <c r="AS1528" i="4"/>
  <c r="AS1529" i="4"/>
  <c r="AS1530" i="4"/>
  <c r="AS1531" i="4"/>
  <c r="AS1532" i="4"/>
  <c r="AS1533" i="4"/>
  <c r="AS1534" i="4"/>
  <c r="AS1535" i="4"/>
  <c r="AS1536" i="4"/>
  <c r="AS1537" i="4"/>
  <c r="AS1538" i="4"/>
  <c r="AS1539" i="4"/>
  <c r="AS1540" i="4"/>
  <c r="AS1541" i="4"/>
  <c r="AS1542" i="4"/>
  <c r="AS1543" i="4"/>
  <c r="AS1544" i="4"/>
  <c r="AS1545" i="4"/>
  <c r="AS1546" i="4"/>
  <c r="AS1547" i="4"/>
  <c r="AS1548" i="4"/>
  <c r="AS1549" i="4"/>
  <c r="AS1550" i="4"/>
  <c r="AS1551" i="4"/>
  <c r="AS1552" i="4"/>
  <c r="AS1553" i="4"/>
  <c r="AS1554" i="4"/>
  <c r="AS1555" i="4"/>
  <c r="AS1556" i="4"/>
  <c r="AS1557" i="4"/>
  <c r="AS1558" i="4"/>
  <c r="AS1559" i="4"/>
  <c r="AS1560" i="4"/>
  <c r="AS1561" i="4"/>
  <c r="AS1562" i="4"/>
  <c r="AS1563" i="4"/>
  <c r="AS1564" i="4"/>
  <c r="AS1565" i="4"/>
  <c r="AS1566" i="4"/>
  <c r="AS1567" i="4"/>
  <c r="AS1568" i="4"/>
  <c r="AS1569" i="4"/>
  <c r="AS1570" i="4"/>
  <c r="AS1571" i="4"/>
  <c r="AS1572" i="4"/>
  <c r="AS1573" i="4"/>
  <c r="AS1574" i="4"/>
  <c r="AS1575" i="4"/>
  <c r="AS1576" i="4"/>
  <c r="AS1577" i="4"/>
  <c r="AS1578" i="4"/>
  <c r="AS1579" i="4"/>
  <c r="AS1580" i="4"/>
  <c r="AS1581" i="4"/>
  <c r="AS1582" i="4"/>
  <c r="AS1583" i="4"/>
  <c r="AS1584" i="4"/>
  <c r="AS1585" i="4"/>
  <c r="AS1586" i="4"/>
  <c r="AS1587" i="4"/>
  <c r="AS1588" i="4"/>
  <c r="AS1589" i="4"/>
  <c r="AS1590" i="4"/>
  <c r="AS1591" i="4"/>
  <c r="AS1592" i="4"/>
  <c r="AS1593" i="4"/>
  <c r="AS1594" i="4"/>
  <c r="AS1595" i="4"/>
  <c r="AS1596" i="4"/>
  <c r="AS1597" i="4"/>
  <c r="AS1598" i="4"/>
  <c r="AS1599" i="4"/>
  <c r="AS1600" i="4"/>
  <c r="AS1601" i="4"/>
  <c r="AS1602" i="4"/>
  <c r="AS1603" i="4"/>
  <c r="AS1604" i="4"/>
  <c r="AS1605" i="4"/>
  <c r="AS1606" i="4"/>
  <c r="AS1607" i="4"/>
  <c r="AS1608" i="4"/>
  <c r="AS1609" i="4"/>
  <c r="AS1610" i="4"/>
  <c r="AS1611" i="4"/>
  <c r="AS1612" i="4"/>
  <c r="AS1613" i="4"/>
  <c r="AS1614" i="4"/>
  <c r="AS1615" i="4"/>
  <c r="AS1616" i="4"/>
  <c r="AS1617" i="4"/>
  <c r="AS1618" i="4"/>
  <c r="AS1619" i="4"/>
  <c r="AS1620" i="4"/>
  <c r="AS1621" i="4"/>
  <c r="AS1622" i="4"/>
  <c r="AS1623" i="4"/>
  <c r="AS1624" i="4"/>
  <c r="AS1625" i="4"/>
  <c r="AS1626" i="4"/>
  <c r="AS1627" i="4"/>
  <c r="AS1628" i="4"/>
  <c r="AS1629" i="4"/>
  <c r="AS1630" i="4"/>
  <c r="AS1631" i="4"/>
  <c r="AS1632" i="4"/>
  <c r="AS1633" i="4"/>
  <c r="AS1634" i="4"/>
  <c r="AS1635" i="4"/>
  <c r="AS1636" i="4"/>
  <c r="AS1637" i="4"/>
  <c r="AS1638" i="4"/>
  <c r="AS1639" i="4"/>
  <c r="AS1640" i="4"/>
  <c r="AS1641" i="4"/>
  <c r="AS1642" i="4"/>
  <c r="AS1643" i="4"/>
  <c r="AS1644" i="4"/>
  <c r="AS1645" i="4"/>
  <c r="AS1646" i="4"/>
  <c r="AS1647" i="4"/>
  <c r="AS1648" i="4"/>
  <c r="AS1649" i="4"/>
  <c r="AS1650" i="4"/>
  <c r="AS1651" i="4"/>
  <c r="AS1652" i="4"/>
  <c r="AS1653" i="4"/>
  <c r="AS1654" i="4"/>
  <c r="AS1655" i="4"/>
  <c r="AS1656" i="4"/>
  <c r="AS1657" i="4"/>
  <c r="AS1658" i="4"/>
  <c r="AS1659" i="4"/>
  <c r="AS1660" i="4"/>
  <c r="AS1661" i="4"/>
  <c r="AS1662" i="4"/>
  <c r="AS1663" i="4"/>
  <c r="AS1664" i="4"/>
  <c r="AS1665" i="4"/>
  <c r="AS1666" i="4"/>
  <c r="AS1667" i="4"/>
  <c r="AS1668" i="4"/>
  <c r="AS1669" i="4"/>
  <c r="AS1670" i="4"/>
  <c r="AS1671" i="4"/>
  <c r="AS1672" i="4"/>
  <c r="AS1673" i="4"/>
  <c r="AS1674" i="4"/>
  <c r="AS1675" i="4"/>
  <c r="AS1676" i="4"/>
  <c r="AS1677" i="4"/>
  <c r="AS1678" i="4"/>
  <c r="AS1679" i="4"/>
  <c r="AS1680" i="4"/>
  <c r="AS1681" i="4"/>
  <c r="AS1682" i="4"/>
  <c r="AS1683" i="4"/>
  <c r="AS1684" i="4"/>
  <c r="AS1685" i="4"/>
  <c r="AS1686" i="4"/>
  <c r="AS1687" i="4"/>
  <c r="AS1688" i="4"/>
  <c r="AS1689" i="4"/>
  <c r="AS1690" i="4"/>
  <c r="AS1691" i="4"/>
  <c r="AS1692" i="4"/>
  <c r="AS1693" i="4"/>
  <c r="AS1694" i="4"/>
  <c r="AS1695" i="4"/>
  <c r="AS1696" i="4"/>
  <c r="AS1697" i="4"/>
  <c r="AS1698" i="4"/>
  <c r="AS1699" i="4"/>
  <c r="AS1700" i="4"/>
  <c r="AS1701" i="4"/>
  <c r="AS1702" i="4"/>
  <c r="AS1703" i="4"/>
  <c r="AS1704" i="4"/>
  <c r="AS1705" i="4"/>
  <c r="AS1706" i="4"/>
  <c r="AS1707" i="4"/>
  <c r="AS1708" i="4"/>
  <c r="AS1709" i="4"/>
  <c r="AS1710" i="4"/>
  <c r="AS1711" i="4"/>
  <c r="AS1712" i="4"/>
  <c r="AS1713" i="4"/>
  <c r="AS1714" i="4"/>
  <c r="AS1715" i="4"/>
  <c r="AS1716" i="4"/>
  <c r="AS1717" i="4"/>
  <c r="AS1718" i="4"/>
  <c r="AS1719" i="4"/>
  <c r="AS1720" i="4"/>
  <c r="AS1721" i="4"/>
  <c r="AS1722" i="4"/>
  <c r="AS1723" i="4"/>
  <c r="AS1724" i="4"/>
  <c r="AS1725" i="4"/>
  <c r="AS1726" i="4"/>
  <c r="AS1727" i="4"/>
  <c r="AS1728" i="4"/>
  <c r="AS1729" i="4"/>
  <c r="AS1730" i="4"/>
  <c r="AS1731" i="4"/>
  <c r="AS1732" i="4"/>
  <c r="AS1733" i="4"/>
  <c r="AS1734" i="4"/>
  <c r="AS1735" i="4"/>
  <c r="AS1736" i="4"/>
  <c r="AS1737" i="4"/>
  <c r="AS1738" i="4"/>
  <c r="AS1739" i="4"/>
  <c r="AS1740" i="4"/>
  <c r="AS1741" i="4"/>
  <c r="AS1742" i="4"/>
  <c r="AS1743" i="4"/>
  <c r="AS1744" i="4"/>
  <c r="AS1745" i="4"/>
  <c r="AS1746" i="4"/>
  <c r="AS1747" i="4"/>
  <c r="AS1748" i="4"/>
  <c r="AS1749" i="4"/>
  <c r="AS1750" i="4"/>
  <c r="AS1751" i="4"/>
  <c r="AS1752" i="4"/>
  <c r="AS1753" i="4"/>
  <c r="AS1754" i="4"/>
  <c r="AS1755" i="4"/>
  <c r="AS1756" i="4"/>
  <c r="AS1757" i="4"/>
  <c r="AS1758" i="4"/>
  <c r="AS1759" i="4"/>
  <c r="AS1760" i="4"/>
  <c r="AS1761" i="4"/>
  <c r="AS1762" i="4"/>
  <c r="AS1763" i="4"/>
  <c r="AS1764" i="4"/>
  <c r="AS1765" i="4"/>
  <c r="AS1766" i="4"/>
  <c r="AS1767" i="4"/>
  <c r="AS1768" i="4"/>
  <c r="AS1769" i="4"/>
  <c r="AS1770" i="4"/>
  <c r="AS1771" i="4"/>
  <c r="AS1772" i="4"/>
  <c r="AS1773" i="4"/>
  <c r="AS1774" i="4"/>
  <c r="AS1775" i="4"/>
  <c r="AS1776" i="4"/>
  <c r="AS1777" i="4"/>
  <c r="AS1778" i="4"/>
  <c r="AS1779" i="4"/>
  <c r="AS1780" i="4"/>
  <c r="AS1781" i="4"/>
  <c r="AS1782" i="4"/>
  <c r="AS1783" i="4"/>
  <c r="AS1784" i="4"/>
  <c r="AS1785" i="4"/>
  <c r="AS1786" i="4"/>
  <c r="AS1787" i="4"/>
  <c r="AS1788" i="4"/>
  <c r="AS1789" i="4"/>
  <c r="AS1790" i="4"/>
  <c r="AS1791" i="4"/>
  <c r="AS1792" i="4"/>
  <c r="AS1793" i="4"/>
  <c r="AS1794" i="4"/>
  <c r="AS1795" i="4"/>
  <c r="AS1796" i="4"/>
  <c r="AS1797" i="4"/>
  <c r="AS1798" i="4"/>
  <c r="AS1799" i="4"/>
  <c r="AS1800" i="4"/>
  <c r="AS1801" i="4"/>
  <c r="AS1802" i="4"/>
  <c r="AS1803" i="4"/>
  <c r="AS1804" i="4"/>
  <c r="AS1805" i="4"/>
  <c r="AS1806" i="4"/>
  <c r="AS1807" i="4"/>
  <c r="AS1808" i="4"/>
  <c r="AS1809" i="4"/>
  <c r="AS1810" i="4"/>
  <c r="AS1811" i="4"/>
  <c r="AS1812" i="4"/>
  <c r="AS1813" i="4"/>
  <c r="AS1814" i="4"/>
  <c r="AS1815" i="4"/>
  <c r="AS1816" i="4"/>
  <c r="AS1817" i="4"/>
  <c r="AS1818" i="4"/>
  <c r="AS1819" i="4"/>
  <c r="AS1820" i="4"/>
  <c r="AS1821" i="4"/>
  <c r="AS1822" i="4"/>
  <c r="AS1823" i="4"/>
  <c r="AS1824" i="4"/>
  <c r="AS1825" i="4"/>
  <c r="AS1826" i="4"/>
  <c r="AS1827" i="4"/>
  <c r="AS1828" i="4"/>
  <c r="AS1829" i="4"/>
  <c r="AS1830" i="4"/>
  <c r="AS1831" i="4"/>
  <c r="AS1832" i="4"/>
  <c r="AS1833" i="4"/>
  <c r="AS1834" i="4"/>
  <c r="AS1835" i="4"/>
  <c r="AS1836" i="4"/>
  <c r="AS1837" i="4"/>
  <c r="AS1838" i="4"/>
  <c r="AS1839" i="4"/>
  <c r="AS1840" i="4"/>
  <c r="AS1841" i="4"/>
  <c r="AS1842" i="4"/>
  <c r="AS1843" i="4"/>
  <c r="AS1844" i="4"/>
  <c r="AS1845" i="4"/>
  <c r="AS1846" i="4"/>
  <c r="AS1847" i="4"/>
  <c r="AS1848" i="4"/>
  <c r="AS1849" i="4"/>
  <c r="AS1850" i="4"/>
  <c r="AS1851" i="4"/>
  <c r="AS1852" i="4"/>
  <c r="AS1853" i="4"/>
  <c r="AS1854" i="4"/>
  <c r="AS1855" i="4"/>
  <c r="AS1856" i="4"/>
  <c r="AS1857" i="4"/>
  <c r="AS1858" i="4"/>
  <c r="AS1859" i="4"/>
  <c r="AS1860" i="4"/>
  <c r="AS1861" i="4"/>
  <c r="AS1862" i="4"/>
  <c r="AS1863" i="4"/>
  <c r="AS1864" i="4"/>
  <c r="AS1865" i="4"/>
  <c r="AS1866" i="4"/>
  <c r="AS1867" i="4"/>
  <c r="AS1868" i="4"/>
  <c r="AS1869" i="4"/>
  <c r="AS1870" i="4"/>
  <c r="AS1871" i="4"/>
  <c r="AS1872" i="4"/>
  <c r="AS1873" i="4"/>
  <c r="AS1874" i="4"/>
  <c r="AS1875" i="4"/>
  <c r="AS1876" i="4"/>
  <c r="AS1877" i="4"/>
  <c r="AS1878" i="4"/>
  <c r="AS1879" i="4"/>
  <c r="AS1880" i="4"/>
  <c r="AS1881" i="4"/>
  <c r="AS1882" i="4"/>
  <c r="AS1883" i="4"/>
  <c r="AS1884" i="4"/>
  <c r="AS1885" i="4"/>
  <c r="AS1886" i="4"/>
  <c r="AS1887" i="4"/>
  <c r="AS1888" i="4"/>
  <c r="AS1889" i="4"/>
  <c r="AS1890" i="4"/>
  <c r="AS1891" i="4"/>
  <c r="AS1892" i="4"/>
  <c r="AS1893" i="4"/>
  <c r="AS1894" i="4"/>
  <c r="AS1895" i="4"/>
  <c r="AS1896" i="4"/>
  <c r="AS1897" i="4"/>
  <c r="AS1898" i="4"/>
  <c r="AS1899" i="4"/>
  <c r="AS1900" i="4"/>
  <c r="AS1901" i="4"/>
  <c r="AS1902" i="4"/>
  <c r="AS1903" i="4"/>
  <c r="AS1904" i="4"/>
  <c r="AS1905" i="4"/>
  <c r="AS1906" i="4"/>
  <c r="AS1907" i="4"/>
  <c r="AS1908" i="4"/>
  <c r="AS1909" i="4"/>
  <c r="AS1910" i="4"/>
  <c r="AS1911" i="4"/>
  <c r="AS1912" i="4"/>
  <c r="AS1913" i="4"/>
  <c r="AS1914" i="4"/>
  <c r="AS1915" i="4"/>
  <c r="AS1916" i="4"/>
  <c r="AS1917" i="4"/>
  <c r="AS1918" i="4"/>
  <c r="AS1919" i="4"/>
  <c r="AS1920" i="4"/>
  <c r="AS1921" i="4"/>
  <c r="AS1922" i="4"/>
  <c r="AS1923" i="4"/>
  <c r="AS1924" i="4"/>
  <c r="AS1925" i="4"/>
  <c r="AS1926" i="4"/>
  <c r="AS1927" i="4"/>
  <c r="AS1928" i="4"/>
  <c r="AS1929" i="4"/>
  <c r="AS1930" i="4"/>
  <c r="AS1931" i="4"/>
  <c r="AS1932" i="4"/>
  <c r="AS1933" i="4"/>
  <c r="AS1934" i="4"/>
  <c r="AS1935" i="4"/>
  <c r="AS1936" i="4"/>
  <c r="AS1937" i="4"/>
  <c r="AS1938" i="4"/>
  <c r="AS1939" i="4"/>
  <c r="AS1940" i="4"/>
  <c r="AS1941" i="4"/>
  <c r="AS1942" i="4"/>
  <c r="AS1943" i="4"/>
  <c r="AS1944" i="4"/>
  <c r="AS1945" i="4"/>
  <c r="AS1946" i="4"/>
  <c r="AS1947" i="4"/>
  <c r="AS1948" i="4"/>
  <c r="AS1949" i="4"/>
  <c r="AS1950" i="4"/>
  <c r="AS1951" i="4"/>
  <c r="AS1952" i="4"/>
  <c r="AS1953" i="4"/>
  <c r="AS1954" i="4"/>
  <c r="AS1955" i="4"/>
  <c r="AS1956" i="4"/>
  <c r="AS1957" i="4"/>
  <c r="AS1958" i="4"/>
  <c r="AS1959" i="4"/>
  <c r="AS1960" i="4"/>
  <c r="AS1961" i="4"/>
  <c r="AS1962" i="4"/>
  <c r="AS1963" i="4"/>
  <c r="AS1964" i="4"/>
  <c r="AS1965" i="4"/>
  <c r="AS1966" i="4"/>
  <c r="AS1967" i="4"/>
  <c r="AS1968" i="4"/>
  <c r="AS1969" i="4"/>
  <c r="AS1970" i="4"/>
  <c r="AS1971" i="4"/>
  <c r="AS1972" i="4"/>
  <c r="AS1973" i="4"/>
  <c r="AS1974" i="4"/>
  <c r="AS1975" i="4"/>
  <c r="AS1976" i="4"/>
  <c r="AS1977" i="4"/>
  <c r="AS1978" i="4"/>
  <c r="AS1979" i="4"/>
  <c r="AS1980" i="4"/>
  <c r="AS1981" i="4"/>
  <c r="AS1982" i="4"/>
  <c r="AS1983" i="4"/>
  <c r="AS1984" i="4"/>
  <c r="AS1985" i="4"/>
  <c r="AS1986" i="4"/>
  <c r="AS1987" i="4"/>
  <c r="AS1988" i="4"/>
  <c r="AS1989" i="4"/>
  <c r="AS1990" i="4"/>
  <c r="AS1991" i="4"/>
  <c r="AS1992" i="4"/>
  <c r="AS1993" i="4"/>
  <c r="AS1994" i="4"/>
  <c r="AS1995" i="4"/>
  <c r="AS1996" i="4"/>
  <c r="AS1997" i="4"/>
  <c r="AS1998" i="4"/>
  <c r="AS1999" i="4"/>
  <c r="AS2000" i="4"/>
  <c r="AS2001" i="4"/>
  <c r="AS2002" i="4"/>
  <c r="AS2003" i="4"/>
  <c r="AS2004" i="4"/>
  <c r="AS2005" i="4"/>
  <c r="AS2006" i="4"/>
  <c r="AS2007" i="4"/>
  <c r="AS2008" i="4"/>
  <c r="AR9" i="4"/>
  <c r="AR10"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R83" i="4"/>
  <c r="AR84" i="4"/>
  <c r="AR85" i="4"/>
  <c r="AR86" i="4"/>
  <c r="AR87" i="4"/>
  <c r="AR88" i="4"/>
  <c r="AR89" i="4"/>
  <c r="AR90" i="4"/>
  <c r="AR91" i="4"/>
  <c r="AR92" i="4"/>
  <c r="AR93" i="4"/>
  <c r="AR94" i="4"/>
  <c r="AR95" i="4"/>
  <c r="AR96" i="4"/>
  <c r="AR97" i="4"/>
  <c r="AR98" i="4"/>
  <c r="AR99" i="4"/>
  <c r="AR100" i="4"/>
  <c r="AR101" i="4"/>
  <c r="AR102" i="4"/>
  <c r="AR103" i="4"/>
  <c r="AR104" i="4"/>
  <c r="AR105" i="4"/>
  <c r="AR106" i="4"/>
  <c r="AR107" i="4"/>
  <c r="AR108" i="4"/>
  <c r="AR109" i="4"/>
  <c r="AR110" i="4"/>
  <c r="AR111" i="4"/>
  <c r="AR112" i="4"/>
  <c r="AR113" i="4"/>
  <c r="AR114" i="4"/>
  <c r="AR115" i="4"/>
  <c r="AR116" i="4"/>
  <c r="AR117" i="4"/>
  <c r="AR118" i="4"/>
  <c r="AR119" i="4"/>
  <c r="AR120" i="4"/>
  <c r="AR121" i="4"/>
  <c r="AR122" i="4"/>
  <c r="AR123" i="4"/>
  <c r="AR124" i="4"/>
  <c r="AR125" i="4"/>
  <c r="AR126" i="4"/>
  <c r="AR127" i="4"/>
  <c r="AR128" i="4"/>
  <c r="AR129" i="4"/>
  <c r="AR130" i="4"/>
  <c r="AR131" i="4"/>
  <c r="AR132" i="4"/>
  <c r="AR133" i="4"/>
  <c r="AR134" i="4"/>
  <c r="AR135" i="4"/>
  <c r="AR136" i="4"/>
  <c r="AR137" i="4"/>
  <c r="AR138" i="4"/>
  <c r="AR139" i="4"/>
  <c r="AR140" i="4"/>
  <c r="AR141" i="4"/>
  <c r="AR142" i="4"/>
  <c r="AR143" i="4"/>
  <c r="AR144" i="4"/>
  <c r="AR145" i="4"/>
  <c r="AR146" i="4"/>
  <c r="AR147" i="4"/>
  <c r="AR148" i="4"/>
  <c r="AR149" i="4"/>
  <c r="AR150" i="4"/>
  <c r="AR151"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R285" i="4"/>
  <c r="AR286" i="4"/>
  <c r="AR287" i="4"/>
  <c r="AR288" i="4"/>
  <c r="AR289" i="4"/>
  <c r="AR290" i="4"/>
  <c r="AR291" i="4"/>
  <c r="AR292"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R417" i="4"/>
  <c r="AR418" i="4"/>
  <c r="AR419" i="4"/>
  <c r="AR420" i="4"/>
  <c r="AR421" i="4"/>
  <c r="AR422" i="4"/>
  <c r="AR423" i="4"/>
  <c r="AR424" i="4"/>
  <c r="AR425" i="4"/>
  <c r="AR426" i="4"/>
  <c r="AR427" i="4"/>
  <c r="AR428" i="4"/>
  <c r="AR429" i="4"/>
  <c r="AR430" i="4"/>
  <c r="AR431" i="4"/>
  <c r="AR432" i="4"/>
  <c r="AR433"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R558" i="4"/>
  <c r="AR559" i="4"/>
  <c r="AR560" i="4"/>
  <c r="AR561" i="4"/>
  <c r="AR562" i="4"/>
  <c r="AR563" i="4"/>
  <c r="AR564" i="4"/>
  <c r="AR565" i="4"/>
  <c r="AR566" i="4"/>
  <c r="AR567" i="4"/>
  <c r="AR568" i="4"/>
  <c r="AR569" i="4"/>
  <c r="AR570" i="4"/>
  <c r="AR571" i="4"/>
  <c r="AR572" i="4"/>
  <c r="AR573" i="4"/>
  <c r="AR574" i="4"/>
  <c r="AR575" i="4"/>
  <c r="AR576" i="4"/>
  <c r="AR577" i="4"/>
  <c r="AR578" i="4"/>
  <c r="AR579" i="4"/>
  <c r="AR580" i="4"/>
  <c r="AR581" i="4"/>
  <c r="AR582" i="4"/>
  <c r="AR583" i="4"/>
  <c r="AR584" i="4"/>
  <c r="AR585" i="4"/>
  <c r="AR586" i="4"/>
  <c r="AR587" i="4"/>
  <c r="AR588" i="4"/>
  <c r="AR589" i="4"/>
  <c r="AR590" i="4"/>
  <c r="AR591" i="4"/>
  <c r="AR592" i="4"/>
  <c r="AR593" i="4"/>
  <c r="AR594" i="4"/>
  <c r="AR595" i="4"/>
  <c r="AR596" i="4"/>
  <c r="AR597" i="4"/>
  <c r="AR598" i="4"/>
  <c r="AR599" i="4"/>
  <c r="AR600" i="4"/>
  <c r="AR601" i="4"/>
  <c r="AR602" i="4"/>
  <c r="AR603" i="4"/>
  <c r="AR604" i="4"/>
  <c r="AR605" i="4"/>
  <c r="AR606" i="4"/>
  <c r="AR607" i="4"/>
  <c r="AR608" i="4"/>
  <c r="AR609" i="4"/>
  <c r="AR610" i="4"/>
  <c r="AR611" i="4"/>
  <c r="AR612" i="4"/>
  <c r="AR613" i="4"/>
  <c r="AR614" i="4"/>
  <c r="AR615" i="4"/>
  <c r="AR616" i="4"/>
  <c r="AR617" i="4"/>
  <c r="AR618" i="4"/>
  <c r="AR619" i="4"/>
  <c r="AR620" i="4"/>
  <c r="AR621" i="4"/>
  <c r="AR622" i="4"/>
  <c r="AR623" i="4"/>
  <c r="AR624" i="4"/>
  <c r="AR625" i="4"/>
  <c r="AR626" i="4"/>
  <c r="AR627" i="4"/>
  <c r="AR628" i="4"/>
  <c r="AR629" i="4"/>
  <c r="AR630" i="4"/>
  <c r="AR631" i="4"/>
  <c r="AR632" i="4"/>
  <c r="AR633" i="4"/>
  <c r="AR634" i="4"/>
  <c r="AR635" i="4"/>
  <c r="AR636" i="4"/>
  <c r="AR637" i="4"/>
  <c r="AR638" i="4"/>
  <c r="AR639" i="4"/>
  <c r="AR640" i="4"/>
  <c r="AR641" i="4"/>
  <c r="AR642" i="4"/>
  <c r="AR643" i="4"/>
  <c r="AR644" i="4"/>
  <c r="AR645" i="4"/>
  <c r="AR646" i="4"/>
  <c r="AR647" i="4"/>
  <c r="AR648" i="4"/>
  <c r="AR649" i="4"/>
  <c r="AR650" i="4"/>
  <c r="AR651" i="4"/>
  <c r="AR652" i="4"/>
  <c r="AR653" i="4"/>
  <c r="AR654" i="4"/>
  <c r="AR655" i="4"/>
  <c r="AR656" i="4"/>
  <c r="AR657" i="4"/>
  <c r="AR658" i="4"/>
  <c r="AR659" i="4"/>
  <c r="AR660" i="4"/>
  <c r="AR661" i="4"/>
  <c r="AR662" i="4"/>
  <c r="AR663" i="4"/>
  <c r="AR664" i="4"/>
  <c r="AR665" i="4"/>
  <c r="AR666" i="4"/>
  <c r="AR667" i="4"/>
  <c r="AR668" i="4"/>
  <c r="AR669" i="4"/>
  <c r="AR670" i="4"/>
  <c r="AR671" i="4"/>
  <c r="AR672" i="4"/>
  <c r="AR673" i="4"/>
  <c r="AR674" i="4"/>
  <c r="AR675" i="4"/>
  <c r="AR676" i="4"/>
  <c r="AR677" i="4"/>
  <c r="AR678" i="4"/>
  <c r="AR679" i="4"/>
  <c r="AR680" i="4"/>
  <c r="AR681" i="4"/>
  <c r="AR682" i="4"/>
  <c r="AR683" i="4"/>
  <c r="AR684" i="4"/>
  <c r="AR685" i="4"/>
  <c r="AR686" i="4"/>
  <c r="AR687" i="4"/>
  <c r="AR688" i="4"/>
  <c r="AR689" i="4"/>
  <c r="AR690" i="4"/>
  <c r="AR691" i="4"/>
  <c r="AR692" i="4"/>
  <c r="AR693" i="4"/>
  <c r="AR694" i="4"/>
  <c r="AR695" i="4"/>
  <c r="AR696" i="4"/>
  <c r="AR697" i="4"/>
  <c r="AR698" i="4"/>
  <c r="AR699" i="4"/>
  <c r="AR700" i="4"/>
  <c r="AR701" i="4"/>
  <c r="AR702" i="4"/>
  <c r="AR703" i="4"/>
  <c r="AR704" i="4"/>
  <c r="AR705" i="4"/>
  <c r="AR706" i="4"/>
  <c r="AR707" i="4"/>
  <c r="AR708" i="4"/>
  <c r="AR709" i="4"/>
  <c r="AR710" i="4"/>
  <c r="AR711" i="4"/>
  <c r="AR712" i="4"/>
  <c r="AR713" i="4"/>
  <c r="AR714" i="4"/>
  <c r="AR715" i="4"/>
  <c r="AR716" i="4"/>
  <c r="AR717" i="4"/>
  <c r="AR718" i="4"/>
  <c r="AR719" i="4"/>
  <c r="AR720" i="4"/>
  <c r="AR721" i="4"/>
  <c r="AR722" i="4"/>
  <c r="AR723" i="4"/>
  <c r="AR724" i="4"/>
  <c r="AR725" i="4"/>
  <c r="AR726" i="4"/>
  <c r="AR727" i="4"/>
  <c r="AR728" i="4"/>
  <c r="AR729" i="4"/>
  <c r="AR730" i="4"/>
  <c r="AR731" i="4"/>
  <c r="AR732" i="4"/>
  <c r="AR733" i="4"/>
  <c r="AR734" i="4"/>
  <c r="AR735" i="4"/>
  <c r="AR736" i="4"/>
  <c r="AR737" i="4"/>
  <c r="AR738" i="4"/>
  <c r="AR739" i="4"/>
  <c r="AR740" i="4"/>
  <c r="AR741" i="4"/>
  <c r="AR742" i="4"/>
  <c r="AR743" i="4"/>
  <c r="AR744" i="4"/>
  <c r="AR745" i="4"/>
  <c r="AR746" i="4"/>
  <c r="AR747" i="4"/>
  <c r="AR748" i="4"/>
  <c r="AR749" i="4"/>
  <c r="AR750" i="4"/>
  <c r="AR751" i="4"/>
  <c r="AR752" i="4"/>
  <c r="AR753" i="4"/>
  <c r="AR754" i="4"/>
  <c r="AR755" i="4"/>
  <c r="AR756" i="4"/>
  <c r="AR757" i="4"/>
  <c r="AR758" i="4"/>
  <c r="AR759" i="4"/>
  <c r="AR760" i="4"/>
  <c r="AR761" i="4"/>
  <c r="AR762" i="4"/>
  <c r="AR763" i="4"/>
  <c r="AR764" i="4"/>
  <c r="AR765" i="4"/>
  <c r="AR766" i="4"/>
  <c r="AR767" i="4"/>
  <c r="AR768" i="4"/>
  <c r="AR769" i="4"/>
  <c r="AR770" i="4"/>
  <c r="AR771" i="4"/>
  <c r="AR772" i="4"/>
  <c r="AR773" i="4"/>
  <c r="AR774" i="4"/>
  <c r="AR775" i="4"/>
  <c r="AR776" i="4"/>
  <c r="AR777" i="4"/>
  <c r="AR778" i="4"/>
  <c r="AR779" i="4"/>
  <c r="AR780" i="4"/>
  <c r="AR781" i="4"/>
  <c r="AR782" i="4"/>
  <c r="AR783" i="4"/>
  <c r="AR784" i="4"/>
  <c r="AR785" i="4"/>
  <c r="AR786" i="4"/>
  <c r="AR787" i="4"/>
  <c r="AR788" i="4"/>
  <c r="AR789" i="4"/>
  <c r="AR790" i="4"/>
  <c r="AR791" i="4"/>
  <c r="AR792" i="4"/>
  <c r="AR793" i="4"/>
  <c r="AR794" i="4"/>
  <c r="AR795" i="4"/>
  <c r="AR796" i="4"/>
  <c r="AR797" i="4"/>
  <c r="AR798" i="4"/>
  <c r="AR799" i="4"/>
  <c r="AR800" i="4"/>
  <c r="AR801" i="4"/>
  <c r="AR802" i="4"/>
  <c r="AR803" i="4"/>
  <c r="AR804" i="4"/>
  <c r="AR805" i="4"/>
  <c r="AR806" i="4"/>
  <c r="AR807" i="4"/>
  <c r="AR808" i="4"/>
  <c r="AR809" i="4"/>
  <c r="AR810" i="4"/>
  <c r="AR811" i="4"/>
  <c r="AR812" i="4"/>
  <c r="AR813" i="4"/>
  <c r="AR814" i="4"/>
  <c r="AR815" i="4"/>
  <c r="AR816" i="4"/>
  <c r="AR817" i="4"/>
  <c r="AR818" i="4"/>
  <c r="AR819" i="4"/>
  <c r="AR820" i="4"/>
  <c r="AR821" i="4"/>
  <c r="AR822" i="4"/>
  <c r="AR823" i="4"/>
  <c r="AR824" i="4"/>
  <c r="AR825" i="4"/>
  <c r="AR826" i="4"/>
  <c r="AR827" i="4"/>
  <c r="AR828" i="4"/>
  <c r="AR829" i="4"/>
  <c r="AR830" i="4"/>
  <c r="AR831" i="4"/>
  <c r="AR832" i="4"/>
  <c r="AR833" i="4"/>
  <c r="AR834" i="4"/>
  <c r="AR835" i="4"/>
  <c r="AR836" i="4"/>
  <c r="AR837" i="4"/>
  <c r="AR838" i="4"/>
  <c r="AR839" i="4"/>
  <c r="AR840" i="4"/>
  <c r="AR841" i="4"/>
  <c r="AR842" i="4"/>
  <c r="AR843" i="4"/>
  <c r="AR844" i="4"/>
  <c r="AR845" i="4"/>
  <c r="AR846" i="4"/>
  <c r="AR847" i="4"/>
  <c r="AR848" i="4"/>
  <c r="AR849" i="4"/>
  <c r="AR850" i="4"/>
  <c r="AR851" i="4"/>
  <c r="AR852" i="4"/>
  <c r="AR853" i="4"/>
  <c r="AR854" i="4"/>
  <c r="AR855" i="4"/>
  <c r="AR856" i="4"/>
  <c r="AR857" i="4"/>
  <c r="AR858" i="4"/>
  <c r="AR859" i="4"/>
  <c r="AR860" i="4"/>
  <c r="AR861" i="4"/>
  <c r="AR862" i="4"/>
  <c r="AR863" i="4"/>
  <c r="AR864" i="4"/>
  <c r="AR865" i="4"/>
  <c r="AR866" i="4"/>
  <c r="AR867" i="4"/>
  <c r="AR868" i="4"/>
  <c r="AR869" i="4"/>
  <c r="AR870" i="4"/>
  <c r="AR871" i="4"/>
  <c r="AR872" i="4"/>
  <c r="AR873" i="4"/>
  <c r="AR874" i="4"/>
  <c r="AR875" i="4"/>
  <c r="AR876" i="4"/>
  <c r="AR877" i="4"/>
  <c r="AR878" i="4"/>
  <c r="AR879" i="4"/>
  <c r="AR880" i="4"/>
  <c r="AR881" i="4"/>
  <c r="AR882" i="4"/>
  <c r="AR883" i="4"/>
  <c r="AR884" i="4"/>
  <c r="AR885" i="4"/>
  <c r="AR886" i="4"/>
  <c r="AR887" i="4"/>
  <c r="AR888" i="4"/>
  <c r="AR889" i="4"/>
  <c r="AR890" i="4"/>
  <c r="AR891" i="4"/>
  <c r="AR892" i="4"/>
  <c r="AR893" i="4"/>
  <c r="AR894" i="4"/>
  <c r="AR895" i="4"/>
  <c r="AR896" i="4"/>
  <c r="AR897" i="4"/>
  <c r="AR898" i="4"/>
  <c r="AR899" i="4"/>
  <c r="AR900" i="4"/>
  <c r="AR901" i="4"/>
  <c r="AR902" i="4"/>
  <c r="AR903" i="4"/>
  <c r="AR904" i="4"/>
  <c r="AR905" i="4"/>
  <c r="AR906" i="4"/>
  <c r="AR907" i="4"/>
  <c r="AR908" i="4"/>
  <c r="AR909" i="4"/>
  <c r="AR910" i="4"/>
  <c r="AR911" i="4"/>
  <c r="AR912" i="4"/>
  <c r="AR913" i="4"/>
  <c r="AR914" i="4"/>
  <c r="AR915" i="4"/>
  <c r="AR916" i="4"/>
  <c r="AR917" i="4"/>
  <c r="AR918" i="4"/>
  <c r="AR919" i="4"/>
  <c r="AR920" i="4"/>
  <c r="AR921" i="4"/>
  <c r="AR922" i="4"/>
  <c r="AR923" i="4"/>
  <c r="AR924" i="4"/>
  <c r="AR925" i="4"/>
  <c r="AR926" i="4"/>
  <c r="AR927" i="4"/>
  <c r="AR928" i="4"/>
  <c r="AR929" i="4"/>
  <c r="AR930" i="4"/>
  <c r="AR931" i="4"/>
  <c r="AR932" i="4"/>
  <c r="AR933" i="4"/>
  <c r="AR934" i="4"/>
  <c r="AR935" i="4"/>
  <c r="AR936" i="4"/>
  <c r="AR937" i="4"/>
  <c r="AR938" i="4"/>
  <c r="AR939" i="4"/>
  <c r="AR940" i="4"/>
  <c r="AR941" i="4"/>
  <c r="AR942" i="4"/>
  <c r="AR943" i="4"/>
  <c r="AR944" i="4"/>
  <c r="AR945" i="4"/>
  <c r="AR946" i="4"/>
  <c r="AR947" i="4"/>
  <c r="AR948" i="4"/>
  <c r="AR949" i="4"/>
  <c r="AR950" i="4"/>
  <c r="AR951" i="4"/>
  <c r="AR952" i="4"/>
  <c r="AR953" i="4"/>
  <c r="AR954" i="4"/>
  <c r="AR955" i="4"/>
  <c r="AR956" i="4"/>
  <c r="AR957" i="4"/>
  <c r="AR958" i="4"/>
  <c r="AR959" i="4"/>
  <c r="AR960" i="4"/>
  <c r="AR961" i="4"/>
  <c r="AR962" i="4"/>
  <c r="AR963" i="4"/>
  <c r="AR964" i="4"/>
  <c r="AR965" i="4"/>
  <c r="AR966" i="4"/>
  <c r="AR967" i="4"/>
  <c r="AR968" i="4"/>
  <c r="AR969" i="4"/>
  <c r="AR970" i="4"/>
  <c r="AR971" i="4"/>
  <c r="AR972" i="4"/>
  <c r="AR973" i="4"/>
  <c r="AR974" i="4"/>
  <c r="AR975" i="4"/>
  <c r="AR976" i="4"/>
  <c r="AR977" i="4"/>
  <c r="AR978" i="4"/>
  <c r="AR979" i="4"/>
  <c r="AR980" i="4"/>
  <c r="AR981" i="4"/>
  <c r="AR982" i="4"/>
  <c r="AR983" i="4"/>
  <c r="AR984" i="4"/>
  <c r="AR985" i="4"/>
  <c r="AR986" i="4"/>
  <c r="AR987" i="4"/>
  <c r="AR988" i="4"/>
  <c r="AR989" i="4"/>
  <c r="AR990" i="4"/>
  <c r="AR991" i="4"/>
  <c r="AR992" i="4"/>
  <c r="AR993" i="4"/>
  <c r="AR994" i="4"/>
  <c r="AR995" i="4"/>
  <c r="AR996" i="4"/>
  <c r="AR997" i="4"/>
  <c r="AR998" i="4"/>
  <c r="AR999" i="4"/>
  <c r="AR1000" i="4"/>
  <c r="AR1001" i="4"/>
  <c r="AR1002" i="4"/>
  <c r="AR1003" i="4"/>
  <c r="AR1004" i="4"/>
  <c r="AR1005" i="4"/>
  <c r="AR1006" i="4"/>
  <c r="AR1007" i="4"/>
  <c r="AR1008" i="4"/>
  <c r="AR1009" i="4"/>
  <c r="AR1010" i="4"/>
  <c r="AR1011" i="4"/>
  <c r="AR1012" i="4"/>
  <c r="AR1013" i="4"/>
  <c r="AR1014" i="4"/>
  <c r="AR1015" i="4"/>
  <c r="AR1016" i="4"/>
  <c r="AR1017" i="4"/>
  <c r="AR1018" i="4"/>
  <c r="AR1019" i="4"/>
  <c r="AR1020" i="4"/>
  <c r="AR1021" i="4"/>
  <c r="AR1022" i="4"/>
  <c r="AR1023" i="4"/>
  <c r="AR1024" i="4"/>
  <c r="AR1025" i="4"/>
  <c r="AR1026" i="4"/>
  <c r="AR1027" i="4"/>
  <c r="AR1028" i="4"/>
  <c r="AR1029" i="4"/>
  <c r="AR1030" i="4"/>
  <c r="AR1031" i="4"/>
  <c r="AR1032" i="4"/>
  <c r="AR1033" i="4"/>
  <c r="AR1034" i="4"/>
  <c r="AR1035" i="4"/>
  <c r="AR1036" i="4"/>
  <c r="AR1037" i="4"/>
  <c r="AR1038" i="4"/>
  <c r="AR1039" i="4"/>
  <c r="AR1040" i="4"/>
  <c r="AR1041" i="4"/>
  <c r="AR1042" i="4"/>
  <c r="AR1043" i="4"/>
  <c r="AR1044" i="4"/>
  <c r="AR1045" i="4"/>
  <c r="AR1046" i="4"/>
  <c r="AR1047" i="4"/>
  <c r="AR1048" i="4"/>
  <c r="AR1049" i="4"/>
  <c r="AR1050" i="4"/>
  <c r="AR1051" i="4"/>
  <c r="AR1052" i="4"/>
  <c r="AR1053" i="4"/>
  <c r="AR1054" i="4"/>
  <c r="AR1055" i="4"/>
  <c r="AR1056" i="4"/>
  <c r="AR1057" i="4"/>
  <c r="AR1058" i="4"/>
  <c r="AR1059" i="4"/>
  <c r="AR1060" i="4"/>
  <c r="AR1061" i="4"/>
  <c r="AR1062" i="4"/>
  <c r="AR1063" i="4"/>
  <c r="AR1064" i="4"/>
  <c r="AR1065" i="4"/>
  <c r="AR1066" i="4"/>
  <c r="AR1067" i="4"/>
  <c r="AR1068" i="4"/>
  <c r="AR1069" i="4"/>
  <c r="AR1070" i="4"/>
  <c r="AR1071" i="4"/>
  <c r="AR1072" i="4"/>
  <c r="AR1073" i="4"/>
  <c r="AR1074" i="4"/>
  <c r="AR1075" i="4"/>
  <c r="AR1076" i="4"/>
  <c r="AR1077" i="4"/>
  <c r="AR1078" i="4"/>
  <c r="AR1079" i="4"/>
  <c r="AR1080" i="4"/>
  <c r="AR1081" i="4"/>
  <c r="AR1082" i="4"/>
  <c r="AR1083" i="4"/>
  <c r="AR1084" i="4"/>
  <c r="AR1085" i="4"/>
  <c r="AR1086" i="4"/>
  <c r="AR1087" i="4"/>
  <c r="AR1088" i="4"/>
  <c r="AR1089" i="4"/>
  <c r="AR1090" i="4"/>
  <c r="AR1091" i="4"/>
  <c r="AR1092" i="4"/>
  <c r="AR1093" i="4"/>
  <c r="AR1094" i="4"/>
  <c r="AR1095" i="4"/>
  <c r="AR1096" i="4"/>
  <c r="AR1097" i="4"/>
  <c r="AR1098" i="4"/>
  <c r="AR1099" i="4"/>
  <c r="AR1100" i="4"/>
  <c r="AR1101" i="4"/>
  <c r="AR1102" i="4"/>
  <c r="AR1103" i="4"/>
  <c r="AR1104" i="4"/>
  <c r="AR1105" i="4"/>
  <c r="AR1106" i="4"/>
  <c r="AR1107" i="4"/>
  <c r="AR1108" i="4"/>
  <c r="AR1109" i="4"/>
  <c r="AR1110" i="4"/>
  <c r="AR1111" i="4"/>
  <c r="AR1112" i="4"/>
  <c r="AR1113" i="4"/>
  <c r="AR1114" i="4"/>
  <c r="AR1115" i="4"/>
  <c r="AR1116" i="4"/>
  <c r="AR1117" i="4"/>
  <c r="AR1118" i="4"/>
  <c r="AR1119" i="4"/>
  <c r="AR1120" i="4"/>
  <c r="AR1121" i="4"/>
  <c r="AR1122" i="4"/>
  <c r="AR1123" i="4"/>
  <c r="AR1124" i="4"/>
  <c r="AR1125" i="4"/>
  <c r="AR1126" i="4"/>
  <c r="AR1127" i="4"/>
  <c r="AR1128" i="4"/>
  <c r="AR1129" i="4"/>
  <c r="AR1130" i="4"/>
  <c r="AR1131" i="4"/>
  <c r="AR1132" i="4"/>
  <c r="AR1133" i="4"/>
  <c r="AR1134" i="4"/>
  <c r="AR1135" i="4"/>
  <c r="AR1136" i="4"/>
  <c r="AR1137" i="4"/>
  <c r="AR1138" i="4"/>
  <c r="AR1139" i="4"/>
  <c r="AR1140" i="4"/>
  <c r="AR1141" i="4"/>
  <c r="AR1142" i="4"/>
  <c r="AR1143" i="4"/>
  <c r="AR1144" i="4"/>
  <c r="AR1145" i="4"/>
  <c r="AR1146" i="4"/>
  <c r="AR1147" i="4"/>
  <c r="AR1148" i="4"/>
  <c r="AR1149" i="4"/>
  <c r="AR1150" i="4"/>
  <c r="AR1151" i="4"/>
  <c r="AR1152" i="4"/>
  <c r="AR1153" i="4"/>
  <c r="AR1154" i="4"/>
  <c r="AR1155" i="4"/>
  <c r="AR1156" i="4"/>
  <c r="AR1157" i="4"/>
  <c r="AR1158" i="4"/>
  <c r="AR1159" i="4"/>
  <c r="AR1160" i="4"/>
  <c r="AR1161" i="4"/>
  <c r="AR1162" i="4"/>
  <c r="AR1163" i="4"/>
  <c r="AR1164" i="4"/>
  <c r="AR1165" i="4"/>
  <c r="AR1166" i="4"/>
  <c r="AR1167" i="4"/>
  <c r="AR1168" i="4"/>
  <c r="AR1169" i="4"/>
  <c r="AR1170" i="4"/>
  <c r="AR1171" i="4"/>
  <c r="AR1172" i="4"/>
  <c r="AR1173" i="4"/>
  <c r="AR1174" i="4"/>
  <c r="AR1175" i="4"/>
  <c r="AR1176" i="4"/>
  <c r="AR1177" i="4"/>
  <c r="AR1178" i="4"/>
  <c r="AR1179" i="4"/>
  <c r="AR1180" i="4"/>
  <c r="AR1181" i="4"/>
  <c r="AR1182" i="4"/>
  <c r="AR1183" i="4"/>
  <c r="AR1184" i="4"/>
  <c r="AR1185" i="4"/>
  <c r="AR1186" i="4"/>
  <c r="AR1187" i="4"/>
  <c r="AR1188" i="4"/>
  <c r="AR1189" i="4"/>
  <c r="AR1190" i="4"/>
  <c r="AR1191" i="4"/>
  <c r="AR1192" i="4"/>
  <c r="AR1193" i="4"/>
  <c r="AR1194" i="4"/>
  <c r="AR1195" i="4"/>
  <c r="AR1196" i="4"/>
  <c r="AR1197" i="4"/>
  <c r="AR1198" i="4"/>
  <c r="AR1199" i="4"/>
  <c r="AR1200" i="4"/>
  <c r="AR1201" i="4"/>
  <c r="AR1202" i="4"/>
  <c r="AR1203" i="4"/>
  <c r="AR1204" i="4"/>
  <c r="AR1205" i="4"/>
  <c r="AR1206" i="4"/>
  <c r="AR1207" i="4"/>
  <c r="AR1208" i="4"/>
  <c r="AR1209" i="4"/>
  <c r="AR1210" i="4"/>
  <c r="AR1211" i="4"/>
  <c r="AR1212" i="4"/>
  <c r="AR1213" i="4"/>
  <c r="AR1214" i="4"/>
  <c r="AR1215" i="4"/>
  <c r="AR1216" i="4"/>
  <c r="AR1217" i="4"/>
  <c r="AR1218" i="4"/>
  <c r="AR1219" i="4"/>
  <c r="AR1220" i="4"/>
  <c r="AR1221" i="4"/>
  <c r="AR1222" i="4"/>
  <c r="AR1223" i="4"/>
  <c r="AR1224" i="4"/>
  <c r="AR1225" i="4"/>
  <c r="AR1226" i="4"/>
  <c r="AR1227" i="4"/>
  <c r="AR1228" i="4"/>
  <c r="AR1229" i="4"/>
  <c r="AR1230" i="4"/>
  <c r="AR1231" i="4"/>
  <c r="AR1232" i="4"/>
  <c r="AR1233" i="4"/>
  <c r="AR1234" i="4"/>
  <c r="AR1235" i="4"/>
  <c r="AR1236" i="4"/>
  <c r="AR1237" i="4"/>
  <c r="AR1238" i="4"/>
  <c r="AR1239" i="4"/>
  <c r="AR1240" i="4"/>
  <c r="AR1241" i="4"/>
  <c r="AR1242" i="4"/>
  <c r="AR1243" i="4"/>
  <c r="AR1244" i="4"/>
  <c r="AR1245" i="4"/>
  <c r="AR1246" i="4"/>
  <c r="AR1247" i="4"/>
  <c r="AR1248" i="4"/>
  <c r="AR1249" i="4"/>
  <c r="AR1250" i="4"/>
  <c r="AR1251" i="4"/>
  <c r="AR1252" i="4"/>
  <c r="AR1253" i="4"/>
  <c r="AR1254" i="4"/>
  <c r="AR1255" i="4"/>
  <c r="AR1256" i="4"/>
  <c r="AR1257" i="4"/>
  <c r="AR1258" i="4"/>
  <c r="AR1259" i="4"/>
  <c r="AR1260" i="4"/>
  <c r="AR1261" i="4"/>
  <c r="AR1262" i="4"/>
  <c r="AR1263" i="4"/>
  <c r="AR1264" i="4"/>
  <c r="AR1265" i="4"/>
  <c r="AR1266" i="4"/>
  <c r="AR1267" i="4"/>
  <c r="AR1268" i="4"/>
  <c r="AR1269" i="4"/>
  <c r="AR1270" i="4"/>
  <c r="AR1271" i="4"/>
  <c r="AR1272" i="4"/>
  <c r="AR1273" i="4"/>
  <c r="AR1274" i="4"/>
  <c r="AR1275" i="4"/>
  <c r="AR1276" i="4"/>
  <c r="AR1277" i="4"/>
  <c r="AR1278" i="4"/>
  <c r="AR1279" i="4"/>
  <c r="AR1280" i="4"/>
  <c r="AR1281" i="4"/>
  <c r="AR1282" i="4"/>
  <c r="AR1283" i="4"/>
  <c r="AR1284" i="4"/>
  <c r="AR1285" i="4"/>
  <c r="AR1286" i="4"/>
  <c r="AR1287" i="4"/>
  <c r="AR1288" i="4"/>
  <c r="AR1289" i="4"/>
  <c r="AR1290" i="4"/>
  <c r="AR1291" i="4"/>
  <c r="AR1292" i="4"/>
  <c r="AR1293" i="4"/>
  <c r="AR1294" i="4"/>
  <c r="AR1295" i="4"/>
  <c r="AR1296" i="4"/>
  <c r="AR1297" i="4"/>
  <c r="AR1298" i="4"/>
  <c r="AR1299" i="4"/>
  <c r="AR1300" i="4"/>
  <c r="AR1301" i="4"/>
  <c r="AR1302" i="4"/>
  <c r="AR1303" i="4"/>
  <c r="AR1304" i="4"/>
  <c r="AR1305" i="4"/>
  <c r="AR1306" i="4"/>
  <c r="AR1307" i="4"/>
  <c r="AR1308" i="4"/>
  <c r="AR1309" i="4"/>
  <c r="AR1310" i="4"/>
  <c r="AR1311" i="4"/>
  <c r="AR1312" i="4"/>
  <c r="AR1313" i="4"/>
  <c r="AR1314" i="4"/>
  <c r="AR1315" i="4"/>
  <c r="AR1316" i="4"/>
  <c r="AR1317" i="4"/>
  <c r="AR1318" i="4"/>
  <c r="AR1319" i="4"/>
  <c r="AR1320" i="4"/>
  <c r="AR1321" i="4"/>
  <c r="AR1322" i="4"/>
  <c r="AR1323" i="4"/>
  <c r="AR1324" i="4"/>
  <c r="AR1325" i="4"/>
  <c r="AR1326" i="4"/>
  <c r="AR1327" i="4"/>
  <c r="AR1328" i="4"/>
  <c r="AR1329" i="4"/>
  <c r="AR1330" i="4"/>
  <c r="AR1331" i="4"/>
  <c r="AR1332" i="4"/>
  <c r="AR1333" i="4"/>
  <c r="AR1334" i="4"/>
  <c r="AR1335" i="4"/>
  <c r="AR1336" i="4"/>
  <c r="AR1337" i="4"/>
  <c r="AR1338" i="4"/>
  <c r="AR1339" i="4"/>
  <c r="AR1340" i="4"/>
  <c r="AR1341" i="4"/>
  <c r="AR1342" i="4"/>
  <c r="AR1343" i="4"/>
  <c r="AR1344" i="4"/>
  <c r="AR1345" i="4"/>
  <c r="AR1346" i="4"/>
  <c r="AR1347" i="4"/>
  <c r="AR1348" i="4"/>
  <c r="AR1349" i="4"/>
  <c r="AR1350" i="4"/>
  <c r="AR1351" i="4"/>
  <c r="AR1352" i="4"/>
  <c r="AR1353" i="4"/>
  <c r="AR1354" i="4"/>
  <c r="AR1355" i="4"/>
  <c r="AR1356" i="4"/>
  <c r="AR1357" i="4"/>
  <c r="AR1358" i="4"/>
  <c r="AR1359" i="4"/>
  <c r="AR1360" i="4"/>
  <c r="AR1361" i="4"/>
  <c r="AR1362" i="4"/>
  <c r="AR1363" i="4"/>
  <c r="AR1364" i="4"/>
  <c r="AR1365" i="4"/>
  <c r="AR1366" i="4"/>
  <c r="AR1367" i="4"/>
  <c r="AR1368" i="4"/>
  <c r="AR1369" i="4"/>
  <c r="AR1370" i="4"/>
  <c r="AR1371" i="4"/>
  <c r="AR1372" i="4"/>
  <c r="AR1373" i="4"/>
  <c r="AR1374" i="4"/>
  <c r="AR1375" i="4"/>
  <c r="AR1376" i="4"/>
  <c r="AR1377" i="4"/>
  <c r="AR1378" i="4"/>
  <c r="AR1379" i="4"/>
  <c r="AR1380" i="4"/>
  <c r="AR1381" i="4"/>
  <c r="AR1382" i="4"/>
  <c r="AR1383" i="4"/>
  <c r="AR1384" i="4"/>
  <c r="AR1385" i="4"/>
  <c r="AR1386" i="4"/>
  <c r="AR1387" i="4"/>
  <c r="AR1388" i="4"/>
  <c r="AR1389" i="4"/>
  <c r="AR1390" i="4"/>
  <c r="AR1391" i="4"/>
  <c r="AR1392" i="4"/>
  <c r="AR1393" i="4"/>
  <c r="AR1394" i="4"/>
  <c r="AR1395" i="4"/>
  <c r="AR1396" i="4"/>
  <c r="AR1397" i="4"/>
  <c r="AR1398" i="4"/>
  <c r="AR1399" i="4"/>
  <c r="AR1400" i="4"/>
  <c r="AR1401" i="4"/>
  <c r="AR1402" i="4"/>
  <c r="AR1403" i="4"/>
  <c r="AR1404" i="4"/>
  <c r="AR1405" i="4"/>
  <c r="AR1406" i="4"/>
  <c r="AR1407" i="4"/>
  <c r="AR1408" i="4"/>
  <c r="AR1409" i="4"/>
  <c r="AR1410" i="4"/>
  <c r="AR1411" i="4"/>
  <c r="AR1412" i="4"/>
  <c r="AR1413" i="4"/>
  <c r="AR1414" i="4"/>
  <c r="AR1415" i="4"/>
  <c r="AR1416" i="4"/>
  <c r="AR1417" i="4"/>
  <c r="AR1418" i="4"/>
  <c r="AR1419" i="4"/>
  <c r="AR1420" i="4"/>
  <c r="AR1421" i="4"/>
  <c r="AR1422" i="4"/>
  <c r="AR1423" i="4"/>
  <c r="AR1424" i="4"/>
  <c r="AR1425" i="4"/>
  <c r="AR1426" i="4"/>
  <c r="AR1427" i="4"/>
  <c r="AR1428" i="4"/>
  <c r="AR1429" i="4"/>
  <c r="AR1430" i="4"/>
  <c r="AR1431" i="4"/>
  <c r="AR1432" i="4"/>
  <c r="AR1433" i="4"/>
  <c r="AR1434" i="4"/>
  <c r="AR1435" i="4"/>
  <c r="AR1436" i="4"/>
  <c r="AR1437" i="4"/>
  <c r="AR1438" i="4"/>
  <c r="AR1439" i="4"/>
  <c r="AR1440" i="4"/>
  <c r="AR1441" i="4"/>
  <c r="AR1442" i="4"/>
  <c r="AR1443" i="4"/>
  <c r="AR1444" i="4"/>
  <c r="AR1445" i="4"/>
  <c r="AR1446" i="4"/>
  <c r="AR1447" i="4"/>
  <c r="AR1448" i="4"/>
  <c r="AR1449" i="4"/>
  <c r="AR1450" i="4"/>
  <c r="AR1451" i="4"/>
  <c r="AR1452" i="4"/>
  <c r="AR1453" i="4"/>
  <c r="AR1454" i="4"/>
  <c r="AR1455" i="4"/>
  <c r="AR1456" i="4"/>
  <c r="AR1457" i="4"/>
  <c r="AR1458" i="4"/>
  <c r="AR1459" i="4"/>
  <c r="AR1460" i="4"/>
  <c r="AR1461" i="4"/>
  <c r="AR1462" i="4"/>
  <c r="AR1463" i="4"/>
  <c r="AR1464" i="4"/>
  <c r="AR1465" i="4"/>
  <c r="AR1466" i="4"/>
  <c r="AR1467" i="4"/>
  <c r="AR1468" i="4"/>
  <c r="AR1469" i="4"/>
  <c r="AR1470" i="4"/>
  <c r="AR1471" i="4"/>
  <c r="AR1472" i="4"/>
  <c r="AR1473" i="4"/>
  <c r="AR1474" i="4"/>
  <c r="AR1475" i="4"/>
  <c r="AR1476" i="4"/>
  <c r="AR1477" i="4"/>
  <c r="AR1478" i="4"/>
  <c r="AR1479" i="4"/>
  <c r="AR1480" i="4"/>
  <c r="AR1481" i="4"/>
  <c r="AR1482" i="4"/>
  <c r="AR1483" i="4"/>
  <c r="AR1484" i="4"/>
  <c r="AR1485" i="4"/>
  <c r="AR1486" i="4"/>
  <c r="AR1487" i="4"/>
  <c r="AR1488" i="4"/>
  <c r="AR1489" i="4"/>
  <c r="AR1490" i="4"/>
  <c r="AR1491" i="4"/>
  <c r="AR1492" i="4"/>
  <c r="AR1493" i="4"/>
  <c r="AR1494" i="4"/>
  <c r="AR1495" i="4"/>
  <c r="AR1496" i="4"/>
  <c r="AR1497" i="4"/>
  <c r="AR1498" i="4"/>
  <c r="AR1499" i="4"/>
  <c r="AR1500" i="4"/>
  <c r="AR1501" i="4"/>
  <c r="AR1502" i="4"/>
  <c r="AR1503" i="4"/>
  <c r="AR1504" i="4"/>
  <c r="AR1505" i="4"/>
  <c r="AR1506" i="4"/>
  <c r="AR1507" i="4"/>
  <c r="AR1508" i="4"/>
  <c r="AR1509" i="4"/>
  <c r="AR1510" i="4"/>
  <c r="AR1511" i="4"/>
  <c r="AR1512" i="4"/>
  <c r="AR1513" i="4"/>
  <c r="AR1514" i="4"/>
  <c r="AR1515" i="4"/>
  <c r="AR1516" i="4"/>
  <c r="AR1517" i="4"/>
  <c r="AR1518" i="4"/>
  <c r="AR1519" i="4"/>
  <c r="AR1520" i="4"/>
  <c r="AR1521" i="4"/>
  <c r="AR1522" i="4"/>
  <c r="AR1523" i="4"/>
  <c r="AR1524" i="4"/>
  <c r="AR1525" i="4"/>
  <c r="AR1526" i="4"/>
  <c r="AR1527" i="4"/>
  <c r="AR1528" i="4"/>
  <c r="AR1529" i="4"/>
  <c r="AR1530" i="4"/>
  <c r="AR1531" i="4"/>
  <c r="AR1532" i="4"/>
  <c r="AR1533" i="4"/>
  <c r="AR1534" i="4"/>
  <c r="AR1535" i="4"/>
  <c r="AR1536" i="4"/>
  <c r="AR1537" i="4"/>
  <c r="AR1538" i="4"/>
  <c r="AR1539" i="4"/>
  <c r="AR1540" i="4"/>
  <c r="AR1541" i="4"/>
  <c r="AR1542" i="4"/>
  <c r="AR1543" i="4"/>
  <c r="AR1544" i="4"/>
  <c r="AR1545" i="4"/>
  <c r="AR1546" i="4"/>
  <c r="AR1547" i="4"/>
  <c r="AR1548" i="4"/>
  <c r="AR1549" i="4"/>
  <c r="AR1550" i="4"/>
  <c r="AR1551" i="4"/>
  <c r="AR1552" i="4"/>
  <c r="AR1553" i="4"/>
  <c r="AR1554" i="4"/>
  <c r="AR1555" i="4"/>
  <c r="AR1556" i="4"/>
  <c r="AR1557" i="4"/>
  <c r="AR1558" i="4"/>
  <c r="AR1559" i="4"/>
  <c r="AR1560" i="4"/>
  <c r="AR1561" i="4"/>
  <c r="AR1562" i="4"/>
  <c r="AR1563" i="4"/>
  <c r="AR1564" i="4"/>
  <c r="AR1565" i="4"/>
  <c r="AR1566" i="4"/>
  <c r="AR1567" i="4"/>
  <c r="AR1568" i="4"/>
  <c r="AR1569" i="4"/>
  <c r="AR1570" i="4"/>
  <c r="AR1571" i="4"/>
  <c r="AR1572" i="4"/>
  <c r="AR1573" i="4"/>
  <c r="AR1574" i="4"/>
  <c r="AR1575" i="4"/>
  <c r="AR1576" i="4"/>
  <c r="AR1577" i="4"/>
  <c r="AR1578" i="4"/>
  <c r="AR1579" i="4"/>
  <c r="AR1580" i="4"/>
  <c r="AR1581" i="4"/>
  <c r="AR1582" i="4"/>
  <c r="AR1583" i="4"/>
  <c r="AR1584" i="4"/>
  <c r="AR1585" i="4"/>
  <c r="AR1586" i="4"/>
  <c r="AR1587" i="4"/>
  <c r="AR1588" i="4"/>
  <c r="AR1589" i="4"/>
  <c r="AR1590" i="4"/>
  <c r="AR1591" i="4"/>
  <c r="AR1592" i="4"/>
  <c r="AR1593" i="4"/>
  <c r="AR1594" i="4"/>
  <c r="AR1595" i="4"/>
  <c r="AR1596" i="4"/>
  <c r="AR1597" i="4"/>
  <c r="AR1598" i="4"/>
  <c r="AR1599" i="4"/>
  <c r="AR1600" i="4"/>
  <c r="AR1601" i="4"/>
  <c r="AR1602" i="4"/>
  <c r="AR1603" i="4"/>
  <c r="AR1604" i="4"/>
  <c r="AR1605" i="4"/>
  <c r="AR1606" i="4"/>
  <c r="AR1607" i="4"/>
  <c r="AR1608" i="4"/>
  <c r="AR1609" i="4"/>
  <c r="AR1610" i="4"/>
  <c r="AR1611" i="4"/>
  <c r="AR1612" i="4"/>
  <c r="AR1613" i="4"/>
  <c r="AR1614" i="4"/>
  <c r="AR1615" i="4"/>
  <c r="AR1616" i="4"/>
  <c r="AR1617" i="4"/>
  <c r="AR1618" i="4"/>
  <c r="AR1619" i="4"/>
  <c r="AR1620" i="4"/>
  <c r="AR1621" i="4"/>
  <c r="AR1622" i="4"/>
  <c r="AR1623" i="4"/>
  <c r="AR1624" i="4"/>
  <c r="AR1625" i="4"/>
  <c r="AR1626" i="4"/>
  <c r="AR1627" i="4"/>
  <c r="AR1628" i="4"/>
  <c r="AR1629" i="4"/>
  <c r="AR1630" i="4"/>
  <c r="AR1631" i="4"/>
  <c r="AR1632" i="4"/>
  <c r="AR1633" i="4"/>
  <c r="AR1634" i="4"/>
  <c r="AR1635" i="4"/>
  <c r="AR1636" i="4"/>
  <c r="AR1637" i="4"/>
  <c r="AR1638" i="4"/>
  <c r="AR1639" i="4"/>
  <c r="AR1640" i="4"/>
  <c r="AR1641" i="4"/>
  <c r="AR1642" i="4"/>
  <c r="AR1643" i="4"/>
  <c r="AR1644" i="4"/>
  <c r="AR1645" i="4"/>
  <c r="AR1646" i="4"/>
  <c r="AR1647" i="4"/>
  <c r="AR1648" i="4"/>
  <c r="AR1649" i="4"/>
  <c r="AR1650" i="4"/>
  <c r="AR1651" i="4"/>
  <c r="AR1652" i="4"/>
  <c r="AR1653" i="4"/>
  <c r="AR1654" i="4"/>
  <c r="AR1655" i="4"/>
  <c r="AR1656" i="4"/>
  <c r="AR1657" i="4"/>
  <c r="AR1658" i="4"/>
  <c r="AR1659" i="4"/>
  <c r="AR1660" i="4"/>
  <c r="AR1661" i="4"/>
  <c r="AR1662" i="4"/>
  <c r="AR1663" i="4"/>
  <c r="AR1664" i="4"/>
  <c r="AR1665" i="4"/>
  <c r="AR1666" i="4"/>
  <c r="AR1667" i="4"/>
  <c r="AR1668" i="4"/>
  <c r="AR1669" i="4"/>
  <c r="AR1670" i="4"/>
  <c r="AR1671" i="4"/>
  <c r="AR1672" i="4"/>
  <c r="AR1673" i="4"/>
  <c r="AR1674" i="4"/>
  <c r="AR1675" i="4"/>
  <c r="AR1676" i="4"/>
  <c r="AR1677" i="4"/>
  <c r="AR1678" i="4"/>
  <c r="AR1679" i="4"/>
  <c r="AR1680" i="4"/>
  <c r="AR1681" i="4"/>
  <c r="AR1682" i="4"/>
  <c r="AR1683" i="4"/>
  <c r="AR1684" i="4"/>
  <c r="AR1685" i="4"/>
  <c r="AR1686" i="4"/>
  <c r="AR1687" i="4"/>
  <c r="AR1688" i="4"/>
  <c r="AR1689" i="4"/>
  <c r="AR1690" i="4"/>
  <c r="AR1691" i="4"/>
  <c r="AR1692" i="4"/>
  <c r="AR1693" i="4"/>
  <c r="AR1694" i="4"/>
  <c r="AR1695" i="4"/>
  <c r="AR1696" i="4"/>
  <c r="AR1697" i="4"/>
  <c r="AR1698" i="4"/>
  <c r="AR1699" i="4"/>
  <c r="AR1700" i="4"/>
  <c r="AR1701" i="4"/>
  <c r="AR1702" i="4"/>
  <c r="AR1703" i="4"/>
  <c r="AR1704" i="4"/>
  <c r="AR1705" i="4"/>
  <c r="AR1706" i="4"/>
  <c r="AR1707" i="4"/>
  <c r="AR1708" i="4"/>
  <c r="AR1709" i="4"/>
  <c r="AR1710" i="4"/>
  <c r="AR1711" i="4"/>
  <c r="AR1712" i="4"/>
  <c r="AR1713" i="4"/>
  <c r="AR1714" i="4"/>
  <c r="AR1715" i="4"/>
  <c r="AR1716" i="4"/>
  <c r="AR1717" i="4"/>
  <c r="AR1718" i="4"/>
  <c r="AR1719" i="4"/>
  <c r="AR1720" i="4"/>
  <c r="AR1721" i="4"/>
  <c r="AR1722" i="4"/>
  <c r="AR1723" i="4"/>
  <c r="AR1724" i="4"/>
  <c r="AR1725" i="4"/>
  <c r="AR1726" i="4"/>
  <c r="AR1727" i="4"/>
  <c r="AR1728" i="4"/>
  <c r="AR1729" i="4"/>
  <c r="AR1730" i="4"/>
  <c r="AR1731" i="4"/>
  <c r="AR1732" i="4"/>
  <c r="AR1733" i="4"/>
  <c r="AR1734" i="4"/>
  <c r="AR1735" i="4"/>
  <c r="AR1736" i="4"/>
  <c r="AR1737" i="4"/>
  <c r="AR1738" i="4"/>
  <c r="AR1739" i="4"/>
  <c r="AR1740" i="4"/>
  <c r="AR1741" i="4"/>
  <c r="AR1742" i="4"/>
  <c r="AR1743" i="4"/>
  <c r="AR1744" i="4"/>
  <c r="AR1745" i="4"/>
  <c r="AR1746" i="4"/>
  <c r="AR1747" i="4"/>
  <c r="AR1748" i="4"/>
  <c r="AR1749" i="4"/>
  <c r="AR1750" i="4"/>
  <c r="AR1751" i="4"/>
  <c r="AR1752" i="4"/>
  <c r="AR1753" i="4"/>
  <c r="AR1754" i="4"/>
  <c r="AR1755" i="4"/>
  <c r="AR1756" i="4"/>
  <c r="AR1757" i="4"/>
  <c r="AR1758" i="4"/>
  <c r="AR1759" i="4"/>
  <c r="AR1760" i="4"/>
  <c r="AR1761" i="4"/>
  <c r="AR1762" i="4"/>
  <c r="AR1763" i="4"/>
  <c r="AR1764" i="4"/>
  <c r="AR1765" i="4"/>
  <c r="AR1766" i="4"/>
  <c r="AR1767" i="4"/>
  <c r="AR1768" i="4"/>
  <c r="AR1769" i="4"/>
  <c r="AR1770" i="4"/>
  <c r="AR1771" i="4"/>
  <c r="AR1772" i="4"/>
  <c r="AR1773" i="4"/>
  <c r="AR1774" i="4"/>
  <c r="AR1775" i="4"/>
  <c r="AR1776" i="4"/>
  <c r="AR1777" i="4"/>
  <c r="AR1778" i="4"/>
  <c r="AR1779" i="4"/>
  <c r="AR1780" i="4"/>
  <c r="AR1781" i="4"/>
  <c r="AR1782" i="4"/>
  <c r="AR1783" i="4"/>
  <c r="AR1784" i="4"/>
  <c r="AR1785" i="4"/>
  <c r="AR1786" i="4"/>
  <c r="AR1787" i="4"/>
  <c r="AR1788" i="4"/>
  <c r="AR1789" i="4"/>
  <c r="AR1790" i="4"/>
  <c r="AR1791" i="4"/>
  <c r="AR1792" i="4"/>
  <c r="AR1793" i="4"/>
  <c r="AR1794" i="4"/>
  <c r="AR1795" i="4"/>
  <c r="AR1796" i="4"/>
  <c r="AR1797" i="4"/>
  <c r="AR1798" i="4"/>
  <c r="AR1799" i="4"/>
  <c r="AR1800" i="4"/>
  <c r="AR1801" i="4"/>
  <c r="AR1802" i="4"/>
  <c r="AR1803" i="4"/>
  <c r="AR1804" i="4"/>
  <c r="AR1805" i="4"/>
  <c r="AR1806" i="4"/>
  <c r="AR1807" i="4"/>
  <c r="AR1808" i="4"/>
  <c r="AR1809" i="4"/>
  <c r="AR1810" i="4"/>
  <c r="AR1811" i="4"/>
  <c r="AR1812" i="4"/>
  <c r="AR1813" i="4"/>
  <c r="AR1814" i="4"/>
  <c r="AR1815" i="4"/>
  <c r="AR1816" i="4"/>
  <c r="AR1817" i="4"/>
  <c r="AR1818" i="4"/>
  <c r="AR1819" i="4"/>
  <c r="AR1820" i="4"/>
  <c r="AR1821" i="4"/>
  <c r="AR1822" i="4"/>
  <c r="AR1823" i="4"/>
  <c r="AR1824" i="4"/>
  <c r="AR1825" i="4"/>
  <c r="AR1826" i="4"/>
  <c r="AR1827" i="4"/>
  <c r="AR1828" i="4"/>
  <c r="AR1829" i="4"/>
  <c r="AR1830" i="4"/>
  <c r="AR1831" i="4"/>
  <c r="AR1832" i="4"/>
  <c r="AR1833" i="4"/>
  <c r="AR1834" i="4"/>
  <c r="AR1835" i="4"/>
  <c r="AR1836" i="4"/>
  <c r="AR1837" i="4"/>
  <c r="AR1838" i="4"/>
  <c r="AR1839" i="4"/>
  <c r="AR1840" i="4"/>
  <c r="AR1841" i="4"/>
  <c r="AR1842" i="4"/>
  <c r="AR1843" i="4"/>
  <c r="AR1844" i="4"/>
  <c r="AR1845" i="4"/>
  <c r="AR1846" i="4"/>
  <c r="AR1847" i="4"/>
  <c r="AR1848" i="4"/>
  <c r="AR1849" i="4"/>
  <c r="AR1850" i="4"/>
  <c r="AR1851" i="4"/>
  <c r="AR1852" i="4"/>
  <c r="AR1853" i="4"/>
  <c r="AR1854" i="4"/>
  <c r="AR1855" i="4"/>
  <c r="AR1856" i="4"/>
  <c r="AR1857" i="4"/>
  <c r="AR1858" i="4"/>
  <c r="AR1859" i="4"/>
  <c r="AR1860" i="4"/>
  <c r="AR1861" i="4"/>
  <c r="AR1862" i="4"/>
  <c r="AR1863" i="4"/>
  <c r="AR1864" i="4"/>
  <c r="AR1865" i="4"/>
  <c r="AR1866" i="4"/>
  <c r="AR1867" i="4"/>
  <c r="AR1868" i="4"/>
  <c r="AR1869" i="4"/>
  <c r="AR1870" i="4"/>
  <c r="AR1871" i="4"/>
  <c r="AR1872" i="4"/>
  <c r="AR1873" i="4"/>
  <c r="AR1874" i="4"/>
  <c r="AR1875" i="4"/>
  <c r="AR1876" i="4"/>
  <c r="AR1877" i="4"/>
  <c r="AR1878" i="4"/>
  <c r="AR1879" i="4"/>
  <c r="AR1880" i="4"/>
  <c r="AR1881" i="4"/>
  <c r="AR1882" i="4"/>
  <c r="AR1883" i="4"/>
  <c r="AR1884" i="4"/>
  <c r="AR1885" i="4"/>
  <c r="AR1886" i="4"/>
  <c r="AR1887" i="4"/>
  <c r="AR1888" i="4"/>
  <c r="AR1889" i="4"/>
  <c r="AR1890" i="4"/>
  <c r="AR1891" i="4"/>
  <c r="AR1892" i="4"/>
  <c r="AR1893" i="4"/>
  <c r="AR1894" i="4"/>
  <c r="AR1895" i="4"/>
  <c r="AR1896" i="4"/>
  <c r="AR1897" i="4"/>
  <c r="AR1898" i="4"/>
  <c r="AR1899" i="4"/>
  <c r="AR1900" i="4"/>
  <c r="AR1901" i="4"/>
  <c r="AR1902" i="4"/>
  <c r="AR1903" i="4"/>
  <c r="AR1904" i="4"/>
  <c r="AR1905" i="4"/>
  <c r="AR1906" i="4"/>
  <c r="AR1907" i="4"/>
  <c r="AR1908" i="4"/>
  <c r="AR1909" i="4"/>
  <c r="AR1910" i="4"/>
  <c r="AR1911" i="4"/>
  <c r="AR1912" i="4"/>
  <c r="AR1913" i="4"/>
  <c r="AR1914" i="4"/>
  <c r="AR1915" i="4"/>
  <c r="AR1916" i="4"/>
  <c r="AR1917" i="4"/>
  <c r="AR1918" i="4"/>
  <c r="AR1919" i="4"/>
  <c r="AR1920" i="4"/>
  <c r="AR1921" i="4"/>
  <c r="AR1922" i="4"/>
  <c r="AR1923" i="4"/>
  <c r="AR1924" i="4"/>
  <c r="AR1925" i="4"/>
  <c r="AR1926" i="4"/>
  <c r="AR1927" i="4"/>
  <c r="AR1928" i="4"/>
  <c r="AR1929" i="4"/>
  <c r="AR1930" i="4"/>
  <c r="AR1931" i="4"/>
  <c r="AR1932" i="4"/>
  <c r="AR1933" i="4"/>
  <c r="AR1934" i="4"/>
  <c r="AR1935" i="4"/>
  <c r="AR1936" i="4"/>
  <c r="AR1937" i="4"/>
  <c r="AR1938" i="4"/>
  <c r="AR1939" i="4"/>
  <c r="AR1940" i="4"/>
  <c r="AR1941" i="4"/>
  <c r="AR1942" i="4"/>
  <c r="AR1943" i="4"/>
  <c r="AR1944" i="4"/>
  <c r="AR1945" i="4"/>
  <c r="AR1946" i="4"/>
  <c r="AR1947" i="4"/>
  <c r="AR1948" i="4"/>
  <c r="AR1949" i="4"/>
  <c r="AR1950" i="4"/>
  <c r="AR1951" i="4"/>
  <c r="AR1952" i="4"/>
  <c r="AR1953" i="4"/>
  <c r="AR1954" i="4"/>
  <c r="AR1955" i="4"/>
  <c r="AR1956" i="4"/>
  <c r="AR1957" i="4"/>
  <c r="AR1958" i="4"/>
  <c r="AR1959" i="4"/>
  <c r="AR1960" i="4"/>
  <c r="AR1961" i="4"/>
  <c r="AR1962" i="4"/>
  <c r="AR1963" i="4"/>
  <c r="AR1964" i="4"/>
  <c r="AR1965" i="4"/>
  <c r="AR1966" i="4"/>
  <c r="AR1967" i="4"/>
  <c r="AR1968" i="4"/>
  <c r="AR1969" i="4"/>
  <c r="AR1970" i="4"/>
  <c r="AR1971" i="4"/>
  <c r="AR1972" i="4"/>
  <c r="AR1973" i="4"/>
  <c r="AR1974" i="4"/>
  <c r="AR1975" i="4"/>
  <c r="AR1976" i="4"/>
  <c r="AR1977" i="4"/>
  <c r="AR1978" i="4"/>
  <c r="AR1979" i="4"/>
  <c r="AR1980" i="4"/>
  <c r="AR1981" i="4"/>
  <c r="AR1982" i="4"/>
  <c r="AR1983" i="4"/>
  <c r="AR1984" i="4"/>
  <c r="AR1985" i="4"/>
  <c r="AR1986" i="4"/>
  <c r="AR1987" i="4"/>
  <c r="AR1988" i="4"/>
  <c r="AR1989" i="4"/>
  <c r="AR1990" i="4"/>
  <c r="AR1991" i="4"/>
  <c r="AR1992" i="4"/>
  <c r="AR1993" i="4"/>
  <c r="AR1994" i="4"/>
  <c r="AR1995" i="4"/>
  <c r="AR1996" i="4"/>
  <c r="AR1997" i="4"/>
  <c r="AR1998" i="4"/>
  <c r="AR1999" i="4"/>
  <c r="AR2000" i="4"/>
  <c r="AR2001" i="4"/>
  <c r="AR2002" i="4"/>
  <c r="AR2003" i="4"/>
  <c r="AR2004" i="4"/>
  <c r="AR2005" i="4"/>
  <c r="AR2006" i="4"/>
  <c r="AR2007" i="4"/>
  <c r="AR2008" i="4"/>
  <c r="AQ9" i="4"/>
  <c r="AQ10" i="4"/>
  <c r="AQ11" i="4"/>
  <c r="AQ12" i="4"/>
  <c r="AQ13" i="4"/>
  <c r="AQ14"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Q83" i="4"/>
  <c r="AQ84" i="4"/>
  <c r="AQ85" i="4"/>
  <c r="AQ86" i="4"/>
  <c r="AQ87" i="4"/>
  <c r="AQ88" i="4"/>
  <c r="AQ89" i="4"/>
  <c r="AQ90" i="4"/>
  <c r="AQ91" i="4"/>
  <c r="AQ92" i="4"/>
  <c r="AQ93" i="4"/>
  <c r="AQ94" i="4"/>
  <c r="AQ95" i="4"/>
  <c r="AQ96" i="4"/>
  <c r="AQ97" i="4"/>
  <c r="AQ98" i="4"/>
  <c r="AQ99" i="4"/>
  <c r="AQ100" i="4"/>
  <c r="AQ101" i="4"/>
  <c r="AQ102" i="4"/>
  <c r="AQ103" i="4"/>
  <c r="AQ104" i="4"/>
  <c r="AQ105" i="4"/>
  <c r="AQ106" i="4"/>
  <c r="AQ107" i="4"/>
  <c r="AQ108" i="4"/>
  <c r="AQ109" i="4"/>
  <c r="AQ110" i="4"/>
  <c r="AQ111" i="4"/>
  <c r="AQ112" i="4"/>
  <c r="AQ113" i="4"/>
  <c r="AQ114" i="4"/>
  <c r="AQ115" i="4"/>
  <c r="AQ116" i="4"/>
  <c r="AQ117" i="4"/>
  <c r="AQ118" i="4"/>
  <c r="AQ119" i="4"/>
  <c r="AQ120" i="4"/>
  <c r="AQ121" i="4"/>
  <c r="AQ122" i="4"/>
  <c r="AQ123" i="4"/>
  <c r="AQ124" i="4"/>
  <c r="AQ125" i="4"/>
  <c r="AQ126" i="4"/>
  <c r="AQ127" i="4"/>
  <c r="AQ128" i="4"/>
  <c r="AQ129" i="4"/>
  <c r="AQ130" i="4"/>
  <c r="AQ131" i="4"/>
  <c r="AQ132" i="4"/>
  <c r="AQ133" i="4"/>
  <c r="AQ134" i="4"/>
  <c r="AQ135" i="4"/>
  <c r="AQ136" i="4"/>
  <c r="AQ137" i="4"/>
  <c r="AQ138" i="4"/>
  <c r="AQ139" i="4"/>
  <c r="AQ140" i="4"/>
  <c r="AQ141" i="4"/>
  <c r="AQ142" i="4"/>
  <c r="AQ143" i="4"/>
  <c r="AQ144" i="4"/>
  <c r="AQ145" i="4"/>
  <c r="AQ146" i="4"/>
  <c r="AQ147" i="4"/>
  <c r="AQ148" i="4"/>
  <c r="AQ149" i="4"/>
  <c r="AQ150" i="4"/>
  <c r="AQ151"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Q285" i="4"/>
  <c r="AQ286" i="4"/>
  <c r="AQ287" i="4"/>
  <c r="AQ288" i="4"/>
  <c r="AQ289" i="4"/>
  <c r="AQ290" i="4"/>
  <c r="AQ291" i="4"/>
  <c r="AQ292"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419" i="4"/>
  <c r="AQ420" i="4"/>
  <c r="AQ421" i="4"/>
  <c r="AQ422" i="4"/>
  <c r="AQ423" i="4"/>
  <c r="AQ424" i="4"/>
  <c r="AQ425" i="4"/>
  <c r="AQ426" i="4"/>
  <c r="AQ427" i="4"/>
  <c r="AQ428" i="4"/>
  <c r="AQ429" i="4"/>
  <c r="AQ430" i="4"/>
  <c r="AQ431" i="4"/>
  <c r="AQ432" i="4"/>
  <c r="AQ433"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558" i="4"/>
  <c r="AQ559" i="4"/>
  <c r="AQ560" i="4"/>
  <c r="AQ561" i="4"/>
  <c r="AQ562" i="4"/>
  <c r="AQ563" i="4"/>
  <c r="AQ564" i="4"/>
  <c r="AQ565" i="4"/>
  <c r="AQ566" i="4"/>
  <c r="AQ567" i="4"/>
  <c r="AQ568" i="4"/>
  <c r="AQ569" i="4"/>
  <c r="AQ570" i="4"/>
  <c r="AQ571" i="4"/>
  <c r="AQ572" i="4"/>
  <c r="AQ573" i="4"/>
  <c r="AQ574" i="4"/>
  <c r="AQ575" i="4"/>
  <c r="AQ576" i="4"/>
  <c r="AQ577" i="4"/>
  <c r="AQ578" i="4"/>
  <c r="AQ579" i="4"/>
  <c r="AQ580" i="4"/>
  <c r="AQ581" i="4"/>
  <c r="AQ582" i="4"/>
  <c r="AQ583" i="4"/>
  <c r="AQ584" i="4"/>
  <c r="AQ585" i="4"/>
  <c r="AQ586" i="4"/>
  <c r="AQ587" i="4"/>
  <c r="AQ588" i="4"/>
  <c r="AQ589" i="4"/>
  <c r="AQ590" i="4"/>
  <c r="AQ591" i="4"/>
  <c r="AQ592" i="4"/>
  <c r="AQ593" i="4"/>
  <c r="AQ594" i="4"/>
  <c r="AQ595" i="4"/>
  <c r="AQ596" i="4"/>
  <c r="AQ597" i="4"/>
  <c r="AQ598" i="4"/>
  <c r="AQ599" i="4"/>
  <c r="AQ600" i="4"/>
  <c r="AQ601" i="4"/>
  <c r="AQ602" i="4"/>
  <c r="AQ603" i="4"/>
  <c r="AQ604" i="4"/>
  <c r="AQ605" i="4"/>
  <c r="AQ606" i="4"/>
  <c r="AQ607" i="4"/>
  <c r="AQ608" i="4"/>
  <c r="AQ609" i="4"/>
  <c r="AQ610" i="4"/>
  <c r="AQ611" i="4"/>
  <c r="AQ612" i="4"/>
  <c r="AQ613" i="4"/>
  <c r="AQ614" i="4"/>
  <c r="AQ615" i="4"/>
  <c r="AQ616" i="4"/>
  <c r="AQ617" i="4"/>
  <c r="AQ618" i="4"/>
  <c r="AQ619" i="4"/>
  <c r="AQ620" i="4"/>
  <c r="AQ621" i="4"/>
  <c r="AQ622" i="4"/>
  <c r="AQ623" i="4"/>
  <c r="AQ624" i="4"/>
  <c r="AQ625" i="4"/>
  <c r="AQ626" i="4"/>
  <c r="AQ627" i="4"/>
  <c r="AQ628" i="4"/>
  <c r="AQ629" i="4"/>
  <c r="AQ630" i="4"/>
  <c r="AQ631" i="4"/>
  <c r="AQ632" i="4"/>
  <c r="AQ633" i="4"/>
  <c r="AQ634" i="4"/>
  <c r="AQ635" i="4"/>
  <c r="AQ636" i="4"/>
  <c r="AQ637" i="4"/>
  <c r="AQ638" i="4"/>
  <c r="AQ639" i="4"/>
  <c r="AQ640" i="4"/>
  <c r="AQ641" i="4"/>
  <c r="AQ642" i="4"/>
  <c r="AQ643" i="4"/>
  <c r="AQ644" i="4"/>
  <c r="AQ645" i="4"/>
  <c r="AQ646" i="4"/>
  <c r="AQ647" i="4"/>
  <c r="AQ648" i="4"/>
  <c r="AQ649" i="4"/>
  <c r="AQ650" i="4"/>
  <c r="AQ651" i="4"/>
  <c r="AQ652" i="4"/>
  <c r="AQ653" i="4"/>
  <c r="AQ654" i="4"/>
  <c r="AQ655" i="4"/>
  <c r="AQ656" i="4"/>
  <c r="AQ657" i="4"/>
  <c r="AQ658" i="4"/>
  <c r="AQ659" i="4"/>
  <c r="AQ660" i="4"/>
  <c r="AQ661" i="4"/>
  <c r="AQ662" i="4"/>
  <c r="AQ663" i="4"/>
  <c r="AQ664" i="4"/>
  <c r="AQ665" i="4"/>
  <c r="AQ666" i="4"/>
  <c r="AQ667" i="4"/>
  <c r="AQ668" i="4"/>
  <c r="AQ669" i="4"/>
  <c r="AQ670" i="4"/>
  <c r="AQ671" i="4"/>
  <c r="AQ672" i="4"/>
  <c r="AQ673" i="4"/>
  <c r="AQ674" i="4"/>
  <c r="AQ675" i="4"/>
  <c r="AQ676" i="4"/>
  <c r="AQ677" i="4"/>
  <c r="AQ678" i="4"/>
  <c r="AQ679" i="4"/>
  <c r="AQ680" i="4"/>
  <c r="AQ681" i="4"/>
  <c r="AQ682" i="4"/>
  <c r="AQ683" i="4"/>
  <c r="AQ684" i="4"/>
  <c r="AQ685" i="4"/>
  <c r="AQ686" i="4"/>
  <c r="AQ687" i="4"/>
  <c r="AQ688" i="4"/>
  <c r="AQ689" i="4"/>
  <c r="AQ690" i="4"/>
  <c r="AQ691" i="4"/>
  <c r="AQ692" i="4"/>
  <c r="AQ693" i="4"/>
  <c r="AQ694" i="4"/>
  <c r="AQ695" i="4"/>
  <c r="AQ696" i="4"/>
  <c r="AQ697" i="4"/>
  <c r="AQ698" i="4"/>
  <c r="AQ699" i="4"/>
  <c r="AQ700" i="4"/>
  <c r="AQ701" i="4"/>
  <c r="AQ702" i="4"/>
  <c r="AQ703" i="4"/>
  <c r="AQ704" i="4"/>
  <c r="AQ705" i="4"/>
  <c r="AQ706" i="4"/>
  <c r="AQ707" i="4"/>
  <c r="AQ708" i="4"/>
  <c r="AQ709" i="4"/>
  <c r="AQ710" i="4"/>
  <c r="AQ711" i="4"/>
  <c r="AQ712" i="4"/>
  <c r="AQ713" i="4"/>
  <c r="AQ714" i="4"/>
  <c r="AQ715" i="4"/>
  <c r="AQ716" i="4"/>
  <c r="AQ717" i="4"/>
  <c r="AQ718" i="4"/>
  <c r="AQ719" i="4"/>
  <c r="AQ720" i="4"/>
  <c r="AQ721" i="4"/>
  <c r="AQ722" i="4"/>
  <c r="AQ723" i="4"/>
  <c r="AQ724" i="4"/>
  <c r="AQ725" i="4"/>
  <c r="AQ726" i="4"/>
  <c r="AQ727" i="4"/>
  <c r="AQ728" i="4"/>
  <c r="AQ729" i="4"/>
  <c r="AQ730" i="4"/>
  <c r="AQ731" i="4"/>
  <c r="AQ732" i="4"/>
  <c r="AQ733" i="4"/>
  <c r="AQ734" i="4"/>
  <c r="AQ735" i="4"/>
  <c r="AQ736" i="4"/>
  <c r="AQ737" i="4"/>
  <c r="AQ738" i="4"/>
  <c r="AQ739" i="4"/>
  <c r="AQ740" i="4"/>
  <c r="AQ741" i="4"/>
  <c r="AQ742" i="4"/>
  <c r="AQ743" i="4"/>
  <c r="AQ744" i="4"/>
  <c r="AQ745" i="4"/>
  <c r="AQ746" i="4"/>
  <c r="AQ747" i="4"/>
  <c r="AQ748" i="4"/>
  <c r="AQ749" i="4"/>
  <c r="AQ750" i="4"/>
  <c r="AQ751" i="4"/>
  <c r="AQ752" i="4"/>
  <c r="AQ753" i="4"/>
  <c r="AQ754" i="4"/>
  <c r="AQ755" i="4"/>
  <c r="AQ756" i="4"/>
  <c r="AQ757" i="4"/>
  <c r="AQ758" i="4"/>
  <c r="AQ759" i="4"/>
  <c r="AQ760" i="4"/>
  <c r="AQ761" i="4"/>
  <c r="AQ762" i="4"/>
  <c r="AQ763" i="4"/>
  <c r="AQ764" i="4"/>
  <c r="AQ765" i="4"/>
  <c r="AQ766" i="4"/>
  <c r="AQ767" i="4"/>
  <c r="AQ768" i="4"/>
  <c r="AQ769" i="4"/>
  <c r="AQ770" i="4"/>
  <c r="AQ771" i="4"/>
  <c r="AQ772" i="4"/>
  <c r="AQ773" i="4"/>
  <c r="AQ774" i="4"/>
  <c r="AQ775" i="4"/>
  <c r="AQ776" i="4"/>
  <c r="AQ777" i="4"/>
  <c r="AQ778" i="4"/>
  <c r="AQ779" i="4"/>
  <c r="AQ780" i="4"/>
  <c r="AQ781" i="4"/>
  <c r="AQ782" i="4"/>
  <c r="AQ783" i="4"/>
  <c r="AQ784" i="4"/>
  <c r="AQ785" i="4"/>
  <c r="AQ786" i="4"/>
  <c r="AQ787" i="4"/>
  <c r="AQ788" i="4"/>
  <c r="AQ789" i="4"/>
  <c r="AQ790" i="4"/>
  <c r="AQ791" i="4"/>
  <c r="AQ792" i="4"/>
  <c r="AQ793" i="4"/>
  <c r="AQ794" i="4"/>
  <c r="AQ795" i="4"/>
  <c r="AQ796" i="4"/>
  <c r="AQ797" i="4"/>
  <c r="AQ798" i="4"/>
  <c r="AQ799" i="4"/>
  <c r="AQ800" i="4"/>
  <c r="AQ801" i="4"/>
  <c r="AQ802" i="4"/>
  <c r="AQ803" i="4"/>
  <c r="AQ804" i="4"/>
  <c r="AQ805" i="4"/>
  <c r="AQ806" i="4"/>
  <c r="AQ807" i="4"/>
  <c r="AQ808" i="4"/>
  <c r="AQ809" i="4"/>
  <c r="AQ810" i="4"/>
  <c r="AQ811" i="4"/>
  <c r="AQ812" i="4"/>
  <c r="AQ813" i="4"/>
  <c r="AQ814" i="4"/>
  <c r="AQ815" i="4"/>
  <c r="AQ816" i="4"/>
  <c r="AQ817" i="4"/>
  <c r="AQ818" i="4"/>
  <c r="AQ819" i="4"/>
  <c r="AQ820" i="4"/>
  <c r="AQ821" i="4"/>
  <c r="AQ822" i="4"/>
  <c r="AQ823" i="4"/>
  <c r="AQ824" i="4"/>
  <c r="AQ825" i="4"/>
  <c r="AQ826" i="4"/>
  <c r="AQ827" i="4"/>
  <c r="AQ828" i="4"/>
  <c r="AQ829" i="4"/>
  <c r="AQ830" i="4"/>
  <c r="AQ831" i="4"/>
  <c r="AQ832" i="4"/>
  <c r="AQ833" i="4"/>
  <c r="AQ834" i="4"/>
  <c r="AQ835" i="4"/>
  <c r="AQ836" i="4"/>
  <c r="AQ837" i="4"/>
  <c r="AQ838" i="4"/>
  <c r="AQ839" i="4"/>
  <c r="AQ840" i="4"/>
  <c r="AQ841" i="4"/>
  <c r="AQ842" i="4"/>
  <c r="AQ843" i="4"/>
  <c r="AQ844" i="4"/>
  <c r="AQ845" i="4"/>
  <c r="AQ846" i="4"/>
  <c r="AQ847" i="4"/>
  <c r="AQ848" i="4"/>
  <c r="AQ849" i="4"/>
  <c r="AQ850" i="4"/>
  <c r="AQ851" i="4"/>
  <c r="AQ852" i="4"/>
  <c r="AQ853" i="4"/>
  <c r="AQ854" i="4"/>
  <c r="AQ855" i="4"/>
  <c r="AQ856" i="4"/>
  <c r="AQ857" i="4"/>
  <c r="AQ858" i="4"/>
  <c r="AQ859" i="4"/>
  <c r="AQ860" i="4"/>
  <c r="AQ861" i="4"/>
  <c r="AQ862" i="4"/>
  <c r="AQ863" i="4"/>
  <c r="AQ864" i="4"/>
  <c r="AQ865" i="4"/>
  <c r="AQ866" i="4"/>
  <c r="AQ867" i="4"/>
  <c r="AQ868" i="4"/>
  <c r="AQ869" i="4"/>
  <c r="AQ870" i="4"/>
  <c r="AQ871" i="4"/>
  <c r="AQ872" i="4"/>
  <c r="AQ873" i="4"/>
  <c r="AQ874" i="4"/>
  <c r="AQ875" i="4"/>
  <c r="AQ876" i="4"/>
  <c r="AQ877" i="4"/>
  <c r="AQ878" i="4"/>
  <c r="AQ879" i="4"/>
  <c r="AQ880" i="4"/>
  <c r="AQ881" i="4"/>
  <c r="AQ882" i="4"/>
  <c r="AQ883" i="4"/>
  <c r="AQ884" i="4"/>
  <c r="AQ885" i="4"/>
  <c r="AQ886" i="4"/>
  <c r="AQ887" i="4"/>
  <c r="AQ888" i="4"/>
  <c r="AQ889" i="4"/>
  <c r="AQ890" i="4"/>
  <c r="AQ891" i="4"/>
  <c r="AQ892" i="4"/>
  <c r="AQ893" i="4"/>
  <c r="AQ894" i="4"/>
  <c r="AQ895" i="4"/>
  <c r="AQ896" i="4"/>
  <c r="AQ897" i="4"/>
  <c r="AQ898" i="4"/>
  <c r="AQ899" i="4"/>
  <c r="AQ900" i="4"/>
  <c r="AQ901" i="4"/>
  <c r="AQ902" i="4"/>
  <c r="AQ903" i="4"/>
  <c r="AQ904" i="4"/>
  <c r="AQ905" i="4"/>
  <c r="AQ906" i="4"/>
  <c r="AQ907" i="4"/>
  <c r="AQ908" i="4"/>
  <c r="AQ909" i="4"/>
  <c r="AQ910" i="4"/>
  <c r="AQ911" i="4"/>
  <c r="AQ912" i="4"/>
  <c r="AQ913" i="4"/>
  <c r="AQ914" i="4"/>
  <c r="AQ915" i="4"/>
  <c r="AQ916" i="4"/>
  <c r="AQ917" i="4"/>
  <c r="AQ918" i="4"/>
  <c r="AQ919" i="4"/>
  <c r="AQ920" i="4"/>
  <c r="AQ921" i="4"/>
  <c r="AQ922" i="4"/>
  <c r="AQ923" i="4"/>
  <c r="AQ924" i="4"/>
  <c r="AQ925" i="4"/>
  <c r="AQ926" i="4"/>
  <c r="AQ927" i="4"/>
  <c r="AQ928" i="4"/>
  <c r="AQ929" i="4"/>
  <c r="AQ930" i="4"/>
  <c r="AQ931" i="4"/>
  <c r="AQ932" i="4"/>
  <c r="AQ933" i="4"/>
  <c r="AQ934" i="4"/>
  <c r="AQ935" i="4"/>
  <c r="AQ936" i="4"/>
  <c r="AQ937" i="4"/>
  <c r="AQ938" i="4"/>
  <c r="AQ939" i="4"/>
  <c r="AQ940" i="4"/>
  <c r="AQ941" i="4"/>
  <c r="AQ942" i="4"/>
  <c r="AQ943" i="4"/>
  <c r="AQ944" i="4"/>
  <c r="AQ945" i="4"/>
  <c r="AQ946" i="4"/>
  <c r="AQ947" i="4"/>
  <c r="AQ948" i="4"/>
  <c r="AQ949" i="4"/>
  <c r="AQ950" i="4"/>
  <c r="AQ951" i="4"/>
  <c r="AQ952" i="4"/>
  <c r="AQ953" i="4"/>
  <c r="AQ954" i="4"/>
  <c r="AQ955" i="4"/>
  <c r="AQ956" i="4"/>
  <c r="AQ957" i="4"/>
  <c r="AQ958" i="4"/>
  <c r="AQ959" i="4"/>
  <c r="AQ960" i="4"/>
  <c r="AQ961" i="4"/>
  <c r="AQ962" i="4"/>
  <c r="AQ963" i="4"/>
  <c r="AQ964" i="4"/>
  <c r="AQ965" i="4"/>
  <c r="AQ966" i="4"/>
  <c r="AQ967" i="4"/>
  <c r="AQ968" i="4"/>
  <c r="AQ969" i="4"/>
  <c r="AQ970" i="4"/>
  <c r="AQ971" i="4"/>
  <c r="AQ972" i="4"/>
  <c r="AQ973" i="4"/>
  <c r="AQ974" i="4"/>
  <c r="AQ975" i="4"/>
  <c r="AQ976" i="4"/>
  <c r="AQ977" i="4"/>
  <c r="AQ978" i="4"/>
  <c r="AQ979" i="4"/>
  <c r="AQ980" i="4"/>
  <c r="AQ981" i="4"/>
  <c r="AQ982" i="4"/>
  <c r="AQ983" i="4"/>
  <c r="AQ984" i="4"/>
  <c r="AQ985" i="4"/>
  <c r="AQ986" i="4"/>
  <c r="AQ987" i="4"/>
  <c r="AQ988" i="4"/>
  <c r="AQ989" i="4"/>
  <c r="AQ990" i="4"/>
  <c r="AQ991" i="4"/>
  <c r="AQ992" i="4"/>
  <c r="AQ993" i="4"/>
  <c r="AQ994" i="4"/>
  <c r="AQ995" i="4"/>
  <c r="AQ996" i="4"/>
  <c r="AQ997" i="4"/>
  <c r="AQ998" i="4"/>
  <c r="AQ999" i="4"/>
  <c r="AQ1000" i="4"/>
  <c r="AQ1001" i="4"/>
  <c r="AQ1002" i="4"/>
  <c r="AQ1003" i="4"/>
  <c r="AQ1004" i="4"/>
  <c r="AQ1005" i="4"/>
  <c r="AQ1006" i="4"/>
  <c r="AQ1007" i="4"/>
  <c r="AQ1008" i="4"/>
  <c r="AQ1009" i="4"/>
  <c r="AQ1010" i="4"/>
  <c r="AQ1011" i="4"/>
  <c r="AQ1012" i="4"/>
  <c r="AQ1013" i="4"/>
  <c r="AQ1014" i="4"/>
  <c r="AQ1015" i="4"/>
  <c r="AQ1016" i="4"/>
  <c r="AQ1017" i="4"/>
  <c r="AQ1018" i="4"/>
  <c r="AQ1019" i="4"/>
  <c r="AQ1020" i="4"/>
  <c r="AQ1021" i="4"/>
  <c r="AQ1022" i="4"/>
  <c r="AQ1023" i="4"/>
  <c r="AQ1024" i="4"/>
  <c r="AQ1025" i="4"/>
  <c r="AQ1026" i="4"/>
  <c r="AQ1027" i="4"/>
  <c r="AQ1028" i="4"/>
  <c r="AQ1029" i="4"/>
  <c r="AQ1030" i="4"/>
  <c r="AQ1031" i="4"/>
  <c r="AQ1032" i="4"/>
  <c r="AQ1033" i="4"/>
  <c r="AQ1034" i="4"/>
  <c r="AQ1035" i="4"/>
  <c r="AQ1036" i="4"/>
  <c r="AQ1037" i="4"/>
  <c r="AQ1038" i="4"/>
  <c r="AQ1039" i="4"/>
  <c r="AQ1040" i="4"/>
  <c r="AQ1041" i="4"/>
  <c r="AQ1042" i="4"/>
  <c r="AQ1043" i="4"/>
  <c r="AQ1044" i="4"/>
  <c r="AQ1045" i="4"/>
  <c r="AQ1046" i="4"/>
  <c r="AQ1047" i="4"/>
  <c r="AQ1048" i="4"/>
  <c r="AQ1049" i="4"/>
  <c r="AQ1050" i="4"/>
  <c r="AQ1051" i="4"/>
  <c r="AQ1052" i="4"/>
  <c r="AQ1053" i="4"/>
  <c r="AQ1054" i="4"/>
  <c r="AQ1055" i="4"/>
  <c r="AQ1056" i="4"/>
  <c r="AQ1057" i="4"/>
  <c r="AQ1058" i="4"/>
  <c r="AQ1059" i="4"/>
  <c r="AQ1060" i="4"/>
  <c r="AQ1061" i="4"/>
  <c r="AQ1062" i="4"/>
  <c r="AQ1063" i="4"/>
  <c r="AQ1064" i="4"/>
  <c r="AQ1065" i="4"/>
  <c r="AQ1066" i="4"/>
  <c r="AQ1067" i="4"/>
  <c r="AQ1068" i="4"/>
  <c r="AQ1069" i="4"/>
  <c r="AQ1070" i="4"/>
  <c r="AQ1071" i="4"/>
  <c r="AQ1072" i="4"/>
  <c r="AQ1073" i="4"/>
  <c r="AQ1074" i="4"/>
  <c r="AQ1075" i="4"/>
  <c r="AQ1076" i="4"/>
  <c r="AQ1077" i="4"/>
  <c r="AQ1078" i="4"/>
  <c r="AQ1079" i="4"/>
  <c r="AQ1080" i="4"/>
  <c r="AQ1081" i="4"/>
  <c r="AQ1082" i="4"/>
  <c r="AQ1083" i="4"/>
  <c r="AQ1084" i="4"/>
  <c r="AQ1085" i="4"/>
  <c r="AQ1086" i="4"/>
  <c r="AQ1087" i="4"/>
  <c r="AQ1088" i="4"/>
  <c r="AQ1089" i="4"/>
  <c r="AQ1090" i="4"/>
  <c r="AQ1091" i="4"/>
  <c r="AQ1092" i="4"/>
  <c r="AQ1093" i="4"/>
  <c r="AQ1094" i="4"/>
  <c r="AQ1095" i="4"/>
  <c r="AQ1096" i="4"/>
  <c r="AQ1097" i="4"/>
  <c r="AQ1098" i="4"/>
  <c r="AQ1099" i="4"/>
  <c r="AQ1100" i="4"/>
  <c r="AQ1101" i="4"/>
  <c r="AQ1102" i="4"/>
  <c r="AQ1103" i="4"/>
  <c r="AQ1104" i="4"/>
  <c r="AQ1105" i="4"/>
  <c r="AQ1106" i="4"/>
  <c r="AQ1107" i="4"/>
  <c r="AQ1108" i="4"/>
  <c r="AQ1109" i="4"/>
  <c r="AQ1110" i="4"/>
  <c r="AQ1111" i="4"/>
  <c r="AQ1112" i="4"/>
  <c r="AQ1113" i="4"/>
  <c r="AQ1114" i="4"/>
  <c r="AQ1115" i="4"/>
  <c r="AQ1116" i="4"/>
  <c r="AQ1117" i="4"/>
  <c r="AQ1118" i="4"/>
  <c r="AQ1119" i="4"/>
  <c r="AQ1120" i="4"/>
  <c r="AQ1121" i="4"/>
  <c r="AQ1122" i="4"/>
  <c r="AQ1123" i="4"/>
  <c r="AQ1124" i="4"/>
  <c r="AQ1125" i="4"/>
  <c r="AQ1126" i="4"/>
  <c r="AQ1127" i="4"/>
  <c r="AQ1128" i="4"/>
  <c r="AQ1129" i="4"/>
  <c r="AQ1130" i="4"/>
  <c r="AQ1131" i="4"/>
  <c r="AQ1132" i="4"/>
  <c r="AQ1133" i="4"/>
  <c r="AQ1134" i="4"/>
  <c r="AQ1135" i="4"/>
  <c r="AQ1136" i="4"/>
  <c r="AQ1137" i="4"/>
  <c r="AQ1138" i="4"/>
  <c r="AQ1139" i="4"/>
  <c r="AQ1140" i="4"/>
  <c r="AQ1141" i="4"/>
  <c r="AQ1142" i="4"/>
  <c r="AQ1143" i="4"/>
  <c r="AQ1144" i="4"/>
  <c r="AQ1145" i="4"/>
  <c r="AQ1146" i="4"/>
  <c r="AQ1147" i="4"/>
  <c r="AQ1148" i="4"/>
  <c r="AQ1149" i="4"/>
  <c r="AQ1150" i="4"/>
  <c r="AQ1151" i="4"/>
  <c r="AQ1152" i="4"/>
  <c r="AQ1153" i="4"/>
  <c r="AQ1154" i="4"/>
  <c r="AQ1155" i="4"/>
  <c r="AQ1156" i="4"/>
  <c r="AQ1157" i="4"/>
  <c r="AQ1158" i="4"/>
  <c r="AQ1159" i="4"/>
  <c r="AQ1160" i="4"/>
  <c r="AQ1161" i="4"/>
  <c r="AQ1162" i="4"/>
  <c r="AQ1163" i="4"/>
  <c r="AQ1164" i="4"/>
  <c r="AQ1165" i="4"/>
  <c r="AQ1166" i="4"/>
  <c r="AQ1167" i="4"/>
  <c r="AQ1168" i="4"/>
  <c r="AQ1169" i="4"/>
  <c r="AQ1170" i="4"/>
  <c r="AQ1171" i="4"/>
  <c r="AQ1172" i="4"/>
  <c r="AQ1173" i="4"/>
  <c r="AQ1174" i="4"/>
  <c r="AQ1175" i="4"/>
  <c r="AQ1176" i="4"/>
  <c r="AQ1177" i="4"/>
  <c r="AQ1178" i="4"/>
  <c r="AQ1179" i="4"/>
  <c r="AQ1180" i="4"/>
  <c r="AQ1181" i="4"/>
  <c r="AQ1182" i="4"/>
  <c r="AQ1183" i="4"/>
  <c r="AQ1184" i="4"/>
  <c r="AQ1185" i="4"/>
  <c r="AQ1186" i="4"/>
  <c r="AQ1187" i="4"/>
  <c r="AQ1188" i="4"/>
  <c r="AQ1189" i="4"/>
  <c r="AQ1190" i="4"/>
  <c r="AQ1191" i="4"/>
  <c r="AQ1192" i="4"/>
  <c r="AQ1193" i="4"/>
  <c r="AQ1194" i="4"/>
  <c r="AQ1195" i="4"/>
  <c r="AQ1196" i="4"/>
  <c r="AQ1197" i="4"/>
  <c r="AQ1198" i="4"/>
  <c r="AQ1199" i="4"/>
  <c r="AQ1200" i="4"/>
  <c r="AQ1201" i="4"/>
  <c r="AQ1202" i="4"/>
  <c r="AQ1203" i="4"/>
  <c r="AQ1204" i="4"/>
  <c r="AQ1205" i="4"/>
  <c r="AQ1206" i="4"/>
  <c r="AQ1207" i="4"/>
  <c r="AQ1208" i="4"/>
  <c r="AQ1209" i="4"/>
  <c r="AQ1210" i="4"/>
  <c r="AQ1211" i="4"/>
  <c r="AQ1212" i="4"/>
  <c r="AQ1213" i="4"/>
  <c r="AQ1214" i="4"/>
  <c r="AQ1215" i="4"/>
  <c r="AQ1216" i="4"/>
  <c r="AQ1217" i="4"/>
  <c r="AQ1218" i="4"/>
  <c r="AQ1219" i="4"/>
  <c r="AQ1220" i="4"/>
  <c r="AQ1221" i="4"/>
  <c r="AQ1222" i="4"/>
  <c r="AQ1223" i="4"/>
  <c r="AQ1224" i="4"/>
  <c r="AQ1225" i="4"/>
  <c r="AQ1226" i="4"/>
  <c r="AQ1227" i="4"/>
  <c r="AQ1228" i="4"/>
  <c r="AQ1229" i="4"/>
  <c r="AQ1230" i="4"/>
  <c r="AQ1231" i="4"/>
  <c r="AQ1232" i="4"/>
  <c r="AQ1233" i="4"/>
  <c r="AQ1234" i="4"/>
  <c r="AQ1235" i="4"/>
  <c r="AQ1236" i="4"/>
  <c r="AQ1237" i="4"/>
  <c r="AQ1238" i="4"/>
  <c r="AQ1239" i="4"/>
  <c r="AQ1240" i="4"/>
  <c r="AQ1241" i="4"/>
  <c r="AQ1242" i="4"/>
  <c r="AQ1243" i="4"/>
  <c r="AQ1244" i="4"/>
  <c r="AQ1245" i="4"/>
  <c r="AQ1246" i="4"/>
  <c r="AQ1247" i="4"/>
  <c r="AQ1248" i="4"/>
  <c r="AQ1249" i="4"/>
  <c r="AQ1250" i="4"/>
  <c r="AQ1251" i="4"/>
  <c r="AQ1252" i="4"/>
  <c r="AQ1253" i="4"/>
  <c r="AQ1254" i="4"/>
  <c r="AQ1255" i="4"/>
  <c r="AQ1256" i="4"/>
  <c r="AQ1257" i="4"/>
  <c r="AQ1258" i="4"/>
  <c r="AQ1259" i="4"/>
  <c r="AQ1260" i="4"/>
  <c r="AQ1261" i="4"/>
  <c r="AQ1262" i="4"/>
  <c r="AQ1263" i="4"/>
  <c r="AQ1264" i="4"/>
  <c r="AQ1265" i="4"/>
  <c r="AQ1266" i="4"/>
  <c r="AQ1267" i="4"/>
  <c r="AQ1268" i="4"/>
  <c r="AQ1269" i="4"/>
  <c r="AQ1270" i="4"/>
  <c r="AQ1271" i="4"/>
  <c r="AQ1272" i="4"/>
  <c r="AQ1273" i="4"/>
  <c r="AQ1274" i="4"/>
  <c r="AQ1275" i="4"/>
  <c r="AQ1276" i="4"/>
  <c r="AQ1277" i="4"/>
  <c r="AQ1278" i="4"/>
  <c r="AQ1279" i="4"/>
  <c r="AQ1280" i="4"/>
  <c r="AQ1281" i="4"/>
  <c r="AQ1282" i="4"/>
  <c r="AQ1283" i="4"/>
  <c r="AQ1284" i="4"/>
  <c r="AQ1285" i="4"/>
  <c r="AQ1286" i="4"/>
  <c r="AQ1287" i="4"/>
  <c r="AQ1288" i="4"/>
  <c r="AQ1289" i="4"/>
  <c r="AQ1290" i="4"/>
  <c r="AQ1291" i="4"/>
  <c r="AQ1292" i="4"/>
  <c r="AQ1293" i="4"/>
  <c r="AQ1294" i="4"/>
  <c r="AQ1295" i="4"/>
  <c r="AQ1296" i="4"/>
  <c r="AQ1297" i="4"/>
  <c r="AQ1298" i="4"/>
  <c r="AQ1299" i="4"/>
  <c r="AQ1300" i="4"/>
  <c r="AQ1301" i="4"/>
  <c r="AQ1302" i="4"/>
  <c r="AQ1303" i="4"/>
  <c r="AQ1304" i="4"/>
  <c r="AQ1305" i="4"/>
  <c r="AQ1306" i="4"/>
  <c r="AQ1307" i="4"/>
  <c r="AQ1308" i="4"/>
  <c r="AQ1309" i="4"/>
  <c r="AQ1310" i="4"/>
  <c r="AQ1311" i="4"/>
  <c r="AQ1312" i="4"/>
  <c r="AQ1313" i="4"/>
  <c r="AQ1314" i="4"/>
  <c r="AQ1315" i="4"/>
  <c r="AQ1316" i="4"/>
  <c r="AQ1317" i="4"/>
  <c r="AQ1318" i="4"/>
  <c r="AQ1319" i="4"/>
  <c r="AQ1320" i="4"/>
  <c r="AQ1321" i="4"/>
  <c r="AQ1322" i="4"/>
  <c r="AQ1323" i="4"/>
  <c r="AQ1324" i="4"/>
  <c r="AQ1325" i="4"/>
  <c r="AQ1326" i="4"/>
  <c r="AQ1327" i="4"/>
  <c r="AQ1328" i="4"/>
  <c r="AQ1329" i="4"/>
  <c r="AQ1330" i="4"/>
  <c r="AQ1331" i="4"/>
  <c r="AQ1332" i="4"/>
  <c r="AQ1333" i="4"/>
  <c r="AQ1334" i="4"/>
  <c r="AQ1335" i="4"/>
  <c r="AQ1336" i="4"/>
  <c r="AQ1337" i="4"/>
  <c r="AQ1338" i="4"/>
  <c r="AQ1339" i="4"/>
  <c r="AQ1340" i="4"/>
  <c r="AQ1341" i="4"/>
  <c r="AQ1342" i="4"/>
  <c r="AQ1343" i="4"/>
  <c r="AQ1344" i="4"/>
  <c r="AQ1345" i="4"/>
  <c r="AQ1346" i="4"/>
  <c r="AQ1347" i="4"/>
  <c r="AQ1348" i="4"/>
  <c r="AQ1349" i="4"/>
  <c r="AQ1350" i="4"/>
  <c r="AQ1351" i="4"/>
  <c r="AQ1352" i="4"/>
  <c r="AQ1353" i="4"/>
  <c r="AQ1354" i="4"/>
  <c r="AQ1355" i="4"/>
  <c r="AQ1356" i="4"/>
  <c r="AQ1357" i="4"/>
  <c r="AQ1358" i="4"/>
  <c r="AQ1359" i="4"/>
  <c r="AQ1360" i="4"/>
  <c r="AQ1361" i="4"/>
  <c r="AQ1362" i="4"/>
  <c r="AQ1363" i="4"/>
  <c r="AQ1364" i="4"/>
  <c r="AQ1365" i="4"/>
  <c r="AQ1366" i="4"/>
  <c r="AQ1367" i="4"/>
  <c r="AQ1368" i="4"/>
  <c r="AQ1369" i="4"/>
  <c r="AQ1370" i="4"/>
  <c r="AQ1371" i="4"/>
  <c r="AQ1372" i="4"/>
  <c r="AQ1373" i="4"/>
  <c r="AQ1374" i="4"/>
  <c r="AQ1375" i="4"/>
  <c r="AQ1376" i="4"/>
  <c r="AQ1377" i="4"/>
  <c r="AQ1378" i="4"/>
  <c r="AQ1379" i="4"/>
  <c r="AQ1380" i="4"/>
  <c r="AQ1381" i="4"/>
  <c r="AQ1382" i="4"/>
  <c r="AQ1383" i="4"/>
  <c r="AQ1384" i="4"/>
  <c r="AQ1385" i="4"/>
  <c r="AQ1386" i="4"/>
  <c r="AQ1387" i="4"/>
  <c r="AQ1388" i="4"/>
  <c r="AQ1389" i="4"/>
  <c r="AQ1390" i="4"/>
  <c r="AQ1391" i="4"/>
  <c r="AQ1392" i="4"/>
  <c r="AQ1393" i="4"/>
  <c r="AQ1394" i="4"/>
  <c r="AQ1395" i="4"/>
  <c r="AQ1396" i="4"/>
  <c r="AQ1397" i="4"/>
  <c r="AQ1398" i="4"/>
  <c r="AQ1399" i="4"/>
  <c r="AQ1400" i="4"/>
  <c r="AQ1401" i="4"/>
  <c r="AQ1402" i="4"/>
  <c r="AQ1403" i="4"/>
  <c r="AQ1404" i="4"/>
  <c r="AQ1405" i="4"/>
  <c r="AQ1406" i="4"/>
  <c r="AQ1407" i="4"/>
  <c r="AQ1408" i="4"/>
  <c r="AQ1409" i="4"/>
  <c r="AQ1410" i="4"/>
  <c r="AQ1411" i="4"/>
  <c r="AQ1412" i="4"/>
  <c r="AQ1413" i="4"/>
  <c r="AQ1414" i="4"/>
  <c r="AQ1415" i="4"/>
  <c r="AQ1416" i="4"/>
  <c r="AQ1417" i="4"/>
  <c r="AQ1418" i="4"/>
  <c r="AQ1419" i="4"/>
  <c r="AQ1420" i="4"/>
  <c r="AQ1421" i="4"/>
  <c r="AQ1422" i="4"/>
  <c r="AQ1423" i="4"/>
  <c r="AQ1424" i="4"/>
  <c r="AQ1425" i="4"/>
  <c r="AQ1426" i="4"/>
  <c r="AQ1427" i="4"/>
  <c r="AQ1428" i="4"/>
  <c r="AQ1429" i="4"/>
  <c r="AQ1430" i="4"/>
  <c r="AQ1431" i="4"/>
  <c r="AQ1432" i="4"/>
  <c r="AQ1433" i="4"/>
  <c r="AQ1434" i="4"/>
  <c r="AQ1435" i="4"/>
  <c r="AQ1436" i="4"/>
  <c r="AQ1437" i="4"/>
  <c r="AQ1438" i="4"/>
  <c r="AQ1439" i="4"/>
  <c r="AQ1440" i="4"/>
  <c r="AQ1441" i="4"/>
  <c r="AQ1442" i="4"/>
  <c r="AQ1443" i="4"/>
  <c r="AQ1444" i="4"/>
  <c r="AQ1445" i="4"/>
  <c r="AQ1446" i="4"/>
  <c r="AQ1447" i="4"/>
  <c r="AQ1448" i="4"/>
  <c r="AQ1449" i="4"/>
  <c r="AQ1450" i="4"/>
  <c r="AQ1451" i="4"/>
  <c r="AQ1452" i="4"/>
  <c r="AQ1453" i="4"/>
  <c r="AQ1454" i="4"/>
  <c r="AQ1455" i="4"/>
  <c r="AQ1456" i="4"/>
  <c r="AQ1457" i="4"/>
  <c r="AQ1458" i="4"/>
  <c r="AQ1459" i="4"/>
  <c r="AQ1460" i="4"/>
  <c r="AQ1461" i="4"/>
  <c r="AQ1462" i="4"/>
  <c r="AQ1463" i="4"/>
  <c r="AQ1464" i="4"/>
  <c r="AQ1465" i="4"/>
  <c r="AQ1466" i="4"/>
  <c r="AQ1467" i="4"/>
  <c r="AQ1468" i="4"/>
  <c r="AQ1469" i="4"/>
  <c r="AQ1470" i="4"/>
  <c r="AQ1471" i="4"/>
  <c r="AQ1472" i="4"/>
  <c r="AQ1473" i="4"/>
  <c r="AQ1474" i="4"/>
  <c r="AQ1475" i="4"/>
  <c r="AQ1476" i="4"/>
  <c r="AQ1477" i="4"/>
  <c r="AQ1478" i="4"/>
  <c r="AQ1479" i="4"/>
  <c r="AQ1480" i="4"/>
  <c r="AQ1481" i="4"/>
  <c r="AQ1482" i="4"/>
  <c r="AQ1483" i="4"/>
  <c r="AQ1484" i="4"/>
  <c r="AQ1485" i="4"/>
  <c r="AQ1486" i="4"/>
  <c r="AQ1487" i="4"/>
  <c r="AQ1488" i="4"/>
  <c r="AQ1489" i="4"/>
  <c r="AQ1490" i="4"/>
  <c r="AQ1491" i="4"/>
  <c r="AQ1492" i="4"/>
  <c r="AQ1493" i="4"/>
  <c r="AQ1494" i="4"/>
  <c r="AQ1495" i="4"/>
  <c r="AQ1496" i="4"/>
  <c r="AQ1497" i="4"/>
  <c r="AQ1498" i="4"/>
  <c r="AQ1499" i="4"/>
  <c r="AQ1500" i="4"/>
  <c r="AQ1501" i="4"/>
  <c r="AQ1502" i="4"/>
  <c r="AQ1503" i="4"/>
  <c r="AQ1504" i="4"/>
  <c r="AQ1505" i="4"/>
  <c r="AQ1506" i="4"/>
  <c r="AQ1507" i="4"/>
  <c r="AQ1508" i="4"/>
  <c r="AQ1509" i="4"/>
  <c r="AQ1510" i="4"/>
  <c r="AQ1511" i="4"/>
  <c r="AQ1512" i="4"/>
  <c r="AQ1513" i="4"/>
  <c r="AQ1514" i="4"/>
  <c r="AQ1515" i="4"/>
  <c r="AQ1516" i="4"/>
  <c r="AQ1517" i="4"/>
  <c r="AQ1518" i="4"/>
  <c r="AQ1519" i="4"/>
  <c r="AQ1520" i="4"/>
  <c r="AQ1521" i="4"/>
  <c r="AQ1522" i="4"/>
  <c r="AQ1523" i="4"/>
  <c r="AQ1524" i="4"/>
  <c r="AQ1525" i="4"/>
  <c r="AQ1526" i="4"/>
  <c r="AQ1527" i="4"/>
  <c r="AQ1528" i="4"/>
  <c r="AQ1529" i="4"/>
  <c r="AQ1530" i="4"/>
  <c r="AQ1531" i="4"/>
  <c r="AQ1532" i="4"/>
  <c r="AQ1533" i="4"/>
  <c r="AQ1534" i="4"/>
  <c r="AQ1535" i="4"/>
  <c r="AQ1536" i="4"/>
  <c r="AQ1537" i="4"/>
  <c r="AQ1538" i="4"/>
  <c r="AQ1539" i="4"/>
  <c r="AQ1540" i="4"/>
  <c r="AQ1541" i="4"/>
  <c r="AQ1542" i="4"/>
  <c r="AQ1543" i="4"/>
  <c r="AQ1544" i="4"/>
  <c r="AQ1545" i="4"/>
  <c r="AQ1546" i="4"/>
  <c r="AQ1547" i="4"/>
  <c r="AQ1548" i="4"/>
  <c r="AQ1549" i="4"/>
  <c r="AQ1550" i="4"/>
  <c r="AQ1551" i="4"/>
  <c r="AQ1552" i="4"/>
  <c r="AQ1553" i="4"/>
  <c r="AQ1554" i="4"/>
  <c r="AQ1555" i="4"/>
  <c r="AQ1556" i="4"/>
  <c r="AQ1557" i="4"/>
  <c r="AQ1558" i="4"/>
  <c r="AQ1559" i="4"/>
  <c r="AQ1560" i="4"/>
  <c r="AQ1561" i="4"/>
  <c r="AQ1562" i="4"/>
  <c r="AQ1563" i="4"/>
  <c r="AQ1564" i="4"/>
  <c r="AQ1565" i="4"/>
  <c r="AQ1566" i="4"/>
  <c r="AQ1567" i="4"/>
  <c r="AQ1568" i="4"/>
  <c r="AQ1569" i="4"/>
  <c r="AQ1570" i="4"/>
  <c r="AQ1571" i="4"/>
  <c r="AQ1572" i="4"/>
  <c r="AQ1573" i="4"/>
  <c r="AQ1574" i="4"/>
  <c r="AQ1575" i="4"/>
  <c r="AQ1576" i="4"/>
  <c r="AQ1577" i="4"/>
  <c r="AQ1578" i="4"/>
  <c r="AQ1579" i="4"/>
  <c r="AQ1580" i="4"/>
  <c r="AQ1581" i="4"/>
  <c r="AQ1582" i="4"/>
  <c r="AQ1583" i="4"/>
  <c r="AQ1584" i="4"/>
  <c r="AQ1585" i="4"/>
  <c r="AQ1586" i="4"/>
  <c r="AQ1587" i="4"/>
  <c r="AQ1588" i="4"/>
  <c r="AQ1589" i="4"/>
  <c r="AQ1590" i="4"/>
  <c r="AQ1591" i="4"/>
  <c r="AQ1592" i="4"/>
  <c r="AQ1593" i="4"/>
  <c r="AQ1594" i="4"/>
  <c r="AQ1595" i="4"/>
  <c r="AQ1596" i="4"/>
  <c r="AQ1597" i="4"/>
  <c r="AQ1598" i="4"/>
  <c r="AQ1599" i="4"/>
  <c r="AQ1600" i="4"/>
  <c r="AQ1601" i="4"/>
  <c r="AQ1602" i="4"/>
  <c r="AQ1603" i="4"/>
  <c r="AQ1604" i="4"/>
  <c r="AQ1605" i="4"/>
  <c r="AQ1606" i="4"/>
  <c r="AQ1607" i="4"/>
  <c r="AQ1608" i="4"/>
  <c r="AQ1609" i="4"/>
  <c r="AQ1610" i="4"/>
  <c r="AQ1611" i="4"/>
  <c r="AQ1612" i="4"/>
  <c r="AQ1613" i="4"/>
  <c r="AQ1614" i="4"/>
  <c r="AQ1615" i="4"/>
  <c r="AQ1616" i="4"/>
  <c r="AQ1617" i="4"/>
  <c r="AQ1618" i="4"/>
  <c r="AQ1619" i="4"/>
  <c r="AQ1620" i="4"/>
  <c r="AQ1621" i="4"/>
  <c r="AQ1622" i="4"/>
  <c r="AQ1623" i="4"/>
  <c r="AQ1624" i="4"/>
  <c r="AQ1625" i="4"/>
  <c r="AQ1626" i="4"/>
  <c r="AQ1627" i="4"/>
  <c r="AQ1628" i="4"/>
  <c r="AQ1629" i="4"/>
  <c r="AQ1630" i="4"/>
  <c r="AQ1631" i="4"/>
  <c r="AQ1632" i="4"/>
  <c r="AQ1633" i="4"/>
  <c r="AQ1634" i="4"/>
  <c r="AQ1635" i="4"/>
  <c r="AQ1636" i="4"/>
  <c r="AQ1637" i="4"/>
  <c r="AQ1638" i="4"/>
  <c r="AQ1639" i="4"/>
  <c r="AQ1640" i="4"/>
  <c r="AQ1641" i="4"/>
  <c r="AQ1642" i="4"/>
  <c r="AQ1643" i="4"/>
  <c r="AQ1644" i="4"/>
  <c r="AQ1645" i="4"/>
  <c r="AQ1646" i="4"/>
  <c r="AQ1647" i="4"/>
  <c r="AQ1648" i="4"/>
  <c r="AQ1649" i="4"/>
  <c r="AQ1650" i="4"/>
  <c r="AQ1651" i="4"/>
  <c r="AQ1652" i="4"/>
  <c r="AQ1653" i="4"/>
  <c r="AQ1654" i="4"/>
  <c r="AQ1655" i="4"/>
  <c r="AQ1656" i="4"/>
  <c r="AQ1657" i="4"/>
  <c r="AQ1658" i="4"/>
  <c r="AQ1659" i="4"/>
  <c r="AQ1660" i="4"/>
  <c r="AQ1661" i="4"/>
  <c r="AQ1662" i="4"/>
  <c r="AQ1663" i="4"/>
  <c r="AQ1664" i="4"/>
  <c r="AQ1665" i="4"/>
  <c r="AQ1666" i="4"/>
  <c r="AQ1667" i="4"/>
  <c r="AQ1668" i="4"/>
  <c r="AQ1669" i="4"/>
  <c r="AQ1670" i="4"/>
  <c r="AQ1671" i="4"/>
  <c r="AQ1672" i="4"/>
  <c r="AQ1673" i="4"/>
  <c r="AQ1674" i="4"/>
  <c r="AQ1675" i="4"/>
  <c r="AQ1676" i="4"/>
  <c r="AQ1677" i="4"/>
  <c r="AQ1678" i="4"/>
  <c r="AQ1679" i="4"/>
  <c r="AQ1680" i="4"/>
  <c r="AQ1681" i="4"/>
  <c r="AQ1682" i="4"/>
  <c r="AQ1683" i="4"/>
  <c r="AQ1684" i="4"/>
  <c r="AQ1685" i="4"/>
  <c r="AQ1686" i="4"/>
  <c r="AQ1687" i="4"/>
  <c r="AQ1688" i="4"/>
  <c r="AQ1689" i="4"/>
  <c r="AQ1690" i="4"/>
  <c r="AQ1691" i="4"/>
  <c r="AQ1692" i="4"/>
  <c r="AQ1693" i="4"/>
  <c r="AQ1694" i="4"/>
  <c r="AQ1695" i="4"/>
  <c r="AQ1696" i="4"/>
  <c r="AQ1697" i="4"/>
  <c r="AQ1698" i="4"/>
  <c r="AQ1699" i="4"/>
  <c r="AQ1700" i="4"/>
  <c r="AQ1701" i="4"/>
  <c r="AQ1702" i="4"/>
  <c r="AQ1703" i="4"/>
  <c r="AQ1704" i="4"/>
  <c r="AQ1705" i="4"/>
  <c r="AQ1706" i="4"/>
  <c r="AQ1707" i="4"/>
  <c r="AQ1708" i="4"/>
  <c r="AQ1709" i="4"/>
  <c r="AQ1710" i="4"/>
  <c r="AQ1711" i="4"/>
  <c r="AQ1712" i="4"/>
  <c r="AQ1713" i="4"/>
  <c r="AQ1714" i="4"/>
  <c r="AQ1715" i="4"/>
  <c r="AQ1716" i="4"/>
  <c r="AQ1717" i="4"/>
  <c r="AQ1718" i="4"/>
  <c r="AQ1719" i="4"/>
  <c r="AQ1720" i="4"/>
  <c r="AQ1721" i="4"/>
  <c r="AQ1722" i="4"/>
  <c r="AQ1723" i="4"/>
  <c r="AQ1724" i="4"/>
  <c r="AQ1725" i="4"/>
  <c r="AQ1726" i="4"/>
  <c r="AQ1727" i="4"/>
  <c r="AQ1728" i="4"/>
  <c r="AQ1729" i="4"/>
  <c r="AQ1730" i="4"/>
  <c r="AQ1731" i="4"/>
  <c r="AQ1732" i="4"/>
  <c r="AQ1733" i="4"/>
  <c r="AQ1734" i="4"/>
  <c r="AQ1735" i="4"/>
  <c r="AQ1736" i="4"/>
  <c r="AQ1737" i="4"/>
  <c r="AQ1738" i="4"/>
  <c r="AQ1739" i="4"/>
  <c r="AQ1740" i="4"/>
  <c r="AQ1741" i="4"/>
  <c r="AQ1742" i="4"/>
  <c r="AQ1743" i="4"/>
  <c r="AQ1744" i="4"/>
  <c r="AQ1745" i="4"/>
  <c r="AQ1746" i="4"/>
  <c r="AQ1747" i="4"/>
  <c r="AQ1748" i="4"/>
  <c r="AQ1749" i="4"/>
  <c r="AQ1750" i="4"/>
  <c r="AQ1751" i="4"/>
  <c r="AQ1752" i="4"/>
  <c r="AQ1753" i="4"/>
  <c r="AQ1754" i="4"/>
  <c r="AQ1755" i="4"/>
  <c r="AQ1756" i="4"/>
  <c r="AQ1757" i="4"/>
  <c r="AQ1758" i="4"/>
  <c r="AQ1759" i="4"/>
  <c r="AQ1760" i="4"/>
  <c r="AQ1761" i="4"/>
  <c r="AQ1762" i="4"/>
  <c r="AQ1763" i="4"/>
  <c r="AQ1764" i="4"/>
  <c r="AQ1765" i="4"/>
  <c r="AQ1766" i="4"/>
  <c r="AQ1767" i="4"/>
  <c r="AQ1768" i="4"/>
  <c r="AQ1769" i="4"/>
  <c r="AQ1770" i="4"/>
  <c r="AQ1771" i="4"/>
  <c r="AQ1772" i="4"/>
  <c r="AQ1773" i="4"/>
  <c r="AQ1774" i="4"/>
  <c r="AQ1775" i="4"/>
  <c r="AQ1776" i="4"/>
  <c r="AQ1777" i="4"/>
  <c r="AQ1778" i="4"/>
  <c r="AQ1779" i="4"/>
  <c r="AQ1780" i="4"/>
  <c r="AQ1781" i="4"/>
  <c r="AQ1782" i="4"/>
  <c r="AQ1783" i="4"/>
  <c r="AQ1784" i="4"/>
  <c r="AQ1785" i="4"/>
  <c r="AQ1786" i="4"/>
  <c r="AQ1787" i="4"/>
  <c r="AQ1788" i="4"/>
  <c r="AQ1789" i="4"/>
  <c r="AQ1790" i="4"/>
  <c r="AQ1791" i="4"/>
  <c r="AQ1792" i="4"/>
  <c r="AQ1793" i="4"/>
  <c r="AQ1794" i="4"/>
  <c r="AQ1795" i="4"/>
  <c r="AQ1796" i="4"/>
  <c r="AQ1797" i="4"/>
  <c r="AQ1798" i="4"/>
  <c r="AQ1799" i="4"/>
  <c r="AQ1800" i="4"/>
  <c r="AQ1801" i="4"/>
  <c r="AQ1802" i="4"/>
  <c r="AQ1803" i="4"/>
  <c r="AQ1804" i="4"/>
  <c r="AQ1805" i="4"/>
  <c r="AQ1806" i="4"/>
  <c r="AQ1807" i="4"/>
  <c r="AQ1808" i="4"/>
  <c r="AQ1809" i="4"/>
  <c r="AQ1810" i="4"/>
  <c r="AQ1811" i="4"/>
  <c r="AQ1812" i="4"/>
  <c r="AQ1813" i="4"/>
  <c r="AQ1814" i="4"/>
  <c r="AQ1815" i="4"/>
  <c r="AQ1816" i="4"/>
  <c r="AQ1817" i="4"/>
  <c r="AQ1818" i="4"/>
  <c r="AQ1819" i="4"/>
  <c r="AQ1820" i="4"/>
  <c r="AQ1821" i="4"/>
  <c r="AQ1822" i="4"/>
  <c r="AQ1823" i="4"/>
  <c r="AQ1824" i="4"/>
  <c r="AQ1825" i="4"/>
  <c r="AQ1826" i="4"/>
  <c r="AQ1827" i="4"/>
  <c r="AQ1828" i="4"/>
  <c r="AQ1829" i="4"/>
  <c r="AQ1830" i="4"/>
  <c r="AQ1831" i="4"/>
  <c r="AQ1832" i="4"/>
  <c r="AQ1833" i="4"/>
  <c r="AQ1834" i="4"/>
  <c r="AQ1835" i="4"/>
  <c r="AQ1836" i="4"/>
  <c r="AQ1837" i="4"/>
  <c r="AQ1838" i="4"/>
  <c r="AQ1839" i="4"/>
  <c r="AQ1840" i="4"/>
  <c r="AQ1841" i="4"/>
  <c r="AQ1842" i="4"/>
  <c r="AQ1843" i="4"/>
  <c r="AQ1844" i="4"/>
  <c r="AQ1845" i="4"/>
  <c r="AQ1846" i="4"/>
  <c r="AQ1847" i="4"/>
  <c r="AQ1848" i="4"/>
  <c r="AQ1849" i="4"/>
  <c r="AQ1850" i="4"/>
  <c r="AQ1851" i="4"/>
  <c r="AQ1852" i="4"/>
  <c r="AQ1853" i="4"/>
  <c r="AQ1854" i="4"/>
  <c r="AQ1855" i="4"/>
  <c r="AQ1856" i="4"/>
  <c r="AQ1857" i="4"/>
  <c r="AQ1858" i="4"/>
  <c r="AQ1859" i="4"/>
  <c r="AQ1860" i="4"/>
  <c r="AQ1861" i="4"/>
  <c r="AQ1862" i="4"/>
  <c r="AQ1863" i="4"/>
  <c r="AQ1864" i="4"/>
  <c r="AQ1865" i="4"/>
  <c r="AQ1866" i="4"/>
  <c r="AQ1867" i="4"/>
  <c r="AQ1868" i="4"/>
  <c r="AQ1869" i="4"/>
  <c r="AQ1870" i="4"/>
  <c r="AQ1871" i="4"/>
  <c r="AQ1872" i="4"/>
  <c r="AQ1873" i="4"/>
  <c r="AQ1874" i="4"/>
  <c r="AQ1875" i="4"/>
  <c r="AQ1876" i="4"/>
  <c r="AQ1877" i="4"/>
  <c r="AQ1878" i="4"/>
  <c r="AQ1879" i="4"/>
  <c r="AQ1880" i="4"/>
  <c r="AQ1881" i="4"/>
  <c r="AQ1882" i="4"/>
  <c r="AQ1883" i="4"/>
  <c r="AQ1884" i="4"/>
  <c r="AQ1885" i="4"/>
  <c r="AQ1886" i="4"/>
  <c r="AQ1887" i="4"/>
  <c r="AQ1888" i="4"/>
  <c r="AQ1889" i="4"/>
  <c r="AQ1890" i="4"/>
  <c r="AQ1891" i="4"/>
  <c r="AQ1892" i="4"/>
  <c r="AQ1893" i="4"/>
  <c r="AQ1894" i="4"/>
  <c r="AQ1895" i="4"/>
  <c r="AQ1896" i="4"/>
  <c r="AQ1897" i="4"/>
  <c r="AQ1898" i="4"/>
  <c r="AQ1899" i="4"/>
  <c r="AQ1900" i="4"/>
  <c r="AQ1901" i="4"/>
  <c r="AQ1902" i="4"/>
  <c r="AQ1903" i="4"/>
  <c r="AQ1904" i="4"/>
  <c r="AQ1905" i="4"/>
  <c r="AQ1906" i="4"/>
  <c r="AQ1907" i="4"/>
  <c r="AQ1908" i="4"/>
  <c r="AQ1909" i="4"/>
  <c r="AQ1910" i="4"/>
  <c r="AQ1911" i="4"/>
  <c r="AQ1912" i="4"/>
  <c r="AQ1913" i="4"/>
  <c r="AQ1914" i="4"/>
  <c r="AQ1915" i="4"/>
  <c r="AQ1916" i="4"/>
  <c r="AQ1917" i="4"/>
  <c r="AQ1918" i="4"/>
  <c r="AQ1919" i="4"/>
  <c r="AQ1920" i="4"/>
  <c r="AQ1921" i="4"/>
  <c r="AQ1922" i="4"/>
  <c r="AQ1923" i="4"/>
  <c r="AQ1924" i="4"/>
  <c r="AQ1925" i="4"/>
  <c r="AQ1926" i="4"/>
  <c r="AQ1927" i="4"/>
  <c r="AQ1928" i="4"/>
  <c r="AQ1929" i="4"/>
  <c r="AQ1930" i="4"/>
  <c r="AQ1931" i="4"/>
  <c r="AQ1932" i="4"/>
  <c r="AQ1933" i="4"/>
  <c r="AQ1934" i="4"/>
  <c r="AQ1935" i="4"/>
  <c r="AQ1936" i="4"/>
  <c r="AQ1937" i="4"/>
  <c r="AQ1938" i="4"/>
  <c r="AQ1939" i="4"/>
  <c r="AQ1940" i="4"/>
  <c r="AQ1941" i="4"/>
  <c r="AQ1942" i="4"/>
  <c r="AQ1943" i="4"/>
  <c r="AQ1944" i="4"/>
  <c r="AQ1945" i="4"/>
  <c r="AQ1946" i="4"/>
  <c r="AQ1947" i="4"/>
  <c r="AQ1948" i="4"/>
  <c r="AQ1949" i="4"/>
  <c r="AQ1950" i="4"/>
  <c r="AQ1951" i="4"/>
  <c r="AQ1952" i="4"/>
  <c r="AQ1953" i="4"/>
  <c r="AQ1954" i="4"/>
  <c r="AQ1955" i="4"/>
  <c r="AQ1956" i="4"/>
  <c r="AQ1957" i="4"/>
  <c r="AQ1958" i="4"/>
  <c r="AQ1959" i="4"/>
  <c r="AQ1960" i="4"/>
  <c r="AQ1961" i="4"/>
  <c r="AQ1962" i="4"/>
  <c r="AQ1963" i="4"/>
  <c r="AQ1964" i="4"/>
  <c r="AQ1965" i="4"/>
  <c r="AQ1966" i="4"/>
  <c r="AQ1967" i="4"/>
  <c r="AQ1968" i="4"/>
  <c r="AQ1969" i="4"/>
  <c r="AQ1970" i="4"/>
  <c r="AQ1971" i="4"/>
  <c r="AQ1972" i="4"/>
  <c r="AQ1973" i="4"/>
  <c r="AQ1974" i="4"/>
  <c r="AQ1975" i="4"/>
  <c r="AQ1976" i="4"/>
  <c r="AQ1977" i="4"/>
  <c r="AQ1978" i="4"/>
  <c r="AQ1979" i="4"/>
  <c r="AQ1980" i="4"/>
  <c r="AQ1981" i="4"/>
  <c r="AQ1982" i="4"/>
  <c r="AQ1983" i="4"/>
  <c r="AQ1984" i="4"/>
  <c r="AQ1985" i="4"/>
  <c r="AQ1986" i="4"/>
  <c r="AQ1987" i="4"/>
  <c r="AQ1988" i="4"/>
  <c r="AQ1989" i="4"/>
  <c r="AQ1990" i="4"/>
  <c r="AQ1991" i="4"/>
  <c r="AQ1992" i="4"/>
  <c r="AQ1993" i="4"/>
  <c r="AQ1994" i="4"/>
  <c r="AQ1995" i="4"/>
  <c r="AQ1996" i="4"/>
  <c r="AQ1997" i="4"/>
  <c r="AQ1998" i="4"/>
  <c r="AQ1999" i="4"/>
  <c r="AQ2000" i="4"/>
  <c r="AQ2001" i="4"/>
  <c r="AQ2002" i="4"/>
  <c r="AQ2003" i="4"/>
  <c r="AQ2004" i="4"/>
  <c r="AQ2005" i="4"/>
  <c r="AQ2006" i="4"/>
  <c r="AQ2007" i="4"/>
  <c r="AQ2008" i="4"/>
  <c r="AK9" i="4"/>
  <c r="AK10" i="4"/>
  <c r="AK11" i="4"/>
  <c r="AK12" i="4"/>
  <c r="AK13" i="4"/>
  <c r="AK14" i="4"/>
  <c r="AK15" i="4"/>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116" i="4"/>
  <c r="AK122" i="4"/>
  <c r="AK123" i="4"/>
  <c r="AK124" i="4"/>
  <c r="AK125" i="4"/>
  <c r="AK126" i="4"/>
  <c r="AK127" i="4"/>
  <c r="AK128" i="4"/>
  <c r="AK129" i="4"/>
  <c r="AK130" i="4"/>
  <c r="AK131" i="4"/>
  <c r="AK132" i="4"/>
  <c r="AK133" i="4"/>
  <c r="AK134" i="4"/>
  <c r="AK135" i="4"/>
  <c r="AK136" i="4"/>
  <c r="AK137" i="4"/>
  <c r="AK138" i="4"/>
  <c r="AK139" i="4"/>
  <c r="AK140" i="4"/>
  <c r="AK141" i="4"/>
  <c r="AK142" i="4"/>
  <c r="AK143" i="4"/>
  <c r="AK144" i="4"/>
  <c r="AK145" i="4"/>
  <c r="AK146" i="4"/>
  <c r="AK147" i="4"/>
  <c r="AK148" i="4"/>
  <c r="AK149" i="4"/>
  <c r="AK150" i="4"/>
  <c r="AK151" i="4"/>
  <c r="AK152" i="4"/>
  <c r="AK153" i="4"/>
  <c r="AK154"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287" i="4"/>
  <c r="AK288" i="4"/>
  <c r="AK289" i="4"/>
  <c r="AK290" i="4"/>
  <c r="AK291" i="4"/>
  <c r="AK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426" i="4"/>
  <c r="AK427" i="4"/>
  <c r="AK428" i="4"/>
  <c r="AK429" i="4"/>
  <c r="AK430" i="4"/>
  <c r="AK431" i="4"/>
  <c r="AK432" i="4"/>
  <c r="AK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567" i="4"/>
  <c r="AK568" i="4"/>
  <c r="AK569" i="4"/>
  <c r="AK570" i="4"/>
  <c r="AK571" i="4"/>
  <c r="AK572" i="4"/>
  <c r="AK573" i="4"/>
  <c r="AK574" i="4"/>
  <c r="AK575" i="4"/>
  <c r="AK576" i="4"/>
  <c r="AK577" i="4"/>
  <c r="AK578" i="4"/>
  <c r="AK579" i="4"/>
  <c r="AK580" i="4"/>
  <c r="AK581" i="4"/>
  <c r="AK582" i="4"/>
  <c r="AK583" i="4"/>
  <c r="AK584" i="4"/>
  <c r="AK585" i="4"/>
  <c r="AK586" i="4"/>
  <c r="AK587" i="4"/>
  <c r="AK588" i="4"/>
  <c r="AK589" i="4"/>
  <c r="AK590" i="4"/>
  <c r="AK591" i="4"/>
  <c r="AK592" i="4"/>
  <c r="AK593" i="4"/>
  <c r="AK594" i="4"/>
  <c r="AK595" i="4"/>
  <c r="AK596" i="4"/>
  <c r="AK597" i="4"/>
  <c r="AK598" i="4"/>
  <c r="AK599" i="4"/>
  <c r="AK600" i="4"/>
  <c r="AK601" i="4"/>
  <c r="AK602" i="4"/>
  <c r="AK603" i="4"/>
  <c r="AK604" i="4"/>
  <c r="AK605" i="4"/>
  <c r="AK606" i="4"/>
  <c r="AK607" i="4"/>
  <c r="AK608" i="4"/>
  <c r="AK609" i="4"/>
  <c r="AK610" i="4"/>
  <c r="AK611" i="4"/>
  <c r="AK612" i="4"/>
  <c r="AK613" i="4"/>
  <c r="AK614" i="4"/>
  <c r="AK615" i="4"/>
  <c r="AK616" i="4"/>
  <c r="AK617" i="4"/>
  <c r="AK618" i="4"/>
  <c r="AK619" i="4"/>
  <c r="AK620" i="4"/>
  <c r="AK621" i="4"/>
  <c r="AK622" i="4"/>
  <c r="AK623" i="4"/>
  <c r="AK624" i="4"/>
  <c r="AK625" i="4"/>
  <c r="AK626" i="4"/>
  <c r="AK627" i="4"/>
  <c r="AK628" i="4"/>
  <c r="AK629" i="4"/>
  <c r="AK630" i="4"/>
  <c r="AK631" i="4"/>
  <c r="AK632" i="4"/>
  <c r="AK633" i="4"/>
  <c r="AK634" i="4"/>
  <c r="AK635" i="4"/>
  <c r="AK636" i="4"/>
  <c r="AK637" i="4"/>
  <c r="AK638" i="4"/>
  <c r="AK639" i="4"/>
  <c r="AK640" i="4"/>
  <c r="AK641" i="4"/>
  <c r="AK642" i="4"/>
  <c r="AK643" i="4"/>
  <c r="AK644" i="4"/>
  <c r="AK645" i="4"/>
  <c r="AK646" i="4"/>
  <c r="AK647" i="4"/>
  <c r="AK648" i="4"/>
  <c r="AK649" i="4"/>
  <c r="AK650" i="4"/>
  <c r="AK651" i="4"/>
  <c r="AK652" i="4"/>
  <c r="AK653" i="4"/>
  <c r="AK654" i="4"/>
  <c r="AK655" i="4"/>
  <c r="AK656" i="4"/>
  <c r="AK657" i="4"/>
  <c r="AK658" i="4"/>
  <c r="AK659" i="4"/>
  <c r="AK660" i="4"/>
  <c r="AK661" i="4"/>
  <c r="AK662" i="4"/>
  <c r="AK663" i="4"/>
  <c r="AK664" i="4"/>
  <c r="AK665" i="4"/>
  <c r="AK666" i="4"/>
  <c r="AK667" i="4"/>
  <c r="AK668" i="4"/>
  <c r="AK669" i="4"/>
  <c r="AK670" i="4"/>
  <c r="AK671" i="4"/>
  <c r="AK672" i="4"/>
  <c r="AK673" i="4"/>
  <c r="AK674" i="4"/>
  <c r="AK675" i="4"/>
  <c r="AK676" i="4"/>
  <c r="AK677" i="4"/>
  <c r="AK678" i="4"/>
  <c r="AK679" i="4"/>
  <c r="AK680" i="4"/>
  <c r="AK681" i="4"/>
  <c r="AK682" i="4"/>
  <c r="AK683" i="4"/>
  <c r="AK684" i="4"/>
  <c r="AK685" i="4"/>
  <c r="AK686" i="4"/>
  <c r="AK687" i="4"/>
  <c r="AK688" i="4"/>
  <c r="AK689" i="4"/>
  <c r="AK690" i="4"/>
  <c r="AK691" i="4"/>
  <c r="AK692" i="4"/>
  <c r="AK693" i="4"/>
  <c r="AK694" i="4"/>
  <c r="AK695" i="4"/>
  <c r="AK696" i="4"/>
  <c r="AK697" i="4"/>
  <c r="AK698" i="4"/>
  <c r="AK699" i="4"/>
  <c r="AK700" i="4"/>
  <c r="AK701" i="4"/>
  <c r="AK702" i="4"/>
  <c r="AK703" i="4"/>
  <c r="AK704" i="4"/>
  <c r="AK705" i="4"/>
  <c r="AK706" i="4"/>
  <c r="AK707" i="4"/>
  <c r="AK708" i="4"/>
  <c r="AK709" i="4"/>
  <c r="AK710" i="4"/>
  <c r="AK711" i="4"/>
  <c r="AK712" i="4"/>
  <c r="AK713" i="4"/>
  <c r="AK714" i="4"/>
  <c r="AK715" i="4"/>
  <c r="AK716" i="4"/>
  <c r="AK717" i="4"/>
  <c r="AK718" i="4"/>
  <c r="AK719" i="4"/>
  <c r="AK720" i="4"/>
  <c r="AK721" i="4"/>
  <c r="AK722" i="4"/>
  <c r="AK723" i="4"/>
  <c r="AK724" i="4"/>
  <c r="AK725" i="4"/>
  <c r="AK726" i="4"/>
  <c r="AK727" i="4"/>
  <c r="AK728" i="4"/>
  <c r="AK729" i="4"/>
  <c r="AK730" i="4"/>
  <c r="AK731" i="4"/>
  <c r="AK732" i="4"/>
  <c r="AK733" i="4"/>
  <c r="AK734" i="4"/>
  <c r="AK735" i="4"/>
  <c r="AK736" i="4"/>
  <c r="AK737" i="4"/>
  <c r="AK738" i="4"/>
  <c r="AK739" i="4"/>
  <c r="AK740" i="4"/>
  <c r="AK741" i="4"/>
  <c r="AK742" i="4"/>
  <c r="AK743" i="4"/>
  <c r="AK744" i="4"/>
  <c r="AK745" i="4"/>
  <c r="AK746" i="4"/>
  <c r="AK747" i="4"/>
  <c r="AK748" i="4"/>
  <c r="AK749" i="4"/>
  <c r="AK750" i="4"/>
  <c r="AK751" i="4"/>
  <c r="AK752" i="4"/>
  <c r="AK753" i="4"/>
  <c r="AK754" i="4"/>
  <c r="AK755" i="4"/>
  <c r="AK756" i="4"/>
  <c r="AK757" i="4"/>
  <c r="AK758" i="4"/>
  <c r="AK759" i="4"/>
  <c r="AK760" i="4"/>
  <c r="AK761" i="4"/>
  <c r="AK762" i="4"/>
  <c r="AK763" i="4"/>
  <c r="AK764" i="4"/>
  <c r="AK765" i="4"/>
  <c r="AK766" i="4"/>
  <c r="AK767" i="4"/>
  <c r="AK768" i="4"/>
  <c r="AK769" i="4"/>
  <c r="AK770" i="4"/>
  <c r="AK771" i="4"/>
  <c r="AK772" i="4"/>
  <c r="AK773" i="4"/>
  <c r="AK774" i="4"/>
  <c r="AK775" i="4"/>
  <c r="AK776" i="4"/>
  <c r="AK777" i="4"/>
  <c r="AK778" i="4"/>
  <c r="AK779" i="4"/>
  <c r="AK780" i="4"/>
  <c r="AK781" i="4"/>
  <c r="AK782" i="4"/>
  <c r="AK783" i="4"/>
  <c r="AK784" i="4"/>
  <c r="AK785" i="4"/>
  <c r="AK786" i="4"/>
  <c r="AK787" i="4"/>
  <c r="AK788" i="4"/>
  <c r="AK789" i="4"/>
  <c r="AK790" i="4"/>
  <c r="AK791" i="4"/>
  <c r="AK792" i="4"/>
  <c r="AK793" i="4"/>
  <c r="AK794" i="4"/>
  <c r="AK795" i="4"/>
  <c r="AK796" i="4"/>
  <c r="AK797" i="4"/>
  <c r="AK798" i="4"/>
  <c r="AK799" i="4"/>
  <c r="AK800" i="4"/>
  <c r="AK801" i="4"/>
  <c r="AK802" i="4"/>
  <c r="AK803" i="4"/>
  <c r="AK804" i="4"/>
  <c r="AK805" i="4"/>
  <c r="AK806" i="4"/>
  <c r="AK807" i="4"/>
  <c r="AK808" i="4"/>
  <c r="AK809" i="4"/>
  <c r="AK810" i="4"/>
  <c r="AK811" i="4"/>
  <c r="AK812" i="4"/>
  <c r="AK813" i="4"/>
  <c r="AK814" i="4"/>
  <c r="AK815" i="4"/>
  <c r="AK816" i="4"/>
  <c r="AK817" i="4"/>
  <c r="AK818" i="4"/>
  <c r="AK819" i="4"/>
  <c r="AK820" i="4"/>
  <c r="AK821" i="4"/>
  <c r="AK822" i="4"/>
  <c r="AK823" i="4"/>
  <c r="AK824" i="4"/>
  <c r="AK825" i="4"/>
  <c r="AK826" i="4"/>
  <c r="AK827" i="4"/>
  <c r="AK828" i="4"/>
  <c r="AK829" i="4"/>
  <c r="AK830" i="4"/>
  <c r="AK831" i="4"/>
  <c r="AK832" i="4"/>
  <c r="AK833" i="4"/>
  <c r="AK834" i="4"/>
  <c r="AK835" i="4"/>
  <c r="AK836" i="4"/>
  <c r="AK837" i="4"/>
  <c r="AK838" i="4"/>
  <c r="AK839" i="4"/>
  <c r="AK840" i="4"/>
  <c r="AK841" i="4"/>
  <c r="AK842" i="4"/>
  <c r="AK843" i="4"/>
  <c r="AK844" i="4"/>
  <c r="AK845" i="4"/>
  <c r="AK846" i="4"/>
  <c r="AK847" i="4"/>
  <c r="AK848" i="4"/>
  <c r="AK849" i="4"/>
  <c r="AK850" i="4"/>
  <c r="AK851" i="4"/>
  <c r="AK852" i="4"/>
  <c r="AK853" i="4"/>
  <c r="AK854" i="4"/>
  <c r="AK855" i="4"/>
  <c r="AK856" i="4"/>
  <c r="AK857" i="4"/>
  <c r="AK858" i="4"/>
  <c r="AK859" i="4"/>
  <c r="AK860" i="4"/>
  <c r="AK861" i="4"/>
  <c r="AK862" i="4"/>
  <c r="AK863" i="4"/>
  <c r="AK864" i="4"/>
  <c r="AK865" i="4"/>
  <c r="AK866" i="4"/>
  <c r="AK867" i="4"/>
  <c r="AK868" i="4"/>
  <c r="AK869" i="4"/>
  <c r="AK870" i="4"/>
  <c r="AK871" i="4"/>
  <c r="AK872" i="4"/>
  <c r="AK873" i="4"/>
  <c r="AK874" i="4"/>
  <c r="AK875" i="4"/>
  <c r="AK876" i="4"/>
  <c r="AK877" i="4"/>
  <c r="AK878" i="4"/>
  <c r="AK879" i="4"/>
  <c r="AK880" i="4"/>
  <c r="AK881" i="4"/>
  <c r="AK882" i="4"/>
  <c r="AK883" i="4"/>
  <c r="AK884" i="4"/>
  <c r="AK885" i="4"/>
  <c r="AK886" i="4"/>
  <c r="AK887" i="4"/>
  <c r="AK888" i="4"/>
  <c r="AK889" i="4"/>
  <c r="AK890" i="4"/>
  <c r="AK891" i="4"/>
  <c r="AK892" i="4"/>
  <c r="AK893" i="4"/>
  <c r="AK894" i="4"/>
  <c r="AK895" i="4"/>
  <c r="AK896" i="4"/>
  <c r="AK897" i="4"/>
  <c r="AK898" i="4"/>
  <c r="AK899" i="4"/>
  <c r="AK900" i="4"/>
  <c r="AK901" i="4"/>
  <c r="AK902" i="4"/>
  <c r="AK903" i="4"/>
  <c r="AK904" i="4"/>
  <c r="AK905" i="4"/>
  <c r="AK906" i="4"/>
  <c r="AK907" i="4"/>
  <c r="AK908" i="4"/>
  <c r="AK909" i="4"/>
  <c r="AK910" i="4"/>
  <c r="AK911" i="4"/>
  <c r="AK912" i="4"/>
  <c r="AK913" i="4"/>
  <c r="AK914" i="4"/>
  <c r="AK915" i="4"/>
  <c r="AK916" i="4"/>
  <c r="AK917" i="4"/>
  <c r="AK918" i="4"/>
  <c r="AK919" i="4"/>
  <c r="AK920" i="4"/>
  <c r="AK921" i="4"/>
  <c r="AK922" i="4"/>
  <c r="AK923" i="4"/>
  <c r="AK924" i="4"/>
  <c r="AK925" i="4"/>
  <c r="AK926" i="4"/>
  <c r="AK927" i="4"/>
  <c r="AK928" i="4"/>
  <c r="AK929" i="4"/>
  <c r="AK930" i="4"/>
  <c r="AK931" i="4"/>
  <c r="AK932" i="4"/>
  <c r="AK933" i="4"/>
  <c r="AK934" i="4"/>
  <c r="AK935" i="4"/>
  <c r="AK936" i="4"/>
  <c r="AK937" i="4"/>
  <c r="AK938" i="4"/>
  <c r="AK939" i="4"/>
  <c r="AK940" i="4"/>
  <c r="AK941" i="4"/>
  <c r="AK942" i="4"/>
  <c r="AK943" i="4"/>
  <c r="AK944" i="4"/>
  <c r="AK945" i="4"/>
  <c r="AK946" i="4"/>
  <c r="AK947" i="4"/>
  <c r="AK948" i="4"/>
  <c r="AK949" i="4"/>
  <c r="AK950" i="4"/>
  <c r="AK951" i="4"/>
  <c r="AK952" i="4"/>
  <c r="AK953" i="4"/>
  <c r="AK954" i="4"/>
  <c r="AK955" i="4"/>
  <c r="AK956" i="4"/>
  <c r="AK957" i="4"/>
  <c r="AK958" i="4"/>
  <c r="AK959" i="4"/>
  <c r="AK960" i="4"/>
  <c r="AK961" i="4"/>
  <c r="AK962" i="4"/>
  <c r="AK963" i="4"/>
  <c r="AK964" i="4"/>
  <c r="AK965" i="4"/>
  <c r="AK966" i="4"/>
  <c r="AK967" i="4"/>
  <c r="AK968" i="4"/>
  <c r="AK969" i="4"/>
  <c r="AK970" i="4"/>
  <c r="AK971" i="4"/>
  <c r="AK972" i="4"/>
  <c r="AK973" i="4"/>
  <c r="AK974" i="4"/>
  <c r="AK975" i="4"/>
  <c r="AK976" i="4"/>
  <c r="AK977" i="4"/>
  <c r="AK978" i="4"/>
  <c r="AK979" i="4"/>
  <c r="AK980" i="4"/>
  <c r="AK981" i="4"/>
  <c r="AK982" i="4"/>
  <c r="AK983" i="4"/>
  <c r="AK984" i="4"/>
  <c r="AK985" i="4"/>
  <c r="AK986" i="4"/>
  <c r="AK987" i="4"/>
  <c r="AK988" i="4"/>
  <c r="AK989" i="4"/>
  <c r="AK990" i="4"/>
  <c r="AK991" i="4"/>
  <c r="AK992" i="4"/>
  <c r="AK993" i="4"/>
  <c r="AK994" i="4"/>
  <c r="AK995" i="4"/>
  <c r="AK996" i="4"/>
  <c r="AK997" i="4"/>
  <c r="AK998" i="4"/>
  <c r="AK999" i="4"/>
  <c r="AK1000" i="4"/>
  <c r="AK1001" i="4"/>
  <c r="AK1002" i="4"/>
  <c r="AK1003" i="4"/>
  <c r="AK1004" i="4"/>
  <c r="AK1005" i="4"/>
  <c r="AK1006" i="4"/>
  <c r="AK1007" i="4"/>
  <c r="AK1008" i="4"/>
  <c r="AK1009" i="4"/>
  <c r="AK1010" i="4"/>
  <c r="AK1011" i="4"/>
  <c r="AK1012" i="4"/>
  <c r="AK1013" i="4"/>
  <c r="AK1014" i="4"/>
  <c r="AK1015" i="4"/>
  <c r="AK1016" i="4"/>
  <c r="AK1017" i="4"/>
  <c r="AK1018" i="4"/>
  <c r="AK1019" i="4"/>
  <c r="AK1020" i="4"/>
  <c r="AK1021" i="4"/>
  <c r="AK1022" i="4"/>
  <c r="AK1023" i="4"/>
  <c r="AK1024" i="4"/>
  <c r="AK1025" i="4"/>
  <c r="AK1026" i="4"/>
  <c r="AK1027" i="4"/>
  <c r="AK1028" i="4"/>
  <c r="AK1029" i="4"/>
  <c r="AK1030" i="4"/>
  <c r="AK1031" i="4"/>
  <c r="AK1032" i="4"/>
  <c r="AK1033" i="4"/>
  <c r="AK1034" i="4"/>
  <c r="AK1035" i="4"/>
  <c r="AK1036" i="4"/>
  <c r="AK1037" i="4"/>
  <c r="AK1038" i="4"/>
  <c r="AK1039" i="4"/>
  <c r="AK1040" i="4"/>
  <c r="AK1041" i="4"/>
  <c r="AK1042" i="4"/>
  <c r="AK1043" i="4"/>
  <c r="AK1044" i="4"/>
  <c r="AK1045" i="4"/>
  <c r="AK1046" i="4"/>
  <c r="AK1047" i="4"/>
  <c r="AK1048" i="4"/>
  <c r="AK1049" i="4"/>
  <c r="AK1050" i="4"/>
  <c r="AK1051" i="4"/>
  <c r="AK1052" i="4"/>
  <c r="AK1053" i="4"/>
  <c r="AK1054" i="4"/>
  <c r="AK1055" i="4"/>
  <c r="AK1056" i="4"/>
  <c r="AK1057" i="4"/>
  <c r="AK1058" i="4"/>
  <c r="AK1059" i="4"/>
  <c r="AK1060" i="4"/>
  <c r="AK1061" i="4"/>
  <c r="AK1062" i="4"/>
  <c r="AK1063" i="4"/>
  <c r="AK1064" i="4"/>
  <c r="AK1065" i="4"/>
  <c r="AK1066" i="4"/>
  <c r="AK1067" i="4"/>
  <c r="AK1068" i="4"/>
  <c r="AK1069" i="4"/>
  <c r="AK1070" i="4"/>
  <c r="AK1071" i="4"/>
  <c r="AK1072" i="4"/>
  <c r="AK1073" i="4"/>
  <c r="AK1074" i="4"/>
  <c r="AK1075" i="4"/>
  <c r="AK1076" i="4"/>
  <c r="AK1077" i="4"/>
  <c r="AK1078" i="4"/>
  <c r="AK1079" i="4"/>
  <c r="AK1080" i="4"/>
  <c r="AK1081" i="4"/>
  <c r="AK1082" i="4"/>
  <c r="AK1083" i="4"/>
  <c r="AK1084" i="4"/>
  <c r="AK1085" i="4"/>
  <c r="AK1086" i="4"/>
  <c r="AK1087" i="4"/>
  <c r="AK1088" i="4"/>
  <c r="AK1089" i="4"/>
  <c r="AK1090" i="4"/>
  <c r="AK1091" i="4"/>
  <c r="AK1092" i="4"/>
  <c r="AK1093" i="4"/>
  <c r="AK1094" i="4"/>
  <c r="AK1095" i="4"/>
  <c r="AK1096" i="4"/>
  <c r="AK1097" i="4"/>
  <c r="AK1098" i="4"/>
  <c r="AK1099" i="4"/>
  <c r="AK1100" i="4"/>
  <c r="AK1101" i="4"/>
  <c r="AK1102" i="4"/>
  <c r="AK1103" i="4"/>
  <c r="AK1104" i="4"/>
  <c r="AK1105" i="4"/>
  <c r="AK1106" i="4"/>
  <c r="AK1107" i="4"/>
  <c r="AK1108" i="4"/>
  <c r="AK1109" i="4"/>
  <c r="AK1110" i="4"/>
  <c r="AK1111" i="4"/>
  <c r="AK1112" i="4"/>
  <c r="AK1113" i="4"/>
  <c r="AK1114" i="4"/>
  <c r="AK1115" i="4"/>
  <c r="AK1116" i="4"/>
  <c r="AK1117" i="4"/>
  <c r="AK1118" i="4"/>
  <c r="AK1119" i="4"/>
  <c r="AK1120" i="4"/>
  <c r="AK1121" i="4"/>
  <c r="AK1122" i="4"/>
  <c r="AK1123" i="4"/>
  <c r="AK1124" i="4"/>
  <c r="AK1125" i="4"/>
  <c r="AK1126" i="4"/>
  <c r="AK1127" i="4"/>
  <c r="AK1128" i="4"/>
  <c r="AK1129" i="4"/>
  <c r="AK1130" i="4"/>
  <c r="AK1131" i="4"/>
  <c r="AK1132" i="4"/>
  <c r="AK1133" i="4"/>
  <c r="AK1134" i="4"/>
  <c r="AK1135" i="4"/>
  <c r="AK1136" i="4"/>
  <c r="AK1137" i="4"/>
  <c r="AK1138" i="4"/>
  <c r="AK1139" i="4"/>
  <c r="AK1140" i="4"/>
  <c r="AK1141" i="4"/>
  <c r="AK1142" i="4"/>
  <c r="AK1143" i="4"/>
  <c r="AK1144" i="4"/>
  <c r="AK1145" i="4"/>
  <c r="AK1146" i="4"/>
  <c r="AK1147" i="4"/>
  <c r="AK1148" i="4"/>
  <c r="AK1149" i="4"/>
  <c r="AK1150" i="4"/>
  <c r="AK1151" i="4"/>
  <c r="AK1152" i="4"/>
  <c r="AK1153" i="4"/>
  <c r="AK1154" i="4"/>
  <c r="AK1155" i="4"/>
  <c r="AK1156" i="4"/>
  <c r="AK1157" i="4"/>
  <c r="AK1158" i="4"/>
  <c r="AK1159" i="4"/>
  <c r="AK1160" i="4"/>
  <c r="AK1161" i="4"/>
  <c r="AK1162" i="4"/>
  <c r="AK1163" i="4"/>
  <c r="AK1164" i="4"/>
  <c r="AK1165" i="4"/>
  <c r="AK1166" i="4"/>
  <c r="AK1167" i="4"/>
  <c r="AK1168" i="4"/>
  <c r="AK1169" i="4"/>
  <c r="AK1170" i="4"/>
  <c r="AK1171" i="4"/>
  <c r="AK1172" i="4"/>
  <c r="AK1173" i="4"/>
  <c r="AK1174" i="4"/>
  <c r="AK1175" i="4"/>
  <c r="AK1176" i="4"/>
  <c r="AK1177" i="4"/>
  <c r="AK1178" i="4"/>
  <c r="AK1179" i="4"/>
  <c r="AK1180" i="4"/>
  <c r="AK1181" i="4"/>
  <c r="AK1182" i="4"/>
  <c r="AK1183" i="4"/>
  <c r="AK1184" i="4"/>
  <c r="AK1185" i="4"/>
  <c r="AK1186" i="4"/>
  <c r="AK1187" i="4"/>
  <c r="AK1188" i="4"/>
  <c r="AK1189" i="4"/>
  <c r="AK1190" i="4"/>
  <c r="AK1191" i="4"/>
  <c r="AK1192" i="4"/>
  <c r="AK1193" i="4"/>
  <c r="AK1194" i="4"/>
  <c r="AK1195" i="4"/>
  <c r="AK1196" i="4"/>
  <c r="AK1197" i="4"/>
  <c r="AK1198" i="4"/>
  <c r="AK1199" i="4"/>
  <c r="AK1200" i="4"/>
  <c r="AK1201" i="4"/>
  <c r="AK1202" i="4"/>
  <c r="AK1203" i="4"/>
  <c r="AK1204" i="4"/>
  <c r="AK1205" i="4"/>
  <c r="AK1206" i="4"/>
  <c r="AK1207" i="4"/>
  <c r="AK1208" i="4"/>
  <c r="AK1209" i="4"/>
  <c r="AK1210" i="4"/>
  <c r="AK1211" i="4"/>
  <c r="AK1212" i="4"/>
  <c r="AK1213" i="4"/>
  <c r="AK1214" i="4"/>
  <c r="AK1215" i="4"/>
  <c r="AK1216" i="4"/>
  <c r="AK1217" i="4"/>
  <c r="AK1218" i="4"/>
  <c r="AK1219" i="4"/>
  <c r="AK1220" i="4"/>
  <c r="AK1221" i="4"/>
  <c r="AK1222" i="4"/>
  <c r="AK1223" i="4"/>
  <c r="AK1224" i="4"/>
  <c r="AK1225" i="4"/>
  <c r="AK1226" i="4"/>
  <c r="AK1227" i="4"/>
  <c r="AK1228" i="4"/>
  <c r="AK1229" i="4"/>
  <c r="AK1230" i="4"/>
  <c r="AK1231" i="4"/>
  <c r="AK1232" i="4"/>
  <c r="AK1233" i="4"/>
  <c r="AK1234" i="4"/>
  <c r="AK1235" i="4"/>
  <c r="AK1236" i="4"/>
  <c r="AK1237" i="4"/>
  <c r="AK1238" i="4"/>
  <c r="AK1239" i="4"/>
  <c r="AK1240" i="4"/>
  <c r="AK1241" i="4"/>
  <c r="AK1242" i="4"/>
  <c r="AK1243" i="4"/>
  <c r="AK1244" i="4"/>
  <c r="AK1245" i="4"/>
  <c r="AK1246" i="4"/>
  <c r="AK1247" i="4"/>
  <c r="AK1248" i="4"/>
  <c r="AK1249" i="4"/>
  <c r="AK1250" i="4"/>
  <c r="AK1251" i="4"/>
  <c r="AK1252" i="4"/>
  <c r="AK1253" i="4"/>
  <c r="AK1254" i="4"/>
  <c r="AK1255" i="4"/>
  <c r="AK1256" i="4"/>
  <c r="AK1257" i="4"/>
  <c r="AK1258" i="4"/>
  <c r="AK1259" i="4"/>
  <c r="AK1260" i="4"/>
  <c r="AK1261" i="4"/>
  <c r="AK1262" i="4"/>
  <c r="AK1263" i="4"/>
  <c r="AK1264" i="4"/>
  <c r="AK1265" i="4"/>
  <c r="AK1266" i="4"/>
  <c r="AK1267" i="4"/>
  <c r="AK1268" i="4"/>
  <c r="AK1269" i="4"/>
  <c r="AK1270" i="4"/>
  <c r="AK1271" i="4"/>
  <c r="AK1272" i="4"/>
  <c r="AK1273" i="4"/>
  <c r="AK1274" i="4"/>
  <c r="AK1275" i="4"/>
  <c r="AK1276" i="4"/>
  <c r="AK1277" i="4"/>
  <c r="AK1278" i="4"/>
  <c r="AK1279" i="4"/>
  <c r="AK1280" i="4"/>
  <c r="AK1281" i="4"/>
  <c r="AK1282" i="4"/>
  <c r="AK1283" i="4"/>
  <c r="AK1284" i="4"/>
  <c r="AK1285" i="4"/>
  <c r="AK1286" i="4"/>
  <c r="AK1287" i="4"/>
  <c r="AK1288" i="4"/>
  <c r="AK1289" i="4"/>
  <c r="AK1290" i="4"/>
  <c r="AK1291" i="4"/>
  <c r="AK1292" i="4"/>
  <c r="AK1293" i="4"/>
  <c r="AK1294" i="4"/>
  <c r="AK1295" i="4"/>
  <c r="AK1296" i="4"/>
  <c r="AK1297" i="4"/>
  <c r="AK1298" i="4"/>
  <c r="AK1299" i="4"/>
  <c r="AK1300" i="4"/>
  <c r="AK1301" i="4"/>
  <c r="AK1302" i="4"/>
  <c r="AK1303" i="4"/>
  <c r="AK1304" i="4"/>
  <c r="AK1305" i="4"/>
  <c r="AK1306" i="4"/>
  <c r="AK1307" i="4"/>
  <c r="AK1308" i="4"/>
  <c r="AK1309" i="4"/>
  <c r="AK1310" i="4"/>
  <c r="AK1311" i="4"/>
  <c r="AK1312" i="4"/>
  <c r="AK1313" i="4"/>
  <c r="AK1314" i="4"/>
  <c r="AK1315" i="4"/>
  <c r="AK1316" i="4"/>
  <c r="AK1317" i="4"/>
  <c r="AK1318" i="4"/>
  <c r="AK1319" i="4"/>
  <c r="AK1320" i="4"/>
  <c r="AK1321" i="4"/>
  <c r="AK1322" i="4"/>
  <c r="AK1323" i="4"/>
  <c r="AK1324" i="4"/>
  <c r="AK1325" i="4"/>
  <c r="AK1326" i="4"/>
  <c r="AK1327" i="4"/>
  <c r="AK1328" i="4"/>
  <c r="AK1329" i="4"/>
  <c r="AK1330" i="4"/>
  <c r="AK1331" i="4"/>
  <c r="AK1332" i="4"/>
  <c r="AK1333" i="4"/>
  <c r="AK1334" i="4"/>
  <c r="AK1335" i="4"/>
  <c r="AK1336" i="4"/>
  <c r="AK1337" i="4"/>
  <c r="AK1338" i="4"/>
  <c r="AK1339" i="4"/>
  <c r="AK1340" i="4"/>
  <c r="AK1341" i="4"/>
  <c r="AK1342" i="4"/>
  <c r="AK1343" i="4"/>
  <c r="AK1344" i="4"/>
  <c r="AK1345" i="4"/>
  <c r="AK1346" i="4"/>
  <c r="AK1347" i="4"/>
  <c r="AK1348" i="4"/>
  <c r="AK1349" i="4"/>
  <c r="AK1350" i="4"/>
  <c r="AK1351" i="4"/>
  <c r="AK1352" i="4"/>
  <c r="AK1353" i="4"/>
  <c r="AK1354" i="4"/>
  <c r="AK1355" i="4"/>
  <c r="AK1356" i="4"/>
  <c r="AK1357" i="4"/>
  <c r="AK1358" i="4"/>
  <c r="AK1359" i="4"/>
  <c r="AK1360" i="4"/>
  <c r="AK1361" i="4"/>
  <c r="AK1362" i="4"/>
  <c r="AK1363" i="4"/>
  <c r="AK1364" i="4"/>
  <c r="AK1365" i="4"/>
  <c r="AK1366" i="4"/>
  <c r="AK1367" i="4"/>
  <c r="AK1368" i="4"/>
  <c r="AK1369" i="4"/>
  <c r="AK1370" i="4"/>
  <c r="AK1371" i="4"/>
  <c r="AK1372" i="4"/>
  <c r="AK1373" i="4"/>
  <c r="AK1374" i="4"/>
  <c r="AK1375" i="4"/>
  <c r="AK1376" i="4"/>
  <c r="AK1377" i="4"/>
  <c r="AK1378" i="4"/>
  <c r="AK1379" i="4"/>
  <c r="AK1380" i="4"/>
  <c r="AK1381" i="4"/>
  <c r="AK1382" i="4"/>
  <c r="AK1383" i="4"/>
  <c r="AK1384" i="4"/>
  <c r="AK1385" i="4"/>
  <c r="AK1386" i="4"/>
  <c r="AK1387" i="4"/>
  <c r="AK1388" i="4"/>
  <c r="AK1389" i="4"/>
  <c r="AK1390" i="4"/>
  <c r="AK1391" i="4"/>
  <c r="AK1392" i="4"/>
  <c r="AK1393" i="4"/>
  <c r="AK1394" i="4"/>
  <c r="AK1395" i="4"/>
  <c r="AK1396" i="4"/>
  <c r="AK1397" i="4"/>
  <c r="AK1398" i="4"/>
  <c r="AK1399" i="4"/>
  <c r="AK1400" i="4"/>
  <c r="AK1401" i="4"/>
  <c r="AK1402" i="4"/>
  <c r="AK1403" i="4"/>
  <c r="AK1404" i="4"/>
  <c r="AK1405" i="4"/>
  <c r="AK1406" i="4"/>
  <c r="AK1407" i="4"/>
  <c r="AK1408" i="4"/>
  <c r="AK1409" i="4"/>
  <c r="AK1410" i="4"/>
  <c r="AK1411" i="4"/>
  <c r="AK1412" i="4"/>
  <c r="AK1413" i="4"/>
  <c r="AK1414" i="4"/>
  <c r="AK1415" i="4"/>
  <c r="AK1416" i="4"/>
  <c r="AK1417" i="4"/>
  <c r="AK1418" i="4"/>
  <c r="AK1419" i="4"/>
  <c r="AK1420" i="4"/>
  <c r="AK1421" i="4"/>
  <c r="AK1422" i="4"/>
  <c r="AK1423" i="4"/>
  <c r="AK1424" i="4"/>
  <c r="AK1425" i="4"/>
  <c r="AK1426" i="4"/>
  <c r="AK1427" i="4"/>
  <c r="AK1428" i="4"/>
  <c r="AK1429" i="4"/>
  <c r="AK1430" i="4"/>
  <c r="AK1431" i="4"/>
  <c r="AK1432" i="4"/>
  <c r="AK1433" i="4"/>
  <c r="AK1434" i="4"/>
  <c r="AK1435" i="4"/>
  <c r="AK1436" i="4"/>
  <c r="AK1437" i="4"/>
  <c r="AK1438" i="4"/>
  <c r="AK1439" i="4"/>
  <c r="AK1440" i="4"/>
  <c r="AK1441" i="4"/>
  <c r="AK1442" i="4"/>
  <c r="AK1443" i="4"/>
  <c r="AK1444" i="4"/>
  <c r="AK1445" i="4"/>
  <c r="AK1446" i="4"/>
  <c r="AK1447" i="4"/>
  <c r="AK1448" i="4"/>
  <c r="AK1449" i="4"/>
  <c r="AK1450" i="4"/>
  <c r="AK1451" i="4"/>
  <c r="AK1452" i="4"/>
  <c r="AK1453" i="4"/>
  <c r="AK1454" i="4"/>
  <c r="AK1455" i="4"/>
  <c r="AK1456" i="4"/>
  <c r="AK1457" i="4"/>
  <c r="AK1458" i="4"/>
  <c r="AK1459" i="4"/>
  <c r="AK1460" i="4"/>
  <c r="AK1461" i="4"/>
  <c r="AK1462" i="4"/>
  <c r="AK1463" i="4"/>
  <c r="AK1464" i="4"/>
  <c r="AK1465" i="4"/>
  <c r="AK1466" i="4"/>
  <c r="AK1467" i="4"/>
  <c r="AK1468" i="4"/>
  <c r="AK1469" i="4"/>
  <c r="AK1470" i="4"/>
  <c r="AK1471" i="4"/>
  <c r="AK1472" i="4"/>
  <c r="AK1473" i="4"/>
  <c r="AK1474" i="4"/>
  <c r="AK1475" i="4"/>
  <c r="AK1476" i="4"/>
  <c r="AK1477" i="4"/>
  <c r="AK1478" i="4"/>
  <c r="AK1479" i="4"/>
  <c r="AK1480" i="4"/>
  <c r="AK1481" i="4"/>
  <c r="AK1482" i="4"/>
  <c r="AK1483" i="4"/>
  <c r="AK1484" i="4"/>
  <c r="AK1485" i="4"/>
  <c r="AK1486" i="4"/>
  <c r="AK1487" i="4"/>
  <c r="AK1488" i="4"/>
  <c r="AK1489" i="4"/>
  <c r="AK1490" i="4"/>
  <c r="AK1491" i="4"/>
  <c r="AK1492" i="4"/>
  <c r="AK1493" i="4"/>
  <c r="AK1494" i="4"/>
  <c r="AK1495" i="4"/>
  <c r="AK1496" i="4"/>
  <c r="AK1497" i="4"/>
  <c r="AK1498" i="4"/>
  <c r="AK1499" i="4"/>
  <c r="AK1500" i="4"/>
  <c r="AK1501" i="4"/>
  <c r="AK1502" i="4"/>
  <c r="AK1503" i="4"/>
  <c r="AK1504" i="4"/>
  <c r="AK1505" i="4"/>
  <c r="AK1506" i="4"/>
  <c r="AK1507" i="4"/>
  <c r="AK1508" i="4"/>
  <c r="AK1509" i="4"/>
  <c r="AK1510" i="4"/>
  <c r="AK1511" i="4"/>
  <c r="AK1512" i="4"/>
  <c r="AK1513" i="4"/>
  <c r="AK1514" i="4"/>
  <c r="AK1515" i="4"/>
  <c r="AK1516" i="4"/>
  <c r="AK1517" i="4"/>
  <c r="AK1518" i="4"/>
  <c r="AK1519" i="4"/>
  <c r="AK1520" i="4"/>
  <c r="AK1521" i="4"/>
  <c r="AK1522" i="4"/>
  <c r="AK1523" i="4"/>
  <c r="AK1524" i="4"/>
  <c r="AK1525" i="4"/>
  <c r="AK1526" i="4"/>
  <c r="AK1527" i="4"/>
  <c r="AK1528" i="4"/>
  <c r="AK1529" i="4"/>
  <c r="AK1530" i="4"/>
  <c r="AK1531" i="4"/>
  <c r="AK1532" i="4"/>
  <c r="AK1533" i="4"/>
  <c r="AK1534" i="4"/>
  <c r="AK1535" i="4"/>
  <c r="AK1536" i="4"/>
  <c r="AK1537" i="4"/>
  <c r="AK1538" i="4"/>
  <c r="AK1539" i="4"/>
  <c r="AK1540" i="4"/>
  <c r="AK1541" i="4"/>
  <c r="AK1542" i="4"/>
  <c r="AK1543" i="4"/>
  <c r="AK1544" i="4"/>
  <c r="AK1545" i="4"/>
  <c r="AK1546" i="4"/>
  <c r="AK1547" i="4"/>
  <c r="AK1548" i="4"/>
  <c r="AK1549" i="4"/>
  <c r="AK1550" i="4"/>
  <c r="AK1551" i="4"/>
  <c r="AK1552" i="4"/>
  <c r="AK1553" i="4"/>
  <c r="AK1554" i="4"/>
  <c r="AK1555" i="4"/>
  <c r="AK1556" i="4"/>
  <c r="AK1557" i="4"/>
  <c r="AK1558" i="4"/>
  <c r="AK1559" i="4"/>
  <c r="AK1560" i="4"/>
  <c r="AK1561" i="4"/>
  <c r="AK1562" i="4"/>
  <c r="AK1563" i="4"/>
  <c r="AK1564" i="4"/>
  <c r="AK1565" i="4"/>
  <c r="AK1566" i="4"/>
  <c r="AK1567" i="4"/>
  <c r="AK1568" i="4"/>
  <c r="AK1569" i="4"/>
  <c r="AK1570" i="4"/>
  <c r="AK1571" i="4"/>
  <c r="AK1572" i="4"/>
  <c r="AK1573" i="4"/>
  <c r="AK1574" i="4"/>
  <c r="AK1575" i="4"/>
  <c r="AK1576" i="4"/>
  <c r="AK1577" i="4"/>
  <c r="AK1578" i="4"/>
  <c r="AK1579" i="4"/>
  <c r="AK1580" i="4"/>
  <c r="AK1581" i="4"/>
  <c r="AK1582" i="4"/>
  <c r="AK1583" i="4"/>
  <c r="AK1584" i="4"/>
  <c r="AK1585" i="4"/>
  <c r="AK1586" i="4"/>
  <c r="AK1587" i="4"/>
  <c r="AK1588" i="4"/>
  <c r="AK1589" i="4"/>
  <c r="AK1590" i="4"/>
  <c r="AK1591" i="4"/>
  <c r="AK1592" i="4"/>
  <c r="AK1593" i="4"/>
  <c r="AK1594" i="4"/>
  <c r="AK1595" i="4"/>
  <c r="AK1596" i="4"/>
  <c r="AK1597" i="4"/>
  <c r="AK1598" i="4"/>
  <c r="AK1599" i="4"/>
  <c r="AK1600" i="4"/>
  <c r="AK1601" i="4"/>
  <c r="AK1602" i="4"/>
  <c r="AK1603" i="4"/>
  <c r="AK1604" i="4"/>
  <c r="AK1605" i="4"/>
  <c r="AK1606" i="4"/>
  <c r="AK1607" i="4"/>
  <c r="AK1608" i="4"/>
  <c r="AK1609" i="4"/>
  <c r="AK1610" i="4"/>
  <c r="AK1611" i="4"/>
  <c r="AK1612" i="4"/>
  <c r="AK1613" i="4"/>
  <c r="AK1614" i="4"/>
  <c r="AK1615" i="4"/>
  <c r="AK1616" i="4"/>
  <c r="AK1617" i="4"/>
  <c r="AK1618" i="4"/>
  <c r="AK1619" i="4"/>
  <c r="AK1620" i="4"/>
  <c r="AK1621" i="4"/>
  <c r="AK1622" i="4"/>
  <c r="AK1623" i="4"/>
  <c r="AK1624" i="4"/>
  <c r="AK1625" i="4"/>
  <c r="AK1626" i="4"/>
  <c r="AK1627" i="4"/>
  <c r="AK1628" i="4"/>
  <c r="AK1629" i="4"/>
  <c r="AK1630" i="4"/>
  <c r="AK1631" i="4"/>
  <c r="AK1632" i="4"/>
  <c r="AK1633" i="4"/>
  <c r="AK1634" i="4"/>
  <c r="AK1635" i="4"/>
  <c r="AK1636" i="4"/>
  <c r="AK1637" i="4"/>
  <c r="AK1638" i="4"/>
  <c r="AK1639" i="4"/>
  <c r="AK1640" i="4"/>
  <c r="AK1641" i="4"/>
  <c r="AK1642" i="4"/>
  <c r="AK1643" i="4"/>
  <c r="AK1644" i="4"/>
  <c r="AK1645" i="4"/>
  <c r="AK1646" i="4"/>
  <c r="AK1647" i="4"/>
  <c r="AK1648" i="4"/>
  <c r="AK1649" i="4"/>
  <c r="AK1650" i="4"/>
  <c r="AK1651" i="4"/>
  <c r="AK1652" i="4"/>
  <c r="AK1653" i="4"/>
  <c r="AK1654" i="4"/>
  <c r="AK1655" i="4"/>
  <c r="AK1656" i="4"/>
  <c r="AK1657" i="4"/>
  <c r="AK1658" i="4"/>
  <c r="AK1659" i="4"/>
  <c r="AK1660" i="4"/>
  <c r="AK1661" i="4"/>
  <c r="AK1662" i="4"/>
  <c r="AK1663" i="4"/>
  <c r="AK1664" i="4"/>
  <c r="AK1665" i="4"/>
  <c r="AK1666" i="4"/>
  <c r="AK1667" i="4"/>
  <c r="AK1668" i="4"/>
  <c r="AK1669" i="4"/>
  <c r="AK1670" i="4"/>
  <c r="AK1671" i="4"/>
  <c r="AK1672" i="4"/>
  <c r="AK1673" i="4"/>
  <c r="AK1674" i="4"/>
  <c r="AK1675" i="4"/>
  <c r="AK1676" i="4"/>
  <c r="AK1677" i="4"/>
  <c r="AK1678" i="4"/>
  <c r="AK1679" i="4"/>
  <c r="AK1680" i="4"/>
  <c r="AK1681" i="4"/>
  <c r="AK1682" i="4"/>
  <c r="AK1683" i="4"/>
  <c r="AK1684" i="4"/>
  <c r="AK1685" i="4"/>
  <c r="AK1686" i="4"/>
  <c r="AK1687" i="4"/>
  <c r="AK1688" i="4"/>
  <c r="AK1689" i="4"/>
  <c r="AK1690" i="4"/>
  <c r="AK1691" i="4"/>
  <c r="AK1692" i="4"/>
  <c r="AK1693" i="4"/>
  <c r="AK1694" i="4"/>
  <c r="AK1695" i="4"/>
  <c r="AK1696" i="4"/>
  <c r="AK1697" i="4"/>
  <c r="AK1698" i="4"/>
  <c r="AK1699" i="4"/>
  <c r="AK1700" i="4"/>
  <c r="AK1701" i="4"/>
  <c r="AK1702" i="4"/>
  <c r="AK1703" i="4"/>
  <c r="AK1704" i="4"/>
  <c r="AK1705" i="4"/>
  <c r="AK1706" i="4"/>
  <c r="AK1707" i="4"/>
  <c r="AK1708" i="4"/>
  <c r="AK1709" i="4"/>
  <c r="AK1710" i="4"/>
  <c r="AK1711" i="4"/>
  <c r="AK1712" i="4"/>
  <c r="AK1713" i="4"/>
  <c r="AK1714" i="4"/>
  <c r="AK1715" i="4"/>
  <c r="AK1716" i="4"/>
  <c r="AK1717" i="4"/>
  <c r="AK1718" i="4"/>
  <c r="AK1719" i="4"/>
  <c r="AK1720" i="4"/>
  <c r="AK1721" i="4"/>
  <c r="AK1722" i="4"/>
  <c r="AK1723" i="4"/>
  <c r="AK1724" i="4"/>
  <c r="AK1725" i="4"/>
  <c r="AK1726" i="4"/>
  <c r="AK1727" i="4"/>
  <c r="AK1728" i="4"/>
  <c r="AK1729" i="4"/>
  <c r="AK1730" i="4"/>
  <c r="AK1731" i="4"/>
  <c r="AK1732" i="4"/>
  <c r="AK1733" i="4"/>
  <c r="AK1734" i="4"/>
  <c r="AK1735" i="4"/>
  <c r="AK1736" i="4"/>
  <c r="AK1737" i="4"/>
  <c r="AK1738" i="4"/>
  <c r="AK1739" i="4"/>
  <c r="AK1740" i="4"/>
  <c r="AK1741" i="4"/>
  <c r="AK1742" i="4"/>
  <c r="AK1743" i="4"/>
  <c r="AK1744" i="4"/>
  <c r="AK1745" i="4"/>
  <c r="AK1746" i="4"/>
  <c r="AK1747" i="4"/>
  <c r="AK1748" i="4"/>
  <c r="AK1749" i="4"/>
  <c r="AK1750" i="4"/>
  <c r="AK1751" i="4"/>
  <c r="AK1752" i="4"/>
  <c r="AK1753" i="4"/>
  <c r="AK1754" i="4"/>
  <c r="AK1755" i="4"/>
  <c r="AK1756" i="4"/>
  <c r="AK1757" i="4"/>
  <c r="AK1758" i="4"/>
  <c r="AK1759" i="4"/>
  <c r="AK1760" i="4"/>
  <c r="AK1761" i="4"/>
  <c r="AK1762" i="4"/>
  <c r="AK1763" i="4"/>
  <c r="AK1764" i="4"/>
  <c r="AK1765" i="4"/>
  <c r="AK1766" i="4"/>
  <c r="AK1767" i="4"/>
  <c r="AK1768" i="4"/>
  <c r="AK1769" i="4"/>
  <c r="AK1770" i="4"/>
  <c r="AK1771" i="4"/>
  <c r="AK1772" i="4"/>
  <c r="AK1773" i="4"/>
  <c r="AK1774" i="4"/>
  <c r="AK1775" i="4"/>
  <c r="AK1776" i="4"/>
  <c r="AK1777" i="4"/>
  <c r="AK1778" i="4"/>
  <c r="AK1779" i="4"/>
  <c r="AK1780" i="4"/>
  <c r="AK1781" i="4"/>
  <c r="AK1782" i="4"/>
  <c r="AK1783" i="4"/>
  <c r="AK1784" i="4"/>
  <c r="AK1785" i="4"/>
  <c r="AK1786" i="4"/>
  <c r="AK1787" i="4"/>
  <c r="AK1788" i="4"/>
  <c r="AK1789" i="4"/>
  <c r="AK1790" i="4"/>
  <c r="AK1791" i="4"/>
  <c r="AK1792" i="4"/>
  <c r="AK1793" i="4"/>
  <c r="AK1794" i="4"/>
  <c r="AK1795" i="4"/>
  <c r="AK1796" i="4"/>
  <c r="AK1797" i="4"/>
  <c r="AK1798" i="4"/>
  <c r="AK1799" i="4"/>
  <c r="AK1800" i="4"/>
  <c r="AK1801" i="4"/>
  <c r="AK1802" i="4"/>
  <c r="AK1803" i="4"/>
  <c r="AK1804" i="4"/>
  <c r="AK1805" i="4"/>
  <c r="AK1806" i="4"/>
  <c r="AK1807" i="4"/>
  <c r="AK1808" i="4"/>
  <c r="AK1809" i="4"/>
  <c r="AK1810" i="4"/>
  <c r="AK1811" i="4"/>
  <c r="AK1812" i="4"/>
  <c r="AK1813" i="4"/>
  <c r="AK1814" i="4"/>
  <c r="AK1815" i="4"/>
  <c r="AK1816" i="4"/>
  <c r="AK1817" i="4"/>
  <c r="AK1818" i="4"/>
  <c r="AK1819" i="4"/>
  <c r="AK1820" i="4"/>
  <c r="AK1821" i="4"/>
  <c r="AK1822" i="4"/>
  <c r="AK1823" i="4"/>
  <c r="AK1824" i="4"/>
  <c r="AK1825" i="4"/>
  <c r="AK1826" i="4"/>
  <c r="AK1827" i="4"/>
  <c r="AK1828" i="4"/>
  <c r="AK1829" i="4"/>
  <c r="AK1830" i="4"/>
  <c r="AK1831" i="4"/>
  <c r="AK1832" i="4"/>
  <c r="AK1833" i="4"/>
  <c r="AK1834" i="4"/>
  <c r="AK1835" i="4"/>
  <c r="AK1836" i="4"/>
  <c r="AK1837" i="4"/>
  <c r="AK1838" i="4"/>
  <c r="AK1839" i="4"/>
  <c r="AK1840" i="4"/>
  <c r="AK1841" i="4"/>
  <c r="AK1842" i="4"/>
  <c r="AK1843" i="4"/>
  <c r="AK1844" i="4"/>
  <c r="AK1845" i="4"/>
  <c r="AK1846" i="4"/>
  <c r="AK1847" i="4"/>
  <c r="AK1848" i="4"/>
  <c r="AK1849" i="4"/>
  <c r="AK1850" i="4"/>
  <c r="AK1851" i="4"/>
  <c r="AK1852" i="4"/>
  <c r="AK1853" i="4"/>
  <c r="AK1854" i="4"/>
  <c r="AK1855" i="4"/>
  <c r="AK1856" i="4"/>
  <c r="AK1857" i="4"/>
  <c r="AK1858" i="4"/>
  <c r="AK1859" i="4"/>
  <c r="AK1860" i="4"/>
  <c r="AK1861" i="4"/>
  <c r="AK1862" i="4"/>
  <c r="AK1863" i="4"/>
  <c r="AK1864" i="4"/>
  <c r="AK1865" i="4"/>
  <c r="AK1866" i="4"/>
  <c r="AK1867" i="4"/>
  <c r="AK1868" i="4"/>
  <c r="AK1869" i="4"/>
  <c r="AK1870" i="4"/>
  <c r="AK1871" i="4"/>
  <c r="AK1872" i="4"/>
  <c r="AK1873" i="4"/>
  <c r="AK1874" i="4"/>
  <c r="AK1875" i="4"/>
  <c r="AK1876" i="4"/>
  <c r="AK1877" i="4"/>
  <c r="AK1878" i="4"/>
  <c r="AK1879" i="4"/>
  <c r="AK1880" i="4"/>
  <c r="AK1881" i="4"/>
  <c r="AK1882" i="4"/>
  <c r="AK1883" i="4"/>
  <c r="AK1884" i="4"/>
  <c r="AK1885" i="4"/>
  <c r="AK1886" i="4"/>
  <c r="AK1887" i="4"/>
  <c r="AK1888" i="4"/>
  <c r="AK1889" i="4"/>
  <c r="AK1890" i="4"/>
  <c r="AK1891" i="4"/>
  <c r="AK1892" i="4"/>
  <c r="AK1893" i="4"/>
  <c r="AK1894" i="4"/>
  <c r="AK1895" i="4"/>
  <c r="AK1896" i="4"/>
  <c r="AK1897" i="4"/>
  <c r="AK1898" i="4"/>
  <c r="AK1899" i="4"/>
  <c r="AK1900" i="4"/>
  <c r="AK1901" i="4"/>
  <c r="AK1902" i="4"/>
  <c r="AK1903" i="4"/>
  <c r="AK1904" i="4"/>
  <c r="AK1905" i="4"/>
  <c r="AK1906" i="4"/>
  <c r="AK1907" i="4"/>
  <c r="AK1908" i="4"/>
  <c r="AK1909" i="4"/>
  <c r="AK1910" i="4"/>
  <c r="AK1911" i="4"/>
  <c r="AK1912" i="4"/>
  <c r="AK1913" i="4"/>
  <c r="AK1914" i="4"/>
  <c r="AK1915" i="4"/>
  <c r="AK1916" i="4"/>
  <c r="AK1917" i="4"/>
  <c r="AK1918" i="4"/>
  <c r="AK1919" i="4"/>
  <c r="AK1920" i="4"/>
  <c r="AK1921" i="4"/>
  <c r="AK1922" i="4"/>
  <c r="AK1923" i="4"/>
  <c r="AK1924" i="4"/>
  <c r="AK1925" i="4"/>
  <c r="AK1926" i="4"/>
  <c r="AK1927" i="4"/>
  <c r="AK1928" i="4"/>
  <c r="AK1929" i="4"/>
  <c r="AK1930" i="4"/>
  <c r="AK1931" i="4"/>
  <c r="AK1932" i="4"/>
  <c r="AK1933" i="4"/>
  <c r="AK1934" i="4"/>
  <c r="AK1935" i="4"/>
  <c r="AK1936" i="4"/>
  <c r="AK1937" i="4"/>
  <c r="AK1938" i="4"/>
  <c r="AK1939" i="4"/>
  <c r="AK1940" i="4"/>
  <c r="AK1941" i="4"/>
  <c r="AK1942" i="4"/>
  <c r="AK1943" i="4"/>
  <c r="AK1944" i="4"/>
  <c r="AK1945" i="4"/>
  <c r="AK1946" i="4"/>
  <c r="AK1947" i="4"/>
  <c r="AK1948" i="4"/>
  <c r="AK1949" i="4"/>
  <c r="AK1950" i="4"/>
  <c r="AK1951" i="4"/>
  <c r="AK1952" i="4"/>
  <c r="AK1953" i="4"/>
  <c r="AK1954" i="4"/>
  <c r="AK1955" i="4"/>
  <c r="AK1956" i="4"/>
  <c r="AK1957" i="4"/>
  <c r="AK1958" i="4"/>
  <c r="AK1959" i="4"/>
  <c r="AK1960" i="4"/>
  <c r="AK1961" i="4"/>
  <c r="AK1962" i="4"/>
  <c r="AK1963" i="4"/>
  <c r="AK1964" i="4"/>
  <c r="AK1965" i="4"/>
  <c r="AK1966" i="4"/>
  <c r="AK1967" i="4"/>
  <c r="AK1968" i="4"/>
  <c r="AK1969" i="4"/>
  <c r="AK1970" i="4"/>
  <c r="AK1971" i="4"/>
  <c r="AK1972" i="4"/>
  <c r="AK1973" i="4"/>
  <c r="AK1974" i="4"/>
  <c r="AK1975" i="4"/>
  <c r="AK1976" i="4"/>
  <c r="AK1977" i="4"/>
  <c r="AK1978" i="4"/>
  <c r="AK1979" i="4"/>
  <c r="AK1980" i="4"/>
  <c r="AK1981" i="4"/>
  <c r="AK1982" i="4"/>
  <c r="AK1983" i="4"/>
  <c r="AK1984" i="4"/>
  <c r="AK1985" i="4"/>
  <c r="AK1986" i="4"/>
  <c r="AK1987" i="4"/>
  <c r="AK1988" i="4"/>
  <c r="AK1989" i="4"/>
  <c r="AK1990" i="4"/>
  <c r="AK1991" i="4"/>
  <c r="AK1992" i="4"/>
  <c r="AK1993" i="4"/>
  <c r="AK1994" i="4"/>
  <c r="AK1995" i="4"/>
  <c r="AK1996" i="4"/>
  <c r="AK1997" i="4"/>
  <c r="AK1998" i="4"/>
  <c r="AK1999" i="4"/>
  <c r="AK2000" i="4"/>
  <c r="AK2001" i="4"/>
  <c r="AK2002" i="4"/>
  <c r="AK2003" i="4"/>
  <c r="AK2004" i="4"/>
  <c r="AK2005" i="4"/>
  <c r="AK2006" i="4"/>
  <c r="AK2007" i="4"/>
  <c r="AK2008"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63"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287" i="4"/>
  <c r="AJ288" i="4"/>
  <c r="AJ289" i="4"/>
  <c r="AJ290" i="4"/>
  <c r="AJ291" i="4"/>
  <c r="AJ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26" i="4"/>
  <c r="AJ427" i="4"/>
  <c r="AJ428" i="4"/>
  <c r="AJ429" i="4"/>
  <c r="AJ430" i="4"/>
  <c r="AJ431" i="4"/>
  <c r="AJ432" i="4"/>
  <c r="AJ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567" i="4"/>
  <c r="AJ568" i="4"/>
  <c r="AJ569" i="4"/>
  <c r="AJ570" i="4"/>
  <c r="AJ571" i="4"/>
  <c r="AJ572" i="4"/>
  <c r="AJ573" i="4"/>
  <c r="AJ574" i="4"/>
  <c r="AJ575" i="4"/>
  <c r="AJ576" i="4"/>
  <c r="AJ577" i="4"/>
  <c r="AJ578" i="4"/>
  <c r="AJ579" i="4"/>
  <c r="AJ580" i="4"/>
  <c r="AJ581" i="4"/>
  <c r="AJ582" i="4"/>
  <c r="AJ583" i="4"/>
  <c r="AJ584" i="4"/>
  <c r="AJ585" i="4"/>
  <c r="AJ586" i="4"/>
  <c r="AJ587" i="4"/>
  <c r="AJ588" i="4"/>
  <c r="AJ589" i="4"/>
  <c r="AJ590" i="4"/>
  <c r="AJ591" i="4"/>
  <c r="AJ592" i="4"/>
  <c r="AJ593" i="4"/>
  <c r="AJ594" i="4"/>
  <c r="AJ595" i="4"/>
  <c r="AJ596" i="4"/>
  <c r="AJ597" i="4"/>
  <c r="AJ598" i="4"/>
  <c r="AJ599" i="4"/>
  <c r="AJ600" i="4"/>
  <c r="AJ601" i="4"/>
  <c r="AJ602" i="4"/>
  <c r="AJ603" i="4"/>
  <c r="AJ604" i="4"/>
  <c r="AJ605" i="4"/>
  <c r="AJ606" i="4"/>
  <c r="AJ607" i="4"/>
  <c r="AJ608" i="4"/>
  <c r="AJ609" i="4"/>
  <c r="AJ610" i="4"/>
  <c r="AJ611" i="4"/>
  <c r="AJ612" i="4"/>
  <c r="AJ613" i="4"/>
  <c r="AJ614" i="4"/>
  <c r="AJ615" i="4"/>
  <c r="AJ616" i="4"/>
  <c r="AJ617" i="4"/>
  <c r="AJ618" i="4"/>
  <c r="AJ619" i="4"/>
  <c r="AJ620" i="4"/>
  <c r="AJ621" i="4"/>
  <c r="AJ622" i="4"/>
  <c r="AJ623" i="4"/>
  <c r="AJ624" i="4"/>
  <c r="AJ625" i="4"/>
  <c r="AJ626" i="4"/>
  <c r="AJ627" i="4"/>
  <c r="AJ628" i="4"/>
  <c r="AJ629" i="4"/>
  <c r="AJ630" i="4"/>
  <c r="AJ631" i="4"/>
  <c r="AJ632" i="4"/>
  <c r="AJ633" i="4"/>
  <c r="AJ634" i="4"/>
  <c r="AJ635" i="4"/>
  <c r="AJ636" i="4"/>
  <c r="AJ637" i="4"/>
  <c r="AJ638" i="4"/>
  <c r="AJ639" i="4"/>
  <c r="AJ640" i="4"/>
  <c r="AJ641" i="4"/>
  <c r="AJ642" i="4"/>
  <c r="AJ643" i="4"/>
  <c r="AJ644" i="4"/>
  <c r="AJ645" i="4"/>
  <c r="AJ646" i="4"/>
  <c r="AJ647" i="4"/>
  <c r="AJ648" i="4"/>
  <c r="AJ649" i="4"/>
  <c r="AJ650" i="4"/>
  <c r="AJ651" i="4"/>
  <c r="AJ652" i="4"/>
  <c r="AJ653" i="4"/>
  <c r="AJ654" i="4"/>
  <c r="AJ655" i="4"/>
  <c r="AJ656" i="4"/>
  <c r="AJ657" i="4"/>
  <c r="AJ658" i="4"/>
  <c r="AJ659" i="4"/>
  <c r="AJ660" i="4"/>
  <c r="AJ661" i="4"/>
  <c r="AJ662" i="4"/>
  <c r="AJ663" i="4"/>
  <c r="AJ664" i="4"/>
  <c r="AJ665" i="4"/>
  <c r="AJ666" i="4"/>
  <c r="AJ667" i="4"/>
  <c r="AJ668" i="4"/>
  <c r="AJ669" i="4"/>
  <c r="AJ670" i="4"/>
  <c r="AJ671" i="4"/>
  <c r="AJ672" i="4"/>
  <c r="AJ673" i="4"/>
  <c r="AJ674" i="4"/>
  <c r="AJ675" i="4"/>
  <c r="AJ676" i="4"/>
  <c r="AJ677" i="4"/>
  <c r="AJ678" i="4"/>
  <c r="AJ679" i="4"/>
  <c r="AJ680" i="4"/>
  <c r="AJ681" i="4"/>
  <c r="AJ682" i="4"/>
  <c r="AJ683" i="4"/>
  <c r="AJ684" i="4"/>
  <c r="AJ685" i="4"/>
  <c r="AJ686" i="4"/>
  <c r="AJ687" i="4"/>
  <c r="AJ688" i="4"/>
  <c r="AJ689" i="4"/>
  <c r="AJ690" i="4"/>
  <c r="AJ691" i="4"/>
  <c r="AJ692" i="4"/>
  <c r="AJ693" i="4"/>
  <c r="AJ694" i="4"/>
  <c r="AJ695" i="4"/>
  <c r="AJ696" i="4"/>
  <c r="AJ697" i="4"/>
  <c r="AJ698" i="4"/>
  <c r="AJ699" i="4"/>
  <c r="AJ700" i="4"/>
  <c r="AJ701" i="4"/>
  <c r="AJ702" i="4"/>
  <c r="AJ703" i="4"/>
  <c r="AJ704" i="4"/>
  <c r="AJ705" i="4"/>
  <c r="AJ706" i="4"/>
  <c r="AJ707" i="4"/>
  <c r="AJ708" i="4"/>
  <c r="AJ709" i="4"/>
  <c r="AJ710" i="4"/>
  <c r="AJ711" i="4"/>
  <c r="AJ712" i="4"/>
  <c r="AJ713" i="4"/>
  <c r="AJ714" i="4"/>
  <c r="AJ715" i="4"/>
  <c r="AJ716" i="4"/>
  <c r="AJ717" i="4"/>
  <c r="AJ718" i="4"/>
  <c r="AJ719" i="4"/>
  <c r="AJ720" i="4"/>
  <c r="AJ721" i="4"/>
  <c r="AJ722" i="4"/>
  <c r="AJ723" i="4"/>
  <c r="AJ724" i="4"/>
  <c r="AJ725" i="4"/>
  <c r="AJ726" i="4"/>
  <c r="AJ727" i="4"/>
  <c r="AJ728" i="4"/>
  <c r="AJ729" i="4"/>
  <c r="AJ730" i="4"/>
  <c r="AJ731" i="4"/>
  <c r="AJ732" i="4"/>
  <c r="AJ733" i="4"/>
  <c r="AJ734" i="4"/>
  <c r="AJ735" i="4"/>
  <c r="AJ736" i="4"/>
  <c r="AJ737" i="4"/>
  <c r="AJ738" i="4"/>
  <c r="AJ739" i="4"/>
  <c r="AJ740" i="4"/>
  <c r="AJ741" i="4"/>
  <c r="AJ742" i="4"/>
  <c r="AJ743" i="4"/>
  <c r="AJ744" i="4"/>
  <c r="AJ745" i="4"/>
  <c r="AJ746" i="4"/>
  <c r="AJ747" i="4"/>
  <c r="AJ748" i="4"/>
  <c r="AJ749" i="4"/>
  <c r="AJ750" i="4"/>
  <c r="AJ751" i="4"/>
  <c r="AJ752" i="4"/>
  <c r="AJ753" i="4"/>
  <c r="AJ754" i="4"/>
  <c r="AJ755" i="4"/>
  <c r="AJ756" i="4"/>
  <c r="AJ757" i="4"/>
  <c r="AJ758" i="4"/>
  <c r="AJ759" i="4"/>
  <c r="AJ760" i="4"/>
  <c r="AJ761" i="4"/>
  <c r="AJ762" i="4"/>
  <c r="AJ763" i="4"/>
  <c r="AJ764" i="4"/>
  <c r="AJ765" i="4"/>
  <c r="AJ766" i="4"/>
  <c r="AJ767" i="4"/>
  <c r="AJ768" i="4"/>
  <c r="AJ769" i="4"/>
  <c r="AJ770" i="4"/>
  <c r="AJ771" i="4"/>
  <c r="AJ772" i="4"/>
  <c r="AJ773" i="4"/>
  <c r="AJ774" i="4"/>
  <c r="AJ775" i="4"/>
  <c r="AJ776" i="4"/>
  <c r="AJ777" i="4"/>
  <c r="AJ778" i="4"/>
  <c r="AJ779" i="4"/>
  <c r="AJ780" i="4"/>
  <c r="AJ781" i="4"/>
  <c r="AJ782" i="4"/>
  <c r="AJ783" i="4"/>
  <c r="AJ784" i="4"/>
  <c r="AJ785" i="4"/>
  <c r="AJ786" i="4"/>
  <c r="AJ787" i="4"/>
  <c r="AJ788" i="4"/>
  <c r="AJ789" i="4"/>
  <c r="AJ790" i="4"/>
  <c r="AJ791" i="4"/>
  <c r="AJ792" i="4"/>
  <c r="AJ793" i="4"/>
  <c r="AJ794" i="4"/>
  <c r="AJ795" i="4"/>
  <c r="AJ796" i="4"/>
  <c r="AJ797" i="4"/>
  <c r="AJ798" i="4"/>
  <c r="AJ799" i="4"/>
  <c r="AJ800" i="4"/>
  <c r="AJ801" i="4"/>
  <c r="AJ802" i="4"/>
  <c r="AJ803" i="4"/>
  <c r="AJ804" i="4"/>
  <c r="AJ805" i="4"/>
  <c r="AJ806" i="4"/>
  <c r="AJ807" i="4"/>
  <c r="AJ808" i="4"/>
  <c r="AJ809" i="4"/>
  <c r="AJ810" i="4"/>
  <c r="AJ811" i="4"/>
  <c r="AJ812" i="4"/>
  <c r="AJ813" i="4"/>
  <c r="AJ814" i="4"/>
  <c r="AJ815" i="4"/>
  <c r="AJ816" i="4"/>
  <c r="AJ817" i="4"/>
  <c r="AJ818" i="4"/>
  <c r="AJ819" i="4"/>
  <c r="AJ820" i="4"/>
  <c r="AJ821" i="4"/>
  <c r="AJ822" i="4"/>
  <c r="AJ823" i="4"/>
  <c r="AJ824" i="4"/>
  <c r="AJ825" i="4"/>
  <c r="AJ826" i="4"/>
  <c r="AJ827" i="4"/>
  <c r="AJ828" i="4"/>
  <c r="AJ829" i="4"/>
  <c r="AJ830" i="4"/>
  <c r="AJ831" i="4"/>
  <c r="AJ832" i="4"/>
  <c r="AJ833" i="4"/>
  <c r="AJ834" i="4"/>
  <c r="AJ835" i="4"/>
  <c r="AJ836" i="4"/>
  <c r="AJ837" i="4"/>
  <c r="AJ838" i="4"/>
  <c r="AJ839" i="4"/>
  <c r="AJ840" i="4"/>
  <c r="AJ841" i="4"/>
  <c r="AJ842" i="4"/>
  <c r="AJ843" i="4"/>
  <c r="AJ844" i="4"/>
  <c r="AJ845" i="4"/>
  <c r="AJ846" i="4"/>
  <c r="AJ847" i="4"/>
  <c r="AJ848" i="4"/>
  <c r="AJ849" i="4"/>
  <c r="AJ850" i="4"/>
  <c r="AJ851" i="4"/>
  <c r="AJ852" i="4"/>
  <c r="AJ853" i="4"/>
  <c r="AJ854" i="4"/>
  <c r="AJ855" i="4"/>
  <c r="AJ856" i="4"/>
  <c r="AJ857" i="4"/>
  <c r="AJ858" i="4"/>
  <c r="AJ859" i="4"/>
  <c r="AJ860" i="4"/>
  <c r="AJ861" i="4"/>
  <c r="AJ862" i="4"/>
  <c r="AJ863" i="4"/>
  <c r="AJ864" i="4"/>
  <c r="AJ865" i="4"/>
  <c r="AJ866" i="4"/>
  <c r="AJ867" i="4"/>
  <c r="AJ868" i="4"/>
  <c r="AJ869" i="4"/>
  <c r="AJ870" i="4"/>
  <c r="AJ871" i="4"/>
  <c r="AJ872" i="4"/>
  <c r="AJ873" i="4"/>
  <c r="AJ874" i="4"/>
  <c r="AJ875" i="4"/>
  <c r="AJ876" i="4"/>
  <c r="AJ877" i="4"/>
  <c r="AJ878" i="4"/>
  <c r="AJ879" i="4"/>
  <c r="AJ880" i="4"/>
  <c r="AJ881" i="4"/>
  <c r="AJ882" i="4"/>
  <c r="AJ883" i="4"/>
  <c r="AJ884" i="4"/>
  <c r="AJ885" i="4"/>
  <c r="AJ886" i="4"/>
  <c r="AJ887" i="4"/>
  <c r="AJ888" i="4"/>
  <c r="AJ889" i="4"/>
  <c r="AJ890" i="4"/>
  <c r="AJ891" i="4"/>
  <c r="AJ892" i="4"/>
  <c r="AJ893" i="4"/>
  <c r="AJ894" i="4"/>
  <c r="AJ895" i="4"/>
  <c r="AJ896" i="4"/>
  <c r="AJ897" i="4"/>
  <c r="AJ898" i="4"/>
  <c r="AJ899" i="4"/>
  <c r="AJ900" i="4"/>
  <c r="AJ901" i="4"/>
  <c r="AJ902" i="4"/>
  <c r="AJ903" i="4"/>
  <c r="AJ904" i="4"/>
  <c r="AJ905" i="4"/>
  <c r="AJ906" i="4"/>
  <c r="AJ907" i="4"/>
  <c r="AJ908" i="4"/>
  <c r="AJ909" i="4"/>
  <c r="AJ910" i="4"/>
  <c r="AJ911" i="4"/>
  <c r="AJ912" i="4"/>
  <c r="AJ913" i="4"/>
  <c r="AJ914" i="4"/>
  <c r="AJ915" i="4"/>
  <c r="AJ916" i="4"/>
  <c r="AJ917" i="4"/>
  <c r="AJ918" i="4"/>
  <c r="AJ919" i="4"/>
  <c r="AJ920" i="4"/>
  <c r="AJ921" i="4"/>
  <c r="AJ922" i="4"/>
  <c r="AJ923" i="4"/>
  <c r="AJ924" i="4"/>
  <c r="AJ925" i="4"/>
  <c r="AJ926" i="4"/>
  <c r="AJ927" i="4"/>
  <c r="AJ928" i="4"/>
  <c r="AJ929" i="4"/>
  <c r="AJ930" i="4"/>
  <c r="AJ931" i="4"/>
  <c r="AJ932" i="4"/>
  <c r="AJ933" i="4"/>
  <c r="AJ934" i="4"/>
  <c r="AJ935" i="4"/>
  <c r="AJ936" i="4"/>
  <c r="AJ937" i="4"/>
  <c r="AJ938" i="4"/>
  <c r="AJ939" i="4"/>
  <c r="AJ940" i="4"/>
  <c r="AJ941" i="4"/>
  <c r="AJ942" i="4"/>
  <c r="AJ943" i="4"/>
  <c r="AJ944" i="4"/>
  <c r="AJ945" i="4"/>
  <c r="AJ946" i="4"/>
  <c r="AJ947" i="4"/>
  <c r="AJ948" i="4"/>
  <c r="AJ949" i="4"/>
  <c r="AJ950" i="4"/>
  <c r="AJ951" i="4"/>
  <c r="AJ952" i="4"/>
  <c r="AJ953" i="4"/>
  <c r="AJ954" i="4"/>
  <c r="AJ955" i="4"/>
  <c r="AJ956" i="4"/>
  <c r="AJ957" i="4"/>
  <c r="AJ958" i="4"/>
  <c r="AJ959" i="4"/>
  <c r="AJ960" i="4"/>
  <c r="AJ961" i="4"/>
  <c r="AJ962" i="4"/>
  <c r="AJ963" i="4"/>
  <c r="AJ964" i="4"/>
  <c r="AJ965" i="4"/>
  <c r="AJ966" i="4"/>
  <c r="AJ967" i="4"/>
  <c r="AJ968" i="4"/>
  <c r="AJ969" i="4"/>
  <c r="AJ970" i="4"/>
  <c r="AJ971" i="4"/>
  <c r="AJ972" i="4"/>
  <c r="AJ973" i="4"/>
  <c r="AJ974" i="4"/>
  <c r="AJ975" i="4"/>
  <c r="AJ976" i="4"/>
  <c r="AJ977" i="4"/>
  <c r="AJ978" i="4"/>
  <c r="AJ979" i="4"/>
  <c r="AJ980" i="4"/>
  <c r="AJ981" i="4"/>
  <c r="AJ982" i="4"/>
  <c r="AJ983" i="4"/>
  <c r="AJ984" i="4"/>
  <c r="AJ985" i="4"/>
  <c r="AJ986" i="4"/>
  <c r="AJ987" i="4"/>
  <c r="AJ988" i="4"/>
  <c r="AJ989" i="4"/>
  <c r="AJ990" i="4"/>
  <c r="AJ991" i="4"/>
  <c r="AJ992" i="4"/>
  <c r="AJ993" i="4"/>
  <c r="AJ994" i="4"/>
  <c r="AJ995" i="4"/>
  <c r="AJ996" i="4"/>
  <c r="AJ997" i="4"/>
  <c r="AJ998" i="4"/>
  <c r="AJ999" i="4"/>
  <c r="AJ1000" i="4"/>
  <c r="AJ1001" i="4"/>
  <c r="AJ1002" i="4"/>
  <c r="AJ1003" i="4"/>
  <c r="AJ1004" i="4"/>
  <c r="AJ1005" i="4"/>
  <c r="AJ1006" i="4"/>
  <c r="AJ1007" i="4"/>
  <c r="AJ1008" i="4"/>
  <c r="AJ1009" i="4"/>
  <c r="AJ1010" i="4"/>
  <c r="AJ1011" i="4"/>
  <c r="AJ1012" i="4"/>
  <c r="AJ1013" i="4"/>
  <c r="AJ1014" i="4"/>
  <c r="AJ1015" i="4"/>
  <c r="AJ1016" i="4"/>
  <c r="AJ1017" i="4"/>
  <c r="AJ1018" i="4"/>
  <c r="AJ1019" i="4"/>
  <c r="AJ1020" i="4"/>
  <c r="AJ1021" i="4"/>
  <c r="AJ1022" i="4"/>
  <c r="AJ1023" i="4"/>
  <c r="AJ1024" i="4"/>
  <c r="AJ1025" i="4"/>
  <c r="AJ1026" i="4"/>
  <c r="AJ1027" i="4"/>
  <c r="AJ1028" i="4"/>
  <c r="AJ1029" i="4"/>
  <c r="AJ1030" i="4"/>
  <c r="AJ1031" i="4"/>
  <c r="AJ1032" i="4"/>
  <c r="AJ1033" i="4"/>
  <c r="AJ1034" i="4"/>
  <c r="AJ1035" i="4"/>
  <c r="AJ1036" i="4"/>
  <c r="AJ1037" i="4"/>
  <c r="AJ1038" i="4"/>
  <c r="AJ1039" i="4"/>
  <c r="AJ1040" i="4"/>
  <c r="AJ1041" i="4"/>
  <c r="AJ1042" i="4"/>
  <c r="AJ1043" i="4"/>
  <c r="AJ1044" i="4"/>
  <c r="AJ1045" i="4"/>
  <c r="AJ1046" i="4"/>
  <c r="AJ1047" i="4"/>
  <c r="AJ1048" i="4"/>
  <c r="AJ1049" i="4"/>
  <c r="AJ1050" i="4"/>
  <c r="AJ1051" i="4"/>
  <c r="AJ1052" i="4"/>
  <c r="AJ1053" i="4"/>
  <c r="AJ1054" i="4"/>
  <c r="AJ1055" i="4"/>
  <c r="AJ1056" i="4"/>
  <c r="AJ1057" i="4"/>
  <c r="AJ1058" i="4"/>
  <c r="AJ1059" i="4"/>
  <c r="AJ1060" i="4"/>
  <c r="AJ1061" i="4"/>
  <c r="AJ1062" i="4"/>
  <c r="AJ1063" i="4"/>
  <c r="AJ1064" i="4"/>
  <c r="AJ1065" i="4"/>
  <c r="AJ1066" i="4"/>
  <c r="AJ1067" i="4"/>
  <c r="AJ1068" i="4"/>
  <c r="AJ1069" i="4"/>
  <c r="AJ1070" i="4"/>
  <c r="AJ1071" i="4"/>
  <c r="AJ1072" i="4"/>
  <c r="AJ1073" i="4"/>
  <c r="AJ1074" i="4"/>
  <c r="AJ1075" i="4"/>
  <c r="AJ1076" i="4"/>
  <c r="AJ1077" i="4"/>
  <c r="AJ1078" i="4"/>
  <c r="AJ1079" i="4"/>
  <c r="AJ1080" i="4"/>
  <c r="AJ1081" i="4"/>
  <c r="AJ1082" i="4"/>
  <c r="AJ1083" i="4"/>
  <c r="AJ1084" i="4"/>
  <c r="AJ1085" i="4"/>
  <c r="AJ1086" i="4"/>
  <c r="AJ1087" i="4"/>
  <c r="AJ1088" i="4"/>
  <c r="AJ1089" i="4"/>
  <c r="AJ1090" i="4"/>
  <c r="AJ1091" i="4"/>
  <c r="AJ1092" i="4"/>
  <c r="AJ1093" i="4"/>
  <c r="AJ1094" i="4"/>
  <c r="AJ1095" i="4"/>
  <c r="AJ1096" i="4"/>
  <c r="AJ1097" i="4"/>
  <c r="AJ1098" i="4"/>
  <c r="AJ1099" i="4"/>
  <c r="AJ1100" i="4"/>
  <c r="AJ1101" i="4"/>
  <c r="AJ1102" i="4"/>
  <c r="AJ1103" i="4"/>
  <c r="AJ1104" i="4"/>
  <c r="AJ1105" i="4"/>
  <c r="AJ1106" i="4"/>
  <c r="AJ1107" i="4"/>
  <c r="AJ1108" i="4"/>
  <c r="AJ1109" i="4"/>
  <c r="AJ1110" i="4"/>
  <c r="AJ1111" i="4"/>
  <c r="AJ1112" i="4"/>
  <c r="AJ1113" i="4"/>
  <c r="AJ1114" i="4"/>
  <c r="AJ1115" i="4"/>
  <c r="AJ1116" i="4"/>
  <c r="AJ1117" i="4"/>
  <c r="AJ1118" i="4"/>
  <c r="AJ1119" i="4"/>
  <c r="AJ1120" i="4"/>
  <c r="AJ1121" i="4"/>
  <c r="AJ1122" i="4"/>
  <c r="AJ1123" i="4"/>
  <c r="AJ1124" i="4"/>
  <c r="AJ1125" i="4"/>
  <c r="AJ1126" i="4"/>
  <c r="AJ1127" i="4"/>
  <c r="AJ1128" i="4"/>
  <c r="AJ1129" i="4"/>
  <c r="AJ1130" i="4"/>
  <c r="AJ1131" i="4"/>
  <c r="AJ1132" i="4"/>
  <c r="AJ1133" i="4"/>
  <c r="AJ1134" i="4"/>
  <c r="AJ1135" i="4"/>
  <c r="AJ1136" i="4"/>
  <c r="AJ1137" i="4"/>
  <c r="AJ1138" i="4"/>
  <c r="AJ1139" i="4"/>
  <c r="AJ1140" i="4"/>
  <c r="AJ1141" i="4"/>
  <c r="AJ1142" i="4"/>
  <c r="AJ1143" i="4"/>
  <c r="AJ1144" i="4"/>
  <c r="AJ1145" i="4"/>
  <c r="AJ1146" i="4"/>
  <c r="AJ1147" i="4"/>
  <c r="AJ1148" i="4"/>
  <c r="AJ1149" i="4"/>
  <c r="AJ1150" i="4"/>
  <c r="AJ1151" i="4"/>
  <c r="AJ1152" i="4"/>
  <c r="AJ1153" i="4"/>
  <c r="AJ1154" i="4"/>
  <c r="AJ1155" i="4"/>
  <c r="AJ1156" i="4"/>
  <c r="AJ1157" i="4"/>
  <c r="AJ1158" i="4"/>
  <c r="AJ1159" i="4"/>
  <c r="AJ1160" i="4"/>
  <c r="AJ1161" i="4"/>
  <c r="AJ1162" i="4"/>
  <c r="AJ1163" i="4"/>
  <c r="AJ1164" i="4"/>
  <c r="AJ1165" i="4"/>
  <c r="AJ1166" i="4"/>
  <c r="AJ1167" i="4"/>
  <c r="AJ1168" i="4"/>
  <c r="AJ1169" i="4"/>
  <c r="AJ1170" i="4"/>
  <c r="AJ1171" i="4"/>
  <c r="AJ1172" i="4"/>
  <c r="AJ1173" i="4"/>
  <c r="AJ1174" i="4"/>
  <c r="AJ1175" i="4"/>
  <c r="AJ1176" i="4"/>
  <c r="AJ1177" i="4"/>
  <c r="AJ1178" i="4"/>
  <c r="AJ1179" i="4"/>
  <c r="AJ1180" i="4"/>
  <c r="AJ1181" i="4"/>
  <c r="AJ1182" i="4"/>
  <c r="AJ1183" i="4"/>
  <c r="AJ1184" i="4"/>
  <c r="AJ1185" i="4"/>
  <c r="AJ1186" i="4"/>
  <c r="AJ1187" i="4"/>
  <c r="AJ1188" i="4"/>
  <c r="AJ1189" i="4"/>
  <c r="AJ1190" i="4"/>
  <c r="AJ1191" i="4"/>
  <c r="AJ1192" i="4"/>
  <c r="AJ1193" i="4"/>
  <c r="AJ1194" i="4"/>
  <c r="AJ1195" i="4"/>
  <c r="AJ1196" i="4"/>
  <c r="AJ1197" i="4"/>
  <c r="AJ1198" i="4"/>
  <c r="AJ1199" i="4"/>
  <c r="AJ1200" i="4"/>
  <c r="AJ1201" i="4"/>
  <c r="AJ1202" i="4"/>
  <c r="AJ1203" i="4"/>
  <c r="AJ1204" i="4"/>
  <c r="AJ1205" i="4"/>
  <c r="AJ1206" i="4"/>
  <c r="AJ1207" i="4"/>
  <c r="AJ1208" i="4"/>
  <c r="AJ1209" i="4"/>
  <c r="AJ1210" i="4"/>
  <c r="AJ1211" i="4"/>
  <c r="AJ1212" i="4"/>
  <c r="AJ1213" i="4"/>
  <c r="AJ1214" i="4"/>
  <c r="AJ1215" i="4"/>
  <c r="AJ1216" i="4"/>
  <c r="AJ1217" i="4"/>
  <c r="AJ1218" i="4"/>
  <c r="AJ1219" i="4"/>
  <c r="AJ1220" i="4"/>
  <c r="AJ1221" i="4"/>
  <c r="AJ1222" i="4"/>
  <c r="AJ1223" i="4"/>
  <c r="AJ1224" i="4"/>
  <c r="AJ1225" i="4"/>
  <c r="AJ1226" i="4"/>
  <c r="AJ1227" i="4"/>
  <c r="AJ1228" i="4"/>
  <c r="AJ1229" i="4"/>
  <c r="AJ1230" i="4"/>
  <c r="AJ1231" i="4"/>
  <c r="AJ1232" i="4"/>
  <c r="AJ1233" i="4"/>
  <c r="AJ1234" i="4"/>
  <c r="AJ1235" i="4"/>
  <c r="AJ1236" i="4"/>
  <c r="AJ1237" i="4"/>
  <c r="AJ1238" i="4"/>
  <c r="AJ1239" i="4"/>
  <c r="AJ1240" i="4"/>
  <c r="AJ1241" i="4"/>
  <c r="AJ1242" i="4"/>
  <c r="AJ1243" i="4"/>
  <c r="AJ1244" i="4"/>
  <c r="AJ1245" i="4"/>
  <c r="AJ1246" i="4"/>
  <c r="AJ1247" i="4"/>
  <c r="AJ1248" i="4"/>
  <c r="AJ1249" i="4"/>
  <c r="AJ1250" i="4"/>
  <c r="AJ1251" i="4"/>
  <c r="AJ1252" i="4"/>
  <c r="AJ1253" i="4"/>
  <c r="AJ1254" i="4"/>
  <c r="AJ1255" i="4"/>
  <c r="AJ1256" i="4"/>
  <c r="AJ1257" i="4"/>
  <c r="AJ1258" i="4"/>
  <c r="AJ1259" i="4"/>
  <c r="AJ1260" i="4"/>
  <c r="AJ1261" i="4"/>
  <c r="AJ1262" i="4"/>
  <c r="AJ1263" i="4"/>
  <c r="AJ1264" i="4"/>
  <c r="AJ1265" i="4"/>
  <c r="AJ1266" i="4"/>
  <c r="AJ1267" i="4"/>
  <c r="AJ1268" i="4"/>
  <c r="AJ1269" i="4"/>
  <c r="AJ1270" i="4"/>
  <c r="AJ1271" i="4"/>
  <c r="AJ1272" i="4"/>
  <c r="AJ1273" i="4"/>
  <c r="AJ1274" i="4"/>
  <c r="AJ1275" i="4"/>
  <c r="AJ1276" i="4"/>
  <c r="AJ1277" i="4"/>
  <c r="AJ1278" i="4"/>
  <c r="AJ1279" i="4"/>
  <c r="AJ1280" i="4"/>
  <c r="AJ1281" i="4"/>
  <c r="AJ1282" i="4"/>
  <c r="AJ1283" i="4"/>
  <c r="AJ1284" i="4"/>
  <c r="AJ1285" i="4"/>
  <c r="AJ1286" i="4"/>
  <c r="AJ1287" i="4"/>
  <c r="AJ1288" i="4"/>
  <c r="AJ1289" i="4"/>
  <c r="AJ1290" i="4"/>
  <c r="AJ1291" i="4"/>
  <c r="AJ1292" i="4"/>
  <c r="AJ1293" i="4"/>
  <c r="AJ1294" i="4"/>
  <c r="AJ1295" i="4"/>
  <c r="AJ1296" i="4"/>
  <c r="AJ1297" i="4"/>
  <c r="AJ1298" i="4"/>
  <c r="AJ1299" i="4"/>
  <c r="AJ1300" i="4"/>
  <c r="AJ1301" i="4"/>
  <c r="AJ1302" i="4"/>
  <c r="AJ1303" i="4"/>
  <c r="AJ1304" i="4"/>
  <c r="AJ1305" i="4"/>
  <c r="AJ1306" i="4"/>
  <c r="AJ1307" i="4"/>
  <c r="AJ1308" i="4"/>
  <c r="AJ1309" i="4"/>
  <c r="AJ1310" i="4"/>
  <c r="AJ1311" i="4"/>
  <c r="AJ1312" i="4"/>
  <c r="AJ1313" i="4"/>
  <c r="AJ1314" i="4"/>
  <c r="AJ1315" i="4"/>
  <c r="AJ1316" i="4"/>
  <c r="AJ1317" i="4"/>
  <c r="AJ1318" i="4"/>
  <c r="AJ1319" i="4"/>
  <c r="AJ1320" i="4"/>
  <c r="AJ1321" i="4"/>
  <c r="AJ1322" i="4"/>
  <c r="AJ1323" i="4"/>
  <c r="AJ1324" i="4"/>
  <c r="AJ1325" i="4"/>
  <c r="AJ1326" i="4"/>
  <c r="AJ1327" i="4"/>
  <c r="AJ1328" i="4"/>
  <c r="AJ1329" i="4"/>
  <c r="AJ1330" i="4"/>
  <c r="AJ1331" i="4"/>
  <c r="AJ1332" i="4"/>
  <c r="AJ1333" i="4"/>
  <c r="AJ1334" i="4"/>
  <c r="AJ1335" i="4"/>
  <c r="AJ1336" i="4"/>
  <c r="AJ1337" i="4"/>
  <c r="AJ1338" i="4"/>
  <c r="AJ1339" i="4"/>
  <c r="AJ1340" i="4"/>
  <c r="AJ1341" i="4"/>
  <c r="AJ1342" i="4"/>
  <c r="AJ1343" i="4"/>
  <c r="AJ1344" i="4"/>
  <c r="AJ1345" i="4"/>
  <c r="AJ1346" i="4"/>
  <c r="AJ1347" i="4"/>
  <c r="AJ1348" i="4"/>
  <c r="AJ1349" i="4"/>
  <c r="AJ1350" i="4"/>
  <c r="AJ1351" i="4"/>
  <c r="AJ1352" i="4"/>
  <c r="AJ1353" i="4"/>
  <c r="AJ1354" i="4"/>
  <c r="AJ1355" i="4"/>
  <c r="AJ1356" i="4"/>
  <c r="AJ1357" i="4"/>
  <c r="AJ1358" i="4"/>
  <c r="AJ1359" i="4"/>
  <c r="AJ1360" i="4"/>
  <c r="AJ1361" i="4"/>
  <c r="AJ1362" i="4"/>
  <c r="AJ1363" i="4"/>
  <c r="AJ1364" i="4"/>
  <c r="AJ1365" i="4"/>
  <c r="AJ1366" i="4"/>
  <c r="AJ1367" i="4"/>
  <c r="AJ1368" i="4"/>
  <c r="AJ1369" i="4"/>
  <c r="AJ1370" i="4"/>
  <c r="AJ1371" i="4"/>
  <c r="AJ1372" i="4"/>
  <c r="AJ1373" i="4"/>
  <c r="AJ1374" i="4"/>
  <c r="AJ1375" i="4"/>
  <c r="AJ1376" i="4"/>
  <c r="AJ1377" i="4"/>
  <c r="AJ1378" i="4"/>
  <c r="AJ1379" i="4"/>
  <c r="AJ1380" i="4"/>
  <c r="AJ1381" i="4"/>
  <c r="AJ1382" i="4"/>
  <c r="AJ1383" i="4"/>
  <c r="AJ1384" i="4"/>
  <c r="AJ1385" i="4"/>
  <c r="AJ1386" i="4"/>
  <c r="AJ1387" i="4"/>
  <c r="AJ1388" i="4"/>
  <c r="AJ1389" i="4"/>
  <c r="AJ1390" i="4"/>
  <c r="AJ1391" i="4"/>
  <c r="AJ1392" i="4"/>
  <c r="AJ1393" i="4"/>
  <c r="AJ1394" i="4"/>
  <c r="AJ1395" i="4"/>
  <c r="AJ1396" i="4"/>
  <c r="AJ1397" i="4"/>
  <c r="AJ1398" i="4"/>
  <c r="AJ1399" i="4"/>
  <c r="AJ1400" i="4"/>
  <c r="AJ1401" i="4"/>
  <c r="AJ1402" i="4"/>
  <c r="AJ1403" i="4"/>
  <c r="AJ1404" i="4"/>
  <c r="AJ1405" i="4"/>
  <c r="AJ1406" i="4"/>
  <c r="AJ1407" i="4"/>
  <c r="AJ1408" i="4"/>
  <c r="AJ1409" i="4"/>
  <c r="AJ1410" i="4"/>
  <c r="AJ1411" i="4"/>
  <c r="AJ1412" i="4"/>
  <c r="AJ1413" i="4"/>
  <c r="AJ1414" i="4"/>
  <c r="AJ1415" i="4"/>
  <c r="AJ1416" i="4"/>
  <c r="AJ1417" i="4"/>
  <c r="AJ1418" i="4"/>
  <c r="AJ1419" i="4"/>
  <c r="AJ1420" i="4"/>
  <c r="AJ1421" i="4"/>
  <c r="AJ1422" i="4"/>
  <c r="AJ1423" i="4"/>
  <c r="AJ1424" i="4"/>
  <c r="AJ1425" i="4"/>
  <c r="AJ1426" i="4"/>
  <c r="AJ1427" i="4"/>
  <c r="AJ1428" i="4"/>
  <c r="AJ1429" i="4"/>
  <c r="AJ1430" i="4"/>
  <c r="AJ1431" i="4"/>
  <c r="AJ1432" i="4"/>
  <c r="AJ1433" i="4"/>
  <c r="AJ1434" i="4"/>
  <c r="AJ1435" i="4"/>
  <c r="AJ1436" i="4"/>
  <c r="AJ1437" i="4"/>
  <c r="AJ1438" i="4"/>
  <c r="AJ1439" i="4"/>
  <c r="AJ1440" i="4"/>
  <c r="AJ1441" i="4"/>
  <c r="AJ1442" i="4"/>
  <c r="AJ1443" i="4"/>
  <c r="AJ1444" i="4"/>
  <c r="AJ1445" i="4"/>
  <c r="AJ1446" i="4"/>
  <c r="AJ1447" i="4"/>
  <c r="AJ1448" i="4"/>
  <c r="AJ1449" i="4"/>
  <c r="AJ1450" i="4"/>
  <c r="AJ1451" i="4"/>
  <c r="AJ1452" i="4"/>
  <c r="AJ1453" i="4"/>
  <c r="AJ1454" i="4"/>
  <c r="AJ1455" i="4"/>
  <c r="AJ1456" i="4"/>
  <c r="AJ1457" i="4"/>
  <c r="AJ1458" i="4"/>
  <c r="AJ1459" i="4"/>
  <c r="AJ1460" i="4"/>
  <c r="AJ1461" i="4"/>
  <c r="AJ1462" i="4"/>
  <c r="AJ1463" i="4"/>
  <c r="AJ1464" i="4"/>
  <c r="AJ1465" i="4"/>
  <c r="AJ1466" i="4"/>
  <c r="AJ1467" i="4"/>
  <c r="AJ1468" i="4"/>
  <c r="AJ1469" i="4"/>
  <c r="AJ1470" i="4"/>
  <c r="AJ1471" i="4"/>
  <c r="AJ1472" i="4"/>
  <c r="AJ1473" i="4"/>
  <c r="AJ1474" i="4"/>
  <c r="AJ1475" i="4"/>
  <c r="AJ1476" i="4"/>
  <c r="AJ1477" i="4"/>
  <c r="AJ1478" i="4"/>
  <c r="AJ1479" i="4"/>
  <c r="AJ1480" i="4"/>
  <c r="AJ1481" i="4"/>
  <c r="AJ1482" i="4"/>
  <c r="AJ1483" i="4"/>
  <c r="AJ1484" i="4"/>
  <c r="AJ1485" i="4"/>
  <c r="AJ1486" i="4"/>
  <c r="AJ1487" i="4"/>
  <c r="AJ1488" i="4"/>
  <c r="AJ1489" i="4"/>
  <c r="AJ1490" i="4"/>
  <c r="AJ1491" i="4"/>
  <c r="AJ1492" i="4"/>
  <c r="AJ1493" i="4"/>
  <c r="AJ1494" i="4"/>
  <c r="AJ1495" i="4"/>
  <c r="AJ1496" i="4"/>
  <c r="AJ1497" i="4"/>
  <c r="AJ1498" i="4"/>
  <c r="AJ1499" i="4"/>
  <c r="AJ1500" i="4"/>
  <c r="AJ1501" i="4"/>
  <c r="AJ1502" i="4"/>
  <c r="AJ1503" i="4"/>
  <c r="AJ1504" i="4"/>
  <c r="AJ1505" i="4"/>
  <c r="AJ1506" i="4"/>
  <c r="AJ1507" i="4"/>
  <c r="AJ1508" i="4"/>
  <c r="AJ1509" i="4"/>
  <c r="AJ1510" i="4"/>
  <c r="AJ1511" i="4"/>
  <c r="AJ1512" i="4"/>
  <c r="AJ1513" i="4"/>
  <c r="AJ1514" i="4"/>
  <c r="AJ1515" i="4"/>
  <c r="AJ1516" i="4"/>
  <c r="AJ1517" i="4"/>
  <c r="AJ1518" i="4"/>
  <c r="AJ1519" i="4"/>
  <c r="AJ1520" i="4"/>
  <c r="AJ1521" i="4"/>
  <c r="AJ1522" i="4"/>
  <c r="AJ1523" i="4"/>
  <c r="AJ1524" i="4"/>
  <c r="AJ1525" i="4"/>
  <c r="AJ1526" i="4"/>
  <c r="AJ1527" i="4"/>
  <c r="AJ1528" i="4"/>
  <c r="AJ1529" i="4"/>
  <c r="AJ1530" i="4"/>
  <c r="AJ1531" i="4"/>
  <c r="AJ1532" i="4"/>
  <c r="AJ1533" i="4"/>
  <c r="AJ1534" i="4"/>
  <c r="AJ1535" i="4"/>
  <c r="AJ1536" i="4"/>
  <c r="AJ1537" i="4"/>
  <c r="AJ1538" i="4"/>
  <c r="AJ1539" i="4"/>
  <c r="AJ1540" i="4"/>
  <c r="AJ1541" i="4"/>
  <c r="AJ1542" i="4"/>
  <c r="AJ1543" i="4"/>
  <c r="AJ1544" i="4"/>
  <c r="AJ1545" i="4"/>
  <c r="AJ1546" i="4"/>
  <c r="AJ1547" i="4"/>
  <c r="AJ1548" i="4"/>
  <c r="AJ1549" i="4"/>
  <c r="AJ1550" i="4"/>
  <c r="AJ1551" i="4"/>
  <c r="AJ1552" i="4"/>
  <c r="AJ1553" i="4"/>
  <c r="AJ1554" i="4"/>
  <c r="AJ1555" i="4"/>
  <c r="AJ1556" i="4"/>
  <c r="AJ1557" i="4"/>
  <c r="AJ1558" i="4"/>
  <c r="AJ1559" i="4"/>
  <c r="AJ1560" i="4"/>
  <c r="AJ1561" i="4"/>
  <c r="AJ1562" i="4"/>
  <c r="AJ1563" i="4"/>
  <c r="AJ1564" i="4"/>
  <c r="AJ1565" i="4"/>
  <c r="AJ1566" i="4"/>
  <c r="AJ1567" i="4"/>
  <c r="AJ1568" i="4"/>
  <c r="AJ1569" i="4"/>
  <c r="AJ1570" i="4"/>
  <c r="AJ1571" i="4"/>
  <c r="AJ1572" i="4"/>
  <c r="AJ1573" i="4"/>
  <c r="AJ1574" i="4"/>
  <c r="AJ1575" i="4"/>
  <c r="AJ1576" i="4"/>
  <c r="AJ1577" i="4"/>
  <c r="AJ1578" i="4"/>
  <c r="AJ1579" i="4"/>
  <c r="AJ1580" i="4"/>
  <c r="AJ1581" i="4"/>
  <c r="AJ1582" i="4"/>
  <c r="AJ1583" i="4"/>
  <c r="AJ1584" i="4"/>
  <c r="AJ1585" i="4"/>
  <c r="AJ1586" i="4"/>
  <c r="AJ1587" i="4"/>
  <c r="AJ1588" i="4"/>
  <c r="AJ1589" i="4"/>
  <c r="AJ1590" i="4"/>
  <c r="AJ1591" i="4"/>
  <c r="AJ1592" i="4"/>
  <c r="AJ1593" i="4"/>
  <c r="AJ1594" i="4"/>
  <c r="AJ1595" i="4"/>
  <c r="AJ1596" i="4"/>
  <c r="AJ1597" i="4"/>
  <c r="AJ1598" i="4"/>
  <c r="AJ1599" i="4"/>
  <c r="AJ1600" i="4"/>
  <c r="AJ1601" i="4"/>
  <c r="AJ1602" i="4"/>
  <c r="AJ1603" i="4"/>
  <c r="AJ1604" i="4"/>
  <c r="AJ1605" i="4"/>
  <c r="AJ1606" i="4"/>
  <c r="AJ1607" i="4"/>
  <c r="AJ1608" i="4"/>
  <c r="AJ1609" i="4"/>
  <c r="AJ1610" i="4"/>
  <c r="AJ1611" i="4"/>
  <c r="AJ1612" i="4"/>
  <c r="AJ1613" i="4"/>
  <c r="AJ1614" i="4"/>
  <c r="AJ1615" i="4"/>
  <c r="AJ1616" i="4"/>
  <c r="AJ1617" i="4"/>
  <c r="AJ1618" i="4"/>
  <c r="AJ1619" i="4"/>
  <c r="AJ1620" i="4"/>
  <c r="AJ1621" i="4"/>
  <c r="AJ1622" i="4"/>
  <c r="AJ1623" i="4"/>
  <c r="AJ1624" i="4"/>
  <c r="AJ1625" i="4"/>
  <c r="AJ1626" i="4"/>
  <c r="AJ1627" i="4"/>
  <c r="AJ1628" i="4"/>
  <c r="AJ1629" i="4"/>
  <c r="AJ1630" i="4"/>
  <c r="AJ1631" i="4"/>
  <c r="AJ1632" i="4"/>
  <c r="AJ1633" i="4"/>
  <c r="AJ1634" i="4"/>
  <c r="AJ1635" i="4"/>
  <c r="AJ1636" i="4"/>
  <c r="AJ1637" i="4"/>
  <c r="AJ1638" i="4"/>
  <c r="AJ1639" i="4"/>
  <c r="AJ1640" i="4"/>
  <c r="AJ1641" i="4"/>
  <c r="AJ1642" i="4"/>
  <c r="AJ1643" i="4"/>
  <c r="AJ1644" i="4"/>
  <c r="AJ1645" i="4"/>
  <c r="AJ1646" i="4"/>
  <c r="AJ1647" i="4"/>
  <c r="AJ1648" i="4"/>
  <c r="AJ1649" i="4"/>
  <c r="AJ1650" i="4"/>
  <c r="AJ1651" i="4"/>
  <c r="AJ1652" i="4"/>
  <c r="AJ1653" i="4"/>
  <c r="AJ1654" i="4"/>
  <c r="AJ1655" i="4"/>
  <c r="AJ1656" i="4"/>
  <c r="AJ1657" i="4"/>
  <c r="AJ1658" i="4"/>
  <c r="AJ1659" i="4"/>
  <c r="AJ1660" i="4"/>
  <c r="AJ1661" i="4"/>
  <c r="AJ1662" i="4"/>
  <c r="AJ1663" i="4"/>
  <c r="AJ1664" i="4"/>
  <c r="AJ1665" i="4"/>
  <c r="AJ1666" i="4"/>
  <c r="AJ1667" i="4"/>
  <c r="AJ1668" i="4"/>
  <c r="AJ1669" i="4"/>
  <c r="AJ1670" i="4"/>
  <c r="AJ1671" i="4"/>
  <c r="AJ1672" i="4"/>
  <c r="AJ1673" i="4"/>
  <c r="AJ1674" i="4"/>
  <c r="AJ1675" i="4"/>
  <c r="AJ1676" i="4"/>
  <c r="AJ1677" i="4"/>
  <c r="AJ1678" i="4"/>
  <c r="AJ1679" i="4"/>
  <c r="AJ1680" i="4"/>
  <c r="AJ1681" i="4"/>
  <c r="AJ1682" i="4"/>
  <c r="AJ1683" i="4"/>
  <c r="AJ1684" i="4"/>
  <c r="AJ1685" i="4"/>
  <c r="AJ1686" i="4"/>
  <c r="AJ1687" i="4"/>
  <c r="AJ1688" i="4"/>
  <c r="AJ1689" i="4"/>
  <c r="AJ1690" i="4"/>
  <c r="AJ1691" i="4"/>
  <c r="AJ1692" i="4"/>
  <c r="AJ1693" i="4"/>
  <c r="AJ1694" i="4"/>
  <c r="AJ1695" i="4"/>
  <c r="AJ1696" i="4"/>
  <c r="AJ1697" i="4"/>
  <c r="AJ1698" i="4"/>
  <c r="AJ1699" i="4"/>
  <c r="AJ1700" i="4"/>
  <c r="AJ1701" i="4"/>
  <c r="AJ1702" i="4"/>
  <c r="AJ1703" i="4"/>
  <c r="AJ1704" i="4"/>
  <c r="AJ1705" i="4"/>
  <c r="AJ1706" i="4"/>
  <c r="AJ1707" i="4"/>
  <c r="AJ1708" i="4"/>
  <c r="AJ1709" i="4"/>
  <c r="AJ1710" i="4"/>
  <c r="AJ1711" i="4"/>
  <c r="AJ1712" i="4"/>
  <c r="AJ1713" i="4"/>
  <c r="AJ1714" i="4"/>
  <c r="AJ1715" i="4"/>
  <c r="AJ1716" i="4"/>
  <c r="AJ1717" i="4"/>
  <c r="AJ1718" i="4"/>
  <c r="AJ1719" i="4"/>
  <c r="AJ1720" i="4"/>
  <c r="AJ1721" i="4"/>
  <c r="AJ1722" i="4"/>
  <c r="AJ1723" i="4"/>
  <c r="AJ1724" i="4"/>
  <c r="AJ1725" i="4"/>
  <c r="AJ1726" i="4"/>
  <c r="AJ1727" i="4"/>
  <c r="AJ1728" i="4"/>
  <c r="AJ1729" i="4"/>
  <c r="AJ1730" i="4"/>
  <c r="AJ1731" i="4"/>
  <c r="AJ1732" i="4"/>
  <c r="AJ1733" i="4"/>
  <c r="AJ1734" i="4"/>
  <c r="AJ1735" i="4"/>
  <c r="AJ1736" i="4"/>
  <c r="AJ1737" i="4"/>
  <c r="AJ1738" i="4"/>
  <c r="AJ1739" i="4"/>
  <c r="AJ1740" i="4"/>
  <c r="AJ1741" i="4"/>
  <c r="AJ1742" i="4"/>
  <c r="AJ1743" i="4"/>
  <c r="AJ1744" i="4"/>
  <c r="AJ1745" i="4"/>
  <c r="AJ1746" i="4"/>
  <c r="AJ1747" i="4"/>
  <c r="AJ1748" i="4"/>
  <c r="AJ1749" i="4"/>
  <c r="AJ1750" i="4"/>
  <c r="AJ1751" i="4"/>
  <c r="AJ1752" i="4"/>
  <c r="AJ1753" i="4"/>
  <c r="AJ1754" i="4"/>
  <c r="AJ1755" i="4"/>
  <c r="AJ1756" i="4"/>
  <c r="AJ1757" i="4"/>
  <c r="AJ1758" i="4"/>
  <c r="AJ1759" i="4"/>
  <c r="AJ1760" i="4"/>
  <c r="AJ1761" i="4"/>
  <c r="AJ1762" i="4"/>
  <c r="AJ1763" i="4"/>
  <c r="AJ1764" i="4"/>
  <c r="AJ1765" i="4"/>
  <c r="AJ1766" i="4"/>
  <c r="AJ1767" i="4"/>
  <c r="AJ1768" i="4"/>
  <c r="AJ1769" i="4"/>
  <c r="AJ1770" i="4"/>
  <c r="AJ1771" i="4"/>
  <c r="AJ1772" i="4"/>
  <c r="AJ1773" i="4"/>
  <c r="AJ1774" i="4"/>
  <c r="AJ1775" i="4"/>
  <c r="AJ1776" i="4"/>
  <c r="AJ1777" i="4"/>
  <c r="AJ1778" i="4"/>
  <c r="AJ1779" i="4"/>
  <c r="AJ1780" i="4"/>
  <c r="AJ1781" i="4"/>
  <c r="AJ1782" i="4"/>
  <c r="AJ1783" i="4"/>
  <c r="AJ1784" i="4"/>
  <c r="AJ1785" i="4"/>
  <c r="AJ1786" i="4"/>
  <c r="AJ1787" i="4"/>
  <c r="AJ1788" i="4"/>
  <c r="AJ1789" i="4"/>
  <c r="AJ1790" i="4"/>
  <c r="AJ1791" i="4"/>
  <c r="AJ1792" i="4"/>
  <c r="AJ1793" i="4"/>
  <c r="AJ1794" i="4"/>
  <c r="AJ1795" i="4"/>
  <c r="AJ1796" i="4"/>
  <c r="AJ1797" i="4"/>
  <c r="AJ1798" i="4"/>
  <c r="AJ1799" i="4"/>
  <c r="AJ1800" i="4"/>
  <c r="AJ1801" i="4"/>
  <c r="AJ1802" i="4"/>
  <c r="AJ1803" i="4"/>
  <c r="AJ1804" i="4"/>
  <c r="AJ1805" i="4"/>
  <c r="AJ1806" i="4"/>
  <c r="AJ1807" i="4"/>
  <c r="AJ1808" i="4"/>
  <c r="AJ1809" i="4"/>
  <c r="AJ1810" i="4"/>
  <c r="AJ1811" i="4"/>
  <c r="AJ1812" i="4"/>
  <c r="AJ1813" i="4"/>
  <c r="AJ1814" i="4"/>
  <c r="AJ1815" i="4"/>
  <c r="AJ1816" i="4"/>
  <c r="AJ1817" i="4"/>
  <c r="AJ1818" i="4"/>
  <c r="AJ1819" i="4"/>
  <c r="AJ1820" i="4"/>
  <c r="AJ1821" i="4"/>
  <c r="AJ1822" i="4"/>
  <c r="AJ1823" i="4"/>
  <c r="AJ1824" i="4"/>
  <c r="AJ1825" i="4"/>
  <c r="AJ1826" i="4"/>
  <c r="AJ1827" i="4"/>
  <c r="AJ1828" i="4"/>
  <c r="AJ1829" i="4"/>
  <c r="AJ1830" i="4"/>
  <c r="AJ1831" i="4"/>
  <c r="AJ1832" i="4"/>
  <c r="AJ1833" i="4"/>
  <c r="AJ1834" i="4"/>
  <c r="AJ1835" i="4"/>
  <c r="AJ1836" i="4"/>
  <c r="AJ1837" i="4"/>
  <c r="AJ1838" i="4"/>
  <c r="AJ1839" i="4"/>
  <c r="AJ1840" i="4"/>
  <c r="AJ1841" i="4"/>
  <c r="AJ1842" i="4"/>
  <c r="AJ1843" i="4"/>
  <c r="AJ1844" i="4"/>
  <c r="AJ1845" i="4"/>
  <c r="AJ1846" i="4"/>
  <c r="AJ1847" i="4"/>
  <c r="AJ1848" i="4"/>
  <c r="AJ1849" i="4"/>
  <c r="AJ1850" i="4"/>
  <c r="AJ1851" i="4"/>
  <c r="AJ1852" i="4"/>
  <c r="AJ1853" i="4"/>
  <c r="AJ1854" i="4"/>
  <c r="AJ1855" i="4"/>
  <c r="AJ1856" i="4"/>
  <c r="AJ1857" i="4"/>
  <c r="AJ1858" i="4"/>
  <c r="AJ1859" i="4"/>
  <c r="AJ1860" i="4"/>
  <c r="AJ1861" i="4"/>
  <c r="AJ1862" i="4"/>
  <c r="AJ1863" i="4"/>
  <c r="AJ1864" i="4"/>
  <c r="AJ1865" i="4"/>
  <c r="AJ1866" i="4"/>
  <c r="AJ1867" i="4"/>
  <c r="AJ1868" i="4"/>
  <c r="AJ1869" i="4"/>
  <c r="AJ1870" i="4"/>
  <c r="AJ1871" i="4"/>
  <c r="AJ1872" i="4"/>
  <c r="AJ1873" i="4"/>
  <c r="AJ1874" i="4"/>
  <c r="AJ1875" i="4"/>
  <c r="AJ1876" i="4"/>
  <c r="AJ1877" i="4"/>
  <c r="AJ1878" i="4"/>
  <c r="AJ1879" i="4"/>
  <c r="AJ1880" i="4"/>
  <c r="AJ1881" i="4"/>
  <c r="AJ1882" i="4"/>
  <c r="AJ1883" i="4"/>
  <c r="AJ1884" i="4"/>
  <c r="AJ1885" i="4"/>
  <c r="AJ1886" i="4"/>
  <c r="AJ1887" i="4"/>
  <c r="AJ1888" i="4"/>
  <c r="AJ1889" i="4"/>
  <c r="AJ1890" i="4"/>
  <c r="AJ1891" i="4"/>
  <c r="AJ1892" i="4"/>
  <c r="AJ1893" i="4"/>
  <c r="AJ1894" i="4"/>
  <c r="AJ1895" i="4"/>
  <c r="AJ1896" i="4"/>
  <c r="AJ1897" i="4"/>
  <c r="AJ1898" i="4"/>
  <c r="AJ1899" i="4"/>
  <c r="AJ1900" i="4"/>
  <c r="AJ1901" i="4"/>
  <c r="AJ1902" i="4"/>
  <c r="AJ1903" i="4"/>
  <c r="AJ1904" i="4"/>
  <c r="AJ1905" i="4"/>
  <c r="AJ1906" i="4"/>
  <c r="AJ1907" i="4"/>
  <c r="AJ1908" i="4"/>
  <c r="AJ1909" i="4"/>
  <c r="AJ1910" i="4"/>
  <c r="AJ1911" i="4"/>
  <c r="AJ1912" i="4"/>
  <c r="AJ1913" i="4"/>
  <c r="AJ1914" i="4"/>
  <c r="AJ1915" i="4"/>
  <c r="AJ1916" i="4"/>
  <c r="AJ1917" i="4"/>
  <c r="AJ1918" i="4"/>
  <c r="AJ1919" i="4"/>
  <c r="AJ1920" i="4"/>
  <c r="AJ1921" i="4"/>
  <c r="AJ1922" i="4"/>
  <c r="AJ1923" i="4"/>
  <c r="AJ1924" i="4"/>
  <c r="AJ1925" i="4"/>
  <c r="AJ1926" i="4"/>
  <c r="AJ1927" i="4"/>
  <c r="AJ1928" i="4"/>
  <c r="AJ1929" i="4"/>
  <c r="AJ1930" i="4"/>
  <c r="AJ1931" i="4"/>
  <c r="AJ1932" i="4"/>
  <c r="AJ1933" i="4"/>
  <c r="AJ1934" i="4"/>
  <c r="AJ1935" i="4"/>
  <c r="AJ1936" i="4"/>
  <c r="AJ1937" i="4"/>
  <c r="AJ1938" i="4"/>
  <c r="AJ1939" i="4"/>
  <c r="AJ1940" i="4"/>
  <c r="AJ1941" i="4"/>
  <c r="AJ1942" i="4"/>
  <c r="AJ1943" i="4"/>
  <c r="AJ1944" i="4"/>
  <c r="AJ1945" i="4"/>
  <c r="AJ1946" i="4"/>
  <c r="AJ1947" i="4"/>
  <c r="AJ1948" i="4"/>
  <c r="AJ1949" i="4"/>
  <c r="AJ1950" i="4"/>
  <c r="AJ1951" i="4"/>
  <c r="AJ1952" i="4"/>
  <c r="AJ1953" i="4"/>
  <c r="AJ1954" i="4"/>
  <c r="AJ1955" i="4"/>
  <c r="AJ1956" i="4"/>
  <c r="AJ1957" i="4"/>
  <c r="AJ1958" i="4"/>
  <c r="AJ1959" i="4"/>
  <c r="AJ1960" i="4"/>
  <c r="AJ1961" i="4"/>
  <c r="AJ1962" i="4"/>
  <c r="AJ1963" i="4"/>
  <c r="AJ1964" i="4"/>
  <c r="AJ1965" i="4"/>
  <c r="AJ1966" i="4"/>
  <c r="AJ1967" i="4"/>
  <c r="AJ1968" i="4"/>
  <c r="AJ1969" i="4"/>
  <c r="AJ1970" i="4"/>
  <c r="AJ1971" i="4"/>
  <c r="AJ1972" i="4"/>
  <c r="AJ1973" i="4"/>
  <c r="AJ1974" i="4"/>
  <c r="AJ1975" i="4"/>
  <c r="AJ1976" i="4"/>
  <c r="AJ1977" i="4"/>
  <c r="AJ1978" i="4"/>
  <c r="AJ1979" i="4"/>
  <c r="AJ1980" i="4"/>
  <c r="AJ1981" i="4"/>
  <c r="AJ1982" i="4"/>
  <c r="AJ1983" i="4"/>
  <c r="AJ1984" i="4"/>
  <c r="AJ1985" i="4"/>
  <c r="AJ1986" i="4"/>
  <c r="AJ1987" i="4"/>
  <c r="AJ1988" i="4"/>
  <c r="AJ1989" i="4"/>
  <c r="AJ1990" i="4"/>
  <c r="AJ1991" i="4"/>
  <c r="AJ1992" i="4"/>
  <c r="AJ1993" i="4"/>
  <c r="AJ1994" i="4"/>
  <c r="AJ1995" i="4"/>
  <c r="AJ1996" i="4"/>
  <c r="AJ1997" i="4"/>
  <c r="AJ1998" i="4"/>
  <c r="AJ1999" i="4"/>
  <c r="AJ2000" i="4"/>
  <c r="AJ2001" i="4"/>
  <c r="AJ2002" i="4"/>
  <c r="AJ2003" i="4"/>
  <c r="AJ2004" i="4"/>
  <c r="AJ2005" i="4"/>
  <c r="AJ2006" i="4"/>
  <c r="AJ2007" i="4"/>
  <c r="AJ2008" i="4"/>
  <c r="AB9" i="4"/>
  <c r="AD9" i="4" s="1"/>
  <c r="AB10" i="4"/>
  <c r="AD10" i="4" s="1"/>
  <c r="AB11" i="4"/>
  <c r="AD11" i="4" s="1"/>
  <c r="AB12" i="4"/>
  <c r="AD12" i="4" s="1"/>
  <c r="AB13" i="4"/>
  <c r="AD13" i="4" s="1"/>
  <c r="AB14" i="4"/>
  <c r="AD14" i="4" s="1"/>
  <c r="AB15" i="4"/>
  <c r="AD15" i="4" s="1"/>
  <c r="AB16" i="4"/>
  <c r="AD16" i="4" s="1"/>
  <c r="AB17" i="4"/>
  <c r="AD17" i="4" s="1"/>
  <c r="AB18" i="4"/>
  <c r="AD18" i="4" s="1"/>
  <c r="AB19" i="4"/>
  <c r="AD19" i="4" s="1"/>
  <c r="AB20" i="4"/>
  <c r="AD20" i="4" s="1"/>
  <c r="AB21" i="4"/>
  <c r="AD21" i="4" s="1"/>
  <c r="AB22" i="4"/>
  <c r="AD22" i="4" s="1"/>
  <c r="AB23" i="4"/>
  <c r="AD23" i="4" s="1"/>
  <c r="AB24" i="4"/>
  <c r="AD24" i="4" s="1"/>
  <c r="AB25" i="4"/>
  <c r="AD25" i="4" s="1"/>
  <c r="AB26" i="4"/>
  <c r="AD26" i="4" s="1"/>
  <c r="AB27" i="4"/>
  <c r="AD27" i="4" s="1"/>
  <c r="AB28" i="4"/>
  <c r="AD28" i="4" s="1"/>
  <c r="AB29" i="4"/>
  <c r="AD29" i="4" s="1"/>
  <c r="AB30" i="4"/>
  <c r="AD30" i="4" s="1"/>
  <c r="AB31" i="4"/>
  <c r="AD31" i="4" s="1"/>
  <c r="AB32" i="4"/>
  <c r="AD32" i="4" s="1"/>
  <c r="AB33" i="4"/>
  <c r="AD33" i="4" s="1"/>
  <c r="AB34" i="4"/>
  <c r="AD34" i="4" s="1"/>
  <c r="AB35" i="4"/>
  <c r="AD35" i="4" s="1"/>
  <c r="AB36" i="4"/>
  <c r="AD36" i="4" s="1"/>
  <c r="AB37" i="4"/>
  <c r="AD37" i="4" s="1"/>
  <c r="AB38" i="4"/>
  <c r="AD38" i="4" s="1"/>
  <c r="AB39" i="4"/>
  <c r="AD39" i="4" s="1"/>
  <c r="AB40" i="4"/>
  <c r="AD40" i="4" s="1"/>
  <c r="AB41" i="4"/>
  <c r="AD41" i="4" s="1"/>
  <c r="AB42" i="4"/>
  <c r="AD42" i="4" s="1"/>
  <c r="AB43" i="4"/>
  <c r="AD43" i="4" s="1"/>
  <c r="AB44" i="4"/>
  <c r="AD44" i="4" s="1"/>
  <c r="AB45" i="4"/>
  <c r="AD45" i="4" s="1"/>
  <c r="AB46" i="4"/>
  <c r="AD46" i="4" s="1"/>
  <c r="AB47" i="4"/>
  <c r="AD47" i="4" s="1"/>
  <c r="AB48" i="4"/>
  <c r="AD48" i="4" s="1"/>
  <c r="AB49" i="4"/>
  <c r="AD49" i="4" s="1"/>
  <c r="AB50" i="4"/>
  <c r="AD50" i="4" s="1"/>
  <c r="AB51" i="4"/>
  <c r="AD51" i="4" s="1"/>
  <c r="AB52" i="4"/>
  <c r="AD52" i="4" s="1"/>
  <c r="AB53" i="4"/>
  <c r="AD53" i="4" s="1"/>
  <c r="AB54" i="4"/>
  <c r="AD54" i="4" s="1"/>
  <c r="AB55" i="4"/>
  <c r="AD55" i="4" s="1"/>
  <c r="AB56" i="4"/>
  <c r="AD56" i="4" s="1"/>
  <c r="AB57" i="4"/>
  <c r="AD57" i="4" s="1"/>
  <c r="AB58" i="4"/>
  <c r="AD58" i="4" s="1"/>
  <c r="AB59" i="4"/>
  <c r="AD59" i="4" s="1"/>
  <c r="AB60" i="4"/>
  <c r="AD60" i="4" s="1"/>
  <c r="AB61" i="4"/>
  <c r="AD61" i="4" s="1"/>
  <c r="AB62" i="4"/>
  <c r="AD62" i="4" s="1"/>
  <c r="AB63" i="4"/>
  <c r="AD63" i="4" s="1"/>
  <c r="AB64" i="4"/>
  <c r="AD64" i="4" s="1"/>
  <c r="AB65" i="4"/>
  <c r="AD65" i="4" s="1"/>
  <c r="AB66" i="4"/>
  <c r="AD66" i="4" s="1"/>
  <c r="AB67" i="4"/>
  <c r="AD67" i="4" s="1"/>
  <c r="AB68" i="4"/>
  <c r="AD68" i="4" s="1"/>
  <c r="AB69" i="4"/>
  <c r="AD69" i="4" s="1"/>
  <c r="AB70" i="4"/>
  <c r="AD70" i="4" s="1"/>
  <c r="AB71" i="4"/>
  <c r="AD71" i="4" s="1"/>
  <c r="AB72" i="4"/>
  <c r="AD72" i="4" s="1"/>
  <c r="AB73" i="4"/>
  <c r="AD73" i="4" s="1"/>
  <c r="AB74" i="4"/>
  <c r="AD74" i="4" s="1"/>
  <c r="AB75" i="4"/>
  <c r="AD75" i="4" s="1"/>
  <c r="AB76" i="4"/>
  <c r="AD76" i="4" s="1"/>
  <c r="AB77" i="4"/>
  <c r="AD77" i="4" s="1"/>
  <c r="AB78" i="4"/>
  <c r="AD78" i="4" s="1"/>
  <c r="AB79" i="4"/>
  <c r="AD79" i="4" s="1"/>
  <c r="AB80" i="4"/>
  <c r="AD80" i="4" s="1"/>
  <c r="AB81" i="4"/>
  <c r="AD81" i="4" s="1"/>
  <c r="AB82" i="4"/>
  <c r="AD82" i="4" s="1"/>
  <c r="AB83" i="4"/>
  <c r="AD83" i="4" s="1"/>
  <c r="AB84" i="4"/>
  <c r="AD84" i="4" s="1"/>
  <c r="AB85" i="4"/>
  <c r="AD85" i="4" s="1"/>
  <c r="AB86" i="4"/>
  <c r="AD86" i="4" s="1"/>
  <c r="AB87" i="4"/>
  <c r="AD87" i="4" s="1"/>
  <c r="AB88" i="4"/>
  <c r="AD88" i="4" s="1"/>
  <c r="AB89" i="4"/>
  <c r="AD89" i="4" s="1"/>
  <c r="AB90" i="4"/>
  <c r="AD90" i="4" s="1"/>
  <c r="AB91" i="4"/>
  <c r="AD91" i="4" s="1"/>
  <c r="AB92" i="4"/>
  <c r="AD92" i="4" s="1"/>
  <c r="AB93" i="4"/>
  <c r="AD93" i="4" s="1"/>
  <c r="AB94" i="4"/>
  <c r="AD94" i="4" s="1"/>
  <c r="AB95" i="4"/>
  <c r="AD95" i="4" s="1"/>
  <c r="AB96" i="4"/>
  <c r="AD96" i="4" s="1"/>
  <c r="AB97" i="4"/>
  <c r="AD97" i="4" s="1"/>
  <c r="AB98" i="4"/>
  <c r="AD98" i="4" s="1"/>
  <c r="AB99" i="4"/>
  <c r="AD99" i="4" s="1"/>
  <c r="AB100" i="4"/>
  <c r="AD100" i="4" s="1"/>
  <c r="AB101" i="4"/>
  <c r="AD101" i="4" s="1"/>
  <c r="AB102" i="4"/>
  <c r="AD102" i="4" s="1"/>
  <c r="AB103" i="4"/>
  <c r="AD103" i="4" s="1"/>
  <c r="AB104" i="4"/>
  <c r="AD104" i="4" s="1"/>
  <c r="AB105" i="4"/>
  <c r="AD105" i="4" s="1"/>
  <c r="AB106" i="4"/>
  <c r="AD106" i="4" s="1"/>
  <c r="AB107" i="4"/>
  <c r="AD107" i="4" s="1"/>
  <c r="AB108" i="4"/>
  <c r="AD108" i="4" s="1"/>
  <c r="AB109" i="4"/>
  <c r="AD109" i="4" s="1"/>
  <c r="AB110" i="4"/>
  <c r="AD110" i="4" s="1"/>
  <c r="AB111" i="4"/>
  <c r="AD111" i="4" s="1"/>
  <c r="AB112" i="4"/>
  <c r="AD112" i="4" s="1"/>
  <c r="AB113" i="4"/>
  <c r="AD113" i="4" s="1"/>
  <c r="AB114" i="4"/>
  <c r="AD114" i="4" s="1"/>
  <c r="AB115" i="4"/>
  <c r="AD115" i="4" s="1"/>
  <c r="AB116" i="4"/>
  <c r="AD116" i="4" s="1"/>
  <c r="AB117" i="4"/>
  <c r="AD117" i="4" s="1"/>
  <c r="AB118" i="4"/>
  <c r="AD118" i="4" s="1"/>
  <c r="AB119" i="4"/>
  <c r="AD119" i="4" s="1"/>
  <c r="AB120" i="4"/>
  <c r="AD120" i="4" s="1"/>
  <c r="AB121" i="4"/>
  <c r="AD121" i="4" s="1"/>
  <c r="AB122" i="4"/>
  <c r="AD122" i="4" s="1"/>
  <c r="AB123" i="4"/>
  <c r="AD123" i="4" s="1"/>
  <c r="AB124" i="4"/>
  <c r="AD124" i="4" s="1"/>
  <c r="AB125" i="4"/>
  <c r="AD125" i="4" s="1"/>
  <c r="AB126" i="4"/>
  <c r="AD126" i="4" s="1"/>
  <c r="AB127" i="4"/>
  <c r="AD127" i="4" s="1"/>
  <c r="AB128" i="4"/>
  <c r="AD128" i="4" s="1"/>
  <c r="AB129" i="4"/>
  <c r="AD129" i="4" s="1"/>
  <c r="AB130" i="4"/>
  <c r="AD130" i="4" s="1"/>
  <c r="AB131" i="4"/>
  <c r="AD131" i="4" s="1"/>
  <c r="AB132" i="4"/>
  <c r="AD132" i="4" s="1"/>
  <c r="AB133" i="4"/>
  <c r="AD133" i="4" s="1"/>
  <c r="AB134" i="4"/>
  <c r="AD134" i="4" s="1"/>
  <c r="AB135" i="4"/>
  <c r="AD135" i="4" s="1"/>
  <c r="AB136" i="4"/>
  <c r="AD136" i="4" s="1"/>
  <c r="AB137" i="4"/>
  <c r="AD137" i="4" s="1"/>
  <c r="AB138" i="4"/>
  <c r="AD138" i="4" s="1"/>
  <c r="AB139" i="4"/>
  <c r="AD139" i="4" s="1"/>
  <c r="AB140" i="4"/>
  <c r="AD140" i="4" s="1"/>
  <c r="AB141" i="4"/>
  <c r="AD141" i="4" s="1"/>
  <c r="AB142" i="4"/>
  <c r="AD142" i="4" s="1"/>
  <c r="AB143" i="4"/>
  <c r="AD143" i="4" s="1"/>
  <c r="AB144" i="4"/>
  <c r="AD144" i="4" s="1"/>
  <c r="AB145" i="4"/>
  <c r="AD145" i="4" s="1"/>
  <c r="AB146" i="4"/>
  <c r="AD146" i="4" s="1"/>
  <c r="AB147" i="4"/>
  <c r="AD147" i="4" s="1"/>
  <c r="AB148" i="4"/>
  <c r="AD148" i="4" s="1"/>
  <c r="AB149" i="4"/>
  <c r="AD149" i="4" s="1"/>
  <c r="AB150" i="4"/>
  <c r="AD150" i="4" s="1"/>
  <c r="AB151" i="4"/>
  <c r="AD151" i="4" s="1"/>
  <c r="AB152" i="4"/>
  <c r="AD152" i="4" s="1"/>
  <c r="AB153" i="4"/>
  <c r="AD153" i="4" s="1"/>
  <c r="AB154" i="4"/>
  <c r="AD154" i="4" s="1"/>
  <c r="AB155" i="4"/>
  <c r="AD155" i="4" s="1"/>
  <c r="AB156" i="4"/>
  <c r="AD156" i="4" s="1"/>
  <c r="AB157" i="4"/>
  <c r="AD157" i="4" s="1"/>
  <c r="AB158" i="4"/>
  <c r="AD158" i="4" s="1"/>
  <c r="AB159" i="4"/>
  <c r="AD159" i="4" s="1"/>
  <c r="AB160" i="4"/>
  <c r="AD160" i="4" s="1"/>
  <c r="AB161" i="4"/>
  <c r="AD161" i="4" s="1"/>
  <c r="AB162" i="4"/>
  <c r="AD162" i="4" s="1"/>
  <c r="AB163" i="4"/>
  <c r="AD163" i="4" s="1"/>
  <c r="AB164" i="4"/>
  <c r="AD164" i="4" s="1"/>
  <c r="AB165" i="4"/>
  <c r="AD165" i="4" s="1"/>
  <c r="AB166" i="4"/>
  <c r="AD166" i="4" s="1"/>
  <c r="AB167" i="4"/>
  <c r="AD167" i="4" s="1"/>
  <c r="AB168" i="4"/>
  <c r="AD168" i="4" s="1"/>
  <c r="AB169" i="4"/>
  <c r="AD169" i="4" s="1"/>
  <c r="AB170" i="4"/>
  <c r="AD170" i="4" s="1"/>
  <c r="AB171" i="4"/>
  <c r="AD171" i="4" s="1"/>
  <c r="AB172" i="4"/>
  <c r="AD172" i="4" s="1"/>
  <c r="AB173" i="4"/>
  <c r="AD173" i="4" s="1"/>
  <c r="AB174" i="4"/>
  <c r="AD174" i="4" s="1"/>
  <c r="AB175" i="4"/>
  <c r="AD175" i="4" s="1"/>
  <c r="AB176" i="4"/>
  <c r="AD176" i="4" s="1"/>
  <c r="AB177" i="4"/>
  <c r="AD177" i="4" s="1"/>
  <c r="AB178" i="4"/>
  <c r="AD178" i="4" s="1"/>
  <c r="AB179" i="4"/>
  <c r="AD179" i="4" s="1"/>
  <c r="AB180" i="4"/>
  <c r="AD180" i="4" s="1"/>
  <c r="AB181" i="4"/>
  <c r="AD181" i="4" s="1"/>
  <c r="AB182" i="4"/>
  <c r="AD182" i="4" s="1"/>
  <c r="AB183" i="4"/>
  <c r="AD183" i="4" s="1"/>
  <c r="AB184" i="4"/>
  <c r="AD184" i="4" s="1"/>
  <c r="AB185" i="4"/>
  <c r="AD185" i="4" s="1"/>
  <c r="AB186" i="4"/>
  <c r="AD186" i="4" s="1"/>
  <c r="AB187" i="4"/>
  <c r="AD187" i="4" s="1"/>
  <c r="AB188" i="4"/>
  <c r="AD188" i="4" s="1"/>
  <c r="AB189" i="4"/>
  <c r="AD189" i="4" s="1"/>
  <c r="AB190" i="4"/>
  <c r="AD190" i="4" s="1"/>
  <c r="AB191" i="4"/>
  <c r="AD191" i="4" s="1"/>
  <c r="AB192" i="4"/>
  <c r="AD192" i="4" s="1"/>
  <c r="AB193" i="4"/>
  <c r="AD193" i="4" s="1"/>
  <c r="AB194" i="4"/>
  <c r="AD194" i="4" s="1"/>
  <c r="AB195" i="4"/>
  <c r="AD195" i="4" s="1"/>
  <c r="AB196" i="4"/>
  <c r="AD196" i="4" s="1"/>
  <c r="AB197" i="4"/>
  <c r="AD197" i="4" s="1"/>
  <c r="AB198" i="4"/>
  <c r="AD198" i="4" s="1"/>
  <c r="AB199" i="4"/>
  <c r="AD199" i="4" s="1"/>
  <c r="AB200" i="4"/>
  <c r="AD200" i="4" s="1"/>
  <c r="AB201" i="4"/>
  <c r="AD201" i="4" s="1"/>
  <c r="AB202" i="4"/>
  <c r="AD202" i="4" s="1"/>
  <c r="AB203" i="4"/>
  <c r="AD203" i="4" s="1"/>
  <c r="AB204" i="4"/>
  <c r="AD204" i="4" s="1"/>
  <c r="AB205" i="4"/>
  <c r="AD205" i="4" s="1"/>
  <c r="AB206" i="4"/>
  <c r="AD206" i="4" s="1"/>
  <c r="AB207" i="4"/>
  <c r="AD207" i="4" s="1"/>
  <c r="AB208" i="4"/>
  <c r="AD208" i="4" s="1"/>
  <c r="AB209" i="4"/>
  <c r="AD209" i="4" s="1"/>
  <c r="AB210" i="4"/>
  <c r="AD210" i="4" s="1"/>
  <c r="AB211" i="4"/>
  <c r="AD211" i="4" s="1"/>
  <c r="AB212" i="4"/>
  <c r="AD212" i="4" s="1"/>
  <c r="AB213" i="4"/>
  <c r="AD213" i="4" s="1"/>
  <c r="AB214" i="4"/>
  <c r="AD214" i="4" s="1"/>
  <c r="AB215" i="4"/>
  <c r="AD215" i="4" s="1"/>
  <c r="AB216" i="4"/>
  <c r="AD216" i="4" s="1"/>
  <c r="AB217" i="4"/>
  <c r="AD217" i="4" s="1"/>
  <c r="AB218" i="4"/>
  <c r="AD218" i="4" s="1"/>
  <c r="AB219" i="4"/>
  <c r="AD219" i="4" s="1"/>
  <c r="AB220" i="4"/>
  <c r="AD220" i="4" s="1"/>
  <c r="AB221" i="4"/>
  <c r="AD221" i="4" s="1"/>
  <c r="AB222" i="4"/>
  <c r="AD222" i="4" s="1"/>
  <c r="AB223" i="4"/>
  <c r="AD223" i="4" s="1"/>
  <c r="AB224" i="4"/>
  <c r="AD224" i="4" s="1"/>
  <c r="AB225" i="4"/>
  <c r="AD225" i="4" s="1"/>
  <c r="AB226" i="4"/>
  <c r="AD226" i="4" s="1"/>
  <c r="AB227" i="4"/>
  <c r="AD227" i="4" s="1"/>
  <c r="AB228" i="4"/>
  <c r="AD228" i="4" s="1"/>
  <c r="AB229" i="4"/>
  <c r="AD229" i="4" s="1"/>
  <c r="AB230" i="4"/>
  <c r="AD230" i="4" s="1"/>
  <c r="AB231" i="4"/>
  <c r="AD231" i="4" s="1"/>
  <c r="AB232" i="4"/>
  <c r="AD232" i="4" s="1"/>
  <c r="AB233" i="4"/>
  <c r="AD233" i="4" s="1"/>
  <c r="AB234" i="4"/>
  <c r="AD234" i="4" s="1"/>
  <c r="AB235" i="4"/>
  <c r="AD235" i="4" s="1"/>
  <c r="AB236" i="4"/>
  <c r="AD236" i="4" s="1"/>
  <c r="AB237" i="4"/>
  <c r="AD237" i="4" s="1"/>
  <c r="AB238" i="4"/>
  <c r="AD238" i="4" s="1"/>
  <c r="AB239" i="4"/>
  <c r="AD239" i="4" s="1"/>
  <c r="AB240" i="4"/>
  <c r="AD240" i="4" s="1"/>
  <c r="AB241" i="4"/>
  <c r="AD241" i="4" s="1"/>
  <c r="AB242" i="4"/>
  <c r="AD242" i="4" s="1"/>
  <c r="AB243" i="4"/>
  <c r="AD243" i="4" s="1"/>
  <c r="AB244" i="4"/>
  <c r="AD244" i="4" s="1"/>
  <c r="AB245" i="4"/>
  <c r="AD245" i="4" s="1"/>
  <c r="AB246" i="4"/>
  <c r="AD246" i="4" s="1"/>
  <c r="AB247" i="4"/>
  <c r="AD247" i="4" s="1"/>
  <c r="AB248" i="4"/>
  <c r="AD248" i="4" s="1"/>
  <c r="AB249" i="4"/>
  <c r="AD249" i="4" s="1"/>
  <c r="AB250" i="4"/>
  <c r="AD250" i="4" s="1"/>
  <c r="AB251" i="4"/>
  <c r="AD251" i="4" s="1"/>
  <c r="AB252" i="4"/>
  <c r="AD252" i="4" s="1"/>
  <c r="AB253" i="4"/>
  <c r="AD253" i="4" s="1"/>
  <c r="AB254" i="4"/>
  <c r="AD254" i="4" s="1"/>
  <c r="AB255" i="4"/>
  <c r="AD255" i="4" s="1"/>
  <c r="AB256" i="4"/>
  <c r="AD256" i="4" s="1"/>
  <c r="AB257" i="4"/>
  <c r="AD257" i="4" s="1"/>
  <c r="AB258" i="4"/>
  <c r="AD258" i="4" s="1"/>
  <c r="AB259" i="4"/>
  <c r="AD259" i="4" s="1"/>
  <c r="AB260" i="4"/>
  <c r="AD260" i="4" s="1"/>
  <c r="AB261" i="4"/>
  <c r="AD261" i="4" s="1"/>
  <c r="AB262" i="4"/>
  <c r="AD262" i="4" s="1"/>
  <c r="AB263" i="4"/>
  <c r="AD263" i="4" s="1"/>
  <c r="AB264" i="4"/>
  <c r="AD264" i="4" s="1"/>
  <c r="AB265" i="4"/>
  <c r="AD265" i="4" s="1"/>
  <c r="AB266" i="4"/>
  <c r="AD266" i="4" s="1"/>
  <c r="AB267" i="4"/>
  <c r="AD267" i="4" s="1"/>
  <c r="AB268" i="4"/>
  <c r="AD268" i="4" s="1"/>
  <c r="AB269" i="4"/>
  <c r="AD269" i="4" s="1"/>
  <c r="AB270" i="4"/>
  <c r="AD270" i="4" s="1"/>
  <c r="AB271" i="4"/>
  <c r="AD271" i="4" s="1"/>
  <c r="AB272" i="4"/>
  <c r="AD272" i="4" s="1"/>
  <c r="AB273" i="4"/>
  <c r="AD273" i="4" s="1"/>
  <c r="AB274" i="4"/>
  <c r="AD274" i="4" s="1"/>
  <c r="AB275" i="4"/>
  <c r="AD275" i="4" s="1"/>
  <c r="AB276" i="4"/>
  <c r="AD276" i="4" s="1"/>
  <c r="AB277" i="4"/>
  <c r="AD277" i="4" s="1"/>
  <c r="AB278" i="4"/>
  <c r="AD278" i="4" s="1"/>
  <c r="AB279" i="4"/>
  <c r="AD279" i="4" s="1"/>
  <c r="AB280" i="4"/>
  <c r="AD280" i="4" s="1"/>
  <c r="AB281" i="4"/>
  <c r="AD281" i="4" s="1"/>
  <c r="AB282" i="4"/>
  <c r="AD282" i="4" s="1"/>
  <c r="AB283" i="4"/>
  <c r="AD283" i="4" s="1"/>
  <c r="AB284" i="4"/>
  <c r="AD284" i="4" s="1"/>
  <c r="AB285" i="4"/>
  <c r="AD285" i="4" s="1"/>
  <c r="AB286" i="4"/>
  <c r="AD286" i="4" s="1"/>
  <c r="AB287" i="4"/>
  <c r="AD287" i="4" s="1"/>
  <c r="AB288" i="4"/>
  <c r="AD288" i="4" s="1"/>
  <c r="AB289" i="4"/>
  <c r="AD289" i="4" s="1"/>
  <c r="AB290" i="4"/>
  <c r="AD290" i="4" s="1"/>
  <c r="AB291" i="4"/>
  <c r="AD291" i="4" s="1"/>
  <c r="AB292" i="4"/>
  <c r="AD292" i="4" s="1"/>
  <c r="AB293" i="4"/>
  <c r="AD293" i="4" s="1"/>
  <c r="AB294" i="4"/>
  <c r="AD294" i="4" s="1"/>
  <c r="AB295" i="4"/>
  <c r="AD295" i="4" s="1"/>
  <c r="AB296" i="4"/>
  <c r="AD296" i="4" s="1"/>
  <c r="AB297" i="4"/>
  <c r="AD297" i="4" s="1"/>
  <c r="AB298" i="4"/>
  <c r="AD298" i="4" s="1"/>
  <c r="AB299" i="4"/>
  <c r="AD299" i="4" s="1"/>
  <c r="AB300" i="4"/>
  <c r="AD300" i="4" s="1"/>
  <c r="AB301" i="4"/>
  <c r="AD301" i="4" s="1"/>
  <c r="AB302" i="4"/>
  <c r="AD302" i="4" s="1"/>
  <c r="AB303" i="4"/>
  <c r="AD303" i="4" s="1"/>
  <c r="AB304" i="4"/>
  <c r="AD304" i="4" s="1"/>
  <c r="AB305" i="4"/>
  <c r="AD305" i="4" s="1"/>
  <c r="AB306" i="4"/>
  <c r="AD306" i="4" s="1"/>
  <c r="AB307" i="4"/>
  <c r="AD307" i="4" s="1"/>
  <c r="AB308" i="4"/>
  <c r="AD308" i="4" s="1"/>
  <c r="AB309" i="4"/>
  <c r="AD309" i="4" s="1"/>
  <c r="AB310" i="4"/>
  <c r="AD310" i="4" s="1"/>
  <c r="AB311" i="4"/>
  <c r="AD311" i="4" s="1"/>
  <c r="AB312" i="4"/>
  <c r="AD312" i="4" s="1"/>
  <c r="AB313" i="4"/>
  <c r="AD313" i="4" s="1"/>
  <c r="AB314" i="4"/>
  <c r="AD314" i="4" s="1"/>
  <c r="AB315" i="4"/>
  <c r="AD315" i="4" s="1"/>
  <c r="AB316" i="4"/>
  <c r="AD316" i="4" s="1"/>
  <c r="AB317" i="4"/>
  <c r="AD317" i="4" s="1"/>
  <c r="AB318" i="4"/>
  <c r="AD318" i="4" s="1"/>
  <c r="AB319" i="4"/>
  <c r="AD319" i="4" s="1"/>
  <c r="AB320" i="4"/>
  <c r="AD320" i="4" s="1"/>
  <c r="AB321" i="4"/>
  <c r="AD321" i="4" s="1"/>
  <c r="AB322" i="4"/>
  <c r="AD322" i="4" s="1"/>
  <c r="AB323" i="4"/>
  <c r="AD323" i="4" s="1"/>
  <c r="AB324" i="4"/>
  <c r="AD324" i="4" s="1"/>
  <c r="AB325" i="4"/>
  <c r="AD325" i="4" s="1"/>
  <c r="AB326" i="4"/>
  <c r="AD326" i="4" s="1"/>
  <c r="AB327" i="4"/>
  <c r="AD327" i="4" s="1"/>
  <c r="AB328" i="4"/>
  <c r="AD328" i="4" s="1"/>
  <c r="AB329" i="4"/>
  <c r="AD329" i="4" s="1"/>
  <c r="AB330" i="4"/>
  <c r="AD330" i="4" s="1"/>
  <c r="AB331" i="4"/>
  <c r="AD331" i="4" s="1"/>
  <c r="AB332" i="4"/>
  <c r="AD332" i="4" s="1"/>
  <c r="AB333" i="4"/>
  <c r="AD333" i="4" s="1"/>
  <c r="AB334" i="4"/>
  <c r="AD334" i="4" s="1"/>
  <c r="AB335" i="4"/>
  <c r="AD335" i="4" s="1"/>
  <c r="AB336" i="4"/>
  <c r="AD336" i="4" s="1"/>
  <c r="AB337" i="4"/>
  <c r="AD337" i="4" s="1"/>
  <c r="AB338" i="4"/>
  <c r="AD338" i="4" s="1"/>
  <c r="AB339" i="4"/>
  <c r="AD339" i="4" s="1"/>
  <c r="AB340" i="4"/>
  <c r="AD340" i="4" s="1"/>
  <c r="AB341" i="4"/>
  <c r="AD341" i="4" s="1"/>
  <c r="AB342" i="4"/>
  <c r="AD342" i="4" s="1"/>
  <c r="AB343" i="4"/>
  <c r="AD343" i="4" s="1"/>
  <c r="AB344" i="4"/>
  <c r="AD344" i="4" s="1"/>
  <c r="AB345" i="4"/>
  <c r="AD345" i="4" s="1"/>
  <c r="AB346" i="4"/>
  <c r="AD346" i="4" s="1"/>
  <c r="AB347" i="4"/>
  <c r="AD347" i="4" s="1"/>
  <c r="AB348" i="4"/>
  <c r="AD348" i="4" s="1"/>
  <c r="AB349" i="4"/>
  <c r="AD349" i="4" s="1"/>
  <c r="AB350" i="4"/>
  <c r="AD350" i="4" s="1"/>
  <c r="AB351" i="4"/>
  <c r="AD351" i="4" s="1"/>
  <c r="AB352" i="4"/>
  <c r="AD352" i="4" s="1"/>
  <c r="AB353" i="4"/>
  <c r="AD353" i="4" s="1"/>
  <c r="AB354" i="4"/>
  <c r="AD354" i="4" s="1"/>
  <c r="AB355" i="4"/>
  <c r="AD355" i="4" s="1"/>
  <c r="AB356" i="4"/>
  <c r="AD356" i="4" s="1"/>
  <c r="AB357" i="4"/>
  <c r="AD357" i="4" s="1"/>
  <c r="AB358" i="4"/>
  <c r="AD358" i="4" s="1"/>
  <c r="AB359" i="4"/>
  <c r="AD359" i="4" s="1"/>
  <c r="AB360" i="4"/>
  <c r="AD360" i="4" s="1"/>
  <c r="AB361" i="4"/>
  <c r="AD361" i="4" s="1"/>
  <c r="AB362" i="4"/>
  <c r="AD362" i="4" s="1"/>
  <c r="AB363" i="4"/>
  <c r="AD363" i="4" s="1"/>
  <c r="AB364" i="4"/>
  <c r="AD364" i="4" s="1"/>
  <c r="AB365" i="4"/>
  <c r="AD365" i="4" s="1"/>
  <c r="AB366" i="4"/>
  <c r="AD366" i="4" s="1"/>
  <c r="AB367" i="4"/>
  <c r="AD367" i="4" s="1"/>
  <c r="AB368" i="4"/>
  <c r="AD368" i="4" s="1"/>
  <c r="AB369" i="4"/>
  <c r="AD369" i="4" s="1"/>
  <c r="AB370" i="4"/>
  <c r="AD370" i="4" s="1"/>
  <c r="AB371" i="4"/>
  <c r="AD371" i="4" s="1"/>
  <c r="AB372" i="4"/>
  <c r="AD372" i="4" s="1"/>
  <c r="AB373" i="4"/>
  <c r="AD373" i="4" s="1"/>
  <c r="AB374" i="4"/>
  <c r="AD374" i="4" s="1"/>
  <c r="AB375" i="4"/>
  <c r="AD375" i="4" s="1"/>
  <c r="AB376" i="4"/>
  <c r="AD376" i="4" s="1"/>
  <c r="AB377" i="4"/>
  <c r="AD377" i="4" s="1"/>
  <c r="AB378" i="4"/>
  <c r="AD378" i="4" s="1"/>
  <c r="AB379" i="4"/>
  <c r="AD379" i="4" s="1"/>
  <c r="AB380" i="4"/>
  <c r="AD380" i="4" s="1"/>
  <c r="AB381" i="4"/>
  <c r="AD381" i="4" s="1"/>
  <c r="AB382" i="4"/>
  <c r="AD382" i="4" s="1"/>
  <c r="AB383" i="4"/>
  <c r="AD383" i="4" s="1"/>
  <c r="AB384" i="4"/>
  <c r="AD384" i="4" s="1"/>
  <c r="AB385" i="4"/>
  <c r="AD385" i="4" s="1"/>
  <c r="AB386" i="4"/>
  <c r="AD386" i="4" s="1"/>
  <c r="AB387" i="4"/>
  <c r="AD387" i="4" s="1"/>
  <c r="AB388" i="4"/>
  <c r="AD388" i="4" s="1"/>
  <c r="AB389" i="4"/>
  <c r="AD389" i="4" s="1"/>
  <c r="AB390" i="4"/>
  <c r="AD390" i="4" s="1"/>
  <c r="AB391" i="4"/>
  <c r="AD391" i="4" s="1"/>
  <c r="AB392" i="4"/>
  <c r="AD392" i="4" s="1"/>
  <c r="AB393" i="4"/>
  <c r="AD393" i="4" s="1"/>
  <c r="AB394" i="4"/>
  <c r="AD394" i="4" s="1"/>
  <c r="AB395" i="4"/>
  <c r="AD395" i="4" s="1"/>
  <c r="AB396" i="4"/>
  <c r="AD396" i="4" s="1"/>
  <c r="AB397" i="4"/>
  <c r="AD397" i="4" s="1"/>
  <c r="AB398" i="4"/>
  <c r="AD398" i="4" s="1"/>
  <c r="AB399" i="4"/>
  <c r="AD399" i="4" s="1"/>
  <c r="AB400" i="4"/>
  <c r="AD400" i="4" s="1"/>
  <c r="AB401" i="4"/>
  <c r="AD401" i="4" s="1"/>
  <c r="AB402" i="4"/>
  <c r="AD402" i="4" s="1"/>
  <c r="AB403" i="4"/>
  <c r="AD403" i="4" s="1"/>
  <c r="AB404" i="4"/>
  <c r="AD404" i="4" s="1"/>
  <c r="AB405" i="4"/>
  <c r="AD405" i="4" s="1"/>
  <c r="AB406" i="4"/>
  <c r="AD406" i="4" s="1"/>
  <c r="AB407" i="4"/>
  <c r="AD407" i="4" s="1"/>
  <c r="AB408" i="4"/>
  <c r="AD408" i="4" s="1"/>
  <c r="AB409" i="4"/>
  <c r="AD409" i="4" s="1"/>
  <c r="AB410" i="4"/>
  <c r="AD410" i="4" s="1"/>
  <c r="AB411" i="4"/>
  <c r="AD411" i="4" s="1"/>
  <c r="AB412" i="4"/>
  <c r="AD412" i="4" s="1"/>
  <c r="AB413" i="4"/>
  <c r="AD413" i="4" s="1"/>
  <c r="AB414" i="4"/>
  <c r="AD414" i="4" s="1"/>
  <c r="AB415" i="4"/>
  <c r="AD415" i="4" s="1"/>
  <c r="AB416" i="4"/>
  <c r="AD416" i="4" s="1"/>
  <c r="AB417" i="4"/>
  <c r="AD417" i="4" s="1"/>
  <c r="AB418" i="4"/>
  <c r="AD418" i="4" s="1"/>
  <c r="AB419" i="4"/>
  <c r="AD419" i="4" s="1"/>
  <c r="AB420" i="4"/>
  <c r="AD420" i="4" s="1"/>
  <c r="AB421" i="4"/>
  <c r="AD421" i="4" s="1"/>
  <c r="AB422" i="4"/>
  <c r="AD422" i="4" s="1"/>
  <c r="AB423" i="4"/>
  <c r="AD423" i="4" s="1"/>
  <c r="AB424" i="4"/>
  <c r="AD424" i="4" s="1"/>
  <c r="AB425" i="4"/>
  <c r="AD425" i="4" s="1"/>
  <c r="AB426" i="4"/>
  <c r="AD426" i="4" s="1"/>
  <c r="AB427" i="4"/>
  <c r="AD427" i="4" s="1"/>
  <c r="AB428" i="4"/>
  <c r="AD428" i="4" s="1"/>
  <c r="AB429" i="4"/>
  <c r="AD429" i="4" s="1"/>
  <c r="AB430" i="4"/>
  <c r="AD430" i="4" s="1"/>
  <c r="AB431" i="4"/>
  <c r="AD431" i="4" s="1"/>
  <c r="AB432" i="4"/>
  <c r="AD432" i="4" s="1"/>
  <c r="AB433" i="4"/>
  <c r="AD433" i="4" s="1"/>
  <c r="AB434" i="4"/>
  <c r="AD434" i="4" s="1"/>
  <c r="AB435" i="4"/>
  <c r="AD435" i="4" s="1"/>
  <c r="AB436" i="4"/>
  <c r="AD436" i="4" s="1"/>
  <c r="AB437" i="4"/>
  <c r="AD437" i="4" s="1"/>
  <c r="AB438" i="4"/>
  <c r="AD438" i="4" s="1"/>
  <c r="AB439" i="4"/>
  <c r="AD439" i="4" s="1"/>
  <c r="AB440" i="4"/>
  <c r="AD440" i="4" s="1"/>
  <c r="AB441" i="4"/>
  <c r="AD441" i="4" s="1"/>
  <c r="AB442" i="4"/>
  <c r="AD442" i="4" s="1"/>
  <c r="AB443" i="4"/>
  <c r="AD443" i="4" s="1"/>
  <c r="AB444" i="4"/>
  <c r="AD444" i="4" s="1"/>
  <c r="AB445" i="4"/>
  <c r="AD445" i="4" s="1"/>
  <c r="AB446" i="4"/>
  <c r="AD446" i="4" s="1"/>
  <c r="AB447" i="4"/>
  <c r="AD447" i="4" s="1"/>
  <c r="AB448" i="4"/>
  <c r="AD448" i="4" s="1"/>
  <c r="AB449" i="4"/>
  <c r="AD449" i="4" s="1"/>
  <c r="AB450" i="4"/>
  <c r="AD450" i="4" s="1"/>
  <c r="AB451" i="4"/>
  <c r="AD451" i="4" s="1"/>
  <c r="AB452" i="4"/>
  <c r="AD452" i="4" s="1"/>
  <c r="AB453" i="4"/>
  <c r="AD453" i="4" s="1"/>
  <c r="AB454" i="4"/>
  <c r="AD454" i="4" s="1"/>
  <c r="AB455" i="4"/>
  <c r="AD455" i="4" s="1"/>
  <c r="AB456" i="4"/>
  <c r="AD456" i="4" s="1"/>
  <c r="AB457" i="4"/>
  <c r="AD457" i="4" s="1"/>
  <c r="AB458" i="4"/>
  <c r="AD458" i="4" s="1"/>
  <c r="AB459" i="4"/>
  <c r="AD459" i="4" s="1"/>
  <c r="AB460" i="4"/>
  <c r="AD460" i="4" s="1"/>
  <c r="AB461" i="4"/>
  <c r="AD461" i="4" s="1"/>
  <c r="AB462" i="4"/>
  <c r="AD462" i="4" s="1"/>
  <c r="AB463" i="4"/>
  <c r="AD463" i="4" s="1"/>
  <c r="AB464" i="4"/>
  <c r="AD464" i="4" s="1"/>
  <c r="AB465" i="4"/>
  <c r="AD465" i="4" s="1"/>
  <c r="AB466" i="4"/>
  <c r="AD466" i="4" s="1"/>
  <c r="AB467" i="4"/>
  <c r="AD467" i="4" s="1"/>
  <c r="AB468" i="4"/>
  <c r="AD468" i="4" s="1"/>
  <c r="AB469" i="4"/>
  <c r="AD469" i="4" s="1"/>
  <c r="AB470" i="4"/>
  <c r="AD470" i="4" s="1"/>
  <c r="AB471" i="4"/>
  <c r="AD471" i="4" s="1"/>
  <c r="AB472" i="4"/>
  <c r="AD472" i="4" s="1"/>
  <c r="AB473" i="4"/>
  <c r="AD473" i="4" s="1"/>
  <c r="AB474" i="4"/>
  <c r="AD474" i="4" s="1"/>
  <c r="AB475" i="4"/>
  <c r="AD475" i="4" s="1"/>
  <c r="AB476" i="4"/>
  <c r="AD476" i="4" s="1"/>
  <c r="AB477" i="4"/>
  <c r="AD477" i="4" s="1"/>
  <c r="AB478" i="4"/>
  <c r="AD478" i="4" s="1"/>
  <c r="AB479" i="4"/>
  <c r="AD479" i="4" s="1"/>
  <c r="AB480" i="4"/>
  <c r="AD480" i="4" s="1"/>
  <c r="AB481" i="4"/>
  <c r="AD481" i="4" s="1"/>
  <c r="AB482" i="4"/>
  <c r="AD482" i="4" s="1"/>
  <c r="AB483" i="4"/>
  <c r="AD483" i="4" s="1"/>
  <c r="AB484" i="4"/>
  <c r="AD484" i="4" s="1"/>
  <c r="AB485" i="4"/>
  <c r="AD485" i="4" s="1"/>
  <c r="AB486" i="4"/>
  <c r="AD486" i="4" s="1"/>
  <c r="AB487" i="4"/>
  <c r="AD487" i="4" s="1"/>
  <c r="AB488" i="4"/>
  <c r="AD488" i="4" s="1"/>
  <c r="AB489" i="4"/>
  <c r="AD489" i="4" s="1"/>
  <c r="AB490" i="4"/>
  <c r="AD490" i="4" s="1"/>
  <c r="AB491" i="4"/>
  <c r="AD491" i="4" s="1"/>
  <c r="AB492" i="4"/>
  <c r="AD492" i="4" s="1"/>
  <c r="AB493" i="4"/>
  <c r="AD493" i="4" s="1"/>
  <c r="AB494" i="4"/>
  <c r="AD494" i="4" s="1"/>
  <c r="AB495" i="4"/>
  <c r="AD495" i="4" s="1"/>
  <c r="AB496" i="4"/>
  <c r="AD496" i="4" s="1"/>
  <c r="AB497" i="4"/>
  <c r="AD497" i="4" s="1"/>
  <c r="AB498" i="4"/>
  <c r="AD498" i="4" s="1"/>
  <c r="AB499" i="4"/>
  <c r="AD499" i="4" s="1"/>
  <c r="AB500" i="4"/>
  <c r="AD500" i="4" s="1"/>
  <c r="AB501" i="4"/>
  <c r="AD501" i="4" s="1"/>
  <c r="AB502" i="4"/>
  <c r="AD502" i="4" s="1"/>
  <c r="AB503" i="4"/>
  <c r="AD503" i="4" s="1"/>
  <c r="AB504" i="4"/>
  <c r="AD504" i="4" s="1"/>
  <c r="AB505" i="4"/>
  <c r="AD505" i="4" s="1"/>
  <c r="AB506" i="4"/>
  <c r="AD506" i="4" s="1"/>
  <c r="AB507" i="4"/>
  <c r="AD507" i="4" s="1"/>
  <c r="AB508" i="4"/>
  <c r="AD508" i="4" s="1"/>
  <c r="AB509" i="4"/>
  <c r="AD509" i="4" s="1"/>
  <c r="AB510" i="4"/>
  <c r="AD510" i="4" s="1"/>
  <c r="AB511" i="4"/>
  <c r="AD511" i="4" s="1"/>
  <c r="AB512" i="4"/>
  <c r="AD512" i="4" s="1"/>
  <c r="AB513" i="4"/>
  <c r="AD513" i="4" s="1"/>
  <c r="AB514" i="4"/>
  <c r="AD514" i="4" s="1"/>
  <c r="AB515" i="4"/>
  <c r="AD515" i="4" s="1"/>
  <c r="AB516" i="4"/>
  <c r="AD516" i="4" s="1"/>
  <c r="AB517" i="4"/>
  <c r="AD517" i="4" s="1"/>
  <c r="AB518" i="4"/>
  <c r="AD518" i="4" s="1"/>
  <c r="AB519" i="4"/>
  <c r="AD519" i="4" s="1"/>
  <c r="AB520" i="4"/>
  <c r="AD520" i="4" s="1"/>
  <c r="AB521" i="4"/>
  <c r="AD521" i="4" s="1"/>
  <c r="AB522" i="4"/>
  <c r="AD522" i="4" s="1"/>
  <c r="AB523" i="4"/>
  <c r="AD523" i="4" s="1"/>
  <c r="AB524" i="4"/>
  <c r="AD524" i="4" s="1"/>
  <c r="AB525" i="4"/>
  <c r="AD525" i="4" s="1"/>
  <c r="AB526" i="4"/>
  <c r="AD526" i="4" s="1"/>
  <c r="AB527" i="4"/>
  <c r="AD527" i="4" s="1"/>
  <c r="AB528" i="4"/>
  <c r="AD528" i="4" s="1"/>
  <c r="AB529" i="4"/>
  <c r="AD529" i="4" s="1"/>
  <c r="AB530" i="4"/>
  <c r="AD530" i="4" s="1"/>
  <c r="AB531" i="4"/>
  <c r="AD531" i="4" s="1"/>
  <c r="AB532" i="4"/>
  <c r="AD532" i="4" s="1"/>
  <c r="AB533" i="4"/>
  <c r="AD533" i="4" s="1"/>
  <c r="AB534" i="4"/>
  <c r="AD534" i="4" s="1"/>
  <c r="AB535" i="4"/>
  <c r="AD535" i="4" s="1"/>
  <c r="AB536" i="4"/>
  <c r="AD536" i="4" s="1"/>
  <c r="AB537" i="4"/>
  <c r="AD537" i="4" s="1"/>
  <c r="AB538" i="4"/>
  <c r="AD538" i="4" s="1"/>
  <c r="AB539" i="4"/>
  <c r="AD539" i="4" s="1"/>
  <c r="AB540" i="4"/>
  <c r="AD540" i="4" s="1"/>
  <c r="AB541" i="4"/>
  <c r="AD541" i="4" s="1"/>
  <c r="AB542" i="4"/>
  <c r="AD542" i="4" s="1"/>
  <c r="AB543" i="4"/>
  <c r="AD543" i="4" s="1"/>
  <c r="AB544" i="4"/>
  <c r="AD544" i="4" s="1"/>
  <c r="AB545" i="4"/>
  <c r="AD545" i="4" s="1"/>
  <c r="AB546" i="4"/>
  <c r="AD546" i="4" s="1"/>
  <c r="AB547" i="4"/>
  <c r="AD547" i="4" s="1"/>
  <c r="AB548" i="4"/>
  <c r="AD548" i="4" s="1"/>
  <c r="AB549" i="4"/>
  <c r="AD549" i="4" s="1"/>
  <c r="AB550" i="4"/>
  <c r="AD550" i="4" s="1"/>
  <c r="AB551" i="4"/>
  <c r="AD551" i="4" s="1"/>
  <c r="AB552" i="4"/>
  <c r="AD552" i="4" s="1"/>
  <c r="AB553" i="4"/>
  <c r="AD553" i="4" s="1"/>
  <c r="AB554" i="4"/>
  <c r="AD554" i="4" s="1"/>
  <c r="AB555" i="4"/>
  <c r="AD555" i="4" s="1"/>
  <c r="AB556" i="4"/>
  <c r="AD556" i="4" s="1"/>
  <c r="AB557" i="4"/>
  <c r="AD557" i="4" s="1"/>
  <c r="AB558" i="4"/>
  <c r="AD558" i="4" s="1"/>
  <c r="AB559" i="4"/>
  <c r="AD559" i="4" s="1"/>
  <c r="AB560" i="4"/>
  <c r="AD560" i="4" s="1"/>
  <c r="AB561" i="4"/>
  <c r="AD561" i="4" s="1"/>
  <c r="AB562" i="4"/>
  <c r="AD562" i="4" s="1"/>
  <c r="AB563" i="4"/>
  <c r="AD563" i="4" s="1"/>
  <c r="AB564" i="4"/>
  <c r="AD564" i="4" s="1"/>
  <c r="AB565" i="4"/>
  <c r="AD565" i="4" s="1"/>
  <c r="AB566" i="4"/>
  <c r="AD566" i="4" s="1"/>
  <c r="AB567" i="4"/>
  <c r="AD567" i="4" s="1"/>
  <c r="AB568" i="4"/>
  <c r="AD568" i="4" s="1"/>
  <c r="AB569" i="4"/>
  <c r="AD569" i="4" s="1"/>
  <c r="AB570" i="4"/>
  <c r="AD570" i="4" s="1"/>
  <c r="AB571" i="4"/>
  <c r="AD571" i="4" s="1"/>
  <c r="AB572" i="4"/>
  <c r="AD572" i="4" s="1"/>
  <c r="AB573" i="4"/>
  <c r="AD573" i="4" s="1"/>
  <c r="AB574" i="4"/>
  <c r="AD574" i="4" s="1"/>
  <c r="AB575" i="4"/>
  <c r="AD575" i="4" s="1"/>
  <c r="AB576" i="4"/>
  <c r="AD576" i="4" s="1"/>
  <c r="AB577" i="4"/>
  <c r="AD577" i="4" s="1"/>
  <c r="AB578" i="4"/>
  <c r="AD578" i="4" s="1"/>
  <c r="AB579" i="4"/>
  <c r="AD579" i="4" s="1"/>
  <c r="AB580" i="4"/>
  <c r="AD580" i="4" s="1"/>
  <c r="AB581" i="4"/>
  <c r="AD581" i="4" s="1"/>
  <c r="AB582" i="4"/>
  <c r="AD582" i="4" s="1"/>
  <c r="AB583" i="4"/>
  <c r="AD583" i="4" s="1"/>
  <c r="AB584" i="4"/>
  <c r="AD584" i="4" s="1"/>
  <c r="AB585" i="4"/>
  <c r="AD585" i="4" s="1"/>
  <c r="AB586" i="4"/>
  <c r="AD586" i="4" s="1"/>
  <c r="AB587" i="4"/>
  <c r="AD587" i="4" s="1"/>
  <c r="AB588" i="4"/>
  <c r="AD588" i="4" s="1"/>
  <c r="AB589" i="4"/>
  <c r="AD589" i="4" s="1"/>
  <c r="AB590" i="4"/>
  <c r="AD590" i="4" s="1"/>
  <c r="AB591" i="4"/>
  <c r="AD591" i="4" s="1"/>
  <c r="AB592" i="4"/>
  <c r="AD592" i="4" s="1"/>
  <c r="AB593" i="4"/>
  <c r="AD593" i="4" s="1"/>
  <c r="AB594" i="4"/>
  <c r="AD594" i="4" s="1"/>
  <c r="AB595" i="4"/>
  <c r="AD595" i="4" s="1"/>
  <c r="AB596" i="4"/>
  <c r="AD596" i="4" s="1"/>
  <c r="AB597" i="4"/>
  <c r="AD597" i="4" s="1"/>
  <c r="AB598" i="4"/>
  <c r="AD598" i="4" s="1"/>
  <c r="AB599" i="4"/>
  <c r="AD599" i="4" s="1"/>
  <c r="AB600" i="4"/>
  <c r="AD600" i="4" s="1"/>
  <c r="AB601" i="4"/>
  <c r="AD601" i="4" s="1"/>
  <c r="AB602" i="4"/>
  <c r="AD602" i="4" s="1"/>
  <c r="AB603" i="4"/>
  <c r="AD603" i="4" s="1"/>
  <c r="AB604" i="4"/>
  <c r="AD604" i="4" s="1"/>
  <c r="AB605" i="4"/>
  <c r="AD605" i="4" s="1"/>
  <c r="AB606" i="4"/>
  <c r="AD606" i="4" s="1"/>
  <c r="AB607" i="4"/>
  <c r="AD607" i="4" s="1"/>
  <c r="AB608" i="4"/>
  <c r="AD608" i="4" s="1"/>
  <c r="AB609" i="4"/>
  <c r="AD609" i="4" s="1"/>
  <c r="AB610" i="4"/>
  <c r="AD610" i="4" s="1"/>
  <c r="AB611" i="4"/>
  <c r="AD611" i="4" s="1"/>
  <c r="AB612" i="4"/>
  <c r="AD612" i="4" s="1"/>
  <c r="AB613" i="4"/>
  <c r="AD613" i="4" s="1"/>
  <c r="AB614" i="4"/>
  <c r="AD614" i="4" s="1"/>
  <c r="AB615" i="4"/>
  <c r="AD615" i="4" s="1"/>
  <c r="AB616" i="4"/>
  <c r="AD616" i="4" s="1"/>
  <c r="AB617" i="4"/>
  <c r="AD617" i="4" s="1"/>
  <c r="AB618" i="4"/>
  <c r="AD618" i="4" s="1"/>
  <c r="AB619" i="4"/>
  <c r="AD619" i="4" s="1"/>
  <c r="AB620" i="4"/>
  <c r="AD620" i="4" s="1"/>
  <c r="AB621" i="4"/>
  <c r="AD621" i="4" s="1"/>
  <c r="AB622" i="4"/>
  <c r="AD622" i="4" s="1"/>
  <c r="AB623" i="4"/>
  <c r="AD623" i="4" s="1"/>
  <c r="AB624" i="4"/>
  <c r="AD624" i="4" s="1"/>
  <c r="AB625" i="4"/>
  <c r="AD625" i="4" s="1"/>
  <c r="AB626" i="4"/>
  <c r="AD626" i="4" s="1"/>
  <c r="AB627" i="4"/>
  <c r="AD627" i="4" s="1"/>
  <c r="AB628" i="4"/>
  <c r="AD628" i="4" s="1"/>
  <c r="AB629" i="4"/>
  <c r="AD629" i="4" s="1"/>
  <c r="AB630" i="4"/>
  <c r="AD630" i="4" s="1"/>
  <c r="AB631" i="4"/>
  <c r="AD631" i="4" s="1"/>
  <c r="AB632" i="4"/>
  <c r="AD632" i="4" s="1"/>
  <c r="AB633" i="4"/>
  <c r="AD633" i="4" s="1"/>
  <c r="AB634" i="4"/>
  <c r="AD634" i="4" s="1"/>
  <c r="AB635" i="4"/>
  <c r="AD635" i="4" s="1"/>
  <c r="AB636" i="4"/>
  <c r="AD636" i="4" s="1"/>
  <c r="AB637" i="4"/>
  <c r="AD637" i="4" s="1"/>
  <c r="AB638" i="4"/>
  <c r="AD638" i="4" s="1"/>
  <c r="AB639" i="4"/>
  <c r="AD639" i="4" s="1"/>
  <c r="AB640" i="4"/>
  <c r="AD640" i="4" s="1"/>
  <c r="AB641" i="4"/>
  <c r="AD641" i="4" s="1"/>
  <c r="AB642" i="4"/>
  <c r="AD642" i="4" s="1"/>
  <c r="AB643" i="4"/>
  <c r="AD643" i="4" s="1"/>
  <c r="AB644" i="4"/>
  <c r="AD644" i="4" s="1"/>
  <c r="AB645" i="4"/>
  <c r="AD645" i="4" s="1"/>
  <c r="AB646" i="4"/>
  <c r="AD646" i="4" s="1"/>
  <c r="AB647" i="4"/>
  <c r="AD647" i="4" s="1"/>
  <c r="AB648" i="4"/>
  <c r="AD648" i="4" s="1"/>
  <c r="AB649" i="4"/>
  <c r="AD649" i="4" s="1"/>
  <c r="AB650" i="4"/>
  <c r="AD650" i="4" s="1"/>
  <c r="AB651" i="4"/>
  <c r="AD651" i="4" s="1"/>
  <c r="AB652" i="4"/>
  <c r="AD652" i="4" s="1"/>
  <c r="AB653" i="4"/>
  <c r="AD653" i="4" s="1"/>
  <c r="AB654" i="4"/>
  <c r="AD654" i="4" s="1"/>
  <c r="AB655" i="4"/>
  <c r="AD655" i="4" s="1"/>
  <c r="AB656" i="4"/>
  <c r="AD656" i="4" s="1"/>
  <c r="AB657" i="4"/>
  <c r="AD657" i="4" s="1"/>
  <c r="AB658" i="4"/>
  <c r="AD658" i="4" s="1"/>
  <c r="AB659" i="4"/>
  <c r="AD659" i="4" s="1"/>
  <c r="AB660" i="4"/>
  <c r="AD660" i="4" s="1"/>
  <c r="AB661" i="4"/>
  <c r="AD661" i="4" s="1"/>
  <c r="AB662" i="4"/>
  <c r="AD662" i="4" s="1"/>
  <c r="AB663" i="4"/>
  <c r="AD663" i="4" s="1"/>
  <c r="AB664" i="4"/>
  <c r="AD664" i="4" s="1"/>
  <c r="AB665" i="4"/>
  <c r="AD665" i="4" s="1"/>
  <c r="AB666" i="4"/>
  <c r="AD666" i="4" s="1"/>
  <c r="AB667" i="4"/>
  <c r="AD667" i="4" s="1"/>
  <c r="AB668" i="4"/>
  <c r="AD668" i="4" s="1"/>
  <c r="AB669" i="4"/>
  <c r="AD669" i="4" s="1"/>
  <c r="AB670" i="4"/>
  <c r="AD670" i="4" s="1"/>
  <c r="AB671" i="4"/>
  <c r="AD671" i="4" s="1"/>
  <c r="AB672" i="4"/>
  <c r="AD672" i="4" s="1"/>
  <c r="AB673" i="4"/>
  <c r="AD673" i="4" s="1"/>
  <c r="AB674" i="4"/>
  <c r="AD674" i="4" s="1"/>
  <c r="AB675" i="4"/>
  <c r="AD675" i="4" s="1"/>
  <c r="AB676" i="4"/>
  <c r="AD676" i="4" s="1"/>
  <c r="AB677" i="4"/>
  <c r="AD677" i="4" s="1"/>
  <c r="AB678" i="4"/>
  <c r="AD678" i="4" s="1"/>
  <c r="AB679" i="4"/>
  <c r="AD679" i="4" s="1"/>
  <c r="AB680" i="4"/>
  <c r="AD680" i="4" s="1"/>
  <c r="AB681" i="4"/>
  <c r="AD681" i="4" s="1"/>
  <c r="AB682" i="4"/>
  <c r="AD682" i="4" s="1"/>
  <c r="AB683" i="4"/>
  <c r="AD683" i="4" s="1"/>
  <c r="AB684" i="4"/>
  <c r="AD684" i="4" s="1"/>
  <c r="AB685" i="4"/>
  <c r="AD685" i="4" s="1"/>
  <c r="AB686" i="4"/>
  <c r="AD686" i="4" s="1"/>
  <c r="AB687" i="4"/>
  <c r="AD687" i="4" s="1"/>
  <c r="AB688" i="4"/>
  <c r="AD688" i="4" s="1"/>
  <c r="AB689" i="4"/>
  <c r="AD689" i="4" s="1"/>
  <c r="AB690" i="4"/>
  <c r="AD690" i="4" s="1"/>
  <c r="AB691" i="4"/>
  <c r="AD691" i="4" s="1"/>
  <c r="AB692" i="4"/>
  <c r="AD692" i="4" s="1"/>
  <c r="AB693" i="4"/>
  <c r="AD693" i="4" s="1"/>
  <c r="AB694" i="4"/>
  <c r="AD694" i="4" s="1"/>
  <c r="AB695" i="4"/>
  <c r="AD695" i="4" s="1"/>
  <c r="AB696" i="4"/>
  <c r="AD696" i="4" s="1"/>
  <c r="AB697" i="4"/>
  <c r="AD697" i="4" s="1"/>
  <c r="AB698" i="4"/>
  <c r="AD698" i="4" s="1"/>
  <c r="AB699" i="4"/>
  <c r="AD699" i="4" s="1"/>
  <c r="AB700" i="4"/>
  <c r="AD700" i="4" s="1"/>
  <c r="AB701" i="4"/>
  <c r="AD701" i="4" s="1"/>
  <c r="AB702" i="4"/>
  <c r="AD702" i="4" s="1"/>
  <c r="AB703" i="4"/>
  <c r="AD703" i="4" s="1"/>
  <c r="AB704" i="4"/>
  <c r="AD704" i="4" s="1"/>
  <c r="AB705" i="4"/>
  <c r="AD705" i="4" s="1"/>
  <c r="AB706" i="4"/>
  <c r="AD706" i="4" s="1"/>
  <c r="AB707" i="4"/>
  <c r="AD707" i="4" s="1"/>
  <c r="AB708" i="4"/>
  <c r="AD708" i="4" s="1"/>
  <c r="AB709" i="4"/>
  <c r="AD709" i="4" s="1"/>
  <c r="AB710" i="4"/>
  <c r="AD710" i="4" s="1"/>
  <c r="AB711" i="4"/>
  <c r="AD711" i="4" s="1"/>
  <c r="AB712" i="4"/>
  <c r="AD712" i="4" s="1"/>
  <c r="AB713" i="4"/>
  <c r="AD713" i="4" s="1"/>
  <c r="AB714" i="4"/>
  <c r="AD714" i="4" s="1"/>
  <c r="AB715" i="4"/>
  <c r="AD715" i="4" s="1"/>
  <c r="AB716" i="4"/>
  <c r="AD716" i="4" s="1"/>
  <c r="AB717" i="4"/>
  <c r="AD717" i="4" s="1"/>
  <c r="AB718" i="4"/>
  <c r="AD718" i="4" s="1"/>
  <c r="AB719" i="4"/>
  <c r="AD719" i="4" s="1"/>
  <c r="AB720" i="4"/>
  <c r="AD720" i="4" s="1"/>
  <c r="AB721" i="4"/>
  <c r="AD721" i="4" s="1"/>
  <c r="AB722" i="4"/>
  <c r="AD722" i="4" s="1"/>
  <c r="AB723" i="4"/>
  <c r="AD723" i="4" s="1"/>
  <c r="AB724" i="4"/>
  <c r="AD724" i="4" s="1"/>
  <c r="AB725" i="4"/>
  <c r="AD725" i="4" s="1"/>
  <c r="AB726" i="4"/>
  <c r="AD726" i="4" s="1"/>
  <c r="AB727" i="4"/>
  <c r="AD727" i="4" s="1"/>
  <c r="AB728" i="4"/>
  <c r="AD728" i="4" s="1"/>
  <c r="AB729" i="4"/>
  <c r="AD729" i="4" s="1"/>
  <c r="AB730" i="4"/>
  <c r="AD730" i="4" s="1"/>
  <c r="AB731" i="4"/>
  <c r="AD731" i="4" s="1"/>
  <c r="AB732" i="4"/>
  <c r="AD732" i="4" s="1"/>
  <c r="AB733" i="4"/>
  <c r="AD733" i="4" s="1"/>
  <c r="AB734" i="4"/>
  <c r="AD734" i="4" s="1"/>
  <c r="AB735" i="4"/>
  <c r="AD735" i="4" s="1"/>
  <c r="AB736" i="4"/>
  <c r="AD736" i="4" s="1"/>
  <c r="AB737" i="4"/>
  <c r="AD737" i="4" s="1"/>
  <c r="AB738" i="4"/>
  <c r="AD738" i="4" s="1"/>
  <c r="AB739" i="4"/>
  <c r="AD739" i="4" s="1"/>
  <c r="AB740" i="4"/>
  <c r="AD740" i="4" s="1"/>
  <c r="AB741" i="4"/>
  <c r="AD741" i="4" s="1"/>
  <c r="AB742" i="4"/>
  <c r="AD742" i="4" s="1"/>
  <c r="AB743" i="4"/>
  <c r="AD743" i="4" s="1"/>
  <c r="AB744" i="4"/>
  <c r="AD744" i="4" s="1"/>
  <c r="AB745" i="4"/>
  <c r="AD745" i="4" s="1"/>
  <c r="AB746" i="4"/>
  <c r="AD746" i="4" s="1"/>
  <c r="AB747" i="4"/>
  <c r="AD747" i="4" s="1"/>
  <c r="AB748" i="4"/>
  <c r="AD748" i="4" s="1"/>
  <c r="AB749" i="4"/>
  <c r="AD749" i="4" s="1"/>
  <c r="AB750" i="4"/>
  <c r="AD750" i="4" s="1"/>
  <c r="AB751" i="4"/>
  <c r="AD751" i="4" s="1"/>
  <c r="AB752" i="4"/>
  <c r="AD752" i="4" s="1"/>
  <c r="AB753" i="4"/>
  <c r="AD753" i="4" s="1"/>
  <c r="AB754" i="4"/>
  <c r="AD754" i="4" s="1"/>
  <c r="AB755" i="4"/>
  <c r="AD755" i="4" s="1"/>
  <c r="AB756" i="4"/>
  <c r="AD756" i="4" s="1"/>
  <c r="AB757" i="4"/>
  <c r="AD757" i="4" s="1"/>
  <c r="AB758" i="4"/>
  <c r="AD758" i="4" s="1"/>
  <c r="AB759" i="4"/>
  <c r="AD759" i="4" s="1"/>
  <c r="AB760" i="4"/>
  <c r="AD760" i="4" s="1"/>
  <c r="AB761" i="4"/>
  <c r="AD761" i="4" s="1"/>
  <c r="AB762" i="4"/>
  <c r="AD762" i="4" s="1"/>
  <c r="AB763" i="4"/>
  <c r="AD763" i="4" s="1"/>
  <c r="AB764" i="4"/>
  <c r="AD764" i="4" s="1"/>
  <c r="AB765" i="4"/>
  <c r="AD765" i="4" s="1"/>
  <c r="AB766" i="4"/>
  <c r="AD766" i="4" s="1"/>
  <c r="AB767" i="4"/>
  <c r="AD767" i="4" s="1"/>
  <c r="AB768" i="4"/>
  <c r="AD768" i="4" s="1"/>
  <c r="AB769" i="4"/>
  <c r="AD769" i="4" s="1"/>
  <c r="AB770" i="4"/>
  <c r="AD770" i="4" s="1"/>
  <c r="AB771" i="4"/>
  <c r="AD771" i="4" s="1"/>
  <c r="AB772" i="4"/>
  <c r="AD772" i="4" s="1"/>
  <c r="AB773" i="4"/>
  <c r="AD773" i="4" s="1"/>
  <c r="AB774" i="4"/>
  <c r="AD774" i="4" s="1"/>
  <c r="AB775" i="4"/>
  <c r="AD775" i="4" s="1"/>
  <c r="AB776" i="4"/>
  <c r="AD776" i="4" s="1"/>
  <c r="AB777" i="4"/>
  <c r="AD777" i="4" s="1"/>
  <c r="AB778" i="4"/>
  <c r="AD778" i="4" s="1"/>
  <c r="AB779" i="4"/>
  <c r="AD779" i="4" s="1"/>
  <c r="AB780" i="4"/>
  <c r="AD780" i="4" s="1"/>
  <c r="AB781" i="4"/>
  <c r="AD781" i="4" s="1"/>
  <c r="AB782" i="4"/>
  <c r="AD782" i="4" s="1"/>
  <c r="AB783" i="4"/>
  <c r="AD783" i="4" s="1"/>
  <c r="AB784" i="4"/>
  <c r="AD784" i="4" s="1"/>
  <c r="AB785" i="4"/>
  <c r="AD785" i="4" s="1"/>
  <c r="AB786" i="4"/>
  <c r="AD786" i="4" s="1"/>
  <c r="AB787" i="4"/>
  <c r="AD787" i="4" s="1"/>
  <c r="AB788" i="4"/>
  <c r="AD788" i="4" s="1"/>
  <c r="AB789" i="4"/>
  <c r="AD789" i="4" s="1"/>
  <c r="AB790" i="4"/>
  <c r="AD790" i="4" s="1"/>
  <c r="AB791" i="4"/>
  <c r="AD791" i="4" s="1"/>
  <c r="AB792" i="4"/>
  <c r="AD792" i="4" s="1"/>
  <c r="AB793" i="4"/>
  <c r="AD793" i="4" s="1"/>
  <c r="AB794" i="4"/>
  <c r="AD794" i="4" s="1"/>
  <c r="AB795" i="4"/>
  <c r="AD795" i="4" s="1"/>
  <c r="AB796" i="4"/>
  <c r="AD796" i="4" s="1"/>
  <c r="AB797" i="4"/>
  <c r="AD797" i="4" s="1"/>
  <c r="AB798" i="4"/>
  <c r="AD798" i="4" s="1"/>
  <c r="AB799" i="4"/>
  <c r="AD799" i="4" s="1"/>
  <c r="AB800" i="4"/>
  <c r="AD800" i="4" s="1"/>
  <c r="AB801" i="4"/>
  <c r="AD801" i="4" s="1"/>
  <c r="AB802" i="4"/>
  <c r="AD802" i="4" s="1"/>
  <c r="AB803" i="4"/>
  <c r="AD803" i="4" s="1"/>
  <c r="AB804" i="4"/>
  <c r="AD804" i="4" s="1"/>
  <c r="AB805" i="4"/>
  <c r="AD805" i="4" s="1"/>
  <c r="AB806" i="4"/>
  <c r="AD806" i="4" s="1"/>
  <c r="AB807" i="4"/>
  <c r="AD807" i="4" s="1"/>
  <c r="AB808" i="4"/>
  <c r="AD808" i="4" s="1"/>
  <c r="AB809" i="4"/>
  <c r="AD809" i="4" s="1"/>
  <c r="AB810" i="4"/>
  <c r="AD810" i="4" s="1"/>
  <c r="AB811" i="4"/>
  <c r="AD811" i="4" s="1"/>
  <c r="AB812" i="4"/>
  <c r="AD812" i="4" s="1"/>
  <c r="AB813" i="4"/>
  <c r="AD813" i="4" s="1"/>
  <c r="AB814" i="4"/>
  <c r="AD814" i="4" s="1"/>
  <c r="AB815" i="4"/>
  <c r="AD815" i="4" s="1"/>
  <c r="AB816" i="4"/>
  <c r="AD816" i="4" s="1"/>
  <c r="AB817" i="4"/>
  <c r="AD817" i="4" s="1"/>
  <c r="AB818" i="4"/>
  <c r="AD818" i="4" s="1"/>
  <c r="AB819" i="4"/>
  <c r="AD819" i="4" s="1"/>
  <c r="AB820" i="4"/>
  <c r="AD820" i="4" s="1"/>
  <c r="AB821" i="4"/>
  <c r="AD821" i="4" s="1"/>
  <c r="AB822" i="4"/>
  <c r="AD822" i="4" s="1"/>
  <c r="AB823" i="4"/>
  <c r="AD823" i="4" s="1"/>
  <c r="AB824" i="4"/>
  <c r="AD824" i="4" s="1"/>
  <c r="AB825" i="4"/>
  <c r="AD825" i="4" s="1"/>
  <c r="AB826" i="4"/>
  <c r="AD826" i="4" s="1"/>
  <c r="AB827" i="4"/>
  <c r="AD827" i="4" s="1"/>
  <c r="AB828" i="4"/>
  <c r="AD828" i="4" s="1"/>
  <c r="AB829" i="4"/>
  <c r="AD829" i="4" s="1"/>
  <c r="AB830" i="4"/>
  <c r="AD830" i="4" s="1"/>
  <c r="AB831" i="4"/>
  <c r="AD831" i="4" s="1"/>
  <c r="AB832" i="4"/>
  <c r="AD832" i="4" s="1"/>
  <c r="AB833" i="4"/>
  <c r="AD833" i="4" s="1"/>
  <c r="AB834" i="4"/>
  <c r="AD834" i="4" s="1"/>
  <c r="AB835" i="4"/>
  <c r="AD835" i="4" s="1"/>
  <c r="AB836" i="4"/>
  <c r="AD836" i="4" s="1"/>
  <c r="AB837" i="4"/>
  <c r="AD837" i="4" s="1"/>
  <c r="AB838" i="4"/>
  <c r="AD838" i="4" s="1"/>
  <c r="AB839" i="4"/>
  <c r="AD839" i="4" s="1"/>
  <c r="AB840" i="4"/>
  <c r="AD840" i="4" s="1"/>
  <c r="AB841" i="4"/>
  <c r="AD841" i="4" s="1"/>
  <c r="AB842" i="4"/>
  <c r="AD842" i="4" s="1"/>
  <c r="AB843" i="4"/>
  <c r="AD843" i="4" s="1"/>
  <c r="AB844" i="4"/>
  <c r="AD844" i="4" s="1"/>
  <c r="AB845" i="4"/>
  <c r="AD845" i="4" s="1"/>
  <c r="AB846" i="4"/>
  <c r="AD846" i="4" s="1"/>
  <c r="AB847" i="4"/>
  <c r="AD847" i="4" s="1"/>
  <c r="AB848" i="4"/>
  <c r="AD848" i="4" s="1"/>
  <c r="AB849" i="4"/>
  <c r="AD849" i="4" s="1"/>
  <c r="AB850" i="4"/>
  <c r="AD850" i="4" s="1"/>
  <c r="AB851" i="4"/>
  <c r="AD851" i="4" s="1"/>
  <c r="AB852" i="4"/>
  <c r="AD852" i="4" s="1"/>
  <c r="AB853" i="4"/>
  <c r="AD853" i="4" s="1"/>
  <c r="AB854" i="4"/>
  <c r="AD854" i="4" s="1"/>
  <c r="AB855" i="4"/>
  <c r="AD855" i="4" s="1"/>
  <c r="AB856" i="4"/>
  <c r="AD856" i="4" s="1"/>
  <c r="AB857" i="4"/>
  <c r="AD857" i="4" s="1"/>
  <c r="AB858" i="4"/>
  <c r="AD858" i="4" s="1"/>
  <c r="AB859" i="4"/>
  <c r="AD859" i="4" s="1"/>
  <c r="AB860" i="4"/>
  <c r="AD860" i="4" s="1"/>
  <c r="AB861" i="4"/>
  <c r="AD861" i="4" s="1"/>
  <c r="AB862" i="4"/>
  <c r="AD862" i="4" s="1"/>
  <c r="AB863" i="4"/>
  <c r="AD863" i="4" s="1"/>
  <c r="AB864" i="4"/>
  <c r="AD864" i="4" s="1"/>
  <c r="AB865" i="4"/>
  <c r="AD865" i="4" s="1"/>
  <c r="AB866" i="4"/>
  <c r="AD866" i="4" s="1"/>
  <c r="AB867" i="4"/>
  <c r="AD867" i="4" s="1"/>
  <c r="AB868" i="4"/>
  <c r="AD868" i="4" s="1"/>
  <c r="AB869" i="4"/>
  <c r="AD869" i="4" s="1"/>
  <c r="AB870" i="4"/>
  <c r="AD870" i="4" s="1"/>
  <c r="AB871" i="4"/>
  <c r="AD871" i="4" s="1"/>
  <c r="AB872" i="4"/>
  <c r="AD872" i="4" s="1"/>
  <c r="AB873" i="4"/>
  <c r="AD873" i="4" s="1"/>
  <c r="AB874" i="4"/>
  <c r="AD874" i="4" s="1"/>
  <c r="AB875" i="4"/>
  <c r="AD875" i="4" s="1"/>
  <c r="AB876" i="4"/>
  <c r="AD876" i="4" s="1"/>
  <c r="AB877" i="4"/>
  <c r="AD877" i="4" s="1"/>
  <c r="AB878" i="4"/>
  <c r="AD878" i="4" s="1"/>
  <c r="AB879" i="4"/>
  <c r="AD879" i="4" s="1"/>
  <c r="AB880" i="4"/>
  <c r="AD880" i="4" s="1"/>
  <c r="AB881" i="4"/>
  <c r="AD881" i="4" s="1"/>
  <c r="AB882" i="4"/>
  <c r="AD882" i="4" s="1"/>
  <c r="AB883" i="4"/>
  <c r="AD883" i="4" s="1"/>
  <c r="AB884" i="4"/>
  <c r="AD884" i="4" s="1"/>
  <c r="AB885" i="4"/>
  <c r="AD885" i="4" s="1"/>
  <c r="AB886" i="4"/>
  <c r="AD886" i="4" s="1"/>
  <c r="AB887" i="4"/>
  <c r="AD887" i="4" s="1"/>
  <c r="AB888" i="4"/>
  <c r="AD888" i="4" s="1"/>
  <c r="AB889" i="4"/>
  <c r="AD889" i="4" s="1"/>
  <c r="AB890" i="4"/>
  <c r="AD890" i="4" s="1"/>
  <c r="AB891" i="4"/>
  <c r="AD891" i="4" s="1"/>
  <c r="AB892" i="4"/>
  <c r="AD892" i="4" s="1"/>
  <c r="AB893" i="4"/>
  <c r="AD893" i="4" s="1"/>
  <c r="AB894" i="4"/>
  <c r="AD894" i="4" s="1"/>
  <c r="AB895" i="4"/>
  <c r="AD895" i="4" s="1"/>
  <c r="AB896" i="4"/>
  <c r="AD896" i="4" s="1"/>
  <c r="AB897" i="4"/>
  <c r="AD897" i="4" s="1"/>
  <c r="AB898" i="4"/>
  <c r="AD898" i="4" s="1"/>
  <c r="AB899" i="4"/>
  <c r="AD899" i="4" s="1"/>
  <c r="AB900" i="4"/>
  <c r="AD900" i="4" s="1"/>
  <c r="AB901" i="4"/>
  <c r="AD901" i="4" s="1"/>
  <c r="AB902" i="4"/>
  <c r="AD902" i="4" s="1"/>
  <c r="AB903" i="4"/>
  <c r="AD903" i="4" s="1"/>
  <c r="AB904" i="4"/>
  <c r="AD904" i="4" s="1"/>
  <c r="AB905" i="4"/>
  <c r="AD905" i="4" s="1"/>
  <c r="AB906" i="4"/>
  <c r="AD906" i="4" s="1"/>
  <c r="AB907" i="4"/>
  <c r="AD907" i="4" s="1"/>
  <c r="AB908" i="4"/>
  <c r="AD908" i="4" s="1"/>
  <c r="AB909" i="4"/>
  <c r="AD909" i="4" s="1"/>
  <c r="AB910" i="4"/>
  <c r="AD910" i="4" s="1"/>
  <c r="AB911" i="4"/>
  <c r="AD911" i="4" s="1"/>
  <c r="AB912" i="4"/>
  <c r="AD912" i="4" s="1"/>
  <c r="AB913" i="4"/>
  <c r="AD913" i="4" s="1"/>
  <c r="AB914" i="4"/>
  <c r="AD914" i="4" s="1"/>
  <c r="AB915" i="4"/>
  <c r="AD915" i="4" s="1"/>
  <c r="AB916" i="4"/>
  <c r="AD916" i="4" s="1"/>
  <c r="AB917" i="4"/>
  <c r="AD917" i="4" s="1"/>
  <c r="AB918" i="4"/>
  <c r="AD918" i="4" s="1"/>
  <c r="AB919" i="4"/>
  <c r="AD919" i="4" s="1"/>
  <c r="AB920" i="4"/>
  <c r="AD920" i="4" s="1"/>
  <c r="AB921" i="4"/>
  <c r="AD921" i="4" s="1"/>
  <c r="AB922" i="4"/>
  <c r="AD922" i="4" s="1"/>
  <c r="AB923" i="4"/>
  <c r="AD923" i="4" s="1"/>
  <c r="AB924" i="4"/>
  <c r="AD924" i="4" s="1"/>
  <c r="AB925" i="4"/>
  <c r="AD925" i="4" s="1"/>
  <c r="AB926" i="4"/>
  <c r="AD926" i="4" s="1"/>
  <c r="AB927" i="4"/>
  <c r="AD927" i="4" s="1"/>
  <c r="AB928" i="4"/>
  <c r="AD928" i="4" s="1"/>
  <c r="AB929" i="4"/>
  <c r="AD929" i="4" s="1"/>
  <c r="AB930" i="4"/>
  <c r="AD930" i="4" s="1"/>
  <c r="AB931" i="4"/>
  <c r="AD931" i="4" s="1"/>
  <c r="AB932" i="4"/>
  <c r="AD932" i="4" s="1"/>
  <c r="AB933" i="4"/>
  <c r="AD933" i="4" s="1"/>
  <c r="AB934" i="4"/>
  <c r="AD934" i="4" s="1"/>
  <c r="AB935" i="4"/>
  <c r="AD935" i="4" s="1"/>
  <c r="AB936" i="4"/>
  <c r="AD936" i="4" s="1"/>
  <c r="AB937" i="4"/>
  <c r="AD937" i="4" s="1"/>
  <c r="AB938" i="4"/>
  <c r="AD938" i="4" s="1"/>
  <c r="AB939" i="4"/>
  <c r="AD939" i="4" s="1"/>
  <c r="AB940" i="4"/>
  <c r="AD940" i="4" s="1"/>
  <c r="AB941" i="4"/>
  <c r="AD941" i="4" s="1"/>
  <c r="AB942" i="4"/>
  <c r="AD942" i="4" s="1"/>
  <c r="AB943" i="4"/>
  <c r="AD943" i="4" s="1"/>
  <c r="AB944" i="4"/>
  <c r="AD944" i="4" s="1"/>
  <c r="AB945" i="4"/>
  <c r="AD945" i="4" s="1"/>
  <c r="AB946" i="4"/>
  <c r="AD946" i="4" s="1"/>
  <c r="AB947" i="4"/>
  <c r="AD947" i="4" s="1"/>
  <c r="AB948" i="4"/>
  <c r="AD948" i="4" s="1"/>
  <c r="AB949" i="4"/>
  <c r="AD949" i="4" s="1"/>
  <c r="AB950" i="4"/>
  <c r="AD950" i="4" s="1"/>
  <c r="AB951" i="4"/>
  <c r="AD951" i="4" s="1"/>
  <c r="AB952" i="4"/>
  <c r="AD952" i="4" s="1"/>
  <c r="AB953" i="4"/>
  <c r="AD953" i="4" s="1"/>
  <c r="AB954" i="4"/>
  <c r="AD954" i="4" s="1"/>
  <c r="AB955" i="4"/>
  <c r="AD955" i="4" s="1"/>
  <c r="AB956" i="4"/>
  <c r="AD956" i="4" s="1"/>
  <c r="AB957" i="4"/>
  <c r="AD957" i="4" s="1"/>
  <c r="AB958" i="4"/>
  <c r="AD958" i="4" s="1"/>
  <c r="AB959" i="4"/>
  <c r="AD959" i="4" s="1"/>
  <c r="AB960" i="4"/>
  <c r="AD960" i="4" s="1"/>
  <c r="AB961" i="4"/>
  <c r="AD961" i="4" s="1"/>
  <c r="AB962" i="4"/>
  <c r="AD962" i="4" s="1"/>
  <c r="AB963" i="4"/>
  <c r="AD963" i="4" s="1"/>
  <c r="AB964" i="4"/>
  <c r="AD964" i="4" s="1"/>
  <c r="AB965" i="4"/>
  <c r="AD965" i="4" s="1"/>
  <c r="AB966" i="4"/>
  <c r="AD966" i="4" s="1"/>
  <c r="AB967" i="4"/>
  <c r="AD967" i="4" s="1"/>
  <c r="AB968" i="4"/>
  <c r="AD968" i="4" s="1"/>
  <c r="AB969" i="4"/>
  <c r="AD969" i="4" s="1"/>
  <c r="AB970" i="4"/>
  <c r="AD970" i="4" s="1"/>
  <c r="AB971" i="4"/>
  <c r="AD971" i="4" s="1"/>
  <c r="AB972" i="4"/>
  <c r="AD972" i="4" s="1"/>
  <c r="AB973" i="4"/>
  <c r="AD973" i="4" s="1"/>
  <c r="AB974" i="4"/>
  <c r="AD974" i="4" s="1"/>
  <c r="AB975" i="4"/>
  <c r="AD975" i="4" s="1"/>
  <c r="AB976" i="4"/>
  <c r="AD976" i="4" s="1"/>
  <c r="AB977" i="4"/>
  <c r="AD977" i="4" s="1"/>
  <c r="AB978" i="4"/>
  <c r="AD978" i="4" s="1"/>
  <c r="AB979" i="4"/>
  <c r="AD979" i="4" s="1"/>
  <c r="AB980" i="4"/>
  <c r="AD980" i="4" s="1"/>
  <c r="AB981" i="4"/>
  <c r="AD981" i="4" s="1"/>
  <c r="AB982" i="4"/>
  <c r="AD982" i="4" s="1"/>
  <c r="AB983" i="4"/>
  <c r="AD983" i="4" s="1"/>
  <c r="AB984" i="4"/>
  <c r="AD984" i="4" s="1"/>
  <c r="AB985" i="4"/>
  <c r="AD985" i="4" s="1"/>
  <c r="AB986" i="4"/>
  <c r="AD986" i="4" s="1"/>
  <c r="AB987" i="4"/>
  <c r="AD987" i="4" s="1"/>
  <c r="AB988" i="4"/>
  <c r="AD988" i="4" s="1"/>
  <c r="AB989" i="4"/>
  <c r="AD989" i="4" s="1"/>
  <c r="AB990" i="4"/>
  <c r="AD990" i="4" s="1"/>
  <c r="AB991" i="4"/>
  <c r="AD991" i="4" s="1"/>
  <c r="AB992" i="4"/>
  <c r="AD992" i="4" s="1"/>
  <c r="AB993" i="4"/>
  <c r="AD993" i="4" s="1"/>
  <c r="AB994" i="4"/>
  <c r="AD994" i="4" s="1"/>
  <c r="AB995" i="4"/>
  <c r="AD995" i="4" s="1"/>
  <c r="AB996" i="4"/>
  <c r="AD996" i="4" s="1"/>
  <c r="AB997" i="4"/>
  <c r="AD997" i="4" s="1"/>
  <c r="AB998" i="4"/>
  <c r="AD998" i="4" s="1"/>
  <c r="AB999" i="4"/>
  <c r="AD999" i="4" s="1"/>
  <c r="AB1000" i="4"/>
  <c r="AD1000" i="4" s="1"/>
  <c r="AB1001" i="4"/>
  <c r="AD1001" i="4" s="1"/>
  <c r="AB1002" i="4"/>
  <c r="AD1002" i="4" s="1"/>
  <c r="AB1003" i="4"/>
  <c r="AD1003" i="4" s="1"/>
  <c r="AB1004" i="4"/>
  <c r="AD1004" i="4" s="1"/>
  <c r="AB1005" i="4"/>
  <c r="AD1005" i="4" s="1"/>
  <c r="AB1006" i="4"/>
  <c r="AD1006" i="4" s="1"/>
  <c r="AB1007" i="4"/>
  <c r="AD1007" i="4" s="1"/>
  <c r="AB1008" i="4"/>
  <c r="AD1008" i="4" s="1"/>
  <c r="AB1009" i="4"/>
  <c r="AD1009" i="4" s="1"/>
  <c r="AB1010" i="4"/>
  <c r="AD1010" i="4" s="1"/>
  <c r="AB1011" i="4"/>
  <c r="AD1011" i="4" s="1"/>
  <c r="AB1012" i="4"/>
  <c r="AD1012" i="4" s="1"/>
  <c r="AB1013" i="4"/>
  <c r="AD1013" i="4" s="1"/>
  <c r="AB1014" i="4"/>
  <c r="AD1014" i="4" s="1"/>
  <c r="AB1015" i="4"/>
  <c r="AD1015" i="4" s="1"/>
  <c r="AB1016" i="4"/>
  <c r="AD1016" i="4" s="1"/>
  <c r="AB1017" i="4"/>
  <c r="AD1017" i="4" s="1"/>
  <c r="AB1018" i="4"/>
  <c r="AD1018" i="4" s="1"/>
  <c r="AB1019" i="4"/>
  <c r="AD1019" i="4" s="1"/>
  <c r="AB1020" i="4"/>
  <c r="AD1020" i="4" s="1"/>
  <c r="AB1021" i="4"/>
  <c r="AD1021" i="4" s="1"/>
  <c r="AB1022" i="4"/>
  <c r="AD1022" i="4" s="1"/>
  <c r="AB1023" i="4"/>
  <c r="AD1023" i="4" s="1"/>
  <c r="AB1024" i="4"/>
  <c r="AD1024" i="4" s="1"/>
  <c r="AB1025" i="4"/>
  <c r="AD1025" i="4" s="1"/>
  <c r="AB1026" i="4"/>
  <c r="AD1026" i="4" s="1"/>
  <c r="AB1027" i="4"/>
  <c r="AD1027" i="4" s="1"/>
  <c r="AB1028" i="4"/>
  <c r="AD1028" i="4" s="1"/>
  <c r="AB1029" i="4"/>
  <c r="AD1029" i="4" s="1"/>
  <c r="AB1030" i="4"/>
  <c r="AD1030" i="4" s="1"/>
  <c r="AB1031" i="4"/>
  <c r="AD1031" i="4" s="1"/>
  <c r="AB1032" i="4"/>
  <c r="AD1032" i="4" s="1"/>
  <c r="AB1033" i="4"/>
  <c r="AD1033" i="4" s="1"/>
  <c r="AB1034" i="4"/>
  <c r="AD1034" i="4" s="1"/>
  <c r="AB1035" i="4"/>
  <c r="AD1035" i="4" s="1"/>
  <c r="AB1036" i="4"/>
  <c r="AD1036" i="4" s="1"/>
  <c r="AB1037" i="4"/>
  <c r="AD1037" i="4" s="1"/>
  <c r="AB1038" i="4"/>
  <c r="AD1038" i="4" s="1"/>
  <c r="AB1039" i="4"/>
  <c r="AD1039" i="4" s="1"/>
  <c r="AB1040" i="4"/>
  <c r="AD1040" i="4" s="1"/>
  <c r="AB1041" i="4"/>
  <c r="AD1041" i="4" s="1"/>
  <c r="AB1042" i="4"/>
  <c r="AD1042" i="4" s="1"/>
  <c r="AB1043" i="4"/>
  <c r="AD1043" i="4" s="1"/>
  <c r="AB1044" i="4"/>
  <c r="AD1044" i="4" s="1"/>
  <c r="AB1045" i="4"/>
  <c r="AD1045" i="4" s="1"/>
  <c r="AB1046" i="4"/>
  <c r="AD1046" i="4" s="1"/>
  <c r="AB1047" i="4"/>
  <c r="AD1047" i="4" s="1"/>
  <c r="AB1048" i="4"/>
  <c r="AD1048" i="4" s="1"/>
  <c r="AB1049" i="4"/>
  <c r="AD1049" i="4" s="1"/>
  <c r="AB1050" i="4"/>
  <c r="AD1050" i="4" s="1"/>
  <c r="AB1051" i="4"/>
  <c r="AD1051" i="4" s="1"/>
  <c r="AB1052" i="4"/>
  <c r="AD1052" i="4" s="1"/>
  <c r="AB1053" i="4"/>
  <c r="AD1053" i="4" s="1"/>
  <c r="AB1054" i="4"/>
  <c r="AD1054" i="4" s="1"/>
  <c r="AB1055" i="4"/>
  <c r="AD1055" i="4" s="1"/>
  <c r="AB1056" i="4"/>
  <c r="AD1056" i="4" s="1"/>
  <c r="AB1057" i="4"/>
  <c r="AD1057" i="4" s="1"/>
  <c r="AB1058" i="4"/>
  <c r="AD1058" i="4" s="1"/>
  <c r="AB1059" i="4"/>
  <c r="AD1059" i="4" s="1"/>
  <c r="AB1060" i="4"/>
  <c r="AD1060" i="4" s="1"/>
  <c r="AB1061" i="4"/>
  <c r="AD1061" i="4" s="1"/>
  <c r="AB1062" i="4"/>
  <c r="AD1062" i="4" s="1"/>
  <c r="AB1063" i="4"/>
  <c r="AD1063" i="4" s="1"/>
  <c r="AB1064" i="4"/>
  <c r="AD1064" i="4" s="1"/>
  <c r="AB1065" i="4"/>
  <c r="AD1065" i="4" s="1"/>
  <c r="AB1066" i="4"/>
  <c r="AD1066" i="4" s="1"/>
  <c r="AB1067" i="4"/>
  <c r="AD1067" i="4" s="1"/>
  <c r="AB1068" i="4"/>
  <c r="AD1068" i="4" s="1"/>
  <c r="AB1069" i="4"/>
  <c r="AD1069" i="4" s="1"/>
  <c r="AB1070" i="4"/>
  <c r="AD1070" i="4" s="1"/>
  <c r="AB1071" i="4"/>
  <c r="AD1071" i="4" s="1"/>
  <c r="AB1072" i="4"/>
  <c r="AD1072" i="4" s="1"/>
  <c r="AB1073" i="4"/>
  <c r="AD1073" i="4" s="1"/>
  <c r="AB1074" i="4"/>
  <c r="AD1074" i="4" s="1"/>
  <c r="AB1075" i="4"/>
  <c r="AD1075" i="4" s="1"/>
  <c r="AB1076" i="4"/>
  <c r="AD1076" i="4" s="1"/>
  <c r="AB1077" i="4"/>
  <c r="AD1077" i="4" s="1"/>
  <c r="AB1078" i="4"/>
  <c r="AD1078" i="4" s="1"/>
  <c r="AB1079" i="4"/>
  <c r="AD1079" i="4" s="1"/>
  <c r="AB1080" i="4"/>
  <c r="AD1080" i="4" s="1"/>
  <c r="AB1081" i="4"/>
  <c r="AD1081" i="4" s="1"/>
  <c r="AB1082" i="4"/>
  <c r="AD1082" i="4" s="1"/>
  <c r="AB1083" i="4"/>
  <c r="AD1083" i="4" s="1"/>
  <c r="AB1084" i="4"/>
  <c r="AD1084" i="4" s="1"/>
  <c r="AB1085" i="4"/>
  <c r="AD1085" i="4" s="1"/>
  <c r="AB1086" i="4"/>
  <c r="AD1086" i="4" s="1"/>
  <c r="AB1087" i="4"/>
  <c r="AD1087" i="4" s="1"/>
  <c r="AB1088" i="4"/>
  <c r="AD1088" i="4" s="1"/>
  <c r="AB1089" i="4"/>
  <c r="AD1089" i="4" s="1"/>
  <c r="AB1090" i="4"/>
  <c r="AD1090" i="4" s="1"/>
  <c r="AB1091" i="4"/>
  <c r="AD1091" i="4" s="1"/>
  <c r="AB1092" i="4"/>
  <c r="AD1092" i="4" s="1"/>
  <c r="AB1093" i="4"/>
  <c r="AD1093" i="4" s="1"/>
  <c r="AB1094" i="4"/>
  <c r="AD1094" i="4" s="1"/>
  <c r="AB1095" i="4"/>
  <c r="AD1095" i="4" s="1"/>
  <c r="AB1096" i="4"/>
  <c r="AD1096" i="4" s="1"/>
  <c r="AB1097" i="4"/>
  <c r="AD1097" i="4" s="1"/>
  <c r="AB1098" i="4"/>
  <c r="AD1098" i="4" s="1"/>
  <c r="AB1099" i="4"/>
  <c r="AD1099" i="4" s="1"/>
  <c r="AB1100" i="4"/>
  <c r="AD1100" i="4" s="1"/>
  <c r="AB1101" i="4"/>
  <c r="AD1101" i="4" s="1"/>
  <c r="AB1102" i="4"/>
  <c r="AD1102" i="4" s="1"/>
  <c r="AB1103" i="4"/>
  <c r="AD1103" i="4" s="1"/>
  <c r="AB1104" i="4"/>
  <c r="AD1104" i="4" s="1"/>
  <c r="AB1105" i="4"/>
  <c r="AD1105" i="4" s="1"/>
  <c r="AB1106" i="4"/>
  <c r="AD1106" i="4" s="1"/>
  <c r="AB1107" i="4"/>
  <c r="AD1107" i="4" s="1"/>
  <c r="AB1108" i="4"/>
  <c r="AD1108" i="4" s="1"/>
  <c r="AB1109" i="4"/>
  <c r="AD1109" i="4" s="1"/>
  <c r="AB1110" i="4"/>
  <c r="AD1110" i="4" s="1"/>
  <c r="AB1111" i="4"/>
  <c r="AD1111" i="4" s="1"/>
  <c r="AB1112" i="4"/>
  <c r="AD1112" i="4" s="1"/>
  <c r="AB1113" i="4"/>
  <c r="AD1113" i="4" s="1"/>
  <c r="AB1114" i="4"/>
  <c r="AD1114" i="4" s="1"/>
  <c r="AB1115" i="4"/>
  <c r="AD1115" i="4" s="1"/>
  <c r="AB1116" i="4"/>
  <c r="AD1116" i="4" s="1"/>
  <c r="AB1117" i="4"/>
  <c r="AD1117" i="4" s="1"/>
  <c r="AB1118" i="4"/>
  <c r="AD1118" i="4" s="1"/>
  <c r="AB1119" i="4"/>
  <c r="AD1119" i="4" s="1"/>
  <c r="AB1120" i="4"/>
  <c r="AD1120" i="4" s="1"/>
  <c r="AB1121" i="4"/>
  <c r="AD1121" i="4" s="1"/>
  <c r="AB1122" i="4"/>
  <c r="AD1122" i="4" s="1"/>
  <c r="AB1123" i="4"/>
  <c r="AD1123" i="4" s="1"/>
  <c r="AB1124" i="4"/>
  <c r="AD1124" i="4" s="1"/>
  <c r="AB1125" i="4"/>
  <c r="AD1125" i="4" s="1"/>
  <c r="AB1126" i="4"/>
  <c r="AD1126" i="4" s="1"/>
  <c r="AB1127" i="4"/>
  <c r="AD1127" i="4" s="1"/>
  <c r="AB1128" i="4"/>
  <c r="AD1128" i="4" s="1"/>
  <c r="AB1129" i="4"/>
  <c r="AD1129" i="4" s="1"/>
  <c r="AB1130" i="4"/>
  <c r="AD1130" i="4" s="1"/>
  <c r="AB1131" i="4"/>
  <c r="AD1131" i="4" s="1"/>
  <c r="AB1132" i="4"/>
  <c r="AD1132" i="4" s="1"/>
  <c r="AB1133" i="4"/>
  <c r="AD1133" i="4" s="1"/>
  <c r="AB1134" i="4"/>
  <c r="AD1134" i="4" s="1"/>
  <c r="AB1135" i="4"/>
  <c r="AD1135" i="4" s="1"/>
  <c r="AB1136" i="4"/>
  <c r="AD1136" i="4" s="1"/>
  <c r="AB1137" i="4"/>
  <c r="AD1137" i="4" s="1"/>
  <c r="AB1138" i="4"/>
  <c r="AD1138" i="4" s="1"/>
  <c r="AB1139" i="4"/>
  <c r="AD1139" i="4" s="1"/>
  <c r="AB1140" i="4"/>
  <c r="AD1140" i="4" s="1"/>
  <c r="AB1141" i="4"/>
  <c r="AD1141" i="4" s="1"/>
  <c r="AB1142" i="4"/>
  <c r="AD1142" i="4" s="1"/>
  <c r="AB1143" i="4"/>
  <c r="AD1143" i="4" s="1"/>
  <c r="AB1144" i="4"/>
  <c r="AD1144" i="4" s="1"/>
  <c r="AB1145" i="4"/>
  <c r="AD1145" i="4" s="1"/>
  <c r="AB1146" i="4"/>
  <c r="AD1146" i="4" s="1"/>
  <c r="AB1147" i="4"/>
  <c r="AD1147" i="4" s="1"/>
  <c r="AB1148" i="4"/>
  <c r="AD1148" i="4" s="1"/>
  <c r="AB1149" i="4"/>
  <c r="AD1149" i="4" s="1"/>
  <c r="AB1150" i="4"/>
  <c r="AD1150" i="4" s="1"/>
  <c r="AB1151" i="4"/>
  <c r="AD1151" i="4" s="1"/>
  <c r="AB1152" i="4"/>
  <c r="AD1152" i="4" s="1"/>
  <c r="AB1153" i="4"/>
  <c r="AD1153" i="4" s="1"/>
  <c r="AB1154" i="4"/>
  <c r="AD1154" i="4" s="1"/>
  <c r="AB1155" i="4"/>
  <c r="AD1155" i="4" s="1"/>
  <c r="AB1156" i="4"/>
  <c r="AD1156" i="4" s="1"/>
  <c r="AB1157" i="4"/>
  <c r="AD1157" i="4" s="1"/>
  <c r="AB1158" i="4"/>
  <c r="AD1158" i="4" s="1"/>
  <c r="AB1159" i="4"/>
  <c r="AD1159" i="4" s="1"/>
  <c r="AB1160" i="4"/>
  <c r="AD1160" i="4" s="1"/>
  <c r="AB1161" i="4"/>
  <c r="AD1161" i="4" s="1"/>
  <c r="AB1162" i="4"/>
  <c r="AD1162" i="4" s="1"/>
  <c r="AB1163" i="4"/>
  <c r="AD1163" i="4" s="1"/>
  <c r="AB1164" i="4"/>
  <c r="AD1164" i="4" s="1"/>
  <c r="AB1165" i="4"/>
  <c r="AD1165" i="4" s="1"/>
  <c r="AB1166" i="4"/>
  <c r="AD1166" i="4" s="1"/>
  <c r="AB1167" i="4"/>
  <c r="AD1167" i="4" s="1"/>
  <c r="AB1168" i="4"/>
  <c r="AD1168" i="4" s="1"/>
  <c r="AB1169" i="4"/>
  <c r="AD1169" i="4" s="1"/>
  <c r="AB1170" i="4"/>
  <c r="AD1170" i="4" s="1"/>
  <c r="AB1171" i="4"/>
  <c r="AD1171" i="4" s="1"/>
  <c r="AB1172" i="4"/>
  <c r="AD1172" i="4" s="1"/>
  <c r="AB1173" i="4"/>
  <c r="AD1173" i="4" s="1"/>
  <c r="AB1174" i="4"/>
  <c r="AD1174" i="4" s="1"/>
  <c r="AB1175" i="4"/>
  <c r="AD1175" i="4" s="1"/>
  <c r="AB1176" i="4"/>
  <c r="AD1176" i="4" s="1"/>
  <c r="AB1177" i="4"/>
  <c r="AD1177" i="4" s="1"/>
  <c r="AB1178" i="4"/>
  <c r="AD1178" i="4" s="1"/>
  <c r="AB1179" i="4"/>
  <c r="AD1179" i="4" s="1"/>
  <c r="AB1180" i="4"/>
  <c r="AD1180" i="4" s="1"/>
  <c r="AB1181" i="4"/>
  <c r="AD1181" i="4" s="1"/>
  <c r="AB1182" i="4"/>
  <c r="AD1182" i="4" s="1"/>
  <c r="AB1183" i="4"/>
  <c r="AD1183" i="4" s="1"/>
  <c r="AB1184" i="4"/>
  <c r="AD1184" i="4" s="1"/>
  <c r="AB1185" i="4"/>
  <c r="AD1185" i="4" s="1"/>
  <c r="AB1186" i="4"/>
  <c r="AD1186" i="4" s="1"/>
  <c r="AB1187" i="4"/>
  <c r="AD1187" i="4" s="1"/>
  <c r="AB1188" i="4"/>
  <c r="AD1188" i="4" s="1"/>
  <c r="AB1189" i="4"/>
  <c r="AD1189" i="4" s="1"/>
  <c r="AB1190" i="4"/>
  <c r="AD1190" i="4" s="1"/>
  <c r="AB1191" i="4"/>
  <c r="AD1191" i="4" s="1"/>
  <c r="AB1192" i="4"/>
  <c r="AD1192" i="4" s="1"/>
  <c r="AB1193" i="4"/>
  <c r="AD1193" i="4" s="1"/>
  <c r="AB1194" i="4"/>
  <c r="AD1194" i="4" s="1"/>
  <c r="AB1195" i="4"/>
  <c r="AD1195" i="4" s="1"/>
  <c r="AB1196" i="4"/>
  <c r="AD1196" i="4" s="1"/>
  <c r="AB1197" i="4"/>
  <c r="AD1197" i="4" s="1"/>
  <c r="AB1198" i="4"/>
  <c r="AD1198" i="4" s="1"/>
  <c r="AB1199" i="4"/>
  <c r="AD1199" i="4" s="1"/>
  <c r="AB1200" i="4"/>
  <c r="AD1200" i="4" s="1"/>
  <c r="AB1201" i="4"/>
  <c r="AD1201" i="4" s="1"/>
  <c r="AB1202" i="4"/>
  <c r="AD1202" i="4" s="1"/>
  <c r="AB1203" i="4"/>
  <c r="AD1203" i="4" s="1"/>
  <c r="AB1204" i="4"/>
  <c r="AD1204" i="4" s="1"/>
  <c r="AB1205" i="4"/>
  <c r="AD1205" i="4" s="1"/>
  <c r="AB1206" i="4"/>
  <c r="AD1206" i="4" s="1"/>
  <c r="AB1207" i="4"/>
  <c r="AD1207" i="4" s="1"/>
  <c r="AB1208" i="4"/>
  <c r="AD1208" i="4" s="1"/>
  <c r="AB1209" i="4"/>
  <c r="AD1209" i="4" s="1"/>
  <c r="AB1210" i="4"/>
  <c r="AD1210" i="4" s="1"/>
  <c r="AB1211" i="4"/>
  <c r="AD1211" i="4" s="1"/>
  <c r="AB1212" i="4"/>
  <c r="AD1212" i="4" s="1"/>
  <c r="AB1213" i="4"/>
  <c r="AD1213" i="4" s="1"/>
  <c r="AB1214" i="4"/>
  <c r="AD1214" i="4" s="1"/>
  <c r="AB1215" i="4"/>
  <c r="AD1215" i="4" s="1"/>
  <c r="AB1216" i="4"/>
  <c r="AD1216" i="4" s="1"/>
  <c r="AB1217" i="4"/>
  <c r="AD1217" i="4" s="1"/>
  <c r="AB1218" i="4"/>
  <c r="AD1218" i="4" s="1"/>
  <c r="AB1219" i="4"/>
  <c r="AD1219" i="4" s="1"/>
  <c r="AB1220" i="4"/>
  <c r="AD1220" i="4" s="1"/>
  <c r="AB1221" i="4"/>
  <c r="AD1221" i="4" s="1"/>
  <c r="AB1222" i="4"/>
  <c r="AD1222" i="4" s="1"/>
  <c r="AB1223" i="4"/>
  <c r="AD1223" i="4" s="1"/>
  <c r="AB1224" i="4"/>
  <c r="AD1224" i="4" s="1"/>
  <c r="AB1225" i="4"/>
  <c r="AD1225" i="4" s="1"/>
  <c r="AB1226" i="4"/>
  <c r="AD1226" i="4" s="1"/>
  <c r="AB1227" i="4"/>
  <c r="AD1227" i="4" s="1"/>
  <c r="AB1228" i="4"/>
  <c r="AD1228" i="4" s="1"/>
  <c r="AB1229" i="4"/>
  <c r="AD1229" i="4" s="1"/>
  <c r="AB1230" i="4"/>
  <c r="AD1230" i="4" s="1"/>
  <c r="AB1231" i="4"/>
  <c r="AD1231" i="4" s="1"/>
  <c r="AB1232" i="4"/>
  <c r="AD1232" i="4" s="1"/>
  <c r="AB1233" i="4"/>
  <c r="AD1233" i="4" s="1"/>
  <c r="AB1234" i="4"/>
  <c r="AD1234" i="4" s="1"/>
  <c r="AB1235" i="4"/>
  <c r="AD1235" i="4" s="1"/>
  <c r="AB1236" i="4"/>
  <c r="AD1236" i="4" s="1"/>
  <c r="AB1237" i="4"/>
  <c r="AD1237" i="4" s="1"/>
  <c r="AB1238" i="4"/>
  <c r="AD1238" i="4" s="1"/>
  <c r="AB1239" i="4"/>
  <c r="AD1239" i="4" s="1"/>
  <c r="AB1240" i="4"/>
  <c r="AD1240" i="4" s="1"/>
  <c r="AB1241" i="4"/>
  <c r="AD1241" i="4" s="1"/>
  <c r="AB1242" i="4"/>
  <c r="AD1242" i="4" s="1"/>
  <c r="AB1243" i="4"/>
  <c r="AD1243" i="4" s="1"/>
  <c r="AB1244" i="4"/>
  <c r="AD1244" i="4" s="1"/>
  <c r="AB1245" i="4"/>
  <c r="AD1245" i="4" s="1"/>
  <c r="AB1246" i="4"/>
  <c r="AD1246" i="4" s="1"/>
  <c r="AB1247" i="4"/>
  <c r="AD1247" i="4" s="1"/>
  <c r="AB1248" i="4"/>
  <c r="AD1248" i="4" s="1"/>
  <c r="AB1249" i="4"/>
  <c r="AD1249" i="4" s="1"/>
  <c r="AB1250" i="4"/>
  <c r="AD1250" i="4" s="1"/>
  <c r="AB1251" i="4"/>
  <c r="AD1251" i="4" s="1"/>
  <c r="AB1252" i="4"/>
  <c r="AD1252" i="4" s="1"/>
  <c r="AB1253" i="4"/>
  <c r="AD1253" i="4" s="1"/>
  <c r="AB1254" i="4"/>
  <c r="AD1254" i="4" s="1"/>
  <c r="AB1255" i="4"/>
  <c r="AD1255" i="4" s="1"/>
  <c r="AB1256" i="4"/>
  <c r="AD1256" i="4" s="1"/>
  <c r="AB1257" i="4"/>
  <c r="AD1257" i="4" s="1"/>
  <c r="AB1258" i="4"/>
  <c r="AD1258" i="4" s="1"/>
  <c r="AB1259" i="4"/>
  <c r="AD1259" i="4" s="1"/>
  <c r="AB1260" i="4"/>
  <c r="AD1260" i="4" s="1"/>
  <c r="AB1261" i="4"/>
  <c r="AD1261" i="4" s="1"/>
  <c r="AB1262" i="4"/>
  <c r="AD1262" i="4" s="1"/>
  <c r="AB1263" i="4"/>
  <c r="AD1263" i="4" s="1"/>
  <c r="AB1264" i="4"/>
  <c r="AD1264" i="4" s="1"/>
  <c r="AB1265" i="4"/>
  <c r="AD1265" i="4" s="1"/>
  <c r="AB1266" i="4"/>
  <c r="AD1266" i="4" s="1"/>
  <c r="AB1267" i="4"/>
  <c r="AD1267" i="4" s="1"/>
  <c r="AB1268" i="4"/>
  <c r="AD1268" i="4" s="1"/>
  <c r="AB1269" i="4"/>
  <c r="AD1269" i="4" s="1"/>
  <c r="AB1270" i="4"/>
  <c r="AD1270" i="4" s="1"/>
  <c r="AB1271" i="4"/>
  <c r="AD1271" i="4" s="1"/>
  <c r="AB1272" i="4"/>
  <c r="AD1272" i="4" s="1"/>
  <c r="AB1273" i="4"/>
  <c r="AD1273" i="4" s="1"/>
  <c r="AB1274" i="4"/>
  <c r="AD1274" i="4" s="1"/>
  <c r="AB1275" i="4"/>
  <c r="AD1275" i="4" s="1"/>
  <c r="AB1276" i="4"/>
  <c r="AD1276" i="4" s="1"/>
  <c r="AB1277" i="4"/>
  <c r="AD1277" i="4" s="1"/>
  <c r="AB1278" i="4"/>
  <c r="AD1278" i="4" s="1"/>
  <c r="AB1279" i="4"/>
  <c r="AD1279" i="4" s="1"/>
  <c r="AB1280" i="4"/>
  <c r="AD1280" i="4" s="1"/>
  <c r="AB1281" i="4"/>
  <c r="AD1281" i="4" s="1"/>
  <c r="AB1282" i="4"/>
  <c r="AD1282" i="4" s="1"/>
  <c r="AB1283" i="4"/>
  <c r="AD1283" i="4" s="1"/>
  <c r="AB1284" i="4"/>
  <c r="AD1284" i="4" s="1"/>
  <c r="AB1285" i="4"/>
  <c r="AD1285" i="4" s="1"/>
  <c r="AB1286" i="4"/>
  <c r="AD1286" i="4" s="1"/>
  <c r="AB1287" i="4"/>
  <c r="AD1287" i="4" s="1"/>
  <c r="AB1288" i="4"/>
  <c r="AD1288" i="4" s="1"/>
  <c r="AB1289" i="4"/>
  <c r="AD1289" i="4" s="1"/>
  <c r="AB1290" i="4"/>
  <c r="AD1290" i="4" s="1"/>
  <c r="AB1291" i="4"/>
  <c r="AD1291" i="4" s="1"/>
  <c r="AB1292" i="4"/>
  <c r="AD1292" i="4" s="1"/>
  <c r="AB1293" i="4"/>
  <c r="AD1293" i="4" s="1"/>
  <c r="AB1294" i="4"/>
  <c r="AD1294" i="4" s="1"/>
  <c r="AB1295" i="4"/>
  <c r="AD1295" i="4" s="1"/>
  <c r="AB1296" i="4"/>
  <c r="AD1296" i="4" s="1"/>
  <c r="AB1297" i="4"/>
  <c r="AD1297" i="4" s="1"/>
  <c r="AB1298" i="4"/>
  <c r="AD1298" i="4" s="1"/>
  <c r="AB1299" i="4"/>
  <c r="AD1299" i="4" s="1"/>
  <c r="AB1300" i="4"/>
  <c r="AD1300" i="4" s="1"/>
  <c r="AB1301" i="4"/>
  <c r="AD1301" i="4" s="1"/>
  <c r="AB1302" i="4"/>
  <c r="AD1302" i="4" s="1"/>
  <c r="AB1303" i="4"/>
  <c r="AD1303" i="4" s="1"/>
  <c r="AB1304" i="4"/>
  <c r="AD1304" i="4" s="1"/>
  <c r="AB1305" i="4"/>
  <c r="AD1305" i="4" s="1"/>
  <c r="AB1306" i="4"/>
  <c r="AD1306" i="4" s="1"/>
  <c r="AB1307" i="4"/>
  <c r="AD1307" i="4" s="1"/>
  <c r="AB1308" i="4"/>
  <c r="AD1308" i="4" s="1"/>
  <c r="AB1309" i="4"/>
  <c r="AD1309" i="4" s="1"/>
  <c r="AB1310" i="4"/>
  <c r="AD1310" i="4" s="1"/>
  <c r="AB1311" i="4"/>
  <c r="AD1311" i="4" s="1"/>
  <c r="AB1312" i="4"/>
  <c r="AD1312" i="4" s="1"/>
  <c r="AB1313" i="4"/>
  <c r="AD1313" i="4" s="1"/>
  <c r="AB1314" i="4"/>
  <c r="AD1314" i="4" s="1"/>
  <c r="AB1315" i="4"/>
  <c r="AD1315" i="4" s="1"/>
  <c r="AB1316" i="4"/>
  <c r="AD1316" i="4" s="1"/>
  <c r="AB1317" i="4"/>
  <c r="AD1317" i="4" s="1"/>
  <c r="AB1318" i="4"/>
  <c r="AD1318" i="4" s="1"/>
  <c r="AB1319" i="4"/>
  <c r="AD1319" i="4" s="1"/>
  <c r="AB1320" i="4"/>
  <c r="AD1320" i="4" s="1"/>
  <c r="AB1321" i="4"/>
  <c r="AD1321" i="4" s="1"/>
  <c r="AB1322" i="4"/>
  <c r="AD1322" i="4" s="1"/>
  <c r="AB1323" i="4"/>
  <c r="AD1323" i="4" s="1"/>
  <c r="AB1324" i="4"/>
  <c r="AD1324" i="4" s="1"/>
  <c r="AB1325" i="4"/>
  <c r="AD1325" i="4" s="1"/>
  <c r="AB1326" i="4"/>
  <c r="AD1326" i="4" s="1"/>
  <c r="AB1327" i="4"/>
  <c r="AD1327" i="4" s="1"/>
  <c r="AB1328" i="4"/>
  <c r="AD1328" i="4" s="1"/>
  <c r="AB1329" i="4"/>
  <c r="AD1329" i="4" s="1"/>
  <c r="AB1330" i="4"/>
  <c r="AD1330" i="4" s="1"/>
  <c r="AB1331" i="4"/>
  <c r="AD1331" i="4" s="1"/>
  <c r="AB1332" i="4"/>
  <c r="AD1332" i="4" s="1"/>
  <c r="AB1333" i="4"/>
  <c r="AD1333" i="4" s="1"/>
  <c r="AB1334" i="4"/>
  <c r="AD1334" i="4" s="1"/>
  <c r="AB1335" i="4"/>
  <c r="AD1335" i="4" s="1"/>
  <c r="AB1336" i="4"/>
  <c r="AD1336" i="4" s="1"/>
  <c r="AB1337" i="4"/>
  <c r="AD1337" i="4" s="1"/>
  <c r="AB1338" i="4"/>
  <c r="AD1338" i="4" s="1"/>
  <c r="AB1339" i="4"/>
  <c r="AD1339" i="4" s="1"/>
  <c r="AB1340" i="4"/>
  <c r="AD1340" i="4" s="1"/>
  <c r="AB1341" i="4"/>
  <c r="AD1341" i="4" s="1"/>
  <c r="AB1342" i="4"/>
  <c r="AD1342" i="4" s="1"/>
  <c r="AB1343" i="4"/>
  <c r="AD1343" i="4" s="1"/>
  <c r="AB1344" i="4"/>
  <c r="AD1344" i="4" s="1"/>
  <c r="AB1345" i="4"/>
  <c r="AD1345" i="4" s="1"/>
  <c r="AB1346" i="4"/>
  <c r="AD1346" i="4" s="1"/>
  <c r="AB1347" i="4"/>
  <c r="AD1347" i="4" s="1"/>
  <c r="AB1348" i="4"/>
  <c r="AD1348" i="4" s="1"/>
  <c r="AB1349" i="4"/>
  <c r="AD1349" i="4" s="1"/>
  <c r="AB1350" i="4"/>
  <c r="AD1350" i="4" s="1"/>
  <c r="AB1351" i="4"/>
  <c r="AD1351" i="4" s="1"/>
  <c r="AB1352" i="4"/>
  <c r="AD1352" i="4" s="1"/>
  <c r="AB1353" i="4"/>
  <c r="AD1353" i="4" s="1"/>
  <c r="AB1354" i="4"/>
  <c r="AD1354" i="4" s="1"/>
  <c r="AB1355" i="4"/>
  <c r="AD1355" i="4" s="1"/>
  <c r="AB1356" i="4"/>
  <c r="AD1356" i="4" s="1"/>
  <c r="AB1357" i="4"/>
  <c r="AD1357" i="4" s="1"/>
  <c r="AB1358" i="4"/>
  <c r="AD1358" i="4" s="1"/>
  <c r="AB1359" i="4"/>
  <c r="AD1359" i="4" s="1"/>
  <c r="AB1360" i="4"/>
  <c r="AD1360" i="4" s="1"/>
  <c r="AB1361" i="4"/>
  <c r="AD1361" i="4" s="1"/>
  <c r="AB1362" i="4"/>
  <c r="AD1362" i="4" s="1"/>
  <c r="AB1363" i="4"/>
  <c r="AD1363" i="4" s="1"/>
  <c r="AB1364" i="4"/>
  <c r="AD1364" i="4" s="1"/>
  <c r="AB1365" i="4"/>
  <c r="AD1365" i="4" s="1"/>
  <c r="AB1366" i="4"/>
  <c r="AD1366" i="4" s="1"/>
  <c r="AB1367" i="4"/>
  <c r="AD1367" i="4" s="1"/>
  <c r="AB1368" i="4"/>
  <c r="AD1368" i="4" s="1"/>
  <c r="AB1369" i="4"/>
  <c r="AD1369" i="4" s="1"/>
  <c r="AB1370" i="4"/>
  <c r="AD1370" i="4" s="1"/>
  <c r="AB1371" i="4"/>
  <c r="AD1371" i="4" s="1"/>
  <c r="AB1372" i="4"/>
  <c r="AD1372" i="4" s="1"/>
  <c r="AB1373" i="4"/>
  <c r="AD1373" i="4" s="1"/>
  <c r="AB1374" i="4"/>
  <c r="AD1374" i="4" s="1"/>
  <c r="AB1375" i="4"/>
  <c r="AD1375" i="4" s="1"/>
  <c r="AB1376" i="4"/>
  <c r="AD1376" i="4" s="1"/>
  <c r="AB1377" i="4"/>
  <c r="AD1377" i="4" s="1"/>
  <c r="AB1378" i="4"/>
  <c r="AD1378" i="4" s="1"/>
  <c r="AB1379" i="4"/>
  <c r="AD1379" i="4" s="1"/>
  <c r="AB1380" i="4"/>
  <c r="AD1380" i="4" s="1"/>
  <c r="AB1381" i="4"/>
  <c r="AD1381" i="4" s="1"/>
  <c r="AB1382" i="4"/>
  <c r="AD1382" i="4" s="1"/>
  <c r="AB1383" i="4"/>
  <c r="AD1383" i="4" s="1"/>
  <c r="AB1384" i="4"/>
  <c r="AD1384" i="4" s="1"/>
  <c r="AB1385" i="4"/>
  <c r="AD1385" i="4" s="1"/>
  <c r="AB1386" i="4"/>
  <c r="AD1386" i="4" s="1"/>
  <c r="AB1387" i="4"/>
  <c r="AD1387" i="4" s="1"/>
  <c r="AB1388" i="4"/>
  <c r="AD1388" i="4" s="1"/>
  <c r="AB1389" i="4"/>
  <c r="AD1389" i="4" s="1"/>
  <c r="AB1390" i="4"/>
  <c r="AD1390" i="4" s="1"/>
  <c r="AB1391" i="4"/>
  <c r="AD1391" i="4" s="1"/>
  <c r="AB1392" i="4"/>
  <c r="AD1392" i="4" s="1"/>
  <c r="AB1393" i="4"/>
  <c r="AD1393" i="4" s="1"/>
  <c r="AB1394" i="4"/>
  <c r="AD1394" i="4" s="1"/>
  <c r="AB1395" i="4"/>
  <c r="AD1395" i="4" s="1"/>
  <c r="AB1396" i="4"/>
  <c r="AD1396" i="4" s="1"/>
  <c r="AB1397" i="4"/>
  <c r="AD1397" i="4" s="1"/>
  <c r="AB1398" i="4"/>
  <c r="AD1398" i="4" s="1"/>
  <c r="AB1399" i="4"/>
  <c r="AD1399" i="4" s="1"/>
  <c r="AB1400" i="4"/>
  <c r="AD1400" i="4" s="1"/>
  <c r="AB1401" i="4"/>
  <c r="AD1401" i="4" s="1"/>
  <c r="AB1402" i="4"/>
  <c r="AD1402" i="4" s="1"/>
  <c r="AB1403" i="4"/>
  <c r="AD1403" i="4" s="1"/>
  <c r="AB1404" i="4"/>
  <c r="AD1404" i="4" s="1"/>
  <c r="AB1405" i="4"/>
  <c r="AD1405" i="4" s="1"/>
  <c r="AB1406" i="4"/>
  <c r="AD1406" i="4" s="1"/>
  <c r="AB1407" i="4"/>
  <c r="AD1407" i="4" s="1"/>
  <c r="AB1408" i="4"/>
  <c r="AD1408" i="4" s="1"/>
  <c r="AB1409" i="4"/>
  <c r="AD1409" i="4" s="1"/>
  <c r="AB1410" i="4"/>
  <c r="AD1410" i="4" s="1"/>
  <c r="AB1411" i="4"/>
  <c r="AD1411" i="4" s="1"/>
  <c r="AB1412" i="4"/>
  <c r="AD1412" i="4" s="1"/>
  <c r="AB1413" i="4"/>
  <c r="AD1413" i="4" s="1"/>
  <c r="AB1414" i="4"/>
  <c r="AD1414" i="4" s="1"/>
  <c r="AB1415" i="4"/>
  <c r="AD1415" i="4" s="1"/>
  <c r="AB1416" i="4"/>
  <c r="AD1416" i="4" s="1"/>
  <c r="AB1417" i="4"/>
  <c r="AD1417" i="4" s="1"/>
  <c r="AB1418" i="4"/>
  <c r="AD1418" i="4" s="1"/>
  <c r="AB1419" i="4"/>
  <c r="AD1419" i="4" s="1"/>
  <c r="AB1420" i="4"/>
  <c r="AD1420" i="4" s="1"/>
  <c r="AB1421" i="4"/>
  <c r="AD1421" i="4" s="1"/>
  <c r="AB1422" i="4"/>
  <c r="AD1422" i="4" s="1"/>
  <c r="AB1423" i="4"/>
  <c r="AD1423" i="4" s="1"/>
  <c r="AB1424" i="4"/>
  <c r="AD1424" i="4" s="1"/>
  <c r="AB1425" i="4"/>
  <c r="AD1425" i="4" s="1"/>
  <c r="AB1426" i="4"/>
  <c r="AD1426" i="4" s="1"/>
  <c r="AB1427" i="4"/>
  <c r="AD1427" i="4" s="1"/>
  <c r="AB1428" i="4"/>
  <c r="AD1428" i="4" s="1"/>
  <c r="AB1429" i="4"/>
  <c r="AD1429" i="4" s="1"/>
  <c r="AB1430" i="4"/>
  <c r="AD1430" i="4" s="1"/>
  <c r="AB1431" i="4"/>
  <c r="AD1431" i="4" s="1"/>
  <c r="AB1432" i="4"/>
  <c r="AD1432" i="4" s="1"/>
  <c r="AB1433" i="4"/>
  <c r="AD1433" i="4" s="1"/>
  <c r="AB1434" i="4"/>
  <c r="AD1434" i="4" s="1"/>
  <c r="AB1435" i="4"/>
  <c r="AD1435" i="4" s="1"/>
  <c r="AB1436" i="4"/>
  <c r="AD1436" i="4" s="1"/>
  <c r="AB1437" i="4"/>
  <c r="AD1437" i="4" s="1"/>
  <c r="AB1438" i="4"/>
  <c r="AD1438" i="4" s="1"/>
  <c r="AB1439" i="4"/>
  <c r="AD1439" i="4" s="1"/>
  <c r="AB1440" i="4"/>
  <c r="AD1440" i="4" s="1"/>
  <c r="AB1441" i="4"/>
  <c r="AD1441" i="4" s="1"/>
  <c r="AB1442" i="4"/>
  <c r="AD1442" i="4" s="1"/>
  <c r="AB1443" i="4"/>
  <c r="AD1443" i="4" s="1"/>
  <c r="AB1444" i="4"/>
  <c r="AD1444" i="4" s="1"/>
  <c r="AB1445" i="4"/>
  <c r="AD1445" i="4" s="1"/>
  <c r="AB1446" i="4"/>
  <c r="AD1446" i="4" s="1"/>
  <c r="AB1447" i="4"/>
  <c r="AD1447" i="4" s="1"/>
  <c r="AB1448" i="4"/>
  <c r="AD1448" i="4" s="1"/>
  <c r="AB1449" i="4"/>
  <c r="AD1449" i="4" s="1"/>
  <c r="AB1450" i="4"/>
  <c r="AD1450" i="4" s="1"/>
  <c r="AB1451" i="4"/>
  <c r="AD1451" i="4" s="1"/>
  <c r="AB1452" i="4"/>
  <c r="AD1452" i="4" s="1"/>
  <c r="AB1453" i="4"/>
  <c r="AD1453" i="4" s="1"/>
  <c r="AB1454" i="4"/>
  <c r="AD1454" i="4" s="1"/>
  <c r="AB1455" i="4"/>
  <c r="AD1455" i="4" s="1"/>
  <c r="AB1456" i="4"/>
  <c r="AD1456" i="4" s="1"/>
  <c r="AB1457" i="4"/>
  <c r="AD1457" i="4" s="1"/>
  <c r="AB1458" i="4"/>
  <c r="AD1458" i="4" s="1"/>
  <c r="AB1459" i="4"/>
  <c r="AD1459" i="4" s="1"/>
  <c r="AB1460" i="4"/>
  <c r="AD1460" i="4" s="1"/>
  <c r="AB1461" i="4"/>
  <c r="AD1461" i="4" s="1"/>
  <c r="AB1462" i="4"/>
  <c r="AD1462" i="4" s="1"/>
  <c r="AB1463" i="4"/>
  <c r="AD1463" i="4" s="1"/>
  <c r="AB1464" i="4"/>
  <c r="AD1464" i="4" s="1"/>
  <c r="AB1465" i="4"/>
  <c r="AD1465" i="4" s="1"/>
  <c r="AB1466" i="4"/>
  <c r="AD1466" i="4" s="1"/>
  <c r="AB1467" i="4"/>
  <c r="AD1467" i="4" s="1"/>
  <c r="AB1468" i="4"/>
  <c r="AD1468" i="4" s="1"/>
  <c r="AB1469" i="4"/>
  <c r="AD1469" i="4" s="1"/>
  <c r="AB1470" i="4"/>
  <c r="AD1470" i="4" s="1"/>
  <c r="AB1471" i="4"/>
  <c r="AD1471" i="4" s="1"/>
  <c r="AB1472" i="4"/>
  <c r="AD1472" i="4" s="1"/>
  <c r="AB1473" i="4"/>
  <c r="AD1473" i="4" s="1"/>
  <c r="AB1474" i="4"/>
  <c r="AD1474" i="4" s="1"/>
  <c r="AB1475" i="4"/>
  <c r="AD1475" i="4" s="1"/>
  <c r="AB1476" i="4"/>
  <c r="AD1476" i="4" s="1"/>
  <c r="AB1477" i="4"/>
  <c r="AD1477" i="4" s="1"/>
  <c r="AB1478" i="4"/>
  <c r="AD1478" i="4" s="1"/>
  <c r="AB1479" i="4"/>
  <c r="AD1479" i="4" s="1"/>
  <c r="AB1480" i="4"/>
  <c r="AD1480" i="4" s="1"/>
  <c r="AB1481" i="4"/>
  <c r="AD1481" i="4" s="1"/>
  <c r="AB1482" i="4"/>
  <c r="AD1482" i="4" s="1"/>
  <c r="AB1483" i="4"/>
  <c r="AD1483" i="4" s="1"/>
  <c r="AB1484" i="4"/>
  <c r="AD1484" i="4" s="1"/>
  <c r="AB1485" i="4"/>
  <c r="AD1485" i="4" s="1"/>
  <c r="AB1486" i="4"/>
  <c r="AD1486" i="4" s="1"/>
  <c r="AB1487" i="4"/>
  <c r="AD1487" i="4" s="1"/>
  <c r="AB1488" i="4"/>
  <c r="AD1488" i="4" s="1"/>
  <c r="AB1489" i="4"/>
  <c r="AD1489" i="4" s="1"/>
  <c r="AB1490" i="4"/>
  <c r="AD1490" i="4" s="1"/>
  <c r="AB1491" i="4"/>
  <c r="AD1491" i="4" s="1"/>
  <c r="AB1492" i="4"/>
  <c r="AD1492" i="4" s="1"/>
  <c r="AB1493" i="4"/>
  <c r="AD1493" i="4" s="1"/>
  <c r="AB1494" i="4"/>
  <c r="AD1494" i="4" s="1"/>
  <c r="AB1495" i="4"/>
  <c r="AD1495" i="4" s="1"/>
  <c r="AB1496" i="4"/>
  <c r="AD1496" i="4" s="1"/>
  <c r="AB1497" i="4"/>
  <c r="AD1497" i="4" s="1"/>
  <c r="AB1498" i="4"/>
  <c r="AD1498" i="4" s="1"/>
  <c r="AB1499" i="4"/>
  <c r="AD1499" i="4" s="1"/>
  <c r="AB1500" i="4"/>
  <c r="AD1500" i="4" s="1"/>
  <c r="AB1501" i="4"/>
  <c r="AD1501" i="4" s="1"/>
  <c r="AB1502" i="4"/>
  <c r="AD1502" i="4" s="1"/>
  <c r="AB1503" i="4"/>
  <c r="AD1503" i="4" s="1"/>
  <c r="AB1504" i="4"/>
  <c r="AD1504" i="4" s="1"/>
  <c r="AB1505" i="4"/>
  <c r="AD1505" i="4" s="1"/>
  <c r="AB1506" i="4"/>
  <c r="AD1506" i="4" s="1"/>
  <c r="AB1507" i="4"/>
  <c r="AD1507" i="4" s="1"/>
  <c r="AB1508" i="4"/>
  <c r="AD1508" i="4" s="1"/>
  <c r="AB1509" i="4"/>
  <c r="AD1509" i="4" s="1"/>
  <c r="AB1510" i="4"/>
  <c r="AD1510" i="4" s="1"/>
  <c r="AB1511" i="4"/>
  <c r="AD1511" i="4" s="1"/>
  <c r="AB1512" i="4"/>
  <c r="AD1512" i="4" s="1"/>
  <c r="AB1513" i="4"/>
  <c r="AD1513" i="4" s="1"/>
  <c r="AB1514" i="4"/>
  <c r="AD1514" i="4" s="1"/>
  <c r="AB1515" i="4"/>
  <c r="AD1515" i="4" s="1"/>
  <c r="AB1516" i="4"/>
  <c r="AD1516" i="4" s="1"/>
  <c r="AB1517" i="4"/>
  <c r="AD1517" i="4" s="1"/>
  <c r="AB1518" i="4"/>
  <c r="AD1518" i="4" s="1"/>
  <c r="AB1519" i="4"/>
  <c r="AD1519" i="4" s="1"/>
  <c r="AB1520" i="4"/>
  <c r="AD1520" i="4" s="1"/>
  <c r="AB1521" i="4"/>
  <c r="AD1521" i="4" s="1"/>
  <c r="AB1522" i="4"/>
  <c r="AD1522" i="4" s="1"/>
  <c r="AB1523" i="4"/>
  <c r="AD1523" i="4" s="1"/>
  <c r="AB1524" i="4"/>
  <c r="AD1524" i="4" s="1"/>
  <c r="AB1525" i="4"/>
  <c r="AD1525" i="4" s="1"/>
  <c r="AB1526" i="4"/>
  <c r="AD1526" i="4" s="1"/>
  <c r="AB1527" i="4"/>
  <c r="AD1527" i="4" s="1"/>
  <c r="AB1528" i="4"/>
  <c r="AD1528" i="4" s="1"/>
  <c r="AB1529" i="4"/>
  <c r="AD1529" i="4" s="1"/>
  <c r="AB1530" i="4"/>
  <c r="AD1530" i="4" s="1"/>
  <c r="AB1531" i="4"/>
  <c r="AD1531" i="4" s="1"/>
  <c r="AB1532" i="4"/>
  <c r="AD1532" i="4" s="1"/>
  <c r="AB1533" i="4"/>
  <c r="AD1533" i="4" s="1"/>
  <c r="AB1534" i="4"/>
  <c r="AD1534" i="4" s="1"/>
  <c r="AB1535" i="4"/>
  <c r="AD1535" i="4" s="1"/>
  <c r="AB1536" i="4"/>
  <c r="AD1536" i="4" s="1"/>
  <c r="AB1537" i="4"/>
  <c r="AD1537" i="4" s="1"/>
  <c r="AB1538" i="4"/>
  <c r="AD1538" i="4" s="1"/>
  <c r="AB1539" i="4"/>
  <c r="AD1539" i="4" s="1"/>
  <c r="AB1540" i="4"/>
  <c r="AD1540" i="4" s="1"/>
  <c r="AB1541" i="4"/>
  <c r="AD1541" i="4" s="1"/>
  <c r="AB1542" i="4"/>
  <c r="AD1542" i="4" s="1"/>
  <c r="AB1543" i="4"/>
  <c r="AD1543" i="4" s="1"/>
  <c r="AB1544" i="4"/>
  <c r="AD1544" i="4" s="1"/>
  <c r="AB1545" i="4"/>
  <c r="AD1545" i="4" s="1"/>
  <c r="AB1546" i="4"/>
  <c r="AD1546" i="4" s="1"/>
  <c r="AB1547" i="4"/>
  <c r="AD1547" i="4" s="1"/>
  <c r="AB1548" i="4"/>
  <c r="AD1548" i="4" s="1"/>
  <c r="AB1549" i="4"/>
  <c r="AD1549" i="4" s="1"/>
  <c r="AB1550" i="4"/>
  <c r="AD1550" i="4" s="1"/>
  <c r="AB1551" i="4"/>
  <c r="AD1551" i="4" s="1"/>
  <c r="AB1552" i="4"/>
  <c r="AD1552" i="4" s="1"/>
  <c r="AB1553" i="4"/>
  <c r="AD1553" i="4" s="1"/>
  <c r="AB1554" i="4"/>
  <c r="AD1554" i="4" s="1"/>
  <c r="AB1555" i="4"/>
  <c r="AD1555" i="4" s="1"/>
  <c r="AB1556" i="4"/>
  <c r="AD1556" i="4" s="1"/>
  <c r="AB1557" i="4"/>
  <c r="AD1557" i="4" s="1"/>
  <c r="AB1558" i="4"/>
  <c r="AD1558" i="4" s="1"/>
  <c r="AB1559" i="4"/>
  <c r="AD1559" i="4" s="1"/>
  <c r="AB1560" i="4"/>
  <c r="AD1560" i="4" s="1"/>
  <c r="AB1561" i="4"/>
  <c r="AD1561" i="4" s="1"/>
  <c r="AB1562" i="4"/>
  <c r="AD1562" i="4" s="1"/>
  <c r="AB1563" i="4"/>
  <c r="AD1563" i="4" s="1"/>
  <c r="AB1564" i="4"/>
  <c r="AD1564" i="4" s="1"/>
  <c r="AB1565" i="4"/>
  <c r="AD1565" i="4" s="1"/>
  <c r="AB1566" i="4"/>
  <c r="AD1566" i="4" s="1"/>
  <c r="AB1567" i="4"/>
  <c r="AD1567" i="4" s="1"/>
  <c r="AB1568" i="4"/>
  <c r="AD1568" i="4" s="1"/>
  <c r="AB1569" i="4"/>
  <c r="AD1569" i="4" s="1"/>
  <c r="AB1570" i="4"/>
  <c r="AD1570" i="4" s="1"/>
  <c r="AB1571" i="4"/>
  <c r="AD1571" i="4" s="1"/>
  <c r="AB1572" i="4"/>
  <c r="AD1572" i="4" s="1"/>
  <c r="AB1573" i="4"/>
  <c r="AD1573" i="4" s="1"/>
  <c r="AB1574" i="4"/>
  <c r="AD1574" i="4" s="1"/>
  <c r="AB1575" i="4"/>
  <c r="AD1575" i="4" s="1"/>
  <c r="AB1576" i="4"/>
  <c r="AD1576" i="4" s="1"/>
  <c r="AB1577" i="4"/>
  <c r="AD1577" i="4" s="1"/>
  <c r="AB1578" i="4"/>
  <c r="AD1578" i="4" s="1"/>
  <c r="AB1579" i="4"/>
  <c r="AD1579" i="4" s="1"/>
  <c r="AB1580" i="4"/>
  <c r="AD1580" i="4" s="1"/>
  <c r="AB1581" i="4"/>
  <c r="AD1581" i="4" s="1"/>
  <c r="AB1582" i="4"/>
  <c r="AD1582" i="4" s="1"/>
  <c r="AB1583" i="4"/>
  <c r="AD1583" i="4" s="1"/>
  <c r="AB1584" i="4"/>
  <c r="AD1584" i="4" s="1"/>
  <c r="AB1585" i="4"/>
  <c r="AD1585" i="4" s="1"/>
  <c r="AB1586" i="4"/>
  <c r="AD1586" i="4" s="1"/>
  <c r="AB1587" i="4"/>
  <c r="AD1587" i="4" s="1"/>
  <c r="AB1588" i="4"/>
  <c r="AD1588" i="4" s="1"/>
  <c r="AB1589" i="4"/>
  <c r="AD1589" i="4" s="1"/>
  <c r="AB1590" i="4"/>
  <c r="AD1590" i="4" s="1"/>
  <c r="AB1591" i="4"/>
  <c r="AD1591" i="4" s="1"/>
  <c r="AB1592" i="4"/>
  <c r="AD1592" i="4" s="1"/>
  <c r="AB1593" i="4"/>
  <c r="AD1593" i="4" s="1"/>
  <c r="AB1594" i="4"/>
  <c r="AD1594" i="4" s="1"/>
  <c r="AB1595" i="4"/>
  <c r="AD1595" i="4" s="1"/>
  <c r="AB1596" i="4"/>
  <c r="AD1596" i="4" s="1"/>
  <c r="AB1597" i="4"/>
  <c r="AD1597" i="4" s="1"/>
  <c r="AB1598" i="4"/>
  <c r="AD1598" i="4" s="1"/>
  <c r="AB1599" i="4"/>
  <c r="AD1599" i="4" s="1"/>
  <c r="AB1600" i="4"/>
  <c r="AD1600" i="4" s="1"/>
  <c r="AB1601" i="4"/>
  <c r="AD1601" i="4" s="1"/>
  <c r="AB1602" i="4"/>
  <c r="AD1602" i="4" s="1"/>
  <c r="AB1603" i="4"/>
  <c r="AD1603" i="4" s="1"/>
  <c r="AB1604" i="4"/>
  <c r="AD1604" i="4" s="1"/>
  <c r="AB1605" i="4"/>
  <c r="AD1605" i="4" s="1"/>
  <c r="AB1606" i="4"/>
  <c r="AD1606" i="4" s="1"/>
  <c r="AB1607" i="4"/>
  <c r="AD1607" i="4" s="1"/>
  <c r="AB1608" i="4"/>
  <c r="AD1608" i="4" s="1"/>
  <c r="AB1609" i="4"/>
  <c r="AD1609" i="4" s="1"/>
  <c r="AB1610" i="4"/>
  <c r="AD1610" i="4" s="1"/>
  <c r="AB1611" i="4"/>
  <c r="AD1611" i="4" s="1"/>
  <c r="AB1612" i="4"/>
  <c r="AD1612" i="4" s="1"/>
  <c r="AB1613" i="4"/>
  <c r="AD1613" i="4" s="1"/>
  <c r="AB1614" i="4"/>
  <c r="AD1614" i="4" s="1"/>
  <c r="AB1615" i="4"/>
  <c r="AD1615" i="4" s="1"/>
  <c r="AB1616" i="4"/>
  <c r="AD1616" i="4" s="1"/>
  <c r="AB1617" i="4"/>
  <c r="AD1617" i="4" s="1"/>
  <c r="AB1618" i="4"/>
  <c r="AD1618" i="4" s="1"/>
  <c r="AB1619" i="4"/>
  <c r="AD1619" i="4" s="1"/>
  <c r="AB1620" i="4"/>
  <c r="AD1620" i="4" s="1"/>
  <c r="AB1621" i="4"/>
  <c r="AD1621" i="4" s="1"/>
  <c r="AB1622" i="4"/>
  <c r="AD1622" i="4" s="1"/>
  <c r="AB1623" i="4"/>
  <c r="AD1623" i="4" s="1"/>
  <c r="AB1624" i="4"/>
  <c r="AD1624" i="4" s="1"/>
  <c r="AB1625" i="4"/>
  <c r="AD1625" i="4" s="1"/>
  <c r="AB1626" i="4"/>
  <c r="AD1626" i="4" s="1"/>
  <c r="AB1627" i="4"/>
  <c r="AD1627" i="4" s="1"/>
  <c r="AB1628" i="4"/>
  <c r="AD1628" i="4" s="1"/>
  <c r="AB1629" i="4"/>
  <c r="AD1629" i="4" s="1"/>
  <c r="AB1630" i="4"/>
  <c r="AD1630" i="4" s="1"/>
  <c r="AB1631" i="4"/>
  <c r="AD1631" i="4" s="1"/>
  <c r="AB1632" i="4"/>
  <c r="AD1632" i="4" s="1"/>
  <c r="AB1633" i="4"/>
  <c r="AD1633" i="4" s="1"/>
  <c r="AB1634" i="4"/>
  <c r="AD1634" i="4" s="1"/>
  <c r="AB1635" i="4"/>
  <c r="AD1635" i="4" s="1"/>
  <c r="AB1636" i="4"/>
  <c r="AD1636" i="4" s="1"/>
  <c r="AB1637" i="4"/>
  <c r="AD1637" i="4" s="1"/>
  <c r="AB1638" i="4"/>
  <c r="AD1638" i="4" s="1"/>
  <c r="AB1639" i="4"/>
  <c r="AD1639" i="4" s="1"/>
  <c r="AB1640" i="4"/>
  <c r="AD1640" i="4" s="1"/>
  <c r="AB1641" i="4"/>
  <c r="AD1641" i="4" s="1"/>
  <c r="AB1642" i="4"/>
  <c r="AD1642" i="4" s="1"/>
  <c r="AB1643" i="4"/>
  <c r="AD1643" i="4" s="1"/>
  <c r="AB1644" i="4"/>
  <c r="AD1644" i="4" s="1"/>
  <c r="AB1645" i="4"/>
  <c r="AD1645" i="4" s="1"/>
  <c r="AB1646" i="4"/>
  <c r="AD1646" i="4" s="1"/>
  <c r="AB1647" i="4"/>
  <c r="AD1647" i="4" s="1"/>
  <c r="AB1648" i="4"/>
  <c r="AD1648" i="4" s="1"/>
  <c r="AB1649" i="4"/>
  <c r="AD1649" i="4" s="1"/>
  <c r="AB1650" i="4"/>
  <c r="AD1650" i="4" s="1"/>
  <c r="AB1651" i="4"/>
  <c r="AD1651" i="4" s="1"/>
  <c r="AB1652" i="4"/>
  <c r="AD1652" i="4" s="1"/>
  <c r="AB1653" i="4"/>
  <c r="AD1653" i="4" s="1"/>
  <c r="AB1654" i="4"/>
  <c r="AD1654" i="4" s="1"/>
  <c r="AB1655" i="4"/>
  <c r="AD1655" i="4" s="1"/>
  <c r="AB1656" i="4"/>
  <c r="AD1656" i="4" s="1"/>
  <c r="AB1657" i="4"/>
  <c r="AD1657" i="4" s="1"/>
  <c r="AB1658" i="4"/>
  <c r="AD1658" i="4" s="1"/>
  <c r="AB1659" i="4"/>
  <c r="AD1659" i="4" s="1"/>
  <c r="AB1660" i="4"/>
  <c r="AD1660" i="4" s="1"/>
  <c r="AB1661" i="4"/>
  <c r="AD1661" i="4" s="1"/>
  <c r="AB1662" i="4"/>
  <c r="AD1662" i="4" s="1"/>
  <c r="AB1663" i="4"/>
  <c r="AD1663" i="4" s="1"/>
  <c r="AB1664" i="4"/>
  <c r="AD1664" i="4" s="1"/>
  <c r="AB1665" i="4"/>
  <c r="AD1665" i="4" s="1"/>
  <c r="AB1666" i="4"/>
  <c r="AD1666" i="4" s="1"/>
  <c r="AB1667" i="4"/>
  <c r="AD1667" i="4" s="1"/>
  <c r="AB1668" i="4"/>
  <c r="AD1668" i="4" s="1"/>
  <c r="AB1669" i="4"/>
  <c r="AD1669" i="4" s="1"/>
  <c r="AB1670" i="4"/>
  <c r="AD1670" i="4" s="1"/>
  <c r="AB1671" i="4"/>
  <c r="AD1671" i="4" s="1"/>
  <c r="AB1672" i="4"/>
  <c r="AD1672" i="4" s="1"/>
  <c r="AB1673" i="4"/>
  <c r="AD1673" i="4" s="1"/>
  <c r="AB1674" i="4"/>
  <c r="AD1674" i="4" s="1"/>
  <c r="AB1675" i="4"/>
  <c r="AD1675" i="4" s="1"/>
  <c r="AB1676" i="4"/>
  <c r="AD1676" i="4" s="1"/>
  <c r="AB1677" i="4"/>
  <c r="AD1677" i="4" s="1"/>
  <c r="AB1678" i="4"/>
  <c r="AD1678" i="4" s="1"/>
  <c r="AB1679" i="4"/>
  <c r="AD1679" i="4" s="1"/>
  <c r="AB1680" i="4"/>
  <c r="AD1680" i="4" s="1"/>
  <c r="AB1681" i="4"/>
  <c r="AD1681" i="4" s="1"/>
  <c r="AB1682" i="4"/>
  <c r="AD1682" i="4" s="1"/>
  <c r="AB1683" i="4"/>
  <c r="AD1683" i="4" s="1"/>
  <c r="AB1684" i="4"/>
  <c r="AD1684" i="4" s="1"/>
  <c r="AB1685" i="4"/>
  <c r="AD1685" i="4" s="1"/>
  <c r="AB1686" i="4"/>
  <c r="AD1686" i="4" s="1"/>
  <c r="AB1687" i="4"/>
  <c r="AD1687" i="4" s="1"/>
  <c r="AB1688" i="4"/>
  <c r="AD1688" i="4" s="1"/>
  <c r="AB1689" i="4"/>
  <c r="AD1689" i="4" s="1"/>
  <c r="AB1690" i="4"/>
  <c r="AD1690" i="4" s="1"/>
  <c r="AB1691" i="4"/>
  <c r="AD1691" i="4" s="1"/>
  <c r="AB1692" i="4"/>
  <c r="AD1692" i="4" s="1"/>
  <c r="AB1693" i="4"/>
  <c r="AD1693" i="4" s="1"/>
  <c r="AB1694" i="4"/>
  <c r="AD1694" i="4" s="1"/>
  <c r="AB1695" i="4"/>
  <c r="AD1695" i="4" s="1"/>
  <c r="AB1696" i="4"/>
  <c r="AD1696" i="4" s="1"/>
  <c r="AB1697" i="4"/>
  <c r="AD1697" i="4" s="1"/>
  <c r="AB1698" i="4"/>
  <c r="AD1698" i="4" s="1"/>
  <c r="AB1699" i="4"/>
  <c r="AD1699" i="4" s="1"/>
  <c r="AB1700" i="4"/>
  <c r="AD1700" i="4" s="1"/>
  <c r="AB1701" i="4"/>
  <c r="AD1701" i="4" s="1"/>
  <c r="AB1702" i="4"/>
  <c r="AD1702" i="4" s="1"/>
  <c r="AB1703" i="4"/>
  <c r="AD1703" i="4" s="1"/>
  <c r="AB1704" i="4"/>
  <c r="AD1704" i="4" s="1"/>
  <c r="AB1705" i="4"/>
  <c r="AD1705" i="4" s="1"/>
  <c r="AB1706" i="4"/>
  <c r="AD1706" i="4" s="1"/>
  <c r="AB1707" i="4"/>
  <c r="AD1707" i="4" s="1"/>
  <c r="AB1708" i="4"/>
  <c r="AD1708" i="4" s="1"/>
  <c r="AB1709" i="4"/>
  <c r="AD1709" i="4" s="1"/>
  <c r="AB1710" i="4"/>
  <c r="AD1710" i="4" s="1"/>
  <c r="AB1711" i="4"/>
  <c r="AD1711" i="4" s="1"/>
  <c r="AB1712" i="4"/>
  <c r="AD1712" i="4" s="1"/>
  <c r="AB1713" i="4"/>
  <c r="AD1713" i="4" s="1"/>
  <c r="AB1714" i="4"/>
  <c r="AD1714" i="4" s="1"/>
  <c r="AB1715" i="4"/>
  <c r="AD1715" i="4" s="1"/>
  <c r="AB1716" i="4"/>
  <c r="AD1716" i="4" s="1"/>
  <c r="AB1717" i="4"/>
  <c r="AD1717" i="4" s="1"/>
  <c r="AB1718" i="4"/>
  <c r="AD1718" i="4" s="1"/>
  <c r="AB1719" i="4"/>
  <c r="AD1719" i="4" s="1"/>
  <c r="AB1720" i="4"/>
  <c r="AD1720" i="4" s="1"/>
  <c r="AB1721" i="4"/>
  <c r="AD1721" i="4" s="1"/>
  <c r="AB1722" i="4"/>
  <c r="AD1722" i="4" s="1"/>
  <c r="AB1723" i="4"/>
  <c r="AD1723" i="4" s="1"/>
  <c r="AB1724" i="4"/>
  <c r="AD1724" i="4" s="1"/>
  <c r="AB1725" i="4"/>
  <c r="AD1725" i="4" s="1"/>
  <c r="AB1726" i="4"/>
  <c r="AD1726" i="4" s="1"/>
  <c r="AB1727" i="4"/>
  <c r="AD1727" i="4" s="1"/>
  <c r="AB1728" i="4"/>
  <c r="AD1728" i="4" s="1"/>
  <c r="AB1729" i="4"/>
  <c r="AD1729" i="4" s="1"/>
  <c r="AB1730" i="4"/>
  <c r="AD1730" i="4" s="1"/>
  <c r="AB1731" i="4"/>
  <c r="AD1731" i="4" s="1"/>
  <c r="AB1732" i="4"/>
  <c r="AD1732" i="4" s="1"/>
  <c r="AB1733" i="4"/>
  <c r="AD1733" i="4" s="1"/>
  <c r="AB1734" i="4"/>
  <c r="AD1734" i="4" s="1"/>
  <c r="AB1735" i="4"/>
  <c r="AD1735" i="4" s="1"/>
  <c r="AB1736" i="4"/>
  <c r="AD1736" i="4" s="1"/>
  <c r="AB1737" i="4"/>
  <c r="AD1737" i="4" s="1"/>
  <c r="AB1738" i="4"/>
  <c r="AD1738" i="4" s="1"/>
  <c r="AB1739" i="4"/>
  <c r="AD1739" i="4" s="1"/>
  <c r="AB1740" i="4"/>
  <c r="AD1740" i="4" s="1"/>
  <c r="AB1741" i="4"/>
  <c r="AD1741" i="4" s="1"/>
  <c r="AB1742" i="4"/>
  <c r="AD1742" i="4" s="1"/>
  <c r="AB1743" i="4"/>
  <c r="AD1743" i="4" s="1"/>
  <c r="AB1744" i="4"/>
  <c r="AD1744" i="4" s="1"/>
  <c r="AB1745" i="4"/>
  <c r="AD1745" i="4" s="1"/>
  <c r="AB1746" i="4"/>
  <c r="AD1746" i="4" s="1"/>
  <c r="AB1747" i="4"/>
  <c r="AD1747" i="4" s="1"/>
  <c r="AB1748" i="4"/>
  <c r="AD1748" i="4" s="1"/>
  <c r="AB1749" i="4"/>
  <c r="AD1749" i="4" s="1"/>
  <c r="AB1750" i="4"/>
  <c r="AD1750" i="4" s="1"/>
  <c r="AB1751" i="4"/>
  <c r="AD1751" i="4" s="1"/>
  <c r="AB1752" i="4"/>
  <c r="AD1752" i="4" s="1"/>
  <c r="AB1753" i="4"/>
  <c r="AD1753" i="4" s="1"/>
  <c r="AB1754" i="4"/>
  <c r="AD1754" i="4" s="1"/>
  <c r="AB1755" i="4"/>
  <c r="AD1755" i="4" s="1"/>
  <c r="AB1756" i="4"/>
  <c r="AD1756" i="4" s="1"/>
  <c r="AB1757" i="4"/>
  <c r="AD1757" i="4" s="1"/>
  <c r="AB1758" i="4"/>
  <c r="AD1758" i="4" s="1"/>
  <c r="AB1759" i="4"/>
  <c r="AD1759" i="4" s="1"/>
  <c r="AB1760" i="4"/>
  <c r="AD1760" i="4" s="1"/>
  <c r="AB1761" i="4"/>
  <c r="AD1761" i="4" s="1"/>
  <c r="AB1762" i="4"/>
  <c r="AD1762" i="4" s="1"/>
  <c r="AB1763" i="4"/>
  <c r="AD1763" i="4" s="1"/>
  <c r="AB1764" i="4"/>
  <c r="AD1764" i="4" s="1"/>
  <c r="AB1765" i="4"/>
  <c r="AD1765" i="4" s="1"/>
  <c r="AB1766" i="4"/>
  <c r="AD1766" i="4" s="1"/>
  <c r="AB1767" i="4"/>
  <c r="AD1767" i="4" s="1"/>
  <c r="AB1768" i="4"/>
  <c r="AD1768" i="4" s="1"/>
  <c r="AB1769" i="4"/>
  <c r="AD1769" i="4" s="1"/>
  <c r="AB1770" i="4"/>
  <c r="AD1770" i="4" s="1"/>
  <c r="AB1771" i="4"/>
  <c r="AD1771" i="4" s="1"/>
  <c r="AB1772" i="4"/>
  <c r="AD1772" i="4" s="1"/>
  <c r="AB1773" i="4"/>
  <c r="AD1773" i="4" s="1"/>
  <c r="AB1774" i="4"/>
  <c r="AD1774" i="4" s="1"/>
  <c r="AB1775" i="4"/>
  <c r="AD1775" i="4" s="1"/>
  <c r="AB1776" i="4"/>
  <c r="AD1776" i="4" s="1"/>
  <c r="AB1777" i="4"/>
  <c r="AD1777" i="4" s="1"/>
  <c r="AB1778" i="4"/>
  <c r="AD1778" i="4" s="1"/>
  <c r="AB1779" i="4"/>
  <c r="AD1779" i="4" s="1"/>
  <c r="AB1780" i="4"/>
  <c r="AD1780" i="4" s="1"/>
  <c r="AB1781" i="4"/>
  <c r="AD1781" i="4" s="1"/>
  <c r="AB1782" i="4"/>
  <c r="AD1782" i="4" s="1"/>
  <c r="AB1783" i="4"/>
  <c r="AD1783" i="4" s="1"/>
  <c r="AB1784" i="4"/>
  <c r="AD1784" i="4" s="1"/>
  <c r="AB1785" i="4"/>
  <c r="AD1785" i="4" s="1"/>
  <c r="AB1786" i="4"/>
  <c r="AD1786" i="4" s="1"/>
  <c r="AB1787" i="4"/>
  <c r="AD1787" i="4" s="1"/>
  <c r="AB1788" i="4"/>
  <c r="AD1788" i="4" s="1"/>
  <c r="AB1789" i="4"/>
  <c r="AD1789" i="4" s="1"/>
  <c r="AB1790" i="4"/>
  <c r="AD1790" i="4" s="1"/>
  <c r="AB1791" i="4"/>
  <c r="AD1791" i="4" s="1"/>
  <c r="AB1792" i="4"/>
  <c r="AD1792" i="4" s="1"/>
  <c r="AB1793" i="4"/>
  <c r="AD1793" i="4" s="1"/>
  <c r="AB1794" i="4"/>
  <c r="AD1794" i="4" s="1"/>
  <c r="AB1795" i="4"/>
  <c r="AD1795" i="4" s="1"/>
  <c r="AB1796" i="4"/>
  <c r="AD1796" i="4" s="1"/>
  <c r="AB1797" i="4"/>
  <c r="AD1797" i="4" s="1"/>
  <c r="AB1798" i="4"/>
  <c r="AD1798" i="4" s="1"/>
  <c r="AB1799" i="4"/>
  <c r="AD1799" i="4" s="1"/>
  <c r="AB1800" i="4"/>
  <c r="AD1800" i="4" s="1"/>
  <c r="AB1801" i="4"/>
  <c r="AD1801" i="4" s="1"/>
  <c r="AB1802" i="4"/>
  <c r="AD1802" i="4" s="1"/>
  <c r="AB1803" i="4"/>
  <c r="AD1803" i="4" s="1"/>
  <c r="AB1804" i="4"/>
  <c r="AD1804" i="4" s="1"/>
  <c r="AB1805" i="4"/>
  <c r="AD1805" i="4" s="1"/>
  <c r="AB1806" i="4"/>
  <c r="AD1806" i="4" s="1"/>
  <c r="AB1807" i="4"/>
  <c r="AD1807" i="4" s="1"/>
  <c r="AB1808" i="4"/>
  <c r="AD1808" i="4" s="1"/>
  <c r="AB1809" i="4"/>
  <c r="AD1809" i="4" s="1"/>
  <c r="AB1810" i="4"/>
  <c r="AD1810" i="4" s="1"/>
  <c r="AB1811" i="4"/>
  <c r="AD1811" i="4" s="1"/>
  <c r="AB1812" i="4"/>
  <c r="AD1812" i="4" s="1"/>
  <c r="AB1813" i="4"/>
  <c r="AD1813" i="4" s="1"/>
  <c r="AB1814" i="4"/>
  <c r="AD1814" i="4" s="1"/>
  <c r="AB1815" i="4"/>
  <c r="AD1815" i="4" s="1"/>
  <c r="AB1816" i="4"/>
  <c r="AD1816" i="4" s="1"/>
  <c r="AB1817" i="4"/>
  <c r="AD1817" i="4" s="1"/>
  <c r="AB1818" i="4"/>
  <c r="AD1818" i="4" s="1"/>
  <c r="AB1819" i="4"/>
  <c r="AD1819" i="4" s="1"/>
  <c r="AB1820" i="4"/>
  <c r="AD1820" i="4" s="1"/>
  <c r="AB1821" i="4"/>
  <c r="AD1821" i="4" s="1"/>
  <c r="AB1822" i="4"/>
  <c r="AD1822" i="4" s="1"/>
  <c r="AB1823" i="4"/>
  <c r="AD1823" i="4" s="1"/>
  <c r="AB1824" i="4"/>
  <c r="AD1824" i="4" s="1"/>
  <c r="AB1825" i="4"/>
  <c r="AD1825" i="4" s="1"/>
  <c r="AB1826" i="4"/>
  <c r="AD1826" i="4" s="1"/>
  <c r="AB1827" i="4"/>
  <c r="AD1827" i="4" s="1"/>
  <c r="AB1828" i="4"/>
  <c r="AD1828" i="4" s="1"/>
  <c r="AB1829" i="4"/>
  <c r="AD1829" i="4" s="1"/>
  <c r="AB1830" i="4"/>
  <c r="AD1830" i="4" s="1"/>
  <c r="AB1831" i="4"/>
  <c r="AD1831" i="4" s="1"/>
  <c r="AB1832" i="4"/>
  <c r="AD1832" i="4" s="1"/>
  <c r="AB1833" i="4"/>
  <c r="AD1833" i="4" s="1"/>
  <c r="AB1834" i="4"/>
  <c r="AD1834" i="4" s="1"/>
  <c r="AB1835" i="4"/>
  <c r="AD1835" i="4" s="1"/>
  <c r="AB1836" i="4"/>
  <c r="AD1836" i="4" s="1"/>
  <c r="AB1837" i="4"/>
  <c r="AD1837" i="4" s="1"/>
  <c r="AB1838" i="4"/>
  <c r="AD1838" i="4" s="1"/>
  <c r="AB1839" i="4"/>
  <c r="AD1839" i="4" s="1"/>
  <c r="AB1840" i="4"/>
  <c r="AD1840" i="4" s="1"/>
  <c r="AB1841" i="4"/>
  <c r="AD1841" i="4" s="1"/>
  <c r="AB1842" i="4"/>
  <c r="AD1842" i="4" s="1"/>
  <c r="AB1843" i="4"/>
  <c r="AD1843" i="4" s="1"/>
  <c r="AB1844" i="4"/>
  <c r="AD1844" i="4" s="1"/>
  <c r="AB1845" i="4"/>
  <c r="AD1845" i="4" s="1"/>
  <c r="AB1846" i="4"/>
  <c r="AD1846" i="4" s="1"/>
  <c r="AB1847" i="4"/>
  <c r="AD1847" i="4" s="1"/>
  <c r="AB1848" i="4"/>
  <c r="AD1848" i="4" s="1"/>
  <c r="AB1849" i="4"/>
  <c r="AD1849" i="4" s="1"/>
  <c r="AB1850" i="4"/>
  <c r="AD1850" i="4" s="1"/>
  <c r="AB1851" i="4"/>
  <c r="AD1851" i="4" s="1"/>
  <c r="AB1852" i="4"/>
  <c r="AD1852" i="4" s="1"/>
  <c r="AB1853" i="4"/>
  <c r="AD1853" i="4" s="1"/>
  <c r="AB1854" i="4"/>
  <c r="AD1854" i="4" s="1"/>
  <c r="AB1855" i="4"/>
  <c r="AD1855" i="4" s="1"/>
  <c r="AB1856" i="4"/>
  <c r="AD1856" i="4" s="1"/>
  <c r="AB1857" i="4"/>
  <c r="AD1857" i="4" s="1"/>
  <c r="AB1858" i="4"/>
  <c r="AD1858" i="4" s="1"/>
  <c r="AB1859" i="4"/>
  <c r="AD1859" i="4" s="1"/>
  <c r="AB1860" i="4"/>
  <c r="AD1860" i="4" s="1"/>
  <c r="AB1861" i="4"/>
  <c r="AD1861" i="4" s="1"/>
  <c r="AB1862" i="4"/>
  <c r="AD1862" i="4" s="1"/>
  <c r="AB1863" i="4"/>
  <c r="AD1863" i="4" s="1"/>
  <c r="AB1864" i="4"/>
  <c r="AD1864" i="4" s="1"/>
  <c r="AB1865" i="4"/>
  <c r="AD1865" i="4" s="1"/>
  <c r="AB1866" i="4"/>
  <c r="AD1866" i="4" s="1"/>
  <c r="AB1867" i="4"/>
  <c r="AD1867" i="4" s="1"/>
  <c r="AB1868" i="4"/>
  <c r="AD1868" i="4" s="1"/>
  <c r="AB1869" i="4"/>
  <c r="AD1869" i="4" s="1"/>
  <c r="AB1870" i="4"/>
  <c r="AD1870" i="4" s="1"/>
  <c r="AB1871" i="4"/>
  <c r="AD1871" i="4" s="1"/>
  <c r="AB1872" i="4"/>
  <c r="AD1872" i="4" s="1"/>
  <c r="AB1873" i="4"/>
  <c r="AD1873" i="4" s="1"/>
  <c r="AB1874" i="4"/>
  <c r="AD1874" i="4" s="1"/>
  <c r="AB1875" i="4"/>
  <c r="AD1875" i="4" s="1"/>
  <c r="AB1876" i="4"/>
  <c r="AD1876" i="4" s="1"/>
  <c r="AB1877" i="4"/>
  <c r="AD1877" i="4" s="1"/>
  <c r="AB1878" i="4"/>
  <c r="AD1878" i="4" s="1"/>
  <c r="AB1879" i="4"/>
  <c r="AD1879" i="4" s="1"/>
  <c r="AB1880" i="4"/>
  <c r="AD1880" i="4" s="1"/>
  <c r="AB1881" i="4"/>
  <c r="AD1881" i="4" s="1"/>
  <c r="AB1882" i="4"/>
  <c r="AD1882" i="4" s="1"/>
  <c r="AB1883" i="4"/>
  <c r="AD1883" i="4" s="1"/>
  <c r="AB1884" i="4"/>
  <c r="AD1884" i="4" s="1"/>
  <c r="AB1885" i="4"/>
  <c r="AD1885" i="4" s="1"/>
  <c r="AB1886" i="4"/>
  <c r="AD1886" i="4" s="1"/>
  <c r="AB1887" i="4"/>
  <c r="AD1887" i="4" s="1"/>
  <c r="AB1888" i="4"/>
  <c r="AD1888" i="4" s="1"/>
  <c r="AB1889" i="4"/>
  <c r="AD1889" i="4" s="1"/>
  <c r="AB1890" i="4"/>
  <c r="AD1890" i="4" s="1"/>
  <c r="AB1891" i="4"/>
  <c r="AD1891" i="4" s="1"/>
  <c r="AB1892" i="4"/>
  <c r="AD1892" i="4" s="1"/>
  <c r="AB1893" i="4"/>
  <c r="AD1893" i="4" s="1"/>
  <c r="AB1894" i="4"/>
  <c r="AD1894" i="4" s="1"/>
  <c r="AB1895" i="4"/>
  <c r="AD1895" i="4" s="1"/>
  <c r="AB1896" i="4"/>
  <c r="AD1896" i="4" s="1"/>
  <c r="AB1897" i="4"/>
  <c r="AD1897" i="4" s="1"/>
  <c r="AB1898" i="4"/>
  <c r="AD1898" i="4" s="1"/>
  <c r="AB1899" i="4"/>
  <c r="AD1899" i="4" s="1"/>
  <c r="AB1900" i="4"/>
  <c r="AD1900" i="4" s="1"/>
  <c r="AB1901" i="4"/>
  <c r="AD1901" i="4" s="1"/>
  <c r="AB1902" i="4"/>
  <c r="AD1902" i="4" s="1"/>
  <c r="AB1903" i="4"/>
  <c r="AD1903" i="4" s="1"/>
  <c r="AB1904" i="4"/>
  <c r="AD1904" i="4" s="1"/>
  <c r="AB1905" i="4"/>
  <c r="AD1905" i="4" s="1"/>
  <c r="AB1906" i="4"/>
  <c r="AD1906" i="4" s="1"/>
  <c r="AB1907" i="4"/>
  <c r="AD1907" i="4" s="1"/>
  <c r="AB1908" i="4"/>
  <c r="AD1908" i="4" s="1"/>
  <c r="AB1909" i="4"/>
  <c r="AD1909" i="4" s="1"/>
  <c r="AB1910" i="4"/>
  <c r="AD1910" i="4" s="1"/>
  <c r="AB1911" i="4"/>
  <c r="AD1911" i="4" s="1"/>
  <c r="AB1912" i="4"/>
  <c r="AD1912" i="4" s="1"/>
  <c r="AB1913" i="4"/>
  <c r="AD1913" i="4" s="1"/>
  <c r="AB1914" i="4"/>
  <c r="AD1914" i="4" s="1"/>
  <c r="AB1915" i="4"/>
  <c r="AD1915" i="4" s="1"/>
  <c r="AB1916" i="4"/>
  <c r="AD1916" i="4" s="1"/>
  <c r="AB1917" i="4"/>
  <c r="AD1917" i="4" s="1"/>
  <c r="AB1918" i="4"/>
  <c r="AD1918" i="4" s="1"/>
  <c r="AB1919" i="4"/>
  <c r="AD1919" i="4" s="1"/>
  <c r="AB1920" i="4"/>
  <c r="AD1920" i="4" s="1"/>
  <c r="AB1921" i="4"/>
  <c r="AD1921" i="4" s="1"/>
  <c r="AB1922" i="4"/>
  <c r="AD1922" i="4" s="1"/>
  <c r="AB1923" i="4"/>
  <c r="AD1923" i="4" s="1"/>
  <c r="AB1924" i="4"/>
  <c r="AD1924" i="4" s="1"/>
  <c r="AB1925" i="4"/>
  <c r="AD1925" i="4" s="1"/>
  <c r="AB1926" i="4"/>
  <c r="AD1926" i="4" s="1"/>
  <c r="AB1927" i="4"/>
  <c r="AD1927" i="4" s="1"/>
  <c r="AB1928" i="4"/>
  <c r="AD1928" i="4" s="1"/>
  <c r="AB1929" i="4"/>
  <c r="AD1929" i="4" s="1"/>
  <c r="AB1930" i="4"/>
  <c r="AD1930" i="4" s="1"/>
  <c r="AB1931" i="4"/>
  <c r="AD1931" i="4" s="1"/>
  <c r="AB1932" i="4"/>
  <c r="AD1932" i="4" s="1"/>
  <c r="AB1933" i="4"/>
  <c r="AD1933" i="4" s="1"/>
  <c r="AB1934" i="4"/>
  <c r="AD1934" i="4" s="1"/>
  <c r="AB1935" i="4"/>
  <c r="AD1935" i="4" s="1"/>
  <c r="AB1936" i="4"/>
  <c r="AD1936" i="4" s="1"/>
  <c r="AB1937" i="4"/>
  <c r="AD1937" i="4" s="1"/>
  <c r="AB1938" i="4"/>
  <c r="AD1938" i="4" s="1"/>
  <c r="AB1939" i="4"/>
  <c r="AD1939" i="4" s="1"/>
  <c r="AB1940" i="4"/>
  <c r="AD1940" i="4" s="1"/>
  <c r="AB1941" i="4"/>
  <c r="AD1941" i="4" s="1"/>
  <c r="AB1942" i="4"/>
  <c r="AD1942" i="4" s="1"/>
  <c r="AB1943" i="4"/>
  <c r="AD1943" i="4" s="1"/>
  <c r="AB1944" i="4"/>
  <c r="AD1944" i="4" s="1"/>
  <c r="AB1945" i="4"/>
  <c r="AD1945" i="4" s="1"/>
  <c r="AB1946" i="4"/>
  <c r="AD1946" i="4" s="1"/>
  <c r="AB1947" i="4"/>
  <c r="AD1947" i="4" s="1"/>
  <c r="AB1948" i="4"/>
  <c r="AD1948" i="4" s="1"/>
  <c r="AB1949" i="4"/>
  <c r="AD1949" i="4" s="1"/>
  <c r="AB1950" i="4"/>
  <c r="AD1950" i="4" s="1"/>
  <c r="AB1951" i="4"/>
  <c r="AD1951" i="4" s="1"/>
  <c r="AB1952" i="4"/>
  <c r="AD1952" i="4" s="1"/>
  <c r="AB1953" i="4"/>
  <c r="AD1953" i="4" s="1"/>
  <c r="AB1954" i="4"/>
  <c r="AD1954" i="4" s="1"/>
  <c r="AB1955" i="4"/>
  <c r="AD1955" i="4" s="1"/>
  <c r="AB1956" i="4"/>
  <c r="AD1956" i="4" s="1"/>
  <c r="AB1957" i="4"/>
  <c r="AD1957" i="4" s="1"/>
  <c r="AB1958" i="4"/>
  <c r="AD1958" i="4" s="1"/>
  <c r="AB1959" i="4"/>
  <c r="AD1959" i="4" s="1"/>
  <c r="AB1960" i="4"/>
  <c r="AD1960" i="4" s="1"/>
  <c r="AB1961" i="4"/>
  <c r="AD1961" i="4" s="1"/>
  <c r="AB1962" i="4"/>
  <c r="AD1962" i="4" s="1"/>
  <c r="AB1963" i="4"/>
  <c r="AD1963" i="4" s="1"/>
  <c r="AB1964" i="4"/>
  <c r="AD1964" i="4" s="1"/>
  <c r="AB1965" i="4"/>
  <c r="AD1965" i="4" s="1"/>
  <c r="AB1966" i="4"/>
  <c r="AD1966" i="4" s="1"/>
  <c r="AB1967" i="4"/>
  <c r="AD1967" i="4" s="1"/>
  <c r="AB1968" i="4"/>
  <c r="AD1968" i="4" s="1"/>
  <c r="AB1969" i="4"/>
  <c r="AD1969" i="4" s="1"/>
  <c r="AB1970" i="4"/>
  <c r="AD1970" i="4" s="1"/>
  <c r="AB1971" i="4"/>
  <c r="AD1971" i="4" s="1"/>
  <c r="AB1972" i="4"/>
  <c r="AD1972" i="4" s="1"/>
  <c r="AB1973" i="4"/>
  <c r="AD1973" i="4" s="1"/>
  <c r="AB1974" i="4"/>
  <c r="AD1974" i="4" s="1"/>
  <c r="AB1975" i="4"/>
  <c r="AD1975" i="4" s="1"/>
  <c r="AB1976" i="4"/>
  <c r="AD1976" i="4" s="1"/>
  <c r="AB1977" i="4"/>
  <c r="AD1977" i="4" s="1"/>
  <c r="AB1978" i="4"/>
  <c r="AD1978" i="4" s="1"/>
  <c r="AB1979" i="4"/>
  <c r="AD1979" i="4" s="1"/>
  <c r="AB1980" i="4"/>
  <c r="AD1980" i="4" s="1"/>
  <c r="AB1981" i="4"/>
  <c r="AD1981" i="4" s="1"/>
  <c r="AB1982" i="4"/>
  <c r="AD1982" i="4" s="1"/>
  <c r="AB1983" i="4"/>
  <c r="AD1983" i="4" s="1"/>
  <c r="AB1984" i="4"/>
  <c r="AD1984" i="4" s="1"/>
  <c r="AB1985" i="4"/>
  <c r="AD1985" i="4" s="1"/>
  <c r="AB1986" i="4"/>
  <c r="AD1986" i="4" s="1"/>
  <c r="AB1987" i="4"/>
  <c r="AD1987" i="4" s="1"/>
  <c r="AB1988" i="4"/>
  <c r="AD1988" i="4" s="1"/>
  <c r="AB1989" i="4"/>
  <c r="AD1989" i="4" s="1"/>
  <c r="AB1990" i="4"/>
  <c r="AD1990" i="4" s="1"/>
  <c r="AB1991" i="4"/>
  <c r="AD1991" i="4" s="1"/>
  <c r="AB1992" i="4"/>
  <c r="AD1992" i="4" s="1"/>
  <c r="AB1993" i="4"/>
  <c r="AD1993" i="4" s="1"/>
  <c r="AB1994" i="4"/>
  <c r="AD1994" i="4" s="1"/>
  <c r="AB1995" i="4"/>
  <c r="AD1995" i="4" s="1"/>
  <c r="AB1996" i="4"/>
  <c r="AD1996" i="4" s="1"/>
  <c r="AB1997" i="4"/>
  <c r="AD1997" i="4" s="1"/>
  <c r="AB1998" i="4"/>
  <c r="AD1998" i="4" s="1"/>
  <c r="AB1999" i="4"/>
  <c r="AD1999" i="4" s="1"/>
  <c r="AB2000" i="4"/>
  <c r="AD2000" i="4" s="1"/>
  <c r="AB2001" i="4"/>
  <c r="AD2001" i="4" s="1"/>
  <c r="AB2002" i="4"/>
  <c r="AD2002" i="4" s="1"/>
  <c r="AB2003" i="4"/>
  <c r="AD2003" i="4" s="1"/>
  <c r="AB2004" i="4"/>
  <c r="AD2004" i="4" s="1"/>
  <c r="AB2005" i="4"/>
  <c r="AD2005" i="4" s="1"/>
  <c r="AB2006" i="4"/>
  <c r="AD2006" i="4" s="1"/>
  <c r="AB2007" i="4"/>
  <c r="AD2007" i="4" s="1"/>
  <c r="AB2008" i="4"/>
  <c r="AD2008" i="4" s="1"/>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129" i="4"/>
  <c r="AA130" i="4"/>
  <c r="AA131" i="4"/>
  <c r="AA132" i="4"/>
  <c r="AA133" i="4"/>
  <c r="AA134" i="4"/>
  <c r="AA135" i="4"/>
  <c r="AA136" i="4"/>
  <c r="AA137" i="4"/>
  <c r="AA138" i="4"/>
  <c r="AA139" i="4"/>
  <c r="AA140" i="4"/>
  <c r="AA141" i="4"/>
  <c r="AA142" i="4"/>
  <c r="AA143" i="4"/>
  <c r="AA144" i="4"/>
  <c r="AA145" i="4"/>
  <c r="AA146" i="4"/>
  <c r="AA147" i="4"/>
  <c r="AA148" i="4"/>
  <c r="AA149" i="4"/>
  <c r="AA150" i="4"/>
  <c r="AA151" i="4"/>
  <c r="AA152" i="4"/>
  <c r="AA153" i="4"/>
  <c r="AA154" i="4"/>
  <c r="AA155" i="4"/>
  <c r="AA156" i="4"/>
  <c r="AA157" i="4"/>
  <c r="AA158" i="4"/>
  <c r="AA159" i="4"/>
  <c r="AA160" i="4"/>
  <c r="AA161" i="4"/>
  <c r="AA162" i="4"/>
  <c r="AA163" i="4"/>
  <c r="AA164" i="4"/>
  <c r="AA165" i="4"/>
  <c r="AA166" i="4"/>
  <c r="AA167" i="4"/>
  <c r="AA168" i="4"/>
  <c r="AA169" i="4"/>
  <c r="AA170" i="4"/>
  <c r="AA171" i="4"/>
  <c r="AA172" i="4"/>
  <c r="AA173" i="4"/>
  <c r="AA174" i="4"/>
  <c r="AA175" i="4"/>
  <c r="AA176" i="4"/>
  <c r="AA177" i="4"/>
  <c r="AA178" i="4"/>
  <c r="AA179" i="4"/>
  <c r="AA180" i="4"/>
  <c r="AA181" i="4"/>
  <c r="AA182" i="4"/>
  <c r="AA183" i="4"/>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208" i="4"/>
  <c r="AA209" i="4"/>
  <c r="AA210" i="4"/>
  <c r="AA211" i="4"/>
  <c r="AA212" i="4"/>
  <c r="AA213" i="4"/>
  <c r="AA214" i="4"/>
  <c r="AA215" i="4"/>
  <c r="AA216" i="4"/>
  <c r="AA217" i="4"/>
  <c r="AA218" i="4"/>
  <c r="AA219" i="4"/>
  <c r="AA220" i="4"/>
  <c r="AA221" i="4"/>
  <c r="AA222" i="4"/>
  <c r="AA223" i="4"/>
  <c r="AA224" i="4"/>
  <c r="AA225" i="4"/>
  <c r="AA226" i="4"/>
  <c r="AA227" i="4"/>
  <c r="AA228" i="4"/>
  <c r="AA229" i="4"/>
  <c r="AA230" i="4"/>
  <c r="AA231" i="4"/>
  <c r="AA232" i="4"/>
  <c r="AA233" i="4"/>
  <c r="AA234" i="4"/>
  <c r="AA235" i="4"/>
  <c r="AA236" i="4"/>
  <c r="AA237" i="4"/>
  <c r="AA238" i="4"/>
  <c r="AA239" i="4"/>
  <c r="AA240" i="4"/>
  <c r="AA241" i="4"/>
  <c r="AA242" i="4"/>
  <c r="AA243" i="4"/>
  <c r="AA244" i="4"/>
  <c r="AA245" i="4"/>
  <c r="AA246" i="4"/>
  <c r="AA247" i="4"/>
  <c r="AA248" i="4"/>
  <c r="AA249" i="4"/>
  <c r="AA250" i="4"/>
  <c r="AA251" i="4"/>
  <c r="AA252" i="4"/>
  <c r="AA253" i="4"/>
  <c r="AA254" i="4"/>
  <c r="AA255" i="4"/>
  <c r="AA256" i="4"/>
  <c r="AA257" i="4"/>
  <c r="AA258" i="4"/>
  <c r="AA259" i="4"/>
  <c r="AA260" i="4"/>
  <c r="AA261" i="4"/>
  <c r="AA262" i="4"/>
  <c r="AA263" i="4"/>
  <c r="AA264" i="4"/>
  <c r="AA265" i="4"/>
  <c r="AA266" i="4"/>
  <c r="AA267" i="4"/>
  <c r="AA268" i="4"/>
  <c r="AA269" i="4"/>
  <c r="AA270" i="4"/>
  <c r="AA271" i="4"/>
  <c r="AA272" i="4"/>
  <c r="AA273" i="4"/>
  <c r="AA274" i="4"/>
  <c r="AA275" i="4"/>
  <c r="AA276" i="4"/>
  <c r="AA277" i="4"/>
  <c r="AA278" i="4"/>
  <c r="AA279" i="4"/>
  <c r="AA280" i="4"/>
  <c r="AA281" i="4"/>
  <c r="AA282" i="4"/>
  <c r="AA283" i="4"/>
  <c r="AA284" i="4"/>
  <c r="AA285" i="4"/>
  <c r="AA286" i="4"/>
  <c r="AA287" i="4"/>
  <c r="AA288" i="4"/>
  <c r="AA289" i="4"/>
  <c r="AA290" i="4"/>
  <c r="AA291" i="4"/>
  <c r="AA292" i="4"/>
  <c r="AA293" i="4"/>
  <c r="AA294" i="4"/>
  <c r="AA295" i="4"/>
  <c r="AA296" i="4"/>
  <c r="AA297" i="4"/>
  <c r="AA298" i="4"/>
  <c r="AA299" i="4"/>
  <c r="AA300" i="4"/>
  <c r="AA301" i="4"/>
  <c r="AA302" i="4"/>
  <c r="AA303" i="4"/>
  <c r="AA304" i="4"/>
  <c r="AA305" i="4"/>
  <c r="AA306" i="4"/>
  <c r="AA307" i="4"/>
  <c r="AA308" i="4"/>
  <c r="AA309" i="4"/>
  <c r="AA310" i="4"/>
  <c r="AA311" i="4"/>
  <c r="AA312" i="4"/>
  <c r="AA313" i="4"/>
  <c r="AA314" i="4"/>
  <c r="AA315" i="4"/>
  <c r="AA316" i="4"/>
  <c r="AA317" i="4"/>
  <c r="AA318" i="4"/>
  <c r="AA319" i="4"/>
  <c r="AA320" i="4"/>
  <c r="AA321" i="4"/>
  <c r="AA322" i="4"/>
  <c r="AA323" i="4"/>
  <c r="AA324" i="4"/>
  <c r="AA325" i="4"/>
  <c r="AA326" i="4"/>
  <c r="AA327" i="4"/>
  <c r="AA328" i="4"/>
  <c r="AA329" i="4"/>
  <c r="AA330" i="4"/>
  <c r="AA331" i="4"/>
  <c r="AA332" i="4"/>
  <c r="AA333" i="4"/>
  <c r="AA334" i="4"/>
  <c r="AA335" i="4"/>
  <c r="AA336" i="4"/>
  <c r="AA337" i="4"/>
  <c r="AA338" i="4"/>
  <c r="AA339" i="4"/>
  <c r="AA340" i="4"/>
  <c r="AA341" i="4"/>
  <c r="AA342" i="4"/>
  <c r="AA343" i="4"/>
  <c r="AA344" i="4"/>
  <c r="AA345" i="4"/>
  <c r="AA346" i="4"/>
  <c r="AA347" i="4"/>
  <c r="AA348" i="4"/>
  <c r="AA349" i="4"/>
  <c r="AA350" i="4"/>
  <c r="AA351" i="4"/>
  <c r="AA352" i="4"/>
  <c r="AA353" i="4"/>
  <c r="AA354" i="4"/>
  <c r="AA355" i="4"/>
  <c r="AA356" i="4"/>
  <c r="AA357" i="4"/>
  <c r="AA358" i="4"/>
  <c r="AA359" i="4"/>
  <c r="AA360" i="4"/>
  <c r="AA361" i="4"/>
  <c r="AA362" i="4"/>
  <c r="AA363" i="4"/>
  <c r="AA364" i="4"/>
  <c r="AA365" i="4"/>
  <c r="AA366" i="4"/>
  <c r="AA367" i="4"/>
  <c r="AA368" i="4"/>
  <c r="AA369" i="4"/>
  <c r="AA370" i="4"/>
  <c r="AA371" i="4"/>
  <c r="AA372" i="4"/>
  <c r="AA373" i="4"/>
  <c r="AA374" i="4"/>
  <c r="AA375" i="4"/>
  <c r="AA376" i="4"/>
  <c r="AA377" i="4"/>
  <c r="AA378" i="4"/>
  <c r="AA379" i="4"/>
  <c r="AA380" i="4"/>
  <c r="AA381" i="4"/>
  <c r="AA382" i="4"/>
  <c r="AA383" i="4"/>
  <c r="AA384" i="4"/>
  <c r="AA385" i="4"/>
  <c r="AA386" i="4"/>
  <c r="AA387" i="4"/>
  <c r="AA388" i="4"/>
  <c r="AA389" i="4"/>
  <c r="AA390" i="4"/>
  <c r="AA391" i="4"/>
  <c r="AA392" i="4"/>
  <c r="AA393" i="4"/>
  <c r="AA394" i="4"/>
  <c r="AA395" i="4"/>
  <c r="AA396" i="4"/>
  <c r="AA397" i="4"/>
  <c r="AA398" i="4"/>
  <c r="AA399" i="4"/>
  <c r="AA400" i="4"/>
  <c r="AA401" i="4"/>
  <c r="AA402" i="4"/>
  <c r="AA403" i="4"/>
  <c r="AA404" i="4"/>
  <c r="AA405" i="4"/>
  <c r="AA406" i="4"/>
  <c r="AA407" i="4"/>
  <c r="AA408" i="4"/>
  <c r="AA409" i="4"/>
  <c r="AA410" i="4"/>
  <c r="AA411" i="4"/>
  <c r="AA412" i="4"/>
  <c r="AA413" i="4"/>
  <c r="AA414" i="4"/>
  <c r="AA415" i="4"/>
  <c r="AA416" i="4"/>
  <c r="AA417" i="4"/>
  <c r="AA418" i="4"/>
  <c r="AA419" i="4"/>
  <c r="AA420" i="4"/>
  <c r="AA421" i="4"/>
  <c r="AA422" i="4"/>
  <c r="AA423" i="4"/>
  <c r="AA424" i="4"/>
  <c r="AA425" i="4"/>
  <c r="AA426" i="4"/>
  <c r="AA427" i="4"/>
  <c r="AA428" i="4"/>
  <c r="AA429" i="4"/>
  <c r="AA430" i="4"/>
  <c r="AA431" i="4"/>
  <c r="AA432" i="4"/>
  <c r="AA433" i="4"/>
  <c r="AA434" i="4"/>
  <c r="AA435" i="4"/>
  <c r="AA436" i="4"/>
  <c r="AA437" i="4"/>
  <c r="AA438" i="4"/>
  <c r="AA439" i="4"/>
  <c r="AA440" i="4"/>
  <c r="AA441" i="4"/>
  <c r="AA442" i="4"/>
  <c r="AA443" i="4"/>
  <c r="AA444" i="4"/>
  <c r="AA445" i="4"/>
  <c r="AA446" i="4"/>
  <c r="AA447" i="4"/>
  <c r="AA448" i="4"/>
  <c r="AA449" i="4"/>
  <c r="AA450" i="4"/>
  <c r="AA451" i="4"/>
  <c r="AA452" i="4"/>
  <c r="AA453" i="4"/>
  <c r="AA454" i="4"/>
  <c r="AA455" i="4"/>
  <c r="AA456" i="4"/>
  <c r="AA457" i="4"/>
  <c r="AA458" i="4"/>
  <c r="AA459" i="4"/>
  <c r="AA460" i="4"/>
  <c r="AA461" i="4"/>
  <c r="AA462" i="4"/>
  <c r="AA463" i="4"/>
  <c r="AA464" i="4"/>
  <c r="AA465" i="4"/>
  <c r="AA466" i="4"/>
  <c r="AA467" i="4"/>
  <c r="AA468" i="4"/>
  <c r="AA469" i="4"/>
  <c r="AA470" i="4"/>
  <c r="AA471" i="4"/>
  <c r="AA472" i="4"/>
  <c r="AA473" i="4"/>
  <c r="AA474" i="4"/>
  <c r="AA475" i="4"/>
  <c r="AA476" i="4"/>
  <c r="AA477" i="4"/>
  <c r="AA478" i="4"/>
  <c r="AA479" i="4"/>
  <c r="AA480" i="4"/>
  <c r="AA481" i="4"/>
  <c r="AA482" i="4"/>
  <c r="AA483" i="4"/>
  <c r="AA484" i="4"/>
  <c r="AA485" i="4"/>
  <c r="AA486" i="4"/>
  <c r="AA487" i="4"/>
  <c r="AA488" i="4"/>
  <c r="AA489" i="4"/>
  <c r="AA490" i="4"/>
  <c r="AA491" i="4"/>
  <c r="AA492" i="4"/>
  <c r="AA493" i="4"/>
  <c r="AA494" i="4"/>
  <c r="AA495" i="4"/>
  <c r="AA496" i="4"/>
  <c r="AA497" i="4"/>
  <c r="AA498" i="4"/>
  <c r="AA499" i="4"/>
  <c r="AA500" i="4"/>
  <c r="AA501" i="4"/>
  <c r="AA502" i="4"/>
  <c r="AA503" i="4"/>
  <c r="AA504" i="4"/>
  <c r="AA505" i="4"/>
  <c r="AA506" i="4"/>
  <c r="AA507" i="4"/>
  <c r="AA508" i="4"/>
  <c r="AA509" i="4"/>
  <c r="AA510" i="4"/>
  <c r="AA511" i="4"/>
  <c r="AA512" i="4"/>
  <c r="AA513" i="4"/>
  <c r="AA514" i="4"/>
  <c r="AA515" i="4"/>
  <c r="AA516" i="4"/>
  <c r="AA517" i="4"/>
  <c r="AA518" i="4"/>
  <c r="AA519" i="4"/>
  <c r="AA520" i="4"/>
  <c r="AA521" i="4"/>
  <c r="AA522" i="4"/>
  <c r="AA523" i="4"/>
  <c r="AA524" i="4"/>
  <c r="AA525" i="4"/>
  <c r="AA526" i="4"/>
  <c r="AA527" i="4"/>
  <c r="AA528" i="4"/>
  <c r="AA529" i="4"/>
  <c r="AA530" i="4"/>
  <c r="AA531" i="4"/>
  <c r="AA532" i="4"/>
  <c r="AA533" i="4"/>
  <c r="AA534" i="4"/>
  <c r="AA535" i="4"/>
  <c r="AA536" i="4"/>
  <c r="AA537" i="4"/>
  <c r="AA538" i="4"/>
  <c r="AA539" i="4"/>
  <c r="AA540" i="4"/>
  <c r="AA541" i="4"/>
  <c r="AA542" i="4"/>
  <c r="AA543" i="4"/>
  <c r="AA544" i="4"/>
  <c r="AA545" i="4"/>
  <c r="AA546" i="4"/>
  <c r="AA547" i="4"/>
  <c r="AA548" i="4"/>
  <c r="AA549" i="4"/>
  <c r="AA550" i="4"/>
  <c r="AA551" i="4"/>
  <c r="AA552" i="4"/>
  <c r="AA553" i="4"/>
  <c r="AA554" i="4"/>
  <c r="AA555" i="4"/>
  <c r="AA556" i="4"/>
  <c r="AA557" i="4"/>
  <c r="AA558" i="4"/>
  <c r="AA559" i="4"/>
  <c r="AA560" i="4"/>
  <c r="AA561" i="4"/>
  <c r="AA562" i="4"/>
  <c r="AA563" i="4"/>
  <c r="AA564" i="4"/>
  <c r="AA565" i="4"/>
  <c r="AA566" i="4"/>
  <c r="AA567" i="4"/>
  <c r="AA568" i="4"/>
  <c r="AA569" i="4"/>
  <c r="AA570" i="4"/>
  <c r="AA571" i="4"/>
  <c r="AA572" i="4"/>
  <c r="AA573" i="4"/>
  <c r="AA574" i="4"/>
  <c r="AA575" i="4"/>
  <c r="AA576" i="4"/>
  <c r="AA577" i="4"/>
  <c r="AA578" i="4"/>
  <c r="AA579" i="4"/>
  <c r="AA580" i="4"/>
  <c r="AA581" i="4"/>
  <c r="AA582" i="4"/>
  <c r="AA583" i="4"/>
  <c r="AA584" i="4"/>
  <c r="AA585" i="4"/>
  <c r="AA586" i="4"/>
  <c r="AA587" i="4"/>
  <c r="AA588" i="4"/>
  <c r="AA589" i="4"/>
  <c r="AA590" i="4"/>
  <c r="AA591" i="4"/>
  <c r="AA592" i="4"/>
  <c r="AA593" i="4"/>
  <c r="AA594" i="4"/>
  <c r="AA595" i="4"/>
  <c r="AA596" i="4"/>
  <c r="AA597" i="4"/>
  <c r="AA598" i="4"/>
  <c r="AA599" i="4"/>
  <c r="AA600" i="4"/>
  <c r="AA601" i="4"/>
  <c r="AA602" i="4"/>
  <c r="AA603" i="4"/>
  <c r="AA604" i="4"/>
  <c r="AA605" i="4"/>
  <c r="AA606" i="4"/>
  <c r="AA607" i="4"/>
  <c r="AA608" i="4"/>
  <c r="AA609" i="4"/>
  <c r="AA610" i="4"/>
  <c r="AA611" i="4"/>
  <c r="AA612" i="4"/>
  <c r="AA613" i="4"/>
  <c r="AA614" i="4"/>
  <c r="AA615" i="4"/>
  <c r="AA616" i="4"/>
  <c r="AA617" i="4"/>
  <c r="AA618" i="4"/>
  <c r="AA619" i="4"/>
  <c r="AA620" i="4"/>
  <c r="AA621" i="4"/>
  <c r="AA622" i="4"/>
  <c r="AA623" i="4"/>
  <c r="AA624" i="4"/>
  <c r="AA625" i="4"/>
  <c r="AA626" i="4"/>
  <c r="AA627" i="4"/>
  <c r="AA628" i="4"/>
  <c r="AA629" i="4"/>
  <c r="AA630" i="4"/>
  <c r="AA631" i="4"/>
  <c r="AA632" i="4"/>
  <c r="AA633" i="4"/>
  <c r="AA634" i="4"/>
  <c r="AA635" i="4"/>
  <c r="AA636" i="4"/>
  <c r="AA637" i="4"/>
  <c r="AA638" i="4"/>
  <c r="AA639" i="4"/>
  <c r="AA640" i="4"/>
  <c r="AA641" i="4"/>
  <c r="AA642" i="4"/>
  <c r="AA643" i="4"/>
  <c r="AA644" i="4"/>
  <c r="AA645" i="4"/>
  <c r="AA646" i="4"/>
  <c r="AA647" i="4"/>
  <c r="AA648" i="4"/>
  <c r="AA649" i="4"/>
  <c r="AA650" i="4"/>
  <c r="AA651" i="4"/>
  <c r="AA652" i="4"/>
  <c r="AA653" i="4"/>
  <c r="AA654" i="4"/>
  <c r="AA655" i="4"/>
  <c r="AA656" i="4"/>
  <c r="AA657" i="4"/>
  <c r="AA658" i="4"/>
  <c r="AA659" i="4"/>
  <c r="AA660" i="4"/>
  <c r="AA661" i="4"/>
  <c r="AA662" i="4"/>
  <c r="AA663" i="4"/>
  <c r="AA664" i="4"/>
  <c r="AA665" i="4"/>
  <c r="AA666" i="4"/>
  <c r="AA667" i="4"/>
  <c r="AA668" i="4"/>
  <c r="AA669" i="4"/>
  <c r="AA670" i="4"/>
  <c r="AA671" i="4"/>
  <c r="AA672" i="4"/>
  <c r="AA673" i="4"/>
  <c r="AA674" i="4"/>
  <c r="AA675" i="4"/>
  <c r="AA676" i="4"/>
  <c r="AA677" i="4"/>
  <c r="AA678" i="4"/>
  <c r="AA679" i="4"/>
  <c r="AA680" i="4"/>
  <c r="AA681" i="4"/>
  <c r="AA682" i="4"/>
  <c r="AA683" i="4"/>
  <c r="AA684" i="4"/>
  <c r="AA685" i="4"/>
  <c r="AA686" i="4"/>
  <c r="AA687" i="4"/>
  <c r="AA688" i="4"/>
  <c r="AA689" i="4"/>
  <c r="AA690" i="4"/>
  <c r="AA691" i="4"/>
  <c r="AA692" i="4"/>
  <c r="AA693" i="4"/>
  <c r="AA694" i="4"/>
  <c r="AA695" i="4"/>
  <c r="AA696" i="4"/>
  <c r="AA697" i="4"/>
  <c r="AA698" i="4"/>
  <c r="AA699" i="4"/>
  <c r="AA700" i="4"/>
  <c r="AA701" i="4"/>
  <c r="AA702" i="4"/>
  <c r="AA703" i="4"/>
  <c r="AA704" i="4"/>
  <c r="AA705" i="4"/>
  <c r="AA706" i="4"/>
  <c r="AA707" i="4"/>
  <c r="AA708" i="4"/>
  <c r="AA709" i="4"/>
  <c r="AA710" i="4"/>
  <c r="AA711" i="4"/>
  <c r="AA712" i="4"/>
  <c r="AA713" i="4"/>
  <c r="AA714" i="4"/>
  <c r="AA715" i="4"/>
  <c r="AA716" i="4"/>
  <c r="AA717" i="4"/>
  <c r="AA718" i="4"/>
  <c r="AA719" i="4"/>
  <c r="AA720" i="4"/>
  <c r="AA721" i="4"/>
  <c r="AA722" i="4"/>
  <c r="AA723" i="4"/>
  <c r="AA724" i="4"/>
  <c r="AA725" i="4"/>
  <c r="AA726" i="4"/>
  <c r="AA727" i="4"/>
  <c r="AA728" i="4"/>
  <c r="AA729" i="4"/>
  <c r="AA730" i="4"/>
  <c r="AA731" i="4"/>
  <c r="AA732" i="4"/>
  <c r="AA733" i="4"/>
  <c r="AA734" i="4"/>
  <c r="AA735" i="4"/>
  <c r="AA736" i="4"/>
  <c r="AA737" i="4"/>
  <c r="AA738" i="4"/>
  <c r="AA739" i="4"/>
  <c r="AA740" i="4"/>
  <c r="AA741" i="4"/>
  <c r="AA742" i="4"/>
  <c r="AA743" i="4"/>
  <c r="AA744" i="4"/>
  <c r="AA745" i="4"/>
  <c r="AA746" i="4"/>
  <c r="AA747" i="4"/>
  <c r="AA748" i="4"/>
  <c r="AA749" i="4"/>
  <c r="AA750" i="4"/>
  <c r="AA751" i="4"/>
  <c r="AA752" i="4"/>
  <c r="AA753" i="4"/>
  <c r="AA754" i="4"/>
  <c r="AA755" i="4"/>
  <c r="AA756" i="4"/>
  <c r="AA757" i="4"/>
  <c r="AA758" i="4"/>
  <c r="AA759" i="4"/>
  <c r="AA760" i="4"/>
  <c r="AA761" i="4"/>
  <c r="AA762" i="4"/>
  <c r="AA763" i="4"/>
  <c r="AA764" i="4"/>
  <c r="AA765" i="4"/>
  <c r="AA766" i="4"/>
  <c r="AA767" i="4"/>
  <c r="AA768" i="4"/>
  <c r="AA769" i="4"/>
  <c r="AA770" i="4"/>
  <c r="AA771" i="4"/>
  <c r="AA772" i="4"/>
  <c r="AA773" i="4"/>
  <c r="AA774" i="4"/>
  <c r="AA775" i="4"/>
  <c r="AA776" i="4"/>
  <c r="AA777" i="4"/>
  <c r="AA778" i="4"/>
  <c r="AA779" i="4"/>
  <c r="AA780" i="4"/>
  <c r="AA781" i="4"/>
  <c r="AA782" i="4"/>
  <c r="AA783" i="4"/>
  <c r="AA784" i="4"/>
  <c r="AA785" i="4"/>
  <c r="AA786" i="4"/>
  <c r="AA787" i="4"/>
  <c r="AA788" i="4"/>
  <c r="AA789" i="4"/>
  <c r="AA790" i="4"/>
  <c r="AA791" i="4"/>
  <c r="AA792" i="4"/>
  <c r="AA793" i="4"/>
  <c r="AA794" i="4"/>
  <c r="AA795" i="4"/>
  <c r="AA796" i="4"/>
  <c r="AA797" i="4"/>
  <c r="AA798" i="4"/>
  <c r="AA799" i="4"/>
  <c r="AA800" i="4"/>
  <c r="AA801" i="4"/>
  <c r="AA802" i="4"/>
  <c r="AA803" i="4"/>
  <c r="AA804" i="4"/>
  <c r="AA805" i="4"/>
  <c r="AA806" i="4"/>
  <c r="AA807" i="4"/>
  <c r="AA808" i="4"/>
  <c r="AA809" i="4"/>
  <c r="AA810" i="4"/>
  <c r="AA811" i="4"/>
  <c r="AA812" i="4"/>
  <c r="AA813" i="4"/>
  <c r="AA814" i="4"/>
  <c r="AA815" i="4"/>
  <c r="AA816" i="4"/>
  <c r="AA817" i="4"/>
  <c r="AA818" i="4"/>
  <c r="AA819" i="4"/>
  <c r="AA820" i="4"/>
  <c r="AA821" i="4"/>
  <c r="AA822" i="4"/>
  <c r="AA823" i="4"/>
  <c r="AA824" i="4"/>
  <c r="AA825" i="4"/>
  <c r="AA826" i="4"/>
  <c r="AA827" i="4"/>
  <c r="AA828" i="4"/>
  <c r="AA829" i="4"/>
  <c r="AA830" i="4"/>
  <c r="AA831" i="4"/>
  <c r="AA832" i="4"/>
  <c r="AA833" i="4"/>
  <c r="AA834" i="4"/>
  <c r="AA835" i="4"/>
  <c r="AA836" i="4"/>
  <c r="AA837" i="4"/>
  <c r="AA838" i="4"/>
  <c r="AA839" i="4"/>
  <c r="AA840" i="4"/>
  <c r="AA841" i="4"/>
  <c r="AA842" i="4"/>
  <c r="AA843" i="4"/>
  <c r="AA844" i="4"/>
  <c r="AA845" i="4"/>
  <c r="AA846" i="4"/>
  <c r="AA847" i="4"/>
  <c r="AA848" i="4"/>
  <c r="AA849" i="4"/>
  <c r="AA850" i="4"/>
  <c r="AA851" i="4"/>
  <c r="AA852" i="4"/>
  <c r="AA853" i="4"/>
  <c r="AA854" i="4"/>
  <c r="AA855" i="4"/>
  <c r="AA856" i="4"/>
  <c r="AA857" i="4"/>
  <c r="AA858" i="4"/>
  <c r="AA859" i="4"/>
  <c r="AA860" i="4"/>
  <c r="AA861" i="4"/>
  <c r="AA862" i="4"/>
  <c r="AA863" i="4"/>
  <c r="AA864" i="4"/>
  <c r="AA865" i="4"/>
  <c r="AA866" i="4"/>
  <c r="AA867" i="4"/>
  <c r="AA868" i="4"/>
  <c r="AA869" i="4"/>
  <c r="AA870" i="4"/>
  <c r="AA871" i="4"/>
  <c r="AA872" i="4"/>
  <c r="AA873" i="4"/>
  <c r="AA874" i="4"/>
  <c r="AA875" i="4"/>
  <c r="AA876" i="4"/>
  <c r="AA877" i="4"/>
  <c r="AA878" i="4"/>
  <c r="AA879" i="4"/>
  <c r="AA880" i="4"/>
  <c r="AA881" i="4"/>
  <c r="AA882" i="4"/>
  <c r="AA883" i="4"/>
  <c r="AA884" i="4"/>
  <c r="AA885" i="4"/>
  <c r="AA886" i="4"/>
  <c r="AA887" i="4"/>
  <c r="AA888" i="4"/>
  <c r="AA889" i="4"/>
  <c r="AA890" i="4"/>
  <c r="AA891" i="4"/>
  <c r="AA892" i="4"/>
  <c r="AA893" i="4"/>
  <c r="AA894" i="4"/>
  <c r="AA895" i="4"/>
  <c r="AA896" i="4"/>
  <c r="AA897" i="4"/>
  <c r="AA898" i="4"/>
  <c r="AA899" i="4"/>
  <c r="AA900" i="4"/>
  <c r="AA901" i="4"/>
  <c r="AA902" i="4"/>
  <c r="AA903" i="4"/>
  <c r="AA904" i="4"/>
  <c r="AA905" i="4"/>
  <c r="AA906" i="4"/>
  <c r="AA907" i="4"/>
  <c r="AA908" i="4"/>
  <c r="AA909" i="4"/>
  <c r="AA910" i="4"/>
  <c r="AA911" i="4"/>
  <c r="AA912" i="4"/>
  <c r="AA913" i="4"/>
  <c r="AA914" i="4"/>
  <c r="AA915" i="4"/>
  <c r="AA916" i="4"/>
  <c r="AA917" i="4"/>
  <c r="AA918" i="4"/>
  <c r="AA919" i="4"/>
  <c r="AA920" i="4"/>
  <c r="AA921" i="4"/>
  <c r="AA922" i="4"/>
  <c r="AA923" i="4"/>
  <c r="AA924" i="4"/>
  <c r="AA925" i="4"/>
  <c r="AA926" i="4"/>
  <c r="AA927" i="4"/>
  <c r="AA928" i="4"/>
  <c r="AA929" i="4"/>
  <c r="AA930" i="4"/>
  <c r="AA931" i="4"/>
  <c r="AA932" i="4"/>
  <c r="AA933" i="4"/>
  <c r="AA934" i="4"/>
  <c r="AA935" i="4"/>
  <c r="AA936" i="4"/>
  <c r="AA937" i="4"/>
  <c r="AA938" i="4"/>
  <c r="AA939" i="4"/>
  <c r="AA940" i="4"/>
  <c r="AA941" i="4"/>
  <c r="AA942" i="4"/>
  <c r="AA943" i="4"/>
  <c r="AA944" i="4"/>
  <c r="AA945" i="4"/>
  <c r="AA946" i="4"/>
  <c r="AA947" i="4"/>
  <c r="AA948" i="4"/>
  <c r="AA949" i="4"/>
  <c r="AA950" i="4"/>
  <c r="AA951" i="4"/>
  <c r="AA952" i="4"/>
  <c r="AA953" i="4"/>
  <c r="AA954" i="4"/>
  <c r="AA955" i="4"/>
  <c r="AA956" i="4"/>
  <c r="AA957" i="4"/>
  <c r="AA958" i="4"/>
  <c r="AA959" i="4"/>
  <c r="AA960" i="4"/>
  <c r="AA961" i="4"/>
  <c r="AA962" i="4"/>
  <c r="AA963" i="4"/>
  <c r="AA964" i="4"/>
  <c r="AA965" i="4"/>
  <c r="AA966" i="4"/>
  <c r="AA967" i="4"/>
  <c r="AA968" i="4"/>
  <c r="AA969" i="4"/>
  <c r="AA970" i="4"/>
  <c r="AA971" i="4"/>
  <c r="AA972" i="4"/>
  <c r="AA973" i="4"/>
  <c r="AA974" i="4"/>
  <c r="AA975" i="4"/>
  <c r="AA976" i="4"/>
  <c r="AA977" i="4"/>
  <c r="AA978" i="4"/>
  <c r="AA979" i="4"/>
  <c r="AA980" i="4"/>
  <c r="AA981" i="4"/>
  <c r="AA982" i="4"/>
  <c r="AA983" i="4"/>
  <c r="AA984" i="4"/>
  <c r="AA985" i="4"/>
  <c r="AA986" i="4"/>
  <c r="AA987" i="4"/>
  <c r="AA988" i="4"/>
  <c r="AA989" i="4"/>
  <c r="AA990" i="4"/>
  <c r="AA991" i="4"/>
  <c r="AA992" i="4"/>
  <c r="AA993" i="4"/>
  <c r="AA994" i="4"/>
  <c r="AA995" i="4"/>
  <c r="AA996" i="4"/>
  <c r="AA997" i="4"/>
  <c r="AA998" i="4"/>
  <c r="AA999" i="4"/>
  <c r="AA1000" i="4"/>
  <c r="AA1001" i="4"/>
  <c r="AA1002" i="4"/>
  <c r="AA1003" i="4"/>
  <c r="AA1004" i="4"/>
  <c r="AA1005" i="4"/>
  <c r="AA1006" i="4"/>
  <c r="AA1007" i="4"/>
  <c r="AA1008" i="4"/>
  <c r="AA1009" i="4"/>
  <c r="AA1010" i="4"/>
  <c r="AA1011" i="4"/>
  <c r="AA1012" i="4"/>
  <c r="AA1013" i="4"/>
  <c r="AA1014" i="4"/>
  <c r="AA1015" i="4"/>
  <c r="AA1016" i="4"/>
  <c r="AA1017" i="4"/>
  <c r="AA1018" i="4"/>
  <c r="AA1019" i="4"/>
  <c r="AA1020" i="4"/>
  <c r="AA1021" i="4"/>
  <c r="AA1022" i="4"/>
  <c r="AA1023" i="4"/>
  <c r="AA1024" i="4"/>
  <c r="AA1025" i="4"/>
  <c r="AA1026" i="4"/>
  <c r="AA1027" i="4"/>
  <c r="AA1028" i="4"/>
  <c r="AA1029" i="4"/>
  <c r="AA1030" i="4"/>
  <c r="AA1031" i="4"/>
  <c r="AA1032" i="4"/>
  <c r="AA1033" i="4"/>
  <c r="AA1034" i="4"/>
  <c r="AA1035" i="4"/>
  <c r="AA1036" i="4"/>
  <c r="AA1037" i="4"/>
  <c r="AA1038" i="4"/>
  <c r="AA1039" i="4"/>
  <c r="AA1040" i="4"/>
  <c r="AA1041" i="4"/>
  <c r="AA1042" i="4"/>
  <c r="AA1043" i="4"/>
  <c r="AA1044" i="4"/>
  <c r="AA1045" i="4"/>
  <c r="AA1046" i="4"/>
  <c r="AA1047" i="4"/>
  <c r="AA1048" i="4"/>
  <c r="AA1049" i="4"/>
  <c r="AA1050" i="4"/>
  <c r="AA1051" i="4"/>
  <c r="AA1052" i="4"/>
  <c r="AA1053" i="4"/>
  <c r="AA1054" i="4"/>
  <c r="AA1055" i="4"/>
  <c r="AA1056" i="4"/>
  <c r="AA1057" i="4"/>
  <c r="AA1058" i="4"/>
  <c r="AA1059" i="4"/>
  <c r="AA1060" i="4"/>
  <c r="AA1061" i="4"/>
  <c r="AA1062" i="4"/>
  <c r="AA1063" i="4"/>
  <c r="AA1064" i="4"/>
  <c r="AA1065" i="4"/>
  <c r="AA1066" i="4"/>
  <c r="AA1067" i="4"/>
  <c r="AA1068" i="4"/>
  <c r="AA1069" i="4"/>
  <c r="AA1070" i="4"/>
  <c r="AA1071" i="4"/>
  <c r="AA1072" i="4"/>
  <c r="AA1073" i="4"/>
  <c r="AA1074" i="4"/>
  <c r="AA1075" i="4"/>
  <c r="AA1076" i="4"/>
  <c r="AA1077" i="4"/>
  <c r="AA1078" i="4"/>
  <c r="AA1079" i="4"/>
  <c r="AA1080" i="4"/>
  <c r="AA1081" i="4"/>
  <c r="AA1082" i="4"/>
  <c r="AA1083" i="4"/>
  <c r="AA1084" i="4"/>
  <c r="AA1085" i="4"/>
  <c r="AA1086" i="4"/>
  <c r="AA1087" i="4"/>
  <c r="AA1088" i="4"/>
  <c r="AA1089" i="4"/>
  <c r="AA1090" i="4"/>
  <c r="AA1091" i="4"/>
  <c r="AA1092" i="4"/>
  <c r="AA1093" i="4"/>
  <c r="AA1094" i="4"/>
  <c r="AA1095" i="4"/>
  <c r="AA1096" i="4"/>
  <c r="AA1097" i="4"/>
  <c r="AA1098" i="4"/>
  <c r="AA1099" i="4"/>
  <c r="AA1100" i="4"/>
  <c r="AA1101" i="4"/>
  <c r="AA1102" i="4"/>
  <c r="AA1103" i="4"/>
  <c r="AA1104" i="4"/>
  <c r="AA1105" i="4"/>
  <c r="AA1106" i="4"/>
  <c r="AA1107" i="4"/>
  <c r="AA1108" i="4"/>
  <c r="AA1109" i="4"/>
  <c r="AA1110" i="4"/>
  <c r="AA1111" i="4"/>
  <c r="AA1112" i="4"/>
  <c r="AA1113" i="4"/>
  <c r="AA1114" i="4"/>
  <c r="AA1115" i="4"/>
  <c r="AA1116" i="4"/>
  <c r="AA1117" i="4"/>
  <c r="AA1118" i="4"/>
  <c r="AA1119" i="4"/>
  <c r="AA1120" i="4"/>
  <c r="AA1121" i="4"/>
  <c r="AA1122" i="4"/>
  <c r="AA1123" i="4"/>
  <c r="AA1124" i="4"/>
  <c r="AA1125" i="4"/>
  <c r="AA1126" i="4"/>
  <c r="AA1127" i="4"/>
  <c r="AA1128" i="4"/>
  <c r="AA1129" i="4"/>
  <c r="AA1130" i="4"/>
  <c r="AA1131" i="4"/>
  <c r="AA1132" i="4"/>
  <c r="AA1133" i="4"/>
  <c r="AA1134" i="4"/>
  <c r="AA1135" i="4"/>
  <c r="AA1136" i="4"/>
  <c r="AA1137" i="4"/>
  <c r="AA1138" i="4"/>
  <c r="AA1139" i="4"/>
  <c r="AA1140" i="4"/>
  <c r="AA1141" i="4"/>
  <c r="AA1142" i="4"/>
  <c r="AA1143" i="4"/>
  <c r="AA1144" i="4"/>
  <c r="AA1145" i="4"/>
  <c r="AA1146" i="4"/>
  <c r="AA1147" i="4"/>
  <c r="AA1148" i="4"/>
  <c r="AA1149" i="4"/>
  <c r="AA1150" i="4"/>
  <c r="AA1151" i="4"/>
  <c r="AA1152" i="4"/>
  <c r="AA1153" i="4"/>
  <c r="AA1154" i="4"/>
  <c r="AA1155" i="4"/>
  <c r="AA1156" i="4"/>
  <c r="AA1157" i="4"/>
  <c r="AA1158" i="4"/>
  <c r="AA1159" i="4"/>
  <c r="AA1160" i="4"/>
  <c r="AA1161" i="4"/>
  <c r="AA1162" i="4"/>
  <c r="AA1163" i="4"/>
  <c r="AA1164" i="4"/>
  <c r="AA1165" i="4"/>
  <c r="AA1166" i="4"/>
  <c r="AA1167" i="4"/>
  <c r="AA1168" i="4"/>
  <c r="AA1169" i="4"/>
  <c r="AA1170" i="4"/>
  <c r="AA1171" i="4"/>
  <c r="AA1172" i="4"/>
  <c r="AA1173" i="4"/>
  <c r="AA1174" i="4"/>
  <c r="AA1175" i="4"/>
  <c r="AA1176" i="4"/>
  <c r="AA1177" i="4"/>
  <c r="AA1178" i="4"/>
  <c r="AA1179" i="4"/>
  <c r="AA1180" i="4"/>
  <c r="AA1181" i="4"/>
  <c r="AA1182" i="4"/>
  <c r="AA1183" i="4"/>
  <c r="AA1184" i="4"/>
  <c r="AA1185" i="4"/>
  <c r="AA1186" i="4"/>
  <c r="AA1187" i="4"/>
  <c r="AA1188" i="4"/>
  <c r="AA1189" i="4"/>
  <c r="AA1190" i="4"/>
  <c r="AA1191" i="4"/>
  <c r="AA1192" i="4"/>
  <c r="AA1193" i="4"/>
  <c r="AA1194" i="4"/>
  <c r="AA1195" i="4"/>
  <c r="AA1196" i="4"/>
  <c r="AA1197" i="4"/>
  <c r="AA1198" i="4"/>
  <c r="AA1199" i="4"/>
  <c r="AA1200" i="4"/>
  <c r="AA1201" i="4"/>
  <c r="AA1202" i="4"/>
  <c r="AA1203" i="4"/>
  <c r="AA1204" i="4"/>
  <c r="AA1205" i="4"/>
  <c r="AA1206" i="4"/>
  <c r="AA1207" i="4"/>
  <c r="AA1208" i="4"/>
  <c r="AA1209" i="4"/>
  <c r="AA1210" i="4"/>
  <c r="AA1211" i="4"/>
  <c r="AA1212" i="4"/>
  <c r="AA1213" i="4"/>
  <c r="AA1214" i="4"/>
  <c r="AA1215" i="4"/>
  <c r="AA1216" i="4"/>
  <c r="AA1217" i="4"/>
  <c r="AA1218" i="4"/>
  <c r="AA1219" i="4"/>
  <c r="AA1220" i="4"/>
  <c r="AA1221" i="4"/>
  <c r="AA1222" i="4"/>
  <c r="AA1223" i="4"/>
  <c r="AA1224" i="4"/>
  <c r="AA1225" i="4"/>
  <c r="AA1226" i="4"/>
  <c r="AA1227" i="4"/>
  <c r="AA1228" i="4"/>
  <c r="AA1229" i="4"/>
  <c r="AA1230" i="4"/>
  <c r="AA1231" i="4"/>
  <c r="AA1232" i="4"/>
  <c r="AA1233" i="4"/>
  <c r="AA1234" i="4"/>
  <c r="AA1235" i="4"/>
  <c r="AA1236" i="4"/>
  <c r="AA1237" i="4"/>
  <c r="AA1238" i="4"/>
  <c r="AA1239" i="4"/>
  <c r="AA1240" i="4"/>
  <c r="AA1241" i="4"/>
  <c r="AA1242" i="4"/>
  <c r="AA1243" i="4"/>
  <c r="AA1244" i="4"/>
  <c r="AA1245" i="4"/>
  <c r="AA1246" i="4"/>
  <c r="AA1247" i="4"/>
  <c r="AA1248" i="4"/>
  <c r="AA1249" i="4"/>
  <c r="AA1250" i="4"/>
  <c r="AA1251" i="4"/>
  <c r="AA1252" i="4"/>
  <c r="AA1253" i="4"/>
  <c r="AA1254" i="4"/>
  <c r="AA1255" i="4"/>
  <c r="AA1256" i="4"/>
  <c r="AA1257" i="4"/>
  <c r="AA1258" i="4"/>
  <c r="AA1259" i="4"/>
  <c r="AA1260" i="4"/>
  <c r="AA1261" i="4"/>
  <c r="AA1262" i="4"/>
  <c r="AA1263" i="4"/>
  <c r="AA1264" i="4"/>
  <c r="AA1265" i="4"/>
  <c r="AA1266" i="4"/>
  <c r="AA1267" i="4"/>
  <c r="AA1268" i="4"/>
  <c r="AA1269" i="4"/>
  <c r="AA1270" i="4"/>
  <c r="AA1271" i="4"/>
  <c r="AA1272" i="4"/>
  <c r="AA1273" i="4"/>
  <c r="AA1274" i="4"/>
  <c r="AA1275" i="4"/>
  <c r="AA1276" i="4"/>
  <c r="AA1277" i="4"/>
  <c r="AA1278" i="4"/>
  <c r="AA1279" i="4"/>
  <c r="AA1280" i="4"/>
  <c r="AA1281" i="4"/>
  <c r="AA1282" i="4"/>
  <c r="AA1283" i="4"/>
  <c r="AA1284" i="4"/>
  <c r="AA1285" i="4"/>
  <c r="AA1286" i="4"/>
  <c r="AA1287" i="4"/>
  <c r="AA1288" i="4"/>
  <c r="AA1289" i="4"/>
  <c r="AA1290" i="4"/>
  <c r="AA1291" i="4"/>
  <c r="AA1292" i="4"/>
  <c r="AA1293" i="4"/>
  <c r="AA1294" i="4"/>
  <c r="AA1295" i="4"/>
  <c r="AA1296" i="4"/>
  <c r="AA1297" i="4"/>
  <c r="AA1298" i="4"/>
  <c r="AA1299" i="4"/>
  <c r="AA1300" i="4"/>
  <c r="AA1301" i="4"/>
  <c r="AA1302" i="4"/>
  <c r="AA1303" i="4"/>
  <c r="AA1304" i="4"/>
  <c r="AA1305" i="4"/>
  <c r="AA1306" i="4"/>
  <c r="AA1307" i="4"/>
  <c r="AA1308" i="4"/>
  <c r="AA1309" i="4"/>
  <c r="AA1310" i="4"/>
  <c r="AA1311" i="4"/>
  <c r="AA1312" i="4"/>
  <c r="AA1313" i="4"/>
  <c r="AA1314" i="4"/>
  <c r="AA1315" i="4"/>
  <c r="AA1316" i="4"/>
  <c r="AA1317" i="4"/>
  <c r="AA1318" i="4"/>
  <c r="AA1319" i="4"/>
  <c r="AA1320" i="4"/>
  <c r="AA1321" i="4"/>
  <c r="AA1322" i="4"/>
  <c r="AA1323" i="4"/>
  <c r="AA1324" i="4"/>
  <c r="AA1325" i="4"/>
  <c r="AA1326" i="4"/>
  <c r="AA1327" i="4"/>
  <c r="AA1328" i="4"/>
  <c r="AA1329" i="4"/>
  <c r="AA1330" i="4"/>
  <c r="AA1331" i="4"/>
  <c r="AA1332" i="4"/>
  <c r="AA1333" i="4"/>
  <c r="AA1334" i="4"/>
  <c r="AA1335" i="4"/>
  <c r="AA1336" i="4"/>
  <c r="AA1337" i="4"/>
  <c r="AA1338" i="4"/>
  <c r="AA1339" i="4"/>
  <c r="AA1340" i="4"/>
  <c r="AA1341" i="4"/>
  <c r="AA1342" i="4"/>
  <c r="AA1343" i="4"/>
  <c r="AA1344" i="4"/>
  <c r="AA1345" i="4"/>
  <c r="AA1346" i="4"/>
  <c r="AA1347" i="4"/>
  <c r="AA1348" i="4"/>
  <c r="AA1349" i="4"/>
  <c r="AA1350" i="4"/>
  <c r="AA1351" i="4"/>
  <c r="AA1352" i="4"/>
  <c r="AA1353" i="4"/>
  <c r="AA1354" i="4"/>
  <c r="AA1355" i="4"/>
  <c r="AA1356" i="4"/>
  <c r="AA1357" i="4"/>
  <c r="AA1358" i="4"/>
  <c r="AA1359" i="4"/>
  <c r="AA1360" i="4"/>
  <c r="AA1361" i="4"/>
  <c r="AA1362" i="4"/>
  <c r="AA1363" i="4"/>
  <c r="AA1364" i="4"/>
  <c r="AA1365" i="4"/>
  <c r="AA1366" i="4"/>
  <c r="AA1367" i="4"/>
  <c r="AA1368" i="4"/>
  <c r="AA1369" i="4"/>
  <c r="AA1370" i="4"/>
  <c r="AA1371" i="4"/>
  <c r="AA1372" i="4"/>
  <c r="AA1373" i="4"/>
  <c r="AA1374" i="4"/>
  <c r="AA1375" i="4"/>
  <c r="AA1376" i="4"/>
  <c r="AA1377" i="4"/>
  <c r="AA1378" i="4"/>
  <c r="AA1379" i="4"/>
  <c r="AA1380" i="4"/>
  <c r="AA1381" i="4"/>
  <c r="AA1382" i="4"/>
  <c r="AA1383" i="4"/>
  <c r="AA1384" i="4"/>
  <c r="AA1385" i="4"/>
  <c r="AA1386" i="4"/>
  <c r="AA1387" i="4"/>
  <c r="AA1388" i="4"/>
  <c r="AA1389" i="4"/>
  <c r="AA1390" i="4"/>
  <c r="AA1391" i="4"/>
  <c r="AA1392" i="4"/>
  <c r="AA1393" i="4"/>
  <c r="AA1394" i="4"/>
  <c r="AA1395" i="4"/>
  <c r="AA1396" i="4"/>
  <c r="AA1397" i="4"/>
  <c r="AA1398" i="4"/>
  <c r="AA1399" i="4"/>
  <c r="AA1400" i="4"/>
  <c r="AA1401" i="4"/>
  <c r="AA1402" i="4"/>
  <c r="AA1403" i="4"/>
  <c r="AA1404" i="4"/>
  <c r="AA1405" i="4"/>
  <c r="AA1406" i="4"/>
  <c r="AA1407" i="4"/>
  <c r="AA1408" i="4"/>
  <c r="AA1409" i="4"/>
  <c r="AA1410" i="4"/>
  <c r="AA1411" i="4"/>
  <c r="AA1412" i="4"/>
  <c r="AA1413" i="4"/>
  <c r="AA1414" i="4"/>
  <c r="AA1415" i="4"/>
  <c r="AA1416" i="4"/>
  <c r="AA1417" i="4"/>
  <c r="AA1418" i="4"/>
  <c r="AA1419" i="4"/>
  <c r="AA1420" i="4"/>
  <c r="AA1421" i="4"/>
  <c r="AA1422" i="4"/>
  <c r="AA1423" i="4"/>
  <c r="AA1424" i="4"/>
  <c r="AA1425" i="4"/>
  <c r="AA1426" i="4"/>
  <c r="AA1427" i="4"/>
  <c r="AA1428" i="4"/>
  <c r="AA1429" i="4"/>
  <c r="AA1430" i="4"/>
  <c r="AA1431" i="4"/>
  <c r="AA1432" i="4"/>
  <c r="AA1433" i="4"/>
  <c r="AA1434" i="4"/>
  <c r="AA1435" i="4"/>
  <c r="AA1436" i="4"/>
  <c r="AA1437" i="4"/>
  <c r="AA1438" i="4"/>
  <c r="AA1439" i="4"/>
  <c r="AA1440" i="4"/>
  <c r="AA1441" i="4"/>
  <c r="AA1442" i="4"/>
  <c r="AA1443" i="4"/>
  <c r="AA1444" i="4"/>
  <c r="AA1445" i="4"/>
  <c r="AA1446" i="4"/>
  <c r="AA1447" i="4"/>
  <c r="AA1448" i="4"/>
  <c r="AA1449" i="4"/>
  <c r="AA1450" i="4"/>
  <c r="AA1451" i="4"/>
  <c r="AA1452" i="4"/>
  <c r="AA1453" i="4"/>
  <c r="AA1454" i="4"/>
  <c r="AA1455" i="4"/>
  <c r="AA1456" i="4"/>
  <c r="AA1457" i="4"/>
  <c r="AA1458" i="4"/>
  <c r="AA1459" i="4"/>
  <c r="AA1460" i="4"/>
  <c r="AA1461" i="4"/>
  <c r="AA1462" i="4"/>
  <c r="AA1463" i="4"/>
  <c r="AA1464" i="4"/>
  <c r="AA1465" i="4"/>
  <c r="AA1466" i="4"/>
  <c r="AA1467" i="4"/>
  <c r="AA1468" i="4"/>
  <c r="AA1469" i="4"/>
  <c r="AA1470" i="4"/>
  <c r="AA1471" i="4"/>
  <c r="AA1472" i="4"/>
  <c r="AA1473" i="4"/>
  <c r="AA1474" i="4"/>
  <c r="AA1475" i="4"/>
  <c r="AA1476" i="4"/>
  <c r="AA1477" i="4"/>
  <c r="AA1478" i="4"/>
  <c r="AA1479" i="4"/>
  <c r="AA1480" i="4"/>
  <c r="AA1481" i="4"/>
  <c r="AA1482" i="4"/>
  <c r="AA1483" i="4"/>
  <c r="AA1484" i="4"/>
  <c r="AA1485" i="4"/>
  <c r="AA1486" i="4"/>
  <c r="AA1487" i="4"/>
  <c r="AA1488" i="4"/>
  <c r="AA1489" i="4"/>
  <c r="AA1490" i="4"/>
  <c r="AA1491" i="4"/>
  <c r="AA1492" i="4"/>
  <c r="AA1493" i="4"/>
  <c r="AA1494" i="4"/>
  <c r="AA1495" i="4"/>
  <c r="AA1496" i="4"/>
  <c r="AA1497" i="4"/>
  <c r="AA1498" i="4"/>
  <c r="AA1499" i="4"/>
  <c r="AA1500" i="4"/>
  <c r="AA1501" i="4"/>
  <c r="AA1502" i="4"/>
  <c r="AA1503" i="4"/>
  <c r="AA1504" i="4"/>
  <c r="AA1505" i="4"/>
  <c r="AA1506" i="4"/>
  <c r="AA1507" i="4"/>
  <c r="AA1508" i="4"/>
  <c r="AA1509" i="4"/>
  <c r="AA1510" i="4"/>
  <c r="AA1511" i="4"/>
  <c r="AA1512" i="4"/>
  <c r="AA1513" i="4"/>
  <c r="AA1514" i="4"/>
  <c r="AA1515" i="4"/>
  <c r="AA1516" i="4"/>
  <c r="AA1517" i="4"/>
  <c r="AA1518" i="4"/>
  <c r="AA1519" i="4"/>
  <c r="AA1520" i="4"/>
  <c r="AA1521" i="4"/>
  <c r="AA1522" i="4"/>
  <c r="AA1523" i="4"/>
  <c r="AA1524" i="4"/>
  <c r="AA1525" i="4"/>
  <c r="AA1526" i="4"/>
  <c r="AA1527" i="4"/>
  <c r="AA1528" i="4"/>
  <c r="AA1529" i="4"/>
  <c r="AA1530" i="4"/>
  <c r="AA1531" i="4"/>
  <c r="AA1532" i="4"/>
  <c r="AA1533" i="4"/>
  <c r="AA1534" i="4"/>
  <c r="AA1535" i="4"/>
  <c r="AA1536" i="4"/>
  <c r="AA1537" i="4"/>
  <c r="AA1538" i="4"/>
  <c r="AA1539" i="4"/>
  <c r="AA1540" i="4"/>
  <c r="AA1541" i="4"/>
  <c r="AA1542" i="4"/>
  <c r="AA1543" i="4"/>
  <c r="AA1544" i="4"/>
  <c r="AA1545" i="4"/>
  <c r="AA1546" i="4"/>
  <c r="AA1547" i="4"/>
  <c r="AA1548" i="4"/>
  <c r="AA1549" i="4"/>
  <c r="AA1550" i="4"/>
  <c r="AA1551" i="4"/>
  <c r="AA1552" i="4"/>
  <c r="AA1553" i="4"/>
  <c r="AA1554" i="4"/>
  <c r="AA1555" i="4"/>
  <c r="AA1556" i="4"/>
  <c r="AA1557" i="4"/>
  <c r="AA1558" i="4"/>
  <c r="AA1559" i="4"/>
  <c r="AA1560" i="4"/>
  <c r="AA1561" i="4"/>
  <c r="AA1562" i="4"/>
  <c r="AA1563" i="4"/>
  <c r="AA1564" i="4"/>
  <c r="AA1565" i="4"/>
  <c r="AA1566" i="4"/>
  <c r="AA1567" i="4"/>
  <c r="AA1568" i="4"/>
  <c r="AA1569" i="4"/>
  <c r="AA1570" i="4"/>
  <c r="AA1571" i="4"/>
  <c r="AA1572" i="4"/>
  <c r="AA1573" i="4"/>
  <c r="AA1574" i="4"/>
  <c r="AA1575" i="4"/>
  <c r="AA1576" i="4"/>
  <c r="AA1577" i="4"/>
  <c r="AA1578" i="4"/>
  <c r="AA1579" i="4"/>
  <c r="AA1580" i="4"/>
  <c r="AA1581" i="4"/>
  <c r="AA1582" i="4"/>
  <c r="AA1583" i="4"/>
  <c r="AA1584" i="4"/>
  <c r="AA1585" i="4"/>
  <c r="AA1586" i="4"/>
  <c r="AA1587" i="4"/>
  <c r="AA1588" i="4"/>
  <c r="AA1589" i="4"/>
  <c r="AA1590" i="4"/>
  <c r="AA1591" i="4"/>
  <c r="AA1592" i="4"/>
  <c r="AA1593" i="4"/>
  <c r="AA1594" i="4"/>
  <c r="AA1595" i="4"/>
  <c r="AA1596" i="4"/>
  <c r="AA1597" i="4"/>
  <c r="AA1598" i="4"/>
  <c r="AA1599" i="4"/>
  <c r="AA1600" i="4"/>
  <c r="AA1601" i="4"/>
  <c r="AA1602" i="4"/>
  <c r="AA1603" i="4"/>
  <c r="AA1604" i="4"/>
  <c r="AA1605" i="4"/>
  <c r="AA1606" i="4"/>
  <c r="AA1607" i="4"/>
  <c r="AA1608" i="4"/>
  <c r="AA1609" i="4"/>
  <c r="AA1610" i="4"/>
  <c r="AA1611" i="4"/>
  <c r="AA1612" i="4"/>
  <c r="AA1613" i="4"/>
  <c r="AA1614" i="4"/>
  <c r="AA1615" i="4"/>
  <c r="AA1616" i="4"/>
  <c r="AA1617" i="4"/>
  <c r="AA1618" i="4"/>
  <c r="AA1619" i="4"/>
  <c r="AA1620" i="4"/>
  <c r="AA1621" i="4"/>
  <c r="AA1622" i="4"/>
  <c r="AA1623" i="4"/>
  <c r="AA1624" i="4"/>
  <c r="AA1625" i="4"/>
  <c r="AA1626" i="4"/>
  <c r="AA1627" i="4"/>
  <c r="AA1628" i="4"/>
  <c r="AA1629" i="4"/>
  <c r="AA1630" i="4"/>
  <c r="AA1631" i="4"/>
  <c r="AA1632" i="4"/>
  <c r="AA1633" i="4"/>
  <c r="AA1634" i="4"/>
  <c r="AA1635" i="4"/>
  <c r="AA1636" i="4"/>
  <c r="AA1637" i="4"/>
  <c r="AA1638" i="4"/>
  <c r="AA1639" i="4"/>
  <c r="AA1640" i="4"/>
  <c r="AA1641" i="4"/>
  <c r="AA1642" i="4"/>
  <c r="AA1643" i="4"/>
  <c r="AA1644" i="4"/>
  <c r="AA1645" i="4"/>
  <c r="AA1646" i="4"/>
  <c r="AA1647" i="4"/>
  <c r="AA1648" i="4"/>
  <c r="AA1649" i="4"/>
  <c r="AA1650" i="4"/>
  <c r="AA1651" i="4"/>
  <c r="AA1652" i="4"/>
  <c r="AA1653" i="4"/>
  <c r="AA1654" i="4"/>
  <c r="AA1655" i="4"/>
  <c r="AA1656" i="4"/>
  <c r="AA1657" i="4"/>
  <c r="AA1658" i="4"/>
  <c r="AA1659" i="4"/>
  <c r="AA1660" i="4"/>
  <c r="AA1661" i="4"/>
  <c r="AA1662" i="4"/>
  <c r="AA1663" i="4"/>
  <c r="AA1664" i="4"/>
  <c r="AA1665" i="4"/>
  <c r="AA1666" i="4"/>
  <c r="AA1667" i="4"/>
  <c r="AA1668" i="4"/>
  <c r="AA1669" i="4"/>
  <c r="AA1670" i="4"/>
  <c r="AA1671" i="4"/>
  <c r="AA1672" i="4"/>
  <c r="AA1673" i="4"/>
  <c r="AA1674" i="4"/>
  <c r="AA1675" i="4"/>
  <c r="AA1676" i="4"/>
  <c r="AA1677" i="4"/>
  <c r="AA1678" i="4"/>
  <c r="AA1679" i="4"/>
  <c r="AA1680" i="4"/>
  <c r="AA1681" i="4"/>
  <c r="AA1682" i="4"/>
  <c r="AA1683" i="4"/>
  <c r="AA1684" i="4"/>
  <c r="AA1685" i="4"/>
  <c r="AA1686" i="4"/>
  <c r="AA1687" i="4"/>
  <c r="AA1688" i="4"/>
  <c r="AA1689" i="4"/>
  <c r="AA1690" i="4"/>
  <c r="AA1691" i="4"/>
  <c r="AA1692" i="4"/>
  <c r="AA1693" i="4"/>
  <c r="AA1694" i="4"/>
  <c r="AA1695" i="4"/>
  <c r="AA1696" i="4"/>
  <c r="AA1697" i="4"/>
  <c r="AA1698" i="4"/>
  <c r="AA1699" i="4"/>
  <c r="AA1700" i="4"/>
  <c r="AA1701" i="4"/>
  <c r="AA1702" i="4"/>
  <c r="AA1703" i="4"/>
  <c r="AA1704" i="4"/>
  <c r="AA1705" i="4"/>
  <c r="AA1706" i="4"/>
  <c r="AA1707" i="4"/>
  <c r="AA1708" i="4"/>
  <c r="AA1709" i="4"/>
  <c r="AA1710" i="4"/>
  <c r="AA1711" i="4"/>
  <c r="AA1712" i="4"/>
  <c r="AA1713" i="4"/>
  <c r="AA1714" i="4"/>
  <c r="AA1715" i="4"/>
  <c r="AA1716" i="4"/>
  <c r="AA1717" i="4"/>
  <c r="AA1718" i="4"/>
  <c r="AA1719" i="4"/>
  <c r="AA1720" i="4"/>
  <c r="AA1721" i="4"/>
  <c r="AA1722" i="4"/>
  <c r="AA1723" i="4"/>
  <c r="AA1724" i="4"/>
  <c r="AA1725" i="4"/>
  <c r="AA1726" i="4"/>
  <c r="AA1727" i="4"/>
  <c r="AA1728" i="4"/>
  <c r="AA1729" i="4"/>
  <c r="AA1730" i="4"/>
  <c r="AA1731" i="4"/>
  <c r="AA1732" i="4"/>
  <c r="AA1733" i="4"/>
  <c r="AA1734" i="4"/>
  <c r="AA1735" i="4"/>
  <c r="AA1736" i="4"/>
  <c r="AA1737" i="4"/>
  <c r="AA1738" i="4"/>
  <c r="AA1739" i="4"/>
  <c r="AA1740" i="4"/>
  <c r="AA1741" i="4"/>
  <c r="AA1742" i="4"/>
  <c r="AA1743" i="4"/>
  <c r="AA1744" i="4"/>
  <c r="AA1745" i="4"/>
  <c r="AA1746" i="4"/>
  <c r="AA1747" i="4"/>
  <c r="AA1748" i="4"/>
  <c r="AA1749" i="4"/>
  <c r="AA1750" i="4"/>
  <c r="AA1751" i="4"/>
  <c r="AA1752" i="4"/>
  <c r="AA1753" i="4"/>
  <c r="AA1754" i="4"/>
  <c r="AA1755" i="4"/>
  <c r="AA1756" i="4"/>
  <c r="AA1757" i="4"/>
  <c r="AA1758" i="4"/>
  <c r="AA1759" i="4"/>
  <c r="AA1760" i="4"/>
  <c r="AA1761" i="4"/>
  <c r="AA1762" i="4"/>
  <c r="AA1763" i="4"/>
  <c r="AA1764" i="4"/>
  <c r="AA1765" i="4"/>
  <c r="AA1766" i="4"/>
  <c r="AA1767" i="4"/>
  <c r="AA1768" i="4"/>
  <c r="AA1769" i="4"/>
  <c r="AA1770" i="4"/>
  <c r="AA1771" i="4"/>
  <c r="AA1772" i="4"/>
  <c r="AA1773" i="4"/>
  <c r="AA1774" i="4"/>
  <c r="AA1775" i="4"/>
  <c r="AA1776" i="4"/>
  <c r="AA1777" i="4"/>
  <c r="AA1778" i="4"/>
  <c r="AA1779" i="4"/>
  <c r="AA1780" i="4"/>
  <c r="AA1781" i="4"/>
  <c r="AA1782" i="4"/>
  <c r="AA1783" i="4"/>
  <c r="AA1784" i="4"/>
  <c r="AA1785" i="4"/>
  <c r="AA1786" i="4"/>
  <c r="AA1787" i="4"/>
  <c r="AA1788" i="4"/>
  <c r="AA1789" i="4"/>
  <c r="AA1790" i="4"/>
  <c r="AA1791" i="4"/>
  <c r="AA1792" i="4"/>
  <c r="AA1793" i="4"/>
  <c r="AA1794" i="4"/>
  <c r="AA1795" i="4"/>
  <c r="AA1796" i="4"/>
  <c r="AA1797" i="4"/>
  <c r="AA1798" i="4"/>
  <c r="AA1799" i="4"/>
  <c r="AA1800" i="4"/>
  <c r="AA1801" i="4"/>
  <c r="AA1802" i="4"/>
  <c r="AA1803" i="4"/>
  <c r="AA1804" i="4"/>
  <c r="AA1805" i="4"/>
  <c r="AA1806" i="4"/>
  <c r="AA1807" i="4"/>
  <c r="AA1808" i="4"/>
  <c r="AA1809" i="4"/>
  <c r="AA1810" i="4"/>
  <c r="AA1811" i="4"/>
  <c r="AA1812" i="4"/>
  <c r="AA1813" i="4"/>
  <c r="AA1814" i="4"/>
  <c r="AA1815" i="4"/>
  <c r="AA1816" i="4"/>
  <c r="AA1817" i="4"/>
  <c r="AA1818" i="4"/>
  <c r="AA1819" i="4"/>
  <c r="AA1820" i="4"/>
  <c r="AA1821" i="4"/>
  <c r="AA1822" i="4"/>
  <c r="AA1823" i="4"/>
  <c r="AA1824" i="4"/>
  <c r="AA1825" i="4"/>
  <c r="AA1826" i="4"/>
  <c r="AA1827" i="4"/>
  <c r="AA1828" i="4"/>
  <c r="AA1829" i="4"/>
  <c r="AA1830" i="4"/>
  <c r="AA1831" i="4"/>
  <c r="AA1832" i="4"/>
  <c r="AA1833" i="4"/>
  <c r="AA1834" i="4"/>
  <c r="AA1835" i="4"/>
  <c r="AA1836" i="4"/>
  <c r="AA1837" i="4"/>
  <c r="AA1838" i="4"/>
  <c r="AA1839" i="4"/>
  <c r="AA1840" i="4"/>
  <c r="AA1841" i="4"/>
  <c r="AA1842" i="4"/>
  <c r="AA1843" i="4"/>
  <c r="AA1844" i="4"/>
  <c r="AA1845" i="4"/>
  <c r="AA1846" i="4"/>
  <c r="AA1847" i="4"/>
  <c r="AA1848" i="4"/>
  <c r="AA1849" i="4"/>
  <c r="AA1850" i="4"/>
  <c r="AA1851" i="4"/>
  <c r="AA1852" i="4"/>
  <c r="AA1853" i="4"/>
  <c r="AA1854" i="4"/>
  <c r="AA1855" i="4"/>
  <c r="AA1856" i="4"/>
  <c r="AA1857" i="4"/>
  <c r="AA1858" i="4"/>
  <c r="AA1859" i="4"/>
  <c r="AA1860" i="4"/>
  <c r="AA1861" i="4"/>
  <c r="AA1862" i="4"/>
  <c r="AA1863" i="4"/>
  <c r="AA1864" i="4"/>
  <c r="AA1865" i="4"/>
  <c r="AA1866" i="4"/>
  <c r="AA1867" i="4"/>
  <c r="AA1868" i="4"/>
  <c r="AA1869" i="4"/>
  <c r="AA1870" i="4"/>
  <c r="AA1871" i="4"/>
  <c r="AA1872" i="4"/>
  <c r="AA1873" i="4"/>
  <c r="AA1874" i="4"/>
  <c r="AA1875" i="4"/>
  <c r="AA1876" i="4"/>
  <c r="AA1877" i="4"/>
  <c r="AA1878" i="4"/>
  <c r="AA1879" i="4"/>
  <c r="AA1880" i="4"/>
  <c r="AA1881" i="4"/>
  <c r="AA1882" i="4"/>
  <c r="AA1883" i="4"/>
  <c r="AA1884" i="4"/>
  <c r="AA1885" i="4"/>
  <c r="AA1886" i="4"/>
  <c r="AA1887" i="4"/>
  <c r="AA1888" i="4"/>
  <c r="AA1889" i="4"/>
  <c r="AA1890" i="4"/>
  <c r="AA1891" i="4"/>
  <c r="AA1892" i="4"/>
  <c r="AA1893" i="4"/>
  <c r="AA1894" i="4"/>
  <c r="AA1895" i="4"/>
  <c r="AA1896" i="4"/>
  <c r="AA1897" i="4"/>
  <c r="AA1898" i="4"/>
  <c r="AA1899" i="4"/>
  <c r="AA1900" i="4"/>
  <c r="AA1901" i="4"/>
  <c r="AA1902" i="4"/>
  <c r="AA1903" i="4"/>
  <c r="AA1904" i="4"/>
  <c r="AA1905" i="4"/>
  <c r="AA1906" i="4"/>
  <c r="AA1907" i="4"/>
  <c r="AA1908" i="4"/>
  <c r="AA1909" i="4"/>
  <c r="AA1910" i="4"/>
  <c r="AA1911" i="4"/>
  <c r="AA1912" i="4"/>
  <c r="AA1913" i="4"/>
  <c r="AA1914" i="4"/>
  <c r="AA1915" i="4"/>
  <c r="AA1916" i="4"/>
  <c r="AA1917" i="4"/>
  <c r="AA1918" i="4"/>
  <c r="AA1919" i="4"/>
  <c r="AA1920" i="4"/>
  <c r="AA1921" i="4"/>
  <c r="AA1922" i="4"/>
  <c r="AA1923" i="4"/>
  <c r="AA1924" i="4"/>
  <c r="AA1925" i="4"/>
  <c r="AA1926" i="4"/>
  <c r="AA1927" i="4"/>
  <c r="AA1928" i="4"/>
  <c r="AA1929" i="4"/>
  <c r="AA1930" i="4"/>
  <c r="AA1931" i="4"/>
  <c r="AA1932" i="4"/>
  <c r="AA1933" i="4"/>
  <c r="AA1934" i="4"/>
  <c r="AA1935" i="4"/>
  <c r="AA1936" i="4"/>
  <c r="AA1937" i="4"/>
  <c r="AA1938" i="4"/>
  <c r="AA1939" i="4"/>
  <c r="AA1940" i="4"/>
  <c r="AA1941" i="4"/>
  <c r="AA1942" i="4"/>
  <c r="AA1943" i="4"/>
  <c r="AA1944" i="4"/>
  <c r="AA1945" i="4"/>
  <c r="AA1946" i="4"/>
  <c r="AA1947" i="4"/>
  <c r="AA1948" i="4"/>
  <c r="AA1949" i="4"/>
  <c r="AA1950" i="4"/>
  <c r="AA1951" i="4"/>
  <c r="AA1952" i="4"/>
  <c r="AA1953" i="4"/>
  <c r="AA1954" i="4"/>
  <c r="AA1955" i="4"/>
  <c r="AA1956" i="4"/>
  <c r="AA1957" i="4"/>
  <c r="AA1958" i="4"/>
  <c r="AA1959" i="4"/>
  <c r="AA1960" i="4"/>
  <c r="AA1961" i="4"/>
  <c r="AA1962" i="4"/>
  <c r="AA1963" i="4"/>
  <c r="AA1964" i="4"/>
  <c r="AA1965" i="4"/>
  <c r="AA1966" i="4"/>
  <c r="AA1967" i="4"/>
  <c r="AA1968" i="4"/>
  <c r="AA1969" i="4"/>
  <c r="AA1970" i="4"/>
  <c r="AA1971" i="4"/>
  <c r="AA1972" i="4"/>
  <c r="AA1973" i="4"/>
  <c r="AA1974" i="4"/>
  <c r="AA1975" i="4"/>
  <c r="AA1976" i="4"/>
  <c r="AA1977" i="4"/>
  <c r="AA1978" i="4"/>
  <c r="AA1979" i="4"/>
  <c r="AA1980" i="4"/>
  <c r="AA1981" i="4"/>
  <c r="AA1982" i="4"/>
  <c r="AA1983" i="4"/>
  <c r="AA1984" i="4"/>
  <c r="AA1985" i="4"/>
  <c r="AA1986" i="4"/>
  <c r="AA1987" i="4"/>
  <c r="AA1988" i="4"/>
  <c r="AA1989" i="4"/>
  <c r="AA1990" i="4"/>
  <c r="AA1991" i="4"/>
  <c r="AA1992" i="4"/>
  <c r="AA1993" i="4"/>
  <c r="AA1994" i="4"/>
  <c r="AA1995" i="4"/>
  <c r="AA1996" i="4"/>
  <c r="AA1997" i="4"/>
  <c r="AA1998" i="4"/>
  <c r="AA1999" i="4"/>
  <c r="AA2000" i="4"/>
  <c r="AA2001" i="4"/>
  <c r="AA2002" i="4"/>
  <c r="AA2003" i="4"/>
  <c r="AA2004" i="4"/>
  <c r="AA2005" i="4"/>
  <c r="AA2006" i="4"/>
  <c r="AA2007" i="4"/>
  <c r="AA200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BF36" i="4" s="1"/>
  <c r="Z38" i="4"/>
  <c r="Z39" i="4"/>
  <c r="Z40" i="4"/>
  <c r="Z41" i="4"/>
  <c r="Z42" i="4"/>
  <c r="Z43" i="4"/>
  <c r="Z44" i="4"/>
  <c r="Z45" i="4"/>
  <c r="BF44" i="4" s="1"/>
  <c r="Z46" i="4"/>
  <c r="Z47" i="4"/>
  <c r="Z48" i="4"/>
  <c r="Z49" i="4"/>
  <c r="Z50" i="4"/>
  <c r="Z51" i="4"/>
  <c r="Z52" i="4"/>
  <c r="Z53" i="4"/>
  <c r="BF52" i="4" s="1"/>
  <c r="Z54" i="4"/>
  <c r="Z55" i="4"/>
  <c r="Z56" i="4"/>
  <c r="Z57" i="4"/>
  <c r="Z58" i="4"/>
  <c r="Z59" i="4"/>
  <c r="Z60" i="4"/>
  <c r="Z61" i="4"/>
  <c r="Z62" i="4"/>
  <c r="Z63" i="4"/>
  <c r="Z64" i="4"/>
  <c r="Z65" i="4"/>
  <c r="Z66" i="4"/>
  <c r="Z67" i="4"/>
  <c r="Z68" i="4"/>
  <c r="Z69" i="4"/>
  <c r="Z70" i="4"/>
  <c r="Z71" i="4"/>
  <c r="Z72" i="4"/>
  <c r="Z73" i="4"/>
  <c r="Z74" i="4"/>
  <c r="Z75" i="4"/>
  <c r="Z76" i="4"/>
  <c r="Z77" i="4"/>
  <c r="BF76" i="4" s="1"/>
  <c r="Z78" i="4"/>
  <c r="Z79" i="4"/>
  <c r="Z80" i="4"/>
  <c r="Z81" i="4"/>
  <c r="Z82" i="4"/>
  <c r="Z83" i="4"/>
  <c r="Z84" i="4"/>
  <c r="Z85" i="4"/>
  <c r="BF84" i="4" s="1"/>
  <c r="Z86" i="4"/>
  <c r="Z87" i="4"/>
  <c r="Z88" i="4"/>
  <c r="Z89" i="4"/>
  <c r="Z90" i="4"/>
  <c r="Z91" i="4"/>
  <c r="Z92" i="4"/>
  <c r="Z93" i="4"/>
  <c r="BF92" i="4" s="1"/>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AP124" i="4" s="1"/>
  <c r="Z126" i="4"/>
  <c r="Z127" i="4"/>
  <c r="Z128" i="4"/>
  <c r="Z129" i="4"/>
  <c r="Z130" i="4"/>
  <c r="Z131" i="4"/>
  <c r="Z132" i="4"/>
  <c r="Z133" i="4"/>
  <c r="Z134" i="4"/>
  <c r="Z135" i="4"/>
  <c r="Z136" i="4"/>
  <c r="Z137" i="4"/>
  <c r="Z138" i="4"/>
  <c r="Z139" i="4"/>
  <c r="Z140" i="4"/>
  <c r="Z141" i="4"/>
  <c r="BF140" i="4" s="1"/>
  <c r="Z142" i="4"/>
  <c r="Z143" i="4"/>
  <c r="Z144" i="4"/>
  <c r="Z145" i="4"/>
  <c r="Z146" i="4"/>
  <c r="Z147" i="4"/>
  <c r="Z148" i="4"/>
  <c r="Z149" i="4"/>
  <c r="AP148" i="4" s="1"/>
  <c r="Z150" i="4"/>
  <c r="Z151" i="4"/>
  <c r="Z152" i="4"/>
  <c r="Z153" i="4"/>
  <c r="Z154" i="4"/>
  <c r="Z155" i="4"/>
  <c r="Z156" i="4"/>
  <c r="Z157" i="4"/>
  <c r="AP156" i="4" s="1"/>
  <c r="Z158" i="4"/>
  <c r="Z159" i="4"/>
  <c r="Z160" i="4"/>
  <c r="Z161" i="4"/>
  <c r="Z162" i="4"/>
  <c r="Z163" i="4"/>
  <c r="Z164" i="4"/>
  <c r="Z165" i="4"/>
  <c r="BF164" i="4" s="1"/>
  <c r="Z166" i="4"/>
  <c r="Z167" i="4"/>
  <c r="Z168" i="4"/>
  <c r="Z169" i="4"/>
  <c r="Z170" i="4"/>
  <c r="Z171" i="4"/>
  <c r="Z172" i="4"/>
  <c r="Z173" i="4"/>
  <c r="Z174" i="4"/>
  <c r="Z175" i="4"/>
  <c r="Z176" i="4"/>
  <c r="Z177" i="4"/>
  <c r="Z178" i="4"/>
  <c r="Z179" i="4"/>
  <c r="Z180" i="4"/>
  <c r="Z181" i="4"/>
  <c r="BF180" i="4" s="1"/>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BF228" i="4" s="1"/>
  <c r="Z230" i="4"/>
  <c r="Z231" i="4"/>
  <c r="Z232" i="4"/>
  <c r="Z233" i="4"/>
  <c r="Z234" i="4"/>
  <c r="Z235" i="4"/>
  <c r="Z236" i="4"/>
  <c r="Z237" i="4"/>
  <c r="Z238" i="4"/>
  <c r="Z239" i="4"/>
  <c r="Z240" i="4"/>
  <c r="Z241" i="4"/>
  <c r="Z242" i="4"/>
  <c r="Z243" i="4"/>
  <c r="Z244" i="4"/>
  <c r="Z245" i="4"/>
  <c r="AP244" i="4" s="1"/>
  <c r="Z246" i="4"/>
  <c r="Z247" i="4"/>
  <c r="Z248" i="4"/>
  <c r="Z249" i="4"/>
  <c r="Z250" i="4"/>
  <c r="Z251" i="4"/>
  <c r="Z252" i="4"/>
  <c r="Z253" i="4"/>
  <c r="BF252" i="4" s="1"/>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AP284" i="4" s="1"/>
  <c r="Z286" i="4"/>
  <c r="Z287" i="4"/>
  <c r="Z288" i="4"/>
  <c r="Z289" i="4"/>
  <c r="Z290" i="4"/>
  <c r="Z291" i="4"/>
  <c r="Z292" i="4"/>
  <c r="Z293" i="4"/>
  <c r="Z294" i="4"/>
  <c r="Z295" i="4"/>
  <c r="Z296" i="4"/>
  <c r="Z297" i="4"/>
  <c r="Z298" i="4"/>
  <c r="Z299" i="4"/>
  <c r="Z300" i="4"/>
  <c r="Z301" i="4"/>
  <c r="Z302" i="4"/>
  <c r="Z303" i="4"/>
  <c r="Z304" i="4"/>
  <c r="Z305" i="4"/>
  <c r="Z306" i="4"/>
  <c r="Z307" i="4"/>
  <c r="Z308" i="4"/>
  <c r="Z309" i="4"/>
  <c r="BF308" i="4" s="1"/>
  <c r="Z310" i="4"/>
  <c r="Z311" i="4"/>
  <c r="Z312" i="4"/>
  <c r="Z313" i="4"/>
  <c r="Z314" i="4"/>
  <c r="Z315" i="4"/>
  <c r="Z316" i="4"/>
  <c r="Z317" i="4"/>
  <c r="BF316" i="4" s="1"/>
  <c r="Z318" i="4"/>
  <c r="Z319" i="4"/>
  <c r="Z320" i="4"/>
  <c r="Z321" i="4"/>
  <c r="Z322" i="4"/>
  <c r="Z323" i="4"/>
  <c r="Z324" i="4"/>
  <c r="Z325" i="4"/>
  <c r="BF324" i="4" s="1"/>
  <c r="Z326" i="4"/>
  <c r="Z327" i="4"/>
  <c r="Z328" i="4"/>
  <c r="Z329" i="4"/>
  <c r="Z330" i="4"/>
  <c r="Z331" i="4"/>
  <c r="Z332" i="4"/>
  <c r="Z333" i="4"/>
  <c r="BF332" i="4" s="1"/>
  <c r="Z334" i="4"/>
  <c r="Z335" i="4"/>
  <c r="Z336" i="4"/>
  <c r="Z337" i="4"/>
  <c r="Z338" i="4"/>
  <c r="Z339" i="4"/>
  <c r="Z340" i="4"/>
  <c r="Z341" i="4"/>
  <c r="Z342" i="4"/>
  <c r="Z343" i="4"/>
  <c r="Z344" i="4"/>
  <c r="Z345" i="4"/>
  <c r="Z346" i="4"/>
  <c r="Z347" i="4"/>
  <c r="Z348" i="4"/>
  <c r="Z349" i="4"/>
  <c r="AP348" i="4" s="1"/>
  <c r="Z350" i="4"/>
  <c r="Z351" i="4"/>
  <c r="Z352" i="4"/>
  <c r="Z353" i="4"/>
  <c r="Z354" i="4"/>
  <c r="Z355" i="4"/>
  <c r="Z356" i="4"/>
  <c r="Z357" i="4"/>
  <c r="Z358" i="4"/>
  <c r="Z359" i="4"/>
  <c r="Z360" i="4"/>
  <c r="Z361" i="4"/>
  <c r="Z362" i="4"/>
  <c r="Z363" i="4"/>
  <c r="Z364" i="4"/>
  <c r="Z365" i="4"/>
  <c r="BF365" i="4" s="1"/>
  <c r="Z366" i="4"/>
  <c r="Z367" i="4"/>
  <c r="Z368" i="4"/>
  <c r="Z369" i="4"/>
  <c r="Z370" i="4"/>
  <c r="Z371" i="4"/>
  <c r="Z372" i="4"/>
  <c r="Z373" i="4"/>
  <c r="Z374" i="4"/>
  <c r="Z375" i="4"/>
  <c r="Z376" i="4"/>
  <c r="Z377" i="4"/>
  <c r="Z378" i="4"/>
  <c r="Z379" i="4"/>
  <c r="Z380" i="4"/>
  <c r="Z381" i="4"/>
  <c r="Z382" i="4"/>
  <c r="Z383" i="4"/>
  <c r="Z384" i="4"/>
  <c r="Z385" i="4"/>
  <c r="Z386" i="4"/>
  <c r="Z387" i="4"/>
  <c r="Z388" i="4"/>
  <c r="Z389" i="4"/>
  <c r="Z390" i="4"/>
  <c r="Z391" i="4"/>
  <c r="Z392" i="4"/>
  <c r="Z393" i="4"/>
  <c r="Z394" i="4"/>
  <c r="Z395" i="4"/>
  <c r="Z396" i="4"/>
  <c r="Z397" i="4"/>
  <c r="Z398" i="4"/>
  <c r="Z399" i="4"/>
  <c r="Z400" i="4"/>
  <c r="Z401" i="4"/>
  <c r="Z402" i="4"/>
  <c r="Z403" i="4"/>
  <c r="Z404" i="4"/>
  <c r="Z405" i="4"/>
  <c r="Z406" i="4"/>
  <c r="Z407" i="4"/>
  <c r="Z408" i="4"/>
  <c r="Z409" i="4"/>
  <c r="Z410" i="4"/>
  <c r="Z411" i="4"/>
  <c r="Z412" i="4"/>
  <c r="Z413" i="4"/>
  <c r="Z414" i="4"/>
  <c r="Z415" i="4"/>
  <c r="Z416" i="4"/>
  <c r="Z417" i="4"/>
  <c r="Z418" i="4"/>
  <c r="Z419" i="4"/>
  <c r="Z420" i="4"/>
  <c r="Z421" i="4"/>
  <c r="Z422" i="4"/>
  <c r="Z423" i="4"/>
  <c r="Z424" i="4"/>
  <c r="Z425" i="4"/>
  <c r="Z426" i="4"/>
  <c r="Z427" i="4"/>
  <c r="Z428" i="4"/>
  <c r="Z429" i="4"/>
  <c r="Z430" i="4"/>
  <c r="Z431" i="4"/>
  <c r="Z432" i="4"/>
  <c r="Z433" i="4"/>
  <c r="Z434" i="4"/>
  <c r="Z435" i="4"/>
  <c r="Z436" i="4"/>
  <c r="Z437" i="4"/>
  <c r="Z438" i="4"/>
  <c r="Z439" i="4"/>
  <c r="Z440" i="4"/>
  <c r="Z441" i="4"/>
  <c r="Z442" i="4"/>
  <c r="Z443" i="4"/>
  <c r="Z444" i="4"/>
  <c r="Z445" i="4"/>
  <c r="Z446" i="4"/>
  <c r="Z447" i="4"/>
  <c r="Z448" i="4"/>
  <c r="Z449" i="4"/>
  <c r="Z450" i="4"/>
  <c r="Z451" i="4"/>
  <c r="Z452" i="4"/>
  <c r="Z453" i="4"/>
  <c r="Z454" i="4"/>
  <c r="Z455" i="4"/>
  <c r="Z456" i="4"/>
  <c r="Z457" i="4"/>
  <c r="Z458" i="4"/>
  <c r="Z459" i="4"/>
  <c r="Z460" i="4"/>
  <c r="Z461" i="4"/>
  <c r="Z462" i="4"/>
  <c r="Z463" i="4"/>
  <c r="Z464" i="4"/>
  <c r="Z465" i="4"/>
  <c r="Z466" i="4"/>
  <c r="Z467" i="4"/>
  <c r="Z468" i="4"/>
  <c r="Z469" i="4"/>
  <c r="Z470" i="4"/>
  <c r="Z471" i="4"/>
  <c r="Z472" i="4"/>
  <c r="Z473" i="4"/>
  <c r="Z474" i="4"/>
  <c r="Z475" i="4"/>
  <c r="Z476" i="4"/>
  <c r="Z477" i="4"/>
  <c r="Z478" i="4"/>
  <c r="Z479" i="4"/>
  <c r="Z480" i="4"/>
  <c r="Z481" i="4"/>
  <c r="Z482" i="4"/>
  <c r="Z483" i="4"/>
  <c r="Z484" i="4"/>
  <c r="Z485" i="4"/>
  <c r="Z486" i="4"/>
  <c r="Z487" i="4"/>
  <c r="Z488" i="4"/>
  <c r="Z489" i="4"/>
  <c r="Z490" i="4"/>
  <c r="Z491" i="4"/>
  <c r="Z492" i="4"/>
  <c r="Z493" i="4"/>
  <c r="Z494" i="4"/>
  <c r="Z495" i="4"/>
  <c r="Z496" i="4"/>
  <c r="Z497" i="4"/>
  <c r="Z498" i="4"/>
  <c r="Z499" i="4"/>
  <c r="Z500" i="4"/>
  <c r="Z501" i="4"/>
  <c r="Z502" i="4"/>
  <c r="Z503" i="4"/>
  <c r="Z504" i="4"/>
  <c r="Z505" i="4"/>
  <c r="Z506" i="4"/>
  <c r="Z507" i="4"/>
  <c r="Z508" i="4"/>
  <c r="Z509" i="4"/>
  <c r="AP508" i="4" s="1"/>
  <c r="Z510" i="4"/>
  <c r="Z511" i="4"/>
  <c r="Z512" i="4"/>
  <c r="Z513" i="4"/>
  <c r="Z514" i="4"/>
  <c r="Z515" i="4"/>
  <c r="Z516" i="4"/>
  <c r="Z517" i="4"/>
  <c r="BF516" i="4" s="1"/>
  <c r="Z518" i="4"/>
  <c r="Z519" i="4"/>
  <c r="Z520" i="4"/>
  <c r="Z521" i="4"/>
  <c r="Z522" i="4"/>
  <c r="Z523" i="4"/>
  <c r="Z524" i="4"/>
  <c r="Z525" i="4"/>
  <c r="Z526" i="4"/>
  <c r="Z527" i="4"/>
  <c r="Z528" i="4"/>
  <c r="Z529" i="4"/>
  <c r="Z530" i="4"/>
  <c r="Z531" i="4"/>
  <c r="Z532" i="4"/>
  <c r="Z533" i="4"/>
  <c r="Z534" i="4"/>
  <c r="Z535" i="4"/>
  <c r="Z536" i="4"/>
  <c r="Z537" i="4"/>
  <c r="Z538" i="4"/>
  <c r="Z539" i="4"/>
  <c r="Z540" i="4"/>
  <c r="Z541" i="4"/>
  <c r="AP540" i="4" s="1"/>
  <c r="Z542" i="4"/>
  <c r="Z543" i="4"/>
  <c r="Z544" i="4"/>
  <c r="Z545" i="4"/>
  <c r="Z546" i="4"/>
  <c r="Z547" i="4"/>
  <c r="Z548" i="4"/>
  <c r="Z549" i="4"/>
  <c r="Z550" i="4"/>
  <c r="Z551" i="4"/>
  <c r="Z552" i="4"/>
  <c r="Z553" i="4"/>
  <c r="Z554" i="4"/>
  <c r="Z555" i="4"/>
  <c r="Z556" i="4"/>
  <c r="Z557" i="4"/>
  <c r="Z558" i="4"/>
  <c r="Z559" i="4"/>
  <c r="Z560" i="4"/>
  <c r="Z561" i="4"/>
  <c r="Z562" i="4"/>
  <c r="Z563" i="4"/>
  <c r="Z564" i="4"/>
  <c r="Z565" i="4"/>
  <c r="AP564" i="4" s="1"/>
  <c r="Z566" i="4"/>
  <c r="Z567" i="4"/>
  <c r="Z568" i="4"/>
  <c r="Z569" i="4"/>
  <c r="Z570" i="4"/>
  <c r="Z571" i="4"/>
  <c r="Z572" i="4"/>
  <c r="Z573" i="4"/>
  <c r="BF572" i="4" s="1"/>
  <c r="Z574" i="4"/>
  <c r="Z575" i="4"/>
  <c r="Z576" i="4"/>
  <c r="Z577" i="4"/>
  <c r="Z578" i="4"/>
  <c r="Z579" i="4"/>
  <c r="Z580" i="4"/>
  <c r="Z581" i="4"/>
  <c r="Z582" i="4"/>
  <c r="Z583" i="4"/>
  <c r="Z584" i="4"/>
  <c r="Z585" i="4"/>
  <c r="Z586" i="4"/>
  <c r="Z587" i="4"/>
  <c r="Z588" i="4"/>
  <c r="Z589" i="4"/>
  <c r="Z590" i="4"/>
  <c r="Z591" i="4"/>
  <c r="Z592" i="4"/>
  <c r="Z593" i="4"/>
  <c r="Z594" i="4"/>
  <c r="Z595" i="4"/>
  <c r="Z596" i="4"/>
  <c r="Z597" i="4"/>
  <c r="Z598" i="4"/>
  <c r="Z599" i="4"/>
  <c r="Z600" i="4"/>
  <c r="Z601" i="4"/>
  <c r="Z602" i="4"/>
  <c r="Z603" i="4"/>
  <c r="Z604" i="4"/>
  <c r="Z605" i="4"/>
  <c r="Z606" i="4"/>
  <c r="Z607" i="4"/>
  <c r="Z608" i="4"/>
  <c r="Z609" i="4"/>
  <c r="Z610" i="4"/>
  <c r="Z611" i="4"/>
  <c r="Z612" i="4"/>
  <c r="Z613" i="4"/>
  <c r="Z614" i="4"/>
  <c r="Z615" i="4"/>
  <c r="Z616" i="4"/>
  <c r="Z617" i="4"/>
  <c r="Z618" i="4"/>
  <c r="Z619" i="4"/>
  <c r="Z620" i="4"/>
  <c r="Z621" i="4"/>
  <c r="AP620" i="4" s="1"/>
  <c r="Z622" i="4"/>
  <c r="Z623" i="4"/>
  <c r="Z624" i="4"/>
  <c r="Z625" i="4"/>
  <c r="Z626" i="4"/>
  <c r="Z627" i="4"/>
  <c r="Z628" i="4"/>
  <c r="Z629" i="4"/>
  <c r="Z630" i="4"/>
  <c r="Z631" i="4"/>
  <c r="Z632" i="4"/>
  <c r="Z633" i="4"/>
  <c r="Z634" i="4"/>
  <c r="Z635" i="4"/>
  <c r="Z636" i="4"/>
  <c r="Z637" i="4"/>
  <c r="AP636" i="4" s="1"/>
  <c r="Z638" i="4"/>
  <c r="Z639" i="4"/>
  <c r="Z640" i="4"/>
  <c r="Z641" i="4"/>
  <c r="Z642" i="4"/>
  <c r="Z643" i="4"/>
  <c r="Z644" i="4"/>
  <c r="Z645" i="4"/>
  <c r="AP644" i="4" s="1"/>
  <c r="Z646" i="4"/>
  <c r="Z647" i="4"/>
  <c r="Z648" i="4"/>
  <c r="Z649" i="4"/>
  <c r="Z650" i="4"/>
  <c r="Z651" i="4"/>
  <c r="Z652" i="4"/>
  <c r="Z653" i="4"/>
  <c r="Z654" i="4"/>
  <c r="Z655" i="4"/>
  <c r="Z656" i="4"/>
  <c r="Z657" i="4"/>
  <c r="Z658" i="4"/>
  <c r="Z659" i="4"/>
  <c r="Z660" i="4"/>
  <c r="Z661" i="4"/>
  <c r="Z662" i="4"/>
  <c r="Z663" i="4"/>
  <c r="Z664" i="4"/>
  <c r="Z665" i="4"/>
  <c r="Z666" i="4"/>
  <c r="Z667" i="4"/>
  <c r="Z668" i="4"/>
  <c r="Z669" i="4"/>
  <c r="Z670" i="4"/>
  <c r="Z671" i="4"/>
  <c r="Z672" i="4"/>
  <c r="Z673" i="4"/>
  <c r="Z674" i="4"/>
  <c r="Z675" i="4"/>
  <c r="Z676" i="4"/>
  <c r="Z677" i="4"/>
  <c r="Z678" i="4"/>
  <c r="Z679" i="4"/>
  <c r="Z680" i="4"/>
  <c r="Z681" i="4"/>
  <c r="Z682" i="4"/>
  <c r="Z683" i="4"/>
  <c r="Z684" i="4"/>
  <c r="Z685" i="4"/>
  <c r="Z686" i="4"/>
  <c r="Z687" i="4"/>
  <c r="Z688" i="4"/>
  <c r="Z689" i="4"/>
  <c r="Z690" i="4"/>
  <c r="Z691" i="4"/>
  <c r="Z692" i="4"/>
  <c r="Z693" i="4"/>
  <c r="Z694" i="4"/>
  <c r="Z695" i="4"/>
  <c r="Z696" i="4"/>
  <c r="Z697" i="4"/>
  <c r="Z698" i="4"/>
  <c r="Z699" i="4"/>
  <c r="Z700" i="4"/>
  <c r="Z701" i="4"/>
  <c r="Z702" i="4"/>
  <c r="Z703" i="4"/>
  <c r="Z704" i="4"/>
  <c r="Z705" i="4"/>
  <c r="Z706" i="4"/>
  <c r="Z707" i="4"/>
  <c r="Z708" i="4"/>
  <c r="Z709" i="4"/>
  <c r="Z710" i="4"/>
  <c r="Z711" i="4"/>
  <c r="Z712" i="4"/>
  <c r="Z713" i="4"/>
  <c r="Z714" i="4"/>
  <c r="Z715" i="4"/>
  <c r="Z716" i="4"/>
  <c r="Z717" i="4"/>
  <c r="Z718" i="4"/>
  <c r="Z719" i="4"/>
  <c r="Z720" i="4"/>
  <c r="Z721" i="4"/>
  <c r="Z722" i="4"/>
  <c r="Z723" i="4"/>
  <c r="Z724" i="4"/>
  <c r="Z725" i="4"/>
  <c r="Z726" i="4"/>
  <c r="Z727" i="4"/>
  <c r="Z728" i="4"/>
  <c r="Z729" i="4"/>
  <c r="Z730" i="4"/>
  <c r="Z731" i="4"/>
  <c r="Z732" i="4"/>
  <c r="Z733" i="4"/>
  <c r="Z734" i="4"/>
  <c r="Z735" i="4"/>
  <c r="Z736" i="4"/>
  <c r="Z737" i="4"/>
  <c r="Z738" i="4"/>
  <c r="Z739" i="4"/>
  <c r="Z740" i="4"/>
  <c r="Z741" i="4"/>
  <c r="Z742" i="4"/>
  <c r="Z743" i="4"/>
  <c r="Z744" i="4"/>
  <c r="Z745" i="4"/>
  <c r="Z746" i="4"/>
  <c r="Z747" i="4"/>
  <c r="Z748" i="4"/>
  <c r="Z749" i="4"/>
  <c r="Z750" i="4"/>
  <c r="Z751" i="4"/>
  <c r="Z752" i="4"/>
  <c r="Z753" i="4"/>
  <c r="Z754" i="4"/>
  <c r="Z755" i="4"/>
  <c r="Z756" i="4"/>
  <c r="Z757" i="4"/>
  <c r="Z758" i="4"/>
  <c r="Z759" i="4"/>
  <c r="Z760" i="4"/>
  <c r="Z761" i="4"/>
  <c r="Z762" i="4"/>
  <c r="Z763" i="4"/>
  <c r="Z764" i="4"/>
  <c r="Z765" i="4"/>
  <c r="AP764" i="4" s="1"/>
  <c r="Z766" i="4"/>
  <c r="Z767" i="4"/>
  <c r="Z768" i="4"/>
  <c r="Z769" i="4"/>
  <c r="Z770" i="4"/>
  <c r="Z771" i="4"/>
  <c r="Z772" i="4"/>
  <c r="Z773" i="4"/>
  <c r="AP772" i="4" s="1"/>
  <c r="Z774" i="4"/>
  <c r="Z775" i="4"/>
  <c r="Z776" i="4"/>
  <c r="Z777" i="4"/>
  <c r="Z778" i="4"/>
  <c r="Z779" i="4"/>
  <c r="Z780" i="4"/>
  <c r="Z781" i="4"/>
  <c r="Z782" i="4"/>
  <c r="Z783" i="4"/>
  <c r="Z784" i="4"/>
  <c r="Z785" i="4"/>
  <c r="Z786" i="4"/>
  <c r="Z787" i="4"/>
  <c r="Z788" i="4"/>
  <c r="Z789" i="4"/>
  <c r="Z790" i="4"/>
  <c r="Z791" i="4"/>
  <c r="Z792" i="4"/>
  <c r="Z793" i="4"/>
  <c r="Z794" i="4"/>
  <c r="Z795" i="4"/>
  <c r="Z796" i="4"/>
  <c r="Z797" i="4"/>
  <c r="Z798" i="4"/>
  <c r="Z799" i="4"/>
  <c r="Z800" i="4"/>
  <c r="Z801" i="4"/>
  <c r="Z802" i="4"/>
  <c r="Z803" i="4"/>
  <c r="Z804" i="4"/>
  <c r="Z805" i="4"/>
  <c r="Z806" i="4"/>
  <c r="Z807" i="4"/>
  <c r="Z808" i="4"/>
  <c r="Z809" i="4"/>
  <c r="Z810" i="4"/>
  <c r="Z811" i="4"/>
  <c r="Z812" i="4"/>
  <c r="Z813" i="4"/>
  <c r="BF812" i="4" s="1"/>
  <c r="Z814" i="4"/>
  <c r="Z815" i="4"/>
  <c r="Z816" i="4"/>
  <c r="Z817" i="4"/>
  <c r="Z818" i="4"/>
  <c r="Z819" i="4"/>
  <c r="Z820" i="4"/>
  <c r="Z821" i="4"/>
  <c r="Z822" i="4"/>
  <c r="Z823" i="4"/>
  <c r="Z824" i="4"/>
  <c r="Z825" i="4"/>
  <c r="Z826" i="4"/>
  <c r="Z827" i="4"/>
  <c r="Z828" i="4"/>
  <c r="Z829" i="4"/>
  <c r="Z830" i="4"/>
  <c r="Z831" i="4"/>
  <c r="Z832" i="4"/>
  <c r="Z833" i="4"/>
  <c r="Z834" i="4"/>
  <c r="Z835" i="4"/>
  <c r="Z836" i="4"/>
  <c r="Z837" i="4"/>
  <c r="Z838" i="4"/>
  <c r="Z839" i="4"/>
  <c r="Z840" i="4"/>
  <c r="Z841" i="4"/>
  <c r="Z842" i="4"/>
  <c r="Z843" i="4"/>
  <c r="Z844" i="4"/>
  <c r="Z845" i="4"/>
  <c r="Z846" i="4"/>
  <c r="Z847" i="4"/>
  <c r="Z848" i="4"/>
  <c r="Z849" i="4"/>
  <c r="Z850" i="4"/>
  <c r="Z851" i="4"/>
  <c r="Z852" i="4"/>
  <c r="Z853" i="4"/>
  <c r="Z854" i="4"/>
  <c r="Z855" i="4"/>
  <c r="Z856" i="4"/>
  <c r="Z857" i="4"/>
  <c r="Z858" i="4"/>
  <c r="Z859" i="4"/>
  <c r="Z860" i="4"/>
  <c r="Z861" i="4"/>
  <c r="Z862" i="4"/>
  <c r="Z863" i="4"/>
  <c r="Z864" i="4"/>
  <c r="Z865" i="4"/>
  <c r="Z866" i="4"/>
  <c r="Z867" i="4"/>
  <c r="Z868" i="4"/>
  <c r="Z869" i="4"/>
  <c r="Z870" i="4"/>
  <c r="Z871" i="4"/>
  <c r="Z872" i="4"/>
  <c r="Z873" i="4"/>
  <c r="Z874" i="4"/>
  <c r="Z875" i="4"/>
  <c r="Z876" i="4"/>
  <c r="Z877" i="4"/>
  <c r="Z878" i="4"/>
  <c r="Z879" i="4"/>
  <c r="Z880" i="4"/>
  <c r="Z881" i="4"/>
  <c r="Z882" i="4"/>
  <c r="Z883" i="4"/>
  <c r="Z884" i="4"/>
  <c r="Z885" i="4"/>
  <c r="Z886" i="4"/>
  <c r="Z887" i="4"/>
  <c r="Z888" i="4"/>
  <c r="Z889" i="4"/>
  <c r="Z890" i="4"/>
  <c r="Z891" i="4"/>
  <c r="Z892" i="4"/>
  <c r="Z893" i="4"/>
  <c r="Z894" i="4"/>
  <c r="Z895" i="4"/>
  <c r="Z896" i="4"/>
  <c r="Z897" i="4"/>
  <c r="Z898" i="4"/>
  <c r="Z899" i="4"/>
  <c r="Z900" i="4"/>
  <c r="Z901" i="4"/>
  <c r="Z902" i="4"/>
  <c r="Z903" i="4"/>
  <c r="Z904" i="4"/>
  <c r="Z905" i="4"/>
  <c r="Z906" i="4"/>
  <c r="Z907" i="4"/>
  <c r="Z908" i="4"/>
  <c r="Z909" i="4"/>
  <c r="Z910" i="4"/>
  <c r="Z911" i="4"/>
  <c r="Z912" i="4"/>
  <c r="Z913" i="4"/>
  <c r="Z914" i="4"/>
  <c r="Z915" i="4"/>
  <c r="Z916" i="4"/>
  <c r="Z917" i="4"/>
  <c r="Z918" i="4"/>
  <c r="Z919" i="4"/>
  <c r="Z920" i="4"/>
  <c r="Z921" i="4"/>
  <c r="Z922" i="4"/>
  <c r="Z923" i="4"/>
  <c r="Z924" i="4"/>
  <c r="Z925" i="4"/>
  <c r="Z926" i="4"/>
  <c r="Z927" i="4"/>
  <c r="Z928" i="4"/>
  <c r="Z929" i="4"/>
  <c r="Z930" i="4"/>
  <c r="Z931" i="4"/>
  <c r="Z932" i="4"/>
  <c r="Z933" i="4"/>
  <c r="Z934" i="4"/>
  <c r="Z935" i="4"/>
  <c r="Z936" i="4"/>
  <c r="Z937" i="4"/>
  <c r="Z938" i="4"/>
  <c r="Z939" i="4"/>
  <c r="Z940" i="4"/>
  <c r="Z941" i="4"/>
  <c r="Z942" i="4"/>
  <c r="Z943" i="4"/>
  <c r="Z944" i="4"/>
  <c r="Z945" i="4"/>
  <c r="Z946" i="4"/>
  <c r="Z947" i="4"/>
  <c r="Z948" i="4"/>
  <c r="Z949" i="4"/>
  <c r="Z950" i="4"/>
  <c r="Z951" i="4"/>
  <c r="Z952" i="4"/>
  <c r="Z953" i="4"/>
  <c r="Z954" i="4"/>
  <c r="Z955" i="4"/>
  <c r="Z956" i="4"/>
  <c r="Z957" i="4"/>
  <c r="Z958" i="4"/>
  <c r="Z959" i="4"/>
  <c r="Z960" i="4"/>
  <c r="BF959" i="4" s="1"/>
  <c r="Z961" i="4"/>
  <c r="Z962" i="4"/>
  <c r="Z963" i="4"/>
  <c r="Z964" i="4"/>
  <c r="Z965" i="4"/>
  <c r="Z966" i="4"/>
  <c r="Z967" i="4"/>
  <c r="Z968" i="4"/>
  <c r="AP967" i="4" s="1"/>
  <c r="Z969" i="4"/>
  <c r="Z970" i="4"/>
  <c r="Z971" i="4"/>
  <c r="Z972" i="4"/>
  <c r="Z973" i="4"/>
  <c r="Z974" i="4"/>
  <c r="Z975" i="4"/>
  <c r="Z976" i="4"/>
  <c r="Z977" i="4"/>
  <c r="Z978" i="4"/>
  <c r="Z979" i="4"/>
  <c r="Z980" i="4"/>
  <c r="Z981" i="4"/>
  <c r="Z982" i="4"/>
  <c r="Z983" i="4"/>
  <c r="Z984" i="4"/>
  <c r="Z985" i="4"/>
  <c r="Z986" i="4"/>
  <c r="Z987" i="4"/>
  <c r="Z988" i="4"/>
  <c r="Z989" i="4"/>
  <c r="Z990" i="4"/>
  <c r="Z991" i="4"/>
  <c r="Z992" i="4"/>
  <c r="Z993" i="4"/>
  <c r="Z994" i="4"/>
  <c r="Z995" i="4"/>
  <c r="Z996" i="4"/>
  <c r="Z997" i="4"/>
  <c r="Z998" i="4"/>
  <c r="Z999" i="4"/>
  <c r="Z1000" i="4"/>
  <c r="Z1001" i="4"/>
  <c r="Z1002" i="4"/>
  <c r="Z1003" i="4"/>
  <c r="Z1004" i="4"/>
  <c r="Z1005" i="4"/>
  <c r="AP1004" i="4" s="1"/>
  <c r="Z1006" i="4"/>
  <c r="Z1007" i="4"/>
  <c r="Z1008" i="4"/>
  <c r="AP1007" i="4" s="1"/>
  <c r="Z1009" i="4"/>
  <c r="Z1010" i="4"/>
  <c r="Z1011" i="4"/>
  <c r="Z1012" i="4"/>
  <c r="Z1013" i="4"/>
  <c r="Z1014" i="4"/>
  <c r="Z1015" i="4"/>
  <c r="Z1016" i="4"/>
  <c r="Z1017" i="4"/>
  <c r="Z1018" i="4"/>
  <c r="Z1019" i="4"/>
  <c r="Z1020" i="4"/>
  <c r="Z1021" i="4"/>
  <c r="Z1022" i="4"/>
  <c r="Z1023" i="4"/>
  <c r="Z1024" i="4"/>
  <c r="BF1023" i="4" s="1"/>
  <c r="Z1025" i="4"/>
  <c r="Z1026" i="4"/>
  <c r="Z1027" i="4"/>
  <c r="Z1028" i="4"/>
  <c r="Z1029" i="4"/>
  <c r="Z1030" i="4"/>
  <c r="Z1031" i="4"/>
  <c r="Z1032" i="4"/>
  <c r="BF1031" i="4" s="1"/>
  <c r="Z1033" i="4"/>
  <c r="Z1034" i="4"/>
  <c r="Z1035" i="4"/>
  <c r="Z1036" i="4"/>
  <c r="Z1037" i="4"/>
  <c r="Z1038" i="4"/>
  <c r="Z1039" i="4"/>
  <c r="Z1040" i="4"/>
  <c r="Z1041" i="4"/>
  <c r="Z1042" i="4"/>
  <c r="Z1043" i="4"/>
  <c r="Z1044" i="4"/>
  <c r="Z1045" i="4"/>
  <c r="Z1046" i="4"/>
  <c r="Z1047" i="4"/>
  <c r="Z1048" i="4"/>
  <c r="BF1047" i="4" s="1"/>
  <c r="Z1049" i="4"/>
  <c r="Z1050" i="4"/>
  <c r="Z1051" i="4"/>
  <c r="Z1052" i="4"/>
  <c r="Z1053" i="4"/>
  <c r="Z1054" i="4"/>
  <c r="Z1055" i="4"/>
  <c r="Z1056" i="4"/>
  <c r="Z1057" i="4"/>
  <c r="Z1058" i="4"/>
  <c r="Z1059" i="4"/>
  <c r="Z1060" i="4"/>
  <c r="Z1061" i="4"/>
  <c r="Z1062" i="4"/>
  <c r="Z1063" i="4"/>
  <c r="Z1064" i="4"/>
  <c r="Z1065" i="4"/>
  <c r="Z1066" i="4"/>
  <c r="Z1067" i="4"/>
  <c r="Z1068" i="4"/>
  <c r="Z1069" i="4"/>
  <c r="Z1070" i="4"/>
  <c r="Z1071" i="4"/>
  <c r="Z1072" i="4"/>
  <c r="Z1073" i="4"/>
  <c r="Z1074" i="4"/>
  <c r="Z1075" i="4"/>
  <c r="Z1076" i="4"/>
  <c r="Z1077" i="4"/>
  <c r="Z1078" i="4"/>
  <c r="Z1079" i="4"/>
  <c r="Z1080" i="4"/>
  <c r="Z1081" i="4"/>
  <c r="Z1082" i="4"/>
  <c r="Z1083" i="4"/>
  <c r="Z1084" i="4"/>
  <c r="Z1085" i="4"/>
  <c r="AP1084" i="4" s="1"/>
  <c r="Z1086" i="4"/>
  <c r="Z1087" i="4"/>
  <c r="Z1088" i="4"/>
  <c r="Z1089" i="4"/>
  <c r="Z1090" i="4"/>
  <c r="Z1091" i="4"/>
  <c r="Z1092" i="4"/>
  <c r="Z1093" i="4"/>
  <c r="Z1094" i="4"/>
  <c r="Z1095" i="4"/>
  <c r="Z1096" i="4"/>
  <c r="Z1097" i="4"/>
  <c r="Z1098" i="4"/>
  <c r="Z1099" i="4"/>
  <c r="Z1100" i="4"/>
  <c r="Z1101" i="4"/>
  <c r="AP1100" i="4" s="1"/>
  <c r="Z1102" i="4"/>
  <c r="Z1103" i="4"/>
  <c r="Z1104" i="4"/>
  <c r="BF1103" i="4" s="1"/>
  <c r="Z1105" i="4"/>
  <c r="Z1106" i="4"/>
  <c r="Z1107" i="4"/>
  <c r="Z1108" i="4"/>
  <c r="Z1109" i="4"/>
  <c r="Z1110" i="4"/>
  <c r="Z1111" i="4"/>
  <c r="Z1112" i="4"/>
  <c r="Z1113" i="4"/>
  <c r="Z1114" i="4"/>
  <c r="Z1115" i="4"/>
  <c r="Z1116" i="4"/>
  <c r="Z1117" i="4"/>
  <c r="Z1118" i="4"/>
  <c r="Z1119" i="4"/>
  <c r="Z1120" i="4"/>
  <c r="Z1121" i="4"/>
  <c r="Z1122" i="4"/>
  <c r="Z1123" i="4"/>
  <c r="Z1124" i="4"/>
  <c r="Z1125" i="4"/>
  <c r="Z1126" i="4"/>
  <c r="Z1127" i="4"/>
  <c r="Z1128" i="4"/>
  <c r="Z1129" i="4"/>
  <c r="Z1130" i="4"/>
  <c r="Z1131" i="4"/>
  <c r="Z1132" i="4"/>
  <c r="Z1133" i="4"/>
  <c r="Z1134" i="4"/>
  <c r="Z1135" i="4"/>
  <c r="Z1136" i="4"/>
  <c r="Z1137" i="4"/>
  <c r="Z1138" i="4"/>
  <c r="Z1139" i="4"/>
  <c r="Z1140" i="4"/>
  <c r="Z1141" i="4"/>
  <c r="Z1142" i="4"/>
  <c r="Z1143" i="4"/>
  <c r="Z1144" i="4"/>
  <c r="Z1145" i="4"/>
  <c r="Z1146" i="4"/>
  <c r="Z1147" i="4"/>
  <c r="Z1148" i="4"/>
  <c r="Z1149" i="4"/>
  <c r="Z1150" i="4"/>
  <c r="Z1151" i="4"/>
  <c r="Z1152" i="4"/>
  <c r="Z1153" i="4"/>
  <c r="Z1154" i="4"/>
  <c r="Z1155" i="4"/>
  <c r="Z1156" i="4"/>
  <c r="Z1157" i="4"/>
  <c r="Z1158" i="4"/>
  <c r="Z1159" i="4"/>
  <c r="Z1160" i="4"/>
  <c r="Z1161" i="4"/>
  <c r="Z1162" i="4"/>
  <c r="Z1163" i="4"/>
  <c r="Z1164" i="4"/>
  <c r="Z1165" i="4"/>
  <c r="Z1166" i="4"/>
  <c r="Z1167" i="4"/>
  <c r="Z1168" i="4"/>
  <c r="Z1169" i="4"/>
  <c r="Z1170" i="4"/>
  <c r="Z1171" i="4"/>
  <c r="Z1172" i="4"/>
  <c r="Z1173" i="4"/>
  <c r="Z1174" i="4"/>
  <c r="Z1175" i="4"/>
  <c r="Z1176" i="4"/>
  <c r="Z1177" i="4"/>
  <c r="Z1178" i="4"/>
  <c r="Z1179" i="4"/>
  <c r="Z1180" i="4"/>
  <c r="Z1181" i="4"/>
  <c r="Z1182" i="4"/>
  <c r="Z1183" i="4"/>
  <c r="Z1184" i="4"/>
  <c r="Z1185" i="4"/>
  <c r="Z1186" i="4"/>
  <c r="Z1187" i="4"/>
  <c r="Z1188" i="4"/>
  <c r="Z1189" i="4"/>
  <c r="AP1188" i="4" s="1"/>
  <c r="Z1190" i="4"/>
  <c r="Z1191" i="4"/>
  <c r="Z1192" i="4"/>
  <c r="Z1193" i="4"/>
  <c r="Z1194" i="4"/>
  <c r="Z1195" i="4"/>
  <c r="Z1196" i="4"/>
  <c r="Z1197" i="4"/>
  <c r="Z1198" i="4"/>
  <c r="Z1199" i="4"/>
  <c r="Z1200" i="4"/>
  <c r="Z1201" i="4"/>
  <c r="Z1202" i="4"/>
  <c r="Z1203" i="4"/>
  <c r="Z1204" i="4"/>
  <c r="Z1205" i="4"/>
  <c r="Z1206" i="4"/>
  <c r="Z1207" i="4"/>
  <c r="Z1208" i="4"/>
  <c r="AP1207" i="4" s="1"/>
  <c r="Z1209" i="4"/>
  <c r="Z1210" i="4"/>
  <c r="Z1211" i="4"/>
  <c r="Z1212" i="4"/>
  <c r="Z1213" i="4"/>
  <c r="Z1214" i="4"/>
  <c r="Z1215" i="4"/>
  <c r="Z1216" i="4"/>
  <c r="BF1215" i="4" s="1"/>
  <c r="Z1217" i="4"/>
  <c r="Z1218" i="4"/>
  <c r="Z1219" i="4"/>
  <c r="Z1220" i="4"/>
  <c r="Z1221" i="4"/>
  <c r="BF1220" i="4" s="1"/>
  <c r="Z1222" i="4"/>
  <c r="Z1223" i="4"/>
  <c r="Z1224" i="4"/>
  <c r="BF1223" i="4" s="1"/>
  <c r="Z1225" i="4"/>
  <c r="Z1226" i="4"/>
  <c r="Z1227" i="4"/>
  <c r="Z1228" i="4"/>
  <c r="Z1229" i="4"/>
  <c r="Z1230" i="4"/>
  <c r="Z1231" i="4"/>
  <c r="Z1232" i="4"/>
  <c r="Z1233" i="4"/>
  <c r="Z1234" i="4"/>
  <c r="Z1235" i="4"/>
  <c r="Z1236" i="4"/>
  <c r="Z1237" i="4"/>
  <c r="Z1238" i="4"/>
  <c r="Z1239" i="4"/>
  <c r="Z1240" i="4"/>
  <c r="Z1241" i="4"/>
  <c r="Z1242" i="4"/>
  <c r="Z1243" i="4"/>
  <c r="Z1244" i="4"/>
  <c r="Z1245" i="4"/>
  <c r="Z1246" i="4"/>
  <c r="Z1247" i="4"/>
  <c r="Z1248" i="4"/>
  <c r="Z1249" i="4"/>
  <c r="Z1250" i="4"/>
  <c r="Z1251" i="4"/>
  <c r="Z1252" i="4"/>
  <c r="Z1253" i="4"/>
  <c r="AP1252" i="4" s="1"/>
  <c r="Z1254" i="4"/>
  <c r="Z1255" i="4"/>
  <c r="Z1256" i="4"/>
  <c r="Z1257" i="4"/>
  <c r="Z1258" i="4"/>
  <c r="Z1259" i="4"/>
  <c r="Z1260" i="4"/>
  <c r="Z1261" i="4"/>
  <c r="BF1260" i="4" s="1"/>
  <c r="Z1262" i="4"/>
  <c r="Z1263" i="4"/>
  <c r="Z1264" i="4"/>
  <c r="Z1265" i="4"/>
  <c r="Z1266" i="4"/>
  <c r="Z1267" i="4"/>
  <c r="Z1268" i="4"/>
  <c r="Z1269" i="4"/>
  <c r="AP1268" i="4" s="1"/>
  <c r="Z1270" i="4"/>
  <c r="Z1271" i="4"/>
  <c r="Z1272" i="4"/>
  <c r="Z1273" i="4"/>
  <c r="Z1274" i="4"/>
  <c r="Z1275" i="4"/>
  <c r="Z1276" i="4"/>
  <c r="Z1277" i="4"/>
  <c r="Z1278" i="4"/>
  <c r="Z1279" i="4"/>
  <c r="Z1280" i="4"/>
  <c r="Z1281" i="4"/>
  <c r="Z1282" i="4"/>
  <c r="Z1283" i="4"/>
  <c r="Z1284" i="4"/>
  <c r="Z1285" i="4"/>
  <c r="Z1286" i="4"/>
  <c r="Z1287" i="4"/>
  <c r="Z1288" i="4"/>
  <c r="BF1287" i="4" s="1"/>
  <c r="Z1289" i="4"/>
  <c r="Z1290" i="4"/>
  <c r="Z1291" i="4"/>
  <c r="Z1292" i="4"/>
  <c r="Z1293" i="4"/>
  <c r="Z1294" i="4"/>
  <c r="Z1295" i="4"/>
  <c r="Z1296" i="4"/>
  <c r="AP1295" i="4" s="1"/>
  <c r="Z1297" i="4"/>
  <c r="Z1298" i="4"/>
  <c r="Z1299" i="4"/>
  <c r="Z1300" i="4"/>
  <c r="Z1301" i="4"/>
  <c r="Z1302" i="4"/>
  <c r="Z1303" i="4"/>
  <c r="Z1304" i="4"/>
  <c r="Z1305" i="4"/>
  <c r="Z1306" i="4"/>
  <c r="Z1307" i="4"/>
  <c r="Z1308" i="4"/>
  <c r="Z1309" i="4"/>
  <c r="Z1310" i="4"/>
  <c r="Z1311" i="4"/>
  <c r="Z1312" i="4"/>
  <c r="Z1313" i="4"/>
  <c r="Z1314" i="4"/>
  <c r="Z1315" i="4"/>
  <c r="Z1316" i="4"/>
  <c r="Z1317" i="4"/>
  <c r="Z1318" i="4"/>
  <c r="Z1319" i="4"/>
  <c r="Z1320" i="4"/>
  <c r="BF1319" i="4" s="1"/>
  <c r="Z1321" i="4"/>
  <c r="Z1322" i="4"/>
  <c r="Z1323" i="4"/>
  <c r="Z1324" i="4"/>
  <c r="Z1325" i="4"/>
  <c r="Z1326" i="4"/>
  <c r="Z1327" i="4"/>
  <c r="Z1328" i="4"/>
  <c r="AP1327" i="4" s="1"/>
  <c r="Z1329" i="4"/>
  <c r="Z1330" i="4"/>
  <c r="Z1331" i="4"/>
  <c r="Z1332" i="4"/>
  <c r="Z1333" i="4"/>
  <c r="Z1334" i="4"/>
  <c r="Z1335" i="4"/>
  <c r="Z1336" i="4"/>
  <c r="AP1335" i="4" s="1"/>
  <c r="Z1337" i="4"/>
  <c r="Z1338" i="4"/>
  <c r="Z1339" i="4"/>
  <c r="Z1340" i="4"/>
  <c r="Z1341" i="4"/>
  <c r="Z1342" i="4"/>
  <c r="Z1343" i="4"/>
  <c r="Z1344" i="4"/>
  <c r="AP1343" i="4" s="1"/>
  <c r="Z1345" i="4"/>
  <c r="Z1346" i="4"/>
  <c r="Z1347" i="4"/>
  <c r="Z1348" i="4"/>
  <c r="Z1349" i="4"/>
  <c r="Z1350" i="4"/>
  <c r="Z1351" i="4"/>
  <c r="Z1352" i="4"/>
  <c r="AP1351" i="4" s="1"/>
  <c r="Z1353" i="4"/>
  <c r="Z1354" i="4"/>
  <c r="Z1355" i="4"/>
  <c r="Z1356" i="4"/>
  <c r="Z1357" i="4"/>
  <c r="Z1358" i="4"/>
  <c r="Z1359" i="4"/>
  <c r="Z1360" i="4"/>
  <c r="Z1361" i="4"/>
  <c r="Z1362" i="4"/>
  <c r="Z1363" i="4"/>
  <c r="Z1364" i="4"/>
  <c r="Z1365" i="4"/>
  <c r="Z1366" i="4"/>
  <c r="Z1367" i="4"/>
  <c r="Z1368" i="4"/>
  <c r="Z1369" i="4"/>
  <c r="Z1370" i="4"/>
  <c r="Z1371" i="4"/>
  <c r="Z1372" i="4"/>
  <c r="Z1373" i="4"/>
  <c r="Z1374" i="4"/>
  <c r="Z1375" i="4"/>
  <c r="Z1376" i="4"/>
  <c r="Z1377" i="4"/>
  <c r="Z1378" i="4"/>
  <c r="Z1379" i="4"/>
  <c r="Z1380" i="4"/>
  <c r="Z1381" i="4"/>
  <c r="AP1380" i="4" s="1"/>
  <c r="Z1382" i="4"/>
  <c r="Z1383" i="4"/>
  <c r="Z1384" i="4"/>
  <c r="Z1385" i="4"/>
  <c r="Z1386" i="4"/>
  <c r="Z1387" i="4"/>
  <c r="Z1388" i="4"/>
  <c r="Z1389" i="4"/>
  <c r="Z1390" i="4"/>
  <c r="Z1391" i="4"/>
  <c r="Z1392" i="4"/>
  <c r="BF1391" i="4" s="1"/>
  <c r="Z1393" i="4"/>
  <c r="Z1394" i="4"/>
  <c r="Z1395" i="4"/>
  <c r="Z1396" i="4"/>
  <c r="Z1397" i="4"/>
  <c r="Z1398" i="4"/>
  <c r="Z1399" i="4"/>
  <c r="Z1400" i="4"/>
  <c r="Z1401" i="4"/>
  <c r="Z1402" i="4"/>
  <c r="Z1403" i="4"/>
  <c r="Z1404" i="4"/>
  <c r="Z1405" i="4"/>
  <c r="Z1406" i="4"/>
  <c r="Z1407" i="4"/>
  <c r="Z1408" i="4"/>
  <c r="Z1409" i="4"/>
  <c r="Z1410" i="4"/>
  <c r="Z1411" i="4"/>
  <c r="Z1412" i="4"/>
  <c r="Z1413" i="4"/>
  <c r="Z1414" i="4"/>
  <c r="Z1415" i="4"/>
  <c r="Z1416" i="4"/>
  <c r="Z1417" i="4"/>
  <c r="Z1418" i="4"/>
  <c r="Z1419" i="4"/>
  <c r="Z1420" i="4"/>
  <c r="Z1421" i="4"/>
  <c r="AP1420" i="4" s="1"/>
  <c r="Z1422" i="4"/>
  <c r="Z1423" i="4"/>
  <c r="Z1424" i="4"/>
  <c r="AP1423" i="4" s="1"/>
  <c r="Z1425" i="4"/>
  <c r="Z1426" i="4"/>
  <c r="Z1427" i="4"/>
  <c r="Z1428" i="4"/>
  <c r="Z1429" i="4"/>
  <c r="Z1430" i="4"/>
  <c r="Z1431" i="4"/>
  <c r="Z1432" i="4"/>
  <c r="AP1431" i="4" s="1"/>
  <c r="Z1433" i="4"/>
  <c r="Z1434" i="4"/>
  <c r="Z1435" i="4"/>
  <c r="Z1436" i="4"/>
  <c r="Z1437" i="4"/>
  <c r="Z1438" i="4"/>
  <c r="Z1439" i="4"/>
  <c r="Z1440" i="4"/>
  <c r="BF1439" i="4" s="1"/>
  <c r="Z1441" i="4"/>
  <c r="Z1442" i="4"/>
  <c r="Z1443" i="4"/>
  <c r="Z1444" i="4"/>
  <c r="Z1445" i="4"/>
  <c r="Z1446" i="4"/>
  <c r="Z1447" i="4"/>
  <c r="Z1448" i="4"/>
  <c r="Z1449" i="4"/>
  <c r="Z1450" i="4"/>
  <c r="Z1451" i="4"/>
  <c r="Z1452" i="4"/>
  <c r="Z1453" i="4"/>
  <c r="Z1454" i="4"/>
  <c r="Z1455" i="4"/>
  <c r="Z1456" i="4"/>
  <c r="AP1455" i="4" s="1"/>
  <c r="Z1457" i="4"/>
  <c r="Z1458" i="4"/>
  <c r="Z1459" i="4"/>
  <c r="Z1460" i="4"/>
  <c r="Z1461" i="4"/>
  <c r="Z1462" i="4"/>
  <c r="Z1463" i="4"/>
  <c r="Z1464" i="4"/>
  <c r="Z1465" i="4"/>
  <c r="Z1466" i="4"/>
  <c r="Z1467" i="4"/>
  <c r="Z1468" i="4"/>
  <c r="Z1469" i="4"/>
  <c r="Z1470" i="4"/>
  <c r="Z1471" i="4"/>
  <c r="Z1472" i="4"/>
  <c r="Z1473" i="4"/>
  <c r="Z1474" i="4"/>
  <c r="Z1475" i="4"/>
  <c r="Z1476" i="4"/>
  <c r="Z1477" i="4"/>
  <c r="Z1478" i="4"/>
  <c r="Z1479" i="4"/>
  <c r="Z1480" i="4"/>
  <c r="AP1479" i="4" s="1"/>
  <c r="Z1481" i="4"/>
  <c r="Z1482" i="4"/>
  <c r="Z1483" i="4"/>
  <c r="Z1484" i="4"/>
  <c r="Z1485" i="4"/>
  <c r="AP1484" i="4" s="1"/>
  <c r="Z1486" i="4"/>
  <c r="Z1487" i="4"/>
  <c r="Z1488" i="4"/>
  <c r="BF1487" i="4" s="1"/>
  <c r="Z1489" i="4"/>
  <c r="Z1490" i="4"/>
  <c r="Z1491" i="4"/>
  <c r="Z1492" i="4"/>
  <c r="Z1493" i="4"/>
  <c r="AP1492" i="4" s="1"/>
  <c r="Z1494" i="4"/>
  <c r="Z1495" i="4"/>
  <c r="Z1496" i="4"/>
  <c r="BF1495" i="4" s="1"/>
  <c r="Z1497" i="4"/>
  <c r="Z1498" i="4"/>
  <c r="Z1499" i="4"/>
  <c r="AP1498" i="4" s="1"/>
  <c r="Z1500" i="4"/>
  <c r="Z1501" i="4"/>
  <c r="Z1502" i="4"/>
  <c r="Z1503" i="4"/>
  <c r="Z1504" i="4"/>
  <c r="BF1503" i="4" s="1"/>
  <c r="Z1505" i="4"/>
  <c r="Z1506" i="4"/>
  <c r="Z1507" i="4"/>
  <c r="AP1506" i="4" s="1"/>
  <c r="Z1508" i="4"/>
  <c r="Z1509" i="4"/>
  <c r="Z1510" i="4"/>
  <c r="Z1511" i="4"/>
  <c r="Z1512" i="4"/>
  <c r="Z1513" i="4"/>
  <c r="Z1514" i="4"/>
  <c r="Z1515" i="4"/>
  <c r="AP1514" i="4" s="1"/>
  <c r="Z1516" i="4"/>
  <c r="Z1517" i="4"/>
  <c r="AP1516" i="4" s="1"/>
  <c r="Z1518" i="4"/>
  <c r="Z1519" i="4"/>
  <c r="Z1520" i="4"/>
  <c r="AP1519" i="4" s="1"/>
  <c r="Z1521" i="4"/>
  <c r="Z1522" i="4"/>
  <c r="Z1523" i="4"/>
  <c r="Z1524" i="4"/>
  <c r="Z1525" i="4"/>
  <c r="AP1524" i="4" s="1"/>
  <c r="Z1526" i="4"/>
  <c r="Z1527" i="4"/>
  <c r="Z1528" i="4"/>
  <c r="AP1527" i="4" s="1"/>
  <c r="Z1529" i="4"/>
  <c r="Z1530" i="4"/>
  <c r="Z1531" i="4"/>
  <c r="AP1530" i="4" s="1"/>
  <c r="Z1532" i="4"/>
  <c r="Z1533" i="4"/>
  <c r="AP1533" i="4" s="1"/>
  <c r="Z1534" i="4"/>
  <c r="Z1535" i="4"/>
  <c r="Z1536" i="4"/>
  <c r="Z1537" i="4"/>
  <c r="Z1538" i="4"/>
  <c r="Z1539" i="4"/>
  <c r="AP1538" i="4" s="1"/>
  <c r="Z1540" i="4"/>
  <c r="Z1541" i="4"/>
  <c r="AP1540" i="4" s="1"/>
  <c r="Z1542" i="4"/>
  <c r="Z1543" i="4"/>
  <c r="Z1544" i="4"/>
  <c r="BF1543" i="4" s="1"/>
  <c r="Z1545" i="4"/>
  <c r="Z1546" i="4"/>
  <c r="Z1547" i="4"/>
  <c r="BF1546" i="4" s="1"/>
  <c r="Z1548" i="4"/>
  <c r="Z1549" i="4"/>
  <c r="BF1549" i="4" s="1"/>
  <c r="Z1550" i="4"/>
  <c r="Z1551" i="4"/>
  <c r="Z1552" i="4"/>
  <c r="Z1553" i="4"/>
  <c r="Z1554" i="4"/>
  <c r="Z1555" i="4"/>
  <c r="AP1554" i="4" s="1"/>
  <c r="Z1556" i="4"/>
  <c r="Z1557" i="4"/>
  <c r="AP1556" i="4" s="1"/>
  <c r="Z1558" i="4"/>
  <c r="Z1559" i="4"/>
  <c r="Z1560" i="4"/>
  <c r="Z1561" i="4"/>
  <c r="Z1562" i="4"/>
  <c r="Z1563" i="4"/>
  <c r="Z1564" i="4"/>
  <c r="Z1565" i="4"/>
  <c r="AP1564" i="4" s="1"/>
  <c r="Z1566" i="4"/>
  <c r="Z1567" i="4"/>
  <c r="Z1568" i="4"/>
  <c r="BF1567" i="4" s="1"/>
  <c r="Z1569" i="4"/>
  <c r="Z1570" i="4"/>
  <c r="Z1571" i="4"/>
  <c r="Z1572" i="4"/>
  <c r="Z1573" i="4"/>
  <c r="BF1572" i="4" s="1"/>
  <c r="Z1574" i="4"/>
  <c r="Z1575" i="4"/>
  <c r="Z1576" i="4"/>
  <c r="Z1577" i="4"/>
  <c r="Z1578" i="4"/>
  <c r="Z1579" i="4"/>
  <c r="Z1580" i="4"/>
  <c r="Z1581" i="4"/>
  <c r="AP1580" i="4" s="1"/>
  <c r="Z1582" i="4"/>
  <c r="Z1583" i="4"/>
  <c r="Z1584" i="4"/>
  <c r="AP1583" i="4" s="1"/>
  <c r="Z1585" i="4"/>
  <c r="Z1586" i="4"/>
  <c r="Z1587" i="4"/>
  <c r="Z1588" i="4"/>
  <c r="Z1589" i="4"/>
  <c r="AP1588" i="4" s="1"/>
  <c r="Z1590" i="4"/>
  <c r="Z1591" i="4"/>
  <c r="Z1592" i="4"/>
  <c r="AP1591" i="4" s="1"/>
  <c r="Z1593" i="4"/>
  <c r="Z1594" i="4"/>
  <c r="Z1595" i="4"/>
  <c r="Z1596" i="4"/>
  <c r="Z1597" i="4"/>
  <c r="AP1596" i="4" s="1"/>
  <c r="Z1598" i="4"/>
  <c r="Z1599" i="4"/>
  <c r="Z1600" i="4"/>
  <c r="AP1599" i="4" s="1"/>
  <c r="Z1601" i="4"/>
  <c r="Z1602" i="4"/>
  <c r="Z1603" i="4"/>
  <c r="AP1602" i="4" s="1"/>
  <c r="Z1604" i="4"/>
  <c r="Z1605" i="4"/>
  <c r="AP1604" i="4" s="1"/>
  <c r="Z1606" i="4"/>
  <c r="Z1607" i="4"/>
  <c r="Z1608" i="4"/>
  <c r="AP1607" i="4" s="1"/>
  <c r="Z1609" i="4"/>
  <c r="Z1610" i="4"/>
  <c r="Z1611" i="4"/>
  <c r="AP1610" i="4" s="1"/>
  <c r="Z1612" i="4"/>
  <c r="Z1613" i="4"/>
  <c r="AP1612" i="4" s="1"/>
  <c r="Z1614" i="4"/>
  <c r="Z1615" i="4"/>
  <c r="Z1616" i="4"/>
  <c r="Z1617" i="4"/>
  <c r="Z1618" i="4"/>
  <c r="Z1619" i="4"/>
  <c r="Z1620" i="4"/>
  <c r="Z1621" i="4"/>
  <c r="Z1622" i="4"/>
  <c r="Z1623" i="4"/>
  <c r="Z1624" i="4"/>
  <c r="BF1623" i="4" s="1"/>
  <c r="Z1625" i="4"/>
  <c r="Z1626" i="4"/>
  <c r="Z1627" i="4"/>
  <c r="Z1628" i="4"/>
  <c r="Z1629" i="4"/>
  <c r="Z1630" i="4"/>
  <c r="Z1631" i="4"/>
  <c r="Z1632" i="4"/>
  <c r="Z1633" i="4"/>
  <c r="Z1634" i="4"/>
  <c r="Z1635" i="4"/>
  <c r="Z1636" i="4"/>
  <c r="Z1637" i="4"/>
  <c r="Z1638" i="4"/>
  <c r="Z1639" i="4"/>
  <c r="Z1640" i="4"/>
  <c r="Z1641" i="4"/>
  <c r="Z1642" i="4"/>
  <c r="Z1643" i="4"/>
  <c r="Z1644" i="4"/>
  <c r="Z1645" i="4"/>
  <c r="AP1644" i="4" s="1"/>
  <c r="Z1646" i="4"/>
  <c r="Z1647" i="4"/>
  <c r="Z1648" i="4"/>
  <c r="Z1649" i="4"/>
  <c r="Z1650" i="4"/>
  <c r="Z1651" i="4"/>
  <c r="Z1652" i="4"/>
  <c r="Z1653" i="4"/>
  <c r="BF1652" i="4" s="1"/>
  <c r="Z1654" i="4"/>
  <c r="Z1655" i="4"/>
  <c r="Z1656" i="4"/>
  <c r="Z1657" i="4"/>
  <c r="Z1658" i="4"/>
  <c r="Z1659" i="4"/>
  <c r="Z1660" i="4"/>
  <c r="Z1661" i="4"/>
  <c r="Z1662" i="4"/>
  <c r="Z1663" i="4"/>
  <c r="Z1664" i="4"/>
  <c r="Z1665" i="4"/>
  <c r="Z1666" i="4"/>
  <c r="Z1667" i="4"/>
  <c r="Z1668" i="4"/>
  <c r="Z1669" i="4"/>
  <c r="BF1668" i="4" s="1"/>
  <c r="Z1670" i="4"/>
  <c r="Z1671" i="4"/>
  <c r="Z1672" i="4"/>
  <c r="AP1671" i="4" s="1"/>
  <c r="Z1673" i="4"/>
  <c r="Z1674" i="4"/>
  <c r="Z1675" i="4"/>
  <c r="AP1674" i="4" s="1"/>
  <c r="Z1676" i="4"/>
  <c r="Z1677" i="4"/>
  <c r="BF1676" i="4" s="1"/>
  <c r="Z1678" i="4"/>
  <c r="Z1679" i="4"/>
  <c r="Z1680" i="4"/>
  <c r="AP1679" i="4" s="1"/>
  <c r="Z1681" i="4"/>
  <c r="Z1682" i="4"/>
  <c r="Z1683" i="4"/>
  <c r="Z1684" i="4"/>
  <c r="Z1685" i="4"/>
  <c r="AP1684" i="4" s="1"/>
  <c r="Z1686" i="4"/>
  <c r="Z1687" i="4"/>
  <c r="Z1688" i="4"/>
  <c r="AP1687" i="4" s="1"/>
  <c r="Z1689" i="4"/>
  <c r="Z1690" i="4"/>
  <c r="Z1691" i="4"/>
  <c r="AP1690" i="4" s="1"/>
  <c r="Z1692" i="4"/>
  <c r="Z1693" i="4"/>
  <c r="BF1692" i="4" s="1"/>
  <c r="Z1694" i="4"/>
  <c r="Z1695" i="4"/>
  <c r="Z1696" i="4"/>
  <c r="Z1697" i="4"/>
  <c r="Z1698" i="4"/>
  <c r="Z1699" i="4"/>
  <c r="AP1698" i="4" s="1"/>
  <c r="Z1700" i="4"/>
  <c r="Z1701" i="4"/>
  <c r="AP1701" i="4" s="1"/>
  <c r="Z1702" i="4"/>
  <c r="Z1703" i="4"/>
  <c r="Z1704" i="4"/>
  <c r="Z1705" i="4"/>
  <c r="Z1706" i="4"/>
  <c r="Z1707" i="4"/>
  <c r="Z1708" i="4"/>
  <c r="Z1709" i="4"/>
  <c r="AP1708" i="4" s="1"/>
  <c r="Z1710" i="4"/>
  <c r="Z1711" i="4"/>
  <c r="Z1712" i="4"/>
  <c r="BF1711" i="4" s="1"/>
  <c r="Z1713" i="4"/>
  <c r="Z1714" i="4"/>
  <c r="Z1715" i="4"/>
  <c r="Z1716" i="4"/>
  <c r="Z1717" i="4"/>
  <c r="AP1717" i="4" s="1"/>
  <c r="Z1718" i="4"/>
  <c r="Z1719" i="4"/>
  <c r="Z1720" i="4"/>
  <c r="Z1721" i="4"/>
  <c r="Z1722" i="4"/>
  <c r="Z1723" i="4"/>
  <c r="AP1722" i="4" s="1"/>
  <c r="Z1724" i="4"/>
  <c r="Z1725" i="4"/>
  <c r="BF1724" i="4" s="1"/>
  <c r="Z1726" i="4"/>
  <c r="Z1727" i="4"/>
  <c r="Z1728" i="4"/>
  <c r="Z1729" i="4"/>
  <c r="Z1730" i="4"/>
  <c r="Z1731" i="4"/>
  <c r="Z1732" i="4"/>
  <c r="Z1733" i="4"/>
  <c r="BF1732" i="4" s="1"/>
  <c r="Z1734" i="4"/>
  <c r="Z1735" i="4"/>
  <c r="Z1736" i="4"/>
  <c r="AP1735" i="4" s="1"/>
  <c r="Z1737" i="4"/>
  <c r="Z1738" i="4"/>
  <c r="Z1739" i="4"/>
  <c r="Z1740" i="4"/>
  <c r="Z1741" i="4"/>
  <c r="AP1740" i="4" s="1"/>
  <c r="Z1742" i="4"/>
  <c r="Z1743" i="4"/>
  <c r="Z1744" i="4"/>
  <c r="Z1745" i="4"/>
  <c r="Z1746" i="4"/>
  <c r="Z1747" i="4"/>
  <c r="AP1746" i="4" s="1"/>
  <c r="Z1748" i="4"/>
  <c r="Z1749" i="4"/>
  <c r="BF1748" i="4" s="1"/>
  <c r="Z1750" i="4"/>
  <c r="Z1751" i="4"/>
  <c r="Z1752" i="4"/>
  <c r="Z1753" i="4"/>
  <c r="Z1754" i="4"/>
  <c r="Z1755" i="4"/>
  <c r="BF1754" i="4" s="1"/>
  <c r="Z1756" i="4"/>
  <c r="Z1757" i="4"/>
  <c r="Z1758" i="4"/>
  <c r="Z1759" i="4"/>
  <c r="Z1760" i="4"/>
  <c r="Z1761" i="4"/>
  <c r="Z1762" i="4"/>
  <c r="Z1763" i="4"/>
  <c r="BF1762" i="4" s="1"/>
  <c r="Z1764" i="4"/>
  <c r="Z1765" i="4"/>
  <c r="Z1766" i="4"/>
  <c r="Z1767" i="4"/>
  <c r="Z1768" i="4"/>
  <c r="Z1769" i="4"/>
  <c r="Z1770" i="4"/>
  <c r="Z1771" i="4"/>
  <c r="Z1772" i="4"/>
  <c r="Z1773" i="4"/>
  <c r="AP1772" i="4" s="1"/>
  <c r="Z1774" i="4"/>
  <c r="Z1775" i="4"/>
  <c r="Z1776" i="4"/>
  <c r="AP1775" i="4" s="1"/>
  <c r="Z1777" i="4"/>
  <c r="Z1778" i="4"/>
  <c r="Z1779" i="4"/>
  <c r="Z1780" i="4"/>
  <c r="Z1781" i="4"/>
  <c r="Z1782" i="4"/>
  <c r="Z1783" i="4"/>
  <c r="Z1784" i="4"/>
  <c r="BF1783" i="4" s="1"/>
  <c r="Z1785" i="4"/>
  <c r="Z1786" i="4"/>
  <c r="Z1787" i="4"/>
  <c r="Z1788" i="4"/>
  <c r="Z1789" i="4"/>
  <c r="BF1788" i="4" s="1"/>
  <c r="Z1790" i="4"/>
  <c r="Z1791" i="4"/>
  <c r="Z1792" i="4"/>
  <c r="BF1791" i="4" s="1"/>
  <c r="Z1793" i="4"/>
  <c r="Z1794" i="4"/>
  <c r="Z1795" i="4"/>
  <c r="Z1796" i="4"/>
  <c r="Z1797" i="4"/>
  <c r="BF1796" i="4" s="1"/>
  <c r="Z1798" i="4"/>
  <c r="Z1799" i="4"/>
  <c r="Z1800" i="4"/>
  <c r="BF1799" i="4" s="1"/>
  <c r="Z1801" i="4"/>
  <c r="Z1802" i="4"/>
  <c r="Z1803" i="4"/>
  <c r="Z1804" i="4"/>
  <c r="Z1805" i="4"/>
  <c r="BF1804" i="4" s="1"/>
  <c r="Z1806" i="4"/>
  <c r="Z1807" i="4"/>
  <c r="Z1808" i="4"/>
  <c r="BF1807" i="4" s="1"/>
  <c r="Z1809" i="4"/>
  <c r="Z1810" i="4"/>
  <c r="Z1811" i="4"/>
  <c r="Z1812" i="4"/>
  <c r="Z1813" i="4"/>
  <c r="AP1812" i="4" s="1"/>
  <c r="Z1814" i="4"/>
  <c r="Z1815" i="4"/>
  <c r="Z1816" i="4"/>
  <c r="BF1815" i="4" s="1"/>
  <c r="Z1817" i="4"/>
  <c r="Z1818" i="4"/>
  <c r="Z1819" i="4"/>
  <c r="Z1820" i="4"/>
  <c r="Z1821" i="4"/>
  <c r="Z1822" i="4"/>
  <c r="Z1823" i="4"/>
  <c r="Z1824" i="4"/>
  <c r="BF1823" i="4" s="1"/>
  <c r="Z1825" i="4"/>
  <c r="Z1826" i="4"/>
  <c r="Z1827" i="4"/>
  <c r="Z1828" i="4"/>
  <c r="Z1829" i="4"/>
  <c r="Z1830" i="4"/>
  <c r="Z1831" i="4"/>
  <c r="Z1832" i="4"/>
  <c r="AP1831" i="4" s="1"/>
  <c r="Z1833" i="4"/>
  <c r="Z1834" i="4"/>
  <c r="Z1835" i="4"/>
  <c r="Z1836" i="4"/>
  <c r="Z1837" i="4"/>
  <c r="AP1836" i="4" s="1"/>
  <c r="Z1838" i="4"/>
  <c r="Z1839" i="4"/>
  <c r="Z1840" i="4"/>
  <c r="BF1839" i="4" s="1"/>
  <c r="Z1841" i="4"/>
  <c r="Z1842" i="4"/>
  <c r="Z1843" i="4"/>
  <c r="Z1844" i="4"/>
  <c r="Z1845" i="4"/>
  <c r="Z1846" i="4"/>
  <c r="Z1847" i="4"/>
  <c r="Z1848" i="4"/>
  <c r="BF1847" i="4" s="1"/>
  <c r="Z1849" i="4"/>
  <c r="Z1850" i="4"/>
  <c r="Z1851" i="4"/>
  <c r="Z1852" i="4"/>
  <c r="Z1853" i="4"/>
  <c r="AP1853" i="4" s="1"/>
  <c r="Z1854" i="4"/>
  <c r="Z1855" i="4"/>
  <c r="Z1856" i="4"/>
  <c r="Z1857" i="4"/>
  <c r="Z1858" i="4"/>
  <c r="Z1859" i="4"/>
  <c r="Z1860" i="4"/>
  <c r="Z1861" i="4"/>
  <c r="BF1860" i="4" s="1"/>
  <c r="Z1862" i="4"/>
  <c r="Z1863" i="4"/>
  <c r="Z1864" i="4"/>
  <c r="AP1863" i="4" s="1"/>
  <c r="Z1865" i="4"/>
  <c r="Z1866" i="4"/>
  <c r="Z1867" i="4"/>
  <c r="Z1868" i="4"/>
  <c r="Z1869" i="4"/>
  <c r="BF1868" i="4" s="1"/>
  <c r="Z1870" i="4"/>
  <c r="Z1871" i="4"/>
  <c r="Z1872" i="4"/>
  <c r="Z1873" i="4"/>
  <c r="Z1874" i="4"/>
  <c r="Z1875" i="4"/>
  <c r="Z1876" i="4"/>
  <c r="Z1877" i="4"/>
  <c r="AP1876" i="4" s="1"/>
  <c r="Z1878" i="4"/>
  <c r="Z1879" i="4"/>
  <c r="Z1880" i="4"/>
  <c r="Z1881" i="4"/>
  <c r="Z1882" i="4"/>
  <c r="Z1883" i="4"/>
  <c r="Z1884" i="4"/>
  <c r="Z1885" i="4"/>
  <c r="Z1886" i="4"/>
  <c r="Z1887" i="4"/>
  <c r="Z1888" i="4"/>
  <c r="BF1887" i="4" s="1"/>
  <c r="Z1889" i="4"/>
  <c r="Z1890" i="4"/>
  <c r="Z1891" i="4"/>
  <c r="Z1892" i="4"/>
  <c r="Z1893" i="4"/>
  <c r="Z1894" i="4"/>
  <c r="Z1895" i="4"/>
  <c r="Z1896" i="4"/>
  <c r="AP1895" i="4" s="1"/>
  <c r="Z1897" i="4"/>
  <c r="Z1898" i="4"/>
  <c r="Z1899" i="4"/>
  <c r="Z1900" i="4"/>
  <c r="Z1901" i="4"/>
  <c r="BF1900" i="4" s="1"/>
  <c r="Z1902" i="4"/>
  <c r="Z1903" i="4"/>
  <c r="Z1904" i="4"/>
  <c r="Z1905" i="4"/>
  <c r="Z1906" i="4"/>
  <c r="Z1907" i="4"/>
  <c r="Z1908" i="4"/>
  <c r="Z1909" i="4"/>
  <c r="Z1910" i="4"/>
  <c r="Z1911" i="4"/>
  <c r="Z1912" i="4"/>
  <c r="BF1911" i="4" s="1"/>
  <c r="Z1913" i="4"/>
  <c r="Z1914" i="4"/>
  <c r="Z1915" i="4"/>
  <c r="Z1916" i="4"/>
  <c r="Z1917" i="4"/>
  <c r="BF1916" i="4" s="1"/>
  <c r="Z1918" i="4"/>
  <c r="Z1919" i="4"/>
  <c r="Z1920" i="4"/>
  <c r="Z1921" i="4"/>
  <c r="Z1922" i="4"/>
  <c r="Z1923" i="4"/>
  <c r="Z1924" i="4"/>
  <c r="Z1925" i="4"/>
  <c r="Z1926" i="4"/>
  <c r="Z1927" i="4"/>
  <c r="Z1928" i="4"/>
  <c r="Z1929" i="4"/>
  <c r="Z1930" i="4"/>
  <c r="Z1931" i="4"/>
  <c r="Z1932" i="4"/>
  <c r="Z1933" i="4"/>
  <c r="AP1933" i="4" s="1"/>
  <c r="Z1934" i="4"/>
  <c r="Z1935" i="4"/>
  <c r="Z1936" i="4"/>
  <c r="Z1937" i="4"/>
  <c r="Z1938" i="4"/>
  <c r="Z1939" i="4"/>
  <c r="Z1940" i="4"/>
  <c r="Z1941" i="4"/>
  <c r="AP1940" i="4" s="1"/>
  <c r="Z1942" i="4"/>
  <c r="Z1943" i="4"/>
  <c r="Z1944" i="4"/>
  <c r="Z1945" i="4"/>
  <c r="Z1946" i="4"/>
  <c r="Z1947" i="4"/>
  <c r="Z1948" i="4"/>
  <c r="Z1949" i="4"/>
  <c r="Z1950" i="4"/>
  <c r="Z1951" i="4"/>
  <c r="Z1952" i="4"/>
  <c r="Z1953" i="4"/>
  <c r="Z1954" i="4"/>
  <c r="Z1955" i="4"/>
  <c r="Z1956" i="4"/>
  <c r="Z1957" i="4"/>
  <c r="BF1956" i="4" s="1"/>
  <c r="Z1958" i="4"/>
  <c r="Z1959" i="4"/>
  <c r="Z1960" i="4"/>
  <c r="Z1961" i="4"/>
  <c r="Z1962" i="4"/>
  <c r="Z1963" i="4"/>
  <c r="Z1964" i="4"/>
  <c r="Z1965" i="4"/>
  <c r="BF1964" i="4" s="1"/>
  <c r="Z1966" i="4"/>
  <c r="Z1967" i="4"/>
  <c r="Z1968" i="4"/>
  <c r="BF1967" i="4" s="1"/>
  <c r="Z1969" i="4"/>
  <c r="Z1970" i="4"/>
  <c r="Z1971" i="4"/>
  <c r="Z1972" i="4"/>
  <c r="Z1973" i="4"/>
  <c r="BF1972" i="4" s="1"/>
  <c r="Z1974" i="4"/>
  <c r="Z1975" i="4"/>
  <c r="Z1976" i="4"/>
  <c r="Z1977" i="4"/>
  <c r="Z1978" i="4"/>
  <c r="Z1979" i="4"/>
  <c r="AP1978" i="4" s="1"/>
  <c r="Z1980" i="4"/>
  <c r="Z1981" i="4"/>
  <c r="BF1980" i="4" s="1"/>
  <c r="Z1982" i="4"/>
  <c r="Z1983" i="4"/>
  <c r="Z1984" i="4"/>
  <c r="Z1985" i="4"/>
  <c r="Z1986" i="4"/>
  <c r="Z1987" i="4"/>
  <c r="Z1988" i="4"/>
  <c r="Z1989" i="4"/>
  <c r="BF1988" i="4" s="1"/>
  <c r="Z1990" i="4"/>
  <c r="Z1991" i="4"/>
  <c r="Z1992" i="4"/>
  <c r="Z1993" i="4"/>
  <c r="Z1994" i="4"/>
  <c r="Z1995" i="4"/>
  <c r="Z1996" i="4"/>
  <c r="Z1997" i="4"/>
  <c r="AP1996" i="4" s="1"/>
  <c r="Z1998" i="4"/>
  <c r="Z1999" i="4"/>
  <c r="Z2000" i="4"/>
  <c r="BF1999" i="4" s="1"/>
  <c r="Z2001" i="4"/>
  <c r="Z2002" i="4"/>
  <c r="Z2003" i="4"/>
  <c r="Z2004" i="4"/>
  <c r="Z2005" i="4"/>
  <c r="BF2004" i="4" s="1"/>
  <c r="Z2006" i="4"/>
  <c r="Z2007" i="4"/>
  <c r="Z200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1825" i="4"/>
  <c r="Y1826" i="4"/>
  <c r="Y1827" i="4"/>
  <c r="Y1828" i="4"/>
  <c r="Y1829" i="4"/>
  <c r="Y1830" i="4"/>
  <c r="Y1831" i="4"/>
  <c r="Y1832" i="4"/>
  <c r="Y1833" i="4"/>
  <c r="Y1834" i="4"/>
  <c r="Y1835" i="4"/>
  <c r="Y1836" i="4"/>
  <c r="Y1837" i="4"/>
  <c r="Y1838" i="4"/>
  <c r="Y1839" i="4"/>
  <c r="Y1840" i="4"/>
  <c r="Y1841" i="4"/>
  <c r="Y1842" i="4"/>
  <c r="Y1843" i="4"/>
  <c r="Y1844" i="4"/>
  <c r="Y1845" i="4"/>
  <c r="Y1846" i="4"/>
  <c r="Y1847" i="4"/>
  <c r="Y1848" i="4"/>
  <c r="Y1849" i="4"/>
  <c r="Y1850" i="4"/>
  <c r="Y1851" i="4"/>
  <c r="Y1852" i="4"/>
  <c r="Y1853" i="4"/>
  <c r="Y1854" i="4"/>
  <c r="Y1855" i="4"/>
  <c r="Y1856" i="4"/>
  <c r="Y1857" i="4"/>
  <c r="Y1858" i="4"/>
  <c r="Y1859" i="4"/>
  <c r="Y1860" i="4"/>
  <c r="Y1861" i="4"/>
  <c r="Y1862" i="4"/>
  <c r="Y1863" i="4"/>
  <c r="Y1864" i="4"/>
  <c r="Y1865" i="4"/>
  <c r="Y1866" i="4"/>
  <c r="Y1867" i="4"/>
  <c r="Y1868" i="4"/>
  <c r="Y1869" i="4"/>
  <c r="Y1870" i="4"/>
  <c r="Y1871" i="4"/>
  <c r="Y1872" i="4"/>
  <c r="Y1873" i="4"/>
  <c r="Y1874" i="4"/>
  <c r="Y1875" i="4"/>
  <c r="Y1876" i="4"/>
  <c r="Y1877" i="4"/>
  <c r="Y1878" i="4"/>
  <c r="Y1879" i="4"/>
  <c r="Y1880" i="4"/>
  <c r="Y1881" i="4"/>
  <c r="Y1882" i="4"/>
  <c r="Y1883" i="4"/>
  <c r="Y1884" i="4"/>
  <c r="Y1885" i="4"/>
  <c r="Y1886" i="4"/>
  <c r="Y1887" i="4"/>
  <c r="Y1888" i="4"/>
  <c r="Y1889" i="4"/>
  <c r="Y1890" i="4"/>
  <c r="Y1891" i="4"/>
  <c r="Y1892" i="4"/>
  <c r="Y1893" i="4"/>
  <c r="Y1894" i="4"/>
  <c r="Y1895" i="4"/>
  <c r="Y1896" i="4"/>
  <c r="Y1897" i="4"/>
  <c r="Y1898" i="4"/>
  <c r="Y1899" i="4"/>
  <c r="Y1900" i="4"/>
  <c r="Y1901" i="4"/>
  <c r="Y1902" i="4"/>
  <c r="Y1903" i="4"/>
  <c r="Y1904" i="4"/>
  <c r="Y1905" i="4"/>
  <c r="Y1906" i="4"/>
  <c r="Y1907" i="4"/>
  <c r="Y1908" i="4"/>
  <c r="Y1909" i="4"/>
  <c r="Y1910" i="4"/>
  <c r="Y1911" i="4"/>
  <c r="Y1912" i="4"/>
  <c r="Y1913" i="4"/>
  <c r="Y1914" i="4"/>
  <c r="Y1915" i="4"/>
  <c r="Y1916" i="4"/>
  <c r="Y1917" i="4"/>
  <c r="Y1918" i="4"/>
  <c r="Y1919" i="4"/>
  <c r="Y1920" i="4"/>
  <c r="Y1921" i="4"/>
  <c r="Y1922" i="4"/>
  <c r="Y1923" i="4"/>
  <c r="Y1924" i="4"/>
  <c r="Y1925" i="4"/>
  <c r="Y1926" i="4"/>
  <c r="Y1927" i="4"/>
  <c r="Y1928" i="4"/>
  <c r="Y1929" i="4"/>
  <c r="Y1930" i="4"/>
  <c r="Y1931" i="4"/>
  <c r="Y1932" i="4"/>
  <c r="Y1933" i="4"/>
  <c r="Y1934" i="4"/>
  <c r="Y1935" i="4"/>
  <c r="Y1936" i="4"/>
  <c r="Y1937" i="4"/>
  <c r="Y1938" i="4"/>
  <c r="Y1939" i="4"/>
  <c r="Y1940" i="4"/>
  <c r="Y1941" i="4"/>
  <c r="Y1942" i="4"/>
  <c r="Y1943" i="4"/>
  <c r="Y1944" i="4"/>
  <c r="Y1945" i="4"/>
  <c r="Y1946" i="4"/>
  <c r="Y1947" i="4"/>
  <c r="Y1948" i="4"/>
  <c r="Y1949" i="4"/>
  <c r="Y1950" i="4"/>
  <c r="Y1951" i="4"/>
  <c r="Y1952" i="4"/>
  <c r="Y1953" i="4"/>
  <c r="Y1954" i="4"/>
  <c r="Y1955" i="4"/>
  <c r="Y1956" i="4"/>
  <c r="Y1957" i="4"/>
  <c r="Y1958" i="4"/>
  <c r="Y1959" i="4"/>
  <c r="Y1960" i="4"/>
  <c r="Y1961" i="4"/>
  <c r="Y1962" i="4"/>
  <c r="Y1963" i="4"/>
  <c r="Y1964" i="4"/>
  <c r="Y1965" i="4"/>
  <c r="Y1966" i="4"/>
  <c r="Y1967" i="4"/>
  <c r="Y1968" i="4"/>
  <c r="Y1969" i="4"/>
  <c r="Y1970" i="4"/>
  <c r="Y1971" i="4"/>
  <c r="Y1972" i="4"/>
  <c r="Y1973" i="4"/>
  <c r="Y1974" i="4"/>
  <c r="Y1975" i="4"/>
  <c r="Y1976" i="4"/>
  <c r="Y1977" i="4"/>
  <c r="Y1978" i="4"/>
  <c r="Y1979" i="4"/>
  <c r="Y1980" i="4"/>
  <c r="Y1981" i="4"/>
  <c r="Y1982" i="4"/>
  <c r="Y1983" i="4"/>
  <c r="Y1984" i="4"/>
  <c r="Y1985" i="4"/>
  <c r="Y1986" i="4"/>
  <c r="Y1987" i="4"/>
  <c r="Y1988" i="4"/>
  <c r="Y1989" i="4"/>
  <c r="Y1990" i="4"/>
  <c r="Y1991" i="4"/>
  <c r="Y1992" i="4"/>
  <c r="Y1993" i="4"/>
  <c r="Y1994" i="4"/>
  <c r="Y1995" i="4"/>
  <c r="Y1996" i="4"/>
  <c r="Y1997" i="4"/>
  <c r="Y1998" i="4"/>
  <c r="Y1999" i="4"/>
  <c r="Y2000" i="4"/>
  <c r="Y2001" i="4"/>
  <c r="Y2002" i="4"/>
  <c r="Y2003" i="4"/>
  <c r="Y2004" i="4"/>
  <c r="Y2005" i="4"/>
  <c r="Y2006" i="4"/>
  <c r="Y2007" i="4"/>
  <c r="Y2008" i="4"/>
  <c r="U266" i="4"/>
  <c r="AO266" i="4" s="1"/>
  <c r="U267" i="4"/>
  <c r="U268" i="4"/>
  <c r="U269" i="4"/>
  <c r="U270" i="4"/>
  <c r="U271" i="4"/>
  <c r="U272" i="4"/>
  <c r="U273" i="4"/>
  <c r="U274" i="4"/>
  <c r="U275" i="4"/>
  <c r="U276" i="4"/>
  <c r="U277" i="4"/>
  <c r="U278" i="4"/>
  <c r="U279" i="4"/>
  <c r="U280" i="4"/>
  <c r="U281" i="4"/>
  <c r="U282" i="4"/>
  <c r="U283" i="4"/>
  <c r="U284" i="4"/>
  <c r="U285" i="4"/>
  <c r="U286" i="4"/>
  <c r="U287" i="4"/>
  <c r="U288" i="4"/>
  <c r="U289" i="4"/>
  <c r="U290" i="4"/>
  <c r="U291" i="4"/>
  <c r="U292" i="4"/>
  <c r="U293" i="4"/>
  <c r="U294" i="4"/>
  <c r="U295" i="4"/>
  <c r="U296" i="4"/>
  <c r="U297" i="4"/>
  <c r="U298" i="4"/>
  <c r="U299" i="4"/>
  <c r="U300" i="4"/>
  <c r="U301" i="4"/>
  <c r="U302" i="4"/>
  <c r="U303" i="4"/>
  <c r="U304" i="4"/>
  <c r="U305" i="4"/>
  <c r="U306" i="4"/>
  <c r="U307" i="4"/>
  <c r="U308" i="4"/>
  <c r="U309" i="4"/>
  <c r="U310" i="4"/>
  <c r="U311" i="4"/>
  <c r="U312" i="4"/>
  <c r="U313" i="4"/>
  <c r="U314" i="4"/>
  <c r="U315" i="4"/>
  <c r="U316" i="4"/>
  <c r="U317" i="4"/>
  <c r="U318" i="4"/>
  <c r="U319" i="4"/>
  <c r="U320" i="4"/>
  <c r="U321" i="4"/>
  <c r="U322" i="4"/>
  <c r="U323" i="4"/>
  <c r="U324" i="4"/>
  <c r="U325" i="4"/>
  <c r="U326" i="4"/>
  <c r="U327" i="4"/>
  <c r="U328" i="4"/>
  <c r="U329" i="4"/>
  <c r="U330" i="4"/>
  <c r="U331" i="4"/>
  <c r="U332" i="4"/>
  <c r="U333" i="4"/>
  <c r="U334" i="4"/>
  <c r="U335" i="4"/>
  <c r="U336" i="4"/>
  <c r="U337" i="4"/>
  <c r="U338" i="4"/>
  <c r="U339" i="4"/>
  <c r="U340" i="4"/>
  <c r="U341" i="4"/>
  <c r="U342" i="4"/>
  <c r="U343" i="4"/>
  <c r="U344" i="4"/>
  <c r="U345" i="4"/>
  <c r="U346" i="4"/>
  <c r="U347" i="4"/>
  <c r="U348" i="4"/>
  <c r="U349" i="4"/>
  <c r="U350" i="4"/>
  <c r="U351" i="4"/>
  <c r="U352" i="4"/>
  <c r="U353" i="4"/>
  <c r="U354" i="4"/>
  <c r="U355" i="4"/>
  <c r="U356" i="4"/>
  <c r="U357" i="4"/>
  <c r="U358" i="4"/>
  <c r="U359" i="4"/>
  <c r="U360" i="4"/>
  <c r="U361" i="4"/>
  <c r="U362" i="4"/>
  <c r="U363" i="4"/>
  <c r="U364" i="4"/>
  <c r="U365" i="4"/>
  <c r="U366" i="4"/>
  <c r="U367" i="4"/>
  <c r="U368" i="4"/>
  <c r="U369" i="4"/>
  <c r="U370" i="4"/>
  <c r="U371" i="4"/>
  <c r="U372" i="4"/>
  <c r="U373" i="4"/>
  <c r="U374" i="4"/>
  <c r="U375" i="4"/>
  <c r="U376" i="4"/>
  <c r="U377" i="4"/>
  <c r="U378" i="4"/>
  <c r="U379" i="4"/>
  <c r="U380" i="4"/>
  <c r="U381" i="4"/>
  <c r="U382" i="4"/>
  <c r="U383" i="4"/>
  <c r="U384" i="4"/>
  <c r="U385" i="4"/>
  <c r="U386" i="4"/>
  <c r="U387" i="4"/>
  <c r="U388" i="4"/>
  <c r="U389" i="4"/>
  <c r="U390" i="4"/>
  <c r="U391" i="4"/>
  <c r="U392" i="4"/>
  <c r="U393" i="4"/>
  <c r="U394" i="4"/>
  <c r="U395" i="4"/>
  <c r="U396" i="4"/>
  <c r="U397" i="4"/>
  <c r="U398" i="4"/>
  <c r="U399" i="4"/>
  <c r="U400" i="4"/>
  <c r="U401" i="4"/>
  <c r="U402" i="4"/>
  <c r="U403" i="4"/>
  <c r="U404" i="4"/>
  <c r="U405" i="4"/>
  <c r="U406" i="4"/>
  <c r="U407" i="4"/>
  <c r="U408" i="4"/>
  <c r="U409" i="4"/>
  <c r="U410" i="4"/>
  <c r="U411" i="4"/>
  <c r="U412" i="4"/>
  <c r="U413" i="4"/>
  <c r="U414" i="4"/>
  <c r="U415" i="4"/>
  <c r="U416" i="4"/>
  <c r="U417" i="4"/>
  <c r="U418" i="4"/>
  <c r="U419" i="4"/>
  <c r="U420" i="4"/>
  <c r="U421" i="4"/>
  <c r="U422" i="4"/>
  <c r="U423" i="4"/>
  <c r="U424" i="4"/>
  <c r="U425" i="4"/>
  <c r="U426" i="4"/>
  <c r="U427" i="4"/>
  <c r="U428" i="4"/>
  <c r="U429" i="4"/>
  <c r="U430" i="4"/>
  <c r="U431" i="4"/>
  <c r="U432" i="4"/>
  <c r="U433" i="4"/>
  <c r="U434" i="4"/>
  <c r="U435" i="4"/>
  <c r="U436" i="4"/>
  <c r="U437" i="4"/>
  <c r="U438" i="4"/>
  <c r="U439" i="4"/>
  <c r="U440" i="4"/>
  <c r="U441" i="4"/>
  <c r="U442" i="4"/>
  <c r="U443" i="4"/>
  <c r="U444" i="4"/>
  <c r="U445" i="4"/>
  <c r="U446" i="4"/>
  <c r="U447" i="4"/>
  <c r="U448" i="4"/>
  <c r="U449" i="4"/>
  <c r="U450" i="4"/>
  <c r="U451" i="4"/>
  <c r="U452" i="4"/>
  <c r="U453" i="4"/>
  <c r="U454" i="4"/>
  <c r="U455" i="4"/>
  <c r="U456" i="4"/>
  <c r="U457" i="4"/>
  <c r="U458" i="4"/>
  <c r="U459" i="4"/>
  <c r="U460" i="4"/>
  <c r="U461" i="4"/>
  <c r="U462" i="4"/>
  <c r="U463" i="4"/>
  <c r="U464" i="4"/>
  <c r="U465" i="4"/>
  <c r="U466" i="4"/>
  <c r="U467" i="4"/>
  <c r="U468" i="4"/>
  <c r="U469" i="4"/>
  <c r="U470" i="4"/>
  <c r="U471" i="4"/>
  <c r="U472" i="4"/>
  <c r="U473" i="4"/>
  <c r="U474" i="4"/>
  <c r="U475" i="4"/>
  <c r="U476" i="4"/>
  <c r="U477" i="4"/>
  <c r="U478" i="4"/>
  <c r="U479" i="4"/>
  <c r="U480" i="4"/>
  <c r="U481" i="4"/>
  <c r="U482" i="4"/>
  <c r="U483" i="4"/>
  <c r="U484" i="4"/>
  <c r="U485" i="4"/>
  <c r="U486" i="4"/>
  <c r="U487" i="4"/>
  <c r="U488" i="4"/>
  <c r="U489" i="4"/>
  <c r="U490" i="4"/>
  <c r="U491" i="4"/>
  <c r="U492" i="4"/>
  <c r="U493" i="4"/>
  <c r="U494" i="4"/>
  <c r="U495" i="4"/>
  <c r="U496" i="4"/>
  <c r="U497" i="4"/>
  <c r="U498" i="4"/>
  <c r="U499" i="4"/>
  <c r="U500" i="4"/>
  <c r="U501" i="4"/>
  <c r="U502" i="4"/>
  <c r="U503" i="4"/>
  <c r="U504" i="4"/>
  <c r="U505" i="4"/>
  <c r="U506" i="4"/>
  <c r="U507" i="4"/>
  <c r="U508" i="4"/>
  <c r="U509" i="4"/>
  <c r="U510" i="4"/>
  <c r="U511" i="4"/>
  <c r="U512" i="4"/>
  <c r="U513" i="4"/>
  <c r="U514" i="4"/>
  <c r="U515" i="4"/>
  <c r="U516" i="4"/>
  <c r="U517" i="4"/>
  <c r="U518" i="4"/>
  <c r="U519" i="4"/>
  <c r="U520" i="4"/>
  <c r="U521" i="4"/>
  <c r="U522" i="4"/>
  <c r="U523" i="4"/>
  <c r="U524" i="4"/>
  <c r="U525" i="4"/>
  <c r="U526" i="4"/>
  <c r="U527" i="4"/>
  <c r="U528" i="4"/>
  <c r="U529" i="4"/>
  <c r="U530" i="4"/>
  <c r="U531" i="4"/>
  <c r="U532" i="4"/>
  <c r="U533" i="4"/>
  <c r="U534" i="4"/>
  <c r="U535" i="4"/>
  <c r="U536" i="4"/>
  <c r="U537" i="4"/>
  <c r="U538" i="4"/>
  <c r="U539" i="4"/>
  <c r="U540" i="4"/>
  <c r="U541" i="4"/>
  <c r="U542" i="4"/>
  <c r="U543" i="4"/>
  <c r="U544" i="4"/>
  <c r="U545" i="4"/>
  <c r="U546" i="4"/>
  <c r="U547" i="4"/>
  <c r="U548" i="4"/>
  <c r="U549" i="4"/>
  <c r="U550" i="4"/>
  <c r="U551" i="4"/>
  <c r="U552" i="4"/>
  <c r="U553" i="4"/>
  <c r="U554" i="4"/>
  <c r="U555" i="4"/>
  <c r="U556" i="4"/>
  <c r="U557" i="4"/>
  <c r="U558" i="4"/>
  <c r="U559" i="4"/>
  <c r="U560" i="4"/>
  <c r="U561" i="4"/>
  <c r="U562" i="4"/>
  <c r="U563" i="4"/>
  <c r="U564" i="4"/>
  <c r="U565" i="4"/>
  <c r="U566" i="4"/>
  <c r="U567" i="4"/>
  <c r="U568" i="4"/>
  <c r="U569" i="4"/>
  <c r="U570" i="4"/>
  <c r="U571" i="4"/>
  <c r="U572" i="4"/>
  <c r="U573" i="4"/>
  <c r="U574" i="4"/>
  <c r="U575" i="4"/>
  <c r="U576" i="4"/>
  <c r="U577" i="4"/>
  <c r="U578" i="4"/>
  <c r="U579" i="4"/>
  <c r="U580" i="4"/>
  <c r="U581" i="4"/>
  <c r="U582" i="4"/>
  <c r="U583" i="4"/>
  <c r="U584" i="4"/>
  <c r="U585" i="4"/>
  <c r="U586" i="4"/>
  <c r="U587" i="4"/>
  <c r="U588" i="4"/>
  <c r="U589" i="4"/>
  <c r="U590" i="4"/>
  <c r="U591" i="4"/>
  <c r="U592" i="4"/>
  <c r="U593" i="4"/>
  <c r="U594" i="4"/>
  <c r="U595" i="4"/>
  <c r="U596" i="4"/>
  <c r="U597" i="4"/>
  <c r="U598" i="4"/>
  <c r="U599" i="4"/>
  <c r="U600" i="4"/>
  <c r="U601" i="4"/>
  <c r="U602" i="4"/>
  <c r="U603" i="4"/>
  <c r="U604" i="4"/>
  <c r="U605" i="4"/>
  <c r="U606" i="4"/>
  <c r="U607" i="4"/>
  <c r="U608" i="4"/>
  <c r="U609" i="4"/>
  <c r="U610" i="4"/>
  <c r="U611" i="4"/>
  <c r="U612" i="4"/>
  <c r="U613" i="4"/>
  <c r="U614" i="4"/>
  <c r="U615" i="4"/>
  <c r="U616" i="4"/>
  <c r="U617" i="4"/>
  <c r="U618" i="4"/>
  <c r="U619" i="4"/>
  <c r="U620" i="4"/>
  <c r="U621" i="4"/>
  <c r="U622" i="4"/>
  <c r="U623" i="4"/>
  <c r="U624" i="4"/>
  <c r="U625" i="4"/>
  <c r="U626" i="4"/>
  <c r="U627" i="4"/>
  <c r="U628" i="4"/>
  <c r="U629" i="4"/>
  <c r="U630" i="4"/>
  <c r="U631" i="4"/>
  <c r="U632" i="4"/>
  <c r="U633" i="4"/>
  <c r="U634" i="4"/>
  <c r="U635" i="4"/>
  <c r="U636" i="4"/>
  <c r="U637" i="4"/>
  <c r="U638" i="4"/>
  <c r="U639" i="4"/>
  <c r="U640" i="4"/>
  <c r="U641" i="4"/>
  <c r="U642" i="4"/>
  <c r="U643" i="4"/>
  <c r="U644" i="4"/>
  <c r="U645" i="4"/>
  <c r="U646" i="4"/>
  <c r="U647" i="4"/>
  <c r="U648" i="4"/>
  <c r="U649" i="4"/>
  <c r="U650" i="4"/>
  <c r="U651" i="4"/>
  <c r="U652" i="4"/>
  <c r="U653" i="4"/>
  <c r="U654" i="4"/>
  <c r="U655" i="4"/>
  <c r="U656" i="4"/>
  <c r="U657" i="4"/>
  <c r="U658" i="4"/>
  <c r="U659" i="4"/>
  <c r="U660" i="4"/>
  <c r="U661" i="4"/>
  <c r="U662" i="4"/>
  <c r="U663" i="4"/>
  <c r="U664" i="4"/>
  <c r="U665" i="4"/>
  <c r="U666" i="4"/>
  <c r="U667" i="4"/>
  <c r="U668" i="4"/>
  <c r="U669" i="4"/>
  <c r="U670" i="4"/>
  <c r="U671" i="4"/>
  <c r="U672" i="4"/>
  <c r="U673" i="4"/>
  <c r="U674" i="4"/>
  <c r="U675" i="4"/>
  <c r="U676" i="4"/>
  <c r="U677" i="4"/>
  <c r="U678" i="4"/>
  <c r="U679" i="4"/>
  <c r="U680" i="4"/>
  <c r="U681" i="4"/>
  <c r="U682" i="4"/>
  <c r="U683" i="4"/>
  <c r="U684" i="4"/>
  <c r="U685" i="4"/>
  <c r="U686" i="4"/>
  <c r="U687" i="4"/>
  <c r="U688" i="4"/>
  <c r="U689" i="4"/>
  <c r="U690" i="4"/>
  <c r="U691" i="4"/>
  <c r="U692" i="4"/>
  <c r="U693" i="4"/>
  <c r="U694" i="4"/>
  <c r="U695" i="4"/>
  <c r="U696" i="4"/>
  <c r="U697" i="4"/>
  <c r="U698" i="4"/>
  <c r="U699" i="4"/>
  <c r="U700" i="4"/>
  <c r="U701" i="4"/>
  <c r="U702" i="4"/>
  <c r="U703" i="4"/>
  <c r="U704" i="4"/>
  <c r="U705" i="4"/>
  <c r="U706" i="4"/>
  <c r="U707" i="4"/>
  <c r="U708" i="4"/>
  <c r="U709" i="4"/>
  <c r="U710" i="4"/>
  <c r="U711" i="4"/>
  <c r="U712" i="4"/>
  <c r="U713" i="4"/>
  <c r="U714" i="4"/>
  <c r="U715" i="4"/>
  <c r="U716" i="4"/>
  <c r="U717" i="4"/>
  <c r="U718" i="4"/>
  <c r="U719" i="4"/>
  <c r="U720" i="4"/>
  <c r="U721" i="4"/>
  <c r="U722" i="4"/>
  <c r="U723" i="4"/>
  <c r="U724" i="4"/>
  <c r="U725" i="4"/>
  <c r="U726" i="4"/>
  <c r="U727" i="4"/>
  <c r="U728" i="4"/>
  <c r="U729" i="4"/>
  <c r="U730" i="4"/>
  <c r="U731" i="4"/>
  <c r="U732" i="4"/>
  <c r="U733" i="4"/>
  <c r="U734" i="4"/>
  <c r="U735" i="4"/>
  <c r="U736" i="4"/>
  <c r="U737" i="4"/>
  <c r="U738" i="4"/>
  <c r="U739" i="4"/>
  <c r="U740" i="4"/>
  <c r="U741" i="4"/>
  <c r="U742" i="4"/>
  <c r="U743" i="4"/>
  <c r="U744" i="4"/>
  <c r="U745" i="4"/>
  <c r="U746" i="4"/>
  <c r="U747" i="4"/>
  <c r="U748" i="4"/>
  <c r="U749" i="4"/>
  <c r="U750" i="4"/>
  <c r="U751" i="4"/>
  <c r="U752" i="4"/>
  <c r="U753" i="4"/>
  <c r="U754" i="4"/>
  <c r="U755" i="4"/>
  <c r="U756" i="4"/>
  <c r="U757" i="4"/>
  <c r="U758" i="4"/>
  <c r="U759" i="4"/>
  <c r="U760" i="4"/>
  <c r="U761" i="4"/>
  <c r="U762" i="4"/>
  <c r="U763" i="4"/>
  <c r="U764" i="4"/>
  <c r="U765" i="4"/>
  <c r="U766" i="4"/>
  <c r="U767" i="4"/>
  <c r="U768" i="4"/>
  <c r="U769" i="4"/>
  <c r="U770" i="4"/>
  <c r="U771" i="4"/>
  <c r="U772" i="4"/>
  <c r="U773" i="4"/>
  <c r="U774" i="4"/>
  <c r="U775" i="4"/>
  <c r="U776" i="4"/>
  <c r="U777" i="4"/>
  <c r="U778" i="4"/>
  <c r="U779" i="4"/>
  <c r="U780" i="4"/>
  <c r="U781" i="4"/>
  <c r="U782" i="4"/>
  <c r="U783" i="4"/>
  <c r="U784" i="4"/>
  <c r="U785" i="4"/>
  <c r="U786" i="4"/>
  <c r="U787" i="4"/>
  <c r="U788" i="4"/>
  <c r="U789" i="4"/>
  <c r="U790" i="4"/>
  <c r="U791" i="4"/>
  <c r="U792" i="4"/>
  <c r="U793" i="4"/>
  <c r="U794" i="4"/>
  <c r="U795" i="4"/>
  <c r="U796" i="4"/>
  <c r="U797" i="4"/>
  <c r="U798" i="4"/>
  <c r="U799" i="4"/>
  <c r="U800" i="4"/>
  <c r="U801" i="4"/>
  <c r="U802" i="4"/>
  <c r="U803" i="4"/>
  <c r="U804" i="4"/>
  <c r="U805" i="4"/>
  <c r="U806" i="4"/>
  <c r="U807" i="4"/>
  <c r="U808" i="4"/>
  <c r="U809" i="4"/>
  <c r="U810" i="4"/>
  <c r="U811" i="4"/>
  <c r="U812" i="4"/>
  <c r="U813" i="4"/>
  <c r="U814" i="4"/>
  <c r="U815" i="4"/>
  <c r="U816" i="4"/>
  <c r="U817" i="4"/>
  <c r="U818" i="4"/>
  <c r="U819" i="4"/>
  <c r="U820" i="4"/>
  <c r="U821" i="4"/>
  <c r="U822" i="4"/>
  <c r="U823" i="4"/>
  <c r="U824" i="4"/>
  <c r="U825" i="4"/>
  <c r="U826" i="4"/>
  <c r="U827" i="4"/>
  <c r="U828" i="4"/>
  <c r="U829" i="4"/>
  <c r="U830" i="4"/>
  <c r="U831" i="4"/>
  <c r="U832" i="4"/>
  <c r="U833" i="4"/>
  <c r="U834" i="4"/>
  <c r="U835" i="4"/>
  <c r="U836" i="4"/>
  <c r="U837" i="4"/>
  <c r="U838" i="4"/>
  <c r="U839" i="4"/>
  <c r="U840" i="4"/>
  <c r="U841" i="4"/>
  <c r="U842" i="4"/>
  <c r="U843" i="4"/>
  <c r="U844" i="4"/>
  <c r="U845" i="4"/>
  <c r="U846" i="4"/>
  <c r="U847" i="4"/>
  <c r="U848" i="4"/>
  <c r="U849" i="4"/>
  <c r="U850" i="4"/>
  <c r="U851" i="4"/>
  <c r="U852" i="4"/>
  <c r="U853" i="4"/>
  <c r="U854" i="4"/>
  <c r="U855" i="4"/>
  <c r="U856" i="4"/>
  <c r="U857" i="4"/>
  <c r="U858" i="4"/>
  <c r="U859" i="4"/>
  <c r="U860" i="4"/>
  <c r="U861" i="4"/>
  <c r="U862" i="4"/>
  <c r="U863" i="4"/>
  <c r="U864" i="4"/>
  <c r="U865" i="4"/>
  <c r="U866" i="4"/>
  <c r="U867" i="4"/>
  <c r="U868" i="4"/>
  <c r="U869" i="4"/>
  <c r="U870" i="4"/>
  <c r="U871" i="4"/>
  <c r="U872" i="4"/>
  <c r="U873" i="4"/>
  <c r="U874" i="4"/>
  <c r="U875" i="4"/>
  <c r="U876" i="4"/>
  <c r="U877" i="4"/>
  <c r="U878" i="4"/>
  <c r="U879" i="4"/>
  <c r="U880" i="4"/>
  <c r="U881" i="4"/>
  <c r="U882" i="4"/>
  <c r="U883" i="4"/>
  <c r="U884" i="4"/>
  <c r="U885" i="4"/>
  <c r="U886" i="4"/>
  <c r="U887" i="4"/>
  <c r="U888" i="4"/>
  <c r="U889" i="4"/>
  <c r="U890" i="4"/>
  <c r="U891" i="4"/>
  <c r="U892" i="4"/>
  <c r="U893" i="4"/>
  <c r="U894" i="4"/>
  <c r="U895" i="4"/>
  <c r="U896" i="4"/>
  <c r="U897" i="4"/>
  <c r="U898" i="4"/>
  <c r="U899" i="4"/>
  <c r="U900" i="4"/>
  <c r="U901" i="4"/>
  <c r="U902" i="4"/>
  <c r="U903" i="4"/>
  <c r="U904" i="4"/>
  <c r="U905" i="4"/>
  <c r="U906" i="4"/>
  <c r="U907" i="4"/>
  <c r="U908" i="4"/>
  <c r="U909" i="4"/>
  <c r="U910" i="4"/>
  <c r="U911" i="4"/>
  <c r="U912" i="4"/>
  <c r="U913" i="4"/>
  <c r="U914" i="4"/>
  <c r="U915" i="4"/>
  <c r="U916" i="4"/>
  <c r="U917" i="4"/>
  <c r="U918" i="4"/>
  <c r="U919" i="4"/>
  <c r="U920" i="4"/>
  <c r="U921" i="4"/>
  <c r="U922" i="4"/>
  <c r="U923" i="4"/>
  <c r="U924" i="4"/>
  <c r="U925" i="4"/>
  <c r="U926" i="4"/>
  <c r="U927" i="4"/>
  <c r="U928" i="4"/>
  <c r="U929" i="4"/>
  <c r="U930" i="4"/>
  <c r="U931" i="4"/>
  <c r="U932" i="4"/>
  <c r="U933" i="4"/>
  <c r="U934" i="4"/>
  <c r="U935" i="4"/>
  <c r="U936" i="4"/>
  <c r="U937" i="4"/>
  <c r="U938" i="4"/>
  <c r="U939" i="4"/>
  <c r="U940" i="4"/>
  <c r="U941" i="4"/>
  <c r="U942" i="4"/>
  <c r="U943" i="4"/>
  <c r="U944" i="4"/>
  <c r="U945" i="4"/>
  <c r="U946" i="4"/>
  <c r="U947" i="4"/>
  <c r="U948" i="4"/>
  <c r="U949" i="4"/>
  <c r="U950" i="4"/>
  <c r="U951" i="4"/>
  <c r="U952" i="4"/>
  <c r="U953" i="4"/>
  <c r="U954" i="4"/>
  <c r="U955" i="4"/>
  <c r="U956" i="4"/>
  <c r="U957" i="4"/>
  <c r="U958" i="4"/>
  <c r="U959" i="4"/>
  <c r="U960" i="4"/>
  <c r="U961" i="4"/>
  <c r="U962" i="4"/>
  <c r="U963" i="4"/>
  <c r="U964" i="4"/>
  <c r="U965" i="4"/>
  <c r="U966" i="4"/>
  <c r="U967" i="4"/>
  <c r="U968" i="4"/>
  <c r="U969" i="4"/>
  <c r="U970" i="4"/>
  <c r="U971" i="4"/>
  <c r="U972" i="4"/>
  <c r="U973" i="4"/>
  <c r="U974" i="4"/>
  <c r="U975" i="4"/>
  <c r="U976" i="4"/>
  <c r="U977" i="4"/>
  <c r="U978" i="4"/>
  <c r="U979" i="4"/>
  <c r="U980" i="4"/>
  <c r="U981" i="4"/>
  <c r="U982" i="4"/>
  <c r="U983" i="4"/>
  <c r="U984" i="4"/>
  <c r="U985" i="4"/>
  <c r="U986" i="4"/>
  <c r="U987" i="4"/>
  <c r="U988" i="4"/>
  <c r="U989" i="4"/>
  <c r="U990" i="4"/>
  <c r="U991" i="4"/>
  <c r="U992" i="4"/>
  <c r="U993" i="4"/>
  <c r="U994" i="4"/>
  <c r="U995" i="4"/>
  <c r="U996" i="4"/>
  <c r="U997" i="4"/>
  <c r="U998" i="4"/>
  <c r="U999" i="4"/>
  <c r="U1000" i="4"/>
  <c r="U1001" i="4"/>
  <c r="U1002" i="4"/>
  <c r="U1003" i="4"/>
  <c r="U1004" i="4"/>
  <c r="U1005" i="4"/>
  <c r="U1006" i="4"/>
  <c r="U1007" i="4"/>
  <c r="U1008" i="4"/>
  <c r="U1009" i="4"/>
  <c r="U1010" i="4"/>
  <c r="U1011" i="4"/>
  <c r="U1012" i="4"/>
  <c r="U1013" i="4"/>
  <c r="U1014" i="4"/>
  <c r="U1015" i="4"/>
  <c r="U1016" i="4"/>
  <c r="U1017" i="4"/>
  <c r="U1018" i="4"/>
  <c r="U1019" i="4"/>
  <c r="U1020" i="4"/>
  <c r="U1021" i="4"/>
  <c r="U1022" i="4"/>
  <c r="U1023" i="4"/>
  <c r="U1024" i="4"/>
  <c r="U1025" i="4"/>
  <c r="U1026" i="4"/>
  <c r="U1027" i="4"/>
  <c r="U1028" i="4"/>
  <c r="U1029" i="4"/>
  <c r="U1030" i="4"/>
  <c r="U1031" i="4"/>
  <c r="U1032" i="4"/>
  <c r="U1033" i="4"/>
  <c r="U1034" i="4"/>
  <c r="U1035" i="4"/>
  <c r="U1036" i="4"/>
  <c r="U1037" i="4"/>
  <c r="U1038" i="4"/>
  <c r="U1039" i="4"/>
  <c r="U1040" i="4"/>
  <c r="U1041" i="4"/>
  <c r="U1042" i="4"/>
  <c r="U1043" i="4"/>
  <c r="U1044" i="4"/>
  <c r="U1045" i="4"/>
  <c r="U1046" i="4"/>
  <c r="U1047" i="4"/>
  <c r="U1048" i="4"/>
  <c r="U1049" i="4"/>
  <c r="U1050" i="4"/>
  <c r="U1051" i="4"/>
  <c r="U1052" i="4"/>
  <c r="U1053" i="4"/>
  <c r="U1054" i="4"/>
  <c r="U1055" i="4"/>
  <c r="U1056" i="4"/>
  <c r="U1057" i="4"/>
  <c r="U1058" i="4"/>
  <c r="U1059" i="4"/>
  <c r="U1060" i="4"/>
  <c r="U1061" i="4"/>
  <c r="U1062" i="4"/>
  <c r="U1063" i="4"/>
  <c r="U1064" i="4"/>
  <c r="U1065" i="4"/>
  <c r="U1066" i="4"/>
  <c r="U1067" i="4"/>
  <c r="U1068" i="4"/>
  <c r="U1069" i="4"/>
  <c r="U1070" i="4"/>
  <c r="U1071" i="4"/>
  <c r="U1072" i="4"/>
  <c r="U1073" i="4"/>
  <c r="U1074" i="4"/>
  <c r="U1075" i="4"/>
  <c r="U1076" i="4"/>
  <c r="U1077" i="4"/>
  <c r="U1078" i="4"/>
  <c r="U1079" i="4"/>
  <c r="U1080" i="4"/>
  <c r="U1081" i="4"/>
  <c r="U1082" i="4"/>
  <c r="U1083" i="4"/>
  <c r="U1084" i="4"/>
  <c r="U1085" i="4"/>
  <c r="U1086" i="4"/>
  <c r="U1087" i="4"/>
  <c r="U1088" i="4"/>
  <c r="U1089" i="4"/>
  <c r="U1090" i="4"/>
  <c r="U1091" i="4"/>
  <c r="U1092" i="4"/>
  <c r="U1093" i="4"/>
  <c r="U1094" i="4"/>
  <c r="U1095" i="4"/>
  <c r="U1096" i="4"/>
  <c r="U1097" i="4"/>
  <c r="U1098" i="4"/>
  <c r="U1099" i="4"/>
  <c r="U1100" i="4"/>
  <c r="U1101" i="4"/>
  <c r="U1102" i="4"/>
  <c r="U1103" i="4"/>
  <c r="U1104" i="4"/>
  <c r="U1105" i="4"/>
  <c r="U1106" i="4"/>
  <c r="U1107" i="4"/>
  <c r="U1108" i="4"/>
  <c r="U1109" i="4"/>
  <c r="U1110" i="4"/>
  <c r="U1111" i="4"/>
  <c r="U1112" i="4"/>
  <c r="U1113" i="4"/>
  <c r="U1114" i="4"/>
  <c r="U1115" i="4"/>
  <c r="U1116" i="4"/>
  <c r="U1117" i="4"/>
  <c r="U1118" i="4"/>
  <c r="U1119" i="4"/>
  <c r="U1120" i="4"/>
  <c r="U1121" i="4"/>
  <c r="U1122" i="4"/>
  <c r="U1123" i="4"/>
  <c r="U1124" i="4"/>
  <c r="U1125" i="4"/>
  <c r="U1126" i="4"/>
  <c r="U1127" i="4"/>
  <c r="U1128" i="4"/>
  <c r="U1129" i="4"/>
  <c r="U1130" i="4"/>
  <c r="U1131" i="4"/>
  <c r="U1132" i="4"/>
  <c r="U1133" i="4"/>
  <c r="U1134" i="4"/>
  <c r="U1135" i="4"/>
  <c r="U1136" i="4"/>
  <c r="U1137" i="4"/>
  <c r="U1138" i="4"/>
  <c r="U1139" i="4"/>
  <c r="U1140" i="4"/>
  <c r="U1141" i="4"/>
  <c r="U1142" i="4"/>
  <c r="U1143" i="4"/>
  <c r="U1144" i="4"/>
  <c r="U1145" i="4"/>
  <c r="U1146" i="4"/>
  <c r="U1147" i="4"/>
  <c r="U1148" i="4"/>
  <c r="U1149" i="4"/>
  <c r="U1150" i="4"/>
  <c r="U1151" i="4"/>
  <c r="U1152" i="4"/>
  <c r="U1153" i="4"/>
  <c r="U1154" i="4"/>
  <c r="U1155" i="4"/>
  <c r="U1156" i="4"/>
  <c r="U1157" i="4"/>
  <c r="U1158" i="4"/>
  <c r="U1159" i="4"/>
  <c r="U1160" i="4"/>
  <c r="U1161" i="4"/>
  <c r="U1162" i="4"/>
  <c r="U1163" i="4"/>
  <c r="U1164" i="4"/>
  <c r="U1165" i="4"/>
  <c r="U1166" i="4"/>
  <c r="U1167" i="4"/>
  <c r="U1168" i="4"/>
  <c r="U1169" i="4"/>
  <c r="U1170" i="4"/>
  <c r="U1171" i="4"/>
  <c r="U1172" i="4"/>
  <c r="U1173" i="4"/>
  <c r="U1174" i="4"/>
  <c r="U1175" i="4"/>
  <c r="U1176" i="4"/>
  <c r="U1177" i="4"/>
  <c r="U1178" i="4"/>
  <c r="U1179" i="4"/>
  <c r="U1180" i="4"/>
  <c r="U1181" i="4"/>
  <c r="U1182" i="4"/>
  <c r="U1183" i="4"/>
  <c r="U1184" i="4"/>
  <c r="U1185" i="4"/>
  <c r="U1186" i="4"/>
  <c r="U1187" i="4"/>
  <c r="U1188" i="4"/>
  <c r="U1189" i="4"/>
  <c r="U1190" i="4"/>
  <c r="U1191" i="4"/>
  <c r="U1192" i="4"/>
  <c r="U1193" i="4"/>
  <c r="U1194" i="4"/>
  <c r="U1195" i="4"/>
  <c r="U1196" i="4"/>
  <c r="U1197" i="4"/>
  <c r="U1198" i="4"/>
  <c r="U1199" i="4"/>
  <c r="U1200" i="4"/>
  <c r="U1201" i="4"/>
  <c r="U1202" i="4"/>
  <c r="U1203" i="4"/>
  <c r="U1204" i="4"/>
  <c r="U1205" i="4"/>
  <c r="U1206" i="4"/>
  <c r="U1207" i="4"/>
  <c r="U1208" i="4"/>
  <c r="U1209" i="4"/>
  <c r="U1210" i="4"/>
  <c r="U1211" i="4"/>
  <c r="U1212" i="4"/>
  <c r="U1213" i="4"/>
  <c r="U1214" i="4"/>
  <c r="U1215" i="4"/>
  <c r="U1216" i="4"/>
  <c r="U1217" i="4"/>
  <c r="U1218" i="4"/>
  <c r="U1219" i="4"/>
  <c r="U1220" i="4"/>
  <c r="U1221" i="4"/>
  <c r="U1222" i="4"/>
  <c r="U1223" i="4"/>
  <c r="U1224" i="4"/>
  <c r="U1225" i="4"/>
  <c r="U1226" i="4"/>
  <c r="U1227" i="4"/>
  <c r="U1228" i="4"/>
  <c r="U1229" i="4"/>
  <c r="U1230" i="4"/>
  <c r="U1231" i="4"/>
  <c r="U1232" i="4"/>
  <c r="U1233" i="4"/>
  <c r="U1234" i="4"/>
  <c r="U1235" i="4"/>
  <c r="U1236" i="4"/>
  <c r="U1237" i="4"/>
  <c r="U1238" i="4"/>
  <c r="U1239" i="4"/>
  <c r="U1240" i="4"/>
  <c r="U1241" i="4"/>
  <c r="U1242" i="4"/>
  <c r="U1243" i="4"/>
  <c r="U1244" i="4"/>
  <c r="U1245" i="4"/>
  <c r="U1246" i="4"/>
  <c r="U1247" i="4"/>
  <c r="U1248" i="4"/>
  <c r="U1249" i="4"/>
  <c r="U1250" i="4"/>
  <c r="U1251" i="4"/>
  <c r="U1252" i="4"/>
  <c r="U1253" i="4"/>
  <c r="U1254" i="4"/>
  <c r="U1255" i="4"/>
  <c r="U1256" i="4"/>
  <c r="U1257" i="4"/>
  <c r="U1258" i="4"/>
  <c r="U1259" i="4"/>
  <c r="U1260" i="4"/>
  <c r="U1261" i="4"/>
  <c r="U1262" i="4"/>
  <c r="U1263" i="4"/>
  <c r="U1264" i="4"/>
  <c r="U1265" i="4"/>
  <c r="U1266" i="4"/>
  <c r="U1267" i="4"/>
  <c r="U1268" i="4"/>
  <c r="U1269" i="4"/>
  <c r="U1270" i="4"/>
  <c r="U1271" i="4"/>
  <c r="U1272" i="4"/>
  <c r="U1273" i="4"/>
  <c r="U1274" i="4"/>
  <c r="U1275" i="4"/>
  <c r="U1276" i="4"/>
  <c r="U1277" i="4"/>
  <c r="U1278" i="4"/>
  <c r="U1279" i="4"/>
  <c r="U1280" i="4"/>
  <c r="U1281" i="4"/>
  <c r="U1282" i="4"/>
  <c r="U1283" i="4"/>
  <c r="U1284" i="4"/>
  <c r="U1285" i="4"/>
  <c r="U1286" i="4"/>
  <c r="U1287" i="4"/>
  <c r="U1288" i="4"/>
  <c r="U1289" i="4"/>
  <c r="U1290" i="4"/>
  <c r="U1291" i="4"/>
  <c r="U1292" i="4"/>
  <c r="U1293" i="4"/>
  <c r="U1294" i="4"/>
  <c r="U1295" i="4"/>
  <c r="U1296" i="4"/>
  <c r="U1297" i="4"/>
  <c r="U1298" i="4"/>
  <c r="U1299" i="4"/>
  <c r="U1300" i="4"/>
  <c r="U1301" i="4"/>
  <c r="U1302" i="4"/>
  <c r="U1303" i="4"/>
  <c r="U1304" i="4"/>
  <c r="U1305" i="4"/>
  <c r="U1306" i="4"/>
  <c r="U1307" i="4"/>
  <c r="U1308" i="4"/>
  <c r="U1309" i="4"/>
  <c r="U1310" i="4"/>
  <c r="U1311" i="4"/>
  <c r="U1312" i="4"/>
  <c r="U1313" i="4"/>
  <c r="U1314" i="4"/>
  <c r="U1315" i="4"/>
  <c r="U1316" i="4"/>
  <c r="U1317" i="4"/>
  <c r="U1318" i="4"/>
  <c r="U1319" i="4"/>
  <c r="U1320" i="4"/>
  <c r="U1321" i="4"/>
  <c r="U1322" i="4"/>
  <c r="U1323" i="4"/>
  <c r="U1324" i="4"/>
  <c r="U1325" i="4"/>
  <c r="U1326" i="4"/>
  <c r="U1327" i="4"/>
  <c r="U1328" i="4"/>
  <c r="U1329" i="4"/>
  <c r="U1330" i="4"/>
  <c r="U1331" i="4"/>
  <c r="U1332" i="4"/>
  <c r="U1333" i="4"/>
  <c r="U1334" i="4"/>
  <c r="U1335" i="4"/>
  <c r="U1336" i="4"/>
  <c r="U1337" i="4"/>
  <c r="U1338" i="4"/>
  <c r="U1339" i="4"/>
  <c r="U1340" i="4"/>
  <c r="U1341" i="4"/>
  <c r="U1342" i="4"/>
  <c r="U1343" i="4"/>
  <c r="U1344" i="4"/>
  <c r="U1345" i="4"/>
  <c r="U1346" i="4"/>
  <c r="U1347" i="4"/>
  <c r="U1348" i="4"/>
  <c r="U1349" i="4"/>
  <c r="U1350" i="4"/>
  <c r="U1351" i="4"/>
  <c r="U1352" i="4"/>
  <c r="U1353" i="4"/>
  <c r="U1354" i="4"/>
  <c r="U1355" i="4"/>
  <c r="U1356" i="4"/>
  <c r="U1357" i="4"/>
  <c r="U1358" i="4"/>
  <c r="U1359" i="4"/>
  <c r="U1360" i="4"/>
  <c r="U1361" i="4"/>
  <c r="U1362" i="4"/>
  <c r="U1363" i="4"/>
  <c r="U1364" i="4"/>
  <c r="U1365" i="4"/>
  <c r="U1366" i="4"/>
  <c r="U1367" i="4"/>
  <c r="U1368" i="4"/>
  <c r="U1369" i="4"/>
  <c r="U1370" i="4"/>
  <c r="U1371" i="4"/>
  <c r="U1372" i="4"/>
  <c r="U1373" i="4"/>
  <c r="U1374" i="4"/>
  <c r="U1375" i="4"/>
  <c r="U1376" i="4"/>
  <c r="U1377" i="4"/>
  <c r="U1378" i="4"/>
  <c r="U1379" i="4"/>
  <c r="U1380" i="4"/>
  <c r="U1381" i="4"/>
  <c r="U1382" i="4"/>
  <c r="U1383" i="4"/>
  <c r="U1384" i="4"/>
  <c r="U1385" i="4"/>
  <c r="U1386" i="4"/>
  <c r="U1387" i="4"/>
  <c r="U1388" i="4"/>
  <c r="U1389" i="4"/>
  <c r="U1390" i="4"/>
  <c r="U1391" i="4"/>
  <c r="U1392" i="4"/>
  <c r="U1393" i="4"/>
  <c r="U1394" i="4"/>
  <c r="U1395" i="4"/>
  <c r="U1396" i="4"/>
  <c r="U1397" i="4"/>
  <c r="U1398" i="4"/>
  <c r="U1399" i="4"/>
  <c r="U1400" i="4"/>
  <c r="U1401" i="4"/>
  <c r="U1402" i="4"/>
  <c r="U1403" i="4"/>
  <c r="U1404" i="4"/>
  <c r="U1405" i="4"/>
  <c r="U1406" i="4"/>
  <c r="U1407" i="4"/>
  <c r="U1408" i="4"/>
  <c r="U1409" i="4"/>
  <c r="U1410" i="4"/>
  <c r="U1411" i="4"/>
  <c r="U1412" i="4"/>
  <c r="U1413" i="4"/>
  <c r="U1414" i="4"/>
  <c r="U1415" i="4"/>
  <c r="U1416" i="4"/>
  <c r="U1417" i="4"/>
  <c r="U1418" i="4"/>
  <c r="U1419" i="4"/>
  <c r="U1420" i="4"/>
  <c r="U1421" i="4"/>
  <c r="U1422" i="4"/>
  <c r="U1423" i="4"/>
  <c r="U1424" i="4"/>
  <c r="U1425" i="4"/>
  <c r="U1426" i="4"/>
  <c r="U1427" i="4"/>
  <c r="U1428" i="4"/>
  <c r="U1429" i="4"/>
  <c r="U1430" i="4"/>
  <c r="U1431" i="4"/>
  <c r="U1432" i="4"/>
  <c r="U1433" i="4"/>
  <c r="U1434" i="4"/>
  <c r="U1435" i="4"/>
  <c r="U1436" i="4"/>
  <c r="U1437" i="4"/>
  <c r="U1438" i="4"/>
  <c r="U1439" i="4"/>
  <c r="U1440" i="4"/>
  <c r="U1441" i="4"/>
  <c r="U1442" i="4"/>
  <c r="U1443" i="4"/>
  <c r="U1444" i="4"/>
  <c r="U1445" i="4"/>
  <c r="U1446" i="4"/>
  <c r="U1447" i="4"/>
  <c r="U1448" i="4"/>
  <c r="U1449" i="4"/>
  <c r="U1450" i="4"/>
  <c r="U1451" i="4"/>
  <c r="U1452" i="4"/>
  <c r="U1453" i="4"/>
  <c r="U1454" i="4"/>
  <c r="U1455" i="4"/>
  <c r="U1456" i="4"/>
  <c r="U1457" i="4"/>
  <c r="U1458" i="4"/>
  <c r="U1459" i="4"/>
  <c r="U1460" i="4"/>
  <c r="U1461" i="4"/>
  <c r="U1462" i="4"/>
  <c r="U1463" i="4"/>
  <c r="U1464" i="4"/>
  <c r="U1465" i="4"/>
  <c r="U1466" i="4"/>
  <c r="U1467" i="4"/>
  <c r="U1468" i="4"/>
  <c r="U1469" i="4"/>
  <c r="U1470" i="4"/>
  <c r="U1471" i="4"/>
  <c r="U1472" i="4"/>
  <c r="U1473" i="4"/>
  <c r="U1474" i="4"/>
  <c r="U1475" i="4"/>
  <c r="U1476" i="4"/>
  <c r="U1477" i="4"/>
  <c r="U1478" i="4"/>
  <c r="U1479" i="4"/>
  <c r="U1480" i="4"/>
  <c r="U1481" i="4"/>
  <c r="U1482" i="4"/>
  <c r="U1483" i="4"/>
  <c r="U1484" i="4"/>
  <c r="U1485" i="4"/>
  <c r="U1486" i="4"/>
  <c r="U1487" i="4"/>
  <c r="U1488" i="4"/>
  <c r="U1489" i="4"/>
  <c r="U1490" i="4"/>
  <c r="U1491" i="4"/>
  <c r="U1492" i="4"/>
  <c r="U1493" i="4"/>
  <c r="U1494" i="4"/>
  <c r="U1495" i="4"/>
  <c r="U1496" i="4"/>
  <c r="U1497" i="4"/>
  <c r="U1498" i="4"/>
  <c r="U1499" i="4"/>
  <c r="U1500" i="4"/>
  <c r="U1501" i="4"/>
  <c r="U1502" i="4"/>
  <c r="U1503" i="4"/>
  <c r="U1504" i="4"/>
  <c r="U1505" i="4"/>
  <c r="U1506" i="4"/>
  <c r="U1507" i="4"/>
  <c r="U1508" i="4"/>
  <c r="U1509" i="4"/>
  <c r="U1510" i="4"/>
  <c r="U1511" i="4"/>
  <c r="U1512" i="4"/>
  <c r="U1513" i="4"/>
  <c r="U1514" i="4"/>
  <c r="U1515" i="4"/>
  <c r="U1516" i="4"/>
  <c r="U1517" i="4"/>
  <c r="U1518" i="4"/>
  <c r="U1519" i="4"/>
  <c r="U1520" i="4"/>
  <c r="U1521" i="4"/>
  <c r="U1522" i="4"/>
  <c r="U1523" i="4"/>
  <c r="U1524" i="4"/>
  <c r="U1525" i="4"/>
  <c r="U1526" i="4"/>
  <c r="U1527" i="4"/>
  <c r="U1528" i="4"/>
  <c r="U1529" i="4"/>
  <c r="U1530" i="4"/>
  <c r="U1531" i="4"/>
  <c r="U1532" i="4"/>
  <c r="U1533" i="4"/>
  <c r="U1534" i="4"/>
  <c r="U1535" i="4"/>
  <c r="U1536" i="4"/>
  <c r="U1537" i="4"/>
  <c r="U1538" i="4"/>
  <c r="U1539" i="4"/>
  <c r="U1540" i="4"/>
  <c r="U1541" i="4"/>
  <c r="U1542" i="4"/>
  <c r="U1543" i="4"/>
  <c r="U1544" i="4"/>
  <c r="U1545" i="4"/>
  <c r="U1546" i="4"/>
  <c r="U1547" i="4"/>
  <c r="U1548" i="4"/>
  <c r="U1549" i="4"/>
  <c r="U1550" i="4"/>
  <c r="U1551" i="4"/>
  <c r="U1552" i="4"/>
  <c r="U1553" i="4"/>
  <c r="U1554" i="4"/>
  <c r="U1555" i="4"/>
  <c r="U1556" i="4"/>
  <c r="U1557" i="4"/>
  <c r="U1558" i="4"/>
  <c r="U1559" i="4"/>
  <c r="U1560" i="4"/>
  <c r="U1561" i="4"/>
  <c r="U1562" i="4"/>
  <c r="U1563" i="4"/>
  <c r="U1564" i="4"/>
  <c r="U1565" i="4"/>
  <c r="U1566" i="4"/>
  <c r="U1567" i="4"/>
  <c r="U1568" i="4"/>
  <c r="U1569" i="4"/>
  <c r="U1570" i="4"/>
  <c r="U1571" i="4"/>
  <c r="U1572" i="4"/>
  <c r="U1573" i="4"/>
  <c r="U1574" i="4"/>
  <c r="U1575" i="4"/>
  <c r="U1576" i="4"/>
  <c r="U1577" i="4"/>
  <c r="U1578" i="4"/>
  <c r="U1579" i="4"/>
  <c r="U1580" i="4"/>
  <c r="U1581" i="4"/>
  <c r="U1582" i="4"/>
  <c r="U1583" i="4"/>
  <c r="U1584" i="4"/>
  <c r="U1585" i="4"/>
  <c r="U1586" i="4"/>
  <c r="U1587" i="4"/>
  <c r="U1588" i="4"/>
  <c r="U1589" i="4"/>
  <c r="U1590" i="4"/>
  <c r="U1591" i="4"/>
  <c r="U1592" i="4"/>
  <c r="U1593" i="4"/>
  <c r="U1594" i="4"/>
  <c r="U1595" i="4"/>
  <c r="U1596" i="4"/>
  <c r="U1597" i="4"/>
  <c r="U1598" i="4"/>
  <c r="U1599" i="4"/>
  <c r="U1600" i="4"/>
  <c r="U1601" i="4"/>
  <c r="U1602" i="4"/>
  <c r="U1603" i="4"/>
  <c r="U1604" i="4"/>
  <c r="U1605" i="4"/>
  <c r="U1606" i="4"/>
  <c r="U1607" i="4"/>
  <c r="U1608" i="4"/>
  <c r="U1609" i="4"/>
  <c r="U1610" i="4"/>
  <c r="U1611" i="4"/>
  <c r="U1612" i="4"/>
  <c r="U1613" i="4"/>
  <c r="U1614" i="4"/>
  <c r="U1615" i="4"/>
  <c r="U1616" i="4"/>
  <c r="U1617" i="4"/>
  <c r="U1618" i="4"/>
  <c r="U1619" i="4"/>
  <c r="U1620" i="4"/>
  <c r="U1621" i="4"/>
  <c r="U1622" i="4"/>
  <c r="U1623" i="4"/>
  <c r="U1624" i="4"/>
  <c r="U1625" i="4"/>
  <c r="U1626" i="4"/>
  <c r="U1627" i="4"/>
  <c r="U1628" i="4"/>
  <c r="U1629" i="4"/>
  <c r="U1630" i="4"/>
  <c r="U1631" i="4"/>
  <c r="U1632" i="4"/>
  <c r="U1633" i="4"/>
  <c r="U1634" i="4"/>
  <c r="U1635" i="4"/>
  <c r="U1636" i="4"/>
  <c r="U1637" i="4"/>
  <c r="U1638" i="4"/>
  <c r="U1639" i="4"/>
  <c r="U1640" i="4"/>
  <c r="U1641" i="4"/>
  <c r="U1642" i="4"/>
  <c r="U1643" i="4"/>
  <c r="U1644" i="4"/>
  <c r="U1645" i="4"/>
  <c r="U1646" i="4"/>
  <c r="U1647" i="4"/>
  <c r="U1648" i="4"/>
  <c r="U1649" i="4"/>
  <c r="U1650" i="4"/>
  <c r="U1651" i="4"/>
  <c r="U1652" i="4"/>
  <c r="U1653" i="4"/>
  <c r="U1654" i="4"/>
  <c r="U1655" i="4"/>
  <c r="U1656" i="4"/>
  <c r="U1657" i="4"/>
  <c r="U1658" i="4"/>
  <c r="U1659" i="4"/>
  <c r="U1660" i="4"/>
  <c r="U1661" i="4"/>
  <c r="U1662" i="4"/>
  <c r="U1663" i="4"/>
  <c r="U1664" i="4"/>
  <c r="U1665" i="4"/>
  <c r="U1666" i="4"/>
  <c r="U1667" i="4"/>
  <c r="U1668" i="4"/>
  <c r="U1669" i="4"/>
  <c r="U1670" i="4"/>
  <c r="U1671" i="4"/>
  <c r="U1672" i="4"/>
  <c r="U1673" i="4"/>
  <c r="U1674" i="4"/>
  <c r="U1675" i="4"/>
  <c r="U1676" i="4"/>
  <c r="U1677" i="4"/>
  <c r="U1678" i="4"/>
  <c r="U1679" i="4"/>
  <c r="U1680" i="4"/>
  <c r="U1681" i="4"/>
  <c r="U1682" i="4"/>
  <c r="U1683" i="4"/>
  <c r="U1684" i="4"/>
  <c r="U1685" i="4"/>
  <c r="U1686" i="4"/>
  <c r="U1687" i="4"/>
  <c r="U1688" i="4"/>
  <c r="U1689" i="4"/>
  <c r="U1690" i="4"/>
  <c r="U1691" i="4"/>
  <c r="U1692" i="4"/>
  <c r="U1693" i="4"/>
  <c r="U1694" i="4"/>
  <c r="U1695" i="4"/>
  <c r="U1696" i="4"/>
  <c r="U1697" i="4"/>
  <c r="U1698" i="4"/>
  <c r="U1699" i="4"/>
  <c r="U1700" i="4"/>
  <c r="U1701" i="4"/>
  <c r="U1702" i="4"/>
  <c r="U1703" i="4"/>
  <c r="U1704" i="4"/>
  <c r="U1705" i="4"/>
  <c r="U1706" i="4"/>
  <c r="U1707" i="4"/>
  <c r="U1708" i="4"/>
  <c r="U1709" i="4"/>
  <c r="U1710" i="4"/>
  <c r="U1711" i="4"/>
  <c r="U1712" i="4"/>
  <c r="U1713" i="4"/>
  <c r="U1714" i="4"/>
  <c r="U1715" i="4"/>
  <c r="U1716" i="4"/>
  <c r="U1717" i="4"/>
  <c r="U1718" i="4"/>
  <c r="U1719" i="4"/>
  <c r="U1720" i="4"/>
  <c r="U1721" i="4"/>
  <c r="U1722" i="4"/>
  <c r="U1723" i="4"/>
  <c r="U1724" i="4"/>
  <c r="U1725" i="4"/>
  <c r="U1726" i="4"/>
  <c r="U1727" i="4"/>
  <c r="U1728" i="4"/>
  <c r="U1729" i="4"/>
  <c r="U1730" i="4"/>
  <c r="U1731" i="4"/>
  <c r="U1732" i="4"/>
  <c r="U1733" i="4"/>
  <c r="U1734" i="4"/>
  <c r="U1735" i="4"/>
  <c r="U1736" i="4"/>
  <c r="U1737" i="4"/>
  <c r="U1738" i="4"/>
  <c r="U1739" i="4"/>
  <c r="U1740" i="4"/>
  <c r="U1741" i="4"/>
  <c r="U1742" i="4"/>
  <c r="U1743" i="4"/>
  <c r="U1744" i="4"/>
  <c r="U1745" i="4"/>
  <c r="U1746" i="4"/>
  <c r="U1747" i="4"/>
  <c r="U1748" i="4"/>
  <c r="U1749" i="4"/>
  <c r="U1750" i="4"/>
  <c r="U1751" i="4"/>
  <c r="U1752" i="4"/>
  <c r="U1753" i="4"/>
  <c r="U1754" i="4"/>
  <c r="U1755" i="4"/>
  <c r="U1756" i="4"/>
  <c r="U1757" i="4"/>
  <c r="U1758" i="4"/>
  <c r="U1759" i="4"/>
  <c r="U1760" i="4"/>
  <c r="U1761" i="4"/>
  <c r="U1762" i="4"/>
  <c r="U1763" i="4"/>
  <c r="U1764" i="4"/>
  <c r="U1765" i="4"/>
  <c r="U1766" i="4"/>
  <c r="U1767" i="4"/>
  <c r="U1768" i="4"/>
  <c r="U1769" i="4"/>
  <c r="U1770" i="4"/>
  <c r="U1771" i="4"/>
  <c r="U1772" i="4"/>
  <c r="U1773" i="4"/>
  <c r="U1774" i="4"/>
  <c r="U1775" i="4"/>
  <c r="U1776" i="4"/>
  <c r="U1777" i="4"/>
  <c r="U1778" i="4"/>
  <c r="U1779" i="4"/>
  <c r="U1780" i="4"/>
  <c r="U1781" i="4"/>
  <c r="U1782" i="4"/>
  <c r="U1783" i="4"/>
  <c r="U1784" i="4"/>
  <c r="U1785" i="4"/>
  <c r="U1786" i="4"/>
  <c r="U1787" i="4"/>
  <c r="U1788" i="4"/>
  <c r="U1789" i="4"/>
  <c r="U1790" i="4"/>
  <c r="U1791" i="4"/>
  <c r="U1792" i="4"/>
  <c r="U1793" i="4"/>
  <c r="U1794" i="4"/>
  <c r="U1795" i="4"/>
  <c r="U1796" i="4"/>
  <c r="U1797" i="4"/>
  <c r="U1798" i="4"/>
  <c r="U1799" i="4"/>
  <c r="U1800" i="4"/>
  <c r="U1801" i="4"/>
  <c r="U1802" i="4"/>
  <c r="U1803" i="4"/>
  <c r="U1804" i="4"/>
  <c r="U1805" i="4"/>
  <c r="U1806" i="4"/>
  <c r="U1807" i="4"/>
  <c r="U1808" i="4"/>
  <c r="U1809" i="4"/>
  <c r="U1810" i="4"/>
  <c r="U1811" i="4"/>
  <c r="U1812" i="4"/>
  <c r="U1813" i="4"/>
  <c r="U1814" i="4"/>
  <c r="U1815" i="4"/>
  <c r="U1816" i="4"/>
  <c r="U1817" i="4"/>
  <c r="U1818" i="4"/>
  <c r="U1819" i="4"/>
  <c r="U1820" i="4"/>
  <c r="U1821" i="4"/>
  <c r="U1822" i="4"/>
  <c r="U1823" i="4"/>
  <c r="U1824" i="4"/>
  <c r="U1825" i="4"/>
  <c r="U1826" i="4"/>
  <c r="U1827" i="4"/>
  <c r="U1828" i="4"/>
  <c r="U1829" i="4"/>
  <c r="U1830" i="4"/>
  <c r="U1831" i="4"/>
  <c r="U1832" i="4"/>
  <c r="U1833" i="4"/>
  <c r="U1834" i="4"/>
  <c r="U1835" i="4"/>
  <c r="U1836" i="4"/>
  <c r="U1837" i="4"/>
  <c r="U1838" i="4"/>
  <c r="U1839" i="4"/>
  <c r="U1840" i="4"/>
  <c r="U1841" i="4"/>
  <c r="U1842" i="4"/>
  <c r="U1843" i="4"/>
  <c r="U1844" i="4"/>
  <c r="U1845" i="4"/>
  <c r="U1846" i="4"/>
  <c r="U1847" i="4"/>
  <c r="U1848" i="4"/>
  <c r="U1849" i="4"/>
  <c r="U1850" i="4"/>
  <c r="U1851" i="4"/>
  <c r="U1852" i="4"/>
  <c r="U1853" i="4"/>
  <c r="U1854" i="4"/>
  <c r="U1855" i="4"/>
  <c r="U1856" i="4"/>
  <c r="U1857" i="4"/>
  <c r="U1858" i="4"/>
  <c r="U1859" i="4"/>
  <c r="U1860" i="4"/>
  <c r="U1861" i="4"/>
  <c r="U1862" i="4"/>
  <c r="U1863" i="4"/>
  <c r="U1864" i="4"/>
  <c r="U1865" i="4"/>
  <c r="U1866" i="4"/>
  <c r="U1867" i="4"/>
  <c r="U1868" i="4"/>
  <c r="U1869" i="4"/>
  <c r="U1870" i="4"/>
  <c r="U1871" i="4"/>
  <c r="U1872" i="4"/>
  <c r="U1873" i="4"/>
  <c r="U1874" i="4"/>
  <c r="U1875" i="4"/>
  <c r="U1876" i="4"/>
  <c r="U1877" i="4"/>
  <c r="U1878" i="4"/>
  <c r="U1879" i="4"/>
  <c r="U1880" i="4"/>
  <c r="U1881" i="4"/>
  <c r="U1882" i="4"/>
  <c r="U1883" i="4"/>
  <c r="U1884" i="4"/>
  <c r="U1885" i="4"/>
  <c r="U1886" i="4"/>
  <c r="U1887" i="4"/>
  <c r="U1888" i="4"/>
  <c r="U1889" i="4"/>
  <c r="U1890" i="4"/>
  <c r="U1891" i="4"/>
  <c r="U1892" i="4"/>
  <c r="U1893" i="4"/>
  <c r="U1894" i="4"/>
  <c r="U1895" i="4"/>
  <c r="U1896" i="4"/>
  <c r="U1897" i="4"/>
  <c r="U1898" i="4"/>
  <c r="U1899" i="4"/>
  <c r="U1900" i="4"/>
  <c r="U1901" i="4"/>
  <c r="U1902" i="4"/>
  <c r="U1903" i="4"/>
  <c r="U1904" i="4"/>
  <c r="U1905" i="4"/>
  <c r="U1906" i="4"/>
  <c r="U1907" i="4"/>
  <c r="U1908" i="4"/>
  <c r="U1909" i="4"/>
  <c r="U1910" i="4"/>
  <c r="U1911" i="4"/>
  <c r="U1912" i="4"/>
  <c r="U1913" i="4"/>
  <c r="U1914" i="4"/>
  <c r="U1915" i="4"/>
  <c r="U1916" i="4"/>
  <c r="U1917" i="4"/>
  <c r="U1918" i="4"/>
  <c r="U1919" i="4"/>
  <c r="U1920" i="4"/>
  <c r="U1921" i="4"/>
  <c r="U1922" i="4"/>
  <c r="U1923" i="4"/>
  <c r="U1924" i="4"/>
  <c r="U1925" i="4"/>
  <c r="U1926" i="4"/>
  <c r="U1927" i="4"/>
  <c r="U1928" i="4"/>
  <c r="U1929" i="4"/>
  <c r="U1930" i="4"/>
  <c r="U1931" i="4"/>
  <c r="U1932" i="4"/>
  <c r="U1933" i="4"/>
  <c r="U1934" i="4"/>
  <c r="U1935" i="4"/>
  <c r="U1936" i="4"/>
  <c r="U1937" i="4"/>
  <c r="U1938" i="4"/>
  <c r="U1939" i="4"/>
  <c r="U1940" i="4"/>
  <c r="U1941" i="4"/>
  <c r="U1942" i="4"/>
  <c r="U1943" i="4"/>
  <c r="U1944" i="4"/>
  <c r="U1945" i="4"/>
  <c r="U1946" i="4"/>
  <c r="U1947" i="4"/>
  <c r="U1948" i="4"/>
  <c r="U1949" i="4"/>
  <c r="U1950" i="4"/>
  <c r="U1951" i="4"/>
  <c r="U1952" i="4"/>
  <c r="U1953" i="4"/>
  <c r="U1954" i="4"/>
  <c r="U1955" i="4"/>
  <c r="U1956" i="4"/>
  <c r="U1957" i="4"/>
  <c r="U1958" i="4"/>
  <c r="U1959" i="4"/>
  <c r="U1960" i="4"/>
  <c r="U1961" i="4"/>
  <c r="U1962" i="4"/>
  <c r="U1963" i="4"/>
  <c r="U1964" i="4"/>
  <c r="U1965" i="4"/>
  <c r="U1966" i="4"/>
  <c r="U1967" i="4"/>
  <c r="U1968" i="4"/>
  <c r="U1969" i="4"/>
  <c r="U1970" i="4"/>
  <c r="U1971" i="4"/>
  <c r="U1972" i="4"/>
  <c r="U1973" i="4"/>
  <c r="U1974" i="4"/>
  <c r="U1975" i="4"/>
  <c r="U1976" i="4"/>
  <c r="U1977" i="4"/>
  <c r="U1978" i="4"/>
  <c r="U1979" i="4"/>
  <c r="U1980" i="4"/>
  <c r="U1981" i="4"/>
  <c r="U1982" i="4"/>
  <c r="U1983" i="4"/>
  <c r="U1984" i="4"/>
  <c r="U1985" i="4"/>
  <c r="U1986" i="4"/>
  <c r="U1987" i="4"/>
  <c r="U1988" i="4"/>
  <c r="U1989" i="4"/>
  <c r="U1990" i="4"/>
  <c r="U1991" i="4"/>
  <c r="U1992" i="4"/>
  <c r="U1993" i="4"/>
  <c r="U1994" i="4"/>
  <c r="U1995" i="4"/>
  <c r="U1996" i="4"/>
  <c r="U1997" i="4"/>
  <c r="U1998" i="4"/>
  <c r="U1999" i="4"/>
  <c r="U2000" i="4"/>
  <c r="U2001" i="4"/>
  <c r="U2002" i="4"/>
  <c r="U2003" i="4"/>
  <c r="U2004" i="4"/>
  <c r="U2005" i="4"/>
  <c r="U2006" i="4"/>
  <c r="U2007" i="4"/>
  <c r="U2008"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J12" i="4"/>
  <c r="J16" i="4"/>
  <c r="AI17" i="4"/>
  <c r="AF18" i="4"/>
  <c r="J20" i="4"/>
  <c r="AF22" i="4"/>
  <c r="J23" i="4"/>
  <c r="AI24" i="4"/>
  <c r="J25" i="4"/>
  <c r="AF26" i="4"/>
  <c r="AI27" i="4"/>
  <c r="AI28" i="4"/>
  <c r="J32" i="4"/>
  <c r="AI33" i="4"/>
  <c r="J36" i="4"/>
  <c r="AI38" i="4"/>
  <c r="AI39" i="4"/>
  <c r="AJ40" i="4"/>
  <c r="J41" i="4"/>
  <c r="AI42" i="4"/>
  <c r="AF43" i="4"/>
  <c r="AJ44" i="4"/>
  <c r="AI45" i="4"/>
  <c r="AJ45" i="4"/>
  <c r="J46" i="4"/>
  <c r="AJ47" i="4"/>
  <c r="AJ49" i="4"/>
  <c r="AF50" i="4"/>
  <c r="AI51" i="4"/>
  <c r="AI52" i="4"/>
  <c r="AJ54" i="4"/>
  <c r="AI56" i="4"/>
  <c r="AI57" i="4"/>
  <c r="AI58" i="4"/>
  <c r="AI59" i="4"/>
  <c r="AI60" i="4"/>
  <c r="AI62" i="4"/>
  <c r="AI63" i="4"/>
  <c r="J67" i="4"/>
  <c r="AI69" i="4"/>
  <c r="AK69" i="4"/>
  <c r="AI70" i="4"/>
  <c r="J74" i="4"/>
  <c r="AI76" i="4"/>
  <c r="AI78" i="4"/>
  <c r="AI79" i="4"/>
  <c r="P82" i="4"/>
  <c r="AI84" i="4"/>
  <c r="J90" i="4"/>
  <c r="AI92" i="4"/>
  <c r="AI94" i="4"/>
  <c r="AI100" i="4"/>
  <c r="J106" i="4"/>
  <c r="J114" i="4"/>
  <c r="AI116" i="4"/>
  <c r="AK119" i="4"/>
  <c r="AI121" i="4"/>
  <c r="J129" i="4"/>
  <c r="AI150" i="4"/>
  <c r="AI158" i="4"/>
  <c r="AI166" i="4"/>
  <c r="AI174" i="4"/>
  <c r="J185" i="4"/>
  <c r="AI198" i="4"/>
  <c r="J201" i="4"/>
  <c r="AI208" i="4"/>
  <c r="AI209" i="4"/>
  <c r="AI210" i="4"/>
  <c r="AI211" i="4"/>
  <c r="J212" i="4"/>
  <c r="J213" i="4"/>
  <c r="AI214" i="4"/>
  <c r="J215" i="4"/>
  <c r="AI216" i="4"/>
  <c r="AI217" i="4"/>
  <c r="AI218" i="4"/>
  <c r="AI219" i="4"/>
  <c r="AI220" i="4"/>
  <c r="AI221" i="4"/>
  <c r="AI223" i="4"/>
  <c r="AI224" i="4"/>
  <c r="J225" i="4"/>
  <c r="AI226" i="4"/>
  <c r="J227" i="4"/>
  <c r="AI228" i="4"/>
  <c r="J229" i="4"/>
  <c r="AI230" i="4"/>
  <c r="AI231" i="4"/>
  <c r="AI232" i="4"/>
  <c r="AI233" i="4"/>
  <c r="AI234" i="4"/>
  <c r="AI235" i="4"/>
  <c r="AI236" i="4"/>
  <c r="AI237" i="4"/>
  <c r="J238" i="4"/>
  <c r="AI239" i="4"/>
  <c r="AI240" i="4"/>
  <c r="AI242" i="4"/>
  <c r="J243" i="4"/>
  <c r="AI244" i="4"/>
  <c r="J245" i="4"/>
  <c r="AI246" i="4"/>
  <c r="AI247" i="4"/>
  <c r="AI248" i="4"/>
  <c r="AI249" i="4"/>
  <c r="J250" i="4"/>
  <c r="J251" i="4"/>
  <c r="AI252" i="4"/>
  <c r="AI254" i="4"/>
  <c r="J255" i="4"/>
  <c r="AI256" i="4"/>
  <c r="J257" i="4"/>
  <c r="J258" i="4"/>
  <c r="J259" i="4"/>
  <c r="AI260" i="4"/>
  <c r="J261" i="4"/>
  <c r="AI263" i="4"/>
  <c r="AI264" i="4"/>
  <c r="AI265" i="4"/>
  <c r="J266" i="4"/>
  <c r="J329" i="4"/>
  <c r="J337" i="4"/>
  <c r="J385" i="4"/>
  <c r="J393" i="4"/>
  <c r="J409" i="4"/>
  <c r="J433" i="4"/>
  <c r="J449" i="4"/>
  <c r="J457" i="4"/>
  <c r="J537" i="4"/>
  <c r="J825" i="4"/>
  <c r="J841" i="4"/>
  <c r="J849" i="4"/>
  <c r="J857" i="4"/>
  <c r="J865" i="4"/>
  <c r="J873" i="4"/>
  <c r="J889" i="4"/>
  <c r="J905" i="4"/>
  <c r="J913" i="4"/>
  <c r="J937" i="4"/>
  <c r="J945" i="4"/>
  <c r="J953" i="4"/>
  <c r="J961" i="4"/>
  <c r="J969" i="4"/>
  <c r="J977" i="4"/>
  <c r="J985" i="4"/>
  <c r="J993" i="4"/>
  <c r="J1001" i="4"/>
  <c r="J1009" i="4"/>
  <c r="J1025" i="4"/>
  <c r="J1033" i="4"/>
  <c r="J1041" i="4"/>
  <c r="J1049" i="4"/>
  <c r="J1057" i="4"/>
  <c r="J1065" i="4"/>
  <c r="J1081" i="4"/>
  <c r="J1129" i="4"/>
  <c r="J1145" i="4"/>
  <c r="J1169" i="4"/>
  <c r="J1177" i="4"/>
  <c r="J1185" i="4"/>
  <c r="J1201" i="4"/>
  <c r="J1217" i="4"/>
  <c r="J1225" i="4"/>
  <c r="J1233" i="4"/>
  <c r="J1257" i="4"/>
  <c r="J1265" i="4"/>
  <c r="J1297" i="4"/>
  <c r="J1305" i="4"/>
  <c r="J1337" i="4"/>
  <c r="J1353" i="4"/>
  <c r="J1385" i="4"/>
  <c r="J1401" i="4"/>
  <c r="J1441" i="4"/>
  <c r="J1457" i="4"/>
  <c r="J1473" i="4"/>
  <c r="J1553" i="4"/>
  <c r="J1609" i="4"/>
  <c r="J1761" i="4"/>
  <c r="J1833" i="4"/>
  <c r="J1929" i="4"/>
  <c r="AK118" i="4"/>
  <c r="AK117" i="4"/>
  <c r="AK121" i="4"/>
  <c r="AK120"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11" i="4"/>
  <c r="C2031" i="4"/>
  <c r="C2032" i="4"/>
  <c r="C2033" i="4"/>
  <c r="C2034" i="4"/>
  <c r="C2012" i="4"/>
  <c r="C2013" i="4"/>
  <c r="C2014" i="4"/>
  <c r="C2015" i="4"/>
  <c r="C2016" i="4"/>
  <c r="C2017" i="4"/>
  <c r="C2018" i="4"/>
  <c r="C2019" i="4"/>
  <c r="C2020" i="4"/>
  <c r="C2021" i="4"/>
  <c r="C2022" i="4"/>
  <c r="C2023" i="4"/>
  <c r="C2024" i="4"/>
  <c r="C2025" i="4"/>
  <c r="C2026" i="4"/>
  <c r="C2027" i="4"/>
  <c r="C2028" i="4"/>
  <c r="C2029" i="4"/>
  <c r="C2030" i="4"/>
  <c r="C2011"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BG34" i="4"/>
  <c r="BG35" i="4"/>
  <c r="BG36" i="4"/>
  <c r="BG37" i="4"/>
  <c r="BG38" i="4"/>
  <c r="BG39" i="4"/>
  <c r="BG40" i="4"/>
  <c r="BG41" i="4"/>
  <c r="BG42" i="4"/>
  <c r="BG43" i="4"/>
  <c r="BG44" i="4"/>
  <c r="BG45" i="4"/>
  <c r="BG46" i="4"/>
  <c r="BG47" i="4"/>
  <c r="BG48" i="4"/>
  <c r="BG49" i="4"/>
  <c r="BG50" i="4"/>
  <c r="BG51" i="4"/>
  <c r="BG52" i="4"/>
  <c r="BG53" i="4"/>
  <c r="BG54" i="4"/>
  <c r="BG55" i="4"/>
  <c r="BG56" i="4"/>
  <c r="BG57" i="4"/>
  <c r="BG58" i="4"/>
  <c r="BG59" i="4"/>
  <c r="BG60" i="4"/>
  <c r="BG61" i="4"/>
  <c r="BG62" i="4"/>
  <c r="BG63" i="4"/>
  <c r="BG64" i="4"/>
  <c r="BG65" i="4"/>
  <c r="BG66" i="4"/>
  <c r="BG67" i="4"/>
  <c r="BG68" i="4"/>
  <c r="BG69" i="4"/>
  <c r="BG70" i="4"/>
  <c r="BG71" i="4"/>
  <c r="BG72" i="4"/>
  <c r="BG73" i="4"/>
  <c r="BG74" i="4"/>
  <c r="BG75" i="4"/>
  <c r="BG76" i="4"/>
  <c r="BG77" i="4"/>
  <c r="BG78" i="4"/>
  <c r="BG79" i="4"/>
  <c r="BG80" i="4"/>
  <c r="BG81" i="4"/>
  <c r="BG82" i="4"/>
  <c r="BG83" i="4"/>
  <c r="BG84" i="4"/>
  <c r="BG85" i="4"/>
  <c r="BG86" i="4"/>
  <c r="BG87" i="4"/>
  <c r="BG88" i="4"/>
  <c r="BG89" i="4"/>
  <c r="BG90" i="4"/>
  <c r="BG91" i="4"/>
  <c r="BG92" i="4"/>
  <c r="BG93" i="4"/>
  <c r="BG94" i="4"/>
  <c r="BG95" i="4"/>
  <c r="BG96" i="4"/>
  <c r="BG97" i="4"/>
  <c r="BG98" i="4"/>
  <c r="BG99" i="4"/>
  <c r="BG100" i="4"/>
  <c r="BG101" i="4"/>
  <c r="BG102" i="4"/>
  <c r="BG103" i="4"/>
  <c r="BG104" i="4"/>
  <c r="BG105" i="4"/>
  <c r="BG106" i="4"/>
  <c r="BG107" i="4"/>
  <c r="BG108" i="4"/>
  <c r="BG109" i="4"/>
  <c r="BG110" i="4"/>
  <c r="BG111" i="4"/>
  <c r="BG112" i="4"/>
  <c r="BG113" i="4"/>
  <c r="BG114" i="4"/>
  <c r="BG115" i="4"/>
  <c r="BG116" i="4"/>
  <c r="BG117" i="4"/>
  <c r="BG118" i="4"/>
  <c r="BG119" i="4"/>
  <c r="BG120" i="4"/>
  <c r="BG121" i="4"/>
  <c r="BG122" i="4"/>
  <c r="BG123" i="4"/>
  <c r="BG124" i="4"/>
  <c r="BG125" i="4"/>
  <c r="BG126" i="4"/>
  <c r="BG127" i="4"/>
  <c r="BG128" i="4"/>
  <c r="BG129" i="4"/>
  <c r="BG130" i="4"/>
  <c r="BG131" i="4"/>
  <c r="BG132" i="4"/>
  <c r="BG133" i="4"/>
  <c r="BG134" i="4"/>
  <c r="BG135" i="4"/>
  <c r="BG136" i="4"/>
  <c r="BG137" i="4"/>
  <c r="BG138" i="4"/>
  <c r="BG139" i="4"/>
  <c r="BG140" i="4"/>
  <c r="BG141" i="4"/>
  <c r="BG142" i="4"/>
  <c r="BG143" i="4"/>
  <c r="BG144" i="4"/>
  <c r="BG145" i="4"/>
  <c r="BG146" i="4"/>
  <c r="BG147" i="4"/>
  <c r="BG148" i="4"/>
  <c r="BG149" i="4"/>
  <c r="BG150" i="4"/>
  <c r="BG151" i="4"/>
  <c r="BG152" i="4"/>
  <c r="BG153" i="4"/>
  <c r="BG154" i="4"/>
  <c r="BG155" i="4"/>
  <c r="BG156" i="4"/>
  <c r="BG157" i="4"/>
  <c r="BG158" i="4"/>
  <c r="BG159" i="4"/>
  <c r="BG160" i="4"/>
  <c r="BG161" i="4"/>
  <c r="BG162" i="4"/>
  <c r="BG163" i="4"/>
  <c r="BG164" i="4"/>
  <c r="BG165" i="4"/>
  <c r="BG166" i="4"/>
  <c r="BG167" i="4"/>
  <c r="BG168" i="4"/>
  <c r="BG169" i="4"/>
  <c r="BG170" i="4"/>
  <c r="BG171" i="4"/>
  <c r="BG172" i="4"/>
  <c r="BG173" i="4"/>
  <c r="BG174" i="4"/>
  <c r="BG175" i="4"/>
  <c r="BG176" i="4"/>
  <c r="BG177" i="4"/>
  <c r="BG178" i="4"/>
  <c r="BG179" i="4"/>
  <c r="BG180" i="4"/>
  <c r="BG181" i="4"/>
  <c r="BG182" i="4"/>
  <c r="BG183" i="4"/>
  <c r="BG184" i="4"/>
  <c r="BG185" i="4"/>
  <c r="BG186" i="4"/>
  <c r="BG187" i="4"/>
  <c r="BG188" i="4"/>
  <c r="BG189" i="4"/>
  <c r="BG190" i="4"/>
  <c r="BG191" i="4"/>
  <c r="BG192" i="4"/>
  <c r="BG193" i="4"/>
  <c r="BG194" i="4"/>
  <c r="BG195" i="4"/>
  <c r="BG196" i="4"/>
  <c r="BG197" i="4"/>
  <c r="BG198" i="4"/>
  <c r="BG199" i="4"/>
  <c r="BG200" i="4"/>
  <c r="BG201" i="4"/>
  <c r="BG202" i="4"/>
  <c r="BG203" i="4"/>
  <c r="BG204" i="4"/>
  <c r="BG205" i="4"/>
  <c r="BG206" i="4"/>
  <c r="BG207" i="4"/>
  <c r="BG208" i="4"/>
  <c r="BG209" i="4"/>
  <c r="BG210" i="4"/>
  <c r="BG211" i="4"/>
  <c r="BG212" i="4"/>
  <c r="BG213" i="4"/>
  <c r="BG214" i="4"/>
  <c r="BG215" i="4"/>
  <c r="BG216" i="4"/>
  <c r="BG217" i="4"/>
  <c r="BG218" i="4"/>
  <c r="BG219" i="4"/>
  <c r="BG220" i="4"/>
  <c r="BG221" i="4"/>
  <c r="BG222" i="4"/>
  <c r="BG223" i="4"/>
  <c r="BG224" i="4"/>
  <c r="BG225" i="4"/>
  <c r="BG226" i="4"/>
  <c r="BG227" i="4"/>
  <c r="BG228" i="4"/>
  <c r="BG229" i="4"/>
  <c r="BG230" i="4"/>
  <c r="BG231" i="4"/>
  <c r="BG232" i="4"/>
  <c r="BG233" i="4"/>
  <c r="BG234" i="4"/>
  <c r="BG235" i="4"/>
  <c r="BG236" i="4"/>
  <c r="BG237" i="4"/>
  <c r="BG238" i="4"/>
  <c r="BG239" i="4"/>
  <c r="BG240" i="4"/>
  <c r="BG241" i="4"/>
  <c r="BG242" i="4"/>
  <c r="BG243" i="4"/>
  <c r="BG244" i="4"/>
  <c r="BG245" i="4"/>
  <c r="BG246" i="4"/>
  <c r="BG247" i="4"/>
  <c r="BG248" i="4"/>
  <c r="BG249" i="4"/>
  <c r="BG250" i="4"/>
  <c r="BG251" i="4"/>
  <c r="BG252" i="4"/>
  <c r="BG253" i="4"/>
  <c r="BG254" i="4"/>
  <c r="BG255" i="4"/>
  <c r="BG256" i="4"/>
  <c r="BG257" i="4"/>
  <c r="BG258" i="4"/>
  <c r="BG259" i="4"/>
  <c r="BG260" i="4"/>
  <c r="BG261" i="4"/>
  <c r="BG262" i="4"/>
  <c r="BG263" i="4"/>
  <c r="BG264" i="4"/>
  <c r="BG265" i="4"/>
  <c r="BG266" i="4"/>
  <c r="BG267" i="4"/>
  <c r="BG268" i="4"/>
  <c r="BG269" i="4"/>
  <c r="BG270" i="4"/>
  <c r="BG271" i="4"/>
  <c r="BG272" i="4"/>
  <c r="BG273" i="4"/>
  <c r="BG274" i="4"/>
  <c r="BG275" i="4"/>
  <c r="BG276" i="4"/>
  <c r="BG277" i="4"/>
  <c r="BG278" i="4"/>
  <c r="BG279" i="4"/>
  <c r="BG280" i="4"/>
  <c r="BG281" i="4"/>
  <c r="BG282" i="4"/>
  <c r="BG283" i="4"/>
  <c r="BG284" i="4"/>
  <c r="BG285" i="4"/>
  <c r="BG286" i="4"/>
  <c r="BG287" i="4"/>
  <c r="BG288" i="4"/>
  <c r="BG289" i="4"/>
  <c r="BG290" i="4"/>
  <c r="BG291" i="4"/>
  <c r="BG292" i="4"/>
  <c r="BG293" i="4"/>
  <c r="BG294" i="4"/>
  <c r="BG295" i="4"/>
  <c r="BG296" i="4"/>
  <c r="BG297" i="4"/>
  <c r="BG298" i="4"/>
  <c r="BG299" i="4"/>
  <c r="BG300" i="4"/>
  <c r="BG301" i="4"/>
  <c r="BG302" i="4"/>
  <c r="BG303" i="4"/>
  <c r="BG304" i="4"/>
  <c r="BG305" i="4"/>
  <c r="BG306" i="4"/>
  <c r="BG307" i="4"/>
  <c r="BG308" i="4"/>
  <c r="BG309" i="4"/>
  <c r="BG310" i="4"/>
  <c r="BG311" i="4"/>
  <c r="BG312" i="4"/>
  <c r="BG313" i="4"/>
  <c r="BG314" i="4"/>
  <c r="BG315" i="4"/>
  <c r="BG316" i="4"/>
  <c r="BG317" i="4"/>
  <c r="BG318" i="4"/>
  <c r="BG319" i="4"/>
  <c r="BG320" i="4"/>
  <c r="BG321" i="4"/>
  <c r="BG322" i="4"/>
  <c r="BG323" i="4"/>
  <c r="BG324" i="4"/>
  <c r="BG325" i="4"/>
  <c r="BG326" i="4"/>
  <c r="BG327" i="4"/>
  <c r="BG328" i="4"/>
  <c r="BG329" i="4"/>
  <c r="BG330" i="4"/>
  <c r="BG331" i="4"/>
  <c r="BG332" i="4"/>
  <c r="BG333" i="4"/>
  <c r="BG334" i="4"/>
  <c r="BG335" i="4"/>
  <c r="BG336" i="4"/>
  <c r="BG337" i="4"/>
  <c r="BG338" i="4"/>
  <c r="BG339" i="4"/>
  <c r="BG340" i="4"/>
  <c r="BG341" i="4"/>
  <c r="BG342" i="4"/>
  <c r="BG343" i="4"/>
  <c r="BG344" i="4"/>
  <c r="BG345" i="4"/>
  <c r="BG346" i="4"/>
  <c r="BG347" i="4"/>
  <c r="BG348" i="4"/>
  <c r="BG349" i="4"/>
  <c r="BG350" i="4"/>
  <c r="BG351" i="4"/>
  <c r="BG352" i="4"/>
  <c r="BG353" i="4"/>
  <c r="BG354" i="4"/>
  <c r="BG355" i="4"/>
  <c r="BG356" i="4"/>
  <c r="BG357" i="4"/>
  <c r="BG358" i="4"/>
  <c r="BG359" i="4"/>
  <c r="BG360" i="4"/>
  <c r="BG361" i="4"/>
  <c r="BG362" i="4"/>
  <c r="BG363" i="4"/>
  <c r="BG364" i="4"/>
  <c r="BG365" i="4"/>
  <c r="BG366" i="4"/>
  <c r="BG367" i="4"/>
  <c r="BG368" i="4"/>
  <c r="BG369" i="4"/>
  <c r="BG370" i="4"/>
  <c r="BG371" i="4"/>
  <c r="BG372" i="4"/>
  <c r="BG373" i="4"/>
  <c r="BG374" i="4"/>
  <c r="BG375" i="4"/>
  <c r="BG376" i="4"/>
  <c r="BG377" i="4"/>
  <c r="BG378" i="4"/>
  <c r="BG379" i="4"/>
  <c r="BG380" i="4"/>
  <c r="BG381" i="4"/>
  <c r="BG382" i="4"/>
  <c r="BG383" i="4"/>
  <c r="BG384" i="4"/>
  <c r="BG385" i="4"/>
  <c r="BG386" i="4"/>
  <c r="BG387" i="4"/>
  <c r="BG388" i="4"/>
  <c r="BG389" i="4"/>
  <c r="BG390" i="4"/>
  <c r="BG391" i="4"/>
  <c r="BG392" i="4"/>
  <c r="BG393" i="4"/>
  <c r="BG394" i="4"/>
  <c r="BG395" i="4"/>
  <c r="BG396" i="4"/>
  <c r="BG397" i="4"/>
  <c r="BG398" i="4"/>
  <c r="BG399" i="4"/>
  <c r="BG400" i="4"/>
  <c r="BG401" i="4"/>
  <c r="BG402" i="4"/>
  <c r="BG403" i="4"/>
  <c r="BG404" i="4"/>
  <c r="BG405" i="4"/>
  <c r="BG406" i="4"/>
  <c r="BG407" i="4"/>
  <c r="BG408" i="4"/>
  <c r="BG409" i="4"/>
  <c r="BG410" i="4"/>
  <c r="BG411" i="4"/>
  <c r="BG412" i="4"/>
  <c r="BG413" i="4"/>
  <c r="BG414" i="4"/>
  <c r="BG415" i="4"/>
  <c r="BG416" i="4"/>
  <c r="BG417" i="4"/>
  <c r="BG418" i="4"/>
  <c r="BG419" i="4"/>
  <c r="BG420" i="4"/>
  <c r="BG421" i="4"/>
  <c r="BG422" i="4"/>
  <c r="BG423" i="4"/>
  <c r="BG424" i="4"/>
  <c r="BG425" i="4"/>
  <c r="BG426" i="4"/>
  <c r="BG427" i="4"/>
  <c r="BG428" i="4"/>
  <c r="BG429" i="4"/>
  <c r="BG430" i="4"/>
  <c r="BG431" i="4"/>
  <c r="BG432" i="4"/>
  <c r="BG433" i="4"/>
  <c r="BG434" i="4"/>
  <c r="BG435" i="4"/>
  <c r="BG436" i="4"/>
  <c r="BG437" i="4"/>
  <c r="BG438" i="4"/>
  <c r="BG439" i="4"/>
  <c r="BG440" i="4"/>
  <c r="BG441" i="4"/>
  <c r="BG442" i="4"/>
  <c r="BG443" i="4"/>
  <c r="BG444" i="4"/>
  <c r="BG445" i="4"/>
  <c r="BG446" i="4"/>
  <c r="BG447" i="4"/>
  <c r="BG448" i="4"/>
  <c r="BG449" i="4"/>
  <c r="BG450" i="4"/>
  <c r="BG451" i="4"/>
  <c r="BG452" i="4"/>
  <c r="BG453" i="4"/>
  <c r="BG454" i="4"/>
  <c r="BG455" i="4"/>
  <c r="BG456" i="4"/>
  <c r="BG457" i="4"/>
  <c r="BG458" i="4"/>
  <c r="BG459" i="4"/>
  <c r="BG460" i="4"/>
  <c r="BG461" i="4"/>
  <c r="BG462" i="4"/>
  <c r="BG463" i="4"/>
  <c r="BG464" i="4"/>
  <c r="BG465" i="4"/>
  <c r="BG466" i="4"/>
  <c r="BG467" i="4"/>
  <c r="BG468" i="4"/>
  <c r="BG469" i="4"/>
  <c r="BG470" i="4"/>
  <c r="BG471" i="4"/>
  <c r="BG472" i="4"/>
  <c r="BG473" i="4"/>
  <c r="BG474" i="4"/>
  <c r="BG475" i="4"/>
  <c r="BG476" i="4"/>
  <c r="BG477" i="4"/>
  <c r="BG478" i="4"/>
  <c r="BG479" i="4"/>
  <c r="BG480" i="4"/>
  <c r="BG481" i="4"/>
  <c r="BG482" i="4"/>
  <c r="BG483" i="4"/>
  <c r="BG484" i="4"/>
  <c r="BG485" i="4"/>
  <c r="BG486" i="4"/>
  <c r="BG487" i="4"/>
  <c r="BG488" i="4"/>
  <c r="BG489" i="4"/>
  <c r="BG490" i="4"/>
  <c r="BG491" i="4"/>
  <c r="BG492" i="4"/>
  <c r="BG493" i="4"/>
  <c r="BG494" i="4"/>
  <c r="BG495" i="4"/>
  <c r="BG496" i="4"/>
  <c r="BG497" i="4"/>
  <c r="BG498" i="4"/>
  <c r="BG499" i="4"/>
  <c r="BG500" i="4"/>
  <c r="BG501" i="4"/>
  <c r="BG502" i="4"/>
  <c r="BG503" i="4"/>
  <c r="BG504" i="4"/>
  <c r="BG505" i="4"/>
  <c r="BG506" i="4"/>
  <c r="BG507" i="4"/>
  <c r="BG508" i="4"/>
  <c r="BG509" i="4"/>
  <c r="BG510" i="4"/>
  <c r="BG511" i="4"/>
  <c r="BG512" i="4"/>
  <c r="BG513" i="4"/>
  <c r="BG514" i="4"/>
  <c r="BG515" i="4"/>
  <c r="BG516" i="4"/>
  <c r="BG517" i="4"/>
  <c r="BG518" i="4"/>
  <c r="BG519" i="4"/>
  <c r="BG520" i="4"/>
  <c r="BG521" i="4"/>
  <c r="BG522" i="4"/>
  <c r="BG523" i="4"/>
  <c r="BG524" i="4"/>
  <c r="BG525" i="4"/>
  <c r="BG526" i="4"/>
  <c r="BG527" i="4"/>
  <c r="BG528" i="4"/>
  <c r="BG529" i="4"/>
  <c r="BG530" i="4"/>
  <c r="BG531" i="4"/>
  <c r="BG532" i="4"/>
  <c r="BG533" i="4"/>
  <c r="BG534" i="4"/>
  <c r="BG535" i="4"/>
  <c r="BG536" i="4"/>
  <c r="BG537" i="4"/>
  <c r="BG538" i="4"/>
  <c r="BG539" i="4"/>
  <c r="BG540" i="4"/>
  <c r="BG541" i="4"/>
  <c r="BG542" i="4"/>
  <c r="BG543" i="4"/>
  <c r="BG544" i="4"/>
  <c r="BG545" i="4"/>
  <c r="BG546" i="4"/>
  <c r="BG547" i="4"/>
  <c r="BG548" i="4"/>
  <c r="BG549" i="4"/>
  <c r="BG550" i="4"/>
  <c r="BG551" i="4"/>
  <c r="BG552" i="4"/>
  <c r="BG553" i="4"/>
  <c r="BG554" i="4"/>
  <c r="BG555" i="4"/>
  <c r="BG556" i="4"/>
  <c r="BG557" i="4"/>
  <c r="BG558" i="4"/>
  <c r="BG559" i="4"/>
  <c r="BG560" i="4"/>
  <c r="BG561" i="4"/>
  <c r="BG562" i="4"/>
  <c r="BG563" i="4"/>
  <c r="BG564" i="4"/>
  <c r="BG565" i="4"/>
  <c r="BG566" i="4"/>
  <c r="BG567" i="4"/>
  <c r="BG568" i="4"/>
  <c r="BG569" i="4"/>
  <c r="BG570" i="4"/>
  <c r="BG571" i="4"/>
  <c r="BG572" i="4"/>
  <c r="BG573" i="4"/>
  <c r="BG574" i="4"/>
  <c r="BG575" i="4"/>
  <c r="BG576" i="4"/>
  <c r="BG577" i="4"/>
  <c r="BG578" i="4"/>
  <c r="BG579" i="4"/>
  <c r="BG580" i="4"/>
  <c r="BG581" i="4"/>
  <c r="BG582" i="4"/>
  <c r="BG583" i="4"/>
  <c r="BG584" i="4"/>
  <c r="BG585" i="4"/>
  <c r="BG586" i="4"/>
  <c r="BG587" i="4"/>
  <c r="BG588" i="4"/>
  <c r="BG589" i="4"/>
  <c r="BG590" i="4"/>
  <c r="BG591" i="4"/>
  <c r="BG592" i="4"/>
  <c r="BG593" i="4"/>
  <c r="BG594" i="4"/>
  <c r="BG595" i="4"/>
  <c r="BG596" i="4"/>
  <c r="BG597" i="4"/>
  <c r="BG598" i="4"/>
  <c r="BG599" i="4"/>
  <c r="BG600" i="4"/>
  <c r="BG601" i="4"/>
  <c r="BG602" i="4"/>
  <c r="BG603" i="4"/>
  <c r="BG604" i="4"/>
  <c r="BG605" i="4"/>
  <c r="BG606" i="4"/>
  <c r="BG607" i="4"/>
  <c r="BG608" i="4"/>
  <c r="BG609" i="4"/>
  <c r="BG610" i="4"/>
  <c r="BG611" i="4"/>
  <c r="BG612" i="4"/>
  <c r="BG613" i="4"/>
  <c r="BG614" i="4"/>
  <c r="BG615" i="4"/>
  <c r="BG616" i="4"/>
  <c r="BG617" i="4"/>
  <c r="BG618" i="4"/>
  <c r="BG619" i="4"/>
  <c r="BG620" i="4"/>
  <c r="BG621" i="4"/>
  <c r="BG622" i="4"/>
  <c r="BG623" i="4"/>
  <c r="BG624" i="4"/>
  <c r="BG625" i="4"/>
  <c r="BG626" i="4"/>
  <c r="BG627" i="4"/>
  <c r="BG628" i="4"/>
  <c r="BG629" i="4"/>
  <c r="BG630" i="4"/>
  <c r="BG631" i="4"/>
  <c r="BG632" i="4"/>
  <c r="BG633" i="4"/>
  <c r="BG634" i="4"/>
  <c r="BG635" i="4"/>
  <c r="BG636" i="4"/>
  <c r="BG637" i="4"/>
  <c r="BG638" i="4"/>
  <c r="BG639" i="4"/>
  <c r="BG640" i="4"/>
  <c r="BG641" i="4"/>
  <c r="BG642" i="4"/>
  <c r="BG643" i="4"/>
  <c r="BG644" i="4"/>
  <c r="BG645" i="4"/>
  <c r="BG646" i="4"/>
  <c r="BG647" i="4"/>
  <c r="BG648" i="4"/>
  <c r="BG649" i="4"/>
  <c r="BG650" i="4"/>
  <c r="BG651" i="4"/>
  <c r="BG652" i="4"/>
  <c r="BG653" i="4"/>
  <c r="BG654" i="4"/>
  <c r="BG655" i="4"/>
  <c r="BG656" i="4"/>
  <c r="BG657" i="4"/>
  <c r="BG658" i="4"/>
  <c r="BG659" i="4"/>
  <c r="BG660" i="4"/>
  <c r="BG661" i="4"/>
  <c r="BG662" i="4"/>
  <c r="BG663" i="4"/>
  <c r="BG664" i="4"/>
  <c r="BG665" i="4"/>
  <c r="BG666" i="4"/>
  <c r="BG667" i="4"/>
  <c r="BG668" i="4"/>
  <c r="BG669" i="4"/>
  <c r="BG670" i="4"/>
  <c r="BG671" i="4"/>
  <c r="BG672" i="4"/>
  <c r="BG673" i="4"/>
  <c r="BG674" i="4"/>
  <c r="BG675" i="4"/>
  <c r="BG676" i="4"/>
  <c r="BG677" i="4"/>
  <c r="BG678" i="4"/>
  <c r="BG679" i="4"/>
  <c r="BG680" i="4"/>
  <c r="BG681" i="4"/>
  <c r="BG682" i="4"/>
  <c r="BG683" i="4"/>
  <c r="BG684" i="4"/>
  <c r="BG685" i="4"/>
  <c r="BG686" i="4"/>
  <c r="BG687" i="4"/>
  <c r="BG688" i="4"/>
  <c r="BG689" i="4"/>
  <c r="BG690" i="4"/>
  <c r="BG691" i="4"/>
  <c r="BG692" i="4"/>
  <c r="BG693" i="4"/>
  <c r="BG694" i="4"/>
  <c r="BG695" i="4"/>
  <c r="BG696" i="4"/>
  <c r="BG697" i="4"/>
  <c r="BG698" i="4"/>
  <c r="BG699" i="4"/>
  <c r="BG700" i="4"/>
  <c r="BG701" i="4"/>
  <c r="BG702" i="4"/>
  <c r="BG703" i="4"/>
  <c r="BG704" i="4"/>
  <c r="BG705" i="4"/>
  <c r="BG706" i="4"/>
  <c r="BG707" i="4"/>
  <c r="BG708" i="4"/>
  <c r="BG709" i="4"/>
  <c r="BG710" i="4"/>
  <c r="BG711" i="4"/>
  <c r="BG712" i="4"/>
  <c r="BG713" i="4"/>
  <c r="BG714" i="4"/>
  <c r="BG715" i="4"/>
  <c r="BG716" i="4"/>
  <c r="BG717" i="4"/>
  <c r="BG718" i="4"/>
  <c r="BG719" i="4"/>
  <c r="BG720" i="4"/>
  <c r="BG721" i="4"/>
  <c r="BG722" i="4"/>
  <c r="BG723" i="4"/>
  <c r="BG724" i="4"/>
  <c r="BG725" i="4"/>
  <c r="BG726" i="4"/>
  <c r="BG727" i="4"/>
  <c r="BG728" i="4"/>
  <c r="BG729" i="4"/>
  <c r="BG730" i="4"/>
  <c r="BG731" i="4"/>
  <c r="BG732" i="4"/>
  <c r="BG733" i="4"/>
  <c r="BG734" i="4"/>
  <c r="BG735" i="4"/>
  <c r="BG736" i="4"/>
  <c r="BG737" i="4"/>
  <c r="BG738" i="4"/>
  <c r="BG739" i="4"/>
  <c r="BG740" i="4"/>
  <c r="BG741" i="4"/>
  <c r="BG742" i="4"/>
  <c r="BG743" i="4"/>
  <c r="BG744" i="4"/>
  <c r="BG745" i="4"/>
  <c r="BG746" i="4"/>
  <c r="BG747" i="4"/>
  <c r="BG748" i="4"/>
  <c r="BG749" i="4"/>
  <c r="BG750" i="4"/>
  <c r="BG751" i="4"/>
  <c r="BG752" i="4"/>
  <c r="BG753" i="4"/>
  <c r="BG754" i="4"/>
  <c r="BG755" i="4"/>
  <c r="BG756" i="4"/>
  <c r="BG757" i="4"/>
  <c r="BG758" i="4"/>
  <c r="BG759" i="4"/>
  <c r="BG760" i="4"/>
  <c r="BG761" i="4"/>
  <c r="BG762" i="4"/>
  <c r="BG763" i="4"/>
  <c r="BG764" i="4"/>
  <c r="BG765" i="4"/>
  <c r="BG766" i="4"/>
  <c r="BG767" i="4"/>
  <c r="BG768" i="4"/>
  <c r="BG769" i="4"/>
  <c r="BG770" i="4"/>
  <c r="BG771" i="4"/>
  <c r="BG772" i="4"/>
  <c r="BG773" i="4"/>
  <c r="BG774" i="4"/>
  <c r="BG775" i="4"/>
  <c r="BG776" i="4"/>
  <c r="BG777" i="4"/>
  <c r="BG778" i="4"/>
  <c r="BG779" i="4"/>
  <c r="BG780" i="4"/>
  <c r="BG781" i="4"/>
  <c r="BG782" i="4"/>
  <c r="BG783" i="4"/>
  <c r="BG784" i="4"/>
  <c r="BG785" i="4"/>
  <c r="BG786" i="4"/>
  <c r="BG787" i="4"/>
  <c r="BG788" i="4"/>
  <c r="BG789" i="4"/>
  <c r="BG790" i="4"/>
  <c r="BG791" i="4"/>
  <c r="BG792" i="4"/>
  <c r="BG793" i="4"/>
  <c r="BG794" i="4"/>
  <c r="BG795" i="4"/>
  <c r="BG796" i="4"/>
  <c r="BG797" i="4"/>
  <c r="BG798" i="4"/>
  <c r="BG799" i="4"/>
  <c r="BG800" i="4"/>
  <c r="BG801" i="4"/>
  <c r="BG802" i="4"/>
  <c r="BG803" i="4"/>
  <c r="BG804" i="4"/>
  <c r="BG805" i="4"/>
  <c r="BG806" i="4"/>
  <c r="BG807" i="4"/>
  <c r="BG808" i="4"/>
  <c r="BG809" i="4"/>
  <c r="BG810" i="4"/>
  <c r="BG811" i="4"/>
  <c r="BG812" i="4"/>
  <c r="BG813" i="4"/>
  <c r="BG814" i="4"/>
  <c r="BG815" i="4"/>
  <c r="BG816" i="4"/>
  <c r="BG817" i="4"/>
  <c r="BG818" i="4"/>
  <c r="BG819" i="4"/>
  <c r="BG820" i="4"/>
  <c r="BG821" i="4"/>
  <c r="BG822" i="4"/>
  <c r="BG823" i="4"/>
  <c r="BG824" i="4"/>
  <c r="BG825" i="4"/>
  <c r="BG826" i="4"/>
  <c r="BG827" i="4"/>
  <c r="BG828" i="4"/>
  <c r="BG829" i="4"/>
  <c r="BG830" i="4"/>
  <c r="BG831" i="4"/>
  <c r="BG832" i="4"/>
  <c r="BG833" i="4"/>
  <c r="BG834" i="4"/>
  <c r="BG835" i="4"/>
  <c r="BG836" i="4"/>
  <c r="BG837" i="4"/>
  <c r="BG838" i="4"/>
  <c r="BG839" i="4"/>
  <c r="BG840" i="4"/>
  <c r="BG841" i="4"/>
  <c r="BG842" i="4"/>
  <c r="BG843" i="4"/>
  <c r="BG844" i="4"/>
  <c r="BG845" i="4"/>
  <c r="BG846" i="4"/>
  <c r="BG847" i="4"/>
  <c r="BG848" i="4"/>
  <c r="BG849" i="4"/>
  <c r="BG850" i="4"/>
  <c r="BG851" i="4"/>
  <c r="BG852" i="4"/>
  <c r="BG853" i="4"/>
  <c r="BG854" i="4"/>
  <c r="BG855" i="4"/>
  <c r="BG856" i="4"/>
  <c r="BG857" i="4"/>
  <c r="BG858" i="4"/>
  <c r="BG859" i="4"/>
  <c r="BG860" i="4"/>
  <c r="BG861" i="4"/>
  <c r="BG862" i="4"/>
  <c r="BG863" i="4"/>
  <c r="BG864" i="4"/>
  <c r="BG865" i="4"/>
  <c r="BG866" i="4"/>
  <c r="BG867" i="4"/>
  <c r="BG868" i="4"/>
  <c r="BG869" i="4"/>
  <c r="BG870" i="4"/>
  <c r="BG871" i="4"/>
  <c r="BG872" i="4"/>
  <c r="BG873" i="4"/>
  <c r="BG874" i="4"/>
  <c r="BG875" i="4"/>
  <c r="BG876" i="4"/>
  <c r="BG877" i="4"/>
  <c r="BG878" i="4"/>
  <c r="BG879" i="4"/>
  <c r="BG880" i="4"/>
  <c r="BG881" i="4"/>
  <c r="BG882" i="4"/>
  <c r="BG883" i="4"/>
  <c r="BG884" i="4"/>
  <c r="BG885" i="4"/>
  <c r="BG886" i="4"/>
  <c r="BG887" i="4"/>
  <c r="BG888" i="4"/>
  <c r="BG889" i="4"/>
  <c r="BG890" i="4"/>
  <c r="BG891" i="4"/>
  <c r="BG892" i="4"/>
  <c r="BG893" i="4"/>
  <c r="BG894" i="4"/>
  <c r="BG895" i="4"/>
  <c r="BG896" i="4"/>
  <c r="BG897" i="4"/>
  <c r="BG898" i="4"/>
  <c r="BG899" i="4"/>
  <c r="BG900" i="4"/>
  <c r="BG901" i="4"/>
  <c r="BG902" i="4"/>
  <c r="BG903" i="4"/>
  <c r="BG904" i="4"/>
  <c r="BG905" i="4"/>
  <c r="BG906" i="4"/>
  <c r="BG907" i="4"/>
  <c r="BG908" i="4"/>
  <c r="BG909" i="4"/>
  <c r="BG910" i="4"/>
  <c r="BG911" i="4"/>
  <c r="BG912" i="4"/>
  <c r="BG913" i="4"/>
  <c r="BG914" i="4"/>
  <c r="BG915" i="4"/>
  <c r="BG916" i="4"/>
  <c r="BG917" i="4"/>
  <c r="BG918" i="4"/>
  <c r="BG919" i="4"/>
  <c r="BG920" i="4"/>
  <c r="BG921" i="4"/>
  <c r="BG922" i="4"/>
  <c r="BG923" i="4"/>
  <c r="BG924" i="4"/>
  <c r="BG925" i="4"/>
  <c r="BG926" i="4"/>
  <c r="BG927" i="4"/>
  <c r="BG928" i="4"/>
  <c r="BG929" i="4"/>
  <c r="BG930" i="4"/>
  <c r="BG931" i="4"/>
  <c r="BG932" i="4"/>
  <c r="BG933" i="4"/>
  <c r="BG934" i="4"/>
  <c r="BG935" i="4"/>
  <c r="BG936" i="4"/>
  <c r="BG937" i="4"/>
  <c r="BG938" i="4"/>
  <c r="BG939" i="4"/>
  <c r="BG940" i="4"/>
  <c r="BG941" i="4"/>
  <c r="BG942" i="4"/>
  <c r="BG943" i="4"/>
  <c r="BG944" i="4"/>
  <c r="BG945" i="4"/>
  <c r="BG946" i="4"/>
  <c r="BG947" i="4"/>
  <c r="BG948" i="4"/>
  <c r="BG949" i="4"/>
  <c r="BG950" i="4"/>
  <c r="BG951" i="4"/>
  <c r="BG952" i="4"/>
  <c r="BG953" i="4"/>
  <c r="BG954" i="4"/>
  <c r="BG955" i="4"/>
  <c r="BG956" i="4"/>
  <c r="BG957" i="4"/>
  <c r="BG958" i="4"/>
  <c r="BG959" i="4"/>
  <c r="BG960" i="4"/>
  <c r="BG961" i="4"/>
  <c r="BG962" i="4"/>
  <c r="BG963" i="4"/>
  <c r="BG964" i="4"/>
  <c r="BG965" i="4"/>
  <c r="BG966" i="4"/>
  <c r="BG967" i="4"/>
  <c r="BG968" i="4"/>
  <c r="BG969" i="4"/>
  <c r="BG970" i="4"/>
  <c r="BG971" i="4"/>
  <c r="BG972" i="4"/>
  <c r="BG973" i="4"/>
  <c r="BG974" i="4"/>
  <c r="BG975" i="4"/>
  <c r="BG976" i="4"/>
  <c r="BG977" i="4"/>
  <c r="BG978" i="4"/>
  <c r="BG979" i="4"/>
  <c r="BG980" i="4"/>
  <c r="BG981" i="4"/>
  <c r="BG982" i="4"/>
  <c r="BG983" i="4"/>
  <c r="BG984" i="4"/>
  <c r="BG985" i="4"/>
  <c r="BG986" i="4"/>
  <c r="BG987" i="4"/>
  <c r="BG988" i="4"/>
  <c r="BG989" i="4"/>
  <c r="BG990" i="4"/>
  <c r="BG991" i="4"/>
  <c r="BG992" i="4"/>
  <c r="BG993" i="4"/>
  <c r="BG994" i="4"/>
  <c r="BG995" i="4"/>
  <c r="BG996" i="4"/>
  <c r="BG997" i="4"/>
  <c r="BG998" i="4"/>
  <c r="BG999" i="4"/>
  <c r="BG1000" i="4"/>
  <c r="BG1001" i="4"/>
  <c r="BG1002" i="4"/>
  <c r="BG1003" i="4"/>
  <c r="BG1004" i="4"/>
  <c r="BG1005" i="4"/>
  <c r="BG1006" i="4"/>
  <c r="BG1007" i="4"/>
  <c r="BG1008" i="4"/>
  <c r="BG1009" i="4"/>
  <c r="BG1010" i="4"/>
  <c r="BG1011" i="4"/>
  <c r="BG1012" i="4"/>
  <c r="BG1013" i="4"/>
  <c r="BG1014" i="4"/>
  <c r="BG1015" i="4"/>
  <c r="BG1016" i="4"/>
  <c r="BG1017" i="4"/>
  <c r="BG1018" i="4"/>
  <c r="BG1019" i="4"/>
  <c r="BG1020" i="4"/>
  <c r="BG1021" i="4"/>
  <c r="BG1022" i="4"/>
  <c r="BG1023" i="4"/>
  <c r="BG1024" i="4"/>
  <c r="BG1025" i="4"/>
  <c r="BG1026" i="4"/>
  <c r="BG1027" i="4"/>
  <c r="BG1028" i="4"/>
  <c r="BG1029" i="4"/>
  <c r="BG1030" i="4"/>
  <c r="BG1031" i="4"/>
  <c r="BG1032" i="4"/>
  <c r="BG1033" i="4"/>
  <c r="BG1034" i="4"/>
  <c r="BG1035" i="4"/>
  <c r="BG1036" i="4"/>
  <c r="BG1037" i="4"/>
  <c r="BG1038" i="4"/>
  <c r="BG1039" i="4"/>
  <c r="BG1040" i="4"/>
  <c r="BG1041" i="4"/>
  <c r="BG1042" i="4"/>
  <c r="BG1043" i="4"/>
  <c r="BG1044" i="4"/>
  <c r="BG1045" i="4"/>
  <c r="BG1046" i="4"/>
  <c r="BG1047" i="4"/>
  <c r="BG1048" i="4"/>
  <c r="BG1049" i="4"/>
  <c r="BG1050" i="4"/>
  <c r="BG1051" i="4"/>
  <c r="BG1052" i="4"/>
  <c r="BG1053" i="4"/>
  <c r="BG1054" i="4"/>
  <c r="BG1055" i="4"/>
  <c r="BG1056" i="4"/>
  <c r="BG1057" i="4"/>
  <c r="BG1058" i="4"/>
  <c r="BG1059" i="4"/>
  <c r="BG1060" i="4"/>
  <c r="BG1061" i="4"/>
  <c r="BG1062" i="4"/>
  <c r="BG1063" i="4"/>
  <c r="BG1064" i="4"/>
  <c r="BG1065" i="4"/>
  <c r="BG1066" i="4"/>
  <c r="BG1067" i="4"/>
  <c r="BG1068" i="4"/>
  <c r="BG1069" i="4"/>
  <c r="BG1070" i="4"/>
  <c r="BG1071" i="4"/>
  <c r="BG1072" i="4"/>
  <c r="BG1073" i="4"/>
  <c r="BG1074" i="4"/>
  <c r="BG1075" i="4"/>
  <c r="BG1076" i="4"/>
  <c r="BG1077" i="4"/>
  <c r="BG1078" i="4"/>
  <c r="BG1079" i="4"/>
  <c r="BG1080" i="4"/>
  <c r="BG1081" i="4"/>
  <c r="BG1082" i="4"/>
  <c r="BG1083" i="4"/>
  <c r="BG1084" i="4"/>
  <c r="BG1085" i="4"/>
  <c r="BG1086" i="4"/>
  <c r="BG1087" i="4"/>
  <c r="BG1088" i="4"/>
  <c r="BG1089" i="4"/>
  <c r="BG1090" i="4"/>
  <c r="BG1091" i="4"/>
  <c r="BG1092" i="4"/>
  <c r="BG1093" i="4"/>
  <c r="BG1094" i="4"/>
  <c r="BG1095" i="4"/>
  <c r="BG1096" i="4"/>
  <c r="BG1097" i="4"/>
  <c r="BG1098" i="4"/>
  <c r="BG1099" i="4"/>
  <c r="BG1100" i="4"/>
  <c r="BG1101" i="4"/>
  <c r="BG1102" i="4"/>
  <c r="BG1103" i="4"/>
  <c r="BG1104" i="4"/>
  <c r="BG1105" i="4"/>
  <c r="BG1106" i="4"/>
  <c r="BG1107" i="4"/>
  <c r="BG1108" i="4"/>
  <c r="BG1109" i="4"/>
  <c r="BG1110" i="4"/>
  <c r="BG1111" i="4"/>
  <c r="BG1112" i="4"/>
  <c r="BG1113" i="4"/>
  <c r="BG1114" i="4"/>
  <c r="BG1115" i="4"/>
  <c r="BG1116" i="4"/>
  <c r="BG1117" i="4"/>
  <c r="BG1118" i="4"/>
  <c r="BG1119" i="4"/>
  <c r="BG1120" i="4"/>
  <c r="BG1121" i="4"/>
  <c r="BG1122" i="4"/>
  <c r="BG1123" i="4"/>
  <c r="BG1124" i="4"/>
  <c r="BG1125" i="4"/>
  <c r="BG1126" i="4"/>
  <c r="BG1127" i="4"/>
  <c r="BG1128" i="4"/>
  <c r="BG1129" i="4"/>
  <c r="BG1130" i="4"/>
  <c r="BG1131" i="4"/>
  <c r="BG1132" i="4"/>
  <c r="BG1133" i="4"/>
  <c r="BG1134" i="4"/>
  <c r="BG1135" i="4"/>
  <c r="BG1136" i="4"/>
  <c r="BG1137" i="4"/>
  <c r="BG1138" i="4"/>
  <c r="BG1139" i="4"/>
  <c r="BG1140" i="4"/>
  <c r="BG1141" i="4"/>
  <c r="BG1142" i="4"/>
  <c r="BG1143" i="4"/>
  <c r="BG1144" i="4"/>
  <c r="BG1145" i="4"/>
  <c r="BG1146" i="4"/>
  <c r="BG1147" i="4"/>
  <c r="BG1148" i="4"/>
  <c r="BG1149" i="4"/>
  <c r="BG1150" i="4"/>
  <c r="BG1151" i="4"/>
  <c r="BG1152" i="4"/>
  <c r="BG1153" i="4"/>
  <c r="BG1154" i="4"/>
  <c r="BG1155" i="4"/>
  <c r="BG1156" i="4"/>
  <c r="BG1157" i="4"/>
  <c r="BG1158" i="4"/>
  <c r="BG1159" i="4"/>
  <c r="BG1160" i="4"/>
  <c r="BG1161" i="4"/>
  <c r="BG1162" i="4"/>
  <c r="BG1163" i="4"/>
  <c r="BG1164" i="4"/>
  <c r="BG1165" i="4"/>
  <c r="BG1166" i="4"/>
  <c r="BG1167" i="4"/>
  <c r="BG1168" i="4"/>
  <c r="BG1169" i="4"/>
  <c r="BG1170" i="4"/>
  <c r="BG1171" i="4"/>
  <c r="BG1172" i="4"/>
  <c r="BG1173" i="4"/>
  <c r="BG1174" i="4"/>
  <c r="BG1175" i="4"/>
  <c r="BG1176" i="4"/>
  <c r="BG1177" i="4"/>
  <c r="BG1178" i="4"/>
  <c r="BG1179" i="4"/>
  <c r="BG1180" i="4"/>
  <c r="BG1181" i="4"/>
  <c r="BG1182" i="4"/>
  <c r="BG1183" i="4"/>
  <c r="BG1184" i="4"/>
  <c r="BG1185" i="4"/>
  <c r="BG1186" i="4"/>
  <c r="BG1187" i="4"/>
  <c r="BG1188" i="4"/>
  <c r="BG1189" i="4"/>
  <c r="BG1190" i="4"/>
  <c r="BG1191" i="4"/>
  <c r="BG1192" i="4"/>
  <c r="BG1193" i="4"/>
  <c r="BG1194" i="4"/>
  <c r="BG1195" i="4"/>
  <c r="BG1196" i="4"/>
  <c r="BG1197" i="4"/>
  <c r="BG1198" i="4"/>
  <c r="BG1199" i="4"/>
  <c r="BG1200" i="4"/>
  <c r="BG1201" i="4"/>
  <c r="BG1202" i="4"/>
  <c r="BG1203" i="4"/>
  <c r="BG1204" i="4"/>
  <c r="BG1205" i="4"/>
  <c r="BG1206" i="4"/>
  <c r="BG1207" i="4"/>
  <c r="BG1208" i="4"/>
  <c r="BG1209" i="4"/>
  <c r="BG1210" i="4"/>
  <c r="BG1211" i="4"/>
  <c r="BG1212" i="4"/>
  <c r="BG1213" i="4"/>
  <c r="BG1214" i="4"/>
  <c r="BG1215" i="4"/>
  <c r="BG1216" i="4"/>
  <c r="BG1217" i="4"/>
  <c r="BG1218" i="4"/>
  <c r="BG1219" i="4"/>
  <c r="BG1220" i="4"/>
  <c r="BG1221" i="4"/>
  <c r="BG1222" i="4"/>
  <c r="BG1223" i="4"/>
  <c r="BG1224" i="4"/>
  <c r="BG1225" i="4"/>
  <c r="BG1226" i="4"/>
  <c r="BG1227" i="4"/>
  <c r="BG1228" i="4"/>
  <c r="BG1229" i="4"/>
  <c r="BG1230" i="4"/>
  <c r="BG1231" i="4"/>
  <c r="BG1232" i="4"/>
  <c r="BG1233" i="4"/>
  <c r="BG1234" i="4"/>
  <c r="BG1235" i="4"/>
  <c r="BG1236" i="4"/>
  <c r="BG1237" i="4"/>
  <c r="BG1238" i="4"/>
  <c r="BG1239" i="4"/>
  <c r="BG1240" i="4"/>
  <c r="BG1241" i="4"/>
  <c r="BG1242" i="4"/>
  <c r="BG1243" i="4"/>
  <c r="BG1244" i="4"/>
  <c r="BG1245" i="4"/>
  <c r="BG1246" i="4"/>
  <c r="BG1247" i="4"/>
  <c r="BG1248" i="4"/>
  <c r="BG1249" i="4"/>
  <c r="BG1250" i="4"/>
  <c r="BG1251" i="4"/>
  <c r="BG1252" i="4"/>
  <c r="BG1253" i="4"/>
  <c r="BG1254" i="4"/>
  <c r="BG1255" i="4"/>
  <c r="BG1256" i="4"/>
  <c r="BG1257" i="4"/>
  <c r="BG1258" i="4"/>
  <c r="BG1259" i="4"/>
  <c r="BG1260" i="4"/>
  <c r="BG1261" i="4"/>
  <c r="BG1262" i="4"/>
  <c r="BG1263" i="4"/>
  <c r="BG1264" i="4"/>
  <c r="BG1265" i="4"/>
  <c r="BG1266" i="4"/>
  <c r="BG1267" i="4"/>
  <c r="BG1268" i="4"/>
  <c r="BG1269" i="4"/>
  <c r="BG1270" i="4"/>
  <c r="BG1271" i="4"/>
  <c r="BG1272" i="4"/>
  <c r="BG1273" i="4"/>
  <c r="BG1274" i="4"/>
  <c r="BG1275" i="4"/>
  <c r="BG1276" i="4"/>
  <c r="BG1277" i="4"/>
  <c r="BG1278" i="4"/>
  <c r="BG1279" i="4"/>
  <c r="BG1280" i="4"/>
  <c r="BG1281" i="4"/>
  <c r="BG1282" i="4"/>
  <c r="BG1283" i="4"/>
  <c r="BG1284" i="4"/>
  <c r="BG1285" i="4"/>
  <c r="BG1286" i="4"/>
  <c r="BG1287" i="4"/>
  <c r="BG1288" i="4"/>
  <c r="BG1289" i="4"/>
  <c r="BG1290" i="4"/>
  <c r="BG1291" i="4"/>
  <c r="BG1292" i="4"/>
  <c r="BG1293" i="4"/>
  <c r="BG1294" i="4"/>
  <c r="BG1295" i="4"/>
  <c r="BG1296" i="4"/>
  <c r="BG1297" i="4"/>
  <c r="BG1298" i="4"/>
  <c r="BG1299" i="4"/>
  <c r="BG1300" i="4"/>
  <c r="BG1301" i="4"/>
  <c r="BG1302" i="4"/>
  <c r="BG1303" i="4"/>
  <c r="BG1304" i="4"/>
  <c r="BG1305" i="4"/>
  <c r="BG1306" i="4"/>
  <c r="BG1307" i="4"/>
  <c r="BG1308" i="4"/>
  <c r="BG1309" i="4"/>
  <c r="BG1310" i="4"/>
  <c r="BG1311" i="4"/>
  <c r="BG1312" i="4"/>
  <c r="BG1313" i="4"/>
  <c r="BG1314" i="4"/>
  <c r="BG1315" i="4"/>
  <c r="BG1316" i="4"/>
  <c r="BG1317" i="4"/>
  <c r="BG1318" i="4"/>
  <c r="BG1319" i="4"/>
  <c r="BG1320" i="4"/>
  <c r="BG1321" i="4"/>
  <c r="BG1322" i="4"/>
  <c r="BG1323" i="4"/>
  <c r="BG1324" i="4"/>
  <c r="BG1325" i="4"/>
  <c r="BG1326" i="4"/>
  <c r="BG1327" i="4"/>
  <c r="BG1328" i="4"/>
  <c r="BG1329" i="4"/>
  <c r="BG1330" i="4"/>
  <c r="BG1331" i="4"/>
  <c r="BG1332" i="4"/>
  <c r="BG1333" i="4"/>
  <c r="BG1334" i="4"/>
  <c r="BG1335" i="4"/>
  <c r="BG1336" i="4"/>
  <c r="BG1337" i="4"/>
  <c r="BG1338" i="4"/>
  <c r="BG1339" i="4"/>
  <c r="BG1340" i="4"/>
  <c r="BG1341" i="4"/>
  <c r="BG1342" i="4"/>
  <c r="BG1343" i="4"/>
  <c r="BG1344" i="4"/>
  <c r="BG1345" i="4"/>
  <c r="BG1346" i="4"/>
  <c r="BG1347" i="4"/>
  <c r="BG1348" i="4"/>
  <c r="BG1349" i="4"/>
  <c r="BG1350" i="4"/>
  <c r="BG1351" i="4"/>
  <c r="BG1352" i="4"/>
  <c r="BG1353" i="4"/>
  <c r="BG1354" i="4"/>
  <c r="BG1355" i="4"/>
  <c r="BG1356" i="4"/>
  <c r="BG1357" i="4"/>
  <c r="BG1358" i="4"/>
  <c r="BG1359" i="4"/>
  <c r="BG1360" i="4"/>
  <c r="BG1361" i="4"/>
  <c r="BG1362" i="4"/>
  <c r="BG1363" i="4"/>
  <c r="BG1364" i="4"/>
  <c r="BG1365" i="4"/>
  <c r="BG1366" i="4"/>
  <c r="BG1367" i="4"/>
  <c r="BG1368" i="4"/>
  <c r="BG1369" i="4"/>
  <c r="BG1370" i="4"/>
  <c r="BG1371" i="4"/>
  <c r="BG1372" i="4"/>
  <c r="BG1373" i="4"/>
  <c r="BG1374" i="4"/>
  <c r="BG1375" i="4"/>
  <c r="BG1376" i="4"/>
  <c r="BG1377" i="4"/>
  <c r="BG1378" i="4"/>
  <c r="BG1379" i="4"/>
  <c r="BG1380" i="4"/>
  <c r="BG1381" i="4"/>
  <c r="BG1382" i="4"/>
  <c r="BG1383" i="4"/>
  <c r="BG1384" i="4"/>
  <c r="BG1385" i="4"/>
  <c r="BG1386" i="4"/>
  <c r="BG1387" i="4"/>
  <c r="BG1388" i="4"/>
  <c r="BG1389" i="4"/>
  <c r="BG1390" i="4"/>
  <c r="BG1391" i="4"/>
  <c r="BG1392" i="4"/>
  <c r="BG1393" i="4"/>
  <c r="BG1394" i="4"/>
  <c r="BG1395" i="4"/>
  <c r="BG1396" i="4"/>
  <c r="BG1397" i="4"/>
  <c r="BG1398" i="4"/>
  <c r="BG1399" i="4"/>
  <c r="BG1400" i="4"/>
  <c r="BG1401" i="4"/>
  <c r="BG1402" i="4"/>
  <c r="BG1403" i="4"/>
  <c r="BG1404" i="4"/>
  <c r="BG1405" i="4"/>
  <c r="BG1406" i="4"/>
  <c r="BG1407" i="4"/>
  <c r="BG1408" i="4"/>
  <c r="BG1409" i="4"/>
  <c r="BG1410" i="4"/>
  <c r="BG1411" i="4"/>
  <c r="BG1412" i="4"/>
  <c r="BG1413" i="4"/>
  <c r="BG1414" i="4"/>
  <c r="BG1415" i="4"/>
  <c r="BG1416" i="4"/>
  <c r="BG1417" i="4"/>
  <c r="BG1418" i="4"/>
  <c r="BG1419" i="4"/>
  <c r="BG1420" i="4"/>
  <c r="BG1421" i="4"/>
  <c r="BG1422" i="4"/>
  <c r="BG1423" i="4"/>
  <c r="BG1424" i="4"/>
  <c r="BG1425" i="4"/>
  <c r="BG1426" i="4"/>
  <c r="BG1427" i="4"/>
  <c r="BG1428" i="4"/>
  <c r="BG1429" i="4"/>
  <c r="BG1430" i="4"/>
  <c r="BG1431" i="4"/>
  <c r="BG1432" i="4"/>
  <c r="BG1433" i="4"/>
  <c r="BG1434" i="4"/>
  <c r="BG1435" i="4"/>
  <c r="BG1436" i="4"/>
  <c r="BG1437" i="4"/>
  <c r="BG1438" i="4"/>
  <c r="BG1439" i="4"/>
  <c r="BG1440" i="4"/>
  <c r="BG1441" i="4"/>
  <c r="BG1442" i="4"/>
  <c r="BG1443" i="4"/>
  <c r="BG1444" i="4"/>
  <c r="BG1445" i="4"/>
  <c r="BG1446" i="4"/>
  <c r="BG1447" i="4"/>
  <c r="BG1448" i="4"/>
  <c r="BG1449" i="4"/>
  <c r="BG1450" i="4"/>
  <c r="BG1451" i="4"/>
  <c r="BG1452" i="4"/>
  <c r="BG1453" i="4"/>
  <c r="BG1454" i="4"/>
  <c r="BG1455" i="4"/>
  <c r="BG1456" i="4"/>
  <c r="BG1457" i="4"/>
  <c r="BG1458" i="4"/>
  <c r="BG1459" i="4"/>
  <c r="BG1460" i="4"/>
  <c r="BG1461" i="4"/>
  <c r="BG1462" i="4"/>
  <c r="BG1463" i="4"/>
  <c r="BG1464" i="4"/>
  <c r="BG1465" i="4"/>
  <c r="BG1466" i="4"/>
  <c r="BG1467" i="4"/>
  <c r="BG1468" i="4"/>
  <c r="BG1469" i="4"/>
  <c r="BG1470" i="4"/>
  <c r="BG1471" i="4"/>
  <c r="BG1472" i="4"/>
  <c r="BG1473" i="4"/>
  <c r="BG1474" i="4"/>
  <c r="BG1475" i="4"/>
  <c r="BG1476" i="4"/>
  <c r="BG1477" i="4"/>
  <c r="BG1478" i="4"/>
  <c r="BG1479" i="4"/>
  <c r="BG1480" i="4"/>
  <c r="BG1481" i="4"/>
  <c r="BG1482" i="4"/>
  <c r="BG1483" i="4"/>
  <c r="BG1484" i="4"/>
  <c r="BG1485" i="4"/>
  <c r="BG1486" i="4"/>
  <c r="BG1487" i="4"/>
  <c r="BG1488" i="4"/>
  <c r="BG1489" i="4"/>
  <c r="BG1490" i="4"/>
  <c r="BG1491" i="4"/>
  <c r="BG1492" i="4"/>
  <c r="BG1493" i="4"/>
  <c r="BG1494" i="4"/>
  <c r="BG1495" i="4"/>
  <c r="BG1496" i="4"/>
  <c r="BG1497" i="4"/>
  <c r="BG1498" i="4"/>
  <c r="BG1499" i="4"/>
  <c r="BG1500" i="4"/>
  <c r="BG1501" i="4"/>
  <c r="BG1502" i="4"/>
  <c r="BG1503" i="4"/>
  <c r="BG1504" i="4"/>
  <c r="BG1505" i="4"/>
  <c r="BG1506" i="4"/>
  <c r="BG1507" i="4"/>
  <c r="BG1508" i="4"/>
  <c r="BG1509" i="4"/>
  <c r="BG1510" i="4"/>
  <c r="BG1511" i="4"/>
  <c r="BG1512" i="4"/>
  <c r="BG1513" i="4"/>
  <c r="BG1514" i="4"/>
  <c r="BG1515" i="4"/>
  <c r="BG1516" i="4"/>
  <c r="BG1517" i="4"/>
  <c r="BG1518" i="4"/>
  <c r="BG1519" i="4"/>
  <c r="BG1520" i="4"/>
  <c r="BG1521" i="4"/>
  <c r="BG1522" i="4"/>
  <c r="BG1523" i="4"/>
  <c r="BG1524" i="4"/>
  <c r="BG1525" i="4"/>
  <c r="BG1526" i="4"/>
  <c r="BG1527" i="4"/>
  <c r="BG1528" i="4"/>
  <c r="BG1529" i="4"/>
  <c r="BG1530" i="4"/>
  <c r="BG1531" i="4"/>
  <c r="BG1532" i="4"/>
  <c r="BG1533" i="4"/>
  <c r="BG1534" i="4"/>
  <c r="BG1535" i="4"/>
  <c r="BG1536" i="4"/>
  <c r="BG1537" i="4"/>
  <c r="BG1538" i="4"/>
  <c r="BG1539" i="4"/>
  <c r="BG1540" i="4"/>
  <c r="BG1541" i="4"/>
  <c r="BG1542" i="4"/>
  <c r="BG1543" i="4"/>
  <c r="BG1544" i="4"/>
  <c r="BG1545" i="4"/>
  <c r="BG1546" i="4"/>
  <c r="BG1547" i="4"/>
  <c r="BG1548" i="4"/>
  <c r="BG1549" i="4"/>
  <c r="BG1550" i="4"/>
  <c r="BG1551" i="4"/>
  <c r="BG1552" i="4"/>
  <c r="BG1553" i="4"/>
  <c r="BG1554" i="4"/>
  <c r="BG1555" i="4"/>
  <c r="BG1556" i="4"/>
  <c r="BG1557" i="4"/>
  <c r="BG1558" i="4"/>
  <c r="BG1559" i="4"/>
  <c r="BG1560" i="4"/>
  <c r="BG1561" i="4"/>
  <c r="BG1562" i="4"/>
  <c r="BG1563" i="4"/>
  <c r="BG1564" i="4"/>
  <c r="BG1565" i="4"/>
  <c r="BG1566" i="4"/>
  <c r="BG1567" i="4"/>
  <c r="BG1568" i="4"/>
  <c r="BG1569" i="4"/>
  <c r="BG1570" i="4"/>
  <c r="BG1571" i="4"/>
  <c r="BG1572" i="4"/>
  <c r="BG1573" i="4"/>
  <c r="BG1574" i="4"/>
  <c r="BG1575" i="4"/>
  <c r="BG1576" i="4"/>
  <c r="BG1577" i="4"/>
  <c r="BG1578" i="4"/>
  <c r="BG1579" i="4"/>
  <c r="BG1580" i="4"/>
  <c r="BG1581" i="4"/>
  <c r="BG1582" i="4"/>
  <c r="BG1583" i="4"/>
  <c r="BG1584" i="4"/>
  <c r="BG1585" i="4"/>
  <c r="BG1586" i="4"/>
  <c r="BG1587" i="4"/>
  <c r="BG1588" i="4"/>
  <c r="BG1589" i="4"/>
  <c r="BG1590" i="4"/>
  <c r="BG1591" i="4"/>
  <c r="BG1592" i="4"/>
  <c r="BG1593" i="4"/>
  <c r="BG1594" i="4"/>
  <c r="BG1595" i="4"/>
  <c r="BG1596" i="4"/>
  <c r="BG1597" i="4"/>
  <c r="BG1598" i="4"/>
  <c r="BG1599" i="4"/>
  <c r="BG1600" i="4"/>
  <c r="BG1601" i="4"/>
  <c r="BG1602" i="4"/>
  <c r="BG1603" i="4"/>
  <c r="BG1604" i="4"/>
  <c r="BG1605" i="4"/>
  <c r="BG1606" i="4"/>
  <c r="BG1607" i="4"/>
  <c r="BG1608" i="4"/>
  <c r="BG1609" i="4"/>
  <c r="BG1610" i="4"/>
  <c r="BG1611" i="4"/>
  <c r="BG1612" i="4"/>
  <c r="BG1613" i="4"/>
  <c r="BG1614" i="4"/>
  <c r="BG1615" i="4"/>
  <c r="BG1616" i="4"/>
  <c r="BG1617" i="4"/>
  <c r="BG1618" i="4"/>
  <c r="BG1619" i="4"/>
  <c r="BG1620" i="4"/>
  <c r="BG1621" i="4"/>
  <c r="BG1622" i="4"/>
  <c r="BG1623" i="4"/>
  <c r="BG1624" i="4"/>
  <c r="BG1625" i="4"/>
  <c r="BG1626" i="4"/>
  <c r="BG1627" i="4"/>
  <c r="BG1628" i="4"/>
  <c r="BG1629" i="4"/>
  <c r="BG1630" i="4"/>
  <c r="BG1631" i="4"/>
  <c r="BG1632" i="4"/>
  <c r="BG1633" i="4"/>
  <c r="BG1634" i="4"/>
  <c r="BG1635" i="4"/>
  <c r="BG1636" i="4"/>
  <c r="BG1637" i="4"/>
  <c r="BG1638" i="4"/>
  <c r="BG1639" i="4"/>
  <c r="BG1640" i="4"/>
  <c r="BG1641" i="4"/>
  <c r="BG1642" i="4"/>
  <c r="BG1643" i="4"/>
  <c r="BG1644" i="4"/>
  <c r="BG1645" i="4"/>
  <c r="BG1646" i="4"/>
  <c r="BG1647" i="4"/>
  <c r="BG1648" i="4"/>
  <c r="BG1649" i="4"/>
  <c r="BG1650" i="4"/>
  <c r="BG1651" i="4"/>
  <c r="BG1652" i="4"/>
  <c r="BG1653" i="4"/>
  <c r="BG1654" i="4"/>
  <c r="BG1655" i="4"/>
  <c r="BG1656" i="4"/>
  <c r="BG1657" i="4"/>
  <c r="BG1658" i="4"/>
  <c r="BG1659" i="4"/>
  <c r="BG1660" i="4"/>
  <c r="BG1661" i="4"/>
  <c r="BG1662" i="4"/>
  <c r="BG1663" i="4"/>
  <c r="BG1664" i="4"/>
  <c r="BG1665" i="4"/>
  <c r="BG1666" i="4"/>
  <c r="BG1667" i="4"/>
  <c r="BG1668" i="4"/>
  <c r="BG1669" i="4"/>
  <c r="BG1670" i="4"/>
  <c r="BG1671" i="4"/>
  <c r="BG1672" i="4"/>
  <c r="BG1673" i="4"/>
  <c r="BG1674" i="4"/>
  <c r="BG1675" i="4"/>
  <c r="BG1676" i="4"/>
  <c r="BG1677" i="4"/>
  <c r="BG1678" i="4"/>
  <c r="BG1679" i="4"/>
  <c r="BG1680" i="4"/>
  <c r="BG1681" i="4"/>
  <c r="BG1682" i="4"/>
  <c r="BG1683" i="4"/>
  <c r="BG1684" i="4"/>
  <c r="BG1685" i="4"/>
  <c r="BG1686" i="4"/>
  <c r="BG1687" i="4"/>
  <c r="BG1688" i="4"/>
  <c r="BG1689" i="4"/>
  <c r="BG1690" i="4"/>
  <c r="BG1691" i="4"/>
  <c r="BG1692" i="4"/>
  <c r="BG1693" i="4"/>
  <c r="BG1694" i="4"/>
  <c r="BG1695" i="4"/>
  <c r="BG1696" i="4"/>
  <c r="BG1697" i="4"/>
  <c r="BG1698" i="4"/>
  <c r="BG1699" i="4"/>
  <c r="BG1700" i="4"/>
  <c r="BG1701" i="4"/>
  <c r="BG1702" i="4"/>
  <c r="BG1703" i="4"/>
  <c r="BG1704" i="4"/>
  <c r="BG1705" i="4"/>
  <c r="BG1706" i="4"/>
  <c r="BG1707" i="4"/>
  <c r="BG1708" i="4"/>
  <c r="BG1709" i="4"/>
  <c r="BG1710" i="4"/>
  <c r="BG1711" i="4"/>
  <c r="BG1712" i="4"/>
  <c r="BG1713" i="4"/>
  <c r="BG1714" i="4"/>
  <c r="BG1715" i="4"/>
  <c r="BG1716" i="4"/>
  <c r="BG1717" i="4"/>
  <c r="BG1718" i="4"/>
  <c r="BG1719" i="4"/>
  <c r="BG1720" i="4"/>
  <c r="BG1721" i="4"/>
  <c r="BG1722" i="4"/>
  <c r="BG1723" i="4"/>
  <c r="BG1724" i="4"/>
  <c r="BG1725" i="4"/>
  <c r="BG1726" i="4"/>
  <c r="BG1727" i="4"/>
  <c r="BG1728" i="4"/>
  <c r="BG1729" i="4"/>
  <c r="BG1730" i="4"/>
  <c r="BG1731" i="4"/>
  <c r="BG1732" i="4"/>
  <c r="BG1733" i="4"/>
  <c r="BG1734" i="4"/>
  <c r="BG1735" i="4"/>
  <c r="BG1736" i="4"/>
  <c r="BG1737" i="4"/>
  <c r="BG1738" i="4"/>
  <c r="BG1739" i="4"/>
  <c r="BG1740" i="4"/>
  <c r="BG1741" i="4"/>
  <c r="BG1742" i="4"/>
  <c r="BG1743" i="4"/>
  <c r="BG1744" i="4"/>
  <c r="BG1745" i="4"/>
  <c r="BG1746" i="4"/>
  <c r="BG1747" i="4"/>
  <c r="BG1748" i="4"/>
  <c r="BG1749" i="4"/>
  <c r="BG1750" i="4"/>
  <c r="BG1751" i="4"/>
  <c r="BG1752" i="4"/>
  <c r="BG1753" i="4"/>
  <c r="BG1754" i="4"/>
  <c r="BG1755" i="4"/>
  <c r="BG1756" i="4"/>
  <c r="BG1757" i="4"/>
  <c r="BG1758" i="4"/>
  <c r="BG1759" i="4"/>
  <c r="BG1760" i="4"/>
  <c r="BG1761" i="4"/>
  <c r="BG1762" i="4"/>
  <c r="BG1763" i="4"/>
  <c r="BG1764" i="4"/>
  <c r="BG1765" i="4"/>
  <c r="BG1766" i="4"/>
  <c r="BG1767" i="4"/>
  <c r="BG1768" i="4"/>
  <c r="BG1769" i="4"/>
  <c r="BG1770" i="4"/>
  <c r="BG1771" i="4"/>
  <c r="BG1772" i="4"/>
  <c r="BG1773" i="4"/>
  <c r="BG1774" i="4"/>
  <c r="BG1775" i="4"/>
  <c r="BG1776" i="4"/>
  <c r="BG1777" i="4"/>
  <c r="BG1778" i="4"/>
  <c r="BG1779" i="4"/>
  <c r="BG1780" i="4"/>
  <c r="BG1781" i="4"/>
  <c r="BG1782" i="4"/>
  <c r="BG1783" i="4"/>
  <c r="BG1784" i="4"/>
  <c r="BG1785" i="4"/>
  <c r="BG1786" i="4"/>
  <c r="BG1787" i="4"/>
  <c r="BG1788" i="4"/>
  <c r="BG1789" i="4"/>
  <c r="BG1790" i="4"/>
  <c r="BG1791" i="4"/>
  <c r="BG1792" i="4"/>
  <c r="BG1793" i="4"/>
  <c r="BG1794" i="4"/>
  <c r="BG1795" i="4"/>
  <c r="BG1796" i="4"/>
  <c r="BG1797" i="4"/>
  <c r="BG1798" i="4"/>
  <c r="BG1799" i="4"/>
  <c r="BG1800" i="4"/>
  <c r="BG1801" i="4"/>
  <c r="BG1802" i="4"/>
  <c r="BG1803" i="4"/>
  <c r="BG1804" i="4"/>
  <c r="BG1805" i="4"/>
  <c r="BG1806" i="4"/>
  <c r="BG1807" i="4"/>
  <c r="BG1808" i="4"/>
  <c r="BG1809" i="4"/>
  <c r="BG1810" i="4"/>
  <c r="BG1811" i="4"/>
  <c r="BG1812" i="4"/>
  <c r="BG1813" i="4"/>
  <c r="BG1814" i="4"/>
  <c r="BG1815" i="4"/>
  <c r="BG1816" i="4"/>
  <c r="BG1817" i="4"/>
  <c r="BG1818" i="4"/>
  <c r="BG1819" i="4"/>
  <c r="BG1820" i="4"/>
  <c r="BG1821" i="4"/>
  <c r="BG1822" i="4"/>
  <c r="BG1823" i="4"/>
  <c r="BG1824" i="4"/>
  <c r="BG1825" i="4"/>
  <c r="BG1826" i="4"/>
  <c r="BG1827" i="4"/>
  <c r="BG1828" i="4"/>
  <c r="BG1829" i="4"/>
  <c r="BG1830" i="4"/>
  <c r="BG1831" i="4"/>
  <c r="BG1832" i="4"/>
  <c r="BG1833" i="4"/>
  <c r="BG1834" i="4"/>
  <c r="BG1835" i="4"/>
  <c r="BG1836" i="4"/>
  <c r="BG1837" i="4"/>
  <c r="BG1838" i="4"/>
  <c r="BG1839" i="4"/>
  <c r="BG1840" i="4"/>
  <c r="BG1841" i="4"/>
  <c r="BG1842" i="4"/>
  <c r="BG1843" i="4"/>
  <c r="BG1844" i="4"/>
  <c r="BG1845" i="4"/>
  <c r="BG1846" i="4"/>
  <c r="BG1847" i="4"/>
  <c r="BG1848" i="4"/>
  <c r="BG1849" i="4"/>
  <c r="BG1850" i="4"/>
  <c r="BG1851" i="4"/>
  <c r="BG1852" i="4"/>
  <c r="BG1853" i="4"/>
  <c r="BG1854" i="4"/>
  <c r="BG1855" i="4"/>
  <c r="BG1856" i="4"/>
  <c r="BG1857" i="4"/>
  <c r="BG1858" i="4"/>
  <c r="BG1859" i="4"/>
  <c r="BG1860" i="4"/>
  <c r="BG1861" i="4"/>
  <c r="BG1862" i="4"/>
  <c r="BG1863" i="4"/>
  <c r="BG1864" i="4"/>
  <c r="BG1865" i="4"/>
  <c r="BG1866" i="4"/>
  <c r="BG1867" i="4"/>
  <c r="BG1868" i="4"/>
  <c r="BG1869" i="4"/>
  <c r="BG1870" i="4"/>
  <c r="BG1871" i="4"/>
  <c r="BG1872" i="4"/>
  <c r="BG1873" i="4"/>
  <c r="BG1874" i="4"/>
  <c r="BG1875" i="4"/>
  <c r="BG1876" i="4"/>
  <c r="BG1877" i="4"/>
  <c r="BG1878" i="4"/>
  <c r="BG1879" i="4"/>
  <c r="BG1880" i="4"/>
  <c r="BG1881" i="4"/>
  <c r="BG1882" i="4"/>
  <c r="BG1883" i="4"/>
  <c r="BG1884" i="4"/>
  <c r="BG1885" i="4"/>
  <c r="BG1886" i="4"/>
  <c r="BG1887" i="4"/>
  <c r="BG1888" i="4"/>
  <c r="BG1889" i="4"/>
  <c r="BG1890" i="4"/>
  <c r="BG1891" i="4"/>
  <c r="BG1892" i="4"/>
  <c r="BG1893" i="4"/>
  <c r="BG1894" i="4"/>
  <c r="BG1895" i="4"/>
  <c r="BG1896" i="4"/>
  <c r="BG1897" i="4"/>
  <c r="BG1898" i="4"/>
  <c r="BG1899" i="4"/>
  <c r="BG1900" i="4"/>
  <c r="BG1901" i="4"/>
  <c r="BG1902" i="4"/>
  <c r="BG1903" i="4"/>
  <c r="BG1904" i="4"/>
  <c r="BG1905" i="4"/>
  <c r="BG1906" i="4"/>
  <c r="BG1907" i="4"/>
  <c r="BG1908" i="4"/>
  <c r="BG1909" i="4"/>
  <c r="BG1910" i="4"/>
  <c r="BG1911" i="4"/>
  <c r="BG1912" i="4"/>
  <c r="BG1913" i="4"/>
  <c r="BG1914" i="4"/>
  <c r="BG1915" i="4"/>
  <c r="BG1916" i="4"/>
  <c r="BG1917" i="4"/>
  <c r="BG1918" i="4"/>
  <c r="BG1919" i="4"/>
  <c r="BG1920" i="4"/>
  <c r="BG1921" i="4"/>
  <c r="BG1922" i="4"/>
  <c r="BG1923" i="4"/>
  <c r="BG1924" i="4"/>
  <c r="BG1925" i="4"/>
  <c r="BG1926" i="4"/>
  <c r="BG1927" i="4"/>
  <c r="BG1928" i="4"/>
  <c r="BG1929" i="4"/>
  <c r="BG1930" i="4"/>
  <c r="BG1931" i="4"/>
  <c r="BG1932" i="4"/>
  <c r="BG1933" i="4"/>
  <c r="BG1934" i="4"/>
  <c r="BG1935" i="4"/>
  <c r="BG1936" i="4"/>
  <c r="BG1937" i="4"/>
  <c r="BG1938" i="4"/>
  <c r="BG1939" i="4"/>
  <c r="BG1940" i="4"/>
  <c r="BG1941" i="4"/>
  <c r="BG1942" i="4"/>
  <c r="BG1943" i="4"/>
  <c r="BG1944" i="4"/>
  <c r="BG1945" i="4"/>
  <c r="BG1946" i="4"/>
  <c r="BG1947" i="4"/>
  <c r="BG1948" i="4"/>
  <c r="BG1949" i="4"/>
  <c r="BG1950" i="4"/>
  <c r="BG1951" i="4"/>
  <c r="BG1952" i="4"/>
  <c r="BG1953" i="4"/>
  <c r="BG1954" i="4"/>
  <c r="BG1955" i="4"/>
  <c r="BG1956" i="4"/>
  <c r="BG1957" i="4"/>
  <c r="BG1958" i="4"/>
  <c r="BG1959" i="4"/>
  <c r="BG1960" i="4"/>
  <c r="BG1961" i="4"/>
  <c r="BG1962" i="4"/>
  <c r="BG1963" i="4"/>
  <c r="BG1964" i="4"/>
  <c r="BG1965" i="4"/>
  <c r="BG1966" i="4"/>
  <c r="BG1967" i="4"/>
  <c r="BG1968" i="4"/>
  <c r="BG1969" i="4"/>
  <c r="BG1970" i="4"/>
  <c r="BG1971" i="4"/>
  <c r="BG1972" i="4"/>
  <c r="BG1973" i="4"/>
  <c r="BG1974" i="4"/>
  <c r="BG1975" i="4"/>
  <c r="BG1976" i="4"/>
  <c r="BG1977" i="4"/>
  <c r="BG1978" i="4"/>
  <c r="BG1979" i="4"/>
  <c r="BG1980" i="4"/>
  <c r="BG1981" i="4"/>
  <c r="BG1982" i="4"/>
  <c r="BG1983" i="4"/>
  <c r="BG1984" i="4"/>
  <c r="BG1985" i="4"/>
  <c r="BG1986" i="4"/>
  <c r="BG1987" i="4"/>
  <c r="BG1988" i="4"/>
  <c r="BG1989" i="4"/>
  <c r="BG1990" i="4"/>
  <c r="BG1991" i="4"/>
  <c r="BG1992" i="4"/>
  <c r="BG1993" i="4"/>
  <c r="BG1994" i="4"/>
  <c r="BG1995" i="4"/>
  <c r="BG1996" i="4"/>
  <c r="BG1997" i="4"/>
  <c r="BG1998" i="4"/>
  <c r="BG1999" i="4"/>
  <c r="BG2000" i="4"/>
  <c r="BG2001" i="4"/>
  <c r="BG2002" i="4"/>
  <c r="BG2003" i="4"/>
  <c r="BG2004" i="4"/>
  <c r="BG2005" i="4"/>
  <c r="BG2006" i="4"/>
  <c r="BG2007" i="4"/>
  <c r="BG2008" i="4"/>
  <c r="BG33" i="4"/>
  <c r="A33" i="4"/>
  <c r="BG32" i="4"/>
  <c r="A32" i="4"/>
  <c r="BG31" i="4"/>
  <c r="A31" i="4"/>
  <c r="BG30" i="4"/>
  <c r="A30" i="4"/>
  <c r="BG29" i="4"/>
  <c r="A29" i="4"/>
  <c r="BG28" i="4"/>
  <c r="A28" i="4"/>
  <c r="BG27" i="4"/>
  <c r="A27" i="4"/>
  <c r="BG26" i="4"/>
  <c r="A26" i="4"/>
  <c r="BG25" i="4"/>
  <c r="A25" i="4"/>
  <c r="BG24" i="4"/>
  <c r="A24" i="4"/>
  <c r="BG23" i="4"/>
  <c r="A23" i="4"/>
  <c r="BG22" i="4"/>
  <c r="A22" i="4"/>
  <c r="BG21" i="4"/>
  <c r="A21" i="4"/>
  <c r="BG20" i="4"/>
  <c r="A20" i="4"/>
  <c r="BG19" i="4"/>
  <c r="A19" i="4"/>
  <c r="BG18" i="4"/>
  <c r="A18" i="4"/>
  <c r="BG17" i="4"/>
  <c r="A17" i="4"/>
  <c r="BG16" i="4"/>
  <c r="A16" i="4"/>
  <c r="BG15" i="4"/>
  <c r="A15" i="4"/>
  <c r="BG14" i="4"/>
  <c r="A14" i="4"/>
  <c r="BG13" i="4"/>
  <c r="A13" i="4"/>
  <c r="BG12" i="4"/>
  <c r="A12" i="4"/>
  <c r="BG11" i="4"/>
  <c r="A11" i="4"/>
  <c r="BG10" i="4"/>
  <c r="A10" i="4"/>
  <c r="BG9" i="4"/>
  <c r="A9" i="4"/>
  <c r="F9" i="2"/>
  <c r="F10" i="2"/>
  <c r="F11" i="2"/>
  <c r="F12" i="2"/>
  <c r="F13" i="2"/>
  <c r="F14" i="2"/>
  <c r="F15" i="2"/>
  <c r="F16" i="2"/>
  <c r="F17" i="2"/>
  <c r="F18" i="2"/>
  <c r="F19" i="2"/>
  <c r="F20" i="2"/>
  <c r="F21" i="2"/>
  <c r="F22" i="2"/>
  <c r="F23" i="2"/>
  <c r="F24" i="2"/>
  <c r="F25" i="2"/>
  <c r="F26" i="2"/>
  <c r="F27" i="2"/>
  <c r="F28" i="2"/>
  <c r="F29" i="2"/>
  <c r="F30" i="2"/>
  <c r="F31" i="2"/>
  <c r="F32" i="2"/>
  <c r="A9" i="2"/>
  <c r="A10" i="2"/>
  <c r="A11" i="2"/>
  <c r="A12" i="2"/>
  <c r="A13" i="2"/>
  <c r="A14" i="2"/>
  <c r="A15" i="2"/>
  <c r="A16" i="2"/>
  <c r="A17" i="2"/>
  <c r="A18" i="2"/>
  <c r="A19" i="2"/>
  <c r="A20" i="2"/>
  <c r="A21" i="2"/>
  <c r="A22" i="2"/>
  <c r="A23" i="2"/>
  <c r="A24" i="2"/>
  <c r="A25" i="2"/>
  <c r="A26" i="2"/>
  <c r="A27" i="2"/>
  <c r="A28" i="2"/>
  <c r="A29" i="2"/>
  <c r="A30" i="2"/>
  <c r="A31" i="2"/>
  <c r="A32" i="2"/>
  <c r="H9" i="3"/>
  <c r="H10" i="3"/>
  <c r="H11" i="3"/>
  <c r="H12" i="3"/>
  <c r="H13" i="3"/>
  <c r="H14" i="3"/>
  <c r="H15" i="3"/>
  <c r="H16" i="3"/>
  <c r="H17" i="3"/>
  <c r="H18" i="3"/>
  <c r="H19" i="3"/>
  <c r="H20" i="3"/>
  <c r="H21" i="3"/>
  <c r="H22" i="3"/>
  <c r="H23" i="3"/>
  <c r="H24" i="3"/>
  <c r="H25" i="3"/>
  <c r="H26" i="3"/>
  <c r="H27" i="3"/>
  <c r="H28" i="3"/>
  <c r="H29" i="3"/>
  <c r="H30" i="3"/>
  <c r="H31" i="3"/>
  <c r="H32" i="3"/>
  <c r="A9" i="3"/>
  <c r="A10" i="3"/>
  <c r="A11" i="3"/>
  <c r="A12" i="3"/>
  <c r="A13" i="3"/>
  <c r="A14" i="3"/>
  <c r="A15" i="3"/>
  <c r="A16" i="3"/>
  <c r="A17" i="3"/>
  <c r="A18" i="3"/>
  <c r="A19" i="3"/>
  <c r="A20" i="3"/>
  <c r="A21" i="3"/>
  <c r="A22" i="3"/>
  <c r="A23" i="3"/>
  <c r="A24" i="3"/>
  <c r="A25" i="3"/>
  <c r="A26" i="3"/>
  <c r="A27" i="3"/>
  <c r="A28" i="3"/>
  <c r="A29" i="3"/>
  <c r="A30" i="3"/>
  <c r="A31" i="3"/>
  <c r="A32" i="3"/>
  <c r="U10" i="4"/>
  <c r="AO10" i="4" s="1"/>
  <c r="T117" i="4"/>
  <c r="T80" i="4"/>
  <c r="T56" i="4"/>
  <c r="T48" i="4"/>
  <c r="T40" i="4"/>
  <c r="T32" i="4"/>
  <c r="T24" i="4"/>
  <c r="T16" i="4"/>
  <c r="A5" i="4"/>
  <c r="T111" i="4"/>
  <c r="T103" i="4"/>
  <c r="T95" i="4"/>
  <c r="T87" i="4"/>
  <c r="T79" i="4"/>
  <c r="T71" i="4"/>
  <c r="T63" i="4"/>
  <c r="T55" i="4"/>
  <c r="T47" i="4"/>
  <c r="T39" i="4"/>
  <c r="T31" i="4"/>
  <c r="T23" i="4"/>
  <c r="T15" i="4"/>
  <c r="U95" i="4"/>
  <c r="AO95" i="4" s="1"/>
  <c r="U31" i="4"/>
  <c r="AO31" i="4" s="1"/>
  <c r="T110" i="4"/>
  <c r="T102" i="4"/>
  <c r="T94" i="4"/>
  <c r="T86" i="4"/>
  <c r="T78" i="4"/>
  <c r="T70" i="4"/>
  <c r="T62" i="4"/>
  <c r="T54" i="4"/>
  <c r="T46" i="4"/>
  <c r="T38" i="4"/>
  <c r="T30" i="4"/>
  <c r="T22" i="4"/>
  <c r="T14" i="4"/>
  <c r="U62" i="4"/>
  <c r="AO62" i="4" s="1"/>
  <c r="T109" i="4"/>
  <c r="T101" i="4"/>
  <c r="T93" i="4"/>
  <c r="T85" i="4"/>
  <c r="T77" i="4"/>
  <c r="T69" i="4"/>
  <c r="T61" i="4"/>
  <c r="T53" i="4"/>
  <c r="T45" i="4"/>
  <c r="T37" i="4"/>
  <c r="T29" i="4"/>
  <c r="T21" i="4"/>
  <c r="T13" i="4"/>
  <c r="U85" i="4"/>
  <c r="AO85" i="4" s="1"/>
  <c r="U21" i="4"/>
  <c r="AO21" i="4" s="1"/>
  <c r="A5" i="2"/>
  <c r="T108" i="4"/>
  <c r="T100" i="4"/>
  <c r="T92" i="4"/>
  <c r="T84" i="4"/>
  <c r="T76" i="4"/>
  <c r="T68" i="4"/>
  <c r="T60" i="4"/>
  <c r="T52" i="4"/>
  <c r="T44" i="4"/>
  <c r="T36" i="4"/>
  <c r="T28" i="4"/>
  <c r="T20" i="4"/>
  <c r="T12" i="4"/>
  <c r="U52" i="4"/>
  <c r="AO52" i="4" s="1"/>
  <c r="T115" i="4"/>
  <c r="T107" i="4"/>
  <c r="T99" i="4"/>
  <c r="T91" i="4"/>
  <c r="T83" i="4"/>
  <c r="T75" i="4"/>
  <c r="T67" i="4"/>
  <c r="T59" i="4"/>
  <c r="T51" i="4"/>
  <c r="T43" i="4"/>
  <c r="T35" i="4"/>
  <c r="T27" i="4"/>
  <c r="T19" i="4"/>
  <c r="T11" i="4"/>
  <c r="U91" i="4"/>
  <c r="AO91" i="4" s="1"/>
  <c r="U27" i="4"/>
  <c r="AO27" i="4" s="1"/>
  <c r="T114" i="4"/>
  <c r="T106" i="4"/>
  <c r="T98" i="4"/>
  <c r="T90" i="4"/>
  <c r="T82" i="4"/>
  <c r="T74" i="4"/>
  <c r="T66" i="4"/>
  <c r="T58" i="4"/>
  <c r="T50" i="4"/>
  <c r="T42" i="4"/>
  <c r="T34" i="4"/>
  <c r="T26" i="4"/>
  <c r="T18" i="4"/>
  <c r="U66" i="4"/>
  <c r="AO66" i="4" s="1"/>
  <c r="AF109" i="4"/>
  <c r="BF337" i="4"/>
  <c r="BF1857" i="4"/>
  <c r="BF1689" i="4"/>
  <c r="BF1257" i="4"/>
  <c r="BF1217" i="4"/>
  <c r="BF729" i="4"/>
  <c r="BF1613" i="4"/>
  <c r="BF1977" i="4"/>
  <c r="BF1777" i="4"/>
  <c r="BF1281" i="4"/>
  <c r="AF37" i="4"/>
  <c r="BF305" i="4"/>
  <c r="BF1243" i="4"/>
  <c r="BF1235" i="4"/>
  <c r="BF1227" i="4"/>
  <c r="BF1219" i="4"/>
  <c r="BF1211" i="4"/>
  <c r="BF1203" i="4"/>
  <c r="BF1195" i="4"/>
  <c r="BF1187" i="4"/>
  <c r="BF1179" i="4"/>
  <c r="BF1171" i="4"/>
  <c r="BF1155" i="4"/>
  <c r="BF1147" i="4"/>
  <c r="BF1139" i="4"/>
  <c r="BF1131" i="4"/>
  <c r="BF1123" i="4"/>
  <c r="BF1115" i="4"/>
  <c r="BF1107" i="4"/>
  <c r="BF1099" i="4"/>
  <c r="BF1091" i="4"/>
  <c r="BF1083" i="4"/>
  <c r="BF1075" i="4"/>
  <c r="BF1067" i="4"/>
  <c r="BF1059" i="4"/>
  <c r="BF1051" i="4"/>
  <c r="BF1035" i="4"/>
  <c r="BF1027" i="4"/>
  <c r="BF1019" i="4"/>
  <c r="BF1011" i="4"/>
  <c r="BF1003" i="4"/>
  <c r="BF995" i="4"/>
  <c r="BF987" i="4"/>
  <c r="BF979" i="4"/>
  <c r="BF971" i="4"/>
  <c r="BF963" i="4"/>
  <c r="BF955" i="4"/>
  <c r="BF947" i="4"/>
  <c r="BF939" i="4"/>
  <c r="BF931" i="4"/>
  <c r="BF923" i="4"/>
  <c r="BF715" i="4"/>
  <c r="BF707" i="4"/>
  <c r="BF699" i="4"/>
  <c r="BF691" i="4"/>
  <c r="BF683" i="4"/>
  <c r="BF675" i="4"/>
  <c r="BF667" i="4"/>
  <c r="BF659" i="4"/>
  <c r="BF651" i="4"/>
  <c r="BF643" i="4"/>
  <c r="BF635" i="4"/>
  <c r="BF627" i="4"/>
  <c r="BF619" i="4"/>
  <c r="BF611" i="4"/>
  <c r="BF595" i="4"/>
  <c r="BF587" i="4"/>
  <c r="BF571" i="4"/>
  <c r="BF563" i="4"/>
  <c r="BF347" i="4"/>
  <c r="BF339" i="4"/>
  <c r="BF331" i="4"/>
  <c r="BF323" i="4"/>
  <c r="BF315" i="4"/>
  <c r="BF307" i="4"/>
  <c r="BF299" i="4"/>
  <c r="BF291" i="4"/>
  <c r="BF283" i="4"/>
  <c r="BF275" i="4"/>
  <c r="BF267" i="4"/>
  <c r="BF259" i="4"/>
  <c r="BF243" i="4"/>
  <c r="BF235" i="4"/>
  <c r="BF227" i="4"/>
  <c r="BF219" i="4"/>
  <c r="BF211" i="4"/>
  <c r="BF203" i="4"/>
  <c r="BF195" i="4"/>
  <c r="BF187" i="4"/>
  <c r="BF171" i="4"/>
  <c r="BF163" i="4"/>
  <c r="BF155" i="4"/>
  <c r="BF139" i="4"/>
  <c r="BF131" i="4"/>
  <c r="BF123" i="4"/>
  <c r="BF609" i="4"/>
  <c r="BF529" i="4"/>
  <c r="BF241" i="4"/>
  <c r="BF201" i="4"/>
  <c r="AP1798" i="4"/>
  <c r="J1959" i="4"/>
  <c r="J37" i="4"/>
  <c r="AI37" i="4"/>
  <c r="J61" i="4"/>
  <c r="AI29" i="4"/>
  <c r="J29" i="4"/>
  <c r="AI13" i="4"/>
  <c r="AJ53" i="4"/>
  <c r="AJ61" i="4"/>
  <c r="AF45" i="4"/>
  <c r="J1631" i="4"/>
  <c r="AI21" i="4"/>
  <c r="AK77" i="4"/>
  <c r="BF1696" i="4"/>
  <c r="BF148" i="4"/>
  <c r="BF1168" i="4"/>
  <c r="BF680" i="4"/>
  <c r="J1647" i="4"/>
  <c r="AP1520" i="4"/>
  <c r="BF1048" i="4"/>
  <c r="AP503" i="4"/>
  <c r="BF264" i="4"/>
  <c r="BF2000" i="4"/>
  <c r="BF1767" i="4"/>
  <c r="BF1511" i="4"/>
  <c r="J1363" i="4"/>
  <c r="AF29" i="4"/>
  <c r="AF55" i="4"/>
  <c r="BF1610" i="4"/>
  <c r="BF1266" i="4"/>
  <c r="BF1247" i="4"/>
  <c r="BF855" i="4"/>
  <c r="BF495" i="4"/>
  <c r="BF239" i="4"/>
  <c r="BF1782" i="4"/>
  <c r="BF1774" i="4"/>
  <c r="BF1630" i="4"/>
  <c r="BF1606" i="4"/>
  <c r="BF1494" i="4"/>
  <c r="BF1454" i="4"/>
  <c r="BF1366" i="4"/>
  <c r="BF1358" i="4"/>
  <c r="AP1958" i="4"/>
  <c r="AP1934" i="4"/>
  <c r="AP1662" i="4"/>
  <c r="AP1614" i="4"/>
  <c r="BF1246" i="4"/>
  <c r="BF1238" i="4"/>
  <c r="BF1190" i="4"/>
  <c r="BF1102" i="4"/>
  <c r="BF1046" i="4"/>
  <c r="BF1038" i="4"/>
  <c r="BF974" i="4"/>
  <c r="BF926" i="4"/>
  <c r="BF854" i="4"/>
  <c r="AP814" i="4"/>
  <c r="BF814" i="4"/>
  <c r="BF758" i="4"/>
  <c r="BF750" i="4"/>
  <c r="BF694" i="4"/>
  <c r="BF686" i="4"/>
  <c r="BF606" i="4"/>
  <c r="BF598" i="4"/>
  <c r="BF1830" i="4"/>
  <c r="BF1726" i="4"/>
  <c r="BF1958" i="4"/>
  <c r="BF1926" i="4"/>
  <c r="BF1940" i="4"/>
  <c r="BF1772" i="4"/>
  <c r="BF1684" i="4"/>
  <c r="BF508" i="4"/>
  <c r="BF284" i="4"/>
  <c r="BF156" i="4"/>
  <c r="BF124" i="4"/>
  <c r="BF60" i="4"/>
  <c r="BF1966" i="4"/>
  <c r="BF1934" i="4"/>
  <c r="BF1270" i="4"/>
  <c r="AP1273" i="4"/>
  <c r="BF1258" i="4"/>
  <c r="BF1186" i="4"/>
  <c r="BF1042" i="4"/>
  <c r="BF1034" i="4"/>
  <c r="AP985" i="4"/>
  <c r="BF986" i="4"/>
  <c r="BF818" i="4"/>
  <c r="AP809" i="4"/>
  <c r="AP753" i="4"/>
  <c r="BF714" i="4"/>
  <c r="BF618" i="4"/>
  <c r="BF610" i="4"/>
  <c r="BF562" i="4"/>
  <c r="BF554" i="4"/>
  <c r="BF498" i="4"/>
  <c r="BF490" i="4"/>
  <c r="AP449" i="4"/>
  <c r="BF450" i="4"/>
  <c r="AP401" i="4"/>
  <c r="BF402" i="4"/>
  <c r="BF354" i="4"/>
  <c r="BF346" i="4"/>
  <c r="BF290" i="4"/>
  <c r="BF250" i="4"/>
  <c r="BF242" i="4"/>
  <c r="BF186" i="4"/>
  <c r="AP97" i="4"/>
  <c r="BF1822" i="4"/>
  <c r="BF1758" i="4"/>
  <c r="BF1878" i="4"/>
  <c r="BF1846" i="4"/>
  <c r="AP862" i="4"/>
  <c r="AP1686" i="4"/>
  <c r="J1581" i="4"/>
  <c r="J940" i="4"/>
  <c r="J1573" i="4"/>
  <c r="J1493" i="4"/>
  <c r="J1829" i="4"/>
  <c r="J1877" i="4"/>
  <c r="AF76" i="4"/>
  <c r="J1869" i="4"/>
  <c r="J1509" i="4"/>
  <c r="J1589" i="4"/>
  <c r="J1501" i="4"/>
  <c r="J1765" i="4"/>
  <c r="J1477" i="4"/>
  <c r="J1797" i="4"/>
  <c r="J1853" i="4"/>
  <c r="J1605" i="4"/>
  <c r="J1821" i="4"/>
  <c r="J1485" i="4"/>
  <c r="AP1878" i="4"/>
  <c r="J1565" i="4"/>
  <c r="J1861" i="4"/>
  <c r="J1805" i="4"/>
  <c r="AJ48" i="4"/>
  <c r="AF28" i="4"/>
  <c r="AP638" i="4"/>
  <c r="AF44" i="4"/>
  <c r="J188" i="4"/>
  <c r="AP822" i="4"/>
  <c r="J580" i="4"/>
  <c r="AI36" i="4"/>
  <c r="J652" i="4"/>
  <c r="J1232" i="4"/>
  <c r="J1860" i="4"/>
  <c r="J1820" i="4"/>
  <c r="J1796" i="4"/>
  <c r="J1772" i="4"/>
  <c r="J1716" i="4"/>
  <c r="J1212" i="4"/>
  <c r="J764" i="4"/>
  <c r="J452" i="4"/>
  <c r="J444" i="4"/>
  <c r="J1956" i="4"/>
  <c r="J1908" i="4"/>
  <c r="J1764" i="4"/>
  <c r="J1724" i="4"/>
  <c r="J1708" i="4"/>
  <c r="J1676" i="4"/>
  <c r="J228" i="4"/>
  <c r="AK76" i="4"/>
  <c r="J668" i="4"/>
  <c r="J1732" i="4"/>
  <c r="J1264" i="4"/>
  <c r="J1216" i="4"/>
  <c r="AI20" i="4"/>
  <c r="AF20" i="4"/>
  <c r="AP1942" i="4"/>
  <c r="AP1750" i="4"/>
  <c r="AP1734" i="4"/>
  <c r="AP1494" i="4"/>
  <c r="AP1478" i="4"/>
  <c r="AP742" i="4"/>
  <c r="AP350" i="4"/>
  <c r="AP318" i="4"/>
  <c r="J728" i="4"/>
  <c r="AJ60" i="4"/>
  <c r="AJ52" i="4"/>
  <c r="AK92" i="4"/>
  <c r="J471" i="4"/>
  <c r="AP1590" i="4"/>
  <c r="J1695" i="4"/>
  <c r="J1671" i="4"/>
  <c r="J1847" i="4"/>
  <c r="J1943" i="4"/>
  <c r="J60" i="4"/>
  <c r="J1780" i="4"/>
  <c r="J1663" i="4"/>
  <c r="J1887" i="4"/>
  <c r="J408" i="4"/>
  <c r="J1687" i="4"/>
  <c r="J1991" i="4"/>
  <c r="J1503" i="4"/>
  <c r="J1639" i="4"/>
  <c r="J75" i="4"/>
  <c r="J1644" i="4"/>
  <c r="J1988" i="4"/>
  <c r="J223" i="4"/>
  <c r="J1911" i="4"/>
  <c r="J1679" i="4"/>
  <c r="AF19" i="4"/>
  <c r="J1951" i="4"/>
  <c r="AP252" i="4"/>
  <c r="AP164" i="4"/>
  <c r="AP140" i="4"/>
  <c r="J1294" i="4"/>
  <c r="J1926" i="4"/>
  <c r="J1262" i="4"/>
  <c r="J1118" i="4"/>
  <c r="AK106" i="4"/>
  <c r="AF106" i="4"/>
  <c r="AJ38" i="4"/>
  <c r="J1894" i="4"/>
  <c r="J1310" i="4"/>
  <c r="AF114" i="4"/>
  <c r="J330" i="4"/>
  <c r="J354" i="4"/>
  <c r="J1670" i="4"/>
  <c r="J1326" i="4"/>
  <c r="J1278" i="4"/>
  <c r="J1046" i="4"/>
  <c r="AK114" i="4"/>
  <c r="J234" i="4"/>
  <c r="J1682" i="4"/>
  <c r="J1854" i="4"/>
  <c r="J1646" i="4"/>
  <c r="J1946" i="4"/>
  <c r="J1922" i="4"/>
  <c r="J1898" i="4"/>
  <c r="J1754" i="4"/>
  <c r="J1610" i="4"/>
  <c r="J1594" i="4"/>
  <c r="J1578" i="4"/>
  <c r="J1522" i="4"/>
  <c r="J1458" i="4"/>
  <c r="J1442" i="4"/>
  <c r="J1410" i="4"/>
  <c r="J1378" i="4"/>
  <c r="J322" i="4"/>
  <c r="J274" i="4"/>
  <c r="J146" i="4"/>
  <c r="J122" i="4"/>
  <c r="AK102" i="4"/>
  <c r="AK78" i="4"/>
  <c r="AF78" i="4"/>
  <c r="AP1815" i="4"/>
  <c r="AP1304" i="4"/>
  <c r="AP320" i="4"/>
  <c r="J1358" i="4"/>
  <c r="J1302" i="4"/>
  <c r="J1254" i="4"/>
  <c r="J1850" i="4"/>
  <c r="J1698" i="4"/>
  <c r="J1602" i="4"/>
  <c r="J1434" i="4"/>
  <c r="J314" i="4"/>
  <c r="J290" i="4"/>
  <c r="J226" i="4"/>
  <c r="J162" i="4"/>
  <c r="J138" i="4"/>
  <c r="AK94" i="4"/>
  <c r="AK70" i="4"/>
  <c r="AF70" i="4"/>
  <c r="AJ46" i="4"/>
  <c r="J14" i="4"/>
  <c r="AI14" i="4"/>
  <c r="AP1951" i="4"/>
  <c r="AP1672" i="4"/>
  <c r="AP1472" i="4"/>
  <c r="AP1223" i="4"/>
  <c r="AP832" i="4"/>
  <c r="AP335" i="4"/>
  <c r="AP248" i="4"/>
  <c r="AP32" i="4"/>
  <c r="AP743" i="4"/>
  <c r="J346" i="4"/>
  <c r="J338" i="4"/>
  <c r="J1342" i="4"/>
  <c r="J1654" i="4"/>
  <c r="AK74" i="4"/>
  <c r="AF74" i="4"/>
  <c r="J1270" i="4"/>
  <c r="J362" i="4"/>
  <c r="J306" i="4"/>
  <c r="J282" i="4"/>
  <c r="J242" i="4"/>
  <c r="J130" i="4"/>
  <c r="AK110" i="4"/>
  <c r="J110" i="4"/>
  <c r="AK86" i="4"/>
  <c r="AF86" i="4"/>
  <c r="AJ62" i="4"/>
  <c r="AF38" i="4"/>
  <c r="AI22" i="4"/>
  <c r="J22" i="4"/>
  <c r="AP1879" i="4"/>
  <c r="AP1720" i="4"/>
  <c r="AP1608" i="4"/>
  <c r="AP1480" i="4"/>
  <c r="AP1216" i="4"/>
  <c r="AP903" i="4"/>
  <c r="AP695" i="4"/>
  <c r="AP407" i="4"/>
  <c r="AP200" i="4"/>
  <c r="AP767" i="4"/>
  <c r="J1238" i="4"/>
  <c r="AP1296" i="4"/>
  <c r="J1366" i="4"/>
  <c r="J1426" i="4"/>
  <c r="J1934" i="4"/>
  <c r="J1870" i="4"/>
  <c r="J1806" i="4"/>
  <c r="J1758" i="4"/>
  <c r="J1694" i="4"/>
  <c r="J1630" i="4"/>
  <c r="J1422" i="4"/>
  <c r="J1334" i="4"/>
  <c r="J1286" i="4"/>
  <c r="J1230" i="4"/>
  <c r="J742" i="4"/>
  <c r="J1246" i="4"/>
  <c r="J1390" i="4"/>
  <c r="J2004" i="4"/>
  <c r="J1996" i="4"/>
  <c r="J1980" i="4"/>
  <c r="J1972" i="4"/>
  <c r="J1948" i="4"/>
  <c r="J1940" i="4"/>
  <c r="J1876" i="4"/>
  <c r="J1852" i="4"/>
  <c r="J1836" i="4"/>
  <c r="J1828" i="4"/>
  <c r="J1812" i="4"/>
  <c r="J1804" i="4"/>
  <c r="J1756" i="4"/>
  <c r="J1740" i="4"/>
  <c r="J1700" i="4"/>
  <c r="J1692" i="4"/>
  <c r="J1684" i="4"/>
  <c r="J1668" i="4"/>
  <c r="J1660" i="4"/>
  <c r="J1652" i="4"/>
  <c r="J1628" i="4"/>
  <c r="J1620" i="4"/>
  <c r="J1404" i="4"/>
  <c r="J1352" i="4"/>
  <c r="J1288" i="4"/>
  <c r="J1280" i="4"/>
  <c r="J1272" i="4"/>
  <c r="J1240" i="4"/>
  <c r="J1176" i="4"/>
  <c r="J1144" i="4"/>
  <c r="J968" i="4"/>
  <c r="J800" i="4"/>
  <c r="J720" i="4"/>
  <c r="J176" i="4"/>
  <c r="J136" i="4"/>
  <c r="AK84" i="4"/>
  <c r="J84" i="4"/>
  <c r="AK68" i="4"/>
  <c r="J68" i="4"/>
  <c r="AP750" i="4"/>
  <c r="AP686" i="4"/>
  <c r="AP1956" i="4"/>
  <c r="AP1532" i="4"/>
  <c r="AP13" i="4"/>
  <c r="J107" i="4"/>
  <c r="J1591" i="4"/>
  <c r="J43" i="4"/>
  <c r="J1103" i="4"/>
  <c r="J735" i="4"/>
  <c r="J599" i="4"/>
  <c r="J559" i="4"/>
  <c r="J399" i="4"/>
  <c r="J247" i="4"/>
  <c r="AF99" i="4"/>
  <c r="AK99" i="4"/>
  <c r="J99" i="4"/>
  <c r="AF59" i="4"/>
  <c r="AK115" i="4"/>
  <c r="J335" i="4"/>
  <c r="J423" i="4"/>
  <c r="J535" i="4"/>
  <c r="J639" i="4"/>
  <c r="J711" i="4"/>
  <c r="J775" i="4"/>
  <c r="J1543" i="4"/>
  <c r="J703" i="4"/>
  <c r="J575" i="4"/>
  <c r="J231" i="4"/>
  <c r="J183" i="4"/>
  <c r="AP1868" i="4"/>
  <c r="AP1628" i="4"/>
  <c r="AP572" i="4"/>
  <c r="AP332" i="4"/>
  <c r="J695" i="4"/>
  <c r="J655" i="4"/>
  <c r="J567" i="4"/>
  <c r="J519" i="4"/>
  <c r="J479" i="4"/>
  <c r="J263" i="4"/>
  <c r="J127" i="4"/>
  <c r="AI35" i="4"/>
  <c r="J35" i="4"/>
  <c r="AF115" i="4"/>
  <c r="J151" i="4"/>
  <c r="J239" i="4"/>
  <c r="J1159" i="4"/>
  <c r="J1583" i="4"/>
  <c r="J1295" i="4"/>
  <c r="J727" i="4"/>
  <c r="J527" i="4"/>
  <c r="AK75" i="4"/>
  <c r="AF67" i="4"/>
  <c r="J1527" i="4"/>
  <c r="AK83" i="4"/>
  <c r="J175" i="4"/>
  <c r="J1215" i="4"/>
  <c r="J1231" i="4"/>
  <c r="J1191" i="4"/>
  <c r="J1151" i="4"/>
  <c r="J383" i="4"/>
  <c r="J351" i="4"/>
  <c r="J311" i="4"/>
  <c r="J191" i="4"/>
  <c r="J143" i="4"/>
  <c r="AP1900" i="4"/>
  <c r="J1615" i="4"/>
  <c r="J375" i="4"/>
  <c r="J495" i="4"/>
  <c r="J583" i="4"/>
  <c r="J679" i="4"/>
  <c r="J743" i="4"/>
  <c r="J415" i="4"/>
  <c r="J1119" i="4"/>
  <c r="J767" i="4"/>
  <c r="J511" i="4"/>
  <c r="J407" i="4"/>
  <c r="J359" i="4"/>
  <c r="J279" i="4"/>
  <c r="J159" i="4"/>
  <c r="AK107" i="4"/>
  <c r="AP1676" i="4"/>
  <c r="AP228" i="4"/>
  <c r="J391" i="4"/>
  <c r="J503" i="4"/>
  <c r="J591" i="4"/>
  <c r="J687" i="4"/>
  <c r="J751" i="4"/>
  <c r="J1127" i="4"/>
  <c r="J759" i="4"/>
  <c r="J487" i="4"/>
  <c r="J439" i="4"/>
  <c r="J367" i="4"/>
  <c r="J207" i="4"/>
  <c r="J167" i="4"/>
  <c r="AF83" i="4"/>
  <c r="AJ43" i="4"/>
  <c r="AF35" i="4"/>
  <c r="J199" i="4"/>
  <c r="J271" i="4"/>
  <c r="J1279" i="4"/>
  <c r="J1463" i="4"/>
  <c r="J1032" i="4"/>
  <c r="J896" i="4"/>
  <c r="J864" i="4"/>
  <c r="J328" i="4"/>
  <c r="J1414" i="4"/>
  <c r="AP1230" i="4"/>
  <c r="AP1006" i="4"/>
  <c r="AP424" i="4"/>
  <c r="AP907" i="4"/>
  <c r="AP786" i="4"/>
  <c r="AP531" i="4"/>
  <c r="AP123" i="4"/>
  <c r="J836" i="4"/>
  <c r="J788" i="4"/>
  <c r="J1930" i="4"/>
  <c r="J1938" i="4"/>
  <c r="J1372" i="4"/>
  <c r="J1802" i="4"/>
  <c r="AF97" i="4"/>
  <c r="J1962" i="4"/>
  <c r="J1650" i="4"/>
  <c r="J1444" i="4"/>
  <c r="J1586" i="4"/>
  <c r="J1546" i="4"/>
  <c r="J1514" i="4"/>
  <c r="J1506" i="4"/>
  <c r="J1235" i="4"/>
  <c r="J1227" i="4"/>
  <c r="J1714" i="4"/>
  <c r="J9" i="4"/>
  <c r="J1380" i="4"/>
  <c r="J924" i="4"/>
  <c r="J916" i="4"/>
  <c r="J97" i="4"/>
  <c r="J757" i="4"/>
  <c r="J2002" i="4"/>
  <c r="J1642" i="4"/>
  <c r="J1818" i="4"/>
  <c r="J1890" i="4"/>
  <c r="J1340" i="4"/>
  <c r="J820" i="4"/>
  <c r="J181" i="4"/>
  <c r="J1722" i="4"/>
  <c r="J1746" i="4"/>
  <c r="AK113" i="4"/>
  <c r="J932" i="4"/>
  <c r="AK97" i="4"/>
  <c r="J1842" i="4"/>
  <c r="J1874" i="4"/>
  <c r="J1914" i="4"/>
  <c r="J796" i="4"/>
  <c r="J2007" i="4"/>
  <c r="J1807" i="4"/>
  <c r="J1783" i="4"/>
  <c r="J1735" i="4"/>
  <c r="J1332" i="4"/>
  <c r="J509" i="4"/>
  <c r="J765" i="4"/>
  <c r="J1906" i="4"/>
  <c r="J1810" i="4"/>
  <c r="J1012" i="4"/>
  <c r="AE9" i="4"/>
  <c r="J1618" i="4"/>
  <c r="J1970" i="4"/>
  <c r="J1994" i="4"/>
  <c r="J1826" i="4"/>
  <c r="J293" i="4"/>
  <c r="J812" i="4"/>
  <c r="J1271" i="4"/>
  <c r="J1263" i="4"/>
  <c r="J1255" i="4"/>
  <c r="J1239" i="4"/>
  <c r="J1183" i="4"/>
  <c r="J1167" i="4"/>
  <c r="J1143" i="4"/>
  <c r="J1111" i="4"/>
  <c r="J312" i="4"/>
  <c r="J996" i="4"/>
  <c r="J1762" i="4"/>
  <c r="J1706" i="4"/>
  <c r="J1396" i="4"/>
  <c r="J1770" i="4"/>
  <c r="J1626" i="4"/>
  <c r="J445" i="4"/>
  <c r="J828" i="4"/>
  <c r="J113" i="4"/>
  <c r="J1658" i="4"/>
  <c r="J908" i="4"/>
  <c r="J1858" i="4"/>
  <c r="J333" i="4"/>
  <c r="J308" i="4"/>
  <c r="AP1307" i="4"/>
  <c r="AP1099" i="4"/>
  <c r="J1791" i="4"/>
  <c r="J1775" i="4"/>
  <c r="J1751" i="4"/>
  <c r="J1073" i="4"/>
  <c r="J1347" i="4"/>
  <c r="J931" i="4"/>
  <c r="J772" i="4"/>
  <c r="J476" i="4"/>
  <c r="J388" i="4"/>
  <c r="J268" i="4"/>
  <c r="J252" i="4"/>
  <c r="J236" i="4"/>
  <c r="J172" i="4"/>
  <c r="J132" i="4"/>
  <c r="J410" i="4"/>
  <c r="J402" i="4"/>
  <c r="J370" i="4"/>
  <c r="J1199" i="4"/>
  <c r="J1247" i="4"/>
  <c r="J744" i="4"/>
  <c r="J736" i="4"/>
  <c r="J712" i="4"/>
  <c r="J160" i="4"/>
  <c r="J152" i="4"/>
  <c r="J1175" i="4"/>
  <c r="J1223" i="4"/>
  <c r="J1813" i="4"/>
  <c r="J1789" i="4"/>
  <c r="J360" i="4"/>
  <c r="AP1808" i="4"/>
  <c r="AP1504" i="4"/>
  <c r="AP1248" i="4"/>
  <c r="AP1032" i="4"/>
  <c r="AP736" i="4"/>
  <c r="AP648" i="4"/>
  <c r="AP520" i="4"/>
  <c r="AP408" i="4"/>
  <c r="AP304" i="4"/>
  <c r="AP1422" i="4"/>
  <c r="AP1358" i="4"/>
  <c r="AP1342" i="4"/>
  <c r="AP302" i="4"/>
  <c r="AP1334" i="4"/>
  <c r="AP1278" i="4"/>
  <c r="AP1462" i="4"/>
  <c r="J1979" i="4"/>
  <c r="J1548" i="4"/>
  <c r="J1492" i="4"/>
  <c r="J1460" i="4"/>
  <c r="J1413" i="4"/>
  <c r="J909" i="4"/>
  <c r="AF80" i="4"/>
  <c r="J80" i="4"/>
  <c r="AJ56" i="4"/>
  <c r="AP2001" i="4"/>
  <c r="AP1961" i="4"/>
  <c r="AP1873" i="4"/>
  <c r="AP1833" i="4"/>
  <c r="AP1785" i="4"/>
  <c r="AP1745" i="4"/>
  <c r="AP1705" i="4"/>
  <c r="AP1657" i="4"/>
  <c r="AP1625" i="4"/>
  <c r="AP1537" i="4"/>
  <c r="AP1505" i="4"/>
  <c r="AP1369" i="4"/>
  <c r="AP1337" i="4"/>
  <c r="AP1305" i="4"/>
  <c r="AP1265" i="4"/>
  <c r="AP1145" i="4"/>
  <c r="AP913" i="4"/>
  <c r="AP857" i="4"/>
  <c r="AP697" i="4"/>
  <c r="AP369" i="4"/>
  <c r="J1604" i="4"/>
  <c r="J1572" i="4"/>
  <c r="J1524" i="4"/>
  <c r="J957" i="4"/>
  <c r="AF88" i="4"/>
  <c r="AK88" i="4"/>
  <c r="J88" i="4"/>
  <c r="AP1969" i="4"/>
  <c r="AP1841" i="4"/>
  <c r="AP1801" i="4"/>
  <c r="AP1769" i="4"/>
  <c r="AP1721" i="4"/>
  <c r="AP1673" i="4"/>
  <c r="AP1641" i="4"/>
  <c r="AP1601" i="4"/>
  <c r="AP1569" i="4"/>
  <c r="AP1529" i="4"/>
  <c r="AP1217" i="4"/>
  <c r="AP1169" i="4"/>
  <c r="AP897" i="4"/>
  <c r="AP793" i="4"/>
  <c r="AP658" i="4"/>
  <c r="AP569" i="4"/>
  <c r="AP465" i="4"/>
  <c r="AP385" i="4"/>
  <c r="AP201" i="4"/>
  <c r="AP993" i="4"/>
  <c r="AP297" i="4"/>
  <c r="AP1249" i="4"/>
  <c r="AP705" i="4"/>
  <c r="AP289" i="4"/>
  <c r="AP345" i="4"/>
  <c r="J1612" i="4"/>
  <c r="J1580" i="4"/>
  <c r="J1540" i="4"/>
  <c r="J1508" i="4"/>
  <c r="J1468" i="4"/>
  <c r="J1421" i="4"/>
  <c r="AP1977" i="4"/>
  <c r="AP1937" i="4"/>
  <c r="AP1849" i="4"/>
  <c r="AP1761" i="4"/>
  <c r="AP1713" i="4"/>
  <c r="AP1609" i="4"/>
  <c r="AP1561" i="4"/>
  <c r="AP1513" i="4"/>
  <c r="AP1457" i="4"/>
  <c r="AP1353" i="4"/>
  <c r="AP1065" i="4"/>
  <c r="AP1018" i="4"/>
  <c r="AP881" i="4"/>
  <c r="AP713" i="4"/>
  <c r="AP665" i="4"/>
  <c r="AP761" i="4"/>
  <c r="AP649" i="4"/>
  <c r="AP233" i="4"/>
  <c r="AP425" i="4"/>
  <c r="AP305" i="4"/>
  <c r="AP353" i="4"/>
  <c r="AP921" i="4"/>
  <c r="AF40" i="4"/>
  <c r="AP58" i="4"/>
  <c r="AP1665" i="4"/>
  <c r="J1564" i="4"/>
  <c r="J1500" i="4"/>
  <c r="J1453" i="4"/>
  <c r="J885" i="4"/>
  <c r="AP1953" i="4"/>
  <c r="AP1753" i="4"/>
  <c r="AP1617" i="4"/>
  <c r="AP1545" i="4"/>
  <c r="AP1481" i="4"/>
  <c r="AP1257" i="4"/>
  <c r="AP1201" i="4"/>
  <c r="AP1081" i="4"/>
  <c r="AP825" i="4"/>
  <c r="AP777" i="4"/>
  <c r="AP193" i="4"/>
  <c r="AP545" i="4"/>
  <c r="AP321" i="4"/>
  <c r="AP497" i="4"/>
  <c r="AP1209" i="4"/>
  <c r="AP313" i="4"/>
  <c r="AP1057" i="4"/>
  <c r="AP361" i="4"/>
  <c r="AP801" i="4"/>
  <c r="AP1009" i="4"/>
  <c r="AP1809" i="4"/>
  <c r="J1484" i="4"/>
  <c r="J1389" i="4"/>
  <c r="J1005" i="4"/>
  <c r="AP1985" i="4"/>
  <c r="AP1857" i="4"/>
  <c r="AP1793" i="4"/>
  <c r="AP1737" i="4"/>
  <c r="AP1689" i="4"/>
  <c r="AP1633" i="4"/>
  <c r="AP1577" i="4"/>
  <c r="AP1521" i="4"/>
  <c r="AP1049" i="4"/>
  <c r="AP785" i="4"/>
  <c r="AP633" i="4"/>
  <c r="AP585" i="4"/>
  <c r="AP513" i="4"/>
  <c r="AP841" i="4"/>
  <c r="AP553" i="4"/>
  <c r="AP1033" i="4"/>
  <c r="AP409" i="4"/>
  <c r="AP329" i="4"/>
  <c r="AP481" i="4"/>
  <c r="AP1449" i="4"/>
  <c r="J861" i="4"/>
  <c r="J1437" i="4"/>
  <c r="J1588" i="4"/>
  <c r="J1516" i="4"/>
  <c r="J1429" i="4"/>
  <c r="J1397" i="4"/>
  <c r="J877" i="4"/>
  <c r="AF96" i="4"/>
  <c r="AK96" i="4"/>
  <c r="J96" i="4"/>
  <c r="AF72" i="4"/>
  <c r="AI32" i="4"/>
  <c r="AF32" i="4"/>
  <c r="AP1993" i="4"/>
  <c r="AP1945" i="4"/>
  <c r="AP1817" i="4"/>
  <c r="AP1777" i="4"/>
  <c r="AP1697" i="4"/>
  <c r="AP1649" i="4"/>
  <c r="AP1593" i="4"/>
  <c r="AP1553" i="4"/>
  <c r="AP1193" i="4"/>
  <c r="AP1097" i="4"/>
  <c r="AP577" i="4"/>
  <c r="AP529" i="4"/>
  <c r="AP441" i="4"/>
  <c r="AP393" i="4"/>
  <c r="AP1129" i="4"/>
  <c r="AP849" i="4"/>
  <c r="AP1105" i="4"/>
  <c r="AP241" i="4"/>
  <c r="AP737" i="4"/>
  <c r="AP489" i="4"/>
  <c r="AP1289" i="4"/>
  <c r="AP1025" i="4"/>
  <c r="AP505" i="4"/>
  <c r="AP1089" i="4"/>
  <c r="AP273" i="4"/>
  <c r="AP1017" i="4"/>
  <c r="AP1225" i="4"/>
  <c r="J893" i="4"/>
  <c r="J1311" i="4"/>
  <c r="J1405" i="4"/>
  <c r="J1997" i="4"/>
  <c r="J1989" i="4"/>
  <c r="J1973" i="4"/>
  <c r="J1965" i="4"/>
  <c r="J1957" i="4"/>
  <c r="J1949" i="4"/>
  <c r="J1941" i="4"/>
  <c r="J1933" i="4"/>
  <c r="J1925" i="4"/>
  <c r="J1909" i="4"/>
  <c r="J1749" i="4"/>
  <c r="J1733" i="4"/>
  <c r="J1717" i="4"/>
  <c r="J1709" i="4"/>
  <c r="J1701" i="4"/>
  <c r="J1685" i="4"/>
  <c r="J1661" i="4"/>
  <c r="J1629" i="4"/>
  <c r="J1614" i="4"/>
  <c r="J1606" i="4"/>
  <c r="J1574" i="4"/>
  <c r="J1566" i="4"/>
  <c r="J1542" i="4"/>
  <c r="J1534" i="4"/>
  <c r="J1510" i="4"/>
  <c r="J1502" i="4"/>
  <c r="J1478" i="4"/>
  <c r="J1470" i="4"/>
  <c r="J1455" i="4"/>
  <c r="J1447" i="4"/>
  <c r="J1439" i="4"/>
  <c r="J1431" i="4"/>
  <c r="J1423" i="4"/>
  <c r="J1415" i="4"/>
  <c r="J1407" i="4"/>
  <c r="J1391" i="4"/>
  <c r="J1383" i="4"/>
  <c r="J1351" i="4"/>
  <c r="J1335" i="4"/>
  <c r="J1319" i="4"/>
  <c r="J1087" i="4"/>
  <c r="J1079" i="4"/>
  <c r="J1063" i="4"/>
  <c r="J1055" i="4"/>
  <c r="J1039" i="4"/>
  <c r="J1031" i="4"/>
  <c r="J1015" i="4"/>
  <c r="J991" i="4"/>
  <c r="J983" i="4"/>
  <c r="J959" i="4"/>
  <c r="J951" i="4"/>
  <c r="J927" i="4"/>
  <c r="J919" i="4"/>
  <c r="J895" i="4"/>
  <c r="J887" i="4"/>
  <c r="J863" i="4"/>
  <c r="J855" i="4"/>
  <c r="J823" i="4"/>
  <c r="J815" i="4"/>
  <c r="J799" i="4"/>
  <c r="J791" i="4"/>
  <c r="J783" i="4"/>
  <c r="J632" i="4"/>
  <c r="J624" i="4"/>
  <c r="J576" i="4"/>
  <c r="J544" i="4"/>
  <c r="J536" i="4"/>
  <c r="J520" i="4"/>
  <c r="J504" i="4"/>
  <c r="J496" i="4"/>
  <c r="J488" i="4"/>
  <c r="J448" i="4"/>
  <c r="J432" i="4"/>
  <c r="J424" i="4"/>
  <c r="AF90" i="4"/>
  <c r="AK90" i="4"/>
  <c r="AK82" i="4"/>
  <c r="AF82" i="4"/>
  <c r="AF66" i="4"/>
  <c r="AK66" i="4"/>
  <c r="J66" i="4"/>
  <c r="J50" i="4"/>
  <c r="AJ50" i="4"/>
  <c r="J42" i="4"/>
  <c r="AJ42" i="4"/>
  <c r="AI26" i="4"/>
  <c r="J26" i="4"/>
  <c r="AI18" i="4"/>
  <c r="J18" i="4"/>
  <c r="J901" i="4"/>
  <c r="AP1825" i="4"/>
  <c r="J1741" i="4"/>
  <c r="AP1241" i="4"/>
  <c r="AP1041" i="4"/>
  <c r="AP1153" i="4"/>
  <c r="AP681" i="4"/>
  <c r="AP1185" i="4"/>
  <c r="AP905" i="4"/>
  <c r="AP745" i="4"/>
  <c r="AP209" i="4"/>
  <c r="AP521" i="4"/>
  <c r="AP657" i="4"/>
  <c r="J1462" i="4"/>
  <c r="J1621" i="4"/>
  <c r="J935" i="4"/>
  <c r="J1518" i="4"/>
  <c r="AP1585" i="4"/>
  <c r="AP979" i="4"/>
  <c r="AP91" i="4"/>
  <c r="AP92" i="4"/>
  <c r="AP1179" i="4"/>
  <c r="AP180" i="4"/>
  <c r="AP84" i="4"/>
  <c r="AP76" i="4"/>
  <c r="AP60" i="4"/>
  <c r="AP36" i="4"/>
  <c r="J500" i="4"/>
  <c r="J1300" i="4"/>
  <c r="J1140" i="4"/>
  <c r="J1092" i="4"/>
  <c r="J532" i="4"/>
  <c r="J524" i="4"/>
  <c r="AP1512" i="4"/>
  <c r="AP1336" i="4"/>
  <c r="J428" i="4"/>
  <c r="J332" i="4"/>
  <c r="J684" i="4"/>
  <c r="J1136" i="4"/>
  <c r="J1128" i="4"/>
  <c r="J1104" i="4"/>
  <c r="J1206" i="4"/>
  <c r="J1086" i="4"/>
  <c r="J320" i="4"/>
  <c r="J178" i="4"/>
  <c r="AP1208" i="4"/>
  <c r="AP960" i="4"/>
  <c r="AP1758" i="4"/>
  <c r="AP1654" i="4"/>
  <c r="AP1526" i="4"/>
  <c r="AP1286" i="4"/>
  <c r="AP1254" i="4"/>
  <c r="AP1222" i="4"/>
  <c r="AP1206" i="4"/>
  <c r="AP990" i="4"/>
  <c r="AP942" i="4"/>
  <c r="AP870" i="4"/>
  <c r="AP782" i="4"/>
  <c r="AP606" i="4"/>
  <c r="AP598" i="4"/>
  <c r="AP582" i="4"/>
  <c r="AP182" i="4"/>
  <c r="AP1747" i="4"/>
  <c r="AP1675" i="4"/>
  <c r="AP1595" i="4"/>
  <c r="AP1499" i="4"/>
  <c r="AP1386" i="4"/>
  <c r="AP1203" i="4"/>
  <c r="AP1195" i="4"/>
  <c r="AP1186" i="4"/>
  <c r="AP1171" i="4"/>
  <c r="AP1170" i="4"/>
  <c r="AP1154" i="4"/>
  <c r="AP1139" i="4"/>
  <c r="AP1131" i="4"/>
  <c r="AP1122" i="4"/>
  <c r="AP1107" i="4"/>
  <c r="AP1090" i="4"/>
  <c r="AP1074" i="4"/>
  <c r="AP1066" i="4"/>
  <c r="AP1067" i="4"/>
  <c r="AP1003" i="4"/>
  <c r="AP987" i="4"/>
  <c r="AP963" i="4"/>
  <c r="AP906" i="4"/>
  <c r="AP898" i="4"/>
  <c r="AP883" i="4"/>
  <c r="AP867" i="4"/>
  <c r="AP866" i="4"/>
  <c r="AP842" i="4"/>
  <c r="AP819" i="4"/>
  <c r="AP818" i="4"/>
  <c r="AP810" i="4"/>
  <c r="AP802" i="4"/>
  <c r="AP795" i="4"/>
  <c r="AP738" i="4"/>
  <c r="AP730" i="4"/>
  <c r="AP714" i="4"/>
  <c r="AP691" i="4"/>
  <c r="AP682" i="4"/>
  <c r="AP674" i="4"/>
  <c r="AP667" i="4"/>
  <c r="AP650" i="4"/>
  <c r="AP634" i="4"/>
  <c r="AP627" i="4"/>
  <c r="AP618" i="4"/>
  <c r="AP610" i="4"/>
  <c r="AP587" i="4"/>
  <c r="AP563" i="4"/>
  <c r="AP554" i="4"/>
  <c r="AP547" i="4"/>
  <c r="AP546" i="4"/>
  <c r="AP538" i="4"/>
  <c r="AP506" i="4"/>
  <c r="AP499" i="4"/>
  <c r="AP482" i="4"/>
  <c r="AP474" i="4"/>
  <c r="AP442" i="4"/>
  <c r="AP426" i="4"/>
  <c r="AP418" i="4"/>
  <c r="AP410" i="4"/>
  <c r="AP354" i="4"/>
  <c r="AP346" i="4"/>
  <c r="AP330" i="4"/>
  <c r="AP322" i="4"/>
  <c r="AP323" i="4"/>
  <c r="AP314" i="4"/>
  <c r="AP315" i="4"/>
  <c r="AP306" i="4"/>
  <c r="AP307" i="4"/>
  <c r="AP298" i="4"/>
  <c r="AP290" i="4"/>
  <c r="AP291" i="4"/>
  <c r="AP282" i="4"/>
  <c r="AP275" i="4"/>
  <c r="AP267" i="4"/>
  <c r="AP258" i="4"/>
  <c r="AP210" i="4"/>
  <c r="AP202" i="4"/>
  <c r="AP195" i="4"/>
  <c r="AP187" i="4"/>
  <c r="AP107" i="4"/>
  <c r="AP99" i="4"/>
  <c r="J748" i="4"/>
  <c r="AP203" i="4"/>
  <c r="AP283" i="4"/>
  <c r="AF9" i="4"/>
  <c r="AP1042" i="4"/>
  <c r="AP139" i="4"/>
  <c r="AP1027" i="4"/>
  <c r="AI9" i="4"/>
  <c r="J49" i="4"/>
  <c r="AF89" i="4"/>
  <c r="J319" i="4"/>
  <c r="AP402" i="4"/>
  <c r="AP530" i="4"/>
  <c r="AP706" i="4"/>
  <c r="AP834" i="4"/>
  <c r="AP994" i="4"/>
  <c r="AP1114" i="4"/>
  <c r="AP1210" i="4"/>
  <c r="AP1050" i="4"/>
  <c r="AP914" i="4"/>
  <c r="AP155" i="4"/>
  <c r="AP227" i="4"/>
  <c r="AP1035" i="4"/>
  <c r="J156" i="4"/>
  <c r="AF49" i="4"/>
  <c r="J327" i="4"/>
  <c r="J461" i="4"/>
  <c r="AP211" i="4"/>
  <c r="AP450" i="4"/>
  <c r="AP578" i="4"/>
  <c r="AP707" i="4"/>
  <c r="AP835" i="4"/>
  <c r="AP995" i="4"/>
  <c r="AP1115" i="4"/>
  <c r="AP1211" i="4"/>
  <c r="AP219" i="4"/>
  <c r="AP1058" i="4"/>
  <c r="AP922" i="4"/>
  <c r="AP299" i="4"/>
  <c r="J740" i="4"/>
  <c r="AP1682" i="4"/>
  <c r="AK73" i="4"/>
  <c r="J645" i="4"/>
  <c r="AP579" i="4"/>
  <c r="AP723" i="4"/>
  <c r="AP850" i="4"/>
  <c r="AP1010" i="4"/>
  <c r="AP1146" i="4"/>
  <c r="AP1242" i="4"/>
  <c r="J256" i="4"/>
  <c r="AP259" i="4"/>
  <c r="AP1051" i="4"/>
  <c r="AJ57" i="4"/>
  <c r="J73" i="4"/>
  <c r="J295" i="4"/>
  <c r="AP339" i="4"/>
  <c r="AP595" i="4"/>
  <c r="AP722" i="4"/>
  <c r="AP930" i="4"/>
  <c r="AP1011" i="4"/>
  <c r="AP1147" i="4"/>
  <c r="AP1243" i="4"/>
  <c r="AP1546" i="4"/>
  <c r="AP235" i="4"/>
  <c r="AP186" i="4"/>
  <c r="J557" i="4"/>
  <c r="AP1034" i="4"/>
  <c r="AP1594" i="4"/>
  <c r="J756" i="4"/>
  <c r="AP1059" i="4"/>
  <c r="J164" i="4"/>
  <c r="AP1730" i="4"/>
  <c r="AF57" i="4"/>
  <c r="J661" i="4"/>
  <c r="J613" i="4"/>
  <c r="J287" i="4"/>
  <c r="AP338" i="4"/>
  <c r="AP466" i="4"/>
  <c r="AP642" i="4"/>
  <c r="AP931" i="4"/>
  <c r="AP1082" i="4"/>
  <c r="AP1162" i="4"/>
  <c r="AP699" i="4"/>
  <c r="AP698" i="4"/>
  <c r="AP915" i="4"/>
  <c r="AP1922" i="4"/>
  <c r="AJ41" i="4"/>
  <c r="J89" i="4"/>
  <c r="J303" i="4"/>
  <c r="J565" i="4"/>
  <c r="J533" i="4"/>
  <c r="AP386" i="4"/>
  <c r="AP514" i="4"/>
  <c r="AP643" i="4"/>
  <c r="AP771" i="4"/>
  <c r="AP1083" i="4"/>
  <c r="AK104" i="4"/>
  <c r="AP923" i="4"/>
  <c r="AP243" i="4"/>
  <c r="J65" i="4"/>
  <c r="J217" i="4"/>
  <c r="AP515" i="4"/>
  <c r="AP659" i="4"/>
  <c r="AP787" i="4"/>
  <c r="AP947" i="4"/>
  <c r="AP1098" i="4"/>
  <c r="AP1178" i="4"/>
  <c r="AP59" i="4"/>
  <c r="AP26" i="4"/>
  <c r="AP19" i="4"/>
  <c r="J1142" i="4"/>
  <c r="J1094" i="4"/>
  <c r="J1054" i="4"/>
  <c r="J1038" i="4"/>
  <c r="J1030" i="4"/>
  <c r="J1022" i="4"/>
  <c r="J1014" i="4"/>
  <c r="J1006" i="4"/>
  <c r="J998" i="4"/>
  <c r="J990" i="4"/>
  <c r="J982" i="4"/>
  <c r="J974" i="4"/>
  <c r="J966" i="4"/>
  <c r="J958" i="4"/>
  <c r="J950" i="4"/>
  <c r="J878" i="4"/>
  <c r="J1292" i="4"/>
  <c r="J1024" i="4"/>
  <c r="J976" i="4"/>
  <c r="J888" i="4"/>
  <c r="J516" i="4"/>
  <c r="J484" i="4"/>
  <c r="J436" i="4"/>
  <c r="J868" i="4"/>
  <c r="J220" i="4"/>
  <c r="J288" i="4"/>
  <c r="J186" i="4"/>
  <c r="J394" i="4"/>
  <c r="J316" i="4"/>
  <c r="AP1075" i="4"/>
  <c r="AP875" i="4"/>
  <c r="AP803" i="4"/>
  <c r="AP571" i="4"/>
  <c r="J848" i="4"/>
  <c r="J318" i="4"/>
  <c r="J280" i="4"/>
  <c r="J248" i="4"/>
  <c r="J140" i="4"/>
  <c r="AP1187" i="4"/>
  <c r="AP939" i="4"/>
  <c r="AP779" i="4"/>
  <c r="AP747" i="4"/>
  <c r="AP651" i="4"/>
  <c r="AP347" i="4"/>
  <c r="J1308" i="4"/>
  <c r="J1190" i="4"/>
  <c r="J1182" i="4"/>
  <c r="J356" i="4"/>
  <c r="J348" i="4"/>
  <c r="J340" i="4"/>
  <c r="J286" i="4"/>
  <c r="J184" i="4"/>
  <c r="AP1218" i="4"/>
  <c r="AP970" i="4"/>
  <c r="AP889" i="4"/>
  <c r="AP858" i="4"/>
  <c r="AP826" i="4"/>
  <c r="AP746" i="4"/>
  <c r="AP666" i="4"/>
  <c r="AP522" i="4"/>
  <c r="AP498" i="4"/>
  <c r="AP394" i="4"/>
  <c r="J72" i="4"/>
  <c r="J224" i="4"/>
  <c r="J1174" i="4"/>
  <c r="AK72" i="4"/>
  <c r="J664" i="4"/>
  <c r="J568" i="4"/>
  <c r="J560" i="4"/>
  <c r="J900" i="4"/>
  <c r="J1048" i="4"/>
  <c r="J1008" i="4"/>
  <c r="J1000" i="4"/>
  <c r="J984" i="4"/>
  <c r="J952" i="4"/>
  <c r="AP603" i="4"/>
  <c r="J1156" i="4"/>
  <c r="J372" i="4"/>
  <c r="J364" i="4"/>
  <c r="J202" i="4"/>
  <c r="J1532" i="4"/>
  <c r="J1100" i="4"/>
  <c r="J852" i="4"/>
  <c r="J396" i="4"/>
  <c r="J1382" i="4"/>
  <c r="J1350" i="4"/>
  <c r="J1327" i="4"/>
  <c r="J692" i="4"/>
  <c r="AP334" i="4"/>
  <c r="AP126" i="4"/>
  <c r="J768" i="4"/>
  <c r="J380" i="4"/>
  <c r="J934" i="4"/>
  <c r="J926" i="4"/>
  <c r="J752" i="4"/>
  <c r="J612" i="4"/>
  <c r="J1418" i="4"/>
  <c r="J1348" i="4"/>
  <c r="J1084" i="4"/>
  <c r="J210" i="4"/>
  <c r="J194" i="4"/>
  <c r="J426" i="4"/>
  <c r="J177" i="4"/>
  <c r="J1711" i="4"/>
  <c r="J1402" i="4"/>
  <c r="J1394" i="4"/>
  <c r="J1168" i="4"/>
  <c r="J1160" i="4"/>
  <c r="J1078" i="4"/>
  <c r="J1023" i="4"/>
  <c r="J920" i="4"/>
  <c r="J912" i="4"/>
  <c r="J636" i="4"/>
  <c r="J418" i="4"/>
  <c r="J216" i="4"/>
  <c r="J208" i="4"/>
  <c r="J200" i="4"/>
  <c r="J192" i="4"/>
  <c r="J124" i="4"/>
  <c r="AF104" i="4"/>
  <c r="J442" i="4"/>
  <c r="J1892" i="4"/>
  <c r="J1365" i="4"/>
  <c r="J1551" i="4"/>
  <c r="J876" i="4"/>
  <c r="J528" i="4"/>
  <c r="J512" i="4"/>
  <c r="J480" i="4"/>
  <c r="J472" i="4"/>
  <c r="J464" i="4"/>
  <c r="J456" i="4"/>
  <c r="J440" i="4"/>
  <c r="J168" i="4"/>
  <c r="J840" i="4"/>
  <c r="J1916" i="4"/>
  <c r="J847" i="4"/>
  <c r="J942" i="4"/>
  <c r="J860" i="4"/>
  <c r="J696" i="4"/>
  <c r="J650" i="4"/>
  <c r="J284" i="4"/>
  <c r="J792" i="4"/>
  <c r="J434" i="4"/>
  <c r="AF112" i="4"/>
  <c r="J1381" i="4"/>
  <c r="J1559" i="4"/>
  <c r="J832" i="4"/>
  <c r="J1399" i="4"/>
  <c r="J518" i="4"/>
  <c r="J260" i="4"/>
  <c r="J1360" i="4"/>
  <c r="J1344" i="4"/>
  <c r="J1276" i="4"/>
  <c r="J1268" i="4"/>
  <c r="J1236" i="4"/>
  <c r="J1228" i="4"/>
  <c r="J1204" i="4"/>
  <c r="J1188" i="4"/>
  <c r="J1150" i="4"/>
  <c r="J680" i="4"/>
  <c r="J352" i="4"/>
  <c r="J344" i="4"/>
  <c r="J336" i="4"/>
  <c r="J170" i="4"/>
  <c r="J112" i="4"/>
  <c r="J1296" i="4"/>
  <c r="J1900" i="4"/>
  <c r="J1567" i="4"/>
  <c r="J1596" i="4"/>
  <c r="J634" i="4"/>
  <c r="AF14" i="4"/>
  <c r="J1134" i="4"/>
  <c r="J1126" i="4"/>
  <c r="J548" i="4"/>
  <c r="J824" i="4"/>
  <c r="J1932" i="4"/>
  <c r="J1303" i="4"/>
  <c r="J642" i="4"/>
  <c r="J1072" i="4"/>
  <c r="J1064" i="4"/>
  <c r="J420" i="4"/>
  <c r="J350" i="4"/>
  <c r="J844" i="4"/>
  <c r="J508" i="4"/>
  <c r="J386" i="4"/>
  <c r="J784" i="4"/>
  <c r="J492" i="4"/>
  <c r="AP20" i="4"/>
  <c r="AP331" i="4"/>
  <c r="J232" i="4"/>
  <c r="J552" i="4"/>
  <c r="J1108" i="4"/>
  <c r="J1120" i="4"/>
  <c r="AP370" i="4"/>
  <c r="J1556" i="4"/>
  <c r="J264" i="4"/>
  <c r="J1124" i="4"/>
  <c r="J276" i="4"/>
  <c r="J128" i="4"/>
  <c r="J412" i="4"/>
  <c r="J618" i="4"/>
  <c r="J616" i="4"/>
  <c r="J240" i="4"/>
  <c r="J626" i="4"/>
  <c r="J1110" i="4"/>
  <c r="J510" i="4"/>
  <c r="J1436" i="4"/>
  <c r="J704" i="4"/>
  <c r="J1056" i="4"/>
  <c r="AP1026" i="4"/>
  <c r="AP690" i="4"/>
  <c r="AP570" i="4"/>
  <c r="AP562" i="4"/>
  <c r="AP83" i="4"/>
  <c r="J1370" i="4"/>
  <c r="AP626" i="4"/>
  <c r="AP490" i="4"/>
  <c r="AP458" i="4"/>
  <c r="AP619" i="4"/>
  <c r="AP539" i="4"/>
  <c r="AP1979" i="4"/>
  <c r="AP1899" i="4"/>
  <c r="AP1102" i="4"/>
  <c r="AP1086" i="4"/>
  <c r="AP1078" i="4"/>
  <c r="AP1062" i="4"/>
  <c r="AP1054" i="4"/>
  <c r="AP1046" i="4"/>
  <c r="AP1038" i="4"/>
  <c r="AP958" i="4"/>
  <c r="AP950" i="4"/>
  <c r="AP944" i="4"/>
  <c r="AP872" i="4"/>
  <c r="AP274" i="4"/>
  <c r="AP250" i="4"/>
  <c r="AP242" i="4"/>
  <c r="AP234" i="4"/>
  <c r="AP226" i="4"/>
  <c r="AP218" i="4"/>
  <c r="AP185" i="4"/>
  <c r="AP171" i="4"/>
  <c r="AP163" i="4"/>
  <c r="AP131" i="4"/>
  <c r="AP52" i="4"/>
  <c r="AP44" i="4"/>
  <c r="AP1219" i="4"/>
  <c r="AP1329" i="4"/>
  <c r="AP1005" i="4"/>
  <c r="AP507" i="4"/>
  <c r="AP1106" i="4"/>
  <c r="AP1091" i="4"/>
  <c r="AP955" i="4"/>
  <c r="AP605" i="4"/>
  <c r="AP286" i="4"/>
  <c r="AP1310" i="4"/>
  <c r="AP1002" i="4"/>
  <c r="AP986" i="4"/>
  <c r="AP874" i="4"/>
  <c r="AP811" i="4"/>
  <c r="AP1344" i="4"/>
  <c r="AP1202" i="4"/>
  <c r="AP1155" i="4"/>
  <c r="AP1138" i="4"/>
  <c r="AP882" i="4"/>
  <c r="AP794" i="4"/>
  <c r="AP778" i="4"/>
  <c r="AP731" i="4"/>
  <c r="AP715" i="4"/>
  <c r="AP405" i="4"/>
  <c r="AP51" i="4"/>
  <c r="AP1130" i="4"/>
  <c r="AP1123" i="4"/>
  <c r="AP683" i="4"/>
  <c r="AP675" i="4"/>
  <c r="AP365" i="4"/>
  <c r="AP310" i="4"/>
  <c r="AP1019" i="4"/>
  <c r="AP971" i="4"/>
  <c r="AP843" i="4"/>
  <c r="AP827" i="4"/>
  <c r="AP523" i="4"/>
  <c r="AP477" i="4"/>
  <c r="AP362" i="4"/>
  <c r="AP635" i="4"/>
  <c r="AP611" i="4"/>
  <c r="AP434" i="4"/>
  <c r="AP45" i="4"/>
  <c r="J1438" i="4"/>
  <c r="J1135" i="4"/>
  <c r="J688" i="4"/>
  <c r="J543" i="4"/>
  <c r="AK108" i="4"/>
  <c r="AF108" i="4"/>
  <c r="AF63" i="4"/>
  <c r="AK63" i="4"/>
  <c r="J63" i="4"/>
  <c r="AP1710" i="4"/>
  <c r="AP1558" i="4"/>
  <c r="AP1385" i="4"/>
  <c r="AP1234" i="4"/>
  <c r="AP1235" i="4"/>
  <c r="AP726" i="4"/>
  <c r="AP602" i="4"/>
  <c r="AP601" i="4"/>
  <c r="AP324" i="4"/>
  <c r="AP316" i="4"/>
  <c r="AP317" i="4"/>
  <c r="AP190" i="4"/>
  <c r="AP175" i="4"/>
  <c r="J1328" i="4"/>
  <c r="J1047" i="4"/>
  <c r="J816" i="4"/>
  <c r="J81" i="4"/>
  <c r="AF81" i="4"/>
  <c r="AI11" i="4"/>
  <c r="AF11" i="4"/>
  <c r="J11" i="4"/>
  <c r="AE12" i="4"/>
  <c r="AP1718" i="4"/>
  <c r="AP1542" i="4"/>
  <c r="AP978" i="4"/>
  <c r="AP977" i="4"/>
  <c r="AP851" i="4"/>
  <c r="AP717" i="4"/>
  <c r="AP718" i="4"/>
  <c r="AP670" i="4"/>
  <c r="AP516" i="4"/>
  <c r="J1476" i="4"/>
  <c r="J1445" i="4"/>
  <c r="J1172" i="4"/>
  <c r="J732" i="4"/>
  <c r="AP2004" i="4"/>
  <c r="AP1702" i="4"/>
  <c r="AP1550" i="4"/>
  <c r="AP781" i="4"/>
  <c r="AP593" i="4"/>
  <c r="AP594" i="4"/>
  <c r="AK101" i="4"/>
  <c r="AP899" i="4"/>
  <c r="J1759" i="4"/>
  <c r="J1367" i="4"/>
  <c r="J1166" i="4"/>
  <c r="J917" i="4"/>
  <c r="J272" i="4"/>
  <c r="J235" i="4"/>
  <c r="AK95" i="4"/>
  <c r="AF95" i="4"/>
  <c r="AP1726" i="4"/>
  <c r="AP1566" i="4"/>
  <c r="AP1322" i="4"/>
  <c r="AP1321" i="4"/>
  <c r="AP1226" i="4"/>
  <c r="AP1227" i="4"/>
  <c r="AP891" i="4"/>
  <c r="J1362" i="4"/>
  <c r="J1158" i="4"/>
  <c r="J808" i="4"/>
  <c r="AF51" i="4"/>
  <c r="AJ51" i="4"/>
  <c r="AP609" i="4"/>
  <c r="J1725" i="4"/>
  <c r="J1096" i="4"/>
  <c r="J928" i="4"/>
  <c r="J880" i="4"/>
  <c r="J872" i="4"/>
  <c r="J610" i="4"/>
  <c r="J1794" i="4"/>
  <c r="J1320" i="4"/>
  <c r="J904" i="4"/>
  <c r="J1112" i="4"/>
  <c r="J1164" i="4"/>
  <c r="J596" i="4"/>
  <c r="J1214" i="4"/>
  <c r="J944" i="4"/>
  <c r="J628" i="4"/>
  <c r="J992" i="4"/>
  <c r="J776" i="4"/>
  <c r="AF56" i="4"/>
  <c r="J378" i="4"/>
  <c r="AP378" i="4"/>
  <c r="AP337" i="4"/>
  <c r="A4" i="2"/>
  <c r="A4" i="3"/>
  <c r="A4" i="4"/>
  <c r="J1786" i="4"/>
  <c r="J1653" i="4"/>
  <c r="J1645" i="4"/>
  <c r="J1582" i="4"/>
  <c r="J1490" i="4"/>
  <c r="J1482" i="4"/>
  <c r="J1260" i="4"/>
  <c r="J903" i="4"/>
  <c r="J671" i="4"/>
  <c r="J663" i="4"/>
  <c r="J656" i="4"/>
  <c r="J648" i="4"/>
  <c r="J640" i="4"/>
  <c r="J300" i="4"/>
  <c r="J292" i="4"/>
  <c r="AF64" i="4"/>
  <c r="J64" i="4"/>
  <c r="AK64" i="4"/>
  <c r="J58" i="4"/>
  <c r="AJ58" i="4"/>
  <c r="AF58" i="4"/>
  <c r="BF1910" i="4"/>
  <c r="AP1910" i="4"/>
  <c r="AP1911" i="4"/>
  <c r="BF1902" i="4"/>
  <c r="AP1902" i="4"/>
  <c r="BF1895" i="4"/>
  <c r="AP1886" i="4"/>
  <c r="BF1886" i="4"/>
  <c r="AP1872" i="4"/>
  <c r="BF1855" i="4"/>
  <c r="BF1840" i="4"/>
  <c r="BF1433" i="4"/>
  <c r="AP1433" i="4"/>
  <c r="BF1425" i="4"/>
  <c r="AP1425" i="4"/>
  <c r="AP1426" i="4"/>
  <c r="BF1417" i="4"/>
  <c r="AP1417" i="4"/>
  <c r="BF1409" i="4"/>
  <c r="AP1409" i="4"/>
  <c r="BF1401" i="4"/>
  <c r="AP1401" i="4"/>
  <c r="BF1393" i="4"/>
  <c r="AP1393" i="4"/>
  <c r="BF965" i="4"/>
  <c r="BF949" i="4"/>
  <c r="BF933" i="4"/>
  <c r="BF917" i="4"/>
  <c r="BF918" i="4"/>
  <c r="AP918" i="4"/>
  <c r="BF910" i="4"/>
  <c r="AP910" i="4"/>
  <c r="BF902" i="4"/>
  <c r="AP902" i="4"/>
  <c r="BF894" i="4"/>
  <c r="AP894" i="4"/>
  <c r="BF885" i="4"/>
  <c r="AP886" i="4"/>
  <c r="BF886" i="4"/>
  <c r="AP878" i="4"/>
  <c r="BF878" i="4"/>
  <c r="BF177" i="4"/>
  <c r="AP178" i="4"/>
  <c r="AP177" i="4"/>
  <c r="BF178" i="4"/>
  <c r="BF169" i="4"/>
  <c r="BF170" i="4"/>
  <c r="AP170" i="4"/>
  <c r="AP169" i="4"/>
  <c r="BF161" i="4"/>
  <c r="BF146" i="4"/>
  <c r="J1999" i="4"/>
  <c r="J1978" i="4"/>
  <c r="BF1825" i="4"/>
  <c r="BF1817" i="4"/>
  <c r="BF1809" i="4"/>
  <c r="BF1801" i="4"/>
  <c r="BF1793" i="4"/>
  <c r="BF1785" i="4"/>
  <c r="BF1784" i="4"/>
  <c r="BF1386" i="4"/>
  <c r="BF870" i="4"/>
  <c r="BF862" i="4"/>
  <c r="AP854" i="4"/>
  <c r="BF846" i="4"/>
  <c r="BF824" i="4"/>
  <c r="BF107" i="4"/>
  <c r="BF91" i="4"/>
  <c r="BF83" i="4"/>
  <c r="BF66" i="4"/>
  <c r="BF51" i="4"/>
  <c r="BF19" i="4"/>
  <c r="BF20" i="4"/>
  <c r="BF1441" i="4"/>
  <c r="BF1113" i="4"/>
  <c r="BF665" i="4"/>
  <c r="AF21" i="4"/>
  <c r="J21" i="4"/>
  <c r="BF753" i="4"/>
  <c r="J1275" i="4"/>
  <c r="J1823" i="4"/>
  <c r="J779" i="4"/>
  <c r="P84" i="4"/>
  <c r="AP1992" i="4" l="1"/>
  <c r="AP1984" i="4"/>
  <c r="BF1976" i="4"/>
  <c r="AP1960" i="4"/>
  <c r="AP1952" i="4"/>
  <c r="AP1944" i="4"/>
  <c r="AP1936" i="4"/>
  <c r="AP1904" i="4"/>
  <c r="BF1880" i="4"/>
  <c r="BF1872" i="4"/>
  <c r="BF1856" i="4"/>
  <c r="BF1768" i="4"/>
  <c r="BF1760" i="4"/>
  <c r="AP1752" i="4"/>
  <c r="AP1728" i="4"/>
  <c r="BF1704" i="4"/>
  <c r="AP1696" i="4"/>
  <c r="AP1664" i="4"/>
  <c r="BF1656" i="4"/>
  <c r="AP1648" i="4"/>
  <c r="BF1640" i="4"/>
  <c r="BF1632" i="4"/>
  <c r="BF1616" i="4"/>
  <c r="J59" i="4"/>
  <c r="J44" i="4"/>
  <c r="J233" i="4"/>
  <c r="J209" i="4"/>
  <c r="J51" i="4"/>
  <c r="J28" i="4"/>
  <c r="BF1576" i="4"/>
  <c r="AP1552" i="4"/>
  <c r="AP1536" i="4"/>
  <c r="BF1472" i="4"/>
  <c r="BF1448" i="4"/>
  <c r="AP1416" i="4"/>
  <c r="AP1400" i="4"/>
  <c r="BF1384" i="4"/>
  <c r="BF1376" i="4"/>
  <c r="AP1368" i="4"/>
  <c r="AP1360" i="4"/>
  <c r="BF1312" i="4"/>
  <c r="AP1280" i="4"/>
  <c r="AP1272" i="4"/>
  <c r="AP1264" i="4"/>
  <c r="BF1248" i="4"/>
  <c r="AP1240" i="4"/>
  <c r="AP1232" i="4"/>
  <c r="AP1200" i="4"/>
  <c r="BF1192" i="4"/>
  <c r="AP1184" i="4"/>
  <c r="BF1176" i="4"/>
  <c r="AP1168" i="4"/>
  <c r="BF1160" i="4"/>
  <c r="BF1152" i="4"/>
  <c r="BF1144" i="4"/>
  <c r="BF1136" i="4"/>
  <c r="BF1128" i="4"/>
  <c r="BF1120" i="4"/>
  <c r="BF1112" i="4"/>
  <c r="AP1040" i="4"/>
  <c r="AP1016" i="4"/>
  <c r="BF1000" i="4"/>
  <c r="BF992" i="4"/>
  <c r="AP984" i="4"/>
  <c r="AP976" i="4"/>
  <c r="AP936" i="4"/>
  <c r="AP928" i="4"/>
  <c r="AP912" i="4"/>
  <c r="BF896" i="4"/>
  <c r="BF872" i="4"/>
  <c r="BF864" i="4"/>
  <c r="BF856" i="4"/>
  <c r="BF848" i="4"/>
  <c r="BF832" i="4"/>
  <c r="BF808" i="4"/>
  <c r="AP776" i="4"/>
  <c r="BF768" i="4"/>
  <c r="BF760" i="4"/>
  <c r="AP752" i="4"/>
  <c r="AP744" i="4"/>
  <c r="AP728" i="4"/>
  <c r="AP720" i="4"/>
  <c r="AP712" i="4"/>
  <c r="BF704" i="4"/>
  <c r="AP688" i="4"/>
  <c r="BF672" i="4"/>
  <c r="AP656" i="4"/>
  <c r="AP640" i="4"/>
  <c r="AP632" i="4"/>
  <c r="BF624" i="4"/>
  <c r="AP616" i="4"/>
  <c r="AP608" i="4"/>
  <c r="AP576" i="4"/>
  <c r="AP560" i="4"/>
  <c r="BF536" i="4"/>
  <c r="AP528" i="4"/>
  <c r="AP512" i="4"/>
  <c r="BF504" i="4"/>
  <c r="BF496" i="4"/>
  <c r="AP488" i="4"/>
  <c r="AP480" i="4"/>
  <c r="AP472" i="4"/>
  <c r="BF440" i="4"/>
  <c r="AP416" i="4"/>
  <c r="AP392" i="4"/>
  <c r="BF304" i="4"/>
  <c r="AP288" i="4"/>
  <c r="AP280" i="4"/>
  <c r="AP272" i="4"/>
  <c r="BF248" i="4"/>
  <c r="AP224" i="4"/>
  <c r="AP216" i="4"/>
  <c r="BF208" i="4"/>
  <c r="AP192" i="4"/>
  <c r="BF1021" i="4"/>
  <c r="BF2001" i="4"/>
  <c r="BF1985" i="4"/>
  <c r="BF1969" i="4"/>
  <c r="BF1961" i="4"/>
  <c r="BF1953" i="4"/>
  <c r="BF1937" i="4"/>
  <c r="BF1873" i="4"/>
  <c r="BF1849" i="4"/>
  <c r="BF1841" i="4"/>
  <c r="BF1833" i="4"/>
  <c r="BF1769" i="4"/>
  <c r="BF1753" i="4"/>
  <c r="BF1745" i="4"/>
  <c r="BF1737" i="4"/>
  <c r="BF1721" i="4"/>
  <c r="BF1705" i="4"/>
  <c r="BF1697" i="4"/>
  <c r="BF1673" i="4"/>
  <c r="BF1665" i="4"/>
  <c r="BF1657" i="4"/>
  <c r="BF1641" i="4"/>
  <c r="BF1633" i="4"/>
  <c r="BF1609" i="4"/>
  <c r="BF1601" i="4"/>
  <c r="BF1545" i="4"/>
  <c r="BF1537" i="4"/>
  <c r="BF1481" i="4"/>
  <c r="BF1385" i="4"/>
  <c r="BF1369" i="4"/>
  <c r="BF1329" i="4"/>
  <c r="BF1321" i="4"/>
  <c r="BF1265" i="4"/>
  <c r="BF1249" i="4"/>
  <c r="BF1193" i="4"/>
  <c r="BF1185" i="4"/>
  <c r="BF1145" i="4"/>
  <c r="BF1105" i="4"/>
  <c r="BF1097" i="4"/>
  <c r="BF913" i="4"/>
  <c r="BF905" i="4"/>
  <c r="AP865" i="4"/>
  <c r="BF857" i="4"/>
  <c r="BF761" i="4"/>
  <c r="BF705" i="4"/>
  <c r="BF657" i="4"/>
  <c r="AP561" i="4"/>
  <c r="BF497" i="4"/>
  <c r="BF489" i="4"/>
  <c r="BF449" i="4"/>
  <c r="BF401" i="4"/>
  <c r="BF353" i="4"/>
  <c r="BF345" i="4"/>
  <c r="BF289" i="4"/>
  <c r="BF185" i="4"/>
  <c r="BF113" i="4"/>
  <c r="BF105" i="4"/>
  <c r="BF89" i="4"/>
  <c r="BF81" i="4"/>
  <c r="BF73" i="4"/>
  <c r="BF65" i="4"/>
  <c r="BF57" i="4"/>
  <c r="AP49" i="4"/>
  <c r="BF41" i="4"/>
  <c r="BF33" i="4"/>
  <c r="BF25" i="4"/>
  <c r="J249" i="4"/>
  <c r="J265" i="4"/>
  <c r="AF2007" i="4"/>
  <c r="AI2007" i="4"/>
  <c r="AF1999" i="4"/>
  <c r="AI1999" i="4"/>
  <c r="AF1991" i="4"/>
  <c r="AI1991" i="4"/>
  <c r="J1983" i="4"/>
  <c r="AF1983" i="4"/>
  <c r="AI1983" i="4"/>
  <c r="J1975" i="4"/>
  <c r="AF1975" i="4"/>
  <c r="AI1975" i="4"/>
  <c r="AF1967" i="4"/>
  <c r="AI1967" i="4"/>
  <c r="AF1959" i="4"/>
  <c r="AI1959" i="4"/>
  <c r="AF1951" i="4"/>
  <c r="AI1951" i="4"/>
  <c r="AF1943" i="4"/>
  <c r="AI1943" i="4"/>
  <c r="J1935" i="4"/>
  <c r="AF1935" i="4"/>
  <c r="AI1935" i="4"/>
  <c r="J1927" i="4"/>
  <c r="AF1927" i="4"/>
  <c r="AI1927" i="4"/>
  <c r="J1919" i="4"/>
  <c r="AF1919" i="4"/>
  <c r="AI1919" i="4"/>
  <c r="AF1911" i="4"/>
  <c r="AI1911" i="4"/>
  <c r="J1903" i="4"/>
  <c r="AF1903" i="4"/>
  <c r="AI1903" i="4"/>
  <c r="J1895" i="4"/>
  <c r="AF1895" i="4"/>
  <c r="AI1895" i="4"/>
  <c r="AF1887" i="4"/>
  <c r="AI1887" i="4"/>
  <c r="J1879" i="4"/>
  <c r="AF1879" i="4"/>
  <c r="AI1879" i="4"/>
  <c r="J1871" i="4"/>
  <c r="AF1871" i="4"/>
  <c r="AI1871" i="4"/>
  <c r="J1863" i="4"/>
  <c r="AF1863" i="4"/>
  <c r="AI1863" i="4"/>
  <c r="J1855" i="4"/>
  <c r="AF1855" i="4"/>
  <c r="AI1855" i="4"/>
  <c r="AF1847" i="4"/>
  <c r="AI1847" i="4"/>
  <c r="J1839" i="4"/>
  <c r="AF1839" i="4"/>
  <c r="AI1839" i="4"/>
  <c r="AF1831" i="4"/>
  <c r="AI1831" i="4"/>
  <c r="AF1823" i="4"/>
  <c r="AI1823" i="4"/>
  <c r="J1815" i="4"/>
  <c r="AF1815" i="4"/>
  <c r="AI1815" i="4"/>
  <c r="AF1807" i="4"/>
  <c r="AI1807" i="4"/>
  <c r="J1799" i="4"/>
  <c r="AF1799" i="4"/>
  <c r="AI1799" i="4"/>
  <c r="AF1791" i="4"/>
  <c r="AI1791" i="4"/>
  <c r="AF1783" i="4"/>
  <c r="AI1783" i="4"/>
  <c r="AF1775" i="4"/>
  <c r="AI1775" i="4"/>
  <c r="J1767" i="4"/>
  <c r="AI1767" i="4"/>
  <c r="AF1767" i="4"/>
  <c r="AI1759" i="4"/>
  <c r="AF1759" i="4"/>
  <c r="AI1751" i="4"/>
  <c r="AF1751" i="4"/>
  <c r="J1743" i="4"/>
  <c r="AI1743" i="4"/>
  <c r="AF1743" i="4"/>
  <c r="AI1735" i="4"/>
  <c r="AF1735" i="4"/>
  <c r="J1727" i="4"/>
  <c r="AI1727" i="4"/>
  <c r="AF1727" i="4"/>
  <c r="J1719" i="4"/>
  <c r="AI1719" i="4"/>
  <c r="AF1719" i="4"/>
  <c r="AI1711" i="4"/>
  <c r="AF1711" i="4"/>
  <c r="J1703" i="4"/>
  <c r="AI1703" i="4"/>
  <c r="AF1703" i="4"/>
  <c r="AI1695" i="4"/>
  <c r="AF1695" i="4"/>
  <c r="AI1687" i="4"/>
  <c r="AF1687" i="4"/>
  <c r="AI1679" i="4"/>
  <c r="AF1679" i="4"/>
  <c r="AI1671" i="4"/>
  <c r="AF1671" i="4"/>
  <c r="AI1663" i="4"/>
  <c r="AF1663" i="4"/>
  <c r="J1655" i="4"/>
  <c r="AI1655" i="4"/>
  <c r="AF1655" i="4"/>
  <c r="AI1647" i="4"/>
  <c r="AF1647" i="4"/>
  <c r="AI1639" i="4"/>
  <c r="AF1639" i="4"/>
  <c r="AI1631" i="4"/>
  <c r="AF1631" i="4"/>
  <c r="J1623" i="4"/>
  <c r="AI1623" i="4"/>
  <c r="AF1623" i="4"/>
  <c r="AI1615" i="4"/>
  <c r="AF1615" i="4"/>
  <c r="J1607" i="4"/>
  <c r="AI1607" i="4"/>
  <c r="AF1607" i="4"/>
  <c r="J1599" i="4"/>
  <c r="AI1599" i="4"/>
  <c r="AF1599" i="4"/>
  <c r="AI1591" i="4"/>
  <c r="AF1591" i="4"/>
  <c r="AI1583" i="4"/>
  <c r="AF1583" i="4"/>
  <c r="J1575" i="4"/>
  <c r="AI1575" i="4"/>
  <c r="AF1575" i="4"/>
  <c r="AI1567" i="4"/>
  <c r="AF1567" i="4"/>
  <c r="AI1559" i="4"/>
  <c r="AF1559" i="4"/>
  <c r="AI1551" i="4"/>
  <c r="AF1551" i="4"/>
  <c r="AI1543" i="4"/>
  <c r="AF1543" i="4"/>
  <c r="J1535" i="4"/>
  <c r="AI1535" i="4"/>
  <c r="AF1535" i="4"/>
  <c r="AI1527" i="4"/>
  <c r="AF1527" i="4"/>
  <c r="J1519" i="4"/>
  <c r="AI1519" i="4"/>
  <c r="AF1519" i="4"/>
  <c r="J1511" i="4"/>
  <c r="AI1511" i="4"/>
  <c r="AF1511" i="4"/>
  <c r="AI1503" i="4"/>
  <c r="AF1503" i="4"/>
  <c r="J1495" i="4"/>
  <c r="AI1495" i="4"/>
  <c r="AF1495" i="4"/>
  <c r="J1487" i="4"/>
  <c r="AI1487" i="4"/>
  <c r="AF1487" i="4"/>
  <c r="J1479" i="4"/>
  <c r="AI1479" i="4"/>
  <c r="AF1479" i="4"/>
  <c r="J1471" i="4"/>
  <c r="AI1471" i="4"/>
  <c r="AF1471" i="4"/>
  <c r="AI1463" i="4"/>
  <c r="AF1463" i="4"/>
  <c r="AI1455" i="4"/>
  <c r="AF1455" i="4"/>
  <c r="AI1447" i="4"/>
  <c r="AF1447" i="4"/>
  <c r="AI1439" i="4"/>
  <c r="AF1439" i="4"/>
  <c r="AI1431" i="4"/>
  <c r="AF1431" i="4"/>
  <c r="AI1423" i="4"/>
  <c r="AF1423" i="4"/>
  <c r="AI1415" i="4"/>
  <c r="AF1415" i="4"/>
  <c r="AI1407" i="4"/>
  <c r="AF1407" i="4"/>
  <c r="AI1399" i="4"/>
  <c r="AF1399" i="4"/>
  <c r="AI1391" i="4"/>
  <c r="AF1391" i="4"/>
  <c r="AI1383" i="4"/>
  <c r="AF1383" i="4"/>
  <c r="AI1375" i="4"/>
  <c r="AF1375" i="4"/>
  <c r="AI1368" i="4"/>
  <c r="AF1368" i="4"/>
  <c r="AI1361" i="4"/>
  <c r="AF1361" i="4"/>
  <c r="AI1353" i="4"/>
  <c r="AF1353" i="4"/>
  <c r="J1345" i="4"/>
  <c r="AI1345" i="4"/>
  <c r="AF1345" i="4"/>
  <c r="AI1337" i="4"/>
  <c r="AF1337" i="4"/>
  <c r="J1329" i="4"/>
  <c r="AI1329" i="4"/>
  <c r="AF1329" i="4"/>
  <c r="J1321" i="4"/>
  <c r="AI1321" i="4"/>
  <c r="AF1321" i="4"/>
  <c r="J1313" i="4"/>
  <c r="AI1313" i="4"/>
  <c r="AF1313" i="4"/>
  <c r="AI1305" i="4"/>
  <c r="AF1305" i="4"/>
  <c r="AI1297" i="4"/>
  <c r="AF1297" i="4"/>
  <c r="J1289" i="4"/>
  <c r="AI1289" i="4"/>
  <c r="AF1289" i="4"/>
  <c r="J1281" i="4"/>
  <c r="AI1281" i="4"/>
  <c r="AF1281" i="4"/>
  <c r="AI1273" i="4"/>
  <c r="AF1273" i="4"/>
  <c r="AI1265" i="4"/>
  <c r="AF1265" i="4"/>
  <c r="AI1257" i="4"/>
  <c r="AF1257" i="4"/>
  <c r="J1249" i="4"/>
  <c r="AI1249" i="4"/>
  <c r="AF1249" i="4"/>
  <c r="J1241" i="4"/>
  <c r="AI1241" i="4"/>
  <c r="AF1241" i="4"/>
  <c r="AI1233" i="4"/>
  <c r="AF1233" i="4"/>
  <c r="AI1225" i="4"/>
  <c r="AF1225" i="4"/>
  <c r="AI1217" i="4"/>
  <c r="AF1217" i="4"/>
  <c r="J1209" i="4"/>
  <c r="AI1209" i="4"/>
  <c r="AF1209" i="4"/>
  <c r="AI1201" i="4"/>
  <c r="AF1201" i="4"/>
  <c r="AI1193" i="4"/>
  <c r="AF1193" i="4"/>
  <c r="AI1185" i="4"/>
  <c r="AF1185" i="4"/>
  <c r="AI1177" i="4"/>
  <c r="AF1177" i="4"/>
  <c r="AI1169" i="4"/>
  <c r="AF1169" i="4"/>
  <c r="J1161" i="4"/>
  <c r="AI1161" i="4"/>
  <c r="AF1161" i="4"/>
  <c r="J1153" i="4"/>
  <c r="AI1153" i="4"/>
  <c r="AF1153" i="4"/>
  <c r="AI1145" i="4"/>
  <c r="AF1145" i="4"/>
  <c r="J1137" i="4"/>
  <c r="AI1137" i="4"/>
  <c r="AF1137" i="4"/>
  <c r="AI1129" i="4"/>
  <c r="AF1129" i="4"/>
  <c r="AI1121" i="4"/>
  <c r="AF1121" i="4"/>
  <c r="J1113" i="4"/>
  <c r="AI1113" i="4"/>
  <c r="AF1113" i="4"/>
  <c r="J1105" i="4"/>
  <c r="AI1105" i="4"/>
  <c r="AF1105" i="4"/>
  <c r="AI1097" i="4"/>
  <c r="AF1097" i="4"/>
  <c r="J1089" i="4"/>
  <c r="AI1089" i="4"/>
  <c r="AF1089" i="4"/>
  <c r="AI1081" i="4"/>
  <c r="AF1081" i="4"/>
  <c r="AI1073" i="4"/>
  <c r="AF1073" i="4"/>
  <c r="AI1065" i="4"/>
  <c r="AF1065" i="4"/>
  <c r="AI1057" i="4"/>
  <c r="AF1057" i="4"/>
  <c r="AI1049" i="4"/>
  <c r="AF1049" i="4"/>
  <c r="AI1041" i="4"/>
  <c r="AF1041" i="4"/>
  <c r="AI1033" i="4"/>
  <c r="AF1033" i="4"/>
  <c r="AI1025" i="4"/>
  <c r="AF1025" i="4"/>
  <c r="J1017" i="4"/>
  <c r="AI1017" i="4"/>
  <c r="AF1017" i="4"/>
  <c r="AI1009" i="4"/>
  <c r="AF1009" i="4"/>
  <c r="AI1001" i="4"/>
  <c r="AF1001" i="4"/>
  <c r="AI993" i="4"/>
  <c r="AF993" i="4"/>
  <c r="AI985" i="4"/>
  <c r="AF985" i="4"/>
  <c r="AI977" i="4"/>
  <c r="AF977" i="4"/>
  <c r="AI969" i="4"/>
  <c r="AF969" i="4"/>
  <c r="AI961" i="4"/>
  <c r="AF961" i="4"/>
  <c r="AI953" i="4"/>
  <c r="AF953" i="4"/>
  <c r="AI945" i="4"/>
  <c r="AF945" i="4"/>
  <c r="AI937" i="4"/>
  <c r="AF937" i="4"/>
  <c r="J929" i="4"/>
  <c r="AI929" i="4"/>
  <c r="AF929" i="4"/>
  <c r="J921" i="4"/>
  <c r="AI921" i="4"/>
  <c r="AF921" i="4"/>
  <c r="AI913" i="4"/>
  <c r="AF913" i="4"/>
  <c r="AI905" i="4"/>
  <c r="AF905" i="4"/>
  <c r="J897" i="4"/>
  <c r="AI897" i="4"/>
  <c r="AF897" i="4"/>
  <c r="AI889" i="4"/>
  <c r="AF889" i="4"/>
  <c r="J881" i="4"/>
  <c r="AI881" i="4"/>
  <c r="AF881" i="4"/>
  <c r="AI873" i="4"/>
  <c r="AF873" i="4"/>
  <c r="AI865" i="4"/>
  <c r="AF865" i="4"/>
  <c r="AI857" i="4"/>
  <c r="AF857" i="4"/>
  <c r="AI849" i="4"/>
  <c r="AF849" i="4"/>
  <c r="AI841" i="4"/>
  <c r="AF841" i="4"/>
  <c r="J833" i="4"/>
  <c r="AI833" i="4"/>
  <c r="AF833" i="4"/>
  <c r="AI825" i="4"/>
  <c r="AF825" i="4"/>
  <c r="J817" i="4"/>
  <c r="AI817" i="4"/>
  <c r="AF817" i="4"/>
  <c r="J809" i="4"/>
  <c r="AI809" i="4"/>
  <c r="AF809" i="4"/>
  <c r="J801" i="4"/>
  <c r="AI801" i="4"/>
  <c r="AF801" i="4"/>
  <c r="J793" i="4"/>
  <c r="AI793" i="4"/>
  <c r="AF793" i="4"/>
  <c r="J785" i="4"/>
  <c r="AI785" i="4"/>
  <c r="AF785" i="4"/>
  <c r="AI777" i="4"/>
  <c r="AF777" i="4"/>
  <c r="J769" i="4"/>
  <c r="AI769" i="4"/>
  <c r="AF769" i="4"/>
  <c r="J761" i="4"/>
  <c r="AI761" i="4"/>
  <c r="AF761" i="4"/>
  <c r="J753" i="4"/>
  <c r="AI753" i="4"/>
  <c r="AF753" i="4"/>
  <c r="J745" i="4"/>
  <c r="AI745" i="4"/>
  <c r="AF745" i="4"/>
  <c r="J737" i="4"/>
  <c r="AI737" i="4"/>
  <c r="AF737" i="4"/>
  <c r="J729" i="4"/>
  <c r="AI729" i="4"/>
  <c r="AF729" i="4"/>
  <c r="J721" i="4"/>
  <c r="AI721" i="4"/>
  <c r="AF721" i="4"/>
  <c r="J713" i="4"/>
  <c r="AI713" i="4"/>
  <c r="AF713" i="4"/>
  <c r="J705" i="4"/>
  <c r="AI705" i="4"/>
  <c r="AF705" i="4"/>
  <c r="J697" i="4"/>
  <c r="AI697" i="4"/>
  <c r="AF697" i="4"/>
  <c r="J689" i="4"/>
  <c r="AI689" i="4"/>
  <c r="AF689" i="4"/>
  <c r="J681" i="4"/>
  <c r="AI681" i="4"/>
  <c r="AF681" i="4"/>
  <c r="J673" i="4"/>
  <c r="AI673" i="4"/>
  <c r="AF673" i="4"/>
  <c r="J665" i="4"/>
  <c r="AI665" i="4"/>
  <c r="AF665" i="4"/>
  <c r="AI657" i="4"/>
  <c r="AF657" i="4"/>
  <c r="J649" i="4"/>
  <c r="AI649" i="4"/>
  <c r="AF649" i="4"/>
  <c r="J641" i="4"/>
  <c r="AI641" i="4"/>
  <c r="AF641" i="4"/>
  <c r="J633" i="4"/>
  <c r="AI633" i="4"/>
  <c r="AF633" i="4"/>
  <c r="J625" i="4"/>
  <c r="AI625" i="4"/>
  <c r="AF625" i="4"/>
  <c r="J617" i="4"/>
  <c r="AI617" i="4"/>
  <c r="AF617" i="4"/>
  <c r="J609" i="4"/>
  <c r="AI609" i="4"/>
  <c r="AF609" i="4"/>
  <c r="J601" i="4"/>
  <c r="AI601" i="4"/>
  <c r="AF601" i="4"/>
  <c r="J593" i="4"/>
  <c r="AI593" i="4"/>
  <c r="AF593" i="4"/>
  <c r="J585" i="4"/>
  <c r="AI585" i="4"/>
  <c r="AF585" i="4"/>
  <c r="J577" i="4"/>
  <c r="AI577" i="4"/>
  <c r="AF577" i="4"/>
  <c r="AI569" i="4"/>
  <c r="AF569" i="4"/>
  <c r="J561" i="4"/>
  <c r="AI561" i="4"/>
  <c r="AF561" i="4"/>
  <c r="J553" i="4"/>
  <c r="AI553" i="4"/>
  <c r="AF553" i="4"/>
  <c r="J545" i="4"/>
  <c r="AI545" i="4"/>
  <c r="AF545" i="4"/>
  <c r="AI537" i="4"/>
  <c r="AF537" i="4"/>
  <c r="J529" i="4"/>
  <c r="AI529" i="4"/>
  <c r="AF529" i="4"/>
  <c r="J521" i="4"/>
  <c r="AI521" i="4"/>
  <c r="AF521" i="4"/>
  <c r="J513" i="4"/>
  <c r="AI513" i="4"/>
  <c r="AF513" i="4"/>
  <c r="J505" i="4"/>
  <c r="AI505" i="4"/>
  <c r="AF505" i="4"/>
  <c r="J497" i="4"/>
  <c r="AI497" i="4"/>
  <c r="AF497" i="4"/>
  <c r="J489" i="4"/>
  <c r="AI489" i="4"/>
  <c r="AF489" i="4"/>
  <c r="J481" i="4"/>
  <c r="AI481" i="4"/>
  <c r="AF481" i="4"/>
  <c r="J473" i="4"/>
  <c r="AI473" i="4"/>
  <c r="AF473" i="4"/>
  <c r="AI465" i="4"/>
  <c r="AF465" i="4"/>
  <c r="AI457" i="4"/>
  <c r="AF457" i="4"/>
  <c r="AI449" i="4"/>
  <c r="AF449" i="4"/>
  <c r="J441" i="4"/>
  <c r="AI441" i="4"/>
  <c r="AF441" i="4"/>
  <c r="AI433" i="4"/>
  <c r="AF433" i="4"/>
  <c r="J425" i="4"/>
  <c r="AI425" i="4"/>
  <c r="AF425" i="4"/>
  <c r="AI417" i="4"/>
  <c r="AF417" i="4"/>
  <c r="AI409" i="4"/>
  <c r="AF409" i="4"/>
  <c r="J401" i="4"/>
  <c r="AI401" i="4"/>
  <c r="AF401" i="4"/>
  <c r="AI393" i="4"/>
  <c r="AF393" i="4"/>
  <c r="AI385" i="4"/>
  <c r="AF385" i="4"/>
  <c r="J377" i="4"/>
  <c r="AI377" i="4"/>
  <c r="AF377" i="4"/>
  <c r="J369" i="4"/>
  <c r="AI369" i="4"/>
  <c r="AF369" i="4"/>
  <c r="J361" i="4"/>
  <c r="AI361" i="4"/>
  <c r="AF361" i="4"/>
  <c r="J353" i="4"/>
  <c r="AI353" i="4"/>
  <c r="AF353" i="4"/>
  <c r="J345" i="4"/>
  <c r="AI345" i="4"/>
  <c r="AF345" i="4"/>
  <c r="AI337" i="4"/>
  <c r="AF337" i="4"/>
  <c r="AI329" i="4"/>
  <c r="AF329" i="4"/>
  <c r="J321" i="4"/>
  <c r="AI321" i="4"/>
  <c r="AF321" i="4"/>
  <c r="J313" i="4"/>
  <c r="AI313" i="4"/>
  <c r="AF313" i="4"/>
  <c r="J305" i="4"/>
  <c r="AI305" i="4"/>
  <c r="AF305" i="4"/>
  <c r="J297" i="4"/>
  <c r="AI297" i="4"/>
  <c r="AF297" i="4"/>
  <c r="J289" i="4"/>
  <c r="AI289" i="4"/>
  <c r="AF289" i="4"/>
  <c r="J281" i="4"/>
  <c r="AI281" i="4"/>
  <c r="AF281" i="4"/>
  <c r="J273" i="4"/>
  <c r="AI273" i="4"/>
  <c r="AF273" i="4"/>
  <c r="AK201" i="4"/>
  <c r="AI201" i="4"/>
  <c r="J193" i="4"/>
  <c r="AI193" i="4"/>
  <c r="AK185" i="4"/>
  <c r="AI185" i="4"/>
  <c r="AK177" i="4"/>
  <c r="AI177" i="4"/>
  <c r="J169" i="4"/>
  <c r="AI169" i="4"/>
  <c r="AK161" i="4"/>
  <c r="AI161" i="4"/>
  <c r="J153" i="4"/>
  <c r="AI153" i="4"/>
  <c r="J145" i="4"/>
  <c r="AI145" i="4"/>
  <c r="J137" i="4"/>
  <c r="AI137" i="4"/>
  <c r="AJ129" i="4"/>
  <c r="AI129" i="4"/>
  <c r="AJ114" i="4"/>
  <c r="AI114" i="4"/>
  <c r="AJ106" i="4"/>
  <c r="AI106" i="4"/>
  <c r="AJ98" i="4"/>
  <c r="AI98" i="4"/>
  <c r="AJ90" i="4"/>
  <c r="AI90" i="4"/>
  <c r="J82" i="4"/>
  <c r="AI82" i="4"/>
  <c r="AJ74" i="4"/>
  <c r="AI74" i="4"/>
  <c r="AK67" i="4"/>
  <c r="AI67" i="4"/>
  <c r="AO2002" i="4"/>
  <c r="V2002" i="4"/>
  <c r="AH2002" i="4"/>
  <c r="AO1994" i="4"/>
  <c r="V1994" i="4"/>
  <c r="AH1994" i="4"/>
  <c r="AO1986" i="4"/>
  <c r="AP1986" i="4" s="1"/>
  <c r="V1986" i="4"/>
  <c r="AH1986" i="4"/>
  <c r="AO1978" i="4"/>
  <c r="V1978" i="4"/>
  <c r="AH1978" i="4"/>
  <c r="AO1970" i="4"/>
  <c r="V1970" i="4"/>
  <c r="AH1970" i="4"/>
  <c r="AO1962" i="4"/>
  <c r="V1962" i="4"/>
  <c r="AH1962" i="4"/>
  <c r="AO1954" i="4"/>
  <c r="V1954" i="4"/>
  <c r="AH1954" i="4"/>
  <c r="AO1946" i="4"/>
  <c r="V1946" i="4"/>
  <c r="AH1946" i="4"/>
  <c r="AO1938" i="4"/>
  <c r="V1938" i="4"/>
  <c r="AH1938" i="4"/>
  <c r="AO1930" i="4"/>
  <c r="V1930" i="4"/>
  <c r="AH1930" i="4"/>
  <c r="AO1922" i="4"/>
  <c r="V1922" i="4"/>
  <c r="AH1922" i="4"/>
  <c r="AO1914" i="4"/>
  <c r="V1914" i="4"/>
  <c r="AH1914" i="4"/>
  <c r="AO1906" i="4"/>
  <c r="V1906" i="4"/>
  <c r="AH1906" i="4"/>
  <c r="AO1898" i="4"/>
  <c r="V1898" i="4"/>
  <c r="AH1898" i="4"/>
  <c r="AO1890" i="4"/>
  <c r="V1890" i="4"/>
  <c r="AH1890" i="4"/>
  <c r="AO1882" i="4"/>
  <c r="V1882" i="4"/>
  <c r="AH1882" i="4"/>
  <c r="AO1874" i="4"/>
  <c r="V1874" i="4"/>
  <c r="AH1874" i="4"/>
  <c r="AO1866" i="4"/>
  <c r="V1866" i="4"/>
  <c r="AH1866" i="4"/>
  <c r="AO1858" i="4"/>
  <c r="V1858" i="4"/>
  <c r="AH1858" i="4"/>
  <c r="AO1850" i="4"/>
  <c r="V1850" i="4"/>
  <c r="AH1850" i="4"/>
  <c r="AO1842" i="4"/>
  <c r="V1842" i="4"/>
  <c r="AH1842" i="4"/>
  <c r="AO1834" i="4"/>
  <c r="V1834" i="4"/>
  <c r="AH1834" i="4"/>
  <c r="AO1826" i="4"/>
  <c r="V1826" i="4"/>
  <c r="AH1826" i="4"/>
  <c r="AO1818" i="4"/>
  <c r="V1818" i="4"/>
  <c r="AH1818" i="4"/>
  <c r="AO1810" i="4"/>
  <c r="V1810" i="4"/>
  <c r="AH1810" i="4"/>
  <c r="AO1802" i="4"/>
  <c r="V1802" i="4"/>
  <c r="AH1802" i="4"/>
  <c r="AO1794" i="4"/>
  <c r="V1794" i="4"/>
  <c r="AH1794" i="4"/>
  <c r="AO1786" i="4"/>
  <c r="V1786" i="4"/>
  <c r="AH1786" i="4"/>
  <c r="AO1778" i="4"/>
  <c r="V1778" i="4"/>
  <c r="AH1778" i="4"/>
  <c r="AO1770" i="4"/>
  <c r="V1770" i="4"/>
  <c r="AH1770" i="4"/>
  <c r="AO1762" i="4"/>
  <c r="V1762" i="4"/>
  <c r="AH1762" i="4"/>
  <c r="AO1754" i="4"/>
  <c r="V1754" i="4"/>
  <c r="AH1754" i="4"/>
  <c r="AO1746" i="4"/>
  <c r="V1746" i="4"/>
  <c r="AH1746" i="4"/>
  <c r="AO1738" i="4"/>
  <c r="V1738" i="4"/>
  <c r="AH1738" i="4"/>
  <c r="AO1730" i="4"/>
  <c r="V1730" i="4"/>
  <c r="AH1730" i="4"/>
  <c r="AO1722" i="4"/>
  <c r="V1722" i="4"/>
  <c r="AH1722" i="4"/>
  <c r="AO1714" i="4"/>
  <c r="V1714" i="4"/>
  <c r="AH1714" i="4"/>
  <c r="AO1706" i="4"/>
  <c r="V1706" i="4"/>
  <c r="AH1706" i="4"/>
  <c r="AO1698" i="4"/>
  <c r="V1698" i="4"/>
  <c r="AH1698" i="4"/>
  <c r="AO1690" i="4"/>
  <c r="V1690" i="4"/>
  <c r="AH1690" i="4"/>
  <c r="AO1682" i="4"/>
  <c r="V1682" i="4"/>
  <c r="AH1682" i="4"/>
  <c r="AO1674" i="4"/>
  <c r="V1674" i="4"/>
  <c r="AH1674" i="4"/>
  <c r="AO1666" i="4"/>
  <c r="V1666" i="4"/>
  <c r="AH1666" i="4"/>
  <c r="AO1658" i="4"/>
  <c r="V1658" i="4"/>
  <c r="AH1658" i="4"/>
  <c r="AO1650" i="4"/>
  <c r="AP1650" i="4" s="1"/>
  <c r="V1650" i="4"/>
  <c r="AH1650" i="4"/>
  <c r="AO1642" i="4"/>
  <c r="V1642" i="4"/>
  <c r="AH1642" i="4"/>
  <c r="AO1634" i="4"/>
  <c r="V1634" i="4"/>
  <c r="AH1634" i="4"/>
  <c r="AO1626" i="4"/>
  <c r="V1626" i="4"/>
  <c r="AH1626" i="4"/>
  <c r="AO1618" i="4"/>
  <c r="V1618" i="4"/>
  <c r="AH1618" i="4"/>
  <c r="AO1610" i="4"/>
  <c r="V1610" i="4"/>
  <c r="AH1610" i="4"/>
  <c r="AO1602" i="4"/>
  <c r="V1602" i="4"/>
  <c r="AH1602" i="4"/>
  <c r="J2006" i="4"/>
  <c r="AF2006" i="4"/>
  <c r="AI2006" i="4"/>
  <c r="J1998" i="4"/>
  <c r="AF1998" i="4"/>
  <c r="AI1998" i="4"/>
  <c r="J1990" i="4"/>
  <c r="AF1990" i="4"/>
  <c r="AI1990" i="4"/>
  <c r="J1982" i="4"/>
  <c r="AF1982" i="4"/>
  <c r="AI1982" i="4"/>
  <c r="AF1974" i="4"/>
  <c r="AI1974" i="4"/>
  <c r="J1966" i="4"/>
  <c r="AF1966" i="4"/>
  <c r="AI1966" i="4"/>
  <c r="J1958" i="4"/>
  <c r="AF1958" i="4"/>
  <c r="AI1958" i="4"/>
  <c r="J1950" i="4"/>
  <c r="AF1950" i="4"/>
  <c r="AI1950" i="4"/>
  <c r="J1942" i="4"/>
  <c r="AF1942" i="4"/>
  <c r="AI1942" i="4"/>
  <c r="AF1934" i="4"/>
  <c r="AI1934" i="4"/>
  <c r="AF1926" i="4"/>
  <c r="AI1926" i="4"/>
  <c r="J1918" i="4"/>
  <c r="AF1918" i="4"/>
  <c r="AI1918" i="4"/>
  <c r="J1910" i="4"/>
  <c r="AF1910" i="4"/>
  <c r="AI1910" i="4"/>
  <c r="J1902" i="4"/>
  <c r="AF1902" i="4"/>
  <c r="AI1902" i="4"/>
  <c r="AF1894" i="4"/>
  <c r="AI1894" i="4"/>
  <c r="J1886" i="4"/>
  <c r="AF1886" i="4"/>
  <c r="AI1886" i="4"/>
  <c r="J1878" i="4"/>
  <c r="AF1878" i="4"/>
  <c r="AI1878" i="4"/>
  <c r="AF1870" i="4"/>
  <c r="AI1870" i="4"/>
  <c r="J1862" i="4"/>
  <c r="AF1862" i="4"/>
  <c r="AI1862" i="4"/>
  <c r="AF1854" i="4"/>
  <c r="AI1854" i="4"/>
  <c r="J1846" i="4"/>
  <c r="AF1846" i="4"/>
  <c r="AI1846" i="4"/>
  <c r="J1838" i="4"/>
  <c r="AF1838" i="4"/>
  <c r="AI1838" i="4"/>
  <c r="J1830" i="4"/>
  <c r="AF1830" i="4"/>
  <c r="AI1830" i="4"/>
  <c r="J1822" i="4"/>
  <c r="AF1822" i="4"/>
  <c r="AI1822" i="4"/>
  <c r="J1814" i="4"/>
  <c r="AF1814" i="4"/>
  <c r="AI1814" i="4"/>
  <c r="AF1806" i="4"/>
  <c r="AI1806" i="4"/>
  <c r="J1798" i="4"/>
  <c r="AF1798" i="4"/>
  <c r="AI1798" i="4"/>
  <c r="J1790" i="4"/>
  <c r="AF1790" i="4"/>
  <c r="AI1790" i="4"/>
  <c r="J1782" i="4"/>
  <c r="AF1782" i="4"/>
  <c r="AI1782" i="4"/>
  <c r="J1774" i="4"/>
  <c r="AF1774" i="4"/>
  <c r="AI1774" i="4"/>
  <c r="J1766" i="4"/>
  <c r="AI1766" i="4"/>
  <c r="AF1766" i="4"/>
  <c r="AI1758" i="4"/>
  <c r="AF1758" i="4"/>
  <c r="J1750" i="4"/>
  <c r="AI1750" i="4"/>
  <c r="AF1750" i="4"/>
  <c r="J1742" i="4"/>
  <c r="AI1742" i="4"/>
  <c r="AF1742" i="4"/>
  <c r="J1734" i="4"/>
  <c r="AI1734" i="4"/>
  <c r="AF1734" i="4"/>
  <c r="J1726" i="4"/>
  <c r="AI1726" i="4"/>
  <c r="AF1726" i="4"/>
  <c r="J1718" i="4"/>
  <c r="AI1718" i="4"/>
  <c r="AF1718" i="4"/>
  <c r="J1710" i="4"/>
  <c r="AI1710" i="4"/>
  <c r="AF1710" i="4"/>
  <c r="J1702" i="4"/>
  <c r="AI1702" i="4"/>
  <c r="AF1702" i="4"/>
  <c r="AI1694" i="4"/>
  <c r="AF1694" i="4"/>
  <c r="J1686" i="4"/>
  <c r="AI1686" i="4"/>
  <c r="AF1686" i="4"/>
  <c r="J1678" i="4"/>
  <c r="AI1678" i="4"/>
  <c r="AF1678" i="4"/>
  <c r="AI1670" i="4"/>
  <c r="AF1670" i="4"/>
  <c r="J1662" i="4"/>
  <c r="AI1662" i="4"/>
  <c r="AF1662" i="4"/>
  <c r="AI1654" i="4"/>
  <c r="AF1654" i="4"/>
  <c r="AI1646" i="4"/>
  <c r="AF1646" i="4"/>
  <c r="J1638" i="4"/>
  <c r="AI1638" i="4"/>
  <c r="AF1638" i="4"/>
  <c r="AI1630" i="4"/>
  <c r="AF1630" i="4"/>
  <c r="J1622" i="4"/>
  <c r="AI1622" i="4"/>
  <c r="AF1622" i="4"/>
  <c r="AI1614" i="4"/>
  <c r="AF1614" i="4"/>
  <c r="AI1606" i="4"/>
  <c r="AF1606" i="4"/>
  <c r="J1598" i="4"/>
  <c r="AI1598" i="4"/>
  <c r="AF1598" i="4"/>
  <c r="J1590" i="4"/>
  <c r="AI1590" i="4"/>
  <c r="AF1590" i="4"/>
  <c r="AI1582" i="4"/>
  <c r="AF1582" i="4"/>
  <c r="AI1574" i="4"/>
  <c r="AF1574" i="4"/>
  <c r="AI1566" i="4"/>
  <c r="AF1566" i="4"/>
  <c r="J1558" i="4"/>
  <c r="AI1558" i="4"/>
  <c r="AF1558" i="4"/>
  <c r="J1550" i="4"/>
  <c r="AI1550" i="4"/>
  <c r="AF1550" i="4"/>
  <c r="AI1542" i="4"/>
  <c r="AF1542" i="4"/>
  <c r="AI1534" i="4"/>
  <c r="AF1534" i="4"/>
  <c r="AI1526" i="4"/>
  <c r="AF1526" i="4"/>
  <c r="AI1518" i="4"/>
  <c r="AF1518" i="4"/>
  <c r="AI1510" i="4"/>
  <c r="AF1510" i="4"/>
  <c r="AI1502" i="4"/>
  <c r="AF1502" i="4"/>
  <c r="J1494" i="4"/>
  <c r="AI1494" i="4"/>
  <c r="AF1494" i="4"/>
  <c r="J1486" i="4"/>
  <c r="AI1486" i="4"/>
  <c r="AF1486" i="4"/>
  <c r="AI1478" i="4"/>
  <c r="AF1478" i="4"/>
  <c r="AI1470" i="4"/>
  <c r="AF1470" i="4"/>
  <c r="AI1462" i="4"/>
  <c r="AF1462" i="4"/>
  <c r="J1454" i="4"/>
  <c r="AI1454" i="4"/>
  <c r="AF1454" i="4"/>
  <c r="J1446" i="4"/>
  <c r="AI1446" i="4"/>
  <c r="AF1446" i="4"/>
  <c r="AI1438" i="4"/>
  <c r="AF1438" i="4"/>
  <c r="J1430" i="4"/>
  <c r="AI1430" i="4"/>
  <c r="AF1430" i="4"/>
  <c r="AI1422" i="4"/>
  <c r="AF1422" i="4"/>
  <c r="AI1414" i="4"/>
  <c r="AF1414" i="4"/>
  <c r="J1406" i="4"/>
  <c r="AI1406" i="4"/>
  <c r="AF1406" i="4"/>
  <c r="J1398" i="4"/>
  <c r="AI1398" i="4"/>
  <c r="AF1398" i="4"/>
  <c r="AI1390" i="4"/>
  <c r="AF1390" i="4"/>
  <c r="AI1382" i="4"/>
  <c r="AF1382" i="4"/>
  <c r="J1374" i="4"/>
  <c r="AI1374" i="4"/>
  <c r="AF1374" i="4"/>
  <c r="AI1367" i="4"/>
  <c r="AF1367" i="4"/>
  <c r="AI1360" i="4"/>
  <c r="AF1360" i="4"/>
  <c r="AI1352" i="4"/>
  <c r="AF1352" i="4"/>
  <c r="AI1344" i="4"/>
  <c r="AF1344" i="4"/>
  <c r="J1336" i="4"/>
  <c r="AI1336" i="4"/>
  <c r="AF1336" i="4"/>
  <c r="AI1328" i="4"/>
  <c r="AF1328" i="4"/>
  <c r="AI1320" i="4"/>
  <c r="AF1320" i="4"/>
  <c r="AI1312" i="4"/>
  <c r="AF1312" i="4"/>
  <c r="AI1304" i="4"/>
  <c r="AF1304" i="4"/>
  <c r="AI1296" i="4"/>
  <c r="AF1296" i="4"/>
  <c r="AI1288" i="4"/>
  <c r="AF1288" i="4"/>
  <c r="AI1280" i="4"/>
  <c r="AF1280" i="4"/>
  <c r="AI1272" i="4"/>
  <c r="AF1272" i="4"/>
  <c r="AI1264" i="4"/>
  <c r="AF1264" i="4"/>
  <c r="J1256" i="4"/>
  <c r="AI1256" i="4"/>
  <c r="AF1256" i="4"/>
  <c r="J1248" i="4"/>
  <c r="AI1248" i="4"/>
  <c r="AF1248" i="4"/>
  <c r="AI1240" i="4"/>
  <c r="AF1240" i="4"/>
  <c r="AI1232" i="4"/>
  <c r="AF1232" i="4"/>
  <c r="J1224" i="4"/>
  <c r="AI1224" i="4"/>
  <c r="AF1224" i="4"/>
  <c r="AI1216" i="4"/>
  <c r="AF1216" i="4"/>
  <c r="J1208" i="4"/>
  <c r="AI1208" i="4"/>
  <c r="AF1208" i="4"/>
  <c r="J1200" i="4"/>
  <c r="AI1200" i="4"/>
  <c r="AF1200" i="4"/>
  <c r="J1192" i="4"/>
  <c r="AI1192" i="4"/>
  <c r="AF1192" i="4"/>
  <c r="J1184" i="4"/>
  <c r="AI1184" i="4"/>
  <c r="AF1184" i="4"/>
  <c r="AI1176" i="4"/>
  <c r="AF1176" i="4"/>
  <c r="AI1168" i="4"/>
  <c r="AF1168" i="4"/>
  <c r="AI1160" i="4"/>
  <c r="AF1160" i="4"/>
  <c r="J1152" i="4"/>
  <c r="AI1152" i="4"/>
  <c r="AF1152" i="4"/>
  <c r="AI1144" i="4"/>
  <c r="AF1144" i="4"/>
  <c r="AI1136" i="4"/>
  <c r="AF1136" i="4"/>
  <c r="AI1128" i="4"/>
  <c r="AF1128" i="4"/>
  <c r="AI1120" i="4"/>
  <c r="AF1120" i="4"/>
  <c r="AI1112" i="4"/>
  <c r="AF1112" i="4"/>
  <c r="AI1104" i="4"/>
  <c r="AF1104" i="4"/>
  <c r="AI1096" i="4"/>
  <c r="AF1096" i="4"/>
  <c r="AI1088" i="4"/>
  <c r="AF1088" i="4"/>
  <c r="J1080" i="4"/>
  <c r="AI1080" i="4"/>
  <c r="AF1080" i="4"/>
  <c r="AI1072" i="4"/>
  <c r="AF1072" i="4"/>
  <c r="AI1064" i="4"/>
  <c r="AF1064" i="4"/>
  <c r="AI1056" i="4"/>
  <c r="AF1056" i="4"/>
  <c r="AI1048" i="4"/>
  <c r="AF1048" i="4"/>
  <c r="AI1040" i="4"/>
  <c r="AF1040" i="4"/>
  <c r="AI1032" i="4"/>
  <c r="AF1032" i="4"/>
  <c r="AI1024" i="4"/>
  <c r="AF1024" i="4"/>
  <c r="J1016" i="4"/>
  <c r="AI1016" i="4"/>
  <c r="AF1016" i="4"/>
  <c r="AI1008" i="4"/>
  <c r="AF1008" i="4"/>
  <c r="AI1000" i="4"/>
  <c r="AF1000" i="4"/>
  <c r="AI992" i="4"/>
  <c r="AF992" i="4"/>
  <c r="AI984" i="4"/>
  <c r="AF984" i="4"/>
  <c r="AI976" i="4"/>
  <c r="AF976" i="4"/>
  <c r="AI968" i="4"/>
  <c r="AF968" i="4"/>
  <c r="J960" i="4"/>
  <c r="AI960" i="4"/>
  <c r="AF960" i="4"/>
  <c r="AI952" i="4"/>
  <c r="AF952" i="4"/>
  <c r="AI944" i="4"/>
  <c r="AF944" i="4"/>
  <c r="J936" i="4"/>
  <c r="AI936" i="4"/>
  <c r="AF936" i="4"/>
  <c r="AI928" i="4"/>
  <c r="AF928" i="4"/>
  <c r="AI920" i="4"/>
  <c r="AF920" i="4"/>
  <c r="AI912" i="4"/>
  <c r="AF912" i="4"/>
  <c r="AI904" i="4"/>
  <c r="AF904" i="4"/>
  <c r="AI896" i="4"/>
  <c r="AF896" i="4"/>
  <c r="AI888" i="4"/>
  <c r="AF888" i="4"/>
  <c r="AI880" i="4"/>
  <c r="AF880" i="4"/>
  <c r="AI872" i="4"/>
  <c r="AF872" i="4"/>
  <c r="AI864" i="4"/>
  <c r="AF864" i="4"/>
  <c r="AI856" i="4"/>
  <c r="AF856" i="4"/>
  <c r="AI848" i="4"/>
  <c r="AF848" i="4"/>
  <c r="AI840" i="4"/>
  <c r="AF840" i="4"/>
  <c r="AI832" i="4"/>
  <c r="AF832" i="4"/>
  <c r="AI824" i="4"/>
  <c r="AF824" i="4"/>
  <c r="AI816" i="4"/>
  <c r="AF816" i="4"/>
  <c r="AI808" i="4"/>
  <c r="AF808" i="4"/>
  <c r="AI800" i="4"/>
  <c r="AF800" i="4"/>
  <c r="AI792" i="4"/>
  <c r="AF792" i="4"/>
  <c r="AI784" i="4"/>
  <c r="AF784" i="4"/>
  <c r="AI776" i="4"/>
  <c r="AF776" i="4"/>
  <c r="AI768" i="4"/>
  <c r="AF768" i="4"/>
  <c r="AI760" i="4"/>
  <c r="AF760" i="4"/>
  <c r="AI752" i="4"/>
  <c r="AF752" i="4"/>
  <c r="AI744" i="4"/>
  <c r="AF744" i="4"/>
  <c r="AI736" i="4"/>
  <c r="AF736" i="4"/>
  <c r="AI728" i="4"/>
  <c r="AF728" i="4"/>
  <c r="AI720" i="4"/>
  <c r="AF720" i="4"/>
  <c r="AI712" i="4"/>
  <c r="AF712" i="4"/>
  <c r="AI704" i="4"/>
  <c r="AF704" i="4"/>
  <c r="AI696" i="4"/>
  <c r="AF696" i="4"/>
  <c r="AI688" i="4"/>
  <c r="AF688" i="4"/>
  <c r="AI680" i="4"/>
  <c r="AF680" i="4"/>
  <c r="J672" i="4"/>
  <c r="AI672" i="4"/>
  <c r="AF672" i="4"/>
  <c r="AI664" i="4"/>
  <c r="AF664" i="4"/>
  <c r="AI656" i="4"/>
  <c r="AF656" i="4"/>
  <c r="AI648" i="4"/>
  <c r="AF648" i="4"/>
  <c r="AI640" i="4"/>
  <c r="AF640" i="4"/>
  <c r="AI632" i="4"/>
  <c r="AF632" i="4"/>
  <c r="AI624" i="4"/>
  <c r="AF624" i="4"/>
  <c r="AI616" i="4"/>
  <c r="AF616" i="4"/>
  <c r="AI608" i="4"/>
  <c r="AF608" i="4"/>
  <c r="J600" i="4"/>
  <c r="AI600" i="4"/>
  <c r="AF600" i="4"/>
  <c r="AI592" i="4"/>
  <c r="AF592" i="4"/>
  <c r="AI584" i="4"/>
  <c r="AF584" i="4"/>
  <c r="AI576" i="4"/>
  <c r="AF576" i="4"/>
  <c r="AI568" i="4"/>
  <c r="AF568" i="4"/>
  <c r="AI560" i="4"/>
  <c r="AF560" i="4"/>
  <c r="AI552" i="4"/>
  <c r="AF552" i="4"/>
  <c r="AI544" i="4"/>
  <c r="AF544" i="4"/>
  <c r="AI536" i="4"/>
  <c r="AF536" i="4"/>
  <c r="AI528" i="4"/>
  <c r="AF528" i="4"/>
  <c r="AI520" i="4"/>
  <c r="AF520" i="4"/>
  <c r="AI512" i="4"/>
  <c r="AF512" i="4"/>
  <c r="AI504" i="4"/>
  <c r="AF504" i="4"/>
  <c r="AI496" i="4"/>
  <c r="AF496" i="4"/>
  <c r="AI488" i="4"/>
  <c r="AF488" i="4"/>
  <c r="AI480" i="4"/>
  <c r="AF480" i="4"/>
  <c r="AI472" i="4"/>
  <c r="AF472" i="4"/>
  <c r="AI464" i="4"/>
  <c r="AF464" i="4"/>
  <c r="AI456" i="4"/>
  <c r="AF456" i="4"/>
  <c r="AI448" i="4"/>
  <c r="AF448" i="4"/>
  <c r="AI440" i="4"/>
  <c r="AF440" i="4"/>
  <c r="AI432" i="4"/>
  <c r="AF432" i="4"/>
  <c r="AI424" i="4"/>
  <c r="AF424" i="4"/>
  <c r="J416" i="4"/>
  <c r="AI416" i="4"/>
  <c r="AF416" i="4"/>
  <c r="AI408" i="4"/>
  <c r="AF408" i="4"/>
  <c r="J400" i="4"/>
  <c r="AI400" i="4"/>
  <c r="AF400" i="4"/>
  <c r="J392" i="4"/>
  <c r="AI392" i="4"/>
  <c r="AF392" i="4"/>
  <c r="J384" i="4"/>
  <c r="AI384" i="4"/>
  <c r="AF384" i="4"/>
  <c r="J376" i="4"/>
  <c r="AI376" i="4"/>
  <c r="AF376" i="4"/>
  <c r="J368" i="4"/>
  <c r="AI368" i="4"/>
  <c r="AF368" i="4"/>
  <c r="AI360" i="4"/>
  <c r="AF360" i="4"/>
  <c r="AI352" i="4"/>
  <c r="AF352" i="4"/>
  <c r="AI344" i="4"/>
  <c r="AF344" i="4"/>
  <c r="AI336" i="4"/>
  <c r="AF336" i="4"/>
  <c r="AI328" i="4"/>
  <c r="AF328" i="4"/>
  <c r="AI320" i="4"/>
  <c r="AF320" i="4"/>
  <c r="AI312" i="4"/>
  <c r="AF312" i="4"/>
  <c r="AI304" i="4"/>
  <c r="AF304" i="4"/>
  <c r="J296" i="4"/>
  <c r="AI296" i="4"/>
  <c r="AF296" i="4"/>
  <c r="AI288" i="4"/>
  <c r="AF288" i="4"/>
  <c r="AI280" i="4"/>
  <c r="AF280" i="4"/>
  <c r="AI272" i="4"/>
  <c r="AF272" i="4"/>
  <c r="AK200" i="4"/>
  <c r="AI200" i="4"/>
  <c r="AF192" i="4"/>
  <c r="AI192" i="4"/>
  <c r="AK184" i="4"/>
  <c r="AI184" i="4"/>
  <c r="AK176" i="4"/>
  <c r="AI176" i="4"/>
  <c r="AF168" i="4"/>
  <c r="AI168" i="4"/>
  <c r="AK160" i="4"/>
  <c r="AI160" i="4"/>
  <c r="AJ152" i="4"/>
  <c r="AI152" i="4"/>
  <c r="J144" i="4"/>
  <c r="AI144" i="4"/>
  <c r="AJ136" i="4"/>
  <c r="AI136" i="4"/>
  <c r="AJ128" i="4"/>
  <c r="AI128" i="4"/>
  <c r="J120" i="4"/>
  <c r="AI120" i="4"/>
  <c r="AF113" i="4"/>
  <c r="AI113" i="4"/>
  <c r="AJ105" i="4"/>
  <c r="AI105" i="4"/>
  <c r="AJ97" i="4"/>
  <c r="AI97" i="4"/>
  <c r="AJ89" i="4"/>
  <c r="AI89" i="4"/>
  <c r="AJ81" i="4"/>
  <c r="AI81" i="4"/>
  <c r="AJ73" i="4"/>
  <c r="AI73" i="4"/>
  <c r="AJ66" i="4"/>
  <c r="AI66" i="4"/>
  <c r="AE269" i="4"/>
  <c r="AE277" i="4"/>
  <c r="AE285" i="4"/>
  <c r="AE293" i="4"/>
  <c r="AE301" i="4"/>
  <c r="AE309" i="4"/>
  <c r="AE317" i="4"/>
  <c r="AE325" i="4"/>
  <c r="AE333" i="4"/>
  <c r="AE341" i="4"/>
  <c r="AE349" i="4"/>
  <c r="AE357" i="4"/>
  <c r="AE365" i="4"/>
  <c r="AE373" i="4"/>
  <c r="AE381" i="4"/>
  <c r="AE389" i="4"/>
  <c r="AE397" i="4"/>
  <c r="AE405" i="4"/>
  <c r="AE413" i="4"/>
  <c r="AE421" i="4"/>
  <c r="AE429" i="4"/>
  <c r="AE437" i="4"/>
  <c r="AE445" i="4"/>
  <c r="AE453" i="4"/>
  <c r="AE461" i="4"/>
  <c r="AE469" i="4"/>
  <c r="AE477" i="4"/>
  <c r="AE485" i="4"/>
  <c r="AE493" i="4"/>
  <c r="AE501" i="4"/>
  <c r="AE509" i="4"/>
  <c r="AE517" i="4"/>
  <c r="AE525" i="4"/>
  <c r="AE533" i="4"/>
  <c r="AE541" i="4"/>
  <c r="AE549" i="4"/>
  <c r="AE557" i="4"/>
  <c r="AE565" i="4"/>
  <c r="AE573" i="4"/>
  <c r="AE581" i="4"/>
  <c r="AE589" i="4"/>
  <c r="AE597" i="4"/>
  <c r="AE605" i="4"/>
  <c r="AE613" i="4"/>
  <c r="AE621" i="4"/>
  <c r="AE629" i="4"/>
  <c r="AE637" i="4"/>
  <c r="AE645" i="4"/>
  <c r="AE653" i="4"/>
  <c r="AE661" i="4"/>
  <c r="AE669" i="4"/>
  <c r="AE677" i="4"/>
  <c r="AE685" i="4"/>
  <c r="AE693" i="4"/>
  <c r="AE701" i="4"/>
  <c r="AE709" i="4"/>
  <c r="AE717" i="4"/>
  <c r="AE725" i="4"/>
  <c r="AE733" i="4"/>
  <c r="AE741" i="4"/>
  <c r="AE749" i="4"/>
  <c r="AE757" i="4"/>
  <c r="AE765" i="4"/>
  <c r="AE773" i="4"/>
  <c r="AE781" i="4"/>
  <c r="AE789" i="4"/>
  <c r="AE797" i="4"/>
  <c r="AE805" i="4"/>
  <c r="AE813" i="4"/>
  <c r="AE821" i="4"/>
  <c r="AE829" i="4"/>
  <c r="AE837" i="4"/>
  <c r="AE845" i="4"/>
  <c r="AE853" i="4"/>
  <c r="AE861" i="4"/>
  <c r="AE869" i="4"/>
  <c r="AE877" i="4"/>
  <c r="AE885" i="4"/>
  <c r="AE893" i="4"/>
  <c r="AE901" i="4"/>
  <c r="AE909" i="4"/>
  <c r="AE917" i="4"/>
  <c r="AE925" i="4"/>
  <c r="AE270" i="4"/>
  <c r="AE278" i="4"/>
  <c r="AE286" i="4"/>
  <c r="AE294" i="4"/>
  <c r="AE302" i="4"/>
  <c r="AE310" i="4"/>
  <c r="AE318" i="4"/>
  <c r="AE326" i="4"/>
  <c r="AE334" i="4"/>
  <c r="AE342" i="4"/>
  <c r="AE350" i="4"/>
  <c r="AE358" i="4"/>
  <c r="AE366" i="4"/>
  <c r="AE374" i="4"/>
  <c r="AE382" i="4"/>
  <c r="AE390" i="4"/>
  <c r="AE398" i="4"/>
  <c r="AE406" i="4"/>
  <c r="AE414" i="4"/>
  <c r="AE422" i="4"/>
  <c r="AE430" i="4"/>
  <c r="AE438" i="4"/>
  <c r="AE446" i="4"/>
  <c r="AE454" i="4"/>
  <c r="AE462" i="4"/>
  <c r="AE470" i="4"/>
  <c r="AE478" i="4"/>
  <c r="AE486" i="4"/>
  <c r="AE494" i="4"/>
  <c r="AE502" i="4"/>
  <c r="AE510" i="4"/>
  <c r="AE518" i="4"/>
  <c r="AE526" i="4"/>
  <c r="AE534" i="4"/>
  <c r="AE542" i="4"/>
  <c r="AE550" i="4"/>
  <c r="AE558" i="4"/>
  <c r="AE566" i="4"/>
  <c r="AE574" i="4"/>
  <c r="AE582" i="4"/>
  <c r="AE590" i="4"/>
  <c r="AE598" i="4"/>
  <c r="AE606" i="4"/>
  <c r="AE614" i="4"/>
  <c r="AE622" i="4"/>
  <c r="AE630" i="4"/>
  <c r="AE638" i="4"/>
  <c r="AE646" i="4"/>
  <c r="AE654" i="4"/>
  <c r="AE662" i="4"/>
  <c r="AE670" i="4"/>
  <c r="AE678" i="4"/>
  <c r="AE686" i="4"/>
  <c r="AE694" i="4"/>
  <c r="AE702" i="4"/>
  <c r="AE710" i="4"/>
  <c r="AE718" i="4"/>
  <c r="AE726" i="4"/>
  <c r="AE734" i="4"/>
  <c r="AE742" i="4"/>
  <c r="AE750" i="4"/>
  <c r="AE758" i="4"/>
  <c r="AE766" i="4"/>
  <c r="AE774" i="4"/>
  <c r="AE782" i="4"/>
  <c r="AE790" i="4"/>
  <c r="AE798" i="4"/>
  <c r="AE806" i="4"/>
  <c r="AE814" i="4"/>
  <c r="AE822" i="4"/>
  <c r="AE830" i="4"/>
  <c r="AE838" i="4"/>
  <c r="AE846" i="4"/>
  <c r="AE854" i="4"/>
  <c r="AE862" i="4"/>
  <c r="AE870" i="4"/>
  <c r="AE878" i="4"/>
  <c r="AE886" i="4"/>
  <c r="AE894" i="4"/>
  <c r="AE902" i="4"/>
  <c r="AE910" i="4"/>
  <c r="AE918" i="4"/>
  <c r="AE926" i="4"/>
  <c r="AE271" i="4"/>
  <c r="AE279" i="4"/>
  <c r="AE287" i="4"/>
  <c r="AE295" i="4"/>
  <c r="AE303" i="4"/>
  <c r="AE311" i="4"/>
  <c r="AE319" i="4"/>
  <c r="AE327" i="4"/>
  <c r="AE335" i="4"/>
  <c r="AE343" i="4"/>
  <c r="AE351" i="4"/>
  <c r="AE359" i="4"/>
  <c r="AE367" i="4"/>
  <c r="AE375" i="4"/>
  <c r="AE383" i="4"/>
  <c r="AE391" i="4"/>
  <c r="AE399" i="4"/>
  <c r="AE407" i="4"/>
  <c r="AE415" i="4"/>
  <c r="AE423" i="4"/>
  <c r="AE431" i="4"/>
  <c r="AE439" i="4"/>
  <c r="AE447" i="4"/>
  <c r="AE455" i="4"/>
  <c r="AE463" i="4"/>
  <c r="AE471" i="4"/>
  <c r="AE479" i="4"/>
  <c r="AE487" i="4"/>
  <c r="AE495" i="4"/>
  <c r="AE503" i="4"/>
  <c r="AE511" i="4"/>
  <c r="AE519" i="4"/>
  <c r="AE527" i="4"/>
  <c r="AE535" i="4"/>
  <c r="AE543" i="4"/>
  <c r="AE551" i="4"/>
  <c r="AE559" i="4"/>
  <c r="AE567" i="4"/>
  <c r="AE575" i="4"/>
  <c r="AE583" i="4"/>
  <c r="AE591" i="4"/>
  <c r="AE599" i="4"/>
  <c r="AE607" i="4"/>
  <c r="AE615" i="4"/>
  <c r="AE623" i="4"/>
  <c r="AE631" i="4"/>
  <c r="AE639" i="4"/>
  <c r="AE647" i="4"/>
  <c r="AE655" i="4"/>
  <c r="AE663" i="4"/>
  <c r="AE671" i="4"/>
  <c r="AE679" i="4"/>
  <c r="AE687" i="4"/>
  <c r="AE695" i="4"/>
  <c r="AE703" i="4"/>
  <c r="AE711" i="4"/>
  <c r="AE719" i="4"/>
  <c r="AE727" i="4"/>
  <c r="AE735" i="4"/>
  <c r="AE743" i="4"/>
  <c r="AE751" i="4"/>
  <c r="AE759" i="4"/>
  <c r="AE767" i="4"/>
  <c r="AE775" i="4"/>
  <c r="AE783" i="4"/>
  <c r="AE791" i="4"/>
  <c r="AE799" i="4"/>
  <c r="AE807" i="4"/>
  <c r="AE815" i="4"/>
  <c r="AE823" i="4"/>
  <c r="AE831" i="4"/>
  <c r="AE839" i="4"/>
  <c r="AE847" i="4"/>
  <c r="AE855" i="4"/>
  <c r="AE863" i="4"/>
  <c r="AE871" i="4"/>
  <c r="AE879" i="4"/>
  <c r="AE887" i="4"/>
  <c r="AE895" i="4"/>
  <c r="AE903" i="4"/>
  <c r="AE911" i="4"/>
  <c r="AE919" i="4"/>
  <c r="AE927" i="4"/>
  <c r="AE272" i="4"/>
  <c r="AE280" i="4"/>
  <c r="AE288" i="4"/>
  <c r="AE296" i="4"/>
  <c r="AE304" i="4"/>
  <c r="AE312" i="4"/>
  <c r="AE320" i="4"/>
  <c r="AE328" i="4"/>
  <c r="AE336" i="4"/>
  <c r="AE344" i="4"/>
  <c r="AE352" i="4"/>
  <c r="AE360" i="4"/>
  <c r="AE368" i="4"/>
  <c r="AE376" i="4"/>
  <c r="AE384" i="4"/>
  <c r="AE392" i="4"/>
  <c r="AE400" i="4"/>
  <c r="AE408" i="4"/>
  <c r="AE416" i="4"/>
  <c r="AE424" i="4"/>
  <c r="AE432" i="4"/>
  <c r="AE440" i="4"/>
  <c r="AE448" i="4"/>
  <c r="AE456" i="4"/>
  <c r="AE464" i="4"/>
  <c r="AE472" i="4"/>
  <c r="AE480" i="4"/>
  <c r="AE488" i="4"/>
  <c r="AE496" i="4"/>
  <c r="AE504" i="4"/>
  <c r="AE512" i="4"/>
  <c r="AE520" i="4"/>
  <c r="AE528" i="4"/>
  <c r="AE536" i="4"/>
  <c r="AE544" i="4"/>
  <c r="AE552" i="4"/>
  <c r="AE560" i="4"/>
  <c r="AE568" i="4"/>
  <c r="AE576" i="4"/>
  <c r="AE584" i="4"/>
  <c r="AE592" i="4"/>
  <c r="AE600" i="4"/>
  <c r="AE608" i="4"/>
  <c r="AE616" i="4"/>
  <c r="AE624" i="4"/>
  <c r="AE632" i="4"/>
  <c r="AE640" i="4"/>
  <c r="AE648" i="4"/>
  <c r="AE656" i="4"/>
  <c r="AE664" i="4"/>
  <c r="AE672" i="4"/>
  <c r="AE680" i="4"/>
  <c r="AE688" i="4"/>
  <c r="AE696" i="4"/>
  <c r="AE704" i="4"/>
  <c r="AE712" i="4"/>
  <c r="AE720" i="4"/>
  <c r="AE728" i="4"/>
  <c r="AE736" i="4"/>
  <c r="AE744" i="4"/>
  <c r="AE752" i="4"/>
  <c r="AE760" i="4"/>
  <c r="AE768" i="4"/>
  <c r="AE776" i="4"/>
  <c r="AE784" i="4"/>
  <c r="AE792" i="4"/>
  <c r="AE800" i="4"/>
  <c r="AE808" i="4"/>
  <c r="AE816" i="4"/>
  <c r="AE824" i="4"/>
  <c r="AE832" i="4"/>
  <c r="AE840" i="4"/>
  <c r="AE848" i="4"/>
  <c r="AE856" i="4"/>
  <c r="AE864" i="4"/>
  <c r="AE872" i="4"/>
  <c r="AE880" i="4"/>
  <c r="AE888" i="4"/>
  <c r="AE896" i="4"/>
  <c r="AE904" i="4"/>
  <c r="AE912" i="4"/>
  <c r="AE920" i="4"/>
  <c r="AE273" i="4"/>
  <c r="AE281" i="4"/>
  <c r="AE289" i="4"/>
  <c r="AE297" i="4"/>
  <c r="AE305" i="4"/>
  <c r="AE313" i="4"/>
  <c r="AE321" i="4"/>
  <c r="AE329" i="4"/>
  <c r="AE337" i="4"/>
  <c r="AE345" i="4"/>
  <c r="AE353" i="4"/>
  <c r="AE361" i="4"/>
  <c r="AE369" i="4"/>
  <c r="AE377" i="4"/>
  <c r="AE385" i="4"/>
  <c r="AE393" i="4"/>
  <c r="AE401" i="4"/>
  <c r="AE409" i="4"/>
  <c r="AE417" i="4"/>
  <c r="AE425" i="4"/>
  <c r="AE433" i="4"/>
  <c r="AE441" i="4"/>
  <c r="AE449" i="4"/>
  <c r="AE457" i="4"/>
  <c r="AE465" i="4"/>
  <c r="AE473" i="4"/>
  <c r="AE481" i="4"/>
  <c r="AE489" i="4"/>
  <c r="AE497" i="4"/>
  <c r="AE505" i="4"/>
  <c r="AE513" i="4"/>
  <c r="AE521" i="4"/>
  <c r="AE529" i="4"/>
  <c r="AE537" i="4"/>
  <c r="AE545" i="4"/>
  <c r="AE553" i="4"/>
  <c r="AE561" i="4"/>
  <c r="AE569" i="4"/>
  <c r="AE577" i="4"/>
  <c r="AE585" i="4"/>
  <c r="AE593" i="4"/>
  <c r="AE601" i="4"/>
  <c r="AE609" i="4"/>
  <c r="AE617" i="4"/>
  <c r="AE625" i="4"/>
  <c r="AE633" i="4"/>
  <c r="AE641" i="4"/>
  <c r="AE649" i="4"/>
  <c r="AE657" i="4"/>
  <c r="AE665" i="4"/>
  <c r="AE673" i="4"/>
  <c r="AE681" i="4"/>
  <c r="AE689" i="4"/>
  <c r="AE697" i="4"/>
  <c r="AE705" i="4"/>
  <c r="AE713" i="4"/>
  <c r="AE721" i="4"/>
  <c r="AE729" i="4"/>
  <c r="AE737" i="4"/>
  <c r="AE745" i="4"/>
  <c r="AE753" i="4"/>
  <c r="AE761" i="4"/>
  <c r="AE769" i="4"/>
  <c r="AE777" i="4"/>
  <c r="AE785" i="4"/>
  <c r="AE793" i="4"/>
  <c r="AE801" i="4"/>
  <c r="AE809" i="4"/>
  <c r="AE817" i="4"/>
  <c r="AE825" i="4"/>
  <c r="AE833" i="4"/>
  <c r="AE841" i="4"/>
  <c r="AE849" i="4"/>
  <c r="AE857" i="4"/>
  <c r="AE865" i="4"/>
  <c r="AE873" i="4"/>
  <c r="AE881" i="4"/>
  <c r="AE889" i="4"/>
  <c r="AE897" i="4"/>
  <c r="AE905" i="4"/>
  <c r="AE913" i="4"/>
  <c r="AE921" i="4"/>
  <c r="AE274" i="4"/>
  <c r="AE282" i="4"/>
  <c r="AE290" i="4"/>
  <c r="AE298" i="4"/>
  <c r="AE306" i="4"/>
  <c r="AE314" i="4"/>
  <c r="AE322" i="4"/>
  <c r="AE330" i="4"/>
  <c r="AE338" i="4"/>
  <c r="AE346" i="4"/>
  <c r="AE354" i="4"/>
  <c r="AE362" i="4"/>
  <c r="AE370" i="4"/>
  <c r="AE378" i="4"/>
  <c r="AE386" i="4"/>
  <c r="AE394" i="4"/>
  <c r="AE402" i="4"/>
  <c r="AE410" i="4"/>
  <c r="AE418" i="4"/>
  <c r="AE426" i="4"/>
  <c r="AE434" i="4"/>
  <c r="AE442" i="4"/>
  <c r="AE450" i="4"/>
  <c r="AE458" i="4"/>
  <c r="AE466" i="4"/>
  <c r="AE474" i="4"/>
  <c r="AE482" i="4"/>
  <c r="AE490" i="4"/>
  <c r="AE498" i="4"/>
  <c r="AE506" i="4"/>
  <c r="AE514" i="4"/>
  <c r="AE522" i="4"/>
  <c r="AE530" i="4"/>
  <c r="AE538" i="4"/>
  <c r="AE546" i="4"/>
  <c r="AE554" i="4"/>
  <c r="AE562" i="4"/>
  <c r="AE570" i="4"/>
  <c r="AE578" i="4"/>
  <c r="AE586" i="4"/>
  <c r="AE594" i="4"/>
  <c r="AE602" i="4"/>
  <c r="AE610" i="4"/>
  <c r="AE618" i="4"/>
  <c r="AE626" i="4"/>
  <c r="AE634" i="4"/>
  <c r="AE642" i="4"/>
  <c r="AE650" i="4"/>
  <c r="AE658" i="4"/>
  <c r="AE666" i="4"/>
  <c r="AE674" i="4"/>
  <c r="AE682" i="4"/>
  <c r="AE690" i="4"/>
  <c r="AE698" i="4"/>
  <c r="AE706" i="4"/>
  <c r="AE714" i="4"/>
  <c r="AE722" i="4"/>
  <c r="AE730" i="4"/>
  <c r="AE738" i="4"/>
  <c r="AE746" i="4"/>
  <c r="AE754" i="4"/>
  <c r="AE762" i="4"/>
  <c r="AE770" i="4"/>
  <c r="AE778" i="4"/>
  <c r="AE786" i="4"/>
  <c r="AE794" i="4"/>
  <c r="AE802" i="4"/>
  <c r="AE810" i="4"/>
  <c r="AE818" i="4"/>
  <c r="AE826" i="4"/>
  <c r="AE834" i="4"/>
  <c r="AE842" i="4"/>
  <c r="AE850" i="4"/>
  <c r="AE858" i="4"/>
  <c r="AE866" i="4"/>
  <c r="AE874" i="4"/>
  <c r="AE882" i="4"/>
  <c r="AE890" i="4"/>
  <c r="AE898" i="4"/>
  <c r="AE906" i="4"/>
  <c r="AE914" i="4"/>
  <c r="AE922" i="4"/>
  <c r="AE267" i="4"/>
  <c r="AE275" i="4"/>
  <c r="AE283" i="4"/>
  <c r="AE291" i="4"/>
  <c r="AE299" i="4"/>
  <c r="AE307" i="4"/>
  <c r="AE315" i="4"/>
  <c r="AE323" i="4"/>
  <c r="AE331" i="4"/>
  <c r="AE339" i="4"/>
  <c r="AE347" i="4"/>
  <c r="AE355" i="4"/>
  <c r="AE363" i="4"/>
  <c r="AE371" i="4"/>
  <c r="AE379" i="4"/>
  <c r="AE387" i="4"/>
  <c r="AE395" i="4"/>
  <c r="AE403" i="4"/>
  <c r="AE411" i="4"/>
  <c r="AE419" i="4"/>
  <c r="AE427" i="4"/>
  <c r="AE435" i="4"/>
  <c r="AE443" i="4"/>
  <c r="AE451" i="4"/>
  <c r="AE459" i="4"/>
  <c r="AE467" i="4"/>
  <c r="AE475" i="4"/>
  <c r="AE483" i="4"/>
  <c r="AE491" i="4"/>
  <c r="AE499" i="4"/>
  <c r="AE507" i="4"/>
  <c r="AE515" i="4"/>
  <c r="AE523" i="4"/>
  <c r="AE531" i="4"/>
  <c r="AE539" i="4"/>
  <c r="AE547" i="4"/>
  <c r="AE555" i="4"/>
  <c r="AE563" i="4"/>
  <c r="AE571" i="4"/>
  <c r="AE579" i="4"/>
  <c r="AE587" i="4"/>
  <c r="AE595" i="4"/>
  <c r="AE603" i="4"/>
  <c r="AE611" i="4"/>
  <c r="AE619" i="4"/>
  <c r="AE627" i="4"/>
  <c r="AE635" i="4"/>
  <c r="AE643" i="4"/>
  <c r="AE651" i="4"/>
  <c r="AE659" i="4"/>
  <c r="AE667" i="4"/>
  <c r="AE675" i="4"/>
  <c r="AE683" i="4"/>
  <c r="AE691" i="4"/>
  <c r="AE699" i="4"/>
  <c r="AE707" i="4"/>
  <c r="AE715" i="4"/>
  <c r="AE723" i="4"/>
  <c r="AE731" i="4"/>
  <c r="AE739" i="4"/>
  <c r="AE747" i="4"/>
  <c r="AE755" i="4"/>
  <c r="AE763" i="4"/>
  <c r="AE771" i="4"/>
  <c r="AE779" i="4"/>
  <c r="AE787" i="4"/>
  <c r="AE795" i="4"/>
  <c r="AE803" i="4"/>
  <c r="AE811" i="4"/>
  <c r="AE819" i="4"/>
  <c r="AE827" i="4"/>
  <c r="AE835" i="4"/>
  <c r="AE843" i="4"/>
  <c r="AE851" i="4"/>
  <c r="AE859" i="4"/>
  <c r="AE867" i="4"/>
  <c r="AE875" i="4"/>
  <c r="AE883" i="4"/>
  <c r="AE891" i="4"/>
  <c r="AE899" i="4"/>
  <c r="AE907" i="4"/>
  <c r="AE915" i="4"/>
  <c r="AE923" i="4"/>
  <c r="AE268" i="4"/>
  <c r="AE276" i="4"/>
  <c r="AE284" i="4"/>
  <c r="AE292" i="4"/>
  <c r="AE300" i="4"/>
  <c r="AE308" i="4"/>
  <c r="AE316" i="4"/>
  <c r="AE324" i="4"/>
  <c r="AE332" i="4"/>
  <c r="AE340" i="4"/>
  <c r="AE348" i="4"/>
  <c r="AE356" i="4"/>
  <c r="AE364" i="4"/>
  <c r="AE372" i="4"/>
  <c r="AE380" i="4"/>
  <c r="AE388" i="4"/>
  <c r="AE396" i="4"/>
  <c r="AE404" i="4"/>
  <c r="AE412" i="4"/>
  <c r="AE420" i="4"/>
  <c r="AE428" i="4"/>
  <c r="AE436" i="4"/>
  <c r="AE444" i="4"/>
  <c r="AE452" i="4"/>
  <c r="AE460" i="4"/>
  <c r="AE468" i="4"/>
  <c r="AE476" i="4"/>
  <c r="AE484" i="4"/>
  <c r="AE492" i="4"/>
  <c r="AE500" i="4"/>
  <c r="AE508" i="4"/>
  <c r="AE516" i="4"/>
  <c r="AE524" i="4"/>
  <c r="AE532" i="4"/>
  <c r="AE540" i="4"/>
  <c r="AE548" i="4"/>
  <c r="AE556" i="4"/>
  <c r="AE564" i="4"/>
  <c r="AE572" i="4"/>
  <c r="AE580" i="4"/>
  <c r="AE588" i="4"/>
  <c r="AE596" i="4"/>
  <c r="AE604" i="4"/>
  <c r="AE612" i="4"/>
  <c r="AE620" i="4"/>
  <c r="AE628" i="4"/>
  <c r="AE636" i="4"/>
  <c r="AE644" i="4"/>
  <c r="AE652" i="4"/>
  <c r="AE660" i="4"/>
  <c r="AE668" i="4"/>
  <c r="AE676" i="4"/>
  <c r="AE684" i="4"/>
  <c r="AE692" i="4"/>
  <c r="AE700" i="4"/>
  <c r="AE708" i="4"/>
  <c r="AE716" i="4"/>
  <c r="AE724" i="4"/>
  <c r="AE732" i="4"/>
  <c r="AE740" i="4"/>
  <c r="AE748" i="4"/>
  <c r="AE756" i="4"/>
  <c r="AE764" i="4"/>
  <c r="AE772" i="4"/>
  <c r="AE780" i="4"/>
  <c r="AE788" i="4"/>
  <c r="AE796" i="4"/>
  <c r="AE804" i="4"/>
  <c r="AE812" i="4"/>
  <c r="AE820" i="4"/>
  <c r="AE828" i="4"/>
  <c r="AE836" i="4"/>
  <c r="AE844" i="4"/>
  <c r="AE852" i="4"/>
  <c r="AE860" i="4"/>
  <c r="AE868" i="4"/>
  <c r="AE876" i="4"/>
  <c r="AE884" i="4"/>
  <c r="AE892" i="4"/>
  <c r="AE900" i="4"/>
  <c r="AE908" i="4"/>
  <c r="AE916" i="4"/>
  <c r="AE924" i="4"/>
  <c r="AE934" i="4"/>
  <c r="AE942" i="4"/>
  <c r="AE950" i="4"/>
  <c r="AE958" i="4"/>
  <c r="AE966" i="4"/>
  <c r="AE974" i="4"/>
  <c r="AE982" i="4"/>
  <c r="AE990" i="4"/>
  <c r="AE998" i="4"/>
  <c r="AE1006" i="4"/>
  <c r="AE1014" i="4"/>
  <c r="AE1022" i="4"/>
  <c r="AE1030" i="4"/>
  <c r="AE1038" i="4"/>
  <c r="AE1046" i="4"/>
  <c r="AE1054" i="4"/>
  <c r="AE1062" i="4"/>
  <c r="AE1070" i="4"/>
  <c r="AE1078" i="4"/>
  <c r="AE1086" i="4"/>
  <c r="AE1094" i="4"/>
  <c r="AE1102" i="4"/>
  <c r="AE1110" i="4"/>
  <c r="AE1118" i="4"/>
  <c r="AE1126" i="4"/>
  <c r="AE1134" i="4"/>
  <c r="AE1142" i="4"/>
  <c r="AE1150" i="4"/>
  <c r="AE1158" i="4"/>
  <c r="AE1166" i="4"/>
  <c r="AE1174" i="4"/>
  <c r="AE1182" i="4"/>
  <c r="AE1190" i="4"/>
  <c r="AE1198" i="4"/>
  <c r="AE1206" i="4"/>
  <c r="AE1214" i="4"/>
  <c r="AE1222" i="4"/>
  <c r="AE1230" i="4"/>
  <c r="AE1238" i="4"/>
  <c r="AE1246" i="4"/>
  <c r="AE1254" i="4"/>
  <c r="AE1262" i="4"/>
  <c r="AE1270" i="4"/>
  <c r="AE1278" i="4"/>
  <c r="AE1286" i="4"/>
  <c r="AE1294" i="4"/>
  <c r="AE1302" i="4"/>
  <c r="AE1310" i="4"/>
  <c r="AE1318" i="4"/>
  <c r="AE1326" i="4"/>
  <c r="AE1334" i="4"/>
  <c r="AE1342" i="4"/>
  <c r="AE1350" i="4"/>
  <c r="AE1358" i="4"/>
  <c r="AE1366" i="4"/>
  <c r="AE1374" i="4"/>
  <c r="AE1382" i="4"/>
  <c r="AE1390" i="4"/>
  <c r="AE1398" i="4"/>
  <c r="AE1406" i="4"/>
  <c r="AE1414" i="4"/>
  <c r="AE1422" i="4"/>
  <c r="AE1430" i="4"/>
  <c r="AE1438" i="4"/>
  <c r="AE1446" i="4"/>
  <c r="AE1454" i="4"/>
  <c r="AE1462" i="4"/>
  <c r="AE1470" i="4"/>
  <c r="AE1478" i="4"/>
  <c r="AE1486" i="4"/>
  <c r="AE1494" i="4"/>
  <c r="AE1502" i="4"/>
  <c r="AE1510" i="4"/>
  <c r="AE1518" i="4"/>
  <c r="AE1526" i="4"/>
  <c r="AE1534" i="4"/>
  <c r="AE1542" i="4"/>
  <c r="AE1550" i="4"/>
  <c r="AE1558" i="4"/>
  <c r="AE1566" i="4"/>
  <c r="AE1574" i="4"/>
  <c r="AE1582" i="4"/>
  <c r="AE1590" i="4"/>
  <c r="AE1598" i="4"/>
  <c r="AE1606" i="4"/>
  <c r="AE1614" i="4"/>
  <c r="AE1622" i="4"/>
  <c r="AE1630" i="4"/>
  <c r="AE1638" i="4"/>
  <c r="AE1646" i="4"/>
  <c r="AE1654" i="4"/>
  <c r="AE1662" i="4"/>
  <c r="AE1670" i="4"/>
  <c r="AE1678" i="4"/>
  <c r="AE1686" i="4"/>
  <c r="AE1694" i="4"/>
  <c r="AE1702" i="4"/>
  <c r="AE1710" i="4"/>
  <c r="AE1718" i="4"/>
  <c r="AE1726" i="4"/>
  <c r="AE1734" i="4"/>
  <c r="AE1742" i="4"/>
  <c r="AE1750" i="4"/>
  <c r="AE1758" i="4"/>
  <c r="AE1766" i="4"/>
  <c r="AE1774" i="4"/>
  <c r="AE1782" i="4"/>
  <c r="AE1790" i="4"/>
  <c r="AE1798" i="4"/>
  <c r="AE1806" i="4"/>
  <c r="AE1814" i="4"/>
  <c r="AE1822" i="4"/>
  <c r="AE1830" i="4"/>
  <c r="AE1838" i="4"/>
  <c r="AE1846" i="4"/>
  <c r="AE1854" i="4"/>
  <c r="AE1862" i="4"/>
  <c r="AE1870" i="4"/>
  <c r="AE1878" i="4"/>
  <c r="AE1886" i="4"/>
  <c r="AE1894" i="4"/>
  <c r="AE1902" i="4"/>
  <c r="AE1910" i="4"/>
  <c r="AE1918" i="4"/>
  <c r="AE1926" i="4"/>
  <c r="AE1934" i="4"/>
  <c r="AE1942" i="4"/>
  <c r="AE1950" i="4"/>
  <c r="AE1958" i="4"/>
  <c r="AE1966" i="4"/>
  <c r="AE1974" i="4"/>
  <c r="AE1982" i="4"/>
  <c r="AE1990" i="4"/>
  <c r="AE1998" i="4"/>
  <c r="AE2006" i="4"/>
  <c r="AE935" i="4"/>
  <c r="AE943" i="4"/>
  <c r="AE951" i="4"/>
  <c r="AE959" i="4"/>
  <c r="AE967" i="4"/>
  <c r="AE975" i="4"/>
  <c r="AE983" i="4"/>
  <c r="AE991" i="4"/>
  <c r="AE999" i="4"/>
  <c r="AE1007" i="4"/>
  <c r="AE1015" i="4"/>
  <c r="AE1023" i="4"/>
  <c r="AE1031" i="4"/>
  <c r="AE1039" i="4"/>
  <c r="AE1047" i="4"/>
  <c r="AE1055" i="4"/>
  <c r="AE1063" i="4"/>
  <c r="AE1071" i="4"/>
  <c r="AE1079" i="4"/>
  <c r="AE1087" i="4"/>
  <c r="AE1095" i="4"/>
  <c r="AE1103" i="4"/>
  <c r="AE1111" i="4"/>
  <c r="AE1119" i="4"/>
  <c r="AE1127" i="4"/>
  <c r="AE1135" i="4"/>
  <c r="AE1143" i="4"/>
  <c r="AE1151" i="4"/>
  <c r="AE1159" i="4"/>
  <c r="AE1167" i="4"/>
  <c r="AE1175" i="4"/>
  <c r="AE1183" i="4"/>
  <c r="AE1191" i="4"/>
  <c r="AE1199" i="4"/>
  <c r="AE1207" i="4"/>
  <c r="AE1215" i="4"/>
  <c r="AE1223" i="4"/>
  <c r="AE1231" i="4"/>
  <c r="AE1239" i="4"/>
  <c r="AE1247" i="4"/>
  <c r="AE1255" i="4"/>
  <c r="AE1263" i="4"/>
  <c r="AE1271" i="4"/>
  <c r="AE1279" i="4"/>
  <c r="AE1287" i="4"/>
  <c r="AE1295" i="4"/>
  <c r="AE1303" i="4"/>
  <c r="AE1311" i="4"/>
  <c r="AE1319" i="4"/>
  <c r="AE1327" i="4"/>
  <c r="AE1335" i="4"/>
  <c r="AE1343" i="4"/>
  <c r="AE1351" i="4"/>
  <c r="AE1359" i="4"/>
  <c r="AE1367" i="4"/>
  <c r="AE1375" i="4"/>
  <c r="AE1383" i="4"/>
  <c r="AE1391" i="4"/>
  <c r="AE1399" i="4"/>
  <c r="AE1407" i="4"/>
  <c r="AE1415" i="4"/>
  <c r="AE1423" i="4"/>
  <c r="AE1431" i="4"/>
  <c r="AE1439" i="4"/>
  <c r="AE1447" i="4"/>
  <c r="AE1455" i="4"/>
  <c r="AE1463" i="4"/>
  <c r="AE1471" i="4"/>
  <c r="AE1479" i="4"/>
  <c r="AE1487" i="4"/>
  <c r="AE1495" i="4"/>
  <c r="AE1503" i="4"/>
  <c r="AE1511" i="4"/>
  <c r="AE1519" i="4"/>
  <c r="AE1527" i="4"/>
  <c r="AE1535" i="4"/>
  <c r="AE1543" i="4"/>
  <c r="AE1551" i="4"/>
  <c r="AE1559" i="4"/>
  <c r="AE1567" i="4"/>
  <c r="AE1575" i="4"/>
  <c r="AE1583" i="4"/>
  <c r="AE1591" i="4"/>
  <c r="AE1599" i="4"/>
  <c r="AE1607" i="4"/>
  <c r="AE1615" i="4"/>
  <c r="AE1623" i="4"/>
  <c r="AE1631" i="4"/>
  <c r="AE1639" i="4"/>
  <c r="AE1647" i="4"/>
  <c r="AE1655" i="4"/>
  <c r="AE1663" i="4"/>
  <c r="AE1671" i="4"/>
  <c r="AE1679" i="4"/>
  <c r="AE1687" i="4"/>
  <c r="AE1695" i="4"/>
  <c r="AE1703" i="4"/>
  <c r="AE1711" i="4"/>
  <c r="AE1719" i="4"/>
  <c r="AE1727" i="4"/>
  <c r="AE1735" i="4"/>
  <c r="AE1743" i="4"/>
  <c r="AE1751" i="4"/>
  <c r="AE1759" i="4"/>
  <c r="AE1767" i="4"/>
  <c r="AE1775" i="4"/>
  <c r="AE1783" i="4"/>
  <c r="AE1791" i="4"/>
  <c r="AE1799" i="4"/>
  <c r="AE1807" i="4"/>
  <c r="AE1815" i="4"/>
  <c r="AE1823" i="4"/>
  <c r="AE1831" i="4"/>
  <c r="AE1839" i="4"/>
  <c r="AE1847" i="4"/>
  <c r="AE1855" i="4"/>
  <c r="AE1863" i="4"/>
  <c r="AE1871" i="4"/>
  <c r="AE1879" i="4"/>
  <c r="AE1887" i="4"/>
  <c r="AE1895" i="4"/>
  <c r="AE1903" i="4"/>
  <c r="AE1911" i="4"/>
  <c r="AE1919" i="4"/>
  <c r="AE1927" i="4"/>
  <c r="AE1935" i="4"/>
  <c r="AE1943" i="4"/>
  <c r="AE1951" i="4"/>
  <c r="AE1959" i="4"/>
  <c r="AE1967" i="4"/>
  <c r="AE1975" i="4"/>
  <c r="AE1983" i="4"/>
  <c r="AE1991" i="4"/>
  <c r="AE1999" i="4"/>
  <c r="AE2007" i="4"/>
  <c r="AE928" i="4"/>
  <c r="AE936" i="4"/>
  <c r="AE944" i="4"/>
  <c r="AE952" i="4"/>
  <c r="AE960" i="4"/>
  <c r="AE968" i="4"/>
  <c r="AE976" i="4"/>
  <c r="AE984" i="4"/>
  <c r="AE992" i="4"/>
  <c r="AE1000" i="4"/>
  <c r="AE1008" i="4"/>
  <c r="AE1016" i="4"/>
  <c r="AE1024" i="4"/>
  <c r="AE1032" i="4"/>
  <c r="AE1040" i="4"/>
  <c r="AE1048" i="4"/>
  <c r="AE1056" i="4"/>
  <c r="AE1064" i="4"/>
  <c r="AE1072" i="4"/>
  <c r="AE1080" i="4"/>
  <c r="AE1088" i="4"/>
  <c r="AE1096" i="4"/>
  <c r="AE1104" i="4"/>
  <c r="AE1112" i="4"/>
  <c r="AE1120" i="4"/>
  <c r="AE1128" i="4"/>
  <c r="AE1136" i="4"/>
  <c r="AE1144" i="4"/>
  <c r="AE1152" i="4"/>
  <c r="AE1160" i="4"/>
  <c r="AE1168" i="4"/>
  <c r="AE1176" i="4"/>
  <c r="AE1184" i="4"/>
  <c r="AE1192" i="4"/>
  <c r="AE1200" i="4"/>
  <c r="AE1208" i="4"/>
  <c r="AE1216" i="4"/>
  <c r="AE1224" i="4"/>
  <c r="AE1232" i="4"/>
  <c r="AE1240" i="4"/>
  <c r="AE1248" i="4"/>
  <c r="AE1256" i="4"/>
  <c r="AE1264" i="4"/>
  <c r="AE1272" i="4"/>
  <c r="AE1280" i="4"/>
  <c r="AE1288" i="4"/>
  <c r="AE1296" i="4"/>
  <c r="AE1304" i="4"/>
  <c r="AE1312" i="4"/>
  <c r="AE1320" i="4"/>
  <c r="AE1328" i="4"/>
  <c r="AE1336" i="4"/>
  <c r="AE1344" i="4"/>
  <c r="AE1352" i="4"/>
  <c r="AE1360" i="4"/>
  <c r="AE1368" i="4"/>
  <c r="AE1376" i="4"/>
  <c r="AE1384" i="4"/>
  <c r="AE1392" i="4"/>
  <c r="AE1400" i="4"/>
  <c r="AE1408" i="4"/>
  <c r="AE1416" i="4"/>
  <c r="AE1424" i="4"/>
  <c r="AE1432" i="4"/>
  <c r="AE1440" i="4"/>
  <c r="AE1448" i="4"/>
  <c r="AE1456" i="4"/>
  <c r="AE1464" i="4"/>
  <c r="AE1472" i="4"/>
  <c r="AE1480" i="4"/>
  <c r="AE1488" i="4"/>
  <c r="AE1496" i="4"/>
  <c r="AE1504" i="4"/>
  <c r="AE1512" i="4"/>
  <c r="AE1520" i="4"/>
  <c r="AE1528" i="4"/>
  <c r="AE1536" i="4"/>
  <c r="AE1544" i="4"/>
  <c r="AE1552" i="4"/>
  <c r="AE1560" i="4"/>
  <c r="AE1568" i="4"/>
  <c r="AE1576" i="4"/>
  <c r="AE1584" i="4"/>
  <c r="AE1592" i="4"/>
  <c r="AE1600" i="4"/>
  <c r="AE1608" i="4"/>
  <c r="AE1616" i="4"/>
  <c r="AE1624" i="4"/>
  <c r="AE1632" i="4"/>
  <c r="AE1640" i="4"/>
  <c r="AE1648" i="4"/>
  <c r="AE1656" i="4"/>
  <c r="AE1664" i="4"/>
  <c r="AE1672" i="4"/>
  <c r="AE1680" i="4"/>
  <c r="AE1688" i="4"/>
  <c r="AE1696" i="4"/>
  <c r="AE1704" i="4"/>
  <c r="AE1712" i="4"/>
  <c r="AE1720" i="4"/>
  <c r="AE1728" i="4"/>
  <c r="AE1736" i="4"/>
  <c r="AE1744" i="4"/>
  <c r="AE1752" i="4"/>
  <c r="AE1760" i="4"/>
  <c r="AE1768" i="4"/>
  <c r="AE1776" i="4"/>
  <c r="AE1784" i="4"/>
  <c r="AE1792" i="4"/>
  <c r="AE1800" i="4"/>
  <c r="AE1808" i="4"/>
  <c r="AE1816" i="4"/>
  <c r="AE1824" i="4"/>
  <c r="AE1832" i="4"/>
  <c r="AE1840" i="4"/>
  <c r="AE1848" i="4"/>
  <c r="AE1856" i="4"/>
  <c r="AE1864" i="4"/>
  <c r="AE1872" i="4"/>
  <c r="AE1880" i="4"/>
  <c r="AE1888" i="4"/>
  <c r="AE1896" i="4"/>
  <c r="AE1904" i="4"/>
  <c r="AE1912" i="4"/>
  <c r="AE1920" i="4"/>
  <c r="AE1928" i="4"/>
  <c r="AE1936" i="4"/>
  <c r="AE1944" i="4"/>
  <c r="AE1952" i="4"/>
  <c r="AE1960" i="4"/>
  <c r="AE1968" i="4"/>
  <c r="AE1976" i="4"/>
  <c r="AE1984" i="4"/>
  <c r="AE1992" i="4"/>
  <c r="AE2000" i="4"/>
  <c r="AE2008" i="4"/>
  <c r="AE929" i="4"/>
  <c r="AE937" i="4"/>
  <c r="AE945" i="4"/>
  <c r="AE953" i="4"/>
  <c r="AE961" i="4"/>
  <c r="AE969" i="4"/>
  <c r="AE977" i="4"/>
  <c r="AE985" i="4"/>
  <c r="AE993" i="4"/>
  <c r="AE1001" i="4"/>
  <c r="AE1009" i="4"/>
  <c r="AE1017" i="4"/>
  <c r="AE1025" i="4"/>
  <c r="AE1033" i="4"/>
  <c r="AE1041" i="4"/>
  <c r="AE1049" i="4"/>
  <c r="AE1057" i="4"/>
  <c r="AE1065" i="4"/>
  <c r="AE1073" i="4"/>
  <c r="AE1081" i="4"/>
  <c r="AE1089" i="4"/>
  <c r="AE1097" i="4"/>
  <c r="AE1105" i="4"/>
  <c r="AE1113" i="4"/>
  <c r="AE1121" i="4"/>
  <c r="AE1129" i="4"/>
  <c r="AE1137" i="4"/>
  <c r="AE1145" i="4"/>
  <c r="AE1153" i="4"/>
  <c r="AE1161" i="4"/>
  <c r="AE1169" i="4"/>
  <c r="AE1177" i="4"/>
  <c r="AE1185" i="4"/>
  <c r="AE1193" i="4"/>
  <c r="AE1201" i="4"/>
  <c r="AE1209" i="4"/>
  <c r="AE1217" i="4"/>
  <c r="AE1225" i="4"/>
  <c r="AE1233" i="4"/>
  <c r="AE1241" i="4"/>
  <c r="AE1249" i="4"/>
  <c r="AE1257" i="4"/>
  <c r="AE1265" i="4"/>
  <c r="AE1273" i="4"/>
  <c r="AE1281" i="4"/>
  <c r="AE1289" i="4"/>
  <c r="AE1297" i="4"/>
  <c r="AE1305" i="4"/>
  <c r="AE1313" i="4"/>
  <c r="AE1321" i="4"/>
  <c r="AE1329" i="4"/>
  <c r="AE1337" i="4"/>
  <c r="AE1345" i="4"/>
  <c r="AE1353" i="4"/>
  <c r="AE1361" i="4"/>
  <c r="AE1369" i="4"/>
  <c r="AE1377" i="4"/>
  <c r="AE1385" i="4"/>
  <c r="AE1393" i="4"/>
  <c r="AE1401" i="4"/>
  <c r="AE1409" i="4"/>
  <c r="AE1417" i="4"/>
  <c r="AE1425" i="4"/>
  <c r="AE1433" i="4"/>
  <c r="AE1441" i="4"/>
  <c r="AE1449" i="4"/>
  <c r="AE1457" i="4"/>
  <c r="AE1465" i="4"/>
  <c r="AE1473" i="4"/>
  <c r="AE1481" i="4"/>
  <c r="AE1489" i="4"/>
  <c r="AE1497" i="4"/>
  <c r="AE1505" i="4"/>
  <c r="AE1513" i="4"/>
  <c r="AE1521" i="4"/>
  <c r="AE1529" i="4"/>
  <c r="AE1537" i="4"/>
  <c r="AE1545" i="4"/>
  <c r="AE1553" i="4"/>
  <c r="AE1561" i="4"/>
  <c r="AE1569" i="4"/>
  <c r="AE1577" i="4"/>
  <c r="AE1585" i="4"/>
  <c r="AE1593" i="4"/>
  <c r="AE1601" i="4"/>
  <c r="AE1609" i="4"/>
  <c r="AE1617" i="4"/>
  <c r="AE1625" i="4"/>
  <c r="AE1633" i="4"/>
  <c r="AE1641" i="4"/>
  <c r="AE1649" i="4"/>
  <c r="AE1657" i="4"/>
  <c r="AE1665" i="4"/>
  <c r="AE1673" i="4"/>
  <c r="AE1681" i="4"/>
  <c r="AE1689" i="4"/>
  <c r="AE1697" i="4"/>
  <c r="AE1705" i="4"/>
  <c r="AE1713" i="4"/>
  <c r="AE1721" i="4"/>
  <c r="AE1729" i="4"/>
  <c r="AE1737" i="4"/>
  <c r="AE1745" i="4"/>
  <c r="AE1753" i="4"/>
  <c r="AE1761" i="4"/>
  <c r="AE1769" i="4"/>
  <c r="AE1777" i="4"/>
  <c r="AE1785" i="4"/>
  <c r="AE1793" i="4"/>
  <c r="AE1801" i="4"/>
  <c r="AE1809" i="4"/>
  <c r="AE1817" i="4"/>
  <c r="AE1825" i="4"/>
  <c r="AE1833" i="4"/>
  <c r="AE1841" i="4"/>
  <c r="AE1849" i="4"/>
  <c r="AE1857" i="4"/>
  <c r="AE1865" i="4"/>
  <c r="AE1873" i="4"/>
  <c r="AE1881" i="4"/>
  <c r="AE1889" i="4"/>
  <c r="AE1897" i="4"/>
  <c r="AE1905" i="4"/>
  <c r="AE1913" i="4"/>
  <c r="AE1921" i="4"/>
  <c r="AE1929" i="4"/>
  <c r="AE1937" i="4"/>
  <c r="AE1945" i="4"/>
  <c r="AE1953" i="4"/>
  <c r="AE1961" i="4"/>
  <c r="AE1969" i="4"/>
  <c r="AE1977" i="4"/>
  <c r="AE1985" i="4"/>
  <c r="AE1993" i="4"/>
  <c r="AE2001" i="4"/>
  <c r="AE930" i="4"/>
  <c r="AE938" i="4"/>
  <c r="AE946" i="4"/>
  <c r="AE954" i="4"/>
  <c r="AE962" i="4"/>
  <c r="AE970" i="4"/>
  <c r="AE978" i="4"/>
  <c r="AE986" i="4"/>
  <c r="AE994" i="4"/>
  <c r="AE1002" i="4"/>
  <c r="AE1010" i="4"/>
  <c r="AE1018" i="4"/>
  <c r="AE1026" i="4"/>
  <c r="AE1034" i="4"/>
  <c r="AE1042" i="4"/>
  <c r="AE1050" i="4"/>
  <c r="AE1058" i="4"/>
  <c r="AE1066" i="4"/>
  <c r="AE1074" i="4"/>
  <c r="AE1082" i="4"/>
  <c r="AE1090" i="4"/>
  <c r="AE1098" i="4"/>
  <c r="AE1106" i="4"/>
  <c r="AE1114" i="4"/>
  <c r="AE1122" i="4"/>
  <c r="AE1130" i="4"/>
  <c r="AE1138" i="4"/>
  <c r="AE1146" i="4"/>
  <c r="AE1154" i="4"/>
  <c r="AE1162" i="4"/>
  <c r="AE1170" i="4"/>
  <c r="AE1178" i="4"/>
  <c r="AE1186" i="4"/>
  <c r="AE1194" i="4"/>
  <c r="AE1202" i="4"/>
  <c r="AE1210" i="4"/>
  <c r="AE1218" i="4"/>
  <c r="AE1226" i="4"/>
  <c r="AE1234" i="4"/>
  <c r="AE1242" i="4"/>
  <c r="AE1250" i="4"/>
  <c r="AE1258" i="4"/>
  <c r="AE1266" i="4"/>
  <c r="AE1274" i="4"/>
  <c r="AE1282" i="4"/>
  <c r="AE1290" i="4"/>
  <c r="AE1298" i="4"/>
  <c r="AE1306" i="4"/>
  <c r="AE1314" i="4"/>
  <c r="AE1322" i="4"/>
  <c r="AE1330" i="4"/>
  <c r="AE1338" i="4"/>
  <c r="AE1346" i="4"/>
  <c r="AE1354" i="4"/>
  <c r="AE1362" i="4"/>
  <c r="AE1370" i="4"/>
  <c r="AE1378" i="4"/>
  <c r="AE1386" i="4"/>
  <c r="AE1394" i="4"/>
  <c r="AE1402" i="4"/>
  <c r="AE1410" i="4"/>
  <c r="AE1418" i="4"/>
  <c r="AE1426" i="4"/>
  <c r="AE1434" i="4"/>
  <c r="AE1442" i="4"/>
  <c r="AE1450" i="4"/>
  <c r="AE1458" i="4"/>
  <c r="AE1466" i="4"/>
  <c r="AE1474" i="4"/>
  <c r="AE1482" i="4"/>
  <c r="AE1490" i="4"/>
  <c r="AE1498" i="4"/>
  <c r="AE1506" i="4"/>
  <c r="AE1514" i="4"/>
  <c r="AE1522" i="4"/>
  <c r="AE1530" i="4"/>
  <c r="AE1538" i="4"/>
  <c r="AE1546" i="4"/>
  <c r="AE1554" i="4"/>
  <c r="AE1562" i="4"/>
  <c r="AE1570" i="4"/>
  <c r="AE1578" i="4"/>
  <c r="AE1586" i="4"/>
  <c r="AE1594" i="4"/>
  <c r="AE1602" i="4"/>
  <c r="AE1610" i="4"/>
  <c r="AE1618" i="4"/>
  <c r="AE1626" i="4"/>
  <c r="AE1634" i="4"/>
  <c r="AE1642" i="4"/>
  <c r="AE1650" i="4"/>
  <c r="AE1658" i="4"/>
  <c r="AE1666" i="4"/>
  <c r="AE1674" i="4"/>
  <c r="AE1682" i="4"/>
  <c r="AE1690" i="4"/>
  <c r="AE1698" i="4"/>
  <c r="AE1706" i="4"/>
  <c r="AE1714" i="4"/>
  <c r="AE1722" i="4"/>
  <c r="AE1730" i="4"/>
  <c r="AE1738" i="4"/>
  <c r="AE1746" i="4"/>
  <c r="AE1754" i="4"/>
  <c r="AE1762" i="4"/>
  <c r="AE1770" i="4"/>
  <c r="AE1778" i="4"/>
  <c r="AE1786" i="4"/>
  <c r="AE1794" i="4"/>
  <c r="AE1802" i="4"/>
  <c r="AE1810" i="4"/>
  <c r="AE1818" i="4"/>
  <c r="AE1826" i="4"/>
  <c r="AE1834" i="4"/>
  <c r="AE1842" i="4"/>
  <c r="AE1850" i="4"/>
  <c r="AE1858" i="4"/>
  <c r="AE1866" i="4"/>
  <c r="AE1874" i="4"/>
  <c r="AE1882" i="4"/>
  <c r="AE1890" i="4"/>
  <c r="AE1898" i="4"/>
  <c r="AE1906" i="4"/>
  <c r="AE1914" i="4"/>
  <c r="AE1922" i="4"/>
  <c r="AE1930" i="4"/>
  <c r="AE1938" i="4"/>
  <c r="AE1946" i="4"/>
  <c r="AE1954" i="4"/>
  <c r="AE1962" i="4"/>
  <c r="AE1970" i="4"/>
  <c r="AE1978" i="4"/>
  <c r="AE1986" i="4"/>
  <c r="AE1994" i="4"/>
  <c r="AE2002" i="4"/>
  <c r="AE931" i="4"/>
  <c r="AE939" i="4"/>
  <c r="AE947" i="4"/>
  <c r="AE955" i="4"/>
  <c r="AE963" i="4"/>
  <c r="AE971" i="4"/>
  <c r="AE979" i="4"/>
  <c r="AE987" i="4"/>
  <c r="AE995" i="4"/>
  <c r="AE1003" i="4"/>
  <c r="AE1011" i="4"/>
  <c r="AE1019" i="4"/>
  <c r="AE1027" i="4"/>
  <c r="AE1035" i="4"/>
  <c r="AE1043" i="4"/>
  <c r="AE1051" i="4"/>
  <c r="AE1059" i="4"/>
  <c r="AE1067" i="4"/>
  <c r="AE1075" i="4"/>
  <c r="AE1083" i="4"/>
  <c r="AE1091" i="4"/>
  <c r="AE1099" i="4"/>
  <c r="AE1107" i="4"/>
  <c r="AE1115" i="4"/>
  <c r="AE1123" i="4"/>
  <c r="AE1131" i="4"/>
  <c r="AE1139" i="4"/>
  <c r="AE1147" i="4"/>
  <c r="AE1155" i="4"/>
  <c r="AE1163" i="4"/>
  <c r="AE1171" i="4"/>
  <c r="AE1179" i="4"/>
  <c r="AE1187" i="4"/>
  <c r="AE1195" i="4"/>
  <c r="AE1203" i="4"/>
  <c r="AE1211" i="4"/>
  <c r="AE1219" i="4"/>
  <c r="AE1227" i="4"/>
  <c r="AE1235" i="4"/>
  <c r="AE1243" i="4"/>
  <c r="AE1251" i="4"/>
  <c r="AE1259" i="4"/>
  <c r="AE1267" i="4"/>
  <c r="AE1275" i="4"/>
  <c r="AE1283" i="4"/>
  <c r="AE1291" i="4"/>
  <c r="AE1299" i="4"/>
  <c r="AE1307" i="4"/>
  <c r="AE1315" i="4"/>
  <c r="AE1323" i="4"/>
  <c r="AE1331" i="4"/>
  <c r="AE1339" i="4"/>
  <c r="AE1347" i="4"/>
  <c r="AE1355" i="4"/>
  <c r="AE1363" i="4"/>
  <c r="AE1371" i="4"/>
  <c r="AE1379" i="4"/>
  <c r="AE1387" i="4"/>
  <c r="AE1395" i="4"/>
  <c r="AE1403" i="4"/>
  <c r="AE1411" i="4"/>
  <c r="AE1419" i="4"/>
  <c r="AE1427" i="4"/>
  <c r="AE1435" i="4"/>
  <c r="AE1443" i="4"/>
  <c r="AE1451" i="4"/>
  <c r="AE1459" i="4"/>
  <c r="AE1467" i="4"/>
  <c r="AE1475" i="4"/>
  <c r="AE1483" i="4"/>
  <c r="AE1491" i="4"/>
  <c r="AE1499" i="4"/>
  <c r="AE1507" i="4"/>
  <c r="AE1515" i="4"/>
  <c r="AE1523" i="4"/>
  <c r="AE1531" i="4"/>
  <c r="AE1539" i="4"/>
  <c r="AE1547" i="4"/>
  <c r="AE1555" i="4"/>
  <c r="AE1563" i="4"/>
  <c r="AE1571" i="4"/>
  <c r="AE1579" i="4"/>
  <c r="AE1587" i="4"/>
  <c r="AE1595" i="4"/>
  <c r="AE1603" i="4"/>
  <c r="AE1611" i="4"/>
  <c r="AE1619" i="4"/>
  <c r="AE1627" i="4"/>
  <c r="AE1635" i="4"/>
  <c r="AE1643" i="4"/>
  <c r="AE1651" i="4"/>
  <c r="AE1659" i="4"/>
  <c r="AE1667" i="4"/>
  <c r="AE1675" i="4"/>
  <c r="AE1683" i="4"/>
  <c r="AE1691" i="4"/>
  <c r="AE1699" i="4"/>
  <c r="AE1707" i="4"/>
  <c r="AE1715" i="4"/>
  <c r="AE1723" i="4"/>
  <c r="AE1731" i="4"/>
  <c r="AE1739" i="4"/>
  <c r="AE1747" i="4"/>
  <c r="AE1755" i="4"/>
  <c r="AE1763" i="4"/>
  <c r="AE1771" i="4"/>
  <c r="AE1779" i="4"/>
  <c r="AE1787" i="4"/>
  <c r="AE1795" i="4"/>
  <c r="AE1803" i="4"/>
  <c r="AE1811" i="4"/>
  <c r="AE1819" i="4"/>
  <c r="AE1827" i="4"/>
  <c r="AE1835" i="4"/>
  <c r="AE1843" i="4"/>
  <c r="AE1851" i="4"/>
  <c r="AE1859" i="4"/>
  <c r="AE1867" i="4"/>
  <c r="AE1875" i="4"/>
  <c r="AE1883" i="4"/>
  <c r="AE1891" i="4"/>
  <c r="AE1899" i="4"/>
  <c r="AE1907" i="4"/>
  <c r="AE1915" i="4"/>
  <c r="AE1923" i="4"/>
  <c r="AE1931" i="4"/>
  <c r="AE1939" i="4"/>
  <c r="AE1947" i="4"/>
  <c r="AE1955" i="4"/>
  <c r="AE1963" i="4"/>
  <c r="AE1971" i="4"/>
  <c r="AE1979" i="4"/>
  <c r="AE1987" i="4"/>
  <c r="AE1995" i="4"/>
  <c r="AE2003" i="4"/>
  <c r="AE932" i="4"/>
  <c r="AE940" i="4"/>
  <c r="AE948" i="4"/>
  <c r="AE956" i="4"/>
  <c r="AE964" i="4"/>
  <c r="AE972" i="4"/>
  <c r="AE980" i="4"/>
  <c r="AE988" i="4"/>
  <c r="AE996" i="4"/>
  <c r="AE1004" i="4"/>
  <c r="AE1012" i="4"/>
  <c r="AE1020" i="4"/>
  <c r="AE1028" i="4"/>
  <c r="AE1036" i="4"/>
  <c r="AE1044" i="4"/>
  <c r="AE1052" i="4"/>
  <c r="AE1060" i="4"/>
  <c r="AE1068" i="4"/>
  <c r="AE1076" i="4"/>
  <c r="AE1084" i="4"/>
  <c r="AE1092" i="4"/>
  <c r="AE1100" i="4"/>
  <c r="AE1108" i="4"/>
  <c r="AE1116" i="4"/>
  <c r="AE1124" i="4"/>
  <c r="AE1132" i="4"/>
  <c r="AE1140" i="4"/>
  <c r="AE1148" i="4"/>
  <c r="AE1156" i="4"/>
  <c r="AE1164" i="4"/>
  <c r="AE1172" i="4"/>
  <c r="AE1180" i="4"/>
  <c r="AE1188" i="4"/>
  <c r="AE1196" i="4"/>
  <c r="AE1204" i="4"/>
  <c r="AE1212" i="4"/>
  <c r="AE1220" i="4"/>
  <c r="AE1228" i="4"/>
  <c r="AE1236" i="4"/>
  <c r="AE1244" i="4"/>
  <c r="AE1252" i="4"/>
  <c r="AE1260" i="4"/>
  <c r="AE1268" i="4"/>
  <c r="AE1276" i="4"/>
  <c r="AE1284" i="4"/>
  <c r="AE1292" i="4"/>
  <c r="AE1300" i="4"/>
  <c r="AE1308" i="4"/>
  <c r="AE1316" i="4"/>
  <c r="AE1324" i="4"/>
  <c r="AE1332" i="4"/>
  <c r="AE1340" i="4"/>
  <c r="AE1348" i="4"/>
  <c r="AE1356" i="4"/>
  <c r="AE1364" i="4"/>
  <c r="AE1372" i="4"/>
  <c r="AE1380" i="4"/>
  <c r="AE1388" i="4"/>
  <c r="AE1396" i="4"/>
  <c r="AE1404" i="4"/>
  <c r="AE1412" i="4"/>
  <c r="AE1420" i="4"/>
  <c r="AE1428" i="4"/>
  <c r="AE1436" i="4"/>
  <c r="AE1444" i="4"/>
  <c r="AE1452" i="4"/>
  <c r="AE1460" i="4"/>
  <c r="AE1468" i="4"/>
  <c r="AE1476" i="4"/>
  <c r="AE1484" i="4"/>
  <c r="AE1492" i="4"/>
  <c r="AE1500" i="4"/>
  <c r="AE1508" i="4"/>
  <c r="AE1516" i="4"/>
  <c r="AE1524" i="4"/>
  <c r="AE1532" i="4"/>
  <c r="AE1540" i="4"/>
  <c r="AE1548" i="4"/>
  <c r="AE1556" i="4"/>
  <c r="AE1564" i="4"/>
  <c r="AE1572" i="4"/>
  <c r="AE1580" i="4"/>
  <c r="AE1588" i="4"/>
  <c r="AE1596" i="4"/>
  <c r="AE1604" i="4"/>
  <c r="AE1612" i="4"/>
  <c r="AE1620" i="4"/>
  <c r="AE1628" i="4"/>
  <c r="AE1636" i="4"/>
  <c r="AE1644" i="4"/>
  <c r="AE1652" i="4"/>
  <c r="AE1660" i="4"/>
  <c r="AE1668" i="4"/>
  <c r="AE1676" i="4"/>
  <c r="AE1684" i="4"/>
  <c r="AE1692" i="4"/>
  <c r="AE1700" i="4"/>
  <c r="AE1708" i="4"/>
  <c r="AE1716" i="4"/>
  <c r="AE1724" i="4"/>
  <c r="AE1732" i="4"/>
  <c r="AE1740" i="4"/>
  <c r="AE1748" i="4"/>
  <c r="AE1756" i="4"/>
  <c r="AE1764" i="4"/>
  <c r="AE1772" i="4"/>
  <c r="AE1780" i="4"/>
  <c r="AE1788" i="4"/>
  <c r="AE1796" i="4"/>
  <c r="AE1804" i="4"/>
  <c r="AE1812" i="4"/>
  <c r="AE1820" i="4"/>
  <c r="AE1828" i="4"/>
  <c r="AE1836" i="4"/>
  <c r="AE1844" i="4"/>
  <c r="AE1852" i="4"/>
  <c r="AE1860" i="4"/>
  <c r="AE1868" i="4"/>
  <c r="AE1876" i="4"/>
  <c r="AE1884" i="4"/>
  <c r="AE1892" i="4"/>
  <c r="AE1900" i="4"/>
  <c r="AE1908" i="4"/>
  <c r="AE1916" i="4"/>
  <c r="AE1924" i="4"/>
  <c r="AE1932" i="4"/>
  <c r="AE1940" i="4"/>
  <c r="AE1948" i="4"/>
  <c r="AE1956" i="4"/>
  <c r="AE1964" i="4"/>
  <c r="AE1972" i="4"/>
  <c r="AE1980" i="4"/>
  <c r="AE1988" i="4"/>
  <c r="AE1996" i="4"/>
  <c r="AE2004" i="4"/>
  <c r="AE933" i="4"/>
  <c r="AE941" i="4"/>
  <c r="AE949" i="4"/>
  <c r="AE957" i="4"/>
  <c r="AE965" i="4"/>
  <c r="AE973" i="4"/>
  <c r="AE981" i="4"/>
  <c r="AE989" i="4"/>
  <c r="AE997" i="4"/>
  <c r="AE1005" i="4"/>
  <c r="AE1013" i="4"/>
  <c r="AE1021" i="4"/>
  <c r="AE1029" i="4"/>
  <c r="AE1037" i="4"/>
  <c r="AE1045" i="4"/>
  <c r="AE1053" i="4"/>
  <c r="AE1061" i="4"/>
  <c r="AE1069" i="4"/>
  <c r="AE1077" i="4"/>
  <c r="AE1085" i="4"/>
  <c r="AE1093" i="4"/>
  <c r="AE1101" i="4"/>
  <c r="AE1109" i="4"/>
  <c r="AE1117" i="4"/>
  <c r="AE1125" i="4"/>
  <c r="AE1133" i="4"/>
  <c r="AE1141" i="4"/>
  <c r="AE1149" i="4"/>
  <c r="AE1157" i="4"/>
  <c r="AE1165" i="4"/>
  <c r="AE1173" i="4"/>
  <c r="AE1181" i="4"/>
  <c r="AE1189" i="4"/>
  <c r="AE1197" i="4"/>
  <c r="AE1205" i="4"/>
  <c r="AE1213" i="4"/>
  <c r="AE1221" i="4"/>
  <c r="AE1229" i="4"/>
  <c r="AE1237" i="4"/>
  <c r="AE1245" i="4"/>
  <c r="AE1253" i="4"/>
  <c r="AE1261" i="4"/>
  <c r="AE1269" i="4"/>
  <c r="AE1277" i="4"/>
  <c r="AE1285" i="4"/>
  <c r="AE1293" i="4"/>
  <c r="AE1301" i="4"/>
  <c r="AE1309" i="4"/>
  <c r="AE1317" i="4"/>
  <c r="AE1325" i="4"/>
  <c r="AE1333" i="4"/>
  <c r="AE1341" i="4"/>
  <c r="AE1349" i="4"/>
  <c r="AE1357" i="4"/>
  <c r="AE1365" i="4"/>
  <c r="AE1373" i="4"/>
  <c r="AE1381" i="4"/>
  <c r="AE1389" i="4"/>
  <c r="AE1397" i="4"/>
  <c r="AE1405" i="4"/>
  <c r="AE1413" i="4"/>
  <c r="AE1421" i="4"/>
  <c r="AE1429" i="4"/>
  <c r="AE1437" i="4"/>
  <c r="AE1445" i="4"/>
  <c r="AE1453" i="4"/>
  <c r="AE1461" i="4"/>
  <c r="AE1469" i="4"/>
  <c r="AE1477" i="4"/>
  <c r="AE1485" i="4"/>
  <c r="AE1493" i="4"/>
  <c r="AE1501" i="4"/>
  <c r="AE1509" i="4"/>
  <c r="AE1517" i="4"/>
  <c r="AE1525" i="4"/>
  <c r="AE1533" i="4"/>
  <c r="AE1541" i="4"/>
  <c r="AE1549" i="4"/>
  <c r="AE1557" i="4"/>
  <c r="AE1565" i="4"/>
  <c r="AE1573" i="4"/>
  <c r="AE1581" i="4"/>
  <c r="AE1589" i="4"/>
  <c r="AE1597" i="4"/>
  <c r="AE1605" i="4"/>
  <c r="AE1613" i="4"/>
  <c r="AE1621" i="4"/>
  <c r="AE1629" i="4"/>
  <c r="AE1637" i="4"/>
  <c r="AE1645" i="4"/>
  <c r="AE1653" i="4"/>
  <c r="AE1661" i="4"/>
  <c r="AE1669" i="4"/>
  <c r="AE1677" i="4"/>
  <c r="AE1685" i="4"/>
  <c r="AE1693" i="4"/>
  <c r="AE1701" i="4"/>
  <c r="AE1709" i="4"/>
  <c r="AE1717" i="4"/>
  <c r="AE1725" i="4"/>
  <c r="AE1733" i="4"/>
  <c r="AE1741" i="4"/>
  <c r="AE1749" i="4"/>
  <c r="AE1757" i="4"/>
  <c r="AE1765" i="4"/>
  <c r="AE1773" i="4"/>
  <c r="AE1781" i="4"/>
  <c r="AE1789" i="4"/>
  <c r="AE1797" i="4"/>
  <c r="AE1805" i="4"/>
  <c r="AE1813" i="4"/>
  <c r="AE1821" i="4"/>
  <c r="AE1829" i="4"/>
  <c r="AE1837" i="4"/>
  <c r="AE1845" i="4"/>
  <c r="AE1853" i="4"/>
  <c r="AE1861" i="4"/>
  <c r="AE1869" i="4"/>
  <c r="AE1877" i="4"/>
  <c r="AE1885" i="4"/>
  <c r="AE1893" i="4"/>
  <c r="AE1901" i="4"/>
  <c r="AE1909" i="4"/>
  <c r="AE1917" i="4"/>
  <c r="AE1925" i="4"/>
  <c r="AE1933" i="4"/>
  <c r="AE1941" i="4"/>
  <c r="AE1949" i="4"/>
  <c r="AE1957" i="4"/>
  <c r="AE1965" i="4"/>
  <c r="AE1973" i="4"/>
  <c r="AE1981" i="4"/>
  <c r="AE1989" i="4"/>
  <c r="AE1997" i="4"/>
  <c r="AE2005" i="4"/>
  <c r="AO2001" i="4"/>
  <c r="V2001" i="4"/>
  <c r="AH2001" i="4"/>
  <c r="AO1993" i="4"/>
  <c r="V1993" i="4"/>
  <c r="AH1993" i="4"/>
  <c r="AO1985" i="4"/>
  <c r="V1985" i="4"/>
  <c r="AH1985" i="4"/>
  <c r="AO1977" i="4"/>
  <c r="V1977" i="4"/>
  <c r="AH1977" i="4"/>
  <c r="AO1969" i="4"/>
  <c r="V1969" i="4"/>
  <c r="AH1969" i="4"/>
  <c r="AO1961" i="4"/>
  <c r="V1961" i="4"/>
  <c r="AH1961" i="4"/>
  <c r="AO1953" i="4"/>
  <c r="V1953" i="4"/>
  <c r="AH1953" i="4"/>
  <c r="AO1945" i="4"/>
  <c r="V1945" i="4"/>
  <c r="AH1945" i="4"/>
  <c r="AO1937" i="4"/>
  <c r="V1937" i="4"/>
  <c r="AH1937" i="4"/>
  <c r="AO1929" i="4"/>
  <c r="V1929" i="4"/>
  <c r="AH1929" i="4"/>
  <c r="AO1921" i="4"/>
  <c r="V1921" i="4"/>
  <c r="AH1921" i="4"/>
  <c r="AO1913" i="4"/>
  <c r="V1913" i="4"/>
  <c r="AH1913" i="4"/>
  <c r="AO1905" i="4"/>
  <c r="V1905" i="4"/>
  <c r="AH1905" i="4"/>
  <c r="AO1897" i="4"/>
  <c r="V1897" i="4"/>
  <c r="AH1897" i="4"/>
  <c r="AO1889" i="4"/>
  <c r="V1889" i="4"/>
  <c r="AH1889" i="4"/>
  <c r="AO1881" i="4"/>
  <c r="V1881" i="4"/>
  <c r="AH1881" i="4"/>
  <c r="AO1873" i="4"/>
  <c r="V1873" i="4"/>
  <c r="AH1873" i="4"/>
  <c r="AO1865" i="4"/>
  <c r="AP1865" i="4" s="1"/>
  <c r="V1865" i="4"/>
  <c r="AH1865" i="4"/>
  <c r="AO1857" i="4"/>
  <c r="V1857" i="4"/>
  <c r="AH1857" i="4"/>
  <c r="AO1849" i="4"/>
  <c r="V1849" i="4"/>
  <c r="AH1849" i="4"/>
  <c r="AO1841" i="4"/>
  <c r="V1841" i="4"/>
  <c r="AH1841" i="4"/>
  <c r="AO1833" i="4"/>
  <c r="V1833" i="4"/>
  <c r="AH1833" i="4"/>
  <c r="AO1825" i="4"/>
  <c r="V1825" i="4"/>
  <c r="AH1825" i="4"/>
  <c r="AO1817" i="4"/>
  <c r="V1817" i="4"/>
  <c r="AH1817" i="4"/>
  <c r="AO1809" i="4"/>
  <c r="V1809" i="4"/>
  <c r="AH1809" i="4"/>
  <c r="AO1801" i="4"/>
  <c r="V1801" i="4"/>
  <c r="AH1801" i="4"/>
  <c r="AO1793" i="4"/>
  <c r="V1793" i="4"/>
  <c r="AH1793" i="4"/>
  <c r="AO1785" i="4"/>
  <c r="V1785" i="4"/>
  <c r="AH1785" i="4"/>
  <c r="AO1777" i="4"/>
  <c r="V1777" i="4"/>
  <c r="AH1777" i="4"/>
  <c r="AO1769" i="4"/>
  <c r="V1769" i="4"/>
  <c r="AH1769" i="4"/>
  <c r="AO1761" i="4"/>
  <c r="V1761" i="4"/>
  <c r="AH1761" i="4"/>
  <c r="AO1753" i="4"/>
  <c r="V1753" i="4"/>
  <c r="AH1753" i="4"/>
  <c r="AO1745" i="4"/>
  <c r="V1745" i="4"/>
  <c r="AH1745" i="4"/>
  <c r="AO1737" i="4"/>
  <c r="V1737" i="4"/>
  <c r="AH1737" i="4"/>
  <c r="AO1729" i="4"/>
  <c r="V1729" i="4"/>
  <c r="AH1729" i="4"/>
  <c r="AO1721" i="4"/>
  <c r="V1721" i="4"/>
  <c r="AH1721" i="4"/>
  <c r="AO1713" i="4"/>
  <c r="V1713" i="4"/>
  <c r="AH1713" i="4"/>
  <c r="AO1705" i="4"/>
  <c r="V1705" i="4"/>
  <c r="AH1705" i="4"/>
  <c r="AO1697" i="4"/>
  <c r="V1697" i="4"/>
  <c r="AH1697" i="4"/>
  <c r="AO1689" i="4"/>
  <c r="V1689" i="4"/>
  <c r="AH1689" i="4"/>
  <c r="AO1681" i="4"/>
  <c r="AP1681" i="4" s="1"/>
  <c r="V1681" i="4"/>
  <c r="AH1681" i="4"/>
  <c r="AO1673" i="4"/>
  <c r="V1673" i="4"/>
  <c r="AH1673" i="4"/>
  <c r="AO1665" i="4"/>
  <c r="V1665" i="4"/>
  <c r="AH1665" i="4"/>
  <c r="AO1657" i="4"/>
  <c r="V1657" i="4"/>
  <c r="AH1657" i="4"/>
  <c r="AO1649" i="4"/>
  <c r="V1649" i="4"/>
  <c r="AH1649" i="4"/>
  <c r="AO1641" i="4"/>
  <c r="V1641" i="4"/>
  <c r="AH1641" i="4"/>
  <c r="AO1633" i="4"/>
  <c r="V1633" i="4"/>
  <c r="AH1633" i="4"/>
  <c r="AO1625" i="4"/>
  <c r="V1625" i="4"/>
  <c r="AH1625" i="4"/>
  <c r="AO1617" i="4"/>
  <c r="V1617" i="4"/>
  <c r="AH1617" i="4"/>
  <c r="AO1609" i="4"/>
  <c r="V1609" i="4"/>
  <c r="AH1609" i="4"/>
  <c r="AO1601" i="4"/>
  <c r="V1601" i="4"/>
  <c r="AH1601" i="4"/>
  <c r="AO1593" i="4"/>
  <c r="V1593" i="4"/>
  <c r="AH1593" i="4"/>
  <c r="AO1585" i="4"/>
  <c r="V1585" i="4"/>
  <c r="AH1585" i="4"/>
  <c r="AO1577" i="4"/>
  <c r="V1577" i="4"/>
  <c r="AH1577" i="4"/>
  <c r="AO1569" i="4"/>
  <c r="V1569" i="4"/>
  <c r="AH1569" i="4"/>
  <c r="AO1561" i="4"/>
  <c r="V1561" i="4"/>
  <c r="AH1561" i="4"/>
  <c r="AO1553" i="4"/>
  <c r="V1553" i="4"/>
  <c r="AH1553" i="4"/>
  <c r="AO1545" i="4"/>
  <c r="V1545" i="4"/>
  <c r="AH1545" i="4"/>
  <c r="AO1537" i="4"/>
  <c r="V1537" i="4"/>
  <c r="AH1537" i="4"/>
  <c r="AO1529" i="4"/>
  <c r="V1529" i="4"/>
  <c r="AH1529" i="4"/>
  <c r="AO1521" i="4"/>
  <c r="V1521" i="4"/>
  <c r="AH1521" i="4"/>
  <c r="AO1513" i="4"/>
  <c r="V1513" i="4"/>
  <c r="AH1513" i="4"/>
  <c r="AO1505" i="4"/>
  <c r="V1505" i="4"/>
  <c r="AH1505" i="4"/>
  <c r="AO1497" i="4"/>
  <c r="V1497" i="4"/>
  <c r="AH1497" i="4"/>
  <c r="AO1489" i="4"/>
  <c r="V1489" i="4"/>
  <c r="AH1489" i="4"/>
  <c r="AO1481" i="4"/>
  <c r="V1481" i="4"/>
  <c r="AH1481" i="4"/>
  <c r="AO1473" i="4"/>
  <c r="V1473" i="4"/>
  <c r="AH1473" i="4"/>
  <c r="AO1465" i="4"/>
  <c r="V1465" i="4"/>
  <c r="AH1465" i="4"/>
  <c r="AO1457" i="4"/>
  <c r="V1457" i="4"/>
  <c r="AH1457" i="4"/>
  <c r="AO1449" i="4"/>
  <c r="V1449" i="4"/>
  <c r="AH1449" i="4"/>
  <c r="AO1441" i="4"/>
  <c r="V1441" i="4"/>
  <c r="AH1441" i="4"/>
  <c r="AO1433" i="4"/>
  <c r="V1433" i="4"/>
  <c r="AH1433" i="4"/>
  <c r="AO1425" i="4"/>
  <c r="V1425" i="4"/>
  <c r="AH1425" i="4"/>
  <c r="AO1417" i="4"/>
  <c r="V1417" i="4"/>
  <c r="AH1417" i="4"/>
  <c r="AO1409" i="4"/>
  <c r="V1409" i="4"/>
  <c r="AH1409" i="4"/>
  <c r="AO1401" i="4"/>
  <c r="V1401" i="4"/>
  <c r="AH1401" i="4"/>
  <c r="AO1393" i="4"/>
  <c r="V1393" i="4"/>
  <c r="AH1393" i="4"/>
  <c r="AO1385" i="4"/>
  <c r="V1385" i="4"/>
  <c r="AH1385" i="4"/>
  <c r="AO1377" i="4"/>
  <c r="V1377" i="4"/>
  <c r="AH1377" i="4"/>
  <c r="AO1369" i="4"/>
  <c r="V1369" i="4"/>
  <c r="AH1369" i="4"/>
  <c r="AO1361" i="4"/>
  <c r="V1361" i="4"/>
  <c r="AH1361" i="4"/>
  <c r="AO1353" i="4"/>
  <c r="V1353" i="4"/>
  <c r="AH1353" i="4"/>
  <c r="AO1345" i="4"/>
  <c r="V1345" i="4"/>
  <c r="AH1345" i="4"/>
  <c r="AO1337" i="4"/>
  <c r="V1337" i="4"/>
  <c r="AH1337" i="4"/>
  <c r="AO1329" i="4"/>
  <c r="V1329" i="4"/>
  <c r="AH1329" i="4"/>
  <c r="AO1321" i="4"/>
  <c r="V1321" i="4"/>
  <c r="AH1321" i="4"/>
  <c r="AO1313" i="4"/>
  <c r="V1313" i="4"/>
  <c r="AH1313" i="4"/>
  <c r="AO1305" i="4"/>
  <c r="V1305" i="4"/>
  <c r="AH1305" i="4"/>
  <c r="AO1297" i="4"/>
  <c r="V1297" i="4"/>
  <c r="AH1297" i="4"/>
  <c r="AO1289" i="4"/>
  <c r="V1289" i="4"/>
  <c r="AH1289" i="4"/>
  <c r="AO1281" i="4"/>
  <c r="V1281" i="4"/>
  <c r="AH1281" i="4"/>
  <c r="AO1273" i="4"/>
  <c r="AH1273" i="4"/>
  <c r="V1273" i="4"/>
  <c r="AO1265" i="4"/>
  <c r="AH1265" i="4"/>
  <c r="V1265" i="4"/>
  <c r="AO1257" i="4"/>
  <c r="AH1257" i="4"/>
  <c r="V1257" i="4"/>
  <c r="AO1249" i="4"/>
  <c r="AH1249" i="4"/>
  <c r="V1249" i="4"/>
  <c r="AO1241" i="4"/>
  <c r="AH1241" i="4"/>
  <c r="V1241" i="4"/>
  <c r="AO1233" i="4"/>
  <c r="AH1233" i="4"/>
  <c r="V1233" i="4"/>
  <c r="AO1225" i="4"/>
  <c r="AH1225" i="4"/>
  <c r="V1225" i="4"/>
  <c r="AO1217" i="4"/>
  <c r="AH1217" i="4"/>
  <c r="V1217" i="4"/>
  <c r="AO1209" i="4"/>
  <c r="AH1209" i="4"/>
  <c r="V1209" i="4"/>
  <c r="AO1201" i="4"/>
  <c r="AH1201" i="4"/>
  <c r="V1201" i="4"/>
  <c r="AO1193" i="4"/>
  <c r="AH1193" i="4"/>
  <c r="V1193" i="4"/>
  <c r="AO1185" i="4"/>
  <c r="AH1185" i="4"/>
  <c r="V1185" i="4"/>
  <c r="AO1177" i="4"/>
  <c r="AH1177" i="4"/>
  <c r="V1177" i="4"/>
  <c r="AO1169" i="4"/>
  <c r="AH1169" i="4"/>
  <c r="V1169" i="4"/>
  <c r="AO1161" i="4"/>
  <c r="AH1161" i="4"/>
  <c r="V1161" i="4"/>
  <c r="AO1153" i="4"/>
  <c r="AH1153" i="4"/>
  <c r="V1153" i="4"/>
  <c r="AO1145" i="4"/>
  <c r="AH1145" i="4"/>
  <c r="V1145" i="4"/>
  <c r="AO1137" i="4"/>
  <c r="AH1137" i="4"/>
  <c r="V1137" i="4"/>
  <c r="AO1129" i="4"/>
  <c r="AH1129" i="4"/>
  <c r="V1129" i="4"/>
  <c r="AO1121" i="4"/>
  <c r="AH1121" i="4"/>
  <c r="V1121" i="4"/>
  <c r="AO1113" i="4"/>
  <c r="AH1113" i="4"/>
  <c r="V1113" i="4"/>
  <c r="AO1105" i="4"/>
  <c r="AH1105" i="4"/>
  <c r="V1105" i="4"/>
  <c r="AO1097" i="4"/>
  <c r="AH1097" i="4"/>
  <c r="V1097" i="4"/>
  <c r="AO1089" i="4"/>
  <c r="AH1089" i="4"/>
  <c r="V1089" i="4"/>
  <c r="AO1081" i="4"/>
  <c r="AH1081" i="4"/>
  <c r="V1081" i="4"/>
  <c r="AO1073" i="4"/>
  <c r="AP1073" i="4" s="1"/>
  <c r="AH1073" i="4"/>
  <c r="V1073" i="4"/>
  <c r="AO1065" i="4"/>
  <c r="AH1065" i="4"/>
  <c r="V1065" i="4"/>
  <c r="AO1057" i="4"/>
  <c r="AH1057" i="4"/>
  <c r="V1057" i="4"/>
  <c r="AO1049" i="4"/>
  <c r="AH1049" i="4"/>
  <c r="V1049" i="4"/>
  <c r="AO1041" i="4"/>
  <c r="AH1041" i="4"/>
  <c r="V1041" i="4"/>
  <c r="AO1033" i="4"/>
  <c r="AH1033" i="4"/>
  <c r="V1033" i="4"/>
  <c r="AO1025" i="4"/>
  <c r="AH1025" i="4"/>
  <c r="V1025" i="4"/>
  <c r="AO1017" i="4"/>
  <c r="AH1017" i="4"/>
  <c r="V1017" i="4"/>
  <c r="AO1009" i="4"/>
  <c r="AH1009" i="4"/>
  <c r="V1009" i="4"/>
  <c r="AO1001" i="4"/>
  <c r="AH1001" i="4"/>
  <c r="V1001" i="4"/>
  <c r="AO993" i="4"/>
  <c r="AH993" i="4"/>
  <c r="V993" i="4"/>
  <c r="J2005" i="4"/>
  <c r="AI2005" i="4"/>
  <c r="AF2005" i="4"/>
  <c r="AI1997" i="4"/>
  <c r="AF1997" i="4"/>
  <c r="AI1989" i="4"/>
  <c r="AF1989" i="4"/>
  <c r="AI1981" i="4"/>
  <c r="AF1981" i="4"/>
  <c r="AI1973" i="4"/>
  <c r="AF1973" i="4"/>
  <c r="AI1965" i="4"/>
  <c r="AF1965" i="4"/>
  <c r="AI1957" i="4"/>
  <c r="AF1957" i="4"/>
  <c r="AI1949" i="4"/>
  <c r="AF1949" i="4"/>
  <c r="AI1941" i="4"/>
  <c r="AF1941" i="4"/>
  <c r="AI1933" i="4"/>
  <c r="AF1933" i="4"/>
  <c r="AI1925" i="4"/>
  <c r="AF1925" i="4"/>
  <c r="J1917" i="4"/>
  <c r="AI1917" i="4"/>
  <c r="AF1917" i="4"/>
  <c r="AI1909" i="4"/>
  <c r="AF1909" i="4"/>
  <c r="J1901" i="4"/>
  <c r="AI1901" i="4"/>
  <c r="AF1901" i="4"/>
  <c r="J1893" i="4"/>
  <c r="AI1893" i="4"/>
  <c r="AF1893" i="4"/>
  <c r="AI1885" i="4"/>
  <c r="AF1885" i="4"/>
  <c r="AI1877" i="4"/>
  <c r="AF1877" i="4"/>
  <c r="AI1869" i="4"/>
  <c r="AF1869" i="4"/>
  <c r="AI1861" i="4"/>
  <c r="AF1861" i="4"/>
  <c r="AI1853" i="4"/>
  <c r="AF1853" i="4"/>
  <c r="J1845" i="4"/>
  <c r="AI1845" i="4"/>
  <c r="AF1845" i="4"/>
  <c r="J1837" i="4"/>
  <c r="AI1837" i="4"/>
  <c r="AF1837" i="4"/>
  <c r="AI1829" i="4"/>
  <c r="AF1829" i="4"/>
  <c r="AI1821" i="4"/>
  <c r="AF1821" i="4"/>
  <c r="AI1813" i="4"/>
  <c r="AF1813" i="4"/>
  <c r="AI1805" i="4"/>
  <c r="AF1805" i="4"/>
  <c r="AI1797" i="4"/>
  <c r="AF1797" i="4"/>
  <c r="AI1789" i="4"/>
  <c r="AF1789" i="4"/>
  <c r="AI1781" i="4"/>
  <c r="AF1781" i="4"/>
  <c r="J1773" i="4"/>
  <c r="AI1773" i="4"/>
  <c r="AF1773" i="4"/>
  <c r="AI1765" i="4"/>
  <c r="AF1765" i="4"/>
  <c r="J1757" i="4"/>
  <c r="AI1757" i="4"/>
  <c r="AF1757" i="4"/>
  <c r="AI1749" i="4"/>
  <c r="AF1749" i="4"/>
  <c r="AI1741" i="4"/>
  <c r="AF1741" i="4"/>
  <c r="AI1733" i="4"/>
  <c r="AF1733" i="4"/>
  <c r="AI1725" i="4"/>
  <c r="AF1725" i="4"/>
  <c r="AI1717" i="4"/>
  <c r="AF1717" i="4"/>
  <c r="AI1709" i="4"/>
  <c r="AF1709" i="4"/>
  <c r="AI1701" i="4"/>
  <c r="AF1701" i="4"/>
  <c r="J1693" i="4"/>
  <c r="AI1693" i="4"/>
  <c r="AF1693" i="4"/>
  <c r="AI1685" i="4"/>
  <c r="AF1685" i="4"/>
  <c r="AI1677" i="4"/>
  <c r="AF1677" i="4"/>
  <c r="J1669" i="4"/>
  <c r="AI1669" i="4"/>
  <c r="AF1669" i="4"/>
  <c r="AI1661" i="4"/>
  <c r="AF1661" i="4"/>
  <c r="AI1653" i="4"/>
  <c r="AF1653" i="4"/>
  <c r="AI1645" i="4"/>
  <c r="AF1645" i="4"/>
  <c r="AI1637" i="4"/>
  <c r="AF1637" i="4"/>
  <c r="AI1629" i="4"/>
  <c r="AF1629" i="4"/>
  <c r="AI1621" i="4"/>
  <c r="AF1621" i="4"/>
  <c r="J1613" i="4"/>
  <c r="AI1613" i="4"/>
  <c r="AF1613" i="4"/>
  <c r="AI1605" i="4"/>
  <c r="AF1605" i="4"/>
  <c r="J1597" i="4"/>
  <c r="AI1597" i="4"/>
  <c r="AF1597" i="4"/>
  <c r="AI1589" i="4"/>
  <c r="AF1589" i="4"/>
  <c r="AI1581" i="4"/>
  <c r="AF1581" i="4"/>
  <c r="AI1573" i="4"/>
  <c r="AF1573" i="4"/>
  <c r="AI1565" i="4"/>
  <c r="AF1565" i="4"/>
  <c r="J1557" i="4"/>
  <c r="AI1557" i="4"/>
  <c r="AF1557" i="4"/>
  <c r="J1549" i="4"/>
  <c r="AI1549" i="4"/>
  <c r="AF1549" i="4"/>
  <c r="J1541" i="4"/>
  <c r="AI1541" i="4"/>
  <c r="AF1541" i="4"/>
  <c r="J1533" i="4"/>
  <c r="AI1533" i="4"/>
  <c r="AF1533" i="4"/>
  <c r="J1525" i="4"/>
  <c r="AI1525" i="4"/>
  <c r="AF1525" i="4"/>
  <c r="J1517" i="4"/>
  <c r="AI1517" i="4"/>
  <c r="AF1517" i="4"/>
  <c r="AI1509" i="4"/>
  <c r="AF1509" i="4"/>
  <c r="AI1501" i="4"/>
  <c r="AF1501" i="4"/>
  <c r="AI1493" i="4"/>
  <c r="AF1493" i="4"/>
  <c r="AI1485" i="4"/>
  <c r="AF1485" i="4"/>
  <c r="AI1477" i="4"/>
  <c r="AF1477" i="4"/>
  <c r="J1469" i="4"/>
  <c r="AI1469" i="4"/>
  <c r="AF1469" i="4"/>
  <c r="J1461" i="4"/>
  <c r="AI1461" i="4"/>
  <c r="AF1461" i="4"/>
  <c r="AI1453" i="4"/>
  <c r="AF1453" i="4"/>
  <c r="AI1445" i="4"/>
  <c r="AF1445" i="4"/>
  <c r="AI1437" i="4"/>
  <c r="AF1437" i="4"/>
  <c r="AI1429" i="4"/>
  <c r="AF1429" i="4"/>
  <c r="AI1421" i="4"/>
  <c r="AF1421" i="4"/>
  <c r="AI1413" i="4"/>
  <c r="AF1413" i="4"/>
  <c r="AI1405" i="4"/>
  <c r="AF1405" i="4"/>
  <c r="AI1397" i="4"/>
  <c r="AF1397" i="4"/>
  <c r="AI1389" i="4"/>
  <c r="AF1389" i="4"/>
  <c r="AI1381" i="4"/>
  <c r="AF1381" i="4"/>
  <c r="J1373" i="4"/>
  <c r="AI1373" i="4"/>
  <c r="AF1373" i="4"/>
  <c r="AI1366" i="4"/>
  <c r="AF1366" i="4"/>
  <c r="J1359" i="4"/>
  <c r="AI1359" i="4"/>
  <c r="AF1359" i="4"/>
  <c r="AI1351" i="4"/>
  <c r="AF1351" i="4"/>
  <c r="J1343" i="4"/>
  <c r="AI1343" i="4"/>
  <c r="AF1343" i="4"/>
  <c r="AI1335" i="4"/>
  <c r="AF1335" i="4"/>
  <c r="AI1327" i="4"/>
  <c r="AF1327" i="4"/>
  <c r="AI1319" i="4"/>
  <c r="AF1319" i="4"/>
  <c r="AI1311" i="4"/>
  <c r="AF1311" i="4"/>
  <c r="AI1303" i="4"/>
  <c r="AF1303" i="4"/>
  <c r="AI1295" i="4"/>
  <c r="AF1295" i="4"/>
  <c r="J1287" i="4"/>
  <c r="AI1287" i="4"/>
  <c r="AF1287" i="4"/>
  <c r="AI1279" i="4"/>
  <c r="AF1279" i="4"/>
  <c r="AI1271" i="4"/>
  <c r="AF1271" i="4"/>
  <c r="AI1263" i="4"/>
  <c r="AF1263" i="4"/>
  <c r="AI1255" i="4"/>
  <c r="AF1255" i="4"/>
  <c r="AI1247" i="4"/>
  <c r="AF1247" i="4"/>
  <c r="AI1239" i="4"/>
  <c r="AF1239" i="4"/>
  <c r="AI1231" i="4"/>
  <c r="AF1231" i="4"/>
  <c r="AI1223" i="4"/>
  <c r="AF1223" i="4"/>
  <c r="AI1215" i="4"/>
  <c r="AF1215" i="4"/>
  <c r="AI1207" i="4"/>
  <c r="AF1207" i="4"/>
  <c r="AI1199" i="4"/>
  <c r="AF1199" i="4"/>
  <c r="AI1191" i="4"/>
  <c r="AF1191" i="4"/>
  <c r="AI1183" i="4"/>
  <c r="AF1183" i="4"/>
  <c r="AI1175" i="4"/>
  <c r="AF1175" i="4"/>
  <c r="AI1167" i="4"/>
  <c r="AF1167" i="4"/>
  <c r="AI1159" i="4"/>
  <c r="AF1159" i="4"/>
  <c r="AI1151" i="4"/>
  <c r="AF1151" i="4"/>
  <c r="AI1143" i="4"/>
  <c r="AF1143" i="4"/>
  <c r="AI1135" i="4"/>
  <c r="AF1135" i="4"/>
  <c r="AI1127" i="4"/>
  <c r="AF1127" i="4"/>
  <c r="AI1119" i="4"/>
  <c r="AF1119" i="4"/>
  <c r="AI1111" i="4"/>
  <c r="AF1111" i="4"/>
  <c r="AI1103" i="4"/>
  <c r="AF1103" i="4"/>
  <c r="J1095" i="4"/>
  <c r="AI1095" i="4"/>
  <c r="AF1095" i="4"/>
  <c r="AI1087" i="4"/>
  <c r="AF1087" i="4"/>
  <c r="AI1079" i="4"/>
  <c r="AF1079" i="4"/>
  <c r="J1071" i="4"/>
  <c r="AI1071" i="4"/>
  <c r="AF1071" i="4"/>
  <c r="AI1063" i="4"/>
  <c r="AF1063" i="4"/>
  <c r="AI1055" i="4"/>
  <c r="AF1055" i="4"/>
  <c r="AI1047" i="4"/>
  <c r="AF1047" i="4"/>
  <c r="AI1039" i="4"/>
  <c r="AF1039" i="4"/>
  <c r="AI1031" i="4"/>
  <c r="AF1031" i="4"/>
  <c r="AI1023" i="4"/>
  <c r="AF1023" i="4"/>
  <c r="AI1015" i="4"/>
  <c r="AF1015" i="4"/>
  <c r="AI1007" i="4"/>
  <c r="AF1007" i="4"/>
  <c r="J999" i="4"/>
  <c r="AI999" i="4"/>
  <c r="AF999" i="4"/>
  <c r="AI991" i="4"/>
  <c r="AF991" i="4"/>
  <c r="AI983" i="4"/>
  <c r="AF983" i="4"/>
  <c r="AI975" i="4"/>
  <c r="AF975" i="4"/>
  <c r="J967" i="4"/>
  <c r="AI967" i="4"/>
  <c r="AF967" i="4"/>
  <c r="AI959" i="4"/>
  <c r="AF959" i="4"/>
  <c r="AI951" i="4"/>
  <c r="AF951" i="4"/>
  <c r="AI943" i="4"/>
  <c r="AF943" i="4"/>
  <c r="AI935" i="4"/>
  <c r="AF935" i="4"/>
  <c r="AI927" i="4"/>
  <c r="AF927" i="4"/>
  <c r="AI919" i="4"/>
  <c r="AF919" i="4"/>
  <c r="J911" i="4"/>
  <c r="AI911" i="4"/>
  <c r="AF911" i="4"/>
  <c r="AI903" i="4"/>
  <c r="AF903" i="4"/>
  <c r="AI895" i="4"/>
  <c r="AF895" i="4"/>
  <c r="AI887" i="4"/>
  <c r="AF887" i="4"/>
  <c r="J879" i="4"/>
  <c r="AI879" i="4"/>
  <c r="AF879" i="4"/>
  <c r="AI871" i="4"/>
  <c r="AF871" i="4"/>
  <c r="AI863" i="4"/>
  <c r="AF863" i="4"/>
  <c r="AI855" i="4"/>
  <c r="AF855" i="4"/>
  <c r="AI847" i="4"/>
  <c r="AF847" i="4"/>
  <c r="J839" i="4"/>
  <c r="AI839" i="4"/>
  <c r="AF839" i="4"/>
  <c r="J831" i="4"/>
  <c r="AI831" i="4"/>
  <c r="AF831" i="4"/>
  <c r="AI823" i="4"/>
  <c r="AF823" i="4"/>
  <c r="AI815" i="4"/>
  <c r="AF815" i="4"/>
  <c r="AI807" i="4"/>
  <c r="AF807" i="4"/>
  <c r="AI799" i="4"/>
  <c r="AF799" i="4"/>
  <c r="AI791" i="4"/>
  <c r="AF791" i="4"/>
  <c r="AI783" i="4"/>
  <c r="AF783" i="4"/>
  <c r="AI775" i="4"/>
  <c r="AF775" i="4"/>
  <c r="AI767" i="4"/>
  <c r="AF767" i="4"/>
  <c r="AI759" i="4"/>
  <c r="AF759" i="4"/>
  <c r="AI751" i="4"/>
  <c r="AF751" i="4"/>
  <c r="AI743" i="4"/>
  <c r="AF743" i="4"/>
  <c r="AI735" i="4"/>
  <c r="AF735" i="4"/>
  <c r="AI727" i="4"/>
  <c r="AF727" i="4"/>
  <c r="AI719" i="4"/>
  <c r="AF719" i="4"/>
  <c r="AI711" i="4"/>
  <c r="AF711" i="4"/>
  <c r="AI703" i="4"/>
  <c r="AF703" i="4"/>
  <c r="AI695" i="4"/>
  <c r="AF695" i="4"/>
  <c r="AI687" i="4"/>
  <c r="AF687" i="4"/>
  <c r="AI679" i="4"/>
  <c r="AF679" i="4"/>
  <c r="AI671" i="4"/>
  <c r="AF671" i="4"/>
  <c r="AI663" i="4"/>
  <c r="AF663" i="4"/>
  <c r="AI655" i="4"/>
  <c r="AF655" i="4"/>
  <c r="AI647" i="4"/>
  <c r="AF647" i="4"/>
  <c r="AI639" i="4"/>
  <c r="AF639" i="4"/>
  <c r="J631" i="4"/>
  <c r="AI631" i="4"/>
  <c r="AF631" i="4"/>
  <c r="J623" i="4"/>
  <c r="AI623" i="4"/>
  <c r="AF623" i="4"/>
  <c r="J615" i="4"/>
  <c r="AI615" i="4"/>
  <c r="AF615" i="4"/>
  <c r="J607" i="4"/>
  <c r="AI607" i="4"/>
  <c r="AF607" i="4"/>
  <c r="AI599" i="4"/>
  <c r="AF599" i="4"/>
  <c r="AI591" i="4"/>
  <c r="AF591" i="4"/>
  <c r="AI583" i="4"/>
  <c r="AF583" i="4"/>
  <c r="AI575" i="4"/>
  <c r="AF575" i="4"/>
  <c r="AI567" i="4"/>
  <c r="AF567" i="4"/>
  <c r="AI559" i="4"/>
  <c r="AF559" i="4"/>
  <c r="J551" i="4"/>
  <c r="AI551" i="4"/>
  <c r="AF551" i="4"/>
  <c r="AI543" i="4"/>
  <c r="AF543" i="4"/>
  <c r="AI535" i="4"/>
  <c r="AF535" i="4"/>
  <c r="AI527" i="4"/>
  <c r="AF527" i="4"/>
  <c r="AI519" i="4"/>
  <c r="AF519" i="4"/>
  <c r="AI511" i="4"/>
  <c r="AF511" i="4"/>
  <c r="AI503" i="4"/>
  <c r="AF503" i="4"/>
  <c r="AI495" i="4"/>
  <c r="AF495" i="4"/>
  <c r="AI487" i="4"/>
  <c r="AF487" i="4"/>
  <c r="AI479" i="4"/>
  <c r="AF479" i="4"/>
  <c r="AI471" i="4"/>
  <c r="AF471" i="4"/>
  <c r="J463" i="4"/>
  <c r="AI463" i="4"/>
  <c r="AF463" i="4"/>
  <c r="AI455" i="4"/>
  <c r="AF455" i="4"/>
  <c r="J447" i="4"/>
  <c r="AI447" i="4"/>
  <c r="AF447" i="4"/>
  <c r="AI439" i="4"/>
  <c r="AF439" i="4"/>
  <c r="AI431" i="4"/>
  <c r="AF431" i="4"/>
  <c r="AI423" i="4"/>
  <c r="AF423" i="4"/>
  <c r="AI415" i="4"/>
  <c r="AF415" i="4"/>
  <c r="AI407" i="4"/>
  <c r="AF407" i="4"/>
  <c r="AI399" i="4"/>
  <c r="AF399" i="4"/>
  <c r="AI391" i="4"/>
  <c r="AF391" i="4"/>
  <c r="AI383" i="4"/>
  <c r="AF383" i="4"/>
  <c r="AI375" i="4"/>
  <c r="AF375" i="4"/>
  <c r="AI367" i="4"/>
  <c r="AF367" i="4"/>
  <c r="AI359" i="4"/>
  <c r="AF359" i="4"/>
  <c r="AI351" i="4"/>
  <c r="AF351" i="4"/>
  <c r="J343" i="4"/>
  <c r="AI343" i="4"/>
  <c r="AF343" i="4"/>
  <c r="AI335" i="4"/>
  <c r="AF335" i="4"/>
  <c r="AI327" i="4"/>
  <c r="AF327" i="4"/>
  <c r="AI319" i="4"/>
  <c r="AF319" i="4"/>
  <c r="AI311" i="4"/>
  <c r="AF311" i="4"/>
  <c r="AI303" i="4"/>
  <c r="AF303" i="4"/>
  <c r="AI295" i="4"/>
  <c r="AF295" i="4"/>
  <c r="AI287" i="4"/>
  <c r="AF287" i="4"/>
  <c r="AI279" i="4"/>
  <c r="AF279" i="4"/>
  <c r="AI271" i="4"/>
  <c r="AF271" i="4"/>
  <c r="AK207" i="4"/>
  <c r="AI207" i="4"/>
  <c r="AK199" i="4"/>
  <c r="AI199" i="4"/>
  <c r="AF191" i="4"/>
  <c r="AI191" i="4"/>
  <c r="AK183" i="4"/>
  <c r="AI183" i="4"/>
  <c r="AK175" i="4"/>
  <c r="AI175" i="4"/>
  <c r="AF167" i="4"/>
  <c r="AI167" i="4"/>
  <c r="AK159" i="4"/>
  <c r="AI159" i="4"/>
  <c r="AJ151" i="4"/>
  <c r="AI151" i="4"/>
  <c r="AJ143" i="4"/>
  <c r="AI143" i="4"/>
  <c r="AJ135" i="4"/>
  <c r="AI135" i="4"/>
  <c r="AJ127" i="4"/>
  <c r="AI127" i="4"/>
  <c r="AK112" i="4"/>
  <c r="AI112" i="4"/>
  <c r="AJ104" i="4"/>
  <c r="AI104" i="4"/>
  <c r="AJ96" i="4"/>
  <c r="AI96" i="4"/>
  <c r="AJ88" i="4"/>
  <c r="AI88" i="4"/>
  <c r="AK80" i="4"/>
  <c r="AI80" i="4"/>
  <c r="AJ72" i="4"/>
  <c r="AI72" i="4"/>
  <c r="AF65" i="4"/>
  <c r="AI65" i="4"/>
  <c r="AO2008" i="4"/>
  <c r="V2008" i="4"/>
  <c r="AH2008" i="4"/>
  <c r="AO2000" i="4"/>
  <c r="V2000" i="4"/>
  <c r="AH2000" i="4"/>
  <c r="AO1992" i="4"/>
  <c r="V1992" i="4"/>
  <c r="AH1992" i="4"/>
  <c r="AO1984" i="4"/>
  <c r="V1984" i="4"/>
  <c r="AH1984" i="4"/>
  <c r="AO1976" i="4"/>
  <c r="V1976" i="4"/>
  <c r="AH1976" i="4"/>
  <c r="AO1968" i="4"/>
  <c r="V1968" i="4"/>
  <c r="AH1968" i="4"/>
  <c r="AO1960" i="4"/>
  <c r="V1960" i="4"/>
  <c r="AH1960" i="4"/>
  <c r="AO1952" i="4"/>
  <c r="V1952" i="4"/>
  <c r="AH1952" i="4"/>
  <c r="AO1944" i="4"/>
  <c r="V1944" i="4"/>
  <c r="AH1944" i="4"/>
  <c r="AO1936" i="4"/>
  <c r="V1936" i="4"/>
  <c r="AH1936" i="4"/>
  <c r="AO1928" i="4"/>
  <c r="V1928" i="4"/>
  <c r="AH1928" i="4"/>
  <c r="AO1920" i="4"/>
  <c r="V1920" i="4"/>
  <c r="AH1920" i="4"/>
  <c r="AO1912" i="4"/>
  <c r="V1912" i="4"/>
  <c r="AH1912" i="4"/>
  <c r="AO1904" i="4"/>
  <c r="V1904" i="4"/>
  <c r="AH1904" i="4"/>
  <c r="AO1896" i="4"/>
  <c r="V1896" i="4"/>
  <c r="AH1896" i="4"/>
  <c r="AO1888" i="4"/>
  <c r="V1888" i="4"/>
  <c r="AH1888" i="4"/>
  <c r="AO1880" i="4"/>
  <c r="V1880" i="4"/>
  <c r="AH1880" i="4"/>
  <c r="AO1872" i="4"/>
  <c r="V1872" i="4"/>
  <c r="AH1872" i="4"/>
  <c r="AO1864" i="4"/>
  <c r="V1864" i="4"/>
  <c r="AH1864" i="4"/>
  <c r="AO1856" i="4"/>
  <c r="V1856" i="4"/>
  <c r="AH1856" i="4"/>
  <c r="AO1848" i="4"/>
  <c r="V1848" i="4"/>
  <c r="AH1848" i="4"/>
  <c r="AO1840" i="4"/>
  <c r="V1840" i="4"/>
  <c r="AH1840" i="4"/>
  <c r="AO1832" i="4"/>
  <c r="V1832" i="4"/>
  <c r="AH1832" i="4"/>
  <c r="AO1824" i="4"/>
  <c r="V1824" i="4"/>
  <c r="AH1824" i="4"/>
  <c r="AO1816" i="4"/>
  <c r="V1816" i="4"/>
  <c r="AH1816" i="4"/>
  <c r="AO1808" i="4"/>
  <c r="V1808" i="4"/>
  <c r="AH1808" i="4"/>
  <c r="AO1800" i="4"/>
  <c r="V1800" i="4"/>
  <c r="AH1800" i="4"/>
  <c r="AO1792" i="4"/>
  <c r="V1792" i="4"/>
  <c r="AH1792" i="4"/>
  <c r="AO1784" i="4"/>
  <c r="V1784" i="4"/>
  <c r="AH1784" i="4"/>
  <c r="AO1776" i="4"/>
  <c r="V1776" i="4"/>
  <c r="AH1776" i="4"/>
  <c r="AO1768" i="4"/>
  <c r="V1768" i="4"/>
  <c r="AH1768" i="4"/>
  <c r="AO1760" i="4"/>
  <c r="V1760" i="4"/>
  <c r="AH1760" i="4"/>
  <c r="AO1752" i="4"/>
  <c r="V1752" i="4"/>
  <c r="AH1752" i="4"/>
  <c r="AO1744" i="4"/>
  <c r="V1744" i="4"/>
  <c r="AH1744" i="4"/>
  <c r="AO1736" i="4"/>
  <c r="V1736" i="4"/>
  <c r="AH1736" i="4"/>
  <c r="AO1728" i="4"/>
  <c r="V1728" i="4"/>
  <c r="AH1728" i="4"/>
  <c r="AO1720" i="4"/>
  <c r="V1720" i="4"/>
  <c r="AH1720" i="4"/>
  <c r="AO1712" i="4"/>
  <c r="V1712" i="4"/>
  <c r="AH1712" i="4"/>
  <c r="AO1704" i="4"/>
  <c r="V1704" i="4"/>
  <c r="AH1704" i="4"/>
  <c r="AO1696" i="4"/>
  <c r="V1696" i="4"/>
  <c r="AH1696" i="4"/>
  <c r="AO1688" i="4"/>
  <c r="V1688" i="4"/>
  <c r="AH1688" i="4"/>
  <c r="AO1680" i="4"/>
  <c r="V1680" i="4"/>
  <c r="AH1680" i="4"/>
  <c r="AO1672" i="4"/>
  <c r="V1672" i="4"/>
  <c r="AH1672" i="4"/>
  <c r="AO1664" i="4"/>
  <c r="V1664" i="4"/>
  <c r="AH1664" i="4"/>
  <c r="AO1656" i="4"/>
  <c r="V1656" i="4"/>
  <c r="AH1656" i="4"/>
  <c r="AO1648" i="4"/>
  <c r="V1648" i="4"/>
  <c r="AH1648" i="4"/>
  <c r="AO1640" i="4"/>
  <c r="V1640" i="4"/>
  <c r="AH1640" i="4"/>
  <c r="AO1632" i="4"/>
  <c r="V1632" i="4"/>
  <c r="AH1632" i="4"/>
  <c r="AO1624" i="4"/>
  <c r="V1624" i="4"/>
  <c r="AH1624" i="4"/>
  <c r="AO1616" i="4"/>
  <c r="V1616" i="4"/>
  <c r="AH1616" i="4"/>
  <c r="AO1608" i="4"/>
  <c r="V1608" i="4"/>
  <c r="AH1608" i="4"/>
  <c r="AO1600" i="4"/>
  <c r="V1600" i="4"/>
  <c r="AH1600" i="4"/>
  <c r="AI2004" i="4"/>
  <c r="AF2004" i="4"/>
  <c r="AI1996" i="4"/>
  <c r="AF1996" i="4"/>
  <c r="AI1988" i="4"/>
  <c r="AF1988" i="4"/>
  <c r="AI1980" i="4"/>
  <c r="AF1980" i="4"/>
  <c r="AI1972" i="4"/>
  <c r="AF1972" i="4"/>
  <c r="AI1964" i="4"/>
  <c r="AF1964" i="4"/>
  <c r="AI1956" i="4"/>
  <c r="AF1956" i="4"/>
  <c r="AI1948" i="4"/>
  <c r="AF1948" i="4"/>
  <c r="AI1940" i="4"/>
  <c r="AF1940" i="4"/>
  <c r="AI1932" i="4"/>
  <c r="AF1932" i="4"/>
  <c r="AI1924" i="4"/>
  <c r="AF1924" i="4"/>
  <c r="AI1916" i="4"/>
  <c r="AF1916" i="4"/>
  <c r="AI1908" i="4"/>
  <c r="AF1908" i="4"/>
  <c r="AI1900" i="4"/>
  <c r="AF1900" i="4"/>
  <c r="AI1892" i="4"/>
  <c r="AF1892" i="4"/>
  <c r="J1884" i="4"/>
  <c r="AI1884" i="4"/>
  <c r="AF1884" i="4"/>
  <c r="AI1876" i="4"/>
  <c r="AF1876" i="4"/>
  <c r="J1868" i="4"/>
  <c r="AI1868" i="4"/>
  <c r="AF1868" i="4"/>
  <c r="AI1860" i="4"/>
  <c r="AF1860" i="4"/>
  <c r="AI1852" i="4"/>
  <c r="AF1852" i="4"/>
  <c r="J1844" i="4"/>
  <c r="AI1844" i="4"/>
  <c r="AF1844" i="4"/>
  <c r="AI1836" i="4"/>
  <c r="AF1836" i="4"/>
  <c r="AI1828" i="4"/>
  <c r="AF1828" i="4"/>
  <c r="AI1820" i="4"/>
  <c r="AF1820" i="4"/>
  <c r="AI1812" i="4"/>
  <c r="AF1812" i="4"/>
  <c r="AI1804" i="4"/>
  <c r="AF1804" i="4"/>
  <c r="AI1796" i="4"/>
  <c r="AF1796" i="4"/>
  <c r="AI1788" i="4"/>
  <c r="AF1788" i="4"/>
  <c r="AI1780" i="4"/>
  <c r="AF1780" i="4"/>
  <c r="AI1772" i="4"/>
  <c r="AF1772" i="4"/>
  <c r="AI1764" i="4"/>
  <c r="AF1764" i="4"/>
  <c r="AI1756" i="4"/>
  <c r="AF1756" i="4"/>
  <c r="J1748" i="4"/>
  <c r="AI1748" i="4"/>
  <c r="AF1748" i="4"/>
  <c r="AI1740" i="4"/>
  <c r="AF1740" i="4"/>
  <c r="AI1732" i="4"/>
  <c r="AF1732" i="4"/>
  <c r="AI1724" i="4"/>
  <c r="AF1724" i="4"/>
  <c r="AI1716" i="4"/>
  <c r="AF1716" i="4"/>
  <c r="AI1708" i="4"/>
  <c r="AF1708" i="4"/>
  <c r="AI1700" i="4"/>
  <c r="AF1700" i="4"/>
  <c r="AI1692" i="4"/>
  <c r="AF1692" i="4"/>
  <c r="AI1684" i="4"/>
  <c r="AF1684" i="4"/>
  <c r="AI1676" i="4"/>
  <c r="AF1676" i="4"/>
  <c r="AI1668" i="4"/>
  <c r="AF1668" i="4"/>
  <c r="AI1660" i="4"/>
  <c r="AF1660" i="4"/>
  <c r="AI1652" i="4"/>
  <c r="AF1652" i="4"/>
  <c r="AI1644" i="4"/>
  <c r="AF1644" i="4"/>
  <c r="J1636" i="4"/>
  <c r="AI1636" i="4"/>
  <c r="AF1636" i="4"/>
  <c r="AI1628" i="4"/>
  <c r="AF1628" i="4"/>
  <c r="AI1620" i="4"/>
  <c r="AF1620" i="4"/>
  <c r="AI1612" i="4"/>
  <c r="AF1612" i="4"/>
  <c r="AI1604" i="4"/>
  <c r="AF1604" i="4"/>
  <c r="AI1596" i="4"/>
  <c r="AF1596" i="4"/>
  <c r="AI1588" i="4"/>
  <c r="AF1588" i="4"/>
  <c r="AI1580" i="4"/>
  <c r="AF1580" i="4"/>
  <c r="AI1572" i="4"/>
  <c r="AF1572" i="4"/>
  <c r="AI1564" i="4"/>
  <c r="AF1564" i="4"/>
  <c r="AI1556" i="4"/>
  <c r="AF1556" i="4"/>
  <c r="AI1548" i="4"/>
  <c r="AF1548" i="4"/>
  <c r="AI1540" i="4"/>
  <c r="AF1540" i="4"/>
  <c r="AI1532" i="4"/>
  <c r="AF1532" i="4"/>
  <c r="AI1524" i="4"/>
  <c r="AF1524" i="4"/>
  <c r="AI1516" i="4"/>
  <c r="AF1516" i="4"/>
  <c r="AI1508" i="4"/>
  <c r="AF1508" i="4"/>
  <c r="AI1500" i="4"/>
  <c r="AF1500" i="4"/>
  <c r="AI1492" i="4"/>
  <c r="AF1492" i="4"/>
  <c r="AI1484" i="4"/>
  <c r="AF1484" i="4"/>
  <c r="AI1476" i="4"/>
  <c r="AF1476" i="4"/>
  <c r="AI1468" i="4"/>
  <c r="AF1468" i="4"/>
  <c r="AI1460" i="4"/>
  <c r="AF1460" i="4"/>
  <c r="AI1452" i="4"/>
  <c r="AF1452" i="4"/>
  <c r="AI1444" i="4"/>
  <c r="AF1444" i="4"/>
  <c r="AI1436" i="4"/>
  <c r="AF1436" i="4"/>
  <c r="J1428" i="4"/>
  <c r="AI1428" i="4"/>
  <c r="AF1428" i="4"/>
  <c r="J1420" i="4"/>
  <c r="AI1420" i="4"/>
  <c r="AF1420" i="4"/>
  <c r="AI1412" i="4"/>
  <c r="AF1412" i="4"/>
  <c r="AI1404" i="4"/>
  <c r="AF1404" i="4"/>
  <c r="AI1396" i="4"/>
  <c r="AF1396" i="4"/>
  <c r="J1388" i="4"/>
  <c r="AI1388" i="4"/>
  <c r="AF1388" i="4"/>
  <c r="AI1380" i="4"/>
  <c r="AF1380" i="4"/>
  <c r="AI1372" i="4"/>
  <c r="AF1372" i="4"/>
  <c r="AI1365" i="4"/>
  <c r="AF1365" i="4"/>
  <c r="AI1358" i="4"/>
  <c r="AF1358" i="4"/>
  <c r="AI1350" i="4"/>
  <c r="AF1350" i="4"/>
  <c r="AI1342" i="4"/>
  <c r="AF1342" i="4"/>
  <c r="AI1334" i="4"/>
  <c r="AF1334" i="4"/>
  <c r="AI1326" i="4"/>
  <c r="AF1326" i="4"/>
  <c r="J1318" i="4"/>
  <c r="AI1318" i="4"/>
  <c r="AF1318" i="4"/>
  <c r="AI1310" i="4"/>
  <c r="AF1310" i="4"/>
  <c r="AI1302" i="4"/>
  <c r="AF1302" i="4"/>
  <c r="AI1294" i="4"/>
  <c r="AF1294" i="4"/>
  <c r="AI1286" i="4"/>
  <c r="AF1286" i="4"/>
  <c r="AI1278" i="4"/>
  <c r="AF1278" i="4"/>
  <c r="AI1270" i="4"/>
  <c r="AF1270" i="4"/>
  <c r="AI1262" i="4"/>
  <c r="AF1262" i="4"/>
  <c r="AI1254" i="4"/>
  <c r="AF1254" i="4"/>
  <c r="AI1246" i="4"/>
  <c r="AF1246" i="4"/>
  <c r="AI1238" i="4"/>
  <c r="AF1238" i="4"/>
  <c r="AI1230" i="4"/>
  <c r="AF1230" i="4"/>
  <c r="AI1222" i="4"/>
  <c r="AF1222" i="4"/>
  <c r="AI1214" i="4"/>
  <c r="AF1214" i="4"/>
  <c r="AI1206" i="4"/>
  <c r="AF1206" i="4"/>
  <c r="AI1198" i="4"/>
  <c r="AF1198" i="4"/>
  <c r="AI1190" i="4"/>
  <c r="AF1190" i="4"/>
  <c r="AI1182" i="4"/>
  <c r="AF1182" i="4"/>
  <c r="AI1174" i="4"/>
  <c r="AF1174" i="4"/>
  <c r="AI1166" i="4"/>
  <c r="AF1166" i="4"/>
  <c r="AI1158" i="4"/>
  <c r="AF1158" i="4"/>
  <c r="AI1150" i="4"/>
  <c r="AF1150" i="4"/>
  <c r="AI1142" i="4"/>
  <c r="AF1142" i="4"/>
  <c r="AI1134" i="4"/>
  <c r="AF1134" i="4"/>
  <c r="AI1126" i="4"/>
  <c r="AF1126" i="4"/>
  <c r="AI1118" i="4"/>
  <c r="AF1118" i="4"/>
  <c r="AI1110" i="4"/>
  <c r="AF1110" i="4"/>
  <c r="J1102" i="4"/>
  <c r="AI1102" i="4"/>
  <c r="AF1102" i="4"/>
  <c r="AI1094" i="4"/>
  <c r="AF1094" i="4"/>
  <c r="AI1086" i="4"/>
  <c r="AF1086" i="4"/>
  <c r="AI1078" i="4"/>
  <c r="AF1078" i="4"/>
  <c r="AI1070" i="4"/>
  <c r="AF1070" i="4"/>
  <c r="AI1062" i="4"/>
  <c r="AF1062" i="4"/>
  <c r="AI1054" i="4"/>
  <c r="AF1054" i="4"/>
  <c r="AI1046" i="4"/>
  <c r="AF1046" i="4"/>
  <c r="AI1038" i="4"/>
  <c r="AF1038" i="4"/>
  <c r="AI1030" i="4"/>
  <c r="AF1030" i="4"/>
  <c r="AI1022" i="4"/>
  <c r="AF1022" i="4"/>
  <c r="AI1014" i="4"/>
  <c r="AF1014" i="4"/>
  <c r="AI1006" i="4"/>
  <c r="AF1006" i="4"/>
  <c r="AI998" i="4"/>
  <c r="AF998" i="4"/>
  <c r="AI990" i="4"/>
  <c r="AF990" i="4"/>
  <c r="AI982" i="4"/>
  <c r="AF982" i="4"/>
  <c r="AI974" i="4"/>
  <c r="AF974" i="4"/>
  <c r="AI966" i="4"/>
  <c r="AF966" i="4"/>
  <c r="AI958" i="4"/>
  <c r="AF958" i="4"/>
  <c r="AI950" i="4"/>
  <c r="AF950" i="4"/>
  <c r="AI942" i="4"/>
  <c r="AF942" i="4"/>
  <c r="AI934" i="4"/>
  <c r="AF934" i="4"/>
  <c r="AI926" i="4"/>
  <c r="AF926" i="4"/>
  <c r="J918" i="4"/>
  <c r="AI918" i="4"/>
  <c r="AF918" i="4"/>
  <c r="AI910" i="4"/>
  <c r="AF910" i="4"/>
  <c r="J902" i="4"/>
  <c r="AI902" i="4"/>
  <c r="AF902" i="4"/>
  <c r="J894" i="4"/>
  <c r="AI894" i="4"/>
  <c r="AF894" i="4"/>
  <c r="J886" i="4"/>
  <c r="AI886" i="4"/>
  <c r="AF886" i="4"/>
  <c r="AI878" i="4"/>
  <c r="AF878" i="4"/>
  <c r="J870" i="4"/>
  <c r="AI870" i="4"/>
  <c r="AF870" i="4"/>
  <c r="J862" i="4"/>
  <c r="AI862" i="4"/>
  <c r="AF862" i="4"/>
  <c r="J854" i="4"/>
  <c r="AI854" i="4"/>
  <c r="AF854" i="4"/>
  <c r="J846" i="4"/>
  <c r="AI846" i="4"/>
  <c r="AF846" i="4"/>
  <c r="AI838" i="4"/>
  <c r="AF838" i="4"/>
  <c r="J830" i="4"/>
  <c r="AI830" i="4"/>
  <c r="AF830" i="4"/>
  <c r="J822" i="4"/>
  <c r="AI822" i="4"/>
  <c r="AF822" i="4"/>
  <c r="J814" i="4"/>
  <c r="AI814" i="4"/>
  <c r="AF814" i="4"/>
  <c r="J806" i="4"/>
  <c r="AI806" i="4"/>
  <c r="AF806" i="4"/>
  <c r="J798" i="4"/>
  <c r="AI798" i="4"/>
  <c r="AF798" i="4"/>
  <c r="J790" i="4"/>
  <c r="AI790" i="4"/>
  <c r="AF790" i="4"/>
  <c r="J782" i="4"/>
  <c r="AI782" i="4"/>
  <c r="AF782" i="4"/>
  <c r="J774" i="4"/>
  <c r="AI774" i="4"/>
  <c r="AF774" i="4"/>
  <c r="J766" i="4"/>
  <c r="AI766" i="4"/>
  <c r="AF766" i="4"/>
  <c r="J758" i="4"/>
  <c r="AI758" i="4"/>
  <c r="AF758" i="4"/>
  <c r="J750" i="4"/>
  <c r="AI750" i="4"/>
  <c r="AF750" i="4"/>
  <c r="AI742" i="4"/>
  <c r="AF742" i="4"/>
  <c r="J734" i="4"/>
  <c r="AI734" i="4"/>
  <c r="AF734" i="4"/>
  <c r="J726" i="4"/>
  <c r="AI726" i="4"/>
  <c r="AF726" i="4"/>
  <c r="J718" i="4"/>
  <c r="AI718" i="4"/>
  <c r="AF718" i="4"/>
  <c r="J710" i="4"/>
  <c r="AI710" i="4"/>
  <c r="AF710" i="4"/>
  <c r="J702" i="4"/>
  <c r="AI702" i="4"/>
  <c r="AF702" i="4"/>
  <c r="J694" i="4"/>
  <c r="AI694" i="4"/>
  <c r="AF694" i="4"/>
  <c r="J686" i="4"/>
  <c r="AI686" i="4"/>
  <c r="AF686" i="4"/>
  <c r="J678" i="4"/>
  <c r="AI678" i="4"/>
  <c r="AF678" i="4"/>
  <c r="J670" i="4"/>
  <c r="AI670" i="4"/>
  <c r="AF670" i="4"/>
  <c r="J662" i="4"/>
  <c r="AI662" i="4"/>
  <c r="AF662" i="4"/>
  <c r="AI654" i="4"/>
  <c r="AF654" i="4"/>
  <c r="J646" i="4"/>
  <c r="AI646" i="4"/>
  <c r="AF646" i="4"/>
  <c r="J638" i="4"/>
  <c r="AI638" i="4"/>
  <c r="AF638" i="4"/>
  <c r="J630" i="4"/>
  <c r="AI630" i="4"/>
  <c r="AF630" i="4"/>
  <c r="J622" i="4"/>
  <c r="AI622" i="4"/>
  <c r="AF622" i="4"/>
  <c r="J614" i="4"/>
  <c r="AI614" i="4"/>
  <c r="AF614" i="4"/>
  <c r="J606" i="4"/>
  <c r="AI606" i="4"/>
  <c r="AF606" i="4"/>
  <c r="J598" i="4"/>
  <c r="AI598" i="4"/>
  <c r="AF598" i="4"/>
  <c r="J590" i="4"/>
  <c r="AI590" i="4"/>
  <c r="AF590" i="4"/>
  <c r="J582" i="4"/>
  <c r="AI582" i="4"/>
  <c r="AF582" i="4"/>
  <c r="J574" i="4"/>
  <c r="AI574" i="4"/>
  <c r="AF574" i="4"/>
  <c r="J566" i="4"/>
  <c r="AI566" i="4"/>
  <c r="AF566" i="4"/>
  <c r="J558" i="4"/>
  <c r="AI558" i="4"/>
  <c r="AF558" i="4"/>
  <c r="J550" i="4"/>
  <c r="AI550" i="4"/>
  <c r="AF550" i="4"/>
  <c r="J542" i="4"/>
  <c r="AI542" i="4"/>
  <c r="AF542" i="4"/>
  <c r="AI534" i="4"/>
  <c r="AF534" i="4"/>
  <c r="J526" i="4"/>
  <c r="AI526" i="4"/>
  <c r="AF526" i="4"/>
  <c r="AI518" i="4"/>
  <c r="AF518" i="4"/>
  <c r="AI510" i="4"/>
  <c r="AF510" i="4"/>
  <c r="J502" i="4"/>
  <c r="AI502" i="4"/>
  <c r="AF502" i="4"/>
  <c r="J494" i="4"/>
  <c r="AI494" i="4"/>
  <c r="AF494" i="4"/>
  <c r="J486" i="4"/>
  <c r="AI486" i="4"/>
  <c r="AF486" i="4"/>
  <c r="J478" i="4"/>
  <c r="AI478" i="4"/>
  <c r="AF478" i="4"/>
  <c r="J470" i="4"/>
  <c r="AI470" i="4"/>
  <c r="AF470" i="4"/>
  <c r="J462" i="4"/>
  <c r="AI462" i="4"/>
  <c r="AF462" i="4"/>
  <c r="J454" i="4"/>
  <c r="AI454" i="4"/>
  <c r="AF454" i="4"/>
  <c r="J446" i="4"/>
  <c r="AI446" i="4"/>
  <c r="AF446" i="4"/>
  <c r="J438" i="4"/>
  <c r="AI438" i="4"/>
  <c r="AF438" i="4"/>
  <c r="J430" i="4"/>
  <c r="AI430" i="4"/>
  <c r="AF430" i="4"/>
  <c r="J422" i="4"/>
  <c r="AI422" i="4"/>
  <c r="AF422" i="4"/>
  <c r="J414" i="4"/>
  <c r="AI414" i="4"/>
  <c r="AF414" i="4"/>
  <c r="J406" i="4"/>
  <c r="AI406" i="4"/>
  <c r="AF406" i="4"/>
  <c r="J398" i="4"/>
  <c r="AI398" i="4"/>
  <c r="AF398" i="4"/>
  <c r="J390" i="4"/>
  <c r="AI390" i="4"/>
  <c r="AF390" i="4"/>
  <c r="J382" i="4"/>
  <c r="AI382" i="4"/>
  <c r="AF382" i="4"/>
  <c r="J374" i="4"/>
  <c r="AI374" i="4"/>
  <c r="AF374" i="4"/>
  <c r="J366" i="4"/>
  <c r="AI366" i="4"/>
  <c r="AF366" i="4"/>
  <c r="J358" i="4"/>
  <c r="AI358" i="4"/>
  <c r="AF358" i="4"/>
  <c r="AI350" i="4"/>
  <c r="AF350" i="4"/>
  <c r="J342" i="4"/>
  <c r="AI342" i="4"/>
  <c r="AF342" i="4"/>
  <c r="J334" i="4"/>
  <c r="AI334" i="4"/>
  <c r="AF334" i="4"/>
  <c r="J326" i="4"/>
  <c r="AI326" i="4"/>
  <c r="AF326" i="4"/>
  <c r="AI318" i="4"/>
  <c r="AF318" i="4"/>
  <c r="J310" i="4"/>
  <c r="AI310" i="4"/>
  <c r="AF310" i="4"/>
  <c r="J302" i="4"/>
  <c r="AI302" i="4"/>
  <c r="AF302" i="4"/>
  <c r="J294" i="4"/>
  <c r="AI294" i="4"/>
  <c r="AF294" i="4"/>
  <c r="AI286" i="4"/>
  <c r="AF286" i="4"/>
  <c r="J278" i="4"/>
  <c r="AI278" i="4"/>
  <c r="AF278" i="4"/>
  <c r="J270" i="4"/>
  <c r="AI270" i="4"/>
  <c r="AF270" i="4"/>
  <c r="AK206" i="4"/>
  <c r="AI206" i="4"/>
  <c r="AF190" i="4"/>
  <c r="AI190" i="4"/>
  <c r="AF182" i="4"/>
  <c r="AI182" i="4"/>
  <c r="AJ142" i="4"/>
  <c r="AI142" i="4"/>
  <c r="AJ134" i="4"/>
  <c r="AI134" i="4"/>
  <c r="AJ126" i="4"/>
  <c r="AI126" i="4"/>
  <c r="AJ119" i="4"/>
  <c r="AI119" i="4"/>
  <c r="AF111" i="4"/>
  <c r="AI111" i="4"/>
  <c r="J103" i="4"/>
  <c r="AI103" i="4"/>
  <c r="AJ95" i="4"/>
  <c r="AI95" i="4"/>
  <c r="AK87" i="4"/>
  <c r="AI87" i="4"/>
  <c r="J71" i="4"/>
  <c r="AI71" i="4"/>
  <c r="AJ64" i="4"/>
  <c r="AI64" i="4"/>
  <c r="AO2007" i="4"/>
  <c r="V2007" i="4"/>
  <c r="AH2007" i="4"/>
  <c r="AO1999" i="4"/>
  <c r="V1999" i="4"/>
  <c r="AH1999" i="4"/>
  <c r="AO1991" i="4"/>
  <c r="V1991" i="4"/>
  <c r="AH1991" i="4"/>
  <c r="AO1983" i="4"/>
  <c r="V1983" i="4"/>
  <c r="AH1983" i="4"/>
  <c r="AO1975" i="4"/>
  <c r="V1975" i="4"/>
  <c r="AH1975" i="4"/>
  <c r="AO1967" i="4"/>
  <c r="V1967" i="4"/>
  <c r="AH1967" i="4"/>
  <c r="AO1959" i="4"/>
  <c r="V1959" i="4"/>
  <c r="AH1959" i="4"/>
  <c r="AO1951" i="4"/>
  <c r="V1951" i="4"/>
  <c r="AH1951" i="4"/>
  <c r="AO1943" i="4"/>
  <c r="V1943" i="4"/>
  <c r="AH1943" i="4"/>
  <c r="AO1935" i="4"/>
  <c r="V1935" i="4"/>
  <c r="AH1935" i="4"/>
  <c r="AO1927" i="4"/>
  <c r="V1927" i="4"/>
  <c r="AH1927" i="4"/>
  <c r="AO1919" i="4"/>
  <c r="V1919" i="4"/>
  <c r="AH1919" i="4"/>
  <c r="AO1911" i="4"/>
  <c r="V1911" i="4"/>
  <c r="AH1911" i="4"/>
  <c r="AO1903" i="4"/>
  <c r="V1903" i="4"/>
  <c r="AH1903" i="4"/>
  <c r="AO1895" i="4"/>
  <c r="V1895" i="4"/>
  <c r="AH1895" i="4"/>
  <c r="AO1887" i="4"/>
  <c r="V1887" i="4"/>
  <c r="AH1887" i="4"/>
  <c r="AO1879" i="4"/>
  <c r="V1879" i="4"/>
  <c r="AH1879" i="4"/>
  <c r="AO1871" i="4"/>
  <c r="V1871" i="4"/>
  <c r="AH1871" i="4"/>
  <c r="AO1863" i="4"/>
  <c r="V1863" i="4"/>
  <c r="AH1863" i="4"/>
  <c r="AO1855" i="4"/>
  <c r="V1855" i="4"/>
  <c r="AH1855" i="4"/>
  <c r="AO1847" i="4"/>
  <c r="V1847" i="4"/>
  <c r="AH1847" i="4"/>
  <c r="AO1839" i="4"/>
  <c r="V1839" i="4"/>
  <c r="AH1839" i="4"/>
  <c r="AO1831" i="4"/>
  <c r="V1831" i="4"/>
  <c r="AH1831" i="4"/>
  <c r="AO1823" i="4"/>
  <c r="V1823" i="4"/>
  <c r="AH1823" i="4"/>
  <c r="AO1815" i="4"/>
  <c r="V1815" i="4"/>
  <c r="AH1815" i="4"/>
  <c r="AO1807" i="4"/>
  <c r="V1807" i="4"/>
  <c r="AH1807" i="4"/>
  <c r="AO1799" i="4"/>
  <c r="V1799" i="4"/>
  <c r="AH1799" i="4"/>
  <c r="AO1791" i="4"/>
  <c r="V1791" i="4"/>
  <c r="AH1791" i="4"/>
  <c r="AO1783" i="4"/>
  <c r="V1783" i="4"/>
  <c r="AH1783" i="4"/>
  <c r="AO1775" i="4"/>
  <c r="V1775" i="4"/>
  <c r="AH1775" i="4"/>
  <c r="AO1767" i="4"/>
  <c r="V1767" i="4"/>
  <c r="AH1767" i="4"/>
  <c r="AO1759" i="4"/>
  <c r="V1759" i="4"/>
  <c r="AH1759" i="4"/>
  <c r="AO1751" i="4"/>
  <c r="V1751" i="4"/>
  <c r="AH1751" i="4"/>
  <c r="AO1743" i="4"/>
  <c r="V1743" i="4"/>
  <c r="AH1743" i="4"/>
  <c r="AO1735" i="4"/>
  <c r="V1735" i="4"/>
  <c r="AH1735" i="4"/>
  <c r="AO1727" i="4"/>
  <c r="V1727" i="4"/>
  <c r="AH1727" i="4"/>
  <c r="AO1719" i="4"/>
  <c r="V1719" i="4"/>
  <c r="AH1719" i="4"/>
  <c r="AO1711" i="4"/>
  <c r="V1711" i="4"/>
  <c r="AH1711" i="4"/>
  <c r="AO1703" i="4"/>
  <c r="V1703" i="4"/>
  <c r="AH1703" i="4"/>
  <c r="AO1695" i="4"/>
  <c r="V1695" i="4"/>
  <c r="AH1695" i="4"/>
  <c r="AO1687" i="4"/>
  <c r="V1687" i="4"/>
  <c r="AH1687" i="4"/>
  <c r="AO1679" i="4"/>
  <c r="V1679" i="4"/>
  <c r="AH1679" i="4"/>
  <c r="AO1671" i="4"/>
  <c r="V1671" i="4"/>
  <c r="AH1671" i="4"/>
  <c r="AO1663" i="4"/>
  <c r="V1663" i="4"/>
  <c r="AH1663" i="4"/>
  <c r="AO1655" i="4"/>
  <c r="V1655" i="4"/>
  <c r="AH1655" i="4"/>
  <c r="AO1647" i="4"/>
  <c r="V1647" i="4"/>
  <c r="AH1647" i="4"/>
  <c r="AO1639" i="4"/>
  <c r="V1639" i="4"/>
  <c r="AH1639" i="4"/>
  <c r="AO1631" i="4"/>
  <c r="V1631" i="4"/>
  <c r="AH1631" i="4"/>
  <c r="AO1623" i="4"/>
  <c r="V1623" i="4"/>
  <c r="AH1623" i="4"/>
  <c r="AO1615" i="4"/>
  <c r="V1615" i="4"/>
  <c r="AH1615" i="4"/>
  <c r="AO1607" i="4"/>
  <c r="V1607" i="4"/>
  <c r="AH1607" i="4"/>
  <c r="AO1599" i="4"/>
  <c r="V1599" i="4"/>
  <c r="AH1599" i="4"/>
  <c r="J2003" i="4"/>
  <c r="AF2003" i="4"/>
  <c r="AI2003" i="4"/>
  <c r="J1995" i="4"/>
  <c r="AF1995" i="4"/>
  <c r="AI1995" i="4"/>
  <c r="J1987" i="4"/>
  <c r="AF1987" i="4"/>
  <c r="AI1987" i="4"/>
  <c r="AF1979" i="4"/>
  <c r="AI1979" i="4"/>
  <c r="J1971" i="4"/>
  <c r="AF1971" i="4"/>
  <c r="AI1971" i="4"/>
  <c r="J1963" i="4"/>
  <c r="AF1963" i="4"/>
  <c r="AI1963" i="4"/>
  <c r="J1955" i="4"/>
  <c r="AF1955" i="4"/>
  <c r="AI1955" i="4"/>
  <c r="J1947" i="4"/>
  <c r="AF1947" i="4"/>
  <c r="AI1947" i="4"/>
  <c r="J1939" i="4"/>
  <c r="AF1939" i="4"/>
  <c r="AI1939" i="4"/>
  <c r="J1931" i="4"/>
  <c r="AF1931" i="4"/>
  <c r="AI1931" i="4"/>
  <c r="J1923" i="4"/>
  <c r="AF1923" i="4"/>
  <c r="AI1923" i="4"/>
  <c r="J1915" i="4"/>
  <c r="AF1915" i="4"/>
  <c r="AI1915" i="4"/>
  <c r="J1907" i="4"/>
  <c r="AF1907" i="4"/>
  <c r="AI1907" i="4"/>
  <c r="J1899" i="4"/>
  <c r="AF1899" i="4"/>
  <c r="AI1899" i="4"/>
  <c r="J1891" i="4"/>
  <c r="AF1891" i="4"/>
  <c r="AI1891" i="4"/>
  <c r="J1883" i="4"/>
  <c r="AF1883" i="4"/>
  <c r="AI1883" i="4"/>
  <c r="J1875" i="4"/>
  <c r="AF1875" i="4"/>
  <c r="AI1875" i="4"/>
  <c r="AF1867" i="4"/>
  <c r="AI1867" i="4"/>
  <c r="AF1859" i="4"/>
  <c r="AI1859" i="4"/>
  <c r="J1851" i="4"/>
  <c r="AF1851" i="4"/>
  <c r="AI1851" i="4"/>
  <c r="J1843" i="4"/>
  <c r="AF1843" i="4"/>
  <c r="AI1843" i="4"/>
  <c r="J1835" i="4"/>
  <c r="AF1835" i="4"/>
  <c r="AI1835" i="4"/>
  <c r="J1827" i="4"/>
  <c r="AF1827" i="4"/>
  <c r="AI1827" i="4"/>
  <c r="J1819" i="4"/>
  <c r="AF1819" i="4"/>
  <c r="AI1819" i="4"/>
  <c r="J1811" i="4"/>
  <c r="AF1811" i="4"/>
  <c r="AI1811" i="4"/>
  <c r="J1803" i="4"/>
  <c r="AF1803" i="4"/>
  <c r="AI1803" i="4"/>
  <c r="J1795" i="4"/>
  <c r="AF1795" i="4"/>
  <c r="AI1795" i="4"/>
  <c r="J1787" i="4"/>
  <c r="AF1787" i="4"/>
  <c r="AI1787" i="4"/>
  <c r="J1779" i="4"/>
  <c r="AF1779" i="4"/>
  <c r="AI1779" i="4"/>
  <c r="J1771" i="4"/>
  <c r="AF1771" i="4"/>
  <c r="AI1771" i="4"/>
  <c r="J1763" i="4"/>
  <c r="AI1763" i="4"/>
  <c r="AF1763" i="4"/>
  <c r="J1755" i="4"/>
  <c r="AI1755" i="4"/>
  <c r="AF1755" i="4"/>
  <c r="J1747" i="4"/>
  <c r="AI1747" i="4"/>
  <c r="AF1747" i="4"/>
  <c r="J1739" i="4"/>
  <c r="AI1739" i="4"/>
  <c r="AF1739" i="4"/>
  <c r="J1731" i="4"/>
  <c r="AI1731" i="4"/>
  <c r="AF1731" i="4"/>
  <c r="J1723" i="4"/>
  <c r="AI1723" i="4"/>
  <c r="AF1723" i="4"/>
  <c r="J1715" i="4"/>
  <c r="AI1715" i="4"/>
  <c r="AF1715" i="4"/>
  <c r="J1707" i="4"/>
  <c r="AI1707" i="4"/>
  <c r="AF1707" i="4"/>
  <c r="J1699" i="4"/>
  <c r="AI1699" i="4"/>
  <c r="AF1699" i="4"/>
  <c r="J1691" i="4"/>
  <c r="AI1691" i="4"/>
  <c r="AF1691" i="4"/>
  <c r="J1683" i="4"/>
  <c r="AI1683" i="4"/>
  <c r="AF1683" i="4"/>
  <c r="J1675" i="4"/>
  <c r="AI1675" i="4"/>
  <c r="AF1675" i="4"/>
  <c r="J1667" i="4"/>
  <c r="AI1667" i="4"/>
  <c r="AF1667" i="4"/>
  <c r="J1659" i="4"/>
  <c r="AI1659" i="4"/>
  <c r="AF1659" i="4"/>
  <c r="J1651" i="4"/>
  <c r="AI1651" i="4"/>
  <c r="AF1651" i="4"/>
  <c r="J1643" i="4"/>
  <c r="AI1643" i="4"/>
  <c r="AF1643" i="4"/>
  <c r="J1635" i="4"/>
  <c r="AI1635" i="4"/>
  <c r="AF1635" i="4"/>
  <c r="J1627" i="4"/>
  <c r="AI1627" i="4"/>
  <c r="AF1627" i="4"/>
  <c r="J1619" i="4"/>
  <c r="AI1619" i="4"/>
  <c r="AF1619" i="4"/>
  <c r="J1611" i="4"/>
  <c r="AI1611" i="4"/>
  <c r="AF1611" i="4"/>
  <c r="J1603" i="4"/>
  <c r="AI1603" i="4"/>
  <c r="AF1603" i="4"/>
  <c r="J1595" i="4"/>
  <c r="AI1595" i="4"/>
  <c r="AF1595" i="4"/>
  <c r="AI1587" i="4"/>
  <c r="AF1587" i="4"/>
  <c r="J1579" i="4"/>
  <c r="AI1579" i="4"/>
  <c r="AF1579" i="4"/>
  <c r="J1571" i="4"/>
  <c r="AI1571" i="4"/>
  <c r="AF1571" i="4"/>
  <c r="J1563" i="4"/>
  <c r="AI1563" i="4"/>
  <c r="AF1563" i="4"/>
  <c r="J1555" i="4"/>
  <c r="AI1555" i="4"/>
  <c r="AF1555" i="4"/>
  <c r="J1547" i="4"/>
  <c r="AI1547" i="4"/>
  <c r="AF1547" i="4"/>
  <c r="J1539" i="4"/>
  <c r="AI1539" i="4"/>
  <c r="AF1539" i="4"/>
  <c r="J1531" i="4"/>
  <c r="AI1531" i="4"/>
  <c r="AF1531" i="4"/>
  <c r="J1523" i="4"/>
  <c r="AI1523" i="4"/>
  <c r="AF1523" i="4"/>
  <c r="J1515" i="4"/>
  <c r="AI1515" i="4"/>
  <c r="AF1515" i="4"/>
  <c r="J1507" i="4"/>
  <c r="AI1507" i="4"/>
  <c r="AF1507" i="4"/>
  <c r="AI1499" i="4"/>
  <c r="AF1499" i="4"/>
  <c r="J1491" i="4"/>
  <c r="AI1491" i="4"/>
  <c r="AF1491" i="4"/>
  <c r="J1483" i="4"/>
  <c r="AI1483" i="4"/>
  <c r="AF1483" i="4"/>
  <c r="J1475" i="4"/>
  <c r="AI1475" i="4"/>
  <c r="AF1475" i="4"/>
  <c r="J1467" i="4"/>
  <c r="AI1467" i="4"/>
  <c r="AF1467" i="4"/>
  <c r="AI1459" i="4"/>
  <c r="AF1459" i="4"/>
  <c r="J1451" i="4"/>
  <c r="AI1451" i="4"/>
  <c r="AF1451" i="4"/>
  <c r="J1443" i="4"/>
  <c r="AI1443" i="4"/>
  <c r="AF1443" i="4"/>
  <c r="J1435" i="4"/>
  <c r="AI1435" i="4"/>
  <c r="AF1435" i="4"/>
  <c r="J1427" i="4"/>
  <c r="AI1427" i="4"/>
  <c r="AF1427" i="4"/>
  <c r="J1419" i="4"/>
  <c r="AI1419" i="4"/>
  <c r="AF1419" i="4"/>
  <c r="J1411" i="4"/>
  <c r="AI1411" i="4"/>
  <c r="AF1411" i="4"/>
  <c r="J1403" i="4"/>
  <c r="AI1403" i="4"/>
  <c r="AF1403" i="4"/>
  <c r="J1395" i="4"/>
  <c r="AI1395" i="4"/>
  <c r="AF1395" i="4"/>
  <c r="J1387" i="4"/>
  <c r="AI1387" i="4"/>
  <c r="AF1387" i="4"/>
  <c r="J1379" i="4"/>
  <c r="AI1379" i="4"/>
  <c r="AF1379" i="4"/>
  <c r="J1371" i="4"/>
  <c r="AI1371" i="4"/>
  <c r="AF1371" i="4"/>
  <c r="J1364" i="4"/>
  <c r="AI1364" i="4"/>
  <c r="AF1364" i="4"/>
  <c r="J1357" i="4"/>
  <c r="AI1357" i="4"/>
  <c r="AF1357" i="4"/>
  <c r="J1349" i="4"/>
  <c r="AI1349" i="4"/>
  <c r="AF1349" i="4"/>
  <c r="J1341" i="4"/>
  <c r="AI1341" i="4"/>
  <c r="AF1341" i="4"/>
  <c r="J1333" i="4"/>
  <c r="AI1333" i="4"/>
  <c r="AF1333" i="4"/>
  <c r="J1325" i="4"/>
  <c r="AI1325" i="4"/>
  <c r="AF1325" i="4"/>
  <c r="J1317" i="4"/>
  <c r="AI1317" i="4"/>
  <c r="AF1317" i="4"/>
  <c r="J1309" i="4"/>
  <c r="AI1309" i="4"/>
  <c r="AF1309" i="4"/>
  <c r="J1301" i="4"/>
  <c r="AI1301" i="4"/>
  <c r="AF1301" i="4"/>
  <c r="J1293" i="4"/>
  <c r="AI1293" i="4"/>
  <c r="AF1293" i="4"/>
  <c r="J1285" i="4"/>
  <c r="AI1285" i="4"/>
  <c r="AF1285" i="4"/>
  <c r="J1277" i="4"/>
  <c r="AI1277" i="4"/>
  <c r="AF1277" i="4"/>
  <c r="J1269" i="4"/>
  <c r="AI1269" i="4"/>
  <c r="AF1269" i="4"/>
  <c r="J1261" i="4"/>
  <c r="AI1261" i="4"/>
  <c r="AF1261" i="4"/>
  <c r="J1253" i="4"/>
  <c r="AI1253" i="4"/>
  <c r="AF1253" i="4"/>
  <c r="J1245" i="4"/>
  <c r="AI1245" i="4"/>
  <c r="AF1245" i="4"/>
  <c r="AI1237" i="4"/>
  <c r="AF1237" i="4"/>
  <c r="AI1229" i="4"/>
  <c r="AF1229" i="4"/>
  <c r="J1221" i="4"/>
  <c r="AI1221" i="4"/>
  <c r="AF1221" i="4"/>
  <c r="J1213" i="4"/>
  <c r="AI1213" i="4"/>
  <c r="AF1213" i="4"/>
  <c r="J1205" i="4"/>
  <c r="AI1205" i="4"/>
  <c r="AF1205" i="4"/>
  <c r="J1197" i="4"/>
  <c r="AI1197" i="4"/>
  <c r="AF1197" i="4"/>
  <c r="AI1189" i="4"/>
  <c r="AF1189" i="4"/>
  <c r="J1181" i="4"/>
  <c r="AI1181" i="4"/>
  <c r="AF1181" i="4"/>
  <c r="J1173" i="4"/>
  <c r="AI1173" i="4"/>
  <c r="AF1173" i="4"/>
  <c r="J1165" i="4"/>
  <c r="AI1165" i="4"/>
  <c r="AF1165" i="4"/>
  <c r="J1157" i="4"/>
  <c r="AI1157" i="4"/>
  <c r="AF1157" i="4"/>
  <c r="J1149" i="4"/>
  <c r="AI1149" i="4"/>
  <c r="AF1149" i="4"/>
  <c r="AI1141" i="4"/>
  <c r="AF1141" i="4"/>
  <c r="J1133" i="4"/>
  <c r="AI1133" i="4"/>
  <c r="AF1133" i="4"/>
  <c r="J1125" i="4"/>
  <c r="AI1125" i="4"/>
  <c r="AF1125" i="4"/>
  <c r="J1117" i="4"/>
  <c r="AI1117" i="4"/>
  <c r="AF1117" i="4"/>
  <c r="J1109" i="4"/>
  <c r="AI1109" i="4"/>
  <c r="AF1109" i="4"/>
  <c r="J1101" i="4"/>
  <c r="AI1101" i="4"/>
  <c r="AF1101" i="4"/>
  <c r="J1093" i="4"/>
  <c r="AI1093" i="4"/>
  <c r="AF1093" i="4"/>
  <c r="J1085" i="4"/>
  <c r="AI1085" i="4"/>
  <c r="AF1085" i="4"/>
  <c r="J1077" i="4"/>
  <c r="AI1077" i="4"/>
  <c r="AF1077" i="4"/>
  <c r="J1069" i="4"/>
  <c r="AI1069" i="4"/>
  <c r="AF1069" i="4"/>
  <c r="J1061" i="4"/>
  <c r="AI1061" i="4"/>
  <c r="AF1061" i="4"/>
  <c r="J1053" i="4"/>
  <c r="AI1053" i="4"/>
  <c r="AF1053" i="4"/>
  <c r="J1045" i="4"/>
  <c r="AI1045" i="4"/>
  <c r="AF1045" i="4"/>
  <c r="J1037" i="4"/>
  <c r="AI1037" i="4"/>
  <c r="AF1037" i="4"/>
  <c r="J1029" i="4"/>
  <c r="AI1029" i="4"/>
  <c r="AF1029" i="4"/>
  <c r="J1021" i="4"/>
  <c r="AI1021" i="4"/>
  <c r="AF1021" i="4"/>
  <c r="J1013" i="4"/>
  <c r="AI1013" i="4"/>
  <c r="AF1013" i="4"/>
  <c r="AI1005" i="4"/>
  <c r="AF1005" i="4"/>
  <c r="J997" i="4"/>
  <c r="AI997" i="4"/>
  <c r="AF997" i="4"/>
  <c r="J989" i="4"/>
  <c r="AI989" i="4"/>
  <c r="AF989" i="4"/>
  <c r="J981" i="4"/>
  <c r="AI981" i="4"/>
  <c r="AF981" i="4"/>
  <c r="J973" i="4"/>
  <c r="AI973" i="4"/>
  <c r="AF973" i="4"/>
  <c r="J965" i="4"/>
  <c r="AI965" i="4"/>
  <c r="AF965" i="4"/>
  <c r="AI957" i="4"/>
  <c r="AF957" i="4"/>
  <c r="J949" i="4"/>
  <c r="AI949" i="4"/>
  <c r="AF949" i="4"/>
  <c r="J941" i="4"/>
  <c r="AI941" i="4"/>
  <c r="AF941" i="4"/>
  <c r="J933" i="4"/>
  <c r="AI933" i="4"/>
  <c r="AF933" i="4"/>
  <c r="J925" i="4"/>
  <c r="AI925" i="4"/>
  <c r="AF925" i="4"/>
  <c r="AI917" i="4"/>
  <c r="AF917" i="4"/>
  <c r="AI909" i="4"/>
  <c r="AF909" i="4"/>
  <c r="AI901" i="4"/>
  <c r="AF901" i="4"/>
  <c r="AI893" i="4"/>
  <c r="AF893" i="4"/>
  <c r="AI885" i="4"/>
  <c r="AF885" i="4"/>
  <c r="AI877" i="4"/>
  <c r="AF877" i="4"/>
  <c r="J869" i="4"/>
  <c r="AI869" i="4"/>
  <c r="AF869" i="4"/>
  <c r="AI861" i="4"/>
  <c r="AF861" i="4"/>
  <c r="J853" i="4"/>
  <c r="AI853" i="4"/>
  <c r="AF853" i="4"/>
  <c r="J845" i="4"/>
  <c r="AI845" i="4"/>
  <c r="AF845" i="4"/>
  <c r="J837" i="4"/>
  <c r="AI837" i="4"/>
  <c r="AF837" i="4"/>
  <c r="J829" i="4"/>
  <c r="AI829" i="4"/>
  <c r="AF829" i="4"/>
  <c r="J821" i="4"/>
  <c r="AI821" i="4"/>
  <c r="AF821" i="4"/>
  <c r="J813" i="4"/>
  <c r="AI813" i="4"/>
  <c r="AF813" i="4"/>
  <c r="J805" i="4"/>
  <c r="AI805" i="4"/>
  <c r="AF805" i="4"/>
  <c r="J797" i="4"/>
  <c r="AI797" i="4"/>
  <c r="AF797" i="4"/>
  <c r="J789" i="4"/>
  <c r="AI789" i="4"/>
  <c r="AF789" i="4"/>
  <c r="J781" i="4"/>
  <c r="AI781" i="4"/>
  <c r="AF781" i="4"/>
  <c r="J773" i="4"/>
  <c r="AI773" i="4"/>
  <c r="AF773" i="4"/>
  <c r="AI765" i="4"/>
  <c r="AF765" i="4"/>
  <c r="AI757" i="4"/>
  <c r="AF757" i="4"/>
  <c r="J749" i="4"/>
  <c r="AI749" i="4"/>
  <c r="AF749" i="4"/>
  <c r="J741" i="4"/>
  <c r="AI741" i="4"/>
  <c r="AF741" i="4"/>
  <c r="J733" i="4"/>
  <c r="AI733" i="4"/>
  <c r="AF733" i="4"/>
  <c r="J725" i="4"/>
  <c r="AI725" i="4"/>
  <c r="AF725" i="4"/>
  <c r="J717" i="4"/>
  <c r="AI717" i="4"/>
  <c r="AF717" i="4"/>
  <c r="J709" i="4"/>
  <c r="AI709" i="4"/>
  <c r="AF709" i="4"/>
  <c r="J701" i="4"/>
  <c r="AI701" i="4"/>
  <c r="AF701" i="4"/>
  <c r="J693" i="4"/>
  <c r="AI693" i="4"/>
  <c r="AF693" i="4"/>
  <c r="J685" i="4"/>
  <c r="AI685" i="4"/>
  <c r="AF685" i="4"/>
  <c r="J677" i="4"/>
  <c r="AI677" i="4"/>
  <c r="AF677" i="4"/>
  <c r="J669" i="4"/>
  <c r="AI669" i="4"/>
  <c r="AF669" i="4"/>
  <c r="AI661" i="4"/>
  <c r="AF661" i="4"/>
  <c r="J653" i="4"/>
  <c r="AI653" i="4"/>
  <c r="AF653" i="4"/>
  <c r="AI645" i="4"/>
  <c r="AF645" i="4"/>
  <c r="J637" i="4"/>
  <c r="AI637" i="4"/>
  <c r="AF637" i="4"/>
  <c r="J629" i="4"/>
  <c r="AI629" i="4"/>
  <c r="AF629" i="4"/>
  <c r="AI621" i="4"/>
  <c r="AF621" i="4"/>
  <c r="AI613" i="4"/>
  <c r="AF613" i="4"/>
  <c r="J605" i="4"/>
  <c r="AI605" i="4"/>
  <c r="AF605" i="4"/>
  <c r="J597" i="4"/>
  <c r="AI597" i="4"/>
  <c r="AF597" i="4"/>
  <c r="J589" i="4"/>
  <c r="AI589" i="4"/>
  <c r="AF589" i="4"/>
  <c r="J581" i="4"/>
  <c r="AI581" i="4"/>
  <c r="AF581" i="4"/>
  <c r="J573" i="4"/>
  <c r="AI573" i="4"/>
  <c r="AF573" i="4"/>
  <c r="AI565" i="4"/>
  <c r="AF565" i="4"/>
  <c r="AI557" i="4"/>
  <c r="AF557" i="4"/>
  <c r="AI549" i="4"/>
  <c r="AF549" i="4"/>
  <c r="AI541" i="4"/>
  <c r="AF541" i="4"/>
  <c r="AI533" i="4"/>
  <c r="AF533" i="4"/>
  <c r="J525" i="4"/>
  <c r="AI525" i="4"/>
  <c r="AF525" i="4"/>
  <c r="J517" i="4"/>
  <c r="AI517" i="4"/>
  <c r="AF517" i="4"/>
  <c r="AI509" i="4"/>
  <c r="AF509" i="4"/>
  <c r="J501" i="4"/>
  <c r="AI501" i="4"/>
  <c r="AF501" i="4"/>
  <c r="J493" i="4"/>
  <c r="AI493" i="4"/>
  <c r="AF493" i="4"/>
  <c r="J485" i="4"/>
  <c r="AI485" i="4"/>
  <c r="AF485" i="4"/>
  <c r="J477" i="4"/>
  <c r="AI477" i="4"/>
  <c r="AF477" i="4"/>
  <c r="J469" i="4"/>
  <c r="AI469" i="4"/>
  <c r="AF469" i="4"/>
  <c r="AI461" i="4"/>
  <c r="AF461" i="4"/>
  <c r="J453" i="4"/>
  <c r="AI453" i="4"/>
  <c r="AF453" i="4"/>
  <c r="AI445" i="4"/>
  <c r="AF445" i="4"/>
  <c r="J437" i="4"/>
  <c r="AI437" i="4"/>
  <c r="AF437" i="4"/>
  <c r="J429" i="4"/>
  <c r="AI429" i="4"/>
  <c r="AF429" i="4"/>
  <c r="J421" i="4"/>
  <c r="AI421" i="4"/>
  <c r="AF421" i="4"/>
  <c r="J413" i="4"/>
  <c r="AI413" i="4"/>
  <c r="AF413" i="4"/>
  <c r="J405" i="4"/>
  <c r="AI405" i="4"/>
  <c r="AF405" i="4"/>
  <c r="AI397" i="4"/>
  <c r="AF397" i="4"/>
  <c r="J389" i="4"/>
  <c r="AI389" i="4"/>
  <c r="AF389" i="4"/>
  <c r="J381" i="4"/>
  <c r="AI381" i="4"/>
  <c r="AF381" i="4"/>
  <c r="J373" i="4"/>
  <c r="AI373" i="4"/>
  <c r="AF373" i="4"/>
  <c r="J365" i="4"/>
  <c r="AI365" i="4"/>
  <c r="AF365" i="4"/>
  <c r="J357" i="4"/>
  <c r="AI357" i="4"/>
  <c r="AF357" i="4"/>
  <c r="J349" i="4"/>
  <c r="AI349" i="4"/>
  <c r="AF349" i="4"/>
  <c r="J341" i="4"/>
  <c r="AI341" i="4"/>
  <c r="AF341" i="4"/>
  <c r="AI333" i="4"/>
  <c r="AF333" i="4"/>
  <c r="J325" i="4"/>
  <c r="AI325" i="4"/>
  <c r="AF325" i="4"/>
  <c r="J317" i="4"/>
  <c r="AI317" i="4"/>
  <c r="AF317" i="4"/>
  <c r="J309" i="4"/>
  <c r="AI309" i="4"/>
  <c r="AF309" i="4"/>
  <c r="J301" i="4"/>
  <c r="AI301" i="4"/>
  <c r="AF301" i="4"/>
  <c r="AI293" i="4"/>
  <c r="AF293" i="4"/>
  <c r="J285" i="4"/>
  <c r="AI285" i="4"/>
  <c r="AF285" i="4"/>
  <c r="J277" i="4"/>
  <c r="AI277" i="4"/>
  <c r="AF277" i="4"/>
  <c r="J269" i="4"/>
  <c r="AI269" i="4"/>
  <c r="AF269" i="4"/>
  <c r="AK205" i="4"/>
  <c r="AI205" i="4"/>
  <c r="AK197" i="4"/>
  <c r="AI197" i="4"/>
  <c r="AK189" i="4"/>
  <c r="AI189" i="4"/>
  <c r="AK181" i="4"/>
  <c r="AI181" i="4"/>
  <c r="AK173" i="4"/>
  <c r="AI173" i="4"/>
  <c r="AK165" i="4"/>
  <c r="AI165" i="4"/>
  <c r="AK157" i="4"/>
  <c r="AI157" i="4"/>
  <c r="J149" i="4"/>
  <c r="AI149" i="4"/>
  <c r="J141" i="4"/>
  <c r="AI141" i="4"/>
  <c r="J133" i="4"/>
  <c r="AI133" i="4"/>
  <c r="J125" i="4"/>
  <c r="AI125" i="4"/>
  <c r="AJ118" i="4"/>
  <c r="AI118" i="4"/>
  <c r="AF110" i="4"/>
  <c r="AI110" i="4"/>
  <c r="AJ102" i="4"/>
  <c r="AI102" i="4"/>
  <c r="J86" i="4"/>
  <c r="AI86" i="4"/>
  <c r="AO2006" i="4"/>
  <c r="V2006" i="4"/>
  <c r="AH2006" i="4"/>
  <c r="AO1998" i="4"/>
  <c r="V1998" i="4"/>
  <c r="AH1998" i="4"/>
  <c r="AO1990" i="4"/>
  <c r="V1990" i="4"/>
  <c r="AH1990" i="4"/>
  <c r="AO1982" i="4"/>
  <c r="V1982" i="4"/>
  <c r="AH1982" i="4"/>
  <c r="AO1974" i="4"/>
  <c r="V1974" i="4"/>
  <c r="AH1974" i="4"/>
  <c r="AO1966" i="4"/>
  <c r="V1966" i="4"/>
  <c r="AH1966" i="4"/>
  <c r="AO1958" i="4"/>
  <c r="V1958" i="4"/>
  <c r="AH1958" i="4"/>
  <c r="AO1950" i="4"/>
  <c r="V1950" i="4"/>
  <c r="AH1950" i="4"/>
  <c r="AO1942" i="4"/>
  <c r="V1942" i="4"/>
  <c r="AH1942" i="4"/>
  <c r="AO1934" i="4"/>
  <c r="V1934" i="4"/>
  <c r="AH1934" i="4"/>
  <c r="AO1926" i="4"/>
  <c r="V1926" i="4"/>
  <c r="AH1926" i="4"/>
  <c r="AO1918" i="4"/>
  <c r="V1918" i="4"/>
  <c r="AH1918" i="4"/>
  <c r="AO1910" i="4"/>
  <c r="V1910" i="4"/>
  <c r="AH1910" i="4"/>
  <c r="AO1902" i="4"/>
  <c r="V1902" i="4"/>
  <c r="AH1902" i="4"/>
  <c r="AO1894" i="4"/>
  <c r="AP1894" i="4" s="1"/>
  <c r="V1894" i="4"/>
  <c r="AH1894" i="4"/>
  <c r="AO1886" i="4"/>
  <c r="V1886" i="4"/>
  <c r="AH1886" i="4"/>
  <c r="AO1878" i="4"/>
  <c r="V1878" i="4"/>
  <c r="AH1878" i="4"/>
  <c r="AO1870" i="4"/>
  <c r="V1870" i="4"/>
  <c r="AH1870" i="4"/>
  <c r="AO1862" i="4"/>
  <c r="V1862" i="4"/>
  <c r="AH1862" i="4"/>
  <c r="AO1854" i="4"/>
  <c r="V1854" i="4"/>
  <c r="AH1854" i="4"/>
  <c r="AO1846" i="4"/>
  <c r="V1846" i="4"/>
  <c r="AH1846" i="4"/>
  <c r="AO1838" i="4"/>
  <c r="V1838" i="4"/>
  <c r="AH1838" i="4"/>
  <c r="AO1830" i="4"/>
  <c r="V1830" i="4"/>
  <c r="AH1830" i="4"/>
  <c r="AO1822" i="4"/>
  <c r="V1822" i="4"/>
  <c r="AH1822" i="4"/>
  <c r="AO1814" i="4"/>
  <c r="V1814" i="4"/>
  <c r="AH1814" i="4"/>
  <c r="AO1806" i="4"/>
  <c r="V1806" i="4"/>
  <c r="AH1806" i="4"/>
  <c r="AO1798" i="4"/>
  <c r="V1798" i="4"/>
  <c r="AH1798" i="4"/>
  <c r="AO1790" i="4"/>
  <c r="V1790" i="4"/>
  <c r="AH1790" i="4"/>
  <c r="AO1782" i="4"/>
  <c r="V1782" i="4"/>
  <c r="AH1782" i="4"/>
  <c r="AO1774" i="4"/>
  <c r="V1774" i="4"/>
  <c r="AH1774" i="4"/>
  <c r="AO1766" i="4"/>
  <c r="V1766" i="4"/>
  <c r="AH1766" i="4"/>
  <c r="AO1758" i="4"/>
  <c r="V1758" i="4"/>
  <c r="AH1758" i="4"/>
  <c r="AO1750" i="4"/>
  <c r="V1750" i="4"/>
  <c r="AH1750" i="4"/>
  <c r="AO1742" i="4"/>
  <c r="V1742" i="4"/>
  <c r="AH1742" i="4"/>
  <c r="AO1734" i="4"/>
  <c r="V1734" i="4"/>
  <c r="AH1734" i="4"/>
  <c r="AO1726" i="4"/>
  <c r="V1726" i="4"/>
  <c r="AH1726" i="4"/>
  <c r="AO1718" i="4"/>
  <c r="V1718" i="4"/>
  <c r="AH1718" i="4"/>
  <c r="AO1710" i="4"/>
  <c r="V1710" i="4"/>
  <c r="AH1710" i="4"/>
  <c r="AO1702" i="4"/>
  <c r="V1702" i="4"/>
  <c r="AH1702" i="4"/>
  <c r="AO1694" i="4"/>
  <c r="V1694" i="4"/>
  <c r="AH1694" i="4"/>
  <c r="AO1686" i="4"/>
  <c r="V1686" i="4"/>
  <c r="AH1686" i="4"/>
  <c r="AO1678" i="4"/>
  <c r="V1678" i="4"/>
  <c r="AH1678" i="4"/>
  <c r="AO1670" i="4"/>
  <c r="V1670" i="4"/>
  <c r="AH1670" i="4"/>
  <c r="AO1662" i="4"/>
  <c r="V1662" i="4"/>
  <c r="AH1662" i="4"/>
  <c r="AO1654" i="4"/>
  <c r="V1654" i="4"/>
  <c r="AH1654" i="4"/>
  <c r="AO1646" i="4"/>
  <c r="V1646" i="4"/>
  <c r="AH1646" i="4"/>
  <c r="AO1638" i="4"/>
  <c r="V1638" i="4"/>
  <c r="AH1638" i="4"/>
  <c r="AO1630" i="4"/>
  <c r="V1630" i="4"/>
  <c r="AH1630" i="4"/>
  <c r="AO1622" i="4"/>
  <c r="V1622" i="4"/>
  <c r="AH1622" i="4"/>
  <c r="AO1614" i="4"/>
  <c r="V1614" i="4"/>
  <c r="AH1614" i="4"/>
  <c r="AO1606" i="4"/>
  <c r="V1606" i="4"/>
  <c r="AH1606" i="4"/>
  <c r="AO1598" i="4"/>
  <c r="V1598" i="4"/>
  <c r="AH1598" i="4"/>
  <c r="AO1590" i="4"/>
  <c r="V1590" i="4"/>
  <c r="AH1590" i="4"/>
  <c r="AO1582" i="4"/>
  <c r="V1582" i="4"/>
  <c r="AH1582" i="4"/>
  <c r="AO1574" i="4"/>
  <c r="V1574" i="4"/>
  <c r="AH1574" i="4"/>
  <c r="AO1566" i="4"/>
  <c r="V1566" i="4"/>
  <c r="AH1566" i="4"/>
  <c r="AO1558" i="4"/>
  <c r="V1558" i="4"/>
  <c r="AH1558" i="4"/>
  <c r="AO1550" i="4"/>
  <c r="V1550" i="4"/>
  <c r="AH1550" i="4"/>
  <c r="AO1542" i="4"/>
  <c r="V1542" i="4"/>
  <c r="AH1542" i="4"/>
  <c r="AO1534" i="4"/>
  <c r="V1534" i="4"/>
  <c r="AH1534" i="4"/>
  <c r="AO1526" i="4"/>
  <c r="V1526" i="4"/>
  <c r="AH1526" i="4"/>
  <c r="AO1518" i="4"/>
  <c r="V1518" i="4"/>
  <c r="AH1518" i="4"/>
  <c r="AO1510" i="4"/>
  <c r="V1510" i="4"/>
  <c r="AH1510" i="4"/>
  <c r="AO1502" i="4"/>
  <c r="V1502" i="4"/>
  <c r="AH1502" i="4"/>
  <c r="AO1494" i="4"/>
  <c r="V1494" i="4"/>
  <c r="AH1494" i="4"/>
  <c r="AO1486" i="4"/>
  <c r="V1486" i="4"/>
  <c r="AH1486" i="4"/>
  <c r="AO1478" i="4"/>
  <c r="V1478" i="4"/>
  <c r="AH1478" i="4"/>
  <c r="AO1470" i="4"/>
  <c r="V1470" i="4"/>
  <c r="AH1470" i="4"/>
  <c r="AO1462" i="4"/>
  <c r="V1462" i="4"/>
  <c r="AH1462" i="4"/>
  <c r="AO1454" i="4"/>
  <c r="V1454" i="4"/>
  <c r="AH1454" i="4"/>
  <c r="AO1446" i="4"/>
  <c r="V1446" i="4"/>
  <c r="AH1446" i="4"/>
  <c r="AO1438" i="4"/>
  <c r="AP1438" i="4" s="1"/>
  <c r="V1438" i="4"/>
  <c r="AH1438" i="4"/>
  <c r="AO1430" i="4"/>
  <c r="V1430" i="4"/>
  <c r="AH1430" i="4"/>
  <c r="AO1422" i="4"/>
  <c r="V1422" i="4"/>
  <c r="AH1422" i="4"/>
  <c r="AO1414" i="4"/>
  <c r="V1414" i="4"/>
  <c r="AH1414" i="4"/>
  <c r="AO1406" i="4"/>
  <c r="V1406" i="4"/>
  <c r="AH1406" i="4"/>
  <c r="AO1398" i="4"/>
  <c r="V1398" i="4"/>
  <c r="AH1398" i="4"/>
  <c r="AO1390" i="4"/>
  <c r="V1390" i="4"/>
  <c r="AH1390" i="4"/>
  <c r="AO1382" i="4"/>
  <c r="V1382" i="4"/>
  <c r="AH1382" i="4"/>
  <c r="AO1374" i="4"/>
  <c r="V1374" i="4"/>
  <c r="AH1374" i="4"/>
  <c r="AO1366" i="4"/>
  <c r="V1366" i="4"/>
  <c r="AH1366" i="4"/>
  <c r="AO1358" i="4"/>
  <c r="V1358" i="4"/>
  <c r="AH1358" i="4"/>
  <c r="AO1350" i="4"/>
  <c r="V1350" i="4"/>
  <c r="AH1350" i="4"/>
  <c r="AO1342" i="4"/>
  <c r="V1342" i="4"/>
  <c r="AH1342" i="4"/>
  <c r="AO1334" i="4"/>
  <c r="V1334" i="4"/>
  <c r="AH1334" i="4"/>
  <c r="AO1326" i="4"/>
  <c r="V1326" i="4"/>
  <c r="AH1326" i="4"/>
  <c r="AO1318" i="4"/>
  <c r="V1318" i="4"/>
  <c r="AH1318" i="4"/>
  <c r="AO1310" i="4"/>
  <c r="V1310" i="4"/>
  <c r="AH1310" i="4"/>
  <c r="AO1302" i="4"/>
  <c r="V1302" i="4"/>
  <c r="AH1302" i="4"/>
  <c r="AO1294" i="4"/>
  <c r="V1294" i="4"/>
  <c r="AH1294" i="4"/>
  <c r="AO1286" i="4"/>
  <c r="V1286" i="4"/>
  <c r="AH1286" i="4"/>
  <c r="AO1278" i="4"/>
  <c r="V1278" i="4"/>
  <c r="AH1278" i="4"/>
  <c r="AO1270" i="4"/>
  <c r="V1270" i="4"/>
  <c r="AH1270" i="4"/>
  <c r="AO1262" i="4"/>
  <c r="V1262" i="4"/>
  <c r="AH1262" i="4"/>
  <c r="AO1254" i="4"/>
  <c r="V1254" i="4"/>
  <c r="AH1254" i="4"/>
  <c r="AO1246" i="4"/>
  <c r="V1246" i="4"/>
  <c r="AH1246" i="4"/>
  <c r="AO1238" i="4"/>
  <c r="V1238" i="4"/>
  <c r="AH1238" i="4"/>
  <c r="AO1230" i="4"/>
  <c r="V1230" i="4"/>
  <c r="AH1230" i="4"/>
  <c r="AO1222" i="4"/>
  <c r="V1222" i="4"/>
  <c r="AH1222" i="4"/>
  <c r="AO1214" i="4"/>
  <c r="V1214" i="4"/>
  <c r="AH1214" i="4"/>
  <c r="AO1206" i="4"/>
  <c r="V1206" i="4"/>
  <c r="AH1206" i="4"/>
  <c r="AO1198" i="4"/>
  <c r="V1198" i="4"/>
  <c r="AH1198" i="4"/>
  <c r="AO1190" i="4"/>
  <c r="V1190" i="4"/>
  <c r="AH1190" i="4"/>
  <c r="AO1182" i="4"/>
  <c r="V1182" i="4"/>
  <c r="AH1182" i="4"/>
  <c r="AO1174" i="4"/>
  <c r="V1174" i="4"/>
  <c r="AH1174" i="4"/>
  <c r="AO1166" i="4"/>
  <c r="V1166" i="4"/>
  <c r="AH1166" i="4"/>
  <c r="AO1158" i="4"/>
  <c r="V1158" i="4"/>
  <c r="AH1158" i="4"/>
  <c r="AO1150" i="4"/>
  <c r="V1150" i="4"/>
  <c r="AH1150" i="4"/>
  <c r="AO1142" i="4"/>
  <c r="V1142" i="4"/>
  <c r="AH1142" i="4"/>
  <c r="AO1134" i="4"/>
  <c r="V1134" i="4"/>
  <c r="AH1134" i="4"/>
  <c r="AO1126" i="4"/>
  <c r="V1126" i="4"/>
  <c r="AH1126" i="4"/>
  <c r="AO1118" i="4"/>
  <c r="V1118" i="4"/>
  <c r="AH1118" i="4"/>
  <c r="AO1110" i="4"/>
  <c r="V1110" i="4"/>
  <c r="AH1110" i="4"/>
  <c r="AO1102" i="4"/>
  <c r="V1102" i="4"/>
  <c r="AH1102" i="4"/>
  <c r="AO1094" i="4"/>
  <c r="V1094" i="4"/>
  <c r="AH1094" i="4"/>
  <c r="AO1086" i="4"/>
  <c r="V1086" i="4"/>
  <c r="AH1086" i="4"/>
  <c r="AO1078" i="4"/>
  <c r="V1078" i="4"/>
  <c r="AH1078" i="4"/>
  <c r="AO1070" i="4"/>
  <c r="V1070" i="4"/>
  <c r="AH1070" i="4"/>
  <c r="AO1062" i="4"/>
  <c r="V1062" i="4"/>
  <c r="AH1062" i="4"/>
  <c r="AO1054" i="4"/>
  <c r="V1054" i="4"/>
  <c r="AH1054" i="4"/>
  <c r="AO1046" i="4"/>
  <c r="V1046" i="4"/>
  <c r="AH1046" i="4"/>
  <c r="AO1038" i="4"/>
  <c r="V1038" i="4"/>
  <c r="AH1038" i="4"/>
  <c r="AO1030" i="4"/>
  <c r="V1030" i="4"/>
  <c r="AH1030" i="4"/>
  <c r="AO1022" i="4"/>
  <c r="V1022" i="4"/>
  <c r="AH1022" i="4"/>
  <c r="AO1014" i="4"/>
  <c r="V1014" i="4"/>
  <c r="AH1014" i="4"/>
  <c r="AO1006" i="4"/>
  <c r="V1006" i="4"/>
  <c r="AH1006" i="4"/>
  <c r="AO998" i="4"/>
  <c r="V998" i="4"/>
  <c r="AH998" i="4"/>
  <c r="AO990" i="4"/>
  <c r="V990" i="4"/>
  <c r="AH990" i="4"/>
  <c r="AO982" i="4"/>
  <c r="AP982" i="4" s="1"/>
  <c r="V982" i="4"/>
  <c r="AH982" i="4"/>
  <c r="AO974" i="4"/>
  <c r="V974" i="4"/>
  <c r="AH974" i="4"/>
  <c r="AO966" i="4"/>
  <c r="V966" i="4"/>
  <c r="AH966" i="4"/>
  <c r="AO958" i="4"/>
  <c r="V958" i="4"/>
  <c r="AH958" i="4"/>
  <c r="AO950" i="4"/>
  <c r="V950" i="4"/>
  <c r="AH950" i="4"/>
  <c r="AO942" i="4"/>
  <c r="V942" i="4"/>
  <c r="AH942" i="4"/>
  <c r="AO934" i="4"/>
  <c r="V934" i="4"/>
  <c r="AH934" i="4"/>
  <c r="AO926" i="4"/>
  <c r="V926" i="4"/>
  <c r="AH926" i="4"/>
  <c r="AO918" i="4"/>
  <c r="V918" i="4"/>
  <c r="AH918" i="4"/>
  <c r="AO910" i="4"/>
  <c r="V910" i="4"/>
  <c r="AH910" i="4"/>
  <c r="AO902" i="4"/>
  <c r="V902" i="4"/>
  <c r="AH902" i="4"/>
  <c r="AO894" i="4"/>
  <c r="V894" i="4"/>
  <c r="AH894" i="4"/>
  <c r="AO886" i="4"/>
  <c r="V886" i="4"/>
  <c r="AH886" i="4"/>
  <c r="AO878" i="4"/>
  <c r="V878" i="4"/>
  <c r="AH878" i="4"/>
  <c r="AO870" i="4"/>
  <c r="V870" i="4"/>
  <c r="AH870" i="4"/>
  <c r="AO862" i="4"/>
  <c r="V862" i="4"/>
  <c r="AH862" i="4"/>
  <c r="AO854" i="4"/>
  <c r="V854" i="4"/>
  <c r="AH854" i="4"/>
  <c r="AO846" i="4"/>
  <c r="V846" i="4"/>
  <c r="AH846" i="4"/>
  <c r="AO838" i="4"/>
  <c r="V838" i="4"/>
  <c r="AH838" i="4"/>
  <c r="AO830" i="4"/>
  <c r="V830" i="4"/>
  <c r="AH830" i="4"/>
  <c r="AO822" i="4"/>
  <c r="V822" i="4"/>
  <c r="AH822" i="4"/>
  <c r="AO814" i="4"/>
  <c r="V814" i="4"/>
  <c r="AH814" i="4"/>
  <c r="AO806" i="4"/>
  <c r="V806" i="4"/>
  <c r="AH806" i="4"/>
  <c r="AO798" i="4"/>
  <c r="AP798" i="4" s="1"/>
  <c r="V798" i="4"/>
  <c r="AH798" i="4"/>
  <c r="AO790" i="4"/>
  <c r="V790" i="4"/>
  <c r="AH790" i="4"/>
  <c r="AO782" i="4"/>
  <c r="V782" i="4"/>
  <c r="AH782" i="4"/>
  <c r="AO774" i="4"/>
  <c r="V774" i="4"/>
  <c r="AH774" i="4"/>
  <c r="AO766" i="4"/>
  <c r="V766" i="4"/>
  <c r="AH766" i="4"/>
  <c r="AO758" i="4"/>
  <c r="V758" i="4"/>
  <c r="AH758" i="4"/>
  <c r="AO750" i="4"/>
  <c r="V750" i="4"/>
  <c r="AH750" i="4"/>
  <c r="AO742" i="4"/>
  <c r="V742" i="4"/>
  <c r="AH742" i="4"/>
  <c r="AO734" i="4"/>
  <c r="V734" i="4"/>
  <c r="AH734" i="4"/>
  <c r="AO726" i="4"/>
  <c r="V726" i="4"/>
  <c r="AH726" i="4"/>
  <c r="AO718" i="4"/>
  <c r="V718" i="4"/>
  <c r="AH718" i="4"/>
  <c r="AO710" i="4"/>
  <c r="V710" i="4"/>
  <c r="AH710" i="4"/>
  <c r="AO702" i="4"/>
  <c r="V702" i="4"/>
  <c r="AH702" i="4"/>
  <c r="AO694" i="4"/>
  <c r="V694" i="4"/>
  <c r="AH694" i="4"/>
  <c r="AO686" i="4"/>
  <c r="V686" i="4"/>
  <c r="AH686" i="4"/>
  <c r="AO678" i="4"/>
  <c r="AP678" i="4" s="1"/>
  <c r="V678" i="4"/>
  <c r="AH678" i="4"/>
  <c r="AO670" i="4"/>
  <c r="V670" i="4"/>
  <c r="AH670" i="4"/>
  <c r="AO662" i="4"/>
  <c r="V662" i="4"/>
  <c r="AH662" i="4"/>
  <c r="AO654" i="4"/>
  <c r="V654" i="4"/>
  <c r="AH654" i="4"/>
  <c r="AO646" i="4"/>
  <c r="V646" i="4"/>
  <c r="AH646" i="4"/>
  <c r="AO638" i="4"/>
  <c r="V638" i="4"/>
  <c r="AH638" i="4"/>
  <c r="AO630" i="4"/>
  <c r="V630" i="4"/>
  <c r="AH630" i="4"/>
  <c r="AO622" i="4"/>
  <c r="V622" i="4"/>
  <c r="AH622" i="4"/>
  <c r="AO614" i="4"/>
  <c r="V614" i="4"/>
  <c r="AH614" i="4"/>
  <c r="AO606" i="4"/>
  <c r="V606" i="4"/>
  <c r="AH606" i="4"/>
  <c r="AO598" i="4"/>
  <c r="V598" i="4"/>
  <c r="AH598" i="4"/>
  <c r="AO590" i="4"/>
  <c r="V590" i="4"/>
  <c r="AH590" i="4"/>
  <c r="AO582" i="4"/>
  <c r="V582" i="4"/>
  <c r="AH582" i="4"/>
  <c r="AO574" i="4"/>
  <c r="V574" i="4"/>
  <c r="AH574" i="4"/>
  <c r="AO566" i="4"/>
  <c r="V566" i="4"/>
  <c r="AH566" i="4"/>
  <c r="AO558" i="4"/>
  <c r="V558" i="4"/>
  <c r="AH558" i="4"/>
  <c r="AO550" i="4"/>
  <c r="V550" i="4"/>
  <c r="AH550" i="4"/>
  <c r="AO542" i="4"/>
  <c r="V542" i="4"/>
  <c r="AH542" i="4"/>
  <c r="AO534" i="4"/>
  <c r="V534" i="4"/>
  <c r="AH534" i="4"/>
  <c r="AO526" i="4"/>
  <c r="V526" i="4"/>
  <c r="AH526" i="4"/>
  <c r="AO518" i="4"/>
  <c r="V518" i="4"/>
  <c r="AH518" i="4"/>
  <c r="AO510" i="4"/>
  <c r="V510" i="4"/>
  <c r="AH510" i="4"/>
  <c r="AO502" i="4"/>
  <c r="V502" i="4"/>
  <c r="AH502" i="4"/>
  <c r="AO494" i="4"/>
  <c r="AP494" i="4" s="1"/>
  <c r="V494" i="4"/>
  <c r="AH494" i="4"/>
  <c r="AO486" i="4"/>
  <c r="V486" i="4"/>
  <c r="AH486" i="4"/>
  <c r="AO478" i="4"/>
  <c r="V478" i="4"/>
  <c r="AH478" i="4"/>
  <c r="AO470" i="4"/>
  <c r="V470" i="4"/>
  <c r="AH470" i="4"/>
  <c r="AO462" i="4"/>
  <c r="V462" i="4"/>
  <c r="AH462" i="4"/>
  <c r="AF2002" i="4"/>
  <c r="AI2002" i="4"/>
  <c r="AF1994" i="4"/>
  <c r="AI1994" i="4"/>
  <c r="J1986" i="4"/>
  <c r="AF1986" i="4"/>
  <c r="AI1986" i="4"/>
  <c r="AF1978" i="4"/>
  <c r="AI1978" i="4"/>
  <c r="AF1970" i="4"/>
  <c r="AI1970" i="4"/>
  <c r="AF1962" i="4"/>
  <c r="AI1962" i="4"/>
  <c r="AF1954" i="4"/>
  <c r="AI1954" i="4"/>
  <c r="AF1946" i="4"/>
  <c r="AI1946" i="4"/>
  <c r="AF1938" i="4"/>
  <c r="AI1938" i="4"/>
  <c r="AF1930" i="4"/>
  <c r="AI1930" i="4"/>
  <c r="AF1922" i="4"/>
  <c r="AI1922" i="4"/>
  <c r="AF1914" i="4"/>
  <c r="AI1914" i="4"/>
  <c r="AF1906" i="4"/>
  <c r="AI1906" i="4"/>
  <c r="AF1898" i="4"/>
  <c r="AI1898" i="4"/>
  <c r="AF1890" i="4"/>
  <c r="AI1890" i="4"/>
  <c r="J1882" i="4"/>
  <c r="AF1882" i="4"/>
  <c r="AI1882" i="4"/>
  <c r="AF1874" i="4"/>
  <c r="AI1874" i="4"/>
  <c r="J1866" i="4"/>
  <c r="AF1866" i="4"/>
  <c r="AI1866" i="4"/>
  <c r="AF1858" i="4"/>
  <c r="AI1858" i="4"/>
  <c r="AF1850" i="4"/>
  <c r="AI1850" i="4"/>
  <c r="AF1842" i="4"/>
  <c r="AI1842" i="4"/>
  <c r="AF1834" i="4"/>
  <c r="AI1834" i="4"/>
  <c r="AF1826" i="4"/>
  <c r="AI1826" i="4"/>
  <c r="AF1818" i="4"/>
  <c r="AI1818" i="4"/>
  <c r="AF1810" i="4"/>
  <c r="AI1810" i="4"/>
  <c r="AF1802" i="4"/>
  <c r="AI1802" i="4"/>
  <c r="AF1794" i="4"/>
  <c r="AI1794" i="4"/>
  <c r="AF1786" i="4"/>
  <c r="AI1786" i="4"/>
  <c r="AF1778" i="4"/>
  <c r="AI1778" i="4"/>
  <c r="AI1770" i="4"/>
  <c r="AF1770" i="4"/>
  <c r="AI1762" i="4"/>
  <c r="AF1762" i="4"/>
  <c r="AI1754" i="4"/>
  <c r="AF1754" i="4"/>
  <c r="AI1746" i="4"/>
  <c r="AF1746" i="4"/>
  <c r="J1738" i="4"/>
  <c r="AI1738" i="4"/>
  <c r="AF1738" i="4"/>
  <c r="AI1730" i="4"/>
  <c r="AF1730" i="4"/>
  <c r="AI1722" i="4"/>
  <c r="AF1722" i="4"/>
  <c r="AI1714" i="4"/>
  <c r="AF1714" i="4"/>
  <c r="AI1706" i="4"/>
  <c r="AF1706" i="4"/>
  <c r="AI1698" i="4"/>
  <c r="AF1698" i="4"/>
  <c r="AI1690" i="4"/>
  <c r="AF1690" i="4"/>
  <c r="AI1682" i="4"/>
  <c r="AF1682" i="4"/>
  <c r="AI1674" i="4"/>
  <c r="AF1674" i="4"/>
  <c r="AI1666" i="4"/>
  <c r="AF1666" i="4"/>
  <c r="AI1658" i="4"/>
  <c r="AF1658" i="4"/>
  <c r="AI1650" i="4"/>
  <c r="AF1650" i="4"/>
  <c r="AI1642" i="4"/>
  <c r="AF1642" i="4"/>
  <c r="AI1634" i="4"/>
  <c r="AF1634" i="4"/>
  <c r="AI1626" i="4"/>
  <c r="AF1626" i="4"/>
  <c r="AI1618" i="4"/>
  <c r="AF1618" i="4"/>
  <c r="AI1610" i="4"/>
  <c r="AF1610" i="4"/>
  <c r="AI1602" i="4"/>
  <c r="AF1602" i="4"/>
  <c r="AI1594" i="4"/>
  <c r="AF1594" i="4"/>
  <c r="AI1586" i="4"/>
  <c r="AF1586" i="4"/>
  <c r="AI1578" i="4"/>
  <c r="AF1578" i="4"/>
  <c r="AI1570" i="4"/>
  <c r="AF1570" i="4"/>
  <c r="J1562" i="4"/>
  <c r="AI1562" i="4"/>
  <c r="AF1562" i="4"/>
  <c r="AI1554" i="4"/>
  <c r="AF1554" i="4"/>
  <c r="AI1546" i="4"/>
  <c r="AF1546" i="4"/>
  <c r="AI1538" i="4"/>
  <c r="AF1538" i="4"/>
  <c r="J1530" i="4"/>
  <c r="AI1530" i="4"/>
  <c r="AF1530" i="4"/>
  <c r="AI1522" i="4"/>
  <c r="AF1522" i="4"/>
  <c r="AI1514" i="4"/>
  <c r="AF1514" i="4"/>
  <c r="AI1506" i="4"/>
  <c r="AF1506" i="4"/>
  <c r="J1498" i="4"/>
  <c r="AI1498" i="4"/>
  <c r="AF1498" i="4"/>
  <c r="AI1490" i="4"/>
  <c r="AF1490" i="4"/>
  <c r="AI1482" i="4"/>
  <c r="AF1482" i="4"/>
  <c r="J1474" i="4"/>
  <c r="AI1474" i="4"/>
  <c r="AF1474" i="4"/>
  <c r="J1466" i="4"/>
  <c r="AI1466" i="4"/>
  <c r="AF1466" i="4"/>
  <c r="AI1458" i="4"/>
  <c r="AF1458" i="4"/>
  <c r="J1450" i="4"/>
  <c r="AI1450" i="4"/>
  <c r="AF1450" i="4"/>
  <c r="AI1442" i="4"/>
  <c r="AF1442" i="4"/>
  <c r="AI1434" i="4"/>
  <c r="AF1434" i="4"/>
  <c r="AI1426" i="4"/>
  <c r="AF1426" i="4"/>
  <c r="AI1418" i="4"/>
  <c r="AF1418" i="4"/>
  <c r="AI1410" i="4"/>
  <c r="AF1410" i="4"/>
  <c r="AI1402" i="4"/>
  <c r="AF1402" i="4"/>
  <c r="AI1394" i="4"/>
  <c r="AF1394" i="4"/>
  <c r="J1386" i="4"/>
  <c r="AI1386" i="4"/>
  <c r="AF1386" i="4"/>
  <c r="AI1378" i="4"/>
  <c r="AF1378" i="4"/>
  <c r="AI1370" i="4"/>
  <c r="AF1370" i="4"/>
  <c r="AI1363" i="4"/>
  <c r="AF1363" i="4"/>
  <c r="AI1356" i="4"/>
  <c r="AF1356" i="4"/>
  <c r="AI1348" i="4"/>
  <c r="AF1348" i="4"/>
  <c r="AI1340" i="4"/>
  <c r="AF1340" i="4"/>
  <c r="AI1332" i="4"/>
  <c r="AF1332" i="4"/>
  <c r="J1324" i="4"/>
  <c r="AI1324" i="4"/>
  <c r="AF1324" i="4"/>
  <c r="J1316" i="4"/>
  <c r="AI1316" i="4"/>
  <c r="AF1316" i="4"/>
  <c r="AI1308" i="4"/>
  <c r="AF1308" i="4"/>
  <c r="AI1300" i="4"/>
  <c r="AF1300" i="4"/>
  <c r="AI1292" i="4"/>
  <c r="AF1292" i="4"/>
  <c r="AI1284" i="4"/>
  <c r="AF1284" i="4"/>
  <c r="AI1276" i="4"/>
  <c r="AF1276" i="4"/>
  <c r="AI1268" i="4"/>
  <c r="AF1268" i="4"/>
  <c r="AI1260" i="4"/>
  <c r="AF1260" i="4"/>
  <c r="J1252" i="4"/>
  <c r="AI1252" i="4"/>
  <c r="AF1252" i="4"/>
  <c r="AI1244" i="4"/>
  <c r="AF1244" i="4"/>
  <c r="AI1236" i="4"/>
  <c r="AF1236" i="4"/>
  <c r="AI1228" i="4"/>
  <c r="AF1228" i="4"/>
  <c r="J1220" i="4"/>
  <c r="AI1220" i="4"/>
  <c r="AF1220" i="4"/>
  <c r="AI1212" i="4"/>
  <c r="AF1212" i="4"/>
  <c r="AI1204" i="4"/>
  <c r="AF1204" i="4"/>
  <c r="J1196" i="4"/>
  <c r="AI1196" i="4"/>
  <c r="AF1196" i="4"/>
  <c r="AI1188" i="4"/>
  <c r="AF1188" i="4"/>
  <c r="J1180" i="4"/>
  <c r="AI1180" i="4"/>
  <c r="AF1180" i="4"/>
  <c r="AI1172" i="4"/>
  <c r="AF1172" i="4"/>
  <c r="AI1164" i="4"/>
  <c r="AF1164" i="4"/>
  <c r="AI1156" i="4"/>
  <c r="AF1156" i="4"/>
  <c r="AI1148" i="4"/>
  <c r="AF1148" i="4"/>
  <c r="AI1140" i="4"/>
  <c r="AF1140" i="4"/>
  <c r="J1132" i="4"/>
  <c r="AI1132" i="4"/>
  <c r="AF1132" i="4"/>
  <c r="AI1124" i="4"/>
  <c r="AF1124" i="4"/>
  <c r="J1116" i="4"/>
  <c r="AI1116" i="4"/>
  <c r="AF1116" i="4"/>
  <c r="AI1108" i="4"/>
  <c r="AF1108" i="4"/>
  <c r="AI1100" i="4"/>
  <c r="AF1100" i="4"/>
  <c r="AI1092" i="4"/>
  <c r="AF1092" i="4"/>
  <c r="AI1084" i="4"/>
  <c r="AF1084" i="4"/>
  <c r="J1076" i="4"/>
  <c r="AI1076" i="4"/>
  <c r="AF1076" i="4"/>
  <c r="J1068" i="4"/>
  <c r="AI1068" i="4"/>
  <c r="AF1068" i="4"/>
  <c r="J1060" i="4"/>
  <c r="AI1060" i="4"/>
  <c r="AF1060" i="4"/>
  <c r="J1052" i="4"/>
  <c r="AI1052" i="4"/>
  <c r="AF1052" i="4"/>
  <c r="J1044" i="4"/>
  <c r="AI1044" i="4"/>
  <c r="AF1044" i="4"/>
  <c r="J1036" i="4"/>
  <c r="AI1036" i="4"/>
  <c r="AF1036" i="4"/>
  <c r="J1028" i="4"/>
  <c r="AI1028" i="4"/>
  <c r="AF1028" i="4"/>
  <c r="AI1020" i="4"/>
  <c r="AF1020" i="4"/>
  <c r="AI1012" i="4"/>
  <c r="AF1012" i="4"/>
  <c r="J1004" i="4"/>
  <c r="AI1004" i="4"/>
  <c r="AF1004" i="4"/>
  <c r="AI996" i="4"/>
  <c r="AF996" i="4"/>
  <c r="J988" i="4"/>
  <c r="AI988" i="4"/>
  <c r="AF988" i="4"/>
  <c r="J980" i="4"/>
  <c r="AI980" i="4"/>
  <c r="AF980" i="4"/>
  <c r="J972" i="4"/>
  <c r="AI972" i="4"/>
  <c r="AF972" i="4"/>
  <c r="J964" i="4"/>
  <c r="AI964" i="4"/>
  <c r="AF964" i="4"/>
  <c r="J956" i="4"/>
  <c r="AI956" i="4"/>
  <c r="AF956" i="4"/>
  <c r="J948" i="4"/>
  <c r="AI948" i="4"/>
  <c r="AF948" i="4"/>
  <c r="AI940" i="4"/>
  <c r="AF940" i="4"/>
  <c r="AI932" i="4"/>
  <c r="AF932" i="4"/>
  <c r="AI924" i="4"/>
  <c r="AF924" i="4"/>
  <c r="AI916" i="4"/>
  <c r="AF916" i="4"/>
  <c r="AI908" i="4"/>
  <c r="AF908" i="4"/>
  <c r="AI900" i="4"/>
  <c r="AF900" i="4"/>
  <c r="AI892" i="4"/>
  <c r="AF892" i="4"/>
  <c r="AI884" i="4"/>
  <c r="AF884" i="4"/>
  <c r="AI876" i="4"/>
  <c r="AF876" i="4"/>
  <c r="AI868" i="4"/>
  <c r="AF868" i="4"/>
  <c r="AI860" i="4"/>
  <c r="AF860" i="4"/>
  <c r="AI852" i="4"/>
  <c r="AF852" i="4"/>
  <c r="AI844" i="4"/>
  <c r="AF844" i="4"/>
  <c r="AI836" i="4"/>
  <c r="AF836" i="4"/>
  <c r="AI828" i="4"/>
  <c r="AF828" i="4"/>
  <c r="AI820" i="4"/>
  <c r="AF820" i="4"/>
  <c r="AI812" i="4"/>
  <c r="AF812" i="4"/>
  <c r="J804" i="4"/>
  <c r="AI804" i="4"/>
  <c r="AF804" i="4"/>
  <c r="AI796" i="4"/>
  <c r="AF796" i="4"/>
  <c r="AI788" i="4"/>
  <c r="AF788" i="4"/>
  <c r="J780" i="4"/>
  <c r="AI780" i="4"/>
  <c r="AF780" i="4"/>
  <c r="AI772" i="4"/>
  <c r="AF772" i="4"/>
  <c r="AI764" i="4"/>
  <c r="AF764" i="4"/>
  <c r="AI756" i="4"/>
  <c r="AF756" i="4"/>
  <c r="AI748" i="4"/>
  <c r="AF748" i="4"/>
  <c r="AI740" i="4"/>
  <c r="AF740" i="4"/>
  <c r="AI732" i="4"/>
  <c r="AF732" i="4"/>
  <c r="J724" i="4"/>
  <c r="AI724" i="4"/>
  <c r="AF724" i="4"/>
  <c r="AI716" i="4"/>
  <c r="AF716" i="4"/>
  <c r="AI708" i="4"/>
  <c r="AF708" i="4"/>
  <c r="AI700" i="4"/>
  <c r="AF700" i="4"/>
  <c r="AI692" i="4"/>
  <c r="AF692" i="4"/>
  <c r="AI684" i="4"/>
  <c r="AF684" i="4"/>
  <c r="J676" i="4"/>
  <c r="AI676" i="4"/>
  <c r="AF676" i="4"/>
  <c r="AI668" i="4"/>
  <c r="AF668" i="4"/>
  <c r="AI660" i="4"/>
  <c r="AF660" i="4"/>
  <c r="AI652" i="4"/>
  <c r="AF652" i="4"/>
  <c r="J644" i="4"/>
  <c r="AI644" i="4"/>
  <c r="AF644" i="4"/>
  <c r="AI636" i="4"/>
  <c r="AF636" i="4"/>
  <c r="AI628" i="4"/>
  <c r="AF628" i="4"/>
  <c r="J620" i="4"/>
  <c r="AI620" i="4"/>
  <c r="AF620" i="4"/>
  <c r="AI612" i="4"/>
  <c r="AF612" i="4"/>
  <c r="J604" i="4"/>
  <c r="AI604" i="4"/>
  <c r="AF604" i="4"/>
  <c r="AI596" i="4"/>
  <c r="AF596" i="4"/>
  <c r="AI588" i="4"/>
  <c r="AF588" i="4"/>
  <c r="AI580" i="4"/>
  <c r="AF580" i="4"/>
  <c r="J572" i="4"/>
  <c r="AI572" i="4"/>
  <c r="AF572" i="4"/>
  <c r="J564" i="4"/>
  <c r="AI564" i="4"/>
  <c r="AF564" i="4"/>
  <c r="AI556" i="4"/>
  <c r="AF556" i="4"/>
  <c r="AI548" i="4"/>
  <c r="AF548" i="4"/>
  <c r="J540" i="4"/>
  <c r="AI540" i="4"/>
  <c r="AF540" i="4"/>
  <c r="AI532" i="4"/>
  <c r="AF532" i="4"/>
  <c r="AI524" i="4"/>
  <c r="AF524" i="4"/>
  <c r="AI516" i="4"/>
  <c r="AF516" i="4"/>
  <c r="AI508" i="4"/>
  <c r="AF508" i="4"/>
  <c r="AI500" i="4"/>
  <c r="AF500" i="4"/>
  <c r="AI492" i="4"/>
  <c r="AF492" i="4"/>
  <c r="AI484" i="4"/>
  <c r="AF484" i="4"/>
  <c r="AI476" i="4"/>
  <c r="AF476" i="4"/>
  <c r="J468" i="4"/>
  <c r="AI468" i="4"/>
  <c r="AF468" i="4"/>
  <c r="J460" i="4"/>
  <c r="AI460" i="4"/>
  <c r="AF460" i="4"/>
  <c r="AI452" i="4"/>
  <c r="AF452" i="4"/>
  <c r="AI444" i="4"/>
  <c r="AF444" i="4"/>
  <c r="AI436" i="4"/>
  <c r="AF436" i="4"/>
  <c r="AI428" i="4"/>
  <c r="AF428" i="4"/>
  <c r="AI420" i="4"/>
  <c r="AF420" i="4"/>
  <c r="AI412" i="4"/>
  <c r="AF412" i="4"/>
  <c r="AI404" i="4"/>
  <c r="AF404" i="4"/>
  <c r="AI396" i="4"/>
  <c r="AF396" i="4"/>
  <c r="AI388" i="4"/>
  <c r="AF388" i="4"/>
  <c r="AI380" i="4"/>
  <c r="AF380" i="4"/>
  <c r="AI372" i="4"/>
  <c r="AF372" i="4"/>
  <c r="AI364" i="4"/>
  <c r="AF364" i="4"/>
  <c r="AI356" i="4"/>
  <c r="AF356" i="4"/>
  <c r="AI348" i="4"/>
  <c r="AF348" i="4"/>
  <c r="AI340" i="4"/>
  <c r="AF340" i="4"/>
  <c r="AI332" i="4"/>
  <c r="AF332" i="4"/>
  <c r="J324" i="4"/>
  <c r="AI324" i="4"/>
  <c r="AF324" i="4"/>
  <c r="AI316" i="4"/>
  <c r="AF316" i="4"/>
  <c r="AI308" i="4"/>
  <c r="AF308" i="4"/>
  <c r="AI300" i="4"/>
  <c r="AF300" i="4"/>
  <c r="AI292" i="4"/>
  <c r="AF292" i="4"/>
  <c r="AI284" i="4"/>
  <c r="AF284" i="4"/>
  <c r="AI276" i="4"/>
  <c r="AF276" i="4"/>
  <c r="AI268" i="4"/>
  <c r="AF268" i="4"/>
  <c r="J204" i="4"/>
  <c r="AI204" i="4"/>
  <c r="J196" i="4"/>
  <c r="AI196" i="4"/>
  <c r="AF188" i="4"/>
  <c r="AI188" i="4"/>
  <c r="J180" i="4"/>
  <c r="AI180" i="4"/>
  <c r="AK172" i="4"/>
  <c r="AI172" i="4"/>
  <c r="AK164" i="4"/>
  <c r="AI164" i="4"/>
  <c r="AK156" i="4"/>
  <c r="AI156" i="4"/>
  <c r="AF148" i="4"/>
  <c r="AI148" i="4"/>
  <c r="AF140" i="4"/>
  <c r="AI140" i="4"/>
  <c r="AF132" i="4"/>
  <c r="AI132" i="4"/>
  <c r="AF124" i="4"/>
  <c r="AI124" i="4"/>
  <c r="AJ117" i="4"/>
  <c r="AI117" i="4"/>
  <c r="AK109" i="4"/>
  <c r="AI109" i="4"/>
  <c r="J101" i="4"/>
  <c r="AI101" i="4"/>
  <c r="AJ93" i="4"/>
  <c r="AI93" i="4"/>
  <c r="AJ85" i="4"/>
  <c r="AI85" i="4"/>
  <c r="AF77" i="4"/>
  <c r="AI77" i="4"/>
  <c r="AO2005" i="4"/>
  <c r="V2005" i="4"/>
  <c r="AH2005" i="4"/>
  <c r="AO1997" i="4"/>
  <c r="V1997" i="4"/>
  <c r="AH1997" i="4"/>
  <c r="AO1989" i="4"/>
  <c r="V1989" i="4"/>
  <c r="AH1989" i="4"/>
  <c r="AO1981" i="4"/>
  <c r="V1981" i="4"/>
  <c r="AH1981" i="4"/>
  <c r="AO1973" i="4"/>
  <c r="V1973" i="4"/>
  <c r="AH1973" i="4"/>
  <c r="AO1965" i="4"/>
  <c r="V1965" i="4"/>
  <c r="AH1965" i="4"/>
  <c r="AO1957" i="4"/>
  <c r="V1957" i="4"/>
  <c r="AH1957" i="4"/>
  <c r="AO1949" i="4"/>
  <c r="V1949" i="4"/>
  <c r="AH1949" i="4"/>
  <c r="AO1941" i="4"/>
  <c r="V1941" i="4"/>
  <c r="AH1941" i="4"/>
  <c r="AO1933" i="4"/>
  <c r="V1933" i="4"/>
  <c r="AH1933" i="4"/>
  <c r="AO1925" i="4"/>
  <c r="AP1925" i="4" s="1"/>
  <c r="V1925" i="4"/>
  <c r="AH1925" i="4"/>
  <c r="AO1917" i="4"/>
  <c r="V1917" i="4"/>
  <c r="AH1917" i="4"/>
  <c r="AO1909" i="4"/>
  <c r="V1909" i="4"/>
  <c r="AH1909" i="4"/>
  <c r="AO1901" i="4"/>
  <c r="V1901" i="4"/>
  <c r="AH1901" i="4"/>
  <c r="AO1893" i="4"/>
  <c r="V1893" i="4"/>
  <c r="AH1893" i="4"/>
  <c r="AO1885" i="4"/>
  <c r="V1885" i="4"/>
  <c r="AH1885" i="4"/>
  <c r="AO1877" i="4"/>
  <c r="V1877" i="4"/>
  <c r="AH1877" i="4"/>
  <c r="AO1869" i="4"/>
  <c r="V1869" i="4"/>
  <c r="AH1869" i="4"/>
  <c r="AO1861" i="4"/>
  <c r="V1861" i="4"/>
  <c r="AH1861" i="4"/>
  <c r="AO1853" i="4"/>
  <c r="V1853" i="4"/>
  <c r="AH1853" i="4"/>
  <c r="AO1845" i="4"/>
  <c r="V1845" i="4"/>
  <c r="AH1845" i="4"/>
  <c r="AO1837" i="4"/>
  <c r="V1837" i="4"/>
  <c r="AH1837" i="4"/>
  <c r="AO1829" i="4"/>
  <c r="V1829" i="4"/>
  <c r="AH1829" i="4"/>
  <c r="AO1821" i="4"/>
  <c r="V1821" i="4"/>
  <c r="AH1821" i="4"/>
  <c r="AO1813" i="4"/>
  <c r="V1813" i="4"/>
  <c r="AH1813" i="4"/>
  <c r="AO1805" i="4"/>
  <c r="V1805" i="4"/>
  <c r="AH1805" i="4"/>
  <c r="AO1797" i="4"/>
  <c r="V1797" i="4"/>
  <c r="AH1797" i="4"/>
  <c r="AO1789" i="4"/>
  <c r="V1789" i="4"/>
  <c r="AH1789" i="4"/>
  <c r="AO1781" i="4"/>
  <c r="V1781" i="4"/>
  <c r="AH1781" i="4"/>
  <c r="AO1773" i="4"/>
  <c r="V1773" i="4"/>
  <c r="AH1773" i="4"/>
  <c r="AO1765" i="4"/>
  <c r="V1765" i="4"/>
  <c r="AH1765" i="4"/>
  <c r="AO1757" i="4"/>
  <c r="V1757" i="4"/>
  <c r="AH1757" i="4"/>
  <c r="AO1749" i="4"/>
  <c r="V1749" i="4"/>
  <c r="AH1749" i="4"/>
  <c r="AO1741" i="4"/>
  <c r="V1741" i="4"/>
  <c r="AH1741" i="4"/>
  <c r="AO1733" i="4"/>
  <c r="V1733" i="4"/>
  <c r="AH1733" i="4"/>
  <c r="AO1725" i="4"/>
  <c r="V1725" i="4"/>
  <c r="AH1725" i="4"/>
  <c r="AO1717" i="4"/>
  <c r="V1717" i="4"/>
  <c r="AH1717" i="4"/>
  <c r="AO1709" i="4"/>
  <c r="V1709" i="4"/>
  <c r="AH1709" i="4"/>
  <c r="AO1701" i="4"/>
  <c r="V1701" i="4"/>
  <c r="AH1701" i="4"/>
  <c r="AO1693" i="4"/>
  <c r="V1693" i="4"/>
  <c r="AH1693" i="4"/>
  <c r="AO1685" i="4"/>
  <c r="V1685" i="4"/>
  <c r="AH1685" i="4"/>
  <c r="AO1677" i="4"/>
  <c r="V1677" i="4"/>
  <c r="AH1677" i="4"/>
  <c r="AO1669" i="4"/>
  <c r="V1669" i="4"/>
  <c r="AH1669" i="4"/>
  <c r="AO1661" i="4"/>
  <c r="V1661" i="4"/>
  <c r="AH1661" i="4"/>
  <c r="AO1653" i="4"/>
  <c r="V1653" i="4"/>
  <c r="AH1653" i="4"/>
  <c r="AO1645" i="4"/>
  <c r="V1645" i="4"/>
  <c r="AH1645" i="4"/>
  <c r="AO1637" i="4"/>
  <c r="V1637" i="4"/>
  <c r="AH1637" i="4"/>
  <c r="AO1629" i="4"/>
  <c r="V1629" i="4"/>
  <c r="AH1629" i="4"/>
  <c r="AO1621" i="4"/>
  <c r="V1621" i="4"/>
  <c r="AH1621" i="4"/>
  <c r="AO1613" i="4"/>
  <c r="V1613" i="4"/>
  <c r="AH1613" i="4"/>
  <c r="AO1605" i="4"/>
  <c r="V1605" i="4"/>
  <c r="AH1605" i="4"/>
  <c r="AO1597" i="4"/>
  <c r="V1597" i="4"/>
  <c r="AH1597" i="4"/>
  <c r="AO1589" i="4"/>
  <c r="AP1589" i="4" s="1"/>
  <c r="V1589" i="4"/>
  <c r="AH1589" i="4"/>
  <c r="AO1581" i="4"/>
  <c r="V1581" i="4"/>
  <c r="AH1581" i="4"/>
  <c r="AO1573" i="4"/>
  <c r="V1573" i="4"/>
  <c r="AH1573" i="4"/>
  <c r="AO1565" i="4"/>
  <c r="V1565" i="4"/>
  <c r="AH1565" i="4"/>
  <c r="AO1557" i="4"/>
  <c r="V1557" i="4"/>
  <c r="AH1557" i="4"/>
  <c r="AO1549" i="4"/>
  <c r="V1549" i="4"/>
  <c r="AH1549" i="4"/>
  <c r="AO1541" i="4"/>
  <c r="V1541" i="4"/>
  <c r="AH1541" i="4"/>
  <c r="AO1533" i="4"/>
  <c r="V1533" i="4"/>
  <c r="AH1533" i="4"/>
  <c r="AO1525" i="4"/>
  <c r="V1525" i="4"/>
  <c r="AH1525" i="4"/>
  <c r="AO1517" i="4"/>
  <c r="V1517" i="4"/>
  <c r="AH1517" i="4"/>
  <c r="AO1509" i="4"/>
  <c r="V1509" i="4"/>
  <c r="AH1509" i="4"/>
  <c r="AO1501" i="4"/>
  <c r="V1501" i="4"/>
  <c r="AH1501" i="4"/>
  <c r="AO1493" i="4"/>
  <c r="V1493" i="4"/>
  <c r="AH1493" i="4"/>
  <c r="AO1485" i="4"/>
  <c r="V1485" i="4"/>
  <c r="AH1485" i="4"/>
  <c r="AO1477" i="4"/>
  <c r="V1477" i="4"/>
  <c r="AH1477" i="4"/>
  <c r="AO1469" i="4"/>
  <c r="V1469" i="4"/>
  <c r="AH1469" i="4"/>
  <c r="AO1461" i="4"/>
  <c r="V1461" i="4"/>
  <c r="AH1461" i="4"/>
  <c r="AO1453" i="4"/>
  <c r="V1453" i="4"/>
  <c r="AH1453" i="4"/>
  <c r="AO1445" i="4"/>
  <c r="V1445" i="4"/>
  <c r="AH1445" i="4"/>
  <c r="AO1437" i="4"/>
  <c r="V1437" i="4"/>
  <c r="AH1437" i="4"/>
  <c r="AO1429" i="4"/>
  <c r="V1429" i="4"/>
  <c r="AH1429" i="4"/>
  <c r="AO1421" i="4"/>
  <c r="V1421" i="4"/>
  <c r="AH1421" i="4"/>
  <c r="AO1413" i="4"/>
  <c r="V1413" i="4"/>
  <c r="AH1413" i="4"/>
  <c r="AO1405" i="4"/>
  <c r="V1405" i="4"/>
  <c r="AH1405" i="4"/>
  <c r="AO1397" i="4"/>
  <c r="V1397" i="4"/>
  <c r="AH1397" i="4"/>
  <c r="AO1389" i="4"/>
  <c r="V1389" i="4"/>
  <c r="AH1389" i="4"/>
  <c r="AO1381" i="4"/>
  <c r="V1381" i="4"/>
  <c r="AH1381" i="4"/>
  <c r="AO1373" i="4"/>
  <c r="V1373" i="4"/>
  <c r="AH1373" i="4"/>
  <c r="AO1365" i="4"/>
  <c r="V1365" i="4"/>
  <c r="AH1365" i="4"/>
  <c r="AO1357" i="4"/>
  <c r="V1357" i="4"/>
  <c r="AH1357" i="4"/>
  <c r="AO1349" i="4"/>
  <c r="V1349" i="4"/>
  <c r="AH1349" i="4"/>
  <c r="AO1341" i="4"/>
  <c r="V1341" i="4"/>
  <c r="AH1341" i="4"/>
  <c r="AO1333" i="4"/>
  <c r="V1333" i="4"/>
  <c r="AH1333" i="4"/>
  <c r="AO1325" i="4"/>
  <c r="V1325" i="4"/>
  <c r="AH1325" i="4"/>
  <c r="AO1317" i="4"/>
  <c r="V1317" i="4"/>
  <c r="AH1317" i="4"/>
  <c r="AO1309" i="4"/>
  <c r="V1309" i="4"/>
  <c r="AH1309" i="4"/>
  <c r="AO1301" i="4"/>
  <c r="V1301" i="4"/>
  <c r="AH1301" i="4"/>
  <c r="AO1293" i="4"/>
  <c r="V1293" i="4"/>
  <c r="AH1293" i="4"/>
  <c r="AO1285" i="4"/>
  <c r="AP1285" i="4" s="1"/>
  <c r="V1285" i="4"/>
  <c r="AH1285" i="4"/>
  <c r="AO1277" i="4"/>
  <c r="AH1277" i="4"/>
  <c r="V1277" i="4"/>
  <c r="AO1269" i="4"/>
  <c r="AH1269" i="4"/>
  <c r="V1269" i="4"/>
  <c r="AO1261" i="4"/>
  <c r="AH1261" i="4"/>
  <c r="V1261" i="4"/>
  <c r="AO1253" i="4"/>
  <c r="AH1253" i="4"/>
  <c r="V1253" i="4"/>
  <c r="AO1245" i="4"/>
  <c r="AH1245" i="4"/>
  <c r="V1245" i="4"/>
  <c r="AO1237" i="4"/>
  <c r="AH1237" i="4"/>
  <c r="V1237" i="4"/>
  <c r="AO1229" i="4"/>
  <c r="AH1229" i="4"/>
  <c r="V1229" i="4"/>
  <c r="AO1221" i="4"/>
  <c r="AH1221" i="4"/>
  <c r="V1221" i="4"/>
  <c r="AO1213" i="4"/>
  <c r="AH1213" i="4"/>
  <c r="V1213" i="4"/>
  <c r="AO1205" i="4"/>
  <c r="AH1205" i="4"/>
  <c r="V1205" i="4"/>
  <c r="AO1197" i="4"/>
  <c r="AH1197" i="4"/>
  <c r="V1197" i="4"/>
  <c r="AO1189" i="4"/>
  <c r="AH1189" i="4"/>
  <c r="V1189" i="4"/>
  <c r="AO1181" i="4"/>
  <c r="AH1181" i="4"/>
  <c r="V1181" i="4"/>
  <c r="AO1173" i="4"/>
  <c r="AH1173" i="4"/>
  <c r="V1173" i="4"/>
  <c r="AO1165" i="4"/>
  <c r="AH1165" i="4"/>
  <c r="V1165" i="4"/>
  <c r="AO1157" i="4"/>
  <c r="AH1157" i="4"/>
  <c r="V1157" i="4"/>
  <c r="AO1149" i="4"/>
  <c r="AH1149" i="4"/>
  <c r="V1149" i="4"/>
  <c r="AO1141" i="4"/>
  <c r="AH1141" i="4"/>
  <c r="V1141" i="4"/>
  <c r="AO1133" i="4"/>
  <c r="AH1133" i="4"/>
  <c r="V1133" i="4"/>
  <c r="AO1125" i="4"/>
  <c r="AH1125" i="4"/>
  <c r="V1125" i="4"/>
  <c r="J2001" i="4"/>
  <c r="AF2001" i="4"/>
  <c r="AI2001" i="4"/>
  <c r="J1993" i="4"/>
  <c r="AF1993" i="4"/>
  <c r="AI1993" i="4"/>
  <c r="J1985" i="4"/>
  <c r="AF1985" i="4"/>
  <c r="AI1985" i="4"/>
  <c r="J1977" i="4"/>
  <c r="AF1977" i="4"/>
  <c r="AI1977" i="4"/>
  <c r="J1969" i="4"/>
  <c r="AF1969" i="4"/>
  <c r="AI1969" i="4"/>
  <c r="J1961" i="4"/>
  <c r="AF1961" i="4"/>
  <c r="AI1961" i="4"/>
  <c r="J1953" i="4"/>
  <c r="AF1953" i="4"/>
  <c r="AI1953" i="4"/>
  <c r="J1945" i="4"/>
  <c r="AF1945" i="4"/>
  <c r="AI1945" i="4"/>
  <c r="J1937" i="4"/>
  <c r="AF1937" i="4"/>
  <c r="AI1937" i="4"/>
  <c r="AF1929" i="4"/>
  <c r="AI1929" i="4"/>
  <c r="AF1921" i="4"/>
  <c r="AI1921" i="4"/>
  <c r="J1913" i="4"/>
  <c r="AF1913" i="4"/>
  <c r="AI1913" i="4"/>
  <c r="J1905" i="4"/>
  <c r="AF1905" i="4"/>
  <c r="AI1905" i="4"/>
  <c r="J1897" i="4"/>
  <c r="AF1897" i="4"/>
  <c r="AI1897" i="4"/>
  <c r="J1889" i="4"/>
  <c r="AF1889" i="4"/>
  <c r="AI1889" i="4"/>
  <c r="J1881" i="4"/>
  <c r="AF1881" i="4"/>
  <c r="AI1881" i="4"/>
  <c r="J1873" i="4"/>
  <c r="AF1873" i="4"/>
  <c r="AI1873" i="4"/>
  <c r="AF1865" i="4"/>
  <c r="AI1865" i="4"/>
  <c r="J1857" i="4"/>
  <c r="AF1857" i="4"/>
  <c r="AI1857" i="4"/>
  <c r="J1849" i="4"/>
  <c r="AF1849" i="4"/>
  <c r="AI1849" i="4"/>
  <c r="J1841" i="4"/>
  <c r="AF1841" i="4"/>
  <c r="AI1841" i="4"/>
  <c r="AF1833" i="4"/>
  <c r="AI1833" i="4"/>
  <c r="AF1825" i="4"/>
  <c r="AI1825" i="4"/>
  <c r="J1817" i="4"/>
  <c r="AF1817" i="4"/>
  <c r="AI1817" i="4"/>
  <c r="J1809" i="4"/>
  <c r="AF1809" i="4"/>
  <c r="AI1809" i="4"/>
  <c r="J1801" i="4"/>
  <c r="AF1801" i="4"/>
  <c r="AI1801" i="4"/>
  <c r="J1793" i="4"/>
  <c r="AF1793" i="4"/>
  <c r="AI1793" i="4"/>
  <c r="J1785" i="4"/>
  <c r="AF1785" i="4"/>
  <c r="AI1785" i="4"/>
  <c r="J1777" i="4"/>
  <c r="AF1777" i="4"/>
  <c r="AI1777" i="4"/>
  <c r="J1769" i="4"/>
  <c r="AI1769" i="4"/>
  <c r="AF1769" i="4"/>
  <c r="AI1761" i="4"/>
  <c r="AF1761" i="4"/>
  <c r="J1753" i="4"/>
  <c r="AI1753" i="4"/>
  <c r="AF1753" i="4"/>
  <c r="J1745" i="4"/>
  <c r="AI1745" i="4"/>
  <c r="AF1745" i="4"/>
  <c r="AI1737" i="4"/>
  <c r="AF1737" i="4"/>
  <c r="J1729" i="4"/>
  <c r="AI1729" i="4"/>
  <c r="AF1729" i="4"/>
  <c r="J1721" i="4"/>
  <c r="AI1721" i="4"/>
  <c r="AF1721" i="4"/>
  <c r="J1713" i="4"/>
  <c r="AI1713" i="4"/>
  <c r="AF1713" i="4"/>
  <c r="J1705" i="4"/>
  <c r="AI1705" i="4"/>
  <c r="AF1705" i="4"/>
  <c r="J1697" i="4"/>
  <c r="AI1697" i="4"/>
  <c r="AF1697" i="4"/>
  <c r="J1689" i="4"/>
  <c r="AI1689" i="4"/>
  <c r="AF1689" i="4"/>
  <c r="J1681" i="4"/>
  <c r="AI1681" i="4"/>
  <c r="AF1681" i="4"/>
  <c r="J1673" i="4"/>
  <c r="AI1673" i="4"/>
  <c r="AF1673" i="4"/>
  <c r="J1665" i="4"/>
  <c r="AI1665" i="4"/>
  <c r="AF1665" i="4"/>
  <c r="J1657" i="4"/>
  <c r="AI1657" i="4"/>
  <c r="AF1657" i="4"/>
  <c r="J1649" i="4"/>
  <c r="AI1649" i="4"/>
  <c r="AF1649" i="4"/>
  <c r="J1641" i="4"/>
  <c r="AI1641" i="4"/>
  <c r="AF1641" i="4"/>
  <c r="J1633" i="4"/>
  <c r="AI1633" i="4"/>
  <c r="AF1633" i="4"/>
  <c r="J1625" i="4"/>
  <c r="AI1625" i="4"/>
  <c r="AF1625" i="4"/>
  <c r="J1617" i="4"/>
  <c r="AI1617" i="4"/>
  <c r="AF1617" i="4"/>
  <c r="AI1609" i="4"/>
  <c r="AF1609" i="4"/>
  <c r="J1601" i="4"/>
  <c r="AI1601" i="4"/>
  <c r="AF1601" i="4"/>
  <c r="J1593" i="4"/>
  <c r="AI1593" i="4"/>
  <c r="AF1593" i="4"/>
  <c r="J1585" i="4"/>
  <c r="AI1585" i="4"/>
  <c r="AF1585" i="4"/>
  <c r="J1577" i="4"/>
  <c r="AI1577" i="4"/>
  <c r="AF1577" i="4"/>
  <c r="J1569" i="4"/>
  <c r="AI1569" i="4"/>
  <c r="AF1569" i="4"/>
  <c r="J1561" i="4"/>
  <c r="AI1561" i="4"/>
  <c r="AF1561" i="4"/>
  <c r="AI1553" i="4"/>
  <c r="AF1553" i="4"/>
  <c r="J1545" i="4"/>
  <c r="AI1545" i="4"/>
  <c r="AF1545" i="4"/>
  <c r="J1537" i="4"/>
  <c r="AI1537" i="4"/>
  <c r="AF1537" i="4"/>
  <c r="J1529" i="4"/>
  <c r="AI1529" i="4"/>
  <c r="AF1529" i="4"/>
  <c r="J1521" i="4"/>
  <c r="AI1521" i="4"/>
  <c r="AF1521" i="4"/>
  <c r="J1513" i="4"/>
  <c r="AI1513" i="4"/>
  <c r="AF1513" i="4"/>
  <c r="J1505" i="4"/>
  <c r="AI1505" i="4"/>
  <c r="AF1505" i="4"/>
  <c r="J1497" i="4"/>
  <c r="AI1497" i="4"/>
  <c r="AF1497" i="4"/>
  <c r="J1489" i="4"/>
  <c r="AI1489" i="4"/>
  <c r="AF1489" i="4"/>
  <c r="J1481" i="4"/>
  <c r="AI1481" i="4"/>
  <c r="AF1481" i="4"/>
  <c r="AI1473" i="4"/>
  <c r="AF1473" i="4"/>
  <c r="J1465" i="4"/>
  <c r="AI1465" i="4"/>
  <c r="AF1465" i="4"/>
  <c r="AI1457" i="4"/>
  <c r="AF1457" i="4"/>
  <c r="J1449" i="4"/>
  <c r="AI1449" i="4"/>
  <c r="AF1449" i="4"/>
  <c r="AI1441" i="4"/>
  <c r="AF1441" i="4"/>
  <c r="J1433" i="4"/>
  <c r="AI1433" i="4"/>
  <c r="AF1433" i="4"/>
  <c r="J1425" i="4"/>
  <c r="AI1425" i="4"/>
  <c r="AF1425" i="4"/>
  <c r="J1417" i="4"/>
  <c r="AI1417" i="4"/>
  <c r="AF1417" i="4"/>
  <c r="J1409" i="4"/>
  <c r="AI1409" i="4"/>
  <c r="AF1409" i="4"/>
  <c r="AI1401" i="4"/>
  <c r="AF1401" i="4"/>
  <c r="J1393" i="4"/>
  <c r="AI1393" i="4"/>
  <c r="AF1393" i="4"/>
  <c r="AI1385" i="4"/>
  <c r="AF1385" i="4"/>
  <c r="J1377" i="4"/>
  <c r="AI1377" i="4"/>
  <c r="AF1377" i="4"/>
  <c r="J1369" i="4"/>
  <c r="AI1369" i="4"/>
  <c r="AF1369" i="4"/>
  <c r="AI1362" i="4"/>
  <c r="AF1362" i="4"/>
  <c r="J1355" i="4"/>
  <c r="AI1355" i="4"/>
  <c r="AF1355" i="4"/>
  <c r="AI1347" i="4"/>
  <c r="AF1347" i="4"/>
  <c r="J1339" i="4"/>
  <c r="AI1339" i="4"/>
  <c r="AF1339" i="4"/>
  <c r="J1331" i="4"/>
  <c r="AI1331" i="4"/>
  <c r="AF1331" i="4"/>
  <c r="J1323" i="4"/>
  <c r="AI1323" i="4"/>
  <c r="AF1323" i="4"/>
  <c r="J1315" i="4"/>
  <c r="AI1315" i="4"/>
  <c r="AF1315" i="4"/>
  <c r="J1307" i="4"/>
  <c r="AI1307" i="4"/>
  <c r="AF1307" i="4"/>
  <c r="J1299" i="4"/>
  <c r="AI1299" i="4"/>
  <c r="AF1299" i="4"/>
  <c r="J1291" i="4"/>
  <c r="AI1291" i="4"/>
  <c r="AF1291" i="4"/>
  <c r="J1283" i="4"/>
  <c r="AI1283" i="4"/>
  <c r="AF1283" i="4"/>
  <c r="AI1275" i="4"/>
  <c r="AF1275" i="4"/>
  <c r="AI1267" i="4"/>
  <c r="AF1267" i="4"/>
  <c r="J1259" i="4"/>
  <c r="AI1259" i="4"/>
  <c r="AF1259" i="4"/>
  <c r="J1251" i="4"/>
  <c r="AI1251" i="4"/>
  <c r="AF1251" i="4"/>
  <c r="J1243" i="4"/>
  <c r="AI1243" i="4"/>
  <c r="AF1243" i="4"/>
  <c r="AI1235" i="4"/>
  <c r="AF1235" i="4"/>
  <c r="AI1227" i="4"/>
  <c r="AF1227" i="4"/>
  <c r="J1219" i="4"/>
  <c r="AI1219" i="4"/>
  <c r="AF1219" i="4"/>
  <c r="J1211" i="4"/>
  <c r="AI1211" i="4"/>
  <c r="AF1211" i="4"/>
  <c r="J1203" i="4"/>
  <c r="AI1203" i="4"/>
  <c r="AF1203" i="4"/>
  <c r="AI1195" i="4"/>
  <c r="AF1195" i="4"/>
  <c r="J1187" i="4"/>
  <c r="AI1187" i="4"/>
  <c r="AF1187" i="4"/>
  <c r="J1179" i="4"/>
  <c r="AI1179" i="4"/>
  <c r="AF1179" i="4"/>
  <c r="J1171" i="4"/>
  <c r="AI1171" i="4"/>
  <c r="AF1171" i="4"/>
  <c r="J1163" i="4"/>
  <c r="AI1163" i="4"/>
  <c r="AF1163" i="4"/>
  <c r="J1155" i="4"/>
  <c r="AI1155" i="4"/>
  <c r="AF1155" i="4"/>
  <c r="J1147" i="4"/>
  <c r="AI1147" i="4"/>
  <c r="AF1147" i="4"/>
  <c r="AI1139" i="4"/>
  <c r="AF1139" i="4"/>
  <c r="J1131" i="4"/>
  <c r="AI1131" i="4"/>
  <c r="AF1131" i="4"/>
  <c r="J1123" i="4"/>
  <c r="AI1123" i="4"/>
  <c r="AF1123" i="4"/>
  <c r="J1115" i="4"/>
  <c r="AI1115" i="4"/>
  <c r="AF1115" i="4"/>
  <c r="J1107" i="4"/>
  <c r="AI1107" i="4"/>
  <c r="AF1107" i="4"/>
  <c r="J1099" i="4"/>
  <c r="AI1099" i="4"/>
  <c r="AF1099" i="4"/>
  <c r="J1091" i="4"/>
  <c r="AI1091" i="4"/>
  <c r="AF1091" i="4"/>
  <c r="J1083" i="4"/>
  <c r="AI1083" i="4"/>
  <c r="AF1083" i="4"/>
  <c r="J1075" i="4"/>
  <c r="AI1075" i="4"/>
  <c r="AF1075" i="4"/>
  <c r="J1067" i="4"/>
  <c r="AI1067" i="4"/>
  <c r="AF1067" i="4"/>
  <c r="J1059" i="4"/>
  <c r="AI1059" i="4"/>
  <c r="AF1059" i="4"/>
  <c r="J1051" i="4"/>
  <c r="AI1051" i="4"/>
  <c r="AF1051" i="4"/>
  <c r="J1043" i="4"/>
  <c r="AI1043" i="4"/>
  <c r="AF1043" i="4"/>
  <c r="J1035" i="4"/>
  <c r="AI1035" i="4"/>
  <c r="AF1035" i="4"/>
  <c r="J1027" i="4"/>
  <c r="AI1027" i="4"/>
  <c r="AF1027" i="4"/>
  <c r="J1019" i="4"/>
  <c r="AI1019" i="4"/>
  <c r="AF1019" i="4"/>
  <c r="J1011" i="4"/>
  <c r="AI1011" i="4"/>
  <c r="AF1011" i="4"/>
  <c r="J1003" i="4"/>
  <c r="AI1003" i="4"/>
  <c r="AF1003" i="4"/>
  <c r="J995" i="4"/>
  <c r="AI995" i="4"/>
  <c r="AF995" i="4"/>
  <c r="J987" i="4"/>
  <c r="AI987" i="4"/>
  <c r="AF987" i="4"/>
  <c r="J979" i="4"/>
  <c r="AI979" i="4"/>
  <c r="AF979" i="4"/>
  <c r="J971" i="4"/>
  <c r="AI971" i="4"/>
  <c r="AF971" i="4"/>
  <c r="J963" i="4"/>
  <c r="AI963" i="4"/>
  <c r="AF963" i="4"/>
  <c r="J955" i="4"/>
  <c r="AI955" i="4"/>
  <c r="AF955" i="4"/>
  <c r="J947" i="4"/>
  <c r="AI947" i="4"/>
  <c r="AF947" i="4"/>
  <c r="J939" i="4"/>
  <c r="AI939" i="4"/>
  <c r="AF939" i="4"/>
  <c r="AI931" i="4"/>
  <c r="AF931" i="4"/>
  <c r="J923" i="4"/>
  <c r="AI923" i="4"/>
  <c r="AF923" i="4"/>
  <c r="J915" i="4"/>
  <c r="AI915" i="4"/>
  <c r="AF915" i="4"/>
  <c r="J907" i="4"/>
  <c r="AI907" i="4"/>
  <c r="AF907" i="4"/>
  <c r="J899" i="4"/>
  <c r="AI899" i="4"/>
  <c r="AF899" i="4"/>
  <c r="J891" i="4"/>
  <c r="AI891" i="4"/>
  <c r="AF891" i="4"/>
  <c r="J883" i="4"/>
  <c r="AI883" i="4"/>
  <c r="AF883" i="4"/>
  <c r="J875" i="4"/>
  <c r="AI875" i="4"/>
  <c r="AF875" i="4"/>
  <c r="J867" i="4"/>
  <c r="AI867" i="4"/>
  <c r="AF867" i="4"/>
  <c r="J859" i="4"/>
  <c r="AI859" i="4"/>
  <c r="AF859" i="4"/>
  <c r="J851" i="4"/>
  <c r="AI851" i="4"/>
  <c r="AF851" i="4"/>
  <c r="J843" i="4"/>
  <c r="AI843" i="4"/>
  <c r="AF843" i="4"/>
  <c r="J835" i="4"/>
  <c r="AI835" i="4"/>
  <c r="AF835" i="4"/>
  <c r="J827" i="4"/>
  <c r="AI827" i="4"/>
  <c r="AF827" i="4"/>
  <c r="J819" i="4"/>
  <c r="AI819" i="4"/>
  <c r="AF819" i="4"/>
  <c r="J811" i="4"/>
  <c r="AI811" i="4"/>
  <c r="AF811" i="4"/>
  <c r="J803" i="4"/>
  <c r="AI803" i="4"/>
  <c r="AF803" i="4"/>
  <c r="J795" i="4"/>
  <c r="AI795" i="4"/>
  <c r="AF795" i="4"/>
  <c r="J787" i="4"/>
  <c r="AI787" i="4"/>
  <c r="AF787" i="4"/>
  <c r="AI779" i="4"/>
  <c r="AF779" i="4"/>
  <c r="J771" i="4"/>
  <c r="AI771" i="4"/>
  <c r="AF771" i="4"/>
  <c r="J763" i="4"/>
  <c r="AI763" i="4"/>
  <c r="AF763" i="4"/>
  <c r="J755" i="4"/>
  <c r="AI755" i="4"/>
  <c r="AF755" i="4"/>
  <c r="J747" i="4"/>
  <c r="AI747" i="4"/>
  <c r="AF747" i="4"/>
  <c r="J739" i="4"/>
  <c r="AI739" i="4"/>
  <c r="AF739" i="4"/>
  <c r="J731" i="4"/>
  <c r="AI731" i="4"/>
  <c r="AF731" i="4"/>
  <c r="AI723" i="4"/>
  <c r="AF723" i="4"/>
  <c r="J715" i="4"/>
  <c r="AI715" i="4"/>
  <c r="AF715" i="4"/>
  <c r="J707" i="4"/>
  <c r="AI707" i="4"/>
  <c r="AF707" i="4"/>
  <c r="J699" i="4"/>
  <c r="AI699" i="4"/>
  <c r="AF699" i="4"/>
  <c r="J691" i="4"/>
  <c r="AI691" i="4"/>
  <c r="AF691" i="4"/>
  <c r="J683" i="4"/>
  <c r="AI683" i="4"/>
  <c r="AF683" i="4"/>
  <c r="J675" i="4"/>
  <c r="AI675" i="4"/>
  <c r="AF675" i="4"/>
  <c r="J667" i="4"/>
  <c r="AI667" i="4"/>
  <c r="AF667" i="4"/>
  <c r="J659" i="4"/>
  <c r="AI659" i="4"/>
  <c r="AF659" i="4"/>
  <c r="J651" i="4"/>
  <c r="AI651" i="4"/>
  <c r="AF651" i="4"/>
  <c r="J643" i="4"/>
  <c r="AI643" i="4"/>
  <c r="AF643" i="4"/>
  <c r="J635" i="4"/>
  <c r="AI635" i="4"/>
  <c r="AF635" i="4"/>
  <c r="J627" i="4"/>
  <c r="AI627" i="4"/>
  <c r="AF627" i="4"/>
  <c r="J619" i="4"/>
  <c r="AI619" i="4"/>
  <c r="AF619" i="4"/>
  <c r="J611" i="4"/>
  <c r="AI611" i="4"/>
  <c r="AF611" i="4"/>
  <c r="J603" i="4"/>
  <c r="AI603" i="4"/>
  <c r="AF603" i="4"/>
  <c r="J595" i="4"/>
  <c r="AI595" i="4"/>
  <c r="AF595" i="4"/>
  <c r="J587" i="4"/>
  <c r="AI587" i="4"/>
  <c r="AF587" i="4"/>
  <c r="J579" i="4"/>
  <c r="AI579" i="4"/>
  <c r="AF579" i="4"/>
  <c r="J571" i="4"/>
  <c r="AI571" i="4"/>
  <c r="AF571" i="4"/>
  <c r="J563" i="4"/>
  <c r="AI563" i="4"/>
  <c r="AF563" i="4"/>
  <c r="J555" i="4"/>
  <c r="AI555" i="4"/>
  <c r="AF555" i="4"/>
  <c r="J547" i="4"/>
  <c r="AI547" i="4"/>
  <c r="AF547" i="4"/>
  <c r="J539" i="4"/>
  <c r="AI539" i="4"/>
  <c r="AF539" i="4"/>
  <c r="J531" i="4"/>
  <c r="AI531" i="4"/>
  <c r="AF531" i="4"/>
  <c r="J523" i="4"/>
  <c r="AI523" i="4"/>
  <c r="AF523" i="4"/>
  <c r="J515" i="4"/>
  <c r="AI515" i="4"/>
  <c r="AF515" i="4"/>
  <c r="J507" i="4"/>
  <c r="AI507" i="4"/>
  <c r="AF507" i="4"/>
  <c r="J499" i="4"/>
  <c r="AI499" i="4"/>
  <c r="AF499" i="4"/>
  <c r="J491" i="4"/>
  <c r="AI491" i="4"/>
  <c r="AF491" i="4"/>
  <c r="J483" i="4"/>
  <c r="AI483" i="4"/>
  <c r="AF483" i="4"/>
  <c r="J475" i="4"/>
  <c r="AI475" i="4"/>
  <c r="AF475" i="4"/>
  <c r="J467" i="4"/>
  <c r="AI467" i="4"/>
  <c r="AF467" i="4"/>
  <c r="J459" i="4"/>
  <c r="AI459" i="4"/>
  <c r="AF459" i="4"/>
  <c r="J451" i="4"/>
  <c r="AI451" i="4"/>
  <c r="AF451" i="4"/>
  <c r="J443" i="4"/>
  <c r="AI443" i="4"/>
  <c r="AF443" i="4"/>
  <c r="J435" i="4"/>
  <c r="AI435" i="4"/>
  <c r="AF435" i="4"/>
  <c r="J427" i="4"/>
  <c r="AI427" i="4"/>
  <c r="AF427" i="4"/>
  <c r="J419" i="4"/>
  <c r="AI419" i="4"/>
  <c r="AF419" i="4"/>
  <c r="AI411" i="4"/>
  <c r="AF411" i="4"/>
  <c r="J403" i="4"/>
  <c r="AI403" i="4"/>
  <c r="AF403" i="4"/>
  <c r="J395" i="4"/>
  <c r="AI395" i="4"/>
  <c r="AF395" i="4"/>
  <c r="J387" i="4"/>
  <c r="AI387" i="4"/>
  <c r="AF387" i="4"/>
  <c r="J379" i="4"/>
  <c r="AI379" i="4"/>
  <c r="AF379" i="4"/>
  <c r="AI371" i="4"/>
  <c r="AF371" i="4"/>
  <c r="J363" i="4"/>
  <c r="AI363" i="4"/>
  <c r="AF363" i="4"/>
  <c r="J355" i="4"/>
  <c r="AI355" i="4"/>
  <c r="AF355" i="4"/>
  <c r="J347" i="4"/>
  <c r="AI347" i="4"/>
  <c r="AF347" i="4"/>
  <c r="J339" i="4"/>
  <c r="AI339" i="4"/>
  <c r="AF339" i="4"/>
  <c r="J331" i="4"/>
  <c r="AI331" i="4"/>
  <c r="AF331" i="4"/>
  <c r="J323" i="4"/>
  <c r="AI323" i="4"/>
  <c r="AF323" i="4"/>
  <c r="J315" i="4"/>
  <c r="AI315" i="4"/>
  <c r="AF315" i="4"/>
  <c r="AI307" i="4"/>
  <c r="AF307" i="4"/>
  <c r="J299" i="4"/>
  <c r="AI299" i="4"/>
  <c r="AF299" i="4"/>
  <c r="J291" i="4"/>
  <c r="AI291" i="4"/>
  <c r="AF291" i="4"/>
  <c r="J283" i="4"/>
  <c r="AI283" i="4"/>
  <c r="AF283" i="4"/>
  <c r="J275" i="4"/>
  <c r="AI275" i="4"/>
  <c r="AF275" i="4"/>
  <c r="J267" i="4"/>
  <c r="AI267" i="4"/>
  <c r="AF267" i="4"/>
  <c r="J203" i="4"/>
  <c r="AI203" i="4"/>
  <c r="J195" i="4"/>
  <c r="AI195" i="4"/>
  <c r="J187" i="4"/>
  <c r="AI187" i="4"/>
  <c r="J179" i="4"/>
  <c r="AI179" i="4"/>
  <c r="J171" i="4"/>
  <c r="AI171" i="4"/>
  <c r="J163" i="4"/>
  <c r="AI163" i="4"/>
  <c r="J155" i="4"/>
  <c r="AI155" i="4"/>
  <c r="J147" i="4"/>
  <c r="AI147" i="4"/>
  <c r="J139" i="4"/>
  <c r="AI139" i="4"/>
  <c r="J131" i="4"/>
  <c r="AI131" i="4"/>
  <c r="J123" i="4"/>
  <c r="AI123" i="4"/>
  <c r="J108" i="4"/>
  <c r="AI108" i="4"/>
  <c r="AO2004" i="4"/>
  <c r="V2004" i="4"/>
  <c r="AH2004" i="4"/>
  <c r="AO1996" i="4"/>
  <c r="V1996" i="4"/>
  <c r="AH1996" i="4"/>
  <c r="AO1988" i="4"/>
  <c r="V1988" i="4"/>
  <c r="AH1988" i="4"/>
  <c r="AO1980" i="4"/>
  <c r="V1980" i="4"/>
  <c r="AH1980" i="4"/>
  <c r="AO1972" i="4"/>
  <c r="V1972" i="4"/>
  <c r="AH1972" i="4"/>
  <c r="AO1964" i="4"/>
  <c r="V1964" i="4"/>
  <c r="AH1964" i="4"/>
  <c r="AO1956" i="4"/>
  <c r="V1956" i="4"/>
  <c r="AH1956" i="4"/>
  <c r="AO1948" i="4"/>
  <c r="V1948" i="4"/>
  <c r="AH1948" i="4"/>
  <c r="AO1940" i="4"/>
  <c r="V1940" i="4"/>
  <c r="AH1940" i="4"/>
  <c r="AO1932" i="4"/>
  <c r="V1932" i="4"/>
  <c r="AH1932" i="4"/>
  <c r="AO1924" i="4"/>
  <c r="V1924" i="4"/>
  <c r="AH1924" i="4"/>
  <c r="AO1916" i="4"/>
  <c r="V1916" i="4"/>
  <c r="AH1916" i="4"/>
  <c r="AO1908" i="4"/>
  <c r="V1908" i="4"/>
  <c r="AH1908" i="4"/>
  <c r="AO1900" i="4"/>
  <c r="V1900" i="4"/>
  <c r="AH1900" i="4"/>
  <c r="AO1892" i="4"/>
  <c r="V1892" i="4"/>
  <c r="AH1892" i="4"/>
  <c r="AO1884" i="4"/>
  <c r="V1884" i="4"/>
  <c r="AH1884" i="4"/>
  <c r="AO1876" i="4"/>
  <c r="V1876" i="4"/>
  <c r="AH1876" i="4"/>
  <c r="AO1868" i="4"/>
  <c r="V1868" i="4"/>
  <c r="AH1868" i="4"/>
  <c r="AO1860" i="4"/>
  <c r="V1860" i="4"/>
  <c r="AH1860" i="4"/>
  <c r="AO1852" i="4"/>
  <c r="V1852" i="4"/>
  <c r="AH1852" i="4"/>
  <c r="AO1844" i="4"/>
  <c r="V1844" i="4"/>
  <c r="AH1844" i="4"/>
  <c r="AO1836" i="4"/>
  <c r="V1836" i="4"/>
  <c r="AH1836" i="4"/>
  <c r="AO1828" i="4"/>
  <c r="V1828" i="4"/>
  <c r="AH1828" i="4"/>
  <c r="AO1820" i="4"/>
  <c r="V1820" i="4"/>
  <c r="AH1820" i="4"/>
  <c r="AO1812" i="4"/>
  <c r="V1812" i="4"/>
  <c r="AH1812" i="4"/>
  <c r="AO1804" i="4"/>
  <c r="V1804" i="4"/>
  <c r="AH1804" i="4"/>
  <c r="AO1796" i="4"/>
  <c r="V1796" i="4"/>
  <c r="AH1796" i="4"/>
  <c r="AO1788" i="4"/>
  <c r="V1788" i="4"/>
  <c r="AH1788" i="4"/>
  <c r="AO1780" i="4"/>
  <c r="V1780" i="4"/>
  <c r="AH1780" i="4"/>
  <c r="AO1772" i="4"/>
  <c r="V1772" i="4"/>
  <c r="AH1772" i="4"/>
  <c r="AO1764" i="4"/>
  <c r="V1764" i="4"/>
  <c r="AH1764" i="4"/>
  <c r="AO1756" i="4"/>
  <c r="V1756" i="4"/>
  <c r="AH1756" i="4"/>
  <c r="AO1748" i="4"/>
  <c r="V1748" i="4"/>
  <c r="AH1748" i="4"/>
  <c r="AO1740" i="4"/>
  <c r="V1740" i="4"/>
  <c r="AH1740" i="4"/>
  <c r="AO1732" i="4"/>
  <c r="V1732" i="4"/>
  <c r="AH1732" i="4"/>
  <c r="AO1724" i="4"/>
  <c r="V1724" i="4"/>
  <c r="AH1724" i="4"/>
  <c r="AO1716" i="4"/>
  <c r="V1716" i="4"/>
  <c r="AH1716" i="4"/>
  <c r="AO1708" i="4"/>
  <c r="V1708" i="4"/>
  <c r="AH1708" i="4"/>
  <c r="AO1700" i="4"/>
  <c r="V1700" i="4"/>
  <c r="AH1700" i="4"/>
  <c r="AO1692" i="4"/>
  <c r="V1692" i="4"/>
  <c r="AH1692" i="4"/>
  <c r="AO1684" i="4"/>
  <c r="V1684" i="4"/>
  <c r="AH1684" i="4"/>
  <c r="AO1676" i="4"/>
  <c r="V1676" i="4"/>
  <c r="AH1676" i="4"/>
  <c r="AO1668" i="4"/>
  <c r="V1668" i="4"/>
  <c r="AH1668" i="4"/>
  <c r="AO1660" i="4"/>
  <c r="V1660" i="4"/>
  <c r="AH1660" i="4"/>
  <c r="AO1652" i="4"/>
  <c r="V1652" i="4"/>
  <c r="AH1652" i="4"/>
  <c r="AO1644" i="4"/>
  <c r="V1644" i="4"/>
  <c r="AH1644" i="4"/>
  <c r="AO1636" i="4"/>
  <c r="V1636" i="4"/>
  <c r="AH1636" i="4"/>
  <c r="AO1628" i="4"/>
  <c r="V1628" i="4"/>
  <c r="AH1628" i="4"/>
  <c r="AO1620" i="4"/>
  <c r="V1620" i="4"/>
  <c r="AH1620" i="4"/>
  <c r="AO1612" i="4"/>
  <c r="V1612" i="4"/>
  <c r="AH1612" i="4"/>
  <c r="AO1604" i="4"/>
  <c r="V1604" i="4"/>
  <c r="AH1604" i="4"/>
  <c r="AO1596" i="4"/>
  <c r="V1596" i="4"/>
  <c r="AH1596" i="4"/>
  <c r="AO1588" i="4"/>
  <c r="V1588" i="4"/>
  <c r="AH1588" i="4"/>
  <c r="AO1580" i="4"/>
  <c r="V1580" i="4"/>
  <c r="AH1580" i="4"/>
  <c r="AO1572" i="4"/>
  <c r="V1572" i="4"/>
  <c r="AH1572" i="4"/>
  <c r="AO1564" i="4"/>
  <c r="V1564" i="4"/>
  <c r="AH1564" i="4"/>
  <c r="AO1556" i="4"/>
  <c r="V1556" i="4"/>
  <c r="AH1556" i="4"/>
  <c r="AO1548" i="4"/>
  <c r="V1548" i="4"/>
  <c r="AH1548" i="4"/>
  <c r="AO1540" i="4"/>
  <c r="V1540" i="4"/>
  <c r="AH1540" i="4"/>
  <c r="AO1532" i="4"/>
  <c r="V1532" i="4"/>
  <c r="AH1532" i="4"/>
  <c r="AO1524" i="4"/>
  <c r="V1524" i="4"/>
  <c r="AH1524" i="4"/>
  <c r="AO1516" i="4"/>
  <c r="V1516" i="4"/>
  <c r="AH1516" i="4"/>
  <c r="AO1508" i="4"/>
  <c r="V1508" i="4"/>
  <c r="AH1508" i="4"/>
  <c r="AO1500" i="4"/>
  <c r="V1500" i="4"/>
  <c r="AH1500" i="4"/>
  <c r="AO1492" i="4"/>
  <c r="V1492" i="4"/>
  <c r="AH1492" i="4"/>
  <c r="AO1484" i="4"/>
  <c r="V1484" i="4"/>
  <c r="AH1484" i="4"/>
  <c r="AO1476" i="4"/>
  <c r="V1476" i="4"/>
  <c r="AH1476" i="4"/>
  <c r="AO1468" i="4"/>
  <c r="V1468" i="4"/>
  <c r="AH1468" i="4"/>
  <c r="AO1460" i="4"/>
  <c r="V1460" i="4"/>
  <c r="AH1460" i="4"/>
  <c r="AO1452" i="4"/>
  <c r="V1452" i="4"/>
  <c r="AH1452" i="4"/>
  <c r="AO1444" i="4"/>
  <c r="V1444" i="4"/>
  <c r="AH1444" i="4"/>
  <c r="AO1436" i="4"/>
  <c r="V1436" i="4"/>
  <c r="AH1436" i="4"/>
  <c r="AO1428" i="4"/>
  <c r="V1428" i="4"/>
  <c r="AH1428" i="4"/>
  <c r="AO1420" i="4"/>
  <c r="V1420" i="4"/>
  <c r="AH1420" i="4"/>
  <c r="AO1412" i="4"/>
  <c r="V1412" i="4"/>
  <c r="AH1412" i="4"/>
  <c r="AO1404" i="4"/>
  <c r="V1404" i="4"/>
  <c r="AH1404" i="4"/>
  <c r="AO1396" i="4"/>
  <c r="V1396" i="4"/>
  <c r="AH1396" i="4"/>
  <c r="AO1388" i="4"/>
  <c r="V1388" i="4"/>
  <c r="AH1388" i="4"/>
  <c r="AO1380" i="4"/>
  <c r="V1380" i="4"/>
  <c r="AH1380" i="4"/>
  <c r="AO1372" i="4"/>
  <c r="V1372" i="4"/>
  <c r="AH1372" i="4"/>
  <c r="AO1364" i="4"/>
  <c r="V1364" i="4"/>
  <c r="AH1364" i="4"/>
  <c r="AO1356" i="4"/>
  <c r="V1356" i="4"/>
  <c r="AH1356" i="4"/>
  <c r="AO1348" i="4"/>
  <c r="V1348" i="4"/>
  <c r="AH1348" i="4"/>
  <c r="AO1340" i="4"/>
  <c r="V1340" i="4"/>
  <c r="AH1340" i="4"/>
  <c r="AO1332" i="4"/>
  <c r="V1332" i="4"/>
  <c r="AH1332" i="4"/>
  <c r="AO1324" i="4"/>
  <c r="V1324" i="4"/>
  <c r="AH1324" i="4"/>
  <c r="AO1316" i="4"/>
  <c r="V1316" i="4"/>
  <c r="AH1316" i="4"/>
  <c r="AO1308" i="4"/>
  <c r="V1308" i="4"/>
  <c r="AH1308" i="4"/>
  <c r="AO1300" i="4"/>
  <c r="V1300" i="4"/>
  <c r="AH1300" i="4"/>
  <c r="AO1292" i="4"/>
  <c r="V1292" i="4"/>
  <c r="AH1292" i="4"/>
  <c r="AO1284" i="4"/>
  <c r="V1284" i="4"/>
  <c r="AH1284" i="4"/>
  <c r="AO1276" i="4"/>
  <c r="AH1276" i="4"/>
  <c r="V1276" i="4"/>
  <c r="AO1268" i="4"/>
  <c r="AH1268" i="4"/>
  <c r="V1268" i="4"/>
  <c r="AO1260" i="4"/>
  <c r="AH1260" i="4"/>
  <c r="V1260" i="4"/>
  <c r="AO1252" i="4"/>
  <c r="AH1252" i="4"/>
  <c r="V1252" i="4"/>
  <c r="AO1244" i="4"/>
  <c r="AH1244" i="4"/>
  <c r="V1244" i="4"/>
  <c r="AO1236" i="4"/>
  <c r="AH1236" i="4"/>
  <c r="V1236" i="4"/>
  <c r="AO1228" i="4"/>
  <c r="AH1228" i="4"/>
  <c r="V1228" i="4"/>
  <c r="AO1220" i="4"/>
  <c r="AH1220" i="4"/>
  <c r="V1220" i="4"/>
  <c r="AO1212" i="4"/>
  <c r="AH1212" i="4"/>
  <c r="V1212" i="4"/>
  <c r="AO1204" i="4"/>
  <c r="AH1204" i="4"/>
  <c r="V1204" i="4"/>
  <c r="AO1196" i="4"/>
  <c r="AH1196" i="4"/>
  <c r="V1196" i="4"/>
  <c r="AO1188" i="4"/>
  <c r="AH1188" i="4"/>
  <c r="V1188" i="4"/>
  <c r="AO1180" i="4"/>
  <c r="AH1180" i="4"/>
  <c r="V1180" i="4"/>
  <c r="AO1172" i="4"/>
  <c r="AH1172" i="4"/>
  <c r="V1172" i="4"/>
  <c r="AO1164" i="4"/>
  <c r="AH1164" i="4"/>
  <c r="V1164" i="4"/>
  <c r="AO1156" i="4"/>
  <c r="AH1156" i="4"/>
  <c r="V1156" i="4"/>
  <c r="AO1148" i="4"/>
  <c r="AH1148" i="4"/>
  <c r="V1148" i="4"/>
  <c r="J2008" i="4"/>
  <c r="AF2008" i="4"/>
  <c r="AI2008" i="4"/>
  <c r="J2000" i="4"/>
  <c r="AF2000" i="4"/>
  <c r="AI2000" i="4"/>
  <c r="J1992" i="4"/>
  <c r="AF1992" i="4"/>
  <c r="AI1992" i="4"/>
  <c r="J1984" i="4"/>
  <c r="AF1984" i="4"/>
  <c r="AI1984" i="4"/>
  <c r="J1976" i="4"/>
  <c r="AF1976" i="4"/>
  <c r="AI1976" i="4"/>
  <c r="J1968" i="4"/>
  <c r="AF1968" i="4"/>
  <c r="AI1968" i="4"/>
  <c r="J1960" i="4"/>
  <c r="AF1960" i="4"/>
  <c r="AI1960" i="4"/>
  <c r="J1952" i="4"/>
  <c r="AF1952" i="4"/>
  <c r="AI1952" i="4"/>
  <c r="J1944" i="4"/>
  <c r="AF1944" i="4"/>
  <c r="AI1944" i="4"/>
  <c r="J1936" i="4"/>
  <c r="AF1936" i="4"/>
  <c r="AI1936" i="4"/>
  <c r="J1928" i="4"/>
  <c r="AF1928" i="4"/>
  <c r="AI1928" i="4"/>
  <c r="J1920" i="4"/>
  <c r="AF1920" i="4"/>
  <c r="AI1920" i="4"/>
  <c r="J1912" i="4"/>
  <c r="AF1912" i="4"/>
  <c r="AI1912" i="4"/>
  <c r="J1904" i="4"/>
  <c r="AF1904" i="4"/>
  <c r="AI1904" i="4"/>
  <c r="J1896" i="4"/>
  <c r="AF1896" i="4"/>
  <c r="AI1896" i="4"/>
  <c r="J1888" i="4"/>
  <c r="AF1888" i="4"/>
  <c r="AI1888" i="4"/>
  <c r="J1880" i="4"/>
  <c r="AF1880" i="4"/>
  <c r="AI1880" i="4"/>
  <c r="J1872" i="4"/>
  <c r="AF1872" i="4"/>
  <c r="AI1872" i="4"/>
  <c r="J1864" i="4"/>
  <c r="AF1864" i="4"/>
  <c r="AI1864" i="4"/>
  <c r="J1856" i="4"/>
  <c r="AF1856" i="4"/>
  <c r="AI1856" i="4"/>
  <c r="J1848" i="4"/>
  <c r="AF1848" i="4"/>
  <c r="AI1848" i="4"/>
  <c r="J1840" i="4"/>
  <c r="AF1840" i="4"/>
  <c r="AI1840" i="4"/>
  <c r="J1832" i="4"/>
  <c r="AF1832" i="4"/>
  <c r="AI1832" i="4"/>
  <c r="J1824" i="4"/>
  <c r="AF1824" i="4"/>
  <c r="AI1824" i="4"/>
  <c r="J1816" i="4"/>
  <c r="AF1816" i="4"/>
  <c r="AI1816" i="4"/>
  <c r="J1808" i="4"/>
  <c r="AF1808" i="4"/>
  <c r="AI1808" i="4"/>
  <c r="J1800" i="4"/>
  <c r="AF1800" i="4"/>
  <c r="AI1800" i="4"/>
  <c r="J1792" i="4"/>
  <c r="AF1792" i="4"/>
  <c r="AI1792" i="4"/>
  <c r="J1784" i="4"/>
  <c r="AF1784" i="4"/>
  <c r="AI1784" i="4"/>
  <c r="J1776" i="4"/>
  <c r="AF1776" i="4"/>
  <c r="AI1776" i="4"/>
  <c r="J1768" i="4"/>
  <c r="AI1768" i="4"/>
  <c r="AF1768" i="4"/>
  <c r="J1760" i="4"/>
  <c r="AI1760" i="4"/>
  <c r="AF1760" i="4"/>
  <c r="J1752" i="4"/>
  <c r="AI1752" i="4"/>
  <c r="AF1752" i="4"/>
  <c r="J1744" i="4"/>
  <c r="AI1744" i="4"/>
  <c r="AF1744" i="4"/>
  <c r="J1736" i="4"/>
  <c r="AI1736" i="4"/>
  <c r="AF1736" i="4"/>
  <c r="J1728" i="4"/>
  <c r="AI1728" i="4"/>
  <c r="AF1728" i="4"/>
  <c r="J1720" i="4"/>
  <c r="AI1720" i="4"/>
  <c r="AF1720" i="4"/>
  <c r="J1712" i="4"/>
  <c r="AI1712" i="4"/>
  <c r="AF1712" i="4"/>
  <c r="J1704" i="4"/>
  <c r="AI1704" i="4"/>
  <c r="AF1704" i="4"/>
  <c r="AI1696" i="4"/>
  <c r="AF1696" i="4"/>
  <c r="J1688" i="4"/>
  <c r="AI1688" i="4"/>
  <c r="AF1688" i="4"/>
  <c r="J1680" i="4"/>
  <c r="AI1680" i="4"/>
  <c r="AF1680" i="4"/>
  <c r="AI1672" i="4"/>
  <c r="AF1672" i="4"/>
  <c r="J1664" i="4"/>
  <c r="AI1664" i="4"/>
  <c r="AF1664" i="4"/>
  <c r="J1656" i="4"/>
  <c r="AI1656" i="4"/>
  <c r="AF1656" i="4"/>
  <c r="J1648" i="4"/>
  <c r="AI1648" i="4"/>
  <c r="AF1648" i="4"/>
  <c r="J1640" i="4"/>
  <c r="AI1640" i="4"/>
  <c r="AF1640" i="4"/>
  <c r="J1632" i="4"/>
  <c r="AI1632" i="4"/>
  <c r="AF1632" i="4"/>
  <c r="J1624" i="4"/>
  <c r="AI1624" i="4"/>
  <c r="AF1624" i="4"/>
  <c r="J1616" i="4"/>
  <c r="AI1616" i="4"/>
  <c r="AF1616" i="4"/>
  <c r="J1608" i="4"/>
  <c r="AI1608" i="4"/>
  <c r="AF1608" i="4"/>
  <c r="J1600" i="4"/>
  <c r="AI1600" i="4"/>
  <c r="AF1600" i="4"/>
  <c r="J1592" i="4"/>
  <c r="AI1592" i="4"/>
  <c r="AF1592" i="4"/>
  <c r="J1584" i="4"/>
  <c r="AI1584" i="4"/>
  <c r="AF1584" i="4"/>
  <c r="J1576" i="4"/>
  <c r="AI1576" i="4"/>
  <c r="AF1576" i="4"/>
  <c r="J1568" i="4"/>
  <c r="AI1568" i="4"/>
  <c r="AF1568" i="4"/>
  <c r="J1560" i="4"/>
  <c r="AI1560" i="4"/>
  <c r="AF1560" i="4"/>
  <c r="AI1552" i="4"/>
  <c r="AF1552" i="4"/>
  <c r="J1544" i="4"/>
  <c r="AI1544" i="4"/>
  <c r="AF1544" i="4"/>
  <c r="J1536" i="4"/>
  <c r="AI1536" i="4"/>
  <c r="AF1536" i="4"/>
  <c r="J1528" i="4"/>
  <c r="AI1528" i="4"/>
  <c r="AF1528" i="4"/>
  <c r="AI1520" i="4"/>
  <c r="AF1520" i="4"/>
  <c r="J1512" i="4"/>
  <c r="AI1512" i="4"/>
  <c r="AF1512" i="4"/>
  <c r="J1504" i="4"/>
  <c r="AI1504" i="4"/>
  <c r="AF1504" i="4"/>
  <c r="J1496" i="4"/>
  <c r="AI1496" i="4"/>
  <c r="AF1496" i="4"/>
  <c r="J1488" i="4"/>
  <c r="AI1488" i="4"/>
  <c r="AF1488" i="4"/>
  <c r="J1480" i="4"/>
  <c r="AI1480" i="4"/>
  <c r="AF1480" i="4"/>
  <c r="J1472" i="4"/>
  <c r="AI1472" i="4"/>
  <c r="AF1472" i="4"/>
  <c r="J1464" i="4"/>
  <c r="AI1464" i="4"/>
  <c r="AF1464" i="4"/>
  <c r="J1456" i="4"/>
  <c r="AI1456" i="4"/>
  <c r="AF1456" i="4"/>
  <c r="J1448" i="4"/>
  <c r="AI1448" i="4"/>
  <c r="AF1448" i="4"/>
  <c r="J1440" i="4"/>
  <c r="AI1440" i="4"/>
  <c r="AF1440" i="4"/>
  <c r="J1432" i="4"/>
  <c r="AI1432" i="4"/>
  <c r="AF1432" i="4"/>
  <c r="J1424" i="4"/>
  <c r="AI1424" i="4"/>
  <c r="AF1424" i="4"/>
  <c r="J1416" i="4"/>
  <c r="AI1416" i="4"/>
  <c r="AF1416" i="4"/>
  <c r="J1408" i="4"/>
  <c r="AI1408" i="4"/>
  <c r="AF1408" i="4"/>
  <c r="J1400" i="4"/>
  <c r="AI1400" i="4"/>
  <c r="AF1400" i="4"/>
  <c r="J1392" i="4"/>
  <c r="AI1392" i="4"/>
  <c r="AF1392" i="4"/>
  <c r="J1384" i="4"/>
  <c r="AI1384" i="4"/>
  <c r="AF1384" i="4"/>
  <c r="J1376" i="4"/>
  <c r="AI1376" i="4"/>
  <c r="AF1376" i="4"/>
  <c r="J1368" i="4"/>
  <c r="J1361" i="4"/>
  <c r="J1354" i="4"/>
  <c r="AI1354" i="4"/>
  <c r="AF1354" i="4"/>
  <c r="J1346" i="4"/>
  <c r="AI1346" i="4"/>
  <c r="AF1346" i="4"/>
  <c r="J1338" i="4"/>
  <c r="AI1338" i="4"/>
  <c r="AF1338" i="4"/>
  <c r="J1330" i="4"/>
  <c r="AI1330" i="4"/>
  <c r="AF1330" i="4"/>
  <c r="J1322" i="4"/>
  <c r="AI1322" i="4"/>
  <c r="AF1322" i="4"/>
  <c r="AI1314" i="4"/>
  <c r="AF1314" i="4"/>
  <c r="J1306" i="4"/>
  <c r="AI1306" i="4"/>
  <c r="AF1306" i="4"/>
  <c r="J1298" i="4"/>
  <c r="AI1298" i="4"/>
  <c r="AF1298" i="4"/>
  <c r="J1290" i="4"/>
  <c r="AI1290" i="4"/>
  <c r="AF1290" i="4"/>
  <c r="J1282" i="4"/>
  <c r="AI1282" i="4"/>
  <c r="AF1282" i="4"/>
  <c r="J1274" i="4"/>
  <c r="AI1274" i="4"/>
  <c r="AF1274" i="4"/>
  <c r="J1266" i="4"/>
  <c r="AI1266" i="4"/>
  <c r="AF1266" i="4"/>
  <c r="J1258" i="4"/>
  <c r="AI1258" i="4"/>
  <c r="AF1258" i="4"/>
  <c r="J1250" i="4"/>
  <c r="AI1250" i="4"/>
  <c r="AF1250" i="4"/>
  <c r="J1242" i="4"/>
  <c r="AI1242" i="4"/>
  <c r="AF1242" i="4"/>
  <c r="J1234" i="4"/>
  <c r="AI1234" i="4"/>
  <c r="AF1234" i="4"/>
  <c r="J1226" i="4"/>
  <c r="AI1226" i="4"/>
  <c r="AF1226" i="4"/>
  <c r="J1218" i="4"/>
  <c r="AI1218" i="4"/>
  <c r="AF1218" i="4"/>
  <c r="J1210" i="4"/>
  <c r="AI1210" i="4"/>
  <c r="AF1210" i="4"/>
  <c r="J1202" i="4"/>
  <c r="AI1202" i="4"/>
  <c r="AF1202" i="4"/>
  <c r="J1194" i="4"/>
  <c r="AI1194" i="4"/>
  <c r="AF1194" i="4"/>
  <c r="J1186" i="4"/>
  <c r="AI1186" i="4"/>
  <c r="AF1186" i="4"/>
  <c r="J1178" i="4"/>
  <c r="AI1178" i="4"/>
  <c r="AF1178" i="4"/>
  <c r="J1170" i="4"/>
  <c r="AI1170" i="4"/>
  <c r="AF1170" i="4"/>
  <c r="J1162" i="4"/>
  <c r="AI1162" i="4"/>
  <c r="AF1162" i="4"/>
  <c r="J1154" i="4"/>
  <c r="AI1154" i="4"/>
  <c r="AF1154" i="4"/>
  <c r="J1146" i="4"/>
  <c r="AI1146" i="4"/>
  <c r="AF1146" i="4"/>
  <c r="J1138" i="4"/>
  <c r="AI1138" i="4"/>
  <c r="AF1138" i="4"/>
  <c r="J1130" i="4"/>
  <c r="AI1130" i="4"/>
  <c r="AF1130" i="4"/>
  <c r="J1122" i="4"/>
  <c r="AI1122" i="4"/>
  <c r="AF1122" i="4"/>
  <c r="J1114" i="4"/>
  <c r="AI1114" i="4"/>
  <c r="AF1114" i="4"/>
  <c r="J1106" i="4"/>
  <c r="AI1106" i="4"/>
  <c r="AF1106" i="4"/>
  <c r="J1098" i="4"/>
  <c r="AI1098" i="4"/>
  <c r="AF1098" i="4"/>
  <c r="J1090" i="4"/>
  <c r="AI1090" i="4"/>
  <c r="AF1090" i="4"/>
  <c r="J1082" i="4"/>
  <c r="AI1082" i="4"/>
  <c r="AF1082" i="4"/>
  <c r="J1074" i="4"/>
  <c r="AI1074" i="4"/>
  <c r="AF1074" i="4"/>
  <c r="J1066" i="4"/>
  <c r="AI1066" i="4"/>
  <c r="AF1066" i="4"/>
  <c r="J1058" i="4"/>
  <c r="AI1058" i="4"/>
  <c r="AF1058" i="4"/>
  <c r="J1050" i="4"/>
  <c r="AI1050" i="4"/>
  <c r="AF1050" i="4"/>
  <c r="J1042" i="4"/>
  <c r="AI1042" i="4"/>
  <c r="AF1042" i="4"/>
  <c r="J1034" i="4"/>
  <c r="AI1034" i="4"/>
  <c r="AF1034" i="4"/>
  <c r="J1026" i="4"/>
  <c r="AI1026" i="4"/>
  <c r="AF1026" i="4"/>
  <c r="J1018" i="4"/>
  <c r="AI1018" i="4"/>
  <c r="AF1018" i="4"/>
  <c r="J1010" i="4"/>
  <c r="AI1010" i="4"/>
  <c r="AF1010" i="4"/>
  <c r="J1002" i="4"/>
  <c r="AI1002" i="4"/>
  <c r="AF1002" i="4"/>
  <c r="J994" i="4"/>
  <c r="AI994" i="4"/>
  <c r="AF994" i="4"/>
  <c r="J986" i="4"/>
  <c r="AI986" i="4"/>
  <c r="AF986" i="4"/>
  <c r="J978" i="4"/>
  <c r="AI978" i="4"/>
  <c r="AF978" i="4"/>
  <c r="J970" i="4"/>
  <c r="AI970" i="4"/>
  <c r="AF970" i="4"/>
  <c r="J962" i="4"/>
  <c r="AI962" i="4"/>
  <c r="AF962" i="4"/>
  <c r="AI954" i="4"/>
  <c r="AF954" i="4"/>
  <c r="J946" i="4"/>
  <c r="AI946" i="4"/>
  <c r="AF946" i="4"/>
  <c r="J938" i="4"/>
  <c r="AI938" i="4"/>
  <c r="AF938" i="4"/>
  <c r="J930" i="4"/>
  <c r="AI930" i="4"/>
  <c r="AF930" i="4"/>
  <c r="J922" i="4"/>
  <c r="AI922" i="4"/>
  <c r="AF922" i="4"/>
  <c r="J914" i="4"/>
  <c r="AI914" i="4"/>
  <c r="AF914" i="4"/>
  <c r="J906" i="4"/>
  <c r="AI906" i="4"/>
  <c r="AF906" i="4"/>
  <c r="J898" i="4"/>
  <c r="AI898" i="4"/>
  <c r="AF898" i="4"/>
  <c r="J890" i="4"/>
  <c r="AI890" i="4"/>
  <c r="AF890" i="4"/>
  <c r="J882" i="4"/>
  <c r="AI882" i="4"/>
  <c r="AF882" i="4"/>
  <c r="J874" i="4"/>
  <c r="AI874" i="4"/>
  <c r="AF874" i="4"/>
  <c r="J866" i="4"/>
  <c r="AI866" i="4"/>
  <c r="AF866" i="4"/>
  <c r="J858" i="4"/>
  <c r="AI858" i="4"/>
  <c r="AF858" i="4"/>
  <c r="J850" i="4"/>
  <c r="AI850" i="4"/>
  <c r="AF850" i="4"/>
  <c r="J842" i="4"/>
  <c r="AI842" i="4"/>
  <c r="AF842" i="4"/>
  <c r="J834" i="4"/>
  <c r="AI834" i="4"/>
  <c r="AF834" i="4"/>
  <c r="J826" i="4"/>
  <c r="AI826" i="4"/>
  <c r="AF826" i="4"/>
  <c r="J818" i="4"/>
  <c r="AI818" i="4"/>
  <c r="AF818" i="4"/>
  <c r="J810" i="4"/>
  <c r="AI810" i="4"/>
  <c r="AF810" i="4"/>
  <c r="J802" i="4"/>
  <c r="AI802" i="4"/>
  <c r="AF802" i="4"/>
  <c r="J794" i="4"/>
  <c r="AI794" i="4"/>
  <c r="AF794" i="4"/>
  <c r="J786" i="4"/>
  <c r="AI786" i="4"/>
  <c r="AF786" i="4"/>
  <c r="J778" i="4"/>
  <c r="AI778" i="4"/>
  <c r="AF778" i="4"/>
  <c r="J770" i="4"/>
  <c r="AI770" i="4"/>
  <c r="AF770" i="4"/>
  <c r="AI762" i="4"/>
  <c r="AF762" i="4"/>
  <c r="J754" i="4"/>
  <c r="AI754" i="4"/>
  <c r="AF754" i="4"/>
  <c r="J746" i="4"/>
  <c r="AI746" i="4"/>
  <c r="AF746" i="4"/>
  <c r="J738" i="4"/>
  <c r="AI738" i="4"/>
  <c r="AF738" i="4"/>
  <c r="J730" i="4"/>
  <c r="AI730" i="4"/>
  <c r="AF730" i="4"/>
  <c r="J722" i="4"/>
  <c r="AI722" i="4"/>
  <c r="AF722" i="4"/>
  <c r="J714" i="4"/>
  <c r="AI714" i="4"/>
  <c r="AF714" i="4"/>
  <c r="J706" i="4"/>
  <c r="AI706" i="4"/>
  <c r="AF706" i="4"/>
  <c r="J698" i="4"/>
  <c r="AI698" i="4"/>
  <c r="AF698" i="4"/>
  <c r="J690" i="4"/>
  <c r="AI690" i="4"/>
  <c r="AF690" i="4"/>
  <c r="J682" i="4"/>
  <c r="AI682" i="4"/>
  <c r="AF682" i="4"/>
  <c r="J674" i="4"/>
  <c r="AI674" i="4"/>
  <c r="AF674" i="4"/>
  <c r="J666" i="4"/>
  <c r="AI666" i="4"/>
  <c r="AF666" i="4"/>
  <c r="J658" i="4"/>
  <c r="AI658" i="4"/>
  <c r="AF658" i="4"/>
  <c r="AI650" i="4"/>
  <c r="AF650" i="4"/>
  <c r="AI642" i="4"/>
  <c r="AF642" i="4"/>
  <c r="AI634" i="4"/>
  <c r="AF634" i="4"/>
  <c r="AI626" i="4"/>
  <c r="AF626" i="4"/>
  <c r="AI618" i="4"/>
  <c r="AF618" i="4"/>
  <c r="AI610" i="4"/>
  <c r="AF610" i="4"/>
  <c r="J602" i="4"/>
  <c r="AI602" i="4"/>
  <c r="AF602" i="4"/>
  <c r="J594" i="4"/>
  <c r="AI594" i="4"/>
  <c r="AF594" i="4"/>
  <c r="J586" i="4"/>
  <c r="AI586" i="4"/>
  <c r="AF586" i="4"/>
  <c r="J578" i="4"/>
  <c r="AI578" i="4"/>
  <c r="AF578" i="4"/>
  <c r="J570" i="4"/>
  <c r="AI570" i="4"/>
  <c r="AF570" i="4"/>
  <c r="J562" i="4"/>
  <c r="AI562" i="4"/>
  <c r="AF562" i="4"/>
  <c r="J554" i="4"/>
  <c r="AI554" i="4"/>
  <c r="AF554" i="4"/>
  <c r="J546" i="4"/>
  <c r="AI546" i="4"/>
  <c r="AF546" i="4"/>
  <c r="J538" i="4"/>
  <c r="AI538" i="4"/>
  <c r="AF538" i="4"/>
  <c r="J530" i="4"/>
  <c r="AI530" i="4"/>
  <c r="AF530" i="4"/>
  <c r="J522" i="4"/>
  <c r="AI522" i="4"/>
  <c r="AF522" i="4"/>
  <c r="J514" i="4"/>
  <c r="AI514" i="4"/>
  <c r="AF514" i="4"/>
  <c r="J506" i="4"/>
  <c r="AI506" i="4"/>
  <c r="AF506" i="4"/>
  <c r="J498" i="4"/>
  <c r="AI498" i="4"/>
  <c r="AF498" i="4"/>
  <c r="J490" i="4"/>
  <c r="AI490" i="4"/>
  <c r="AF490" i="4"/>
  <c r="J482" i="4"/>
  <c r="AI482" i="4"/>
  <c r="AF482" i="4"/>
  <c r="J474" i="4"/>
  <c r="AI474" i="4"/>
  <c r="AF474" i="4"/>
  <c r="J466" i="4"/>
  <c r="AI466" i="4"/>
  <c r="AF466" i="4"/>
  <c r="J458" i="4"/>
  <c r="AI458" i="4"/>
  <c r="AF458" i="4"/>
  <c r="J450" i="4"/>
  <c r="AI450" i="4"/>
  <c r="AF450" i="4"/>
  <c r="AI442" i="4"/>
  <c r="AF442" i="4"/>
  <c r="AI434" i="4"/>
  <c r="AF434" i="4"/>
  <c r="AI426" i="4"/>
  <c r="AF426" i="4"/>
  <c r="AI418" i="4"/>
  <c r="AF418" i="4"/>
  <c r="AI410" i="4"/>
  <c r="AF410" i="4"/>
  <c r="AI402" i="4"/>
  <c r="AF402" i="4"/>
  <c r="AI394" i="4"/>
  <c r="AF394" i="4"/>
  <c r="AI386" i="4"/>
  <c r="AF386" i="4"/>
  <c r="AI378" i="4"/>
  <c r="AF378" i="4"/>
  <c r="AI370" i="4"/>
  <c r="AF370" i="4"/>
  <c r="AI362" i="4"/>
  <c r="AF362" i="4"/>
  <c r="AI354" i="4"/>
  <c r="AF354" i="4"/>
  <c r="AI346" i="4"/>
  <c r="AF346" i="4"/>
  <c r="AI338" i="4"/>
  <c r="AF338" i="4"/>
  <c r="AI330" i="4"/>
  <c r="AF330" i="4"/>
  <c r="AI322" i="4"/>
  <c r="AF322" i="4"/>
  <c r="AI314" i="4"/>
  <c r="AF314" i="4"/>
  <c r="AI306" i="4"/>
  <c r="AF306" i="4"/>
  <c r="AI298" i="4"/>
  <c r="AF298" i="4"/>
  <c r="AI290" i="4"/>
  <c r="AF290" i="4"/>
  <c r="AI282" i="4"/>
  <c r="AF282" i="4"/>
  <c r="AI274" i="4"/>
  <c r="AF274" i="4"/>
  <c r="AK202" i="4"/>
  <c r="AI202" i="4"/>
  <c r="AK194" i="4"/>
  <c r="AI194" i="4"/>
  <c r="AK186" i="4"/>
  <c r="AI186" i="4"/>
  <c r="AK178" i="4"/>
  <c r="AI178" i="4"/>
  <c r="AK170" i="4"/>
  <c r="AI170" i="4"/>
  <c r="AK162" i="4"/>
  <c r="AI162" i="4"/>
  <c r="J154" i="4"/>
  <c r="AI154" i="4"/>
  <c r="AJ146" i="4"/>
  <c r="AI146" i="4"/>
  <c r="AJ138" i="4"/>
  <c r="AI138" i="4"/>
  <c r="AJ130" i="4"/>
  <c r="AI130" i="4"/>
  <c r="AJ122" i="4"/>
  <c r="AI122" i="4"/>
  <c r="J115" i="4"/>
  <c r="AI115" i="4"/>
  <c r="AJ107" i="4"/>
  <c r="AI107" i="4"/>
  <c r="AJ99" i="4"/>
  <c r="AI99" i="4"/>
  <c r="AJ91" i="4"/>
  <c r="AI91" i="4"/>
  <c r="J83" i="4"/>
  <c r="AI83" i="4"/>
  <c r="AF75" i="4"/>
  <c r="AI75" i="4"/>
  <c r="AF68" i="4"/>
  <c r="AI68" i="4"/>
  <c r="AO2003" i="4"/>
  <c r="V2003" i="4"/>
  <c r="AH2003" i="4"/>
  <c r="AO1995" i="4"/>
  <c r="V1995" i="4"/>
  <c r="AH1995" i="4"/>
  <c r="AO1987" i="4"/>
  <c r="V1987" i="4"/>
  <c r="AH1987" i="4"/>
  <c r="AO1979" i="4"/>
  <c r="V1979" i="4"/>
  <c r="AH1979" i="4"/>
  <c r="AO1971" i="4"/>
  <c r="V1971" i="4"/>
  <c r="AH1971" i="4"/>
  <c r="AO1963" i="4"/>
  <c r="V1963" i="4"/>
  <c r="AH1963" i="4"/>
  <c r="AO1955" i="4"/>
  <c r="V1955" i="4"/>
  <c r="AH1955" i="4"/>
  <c r="AO1947" i="4"/>
  <c r="V1947" i="4"/>
  <c r="AH1947" i="4"/>
  <c r="AO1939" i="4"/>
  <c r="V1939" i="4"/>
  <c r="AH1939" i="4"/>
  <c r="AO1931" i="4"/>
  <c r="V1931" i="4"/>
  <c r="AH1931" i="4"/>
  <c r="AO1923" i="4"/>
  <c r="V1923" i="4"/>
  <c r="AH1923" i="4"/>
  <c r="AO1915" i="4"/>
  <c r="V1915" i="4"/>
  <c r="AH1915" i="4"/>
  <c r="AO1907" i="4"/>
  <c r="V1907" i="4"/>
  <c r="AH1907" i="4"/>
  <c r="AO1899" i="4"/>
  <c r="V1899" i="4"/>
  <c r="AH1899" i="4"/>
  <c r="AO1891" i="4"/>
  <c r="V1891" i="4"/>
  <c r="AH1891" i="4"/>
  <c r="AO1883" i="4"/>
  <c r="V1883" i="4"/>
  <c r="AH1883" i="4"/>
  <c r="AO1875" i="4"/>
  <c r="V1875" i="4"/>
  <c r="AH1875" i="4"/>
  <c r="AO1867" i="4"/>
  <c r="V1867" i="4"/>
  <c r="AH1867" i="4"/>
  <c r="AO1859" i="4"/>
  <c r="V1859" i="4"/>
  <c r="AH1859" i="4"/>
  <c r="AO1851" i="4"/>
  <c r="V1851" i="4"/>
  <c r="AH1851" i="4"/>
  <c r="AO1843" i="4"/>
  <c r="V1843" i="4"/>
  <c r="AH1843" i="4"/>
  <c r="AO1835" i="4"/>
  <c r="V1835" i="4"/>
  <c r="AH1835" i="4"/>
  <c r="AO1827" i="4"/>
  <c r="V1827" i="4"/>
  <c r="AH1827" i="4"/>
  <c r="AO1819" i="4"/>
  <c r="V1819" i="4"/>
  <c r="AH1819" i="4"/>
  <c r="AO1811" i="4"/>
  <c r="V1811" i="4"/>
  <c r="AH1811" i="4"/>
  <c r="AO1803" i="4"/>
  <c r="V1803" i="4"/>
  <c r="AH1803" i="4"/>
  <c r="AO1795" i="4"/>
  <c r="V1795" i="4"/>
  <c r="AH1795" i="4"/>
  <c r="AO1787" i="4"/>
  <c r="V1787" i="4"/>
  <c r="AH1787" i="4"/>
  <c r="AO1779" i="4"/>
  <c r="V1779" i="4"/>
  <c r="AH1779" i="4"/>
  <c r="AO1771" i="4"/>
  <c r="V1771" i="4"/>
  <c r="AH1771" i="4"/>
  <c r="AO1763" i="4"/>
  <c r="V1763" i="4"/>
  <c r="AH1763" i="4"/>
  <c r="AO1755" i="4"/>
  <c r="V1755" i="4"/>
  <c r="AH1755" i="4"/>
  <c r="AO1747" i="4"/>
  <c r="V1747" i="4"/>
  <c r="AH1747" i="4"/>
  <c r="AO1739" i="4"/>
  <c r="V1739" i="4"/>
  <c r="AH1739" i="4"/>
  <c r="AO1731" i="4"/>
  <c r="V1731" i="4"/>
  <c r="AH1731" i="4"/>
  <c r="AO1723" i="4"/>
  <c r="V1723" i="4"/>
  <c r="AH1723" i="4"/>
  <c r="AO1715" i="4"/>
  <c r="V1715" i="4"/>
  <c r="AH1715" i="4"/>
  <c r="AO1707" i="4"/>
  <c r="V1707" i="4"/>
  <c r="AH1707" i="4"/>
  <c r="AO1699" i="4"/>
  <c r="V1699" i="4"/>
  <c r="AH1699" i="4"/>
  <c r="AO1691" i="4"/>
  <c r="V1691" i="4"/>
  <c r="AH1691" i="4"/>
  <c r="AO1683" i="4"/>
  <c r="V1683" i="4"/>
  <c r="AH1683" i="4"/>
  <c r="AO1675" i="4"/>
  <c r="V1675" i="4"/>
  <c r="AH1675" i="4"/>
  <c r="AO1667" i="4"/>
  <c r="V1667" i="4"/>
  <c r="AH1667" i="4"/>
  <c r="AO1659" i="4"/>
  <c r="V1659" i="4"/>
  <c r="AH1659" i="4"/>
  <c r="AO1651" i="4"/>
  <c r="V1651" i="4"/>
  <c r="AH1651" i="4"/>
  <c r="AO1643" i="4"/>
  <c r="V1643" i="4"/>
  <c r="AH1643" i="4"/>
  <c r="AO1635" i="4"/>
  <c r="V1635" i="4"/>
  <c r="AH1635" i="4"/>
  <c r="AO1627" i="4"/>
  <c r="V1627" i="4"/>
  <c r="AH1627" i="4"/>
  <c r="AO1619" i="4"/>
  <c r="V1619" i="4"/>
  <c r="AH1619" i="4"/>
  <c r="AO1611" i="4"/>
  <c r="V1611" i="4"/>
  <c r="AH1611" i="4"/>
  <c r="AO1603" i="4"/>
  <c r="V1603" i="4"/>
  <c r="AH1603" i="4"/>
  <c r="AO1595" i="4"/>
  <c r="V1595" i="4"/>
  <c r="AH1595" i="4"/>
  <c r="AO1587" i="4"/>
  <c r="V1587" i="4"/>
  <c r="AH1587" i="4"/>
  <c r="AO1579" i="4"/>
  <c r="V1579" i="4"/>
  <c r="AH1579" i="4"/>
  <c r="AO1571" i="4"/>
  <c r="V1571" i="4"/>
  <c r="AH1571" i="4"/>
  <c r="AO1563" i="4"/>
  <c r="V1563" i="4"/>
  <c r="AH1563" i="4"/>
  <c r="AO1555" i="4"/>
  <c r="V1555" i="4"/>
  <c r="AH1555" i="4"/>
  <c r="AO1547" i="4"/>
  <c r="V1547" i="4"/>
  <c r="AH1547" i="4"/>
  <c r="AO1539" i="4"/>
  <c r="V1539" i="4"/>
  <c r="AH1539" i="4"/>
  <c r="AO1531" i="4"/>
  <c r="V1531" i="4"/>
  <c r="AH1531" i="4"/>
  <c r="AO1523" i="4"/>
  <c r="V1523" i="4"/>
  <c r="AH1523" i="4"/>
  <c r="AO1515" i="4"/>
  <c r="V1515" i="4"/>
  <c r="AH1515" i="4"/>
  <c r="AO1507" i="4"/>
  <c r="V1507" i="4"/>
  <c r="AH1507" i="4"/>
  <c r="AO1499" i="4"/>
  <c r="V1499" i="4"/>
  <c r="AH1499" i="4"/>
  <c r="AO1491" i="4"/>
  <c r="V1491" i="4"/>
  <c r="AH1491" i="4"/>
  <c r="AO1483" i="4"/>
  <c r="V1483" i="4"/>
  <c r="AH1483" i="4"/>
  <c r="AO1475" i="4"/>
  <c r="V1475" i="4"/>
  <c r="AH1475" i="4"/>
  <c r="AO454" i="4"/>
  <c r="V454" i="4"/>
  <c r="AH454" i="4"/>
  <c r="AO446" i="4"/>
  <c r="V446" i="4"/>
  <c r="AH446" i="4"/>
  <c r="AO438" i="4"/>
  <c r="V438" i="4"/>
  <c r="AH438" i="4"/>
  <c r="AO430" i="4"/>
  <c r="V430" i="4"/>
  <c r="AH430" i="4"/>
  <c r="AO422" i="4"/>
  <c r="V422" i="4"/>
  <c r="AH422" i="4"/>
  <c r="AO414" i="4"/>
  <c r="V414" i="4"/>
  <c r="AH414" i="4"/>
  <c r="AO406" i="4"/>
  <c r="V406" i="4"/>
  <c r="AH406" i="4"/>
  <c r="AO398" i="4"/>
  <c r="V398" i="4"/>
  <c r="AH398" i="4"/>
  <c r="AO390" i="4"/>
  <c r="V390" i="4"/>
  <c r="AH390" i="4"/>
  <c r="AO382" i="4"/>
  <c r="V382" i="4"/>
  <c r="AH382" i="4"/>
  <c r="AO374" i="4"/>
  <c r="V374" i="4"/>
  <c r="AH374" i="4"/>
  <c r="AO366" i="4"/>
  <c r="V366" i="4"/>
  <c r="AH366" i="4"/>
  <c r="AO358" i="4"/>
  <c r="V358" i="4"/>
  <c r="AH358" i="4"/>
  <c r="AO350" i="4"/>
  <c r="V350" i="4"/>
  <c r="AH350" i="4"/>
  <c r="AO342" i="4"/>
  <c r="V342" i="4"/>
  <c r="AH342" i="4"/>
  <c r="AO334" i="4"/>
  <c r="V334" i="4"/>
  <c r="AH334" i="4"/>
  <c r="AO326" i="4"/>
  <c r="V326" i="4"/>
  <c r="AH326" i="4"/>
  <c r="AO318" i="4"/>
  <c r="V318" i="4"/>
  <c r="AH318" i="4"/>
  <c r="AO310" i="4"/>
  <c r="V310" i="4"/>
  <c r="AH310" i="4"/>
  <c r="AO302" i="4"/>
  <c r="V302" i="4"/>
  <c r="AH302" i="4"/>
  <c r="AO294" i="4"/>
  <c r="V294" i="4"/>
  <c r="AH294" i="4"/>
  <c r="AO286" i="4"/>
  <c r="V286" i="4"/>
  <c r="AH286" i="4"/>
  <c r="AO278" i="4"/>
  <c r="V278" i="4"/>
  <c r="AH278" i="4"/>
  <c r="AO270" i="4"/>
  <c r="V270" i="4"/>
  <c r="AH270" i="4"/>
  <c r="AP1620" i="4"/>
  <c r="AP1500" i="4"/>
  <c r="AO1117" i="4"/>
  <c r="AH1117" i="4"/>
  <c r="V1117" i="4"/>
  <c r="AO1109" i="4"/>
  <c r="AH1109" i="4"/>
  <c r="V1109" i="4"/>
  <c r="AO1101" i="4"/>
  <c r="AH1101" i="4"/>
  <c r="V1101" i="4"/>
  <c r="AO1093" i="4"/>
  <c r="AH1093" i="4"/>
  <c r="V1093" i="4"/>
  <c r="AO1085" i="4"/>
  <c r="AH1085" i="4"/>
  <c r="V1085" i="4"/>
  <c r="AO1077" i="4"/>
  <c r="AH1077" i="4"/>
  <c r="V1077" i="4"/>
  <c r="AO1069" i="4"/>
  <c r="AH1069" i="4"/>
  <c r="V1069" i="4"/>
  <c r="AO1061" i="4"/>
  <c r="AH1061" i="4"/>
  <c r="V1061" i="4"/>
  <c r="AO1053" i="4"/>
  <c r="AH1053" i="4"/>
  <c r="V1053" i="4"/>
  <c r="AO1045" i="4"/>
  <c r="AH1045" i="4"/>
  <c r="V1045" i="4"/>
  <c r="AO1037" i="4"/>
  <c r="AH1037" i="4"/>
  <c r="V1037" i="4"/>
  <c r="AO1029" i="4"/>
  <c r="AH1029" i="4"/>
  <c r="V1029" i="4"/>
  <c r="AO1021" i="4"/>
  <c r="AH1021" i="4"/>
  <c r="V1021" i="4"/>
  <c r="AO1013" i="4"/>
  <c r="AH1013" i="4"/>
  <c r="V1013" i="4"/>
  <c r="AO1005" i="4"/>
  <c r="AH1005" i="4"/>
  <c r="V1005" i="4"/>
  <c r="AO997" i="4"/>
  <c r="AH997" i="4"/>
  <c r="V997" i="4"/>
  <c r="AO989" i="4"/>
  <c r="AH989" i="4"/>
  <c r="V989" i="4"/>
  <c r="AO981" i="4"/>
  <c r="AH981" i="4"/>
  <c r="V981" i="4"/>
  <c r="AO973" i="4"/>
  <c r="AH973" i="4"/>
  <c r="V973" i="4"/>
  <c r="AO965" i="4"/>
  <c r="AH965" i="4"/>
  <c r="V965" i="4"/>
  <c r="AO957" i="4"/>
  <c r="AH957" i="4"/>
  <c r="V957" i="4"/>
  <c r="AO949" i="4"/>
  <c r="AH949" i="4"/>
  <c r="V949" i="4"/>
  <c r="AO941" i="4"/>
  <c r="AH941" i="4"/>
  <c r="V941" i="4"/>
  <c r="AO933" i="4"/>
  <c r="AH933" i="4"/>
  <c r="V933" i="4"/>
  <c r="AO925" i="4"/>
  <c r="AH925" i="4"/>
  <c r="V925" i="4"/>
  <c r="AO917" i="4"/>
  <c r="AH917" i="4"/>
  <c r="V917" i="4"/>
  <c r="AO909" i="4"/>
  <c r="AH909" i="4"/>
  <c r="V909" i="4"/>
  <c r="AO901" i="4"/>
  <c r="AH901" i="4"/>
  <c r="V901" i="4"/>
  <c r="AO893" i="4"/>
  <c r="AH893" i="4"/>
  <c r="V893" i="4"/>
  <c r="AO885" i="4"/>
  <c r="AH885" i="4"/>
  <c r="V885" i="4"/>
  <c r="AO877" i="4"/>
  <c r="AH877" i="4"/>
  <c r="V877" i="4"/>
  <c r="AO869" i="4"/>
  <c r="AH869" i="4"/>
  <c r="V869" i="4"/>
  <c r="AO861" i="4"/>
  <c r="AH861" i="4"/>
  <c r="V861" i="4"/>
  <c r="AO853" i="4"/>
  <c r="AH853" i="4"/>
  <c r="V853" i="4"/>
  <c r="AO845" i="4"/>
  <c r="AH845" i="4"/>
  <c r="V845" i="4"/>
  <c r="AO837" i="4"/>
  <c r="AH837" i="4"/>
  <c r="V837" i="4"/>
  <c r="AO829" i="4"/>
  <c r="AP829" i="4" s="1"/>
  <c r="AH829" i="4"/>
  <c r="V829" i="4"/>
  <c r="AO821" i="4"/>
  <c r="AH821" i="4"/>
  <c r="V821" i="4"/>
  <c r="AO813" i="4"/>
  <c r="AH813" i="4"/>
  <c r="V813" i="4"/>
  <c r="AO805" i="4"/>
  <c r="AH805" i="4"/>
  <c r="V805" i="4"/>
  <c r="AO797" i="4"/>
  <c r="AH797" i="4"/>
  <c r="V797" i="4"/>
  <c r="AO789" i="4"/>
  <c r="AH789" i="4"/>
  <c r="V789" i="4"/>
  <c r="AO781" i="4"/>
  <c r="AH781" i="4"/>
  <c r="V781" i="4"/>
  <c r="AO773" i="4"/>
  <c r="AH773" i="4"/>
  <c r="V773" i="4"/>
  <c r="AO765" i="4"/>
  <c r="AH765" i="4"/>
  <c r="V765" i="4"/>
  <c r="AO757" i="4"/>
  <c r="AH757" i="4"/>
  <c r="V757" i="4"/>
  <c r="AO749" i="4"/>
  <c r="AH749" i="4"/>
  <c r="V749" i="4"/>
  <c r="AO741" i="4"/>
  <c r="AH741" i="4"/>
  <c r="V741" i="4"/>
  <c r="AO733" i="4"/>
  <c r="AH733" i="4"/>
  <c r="V733" i="4"/>
  <c r="AO725" i="4"/>
  <c r="AH725" i="4"/>
  <c r="V725" i="4"/>
  <c r="AO717" i="4"/>
  <c r="AH717" i="4"/>
  <c r="V717" i="4"/>
  <c r="AO709" i="4"/>
  <c r="AH709" i="4"/>
  <c r="V709" i="4"/>
  <c r="AO701" i="4"/>
  <c r="AH701" i="4"/>
  <c r="V701" i="4"/>
  <c r="AO693" i="4"/>
  <c r="AH693" i="4"/>
  <c r="V693" i="4"/>
  <c r="AO685" i="4"/>
  <c r="AH685" i="4"/>
  <c r="V685" i="4"/>
  <c r="AO677" i="4"/>
  <c r="AH677" i="4"/>
  <c r="V677" i="4"/>
  <c r="AO669" i="4"/>
  <c r="AH669" i="4"/>
  <c r="V669" i="4"/>
  <c r="AO661" i="4"/>
  <c r="AH661" i="4"/>
  <c r="V661" i="4"/>
  <c r="AO653" i="4"/>
  <c r="AH653" i="4"/>
  <c r="V653" i="4"/>
  <c r="AO645" i="4"/>
  <c r="AH645" i="4"/>
  <c r="V645" i="4"/>
  <c r="AO637" i="4"/>
  <c r="AH637" i="4"/>
  <c r="V637" i="4"/>
  <c r="AO629" i="4"/>
  <c r="AH629" i="4"/>
  <c r="V629" i="4"/>
  <c r="AO621" i="4"/>
  <c r="AH621" i="4"/>
  <c r="V621" i="4"/>
  <c r="AO613" i="4"/>
  <c r="AH613" i="4"/>
  <c r="V613" i="4"/>
  <c r="AO605" i="4"/>
  <c r="AH605" i="4"/>
  <c r="V605" i="4"/>
  <c r="AO597" i="4"/>
  <c r="AH597" i="4"/>
  <c r="V597" i="4"/>
  <c r="AO589" i="4"/>
  <c r="AH589" i="4"/>
  <c r="V589" i="4"/>
  <c r="AO581" i="4"/>
  <c r="AH581" i="4"/>
  <c r="V581" i="4"/>
  <c r="AO573" i="4"/>
  <c r="AH573" i="4"/>
  <c r="V573" i="4"/>
  <c r="AO565" i="4"/>
  <c r="AH565" i="4"/>
  <c r="V565" i="4"/>
  <c r="AO557" i="4"/>
  <c r="AH557" i="4"/>
  <c r="V557" i="4"/>
  <c r="AO549" i="4"/>
  <c r="AH549" i="4"/>
  <c r="V549" i="4"/>
  <c r="AO541" i="4"/>
  <c r="AH541" i="4"/>
  <c r="V541" i="4"/>
  <c r="AO533" i="4"/>
  <c r="AH533" i="4"/>
  <c r="V533" i="4"/>
  <c r="AO525" i="4"/>
  <c r="AH525" i="4"/>
  <c r="V525" i="4"/>
  <c r="AO517" i="4"/>
  <c r="AH517" i="4"/>
  <c r="V517" i="4"/>
  <c r="AO509" i="4"/>
  <c r="AH509" i="4"/>
  <c r="V509" i="4"/>
  <c r="AO501" i="4"/>
  <c r="AH501" i="4"/>
  <c r="V501" i="4"/>
  <c r="AO493" i="4"/>
  <c r="AH493" i="4"/>
  <c r="V493" i="4"/>
  <c r="AO485" i="4"/>
  <c r="AH485" i="4"/>
  <c r="V485" i="4"/>
  <c r="AO477" i="4"/>
  <c r="AH477" i="4"/>
  <c r="V477" i="4"/>
  <c r="AO469" i="4"/>
  <c r="AH469" i="4"/>
  <c r="V469" i="4"/>
  <c r="AO461" i="4"/>
  <c r="AH461" i="4"/>
  <c r="V461" i="4"/>
  <c r="AO453" i="4"/>
  <c r="AH453" i="4"/>
  <c r="V453" i="4"/>
  <c r="AO445" i="4"/>
  <c r="AH445" i="4"/>
  <c r="V445" i="4"/>
  <c r="AO437" i="4"/>
  <c r="AH437" i="4"/>
  <c r="V437" i="4"/>
  <c r="AO429" i="4"/>
  <c r="AH429" i="4"/>
  <c r="V429" i="4"/>
  <c r="AO421" i="4"/>
  <c r="AH421" i="4"/>
  <c r="V421" i="4"/>
  <c r="AO413" i="4"/>
  <c r="AH413" i="4"/>
  <c r="V413" i="4"/>
  <c r="AO405" i="4"/>
  <c r="AH405" i="4"/>
  <c r="V405" i="4"/>
  <c r="AO397" i="4"/>
  <c r="AH397" i="4"/>
  <c r="V397" i="4"/>
  <c r="AO389" i="4"/>
  <c r="AH389" i="4"/>
  <c r="V389" i="4"/>
  <c r="AO381" i="4"/>
  <c r="AH381" i="4"/>
  <c r="V381" i="4"/>
  <c r="AO373" i="4"/>
  <c r="AP373" i="4" s="1"/>
  <c r="AH373" i="4"/>
  <c r="V373" i="4"/>
  <c r="AO365" i="4"/>
  <c r="AH365" i="4"/>
  <c r="V365" i="4"/>
  <c r="AO357" i="4"/>
  <c r="AH357" i="4"/>
  <c r="V357" i="4"/>
  <c r="AO349" i="4"/>
  <c r="AH349" i="4"/>
  <c r="V349" i="4"/>
  <c r="AO341" i="4"/>
  <c r="AH341" i="4"/>
  <c r="V341" i="4"/>
  <c r="AO333" i="4"/>
  <c r="AH333" i="4"/>
  <c r="V333" i="4"/>
  <c r="AO325" i="4"/>
  <c r="AH325" i="4"/>
  <c r="V325" i="4"/>
  <c r="AO317" i="4"/>
  <c r="AH317" i="4"/>
  <c r="V317" i="4"/>
  <c r="AO309" i="4"/>
  <c r="AH309" i="4"/>
  <c r="V309" i="4"/>
  <c r="AO301" i="4"/>
  <c r="AH301" i="4"/>
  <c r="V301" i="4"/>
  <c r="AO293" i="4"/>
  <c r="V293" i="4"/>
  <c r="AH293" i="4"/>
  <c r="AO285" i="4"/>
  <c r="V285" i="4"/>
  <c r="AH285" i="4"/>
  <c r="AO277" i="4"/>
  <c r="V277" i="4"/>
  <c r="AH277" i="4"/>
  <c r="AO269" i="4"/>
  <c r="V269" i="4"/>
  <c r="AH269" i="4"/>
  <c r="AO1140" i="4"/>
  <c r="AH1140" i="4"/>
  <c r="V1140" i="4"/>
  <c r="AO1132" i="4"/>
  <c r="AH1132" i="4"/>
  <c r="V1132" i="4"/>
  <c r="AO1124" i="4"/>
  <c r="AH1124" i="4"/>
  <c r="V1124" i="4"/>
  <c r="AO1116" i="4"/>
  <c r="AH1116" i="4"/>
  <c r="V1116" i="4"/>
  <c r="AO1108" i="4"/>
  <c r="AH1108" i="4"/>
  <c r="V1108" i="4"/>
  <c r="AO1100" i="4"/>
  <c r="AH1100" i="4"/>
  <c r="V1100" i="4"/>
  <c r="AO1092" i="4"/>
  <c r="AH1092" i="4"/>
  <c r="V1092" i="4"/>
  <c r="AO1084" i="4"/>
  <c r="AH1084" i="4"/>
  <c r="V1084" i="4"/>
  <c r="AO1076" i="4"/>
  <c r="AH1076" i="4"/>
  <c r="V1076" i="4"/>
  <c r="AO1068" i="4"/>
  <c r="AH1068" i="4"/>
  <c r="V1068" i="4"/>
  <c r="AO1060" i="4"/>
  <c r="AH1060" i="4"/>
  <c r="V1060" i="4"/>
  <c r="AO1052" i="4"/>
  <c r="AH1052" i="4"/>
  <c r="V1052" i="4"/>
  <c r="AO1044" i="4"/>
  <c r="AH1044" i="4"/>
  <c r="V1044" i="4"/>
  <c r="AO1036" i="4"/>
  <c r="AH1036" i="4"/>
  <c r="V1036" i="4"/>
  <c r="AO1028" i="4"/>
  <c r="AH1028" i="4"/>
  <c r="V1028" i="4"/>
  <c r="AO1020" i="4"/>
  <c r="AH1020" i="4"/>
  <c r="V1020" i="4"/>
  <c r="AO1012" i="4"/>
  <c r="AH1012" i="4"/>
  <c r="V1012" i="4"/>
  <c r="AO1004" i="4"/>
  <c r="AH1004" i="4"/>
  <c r="V1004" i="4"/>
  <c r="AO996" i="4"/>
  <c r="AH996" i="4"/>
  <c r="V996" i="4"/>
  <c r="AO988" i="4"/>
  <c r="AH988" i="4"/>
  <c r="V988" i="4"/>
  <c r="AO980" i="4"/>
  <c r="AH980" i="4"/>
  <c r="V980" i="4"/>
  <c r="AO972" i="4"/>
  <c r="AH972" i="4"/>
  <c r="V972" i="4"/>
  <c r="AO964" i="4"/>
  <c r="AH964" i="4"/>
  <c r="V964" i="4"/>
  <c r="AO956" i="4"/>
  <c r="AH956" i="4"/>
  <c r="V956" i="4"/>
  <c r="AO948" i="4"/>
  <c r="AH948" i="4"/>
  <c r="V948" i="4"/>
  <c r="AO940" i="4"/>
  <c r="AH940" i="4"/>
  <c r="V940" i="4"/>
  <c r="AO932" i="4"/>
  <c r="AH932" i="4"/>
  <c r="V932" i="4"/>
  <c r="AO924" i="4"/>
  <c r="AH924" i="4"/>
  <c r="V924" i="4"/>
  <c r="AO916" i="4"/>
  <c r="AH916" i="4"/>
  <c r="V916" i="4"/>
  <c r="AO908" i="4"/>
  <c r="AH908" i="4"/>
  <c r="V908" i="4"/>
  <c r="AO900" i="4"/>
  <c r="AH900" i="4"/>
  <c r="V900" i="4"/>
  <c r="AO892" i="4"/>
  <c r="AH892" i="4"/>
  <c r="V892" i="4"/>
  <c r="AO884" i="4"/>
  <c r="AH884" i="4"/>
  <c r="V884" i="4"/>
  <c r="AO876" i="4"/>
  <c r="AH876" i="4"/>
  <c r="V876" i="4"/>
  <c r="AO868" i="4"/>
  <c r="AH868" i="4"/>
  <c r="V868" i="4"/>
  <c r="AO860" i="4"/>
  <c r="AH860" i="4"/>
  <c r="V860" i="4"/>
  <c r="AO852" i="4"/>
  <c r="AH852" i="4"/>
  <c r="V852" i="4"/>
  <c r="AO844" i="4"/>
  <c r="AH844" i="4"/>
  <c r="V844" i="4"/>
  <c r="AO836" i="4"/>
  <c r="AH836" i="4"/>
  <c r="V836" i="4"/>
  <c r="AO828" i="4"/>
  <c r="AH828" i="4"/>
  <c r="V828" i="4"/>
  <c r="AO820" i="4"/>
  <c r="AH820" i="4"/>
  <c r="V820" i="4"/>
  <c r="AO812" i="4"/>
  <c r="AH812" i="4"/>
  <c r="V812" i="4"/>
  <c r="AO804" i="4"/>
  <c r="AH804" i="4"/>
  <c r="V804" i="4"/>
  <c r="AO796" i="4"/>
  <c r="AH796" i="4"/>
  <c r="V796" i="4"/>
  <c r="AO788" i="4"/>
  <c r="AH788" i="4"/>
  <c r="V788" i="4"/>
  <c r="AO780" i="4"/>
  <c r="AH780" i="4"/>
  <c r="V780" i="4"/>
  <c r="AO772" i="4"/>
  <c r="AH772" i="4"/>
  <c r="V772" i="4"/>
  <c r="AO764" i="4"/>
  <c r="AH764" i="4"/>
  <c r="V764" i="4"/>
  <c r="AO756" i="4"/>
  <c r="AH756" i="4"/>
  <c r="V756" i="4"/>
  <c r="AO748" i="4"/>
  <c r="AH748" i="4"/>
  <c r="V748" i="4"/>
  <c r="AO740" i="4"/>
  <c r="AH740" i="4"/>
  <c r="V740" i="4"/>
  <c r="AO732" i="4"/>
  <c r="AH732" i="4"/>
  <c r="V732" i="4"/>
  <c r="AO724" i="4"/>
  <c r="AH724" i="4"/>
  <c r="V724" i="4"/>
  <c r="AO716" i="4"/>
  <c r="AH716" i="4"/>
  <c r="V716" i="4"/>
  <c r="AO708" i="4"/>
  <c r="AH708" i="4"/>
  <c r="V708" i="4"/>
  <c r="AO700" i="4"/>
  <c r="AH700" i="4"/>
  <c r="V700" i="4"/>
  <c r="AO692" i="4"/>
  <c r="AH692" i="4"/>
  <c r="V692" i="4"/>
  <c r="AO684" i="4"/>
  <c r="AH684" i="4"/>
  <c r="V684" i="4"/>
  <c r="AO676" i="4"/>
  <c r="AH676" i="4"/>
  <c r="V676" i="4"/>
  <c r="AO668" i="4"/>
  <c r="AH668" i="4"/>
  <c r="V668" i="4"/>
  <c r="AO660" i="4"/>
  <c r="AH660" i="4"/>
  <c r="V660" i="4"/>
  <c r="AO652" i="4"/>
  <c r="AH652" i="4"/>
  <c r="V652" i="4"/>
  <c r="AO644" i="4"/>
  <c r="AH644" i="4"/>
  <c r="V644" i="4"/>
  <c r="AO636" i="4"/>
  <c r="AH636" i="4"/>
  <c r="V636" i="4"/>
  <c r="AO628" i="4"/>
  <c r="AH628" i="4"/>
  <c r="V628" i="4"/>
  <c r="AO620" i="4"/>
  <c r="AH620" i="4"/>
  <c r="V620" i="4"/>
  <c r="AO612" i="4"/>
  <c r="AH612" i="4"/>
  <c r="V612" i="4"/>
  <c r="AO604" i="4"/>
  <c r="AH604" i="4"/>
  <c r="V604" i="4"/>
  <c r="AO596" i="4"/>
  <c r="AH596" i="4"/>
  <c r="V596" i="4"/>
  <c r="AO588" i="4"/>
  <c r="AH588" i="4"/>
  <c r="V588" i="4"/>
  <c r="AO580" i="4"/>
  <c r="AH580" i="4"/>
  <c r="V580" i="4"/>
  <c r="AO572" i="4"/>
  <c r="AH572" i="4"/>
  <c r="V572" i="4"/>
  <c r="AO564" i="4"/>
  <c r="AH564" i="4"/>
  <c r="V564" i="4"/>
  <c r="AO556" i="4"/>
  <c r="AH556" i="4"/>
  <c r="V556" i="4"/>
  <c r="AO548" i="4"/>
  <c r="AH548" i="4"/>
  <c r="V548" i="4"/>
  <c r="AO540" i="4"/>
  <c r="AH540" i="4"/>
  <c r="V540" i="4"/>
  <c r="AO532" i="4"/>
  <c r="AH532" i="4"/>
  <c r="V532" i="4"/>
  <c r="AO524" i="4"/>
  <c r="AH524" i="4"/>
  <c r="V524" i="4"/>
  <c r="AO516" i="4"/>
  <c r="AH516" i="4"/>
  <c r="V516" i="4"/>
  <c r="AO508" i="4"/>
  <c r="AH508" i="4"/>
  <c r="V508" i="4"/>
  <c r="AO500" i="4"/>
  <c r="AH500" i="4"/>
  <c r="V500" i="4"/>
  <c r="AO492" i="4"/>
  <c r="AH492" i="4"/>
  <c r="V492" i="4"/>
  <c r="AO484" i="4"/>
  <c r="AH484" i="4"/>
  <c r="V484" i="4"/>
  <c r="AO476" i="4"/>
  <c r="AH476" i="4"/>
  <c r="V476" i="4"/>
  <c r="AO468" i="4"/>
  <c r="AH468" i="4"/>
  <c r="V468" i="4"/>
  <c r="AO460" i="4"/>
  <c r="AH460" i="4"/>
  <c r="V460" i="4"/>
  <c r="AO452" i="4"/>
  <c r="AH452" i="4"/>
  <c r="V452" i="4"/>
  <c r="AO444" i="4"/>
  <c r="AH444" i="4"/>
  <c r="V444" i="4"/>
  <c r="AO436" i="4"/>
  <c r="AH436" i="4"/>
  <c r="V436" i="4"/>
  <c r="AO428" i="4"/>
  <c r="AH428" i="4"/>
  <c r="V428" i="4"/>
  <c r="AO420" i="4"/>
  <c r="AH420" i="4"/>
  <c r="V420" i="4"/>
  <c r="AO412" i="4"/>
  <c r="AH412" i="4"/>
  <c r="V412" i="4"/>
  <c r="AO404" i="4"/>
  <c r="AP404" i="4" s="1"/>
  <c r="AH404" i="4"/>
  <c r="V404" i="4"/>
  <c r="AO396" i="4"/>
  <c r="AH396" i="4"/>
  <c r="V396" i="4"/>
  <c r="AO388" i="4"/>
  <c r="AH388" i="4"/>
  <c r="V388" i="4"/>
  <c r="AO380" i="4"/>
  <c r="AH380" i="4"/>
  <c r="V380" i="4"/>
  <c r="AO372" i="4"/>
  <c r="AH372" i="4"/>
  <c r="V372" i="4"/>
  <c r="AO364" i="4"/>
  <c r="AH364" i="4"/>
  <c r="V364" i="4"/>
  <c r="AO356" i="4"/>
  <c r="AH356" i="4"/>
  <c r="V356" i="4"/>
  <c r="AO348" i="4"/>
  <c r="AH348" i="4"/>
  <c r="V348" i="4"/>
  <c r="AO340" i="4"/>
  <c r="AH340" i="4"/>
  <c r="V340" i="4"/>
  <c r="AO332" i="4"/>
  <c r="AH332" i="4"/>
  <c r="V332" i="4"/>
  <c r="AO324" i="4"/>
  <c r="AH324" i="4"/>
  <c r="V324" i="4"/>
  <c r="AO316" i="4"/>
  <c r="AH316" i="4"/>
  <c r="V316" i="4"/>
  <c r="AO308" i="4"/>
  <c r="AH308" i="4"/>
  <c r="V308" i="4"/>
  <c r="AO300" i="4"/>
  <c r="AH300" i="4"/>
  <c r="V300" i="4"/>
  <c r="AO292" i="4"/>
  <c r="V292" i="4"/>
  <c r="AH292" i="4"/>
  <c r="AO284" i="4"/>
  <c r="V284" i="4"/>
  <c r="AH284" i="4"/>
  <c r="AO276" i="4"/>
  <c r="V276" i="4"/>
  <c r="AH276" i="4"/>
  <c r="AO268" i="4"/>
  <c r="V268" i="4"/>
  <c r="AH268" i="4"/>
  <c r="AP2003" i="4"/>
  <c r="BF1995" i="4"/>
  <c r="AP1987" i="4"/>
  <c r="AP1963" i="4"/>
  <c r="AP1955" i="4"/>
  <c r="AP1947" i="4"/>
  <c r="AP1939" i="4"/>
  <c r="BF1931" i="4"/>
  <c r="AP1923" i="4"/>
  <c r="BF1915" i="4"/>
  <c r="BF1907" i="4"/>
  <c r="BF1899" i="4"/>
  <c r="BF1891" i="4"/>
  <c r="BF1883" i="4"/>
  <c r="AP1843" i="4"/>
  <c r="AP1803" i="4"/>
  <c r="AP1739" i="4"/>
  <c r="AP1731" i="4"/>
  <c r="BF1715" i="4"/>
  <c r="AP1707" i="4"/>
  <c r="AP1683" i="4"/>
  <c r="AP1667" i="4"/>
  <c r="AP1659" i="4"/>
  <c r="BF1651" i="4"/>
  <c r="AP1643" i="4"/>
  <c r="AP1635" i="4"/>
  <c r="AP1627" i="4"/>
  <c r="AP1619" i="4"/>
  <c r="BF1587" i="4"/>
  <c r="AP1579" i="4"/>
  <c r="AP1571" i="4"/>
  <c r="AP1563" i="4"/>
  <c r="BF1523" i="4"/>
  <c r="AP1491" i="4"/>
  <c r="AP1483" i="4"/>
  <c r="AP1475" i="4"/>
  <c r="AP1467" i="4"/>
  <c r="BF1459" i="4"/>
  <c r="BF1451" i="4"/>
  <c r="BF1427" i="4"/>
  <c r="AP1411" i="4"/>
  <c r="AP1395" i="4"/>
  <c r="AP1387" i="4"/>
  <c r="BF1379" i="4"/>
  <c r="AP1363" i="4"/>
  <c r="BF1307" i="4"/>
  <c r="BF1299" i="4"/>
  <c r="BF1291" i="4"/>
  <c r="BF1283" i="4"/>
  <c r="BF1267" i="4"/>
  <c r="BF1259" i="4"/>
  <c r="BF1251" i="4"/>
  <c r="BF907" i="4"/>
  <c r="BF899" i="4"/>
  <c r="BF875" i="4"/>
  <c r="BF867" i="4"/>
  <c r="BF843" i="4"/>
  <c r="AO1467" i="4"/>
  <c r="V1467" i="4"/>
  <c r="AH1467" i="4"/>
  <c r="AO1459" i="4"/>
  <c r="V1459" i="4"/>
  <c r="AH1459" i="4"/>
  <c r="AO1451" i="4"/>
  <c r="V1451" i="4"/>
  <c r="AH1451" i="4"/>
  <c r="AO1443" i="4"/>
  <c r="V1443" i="4"/>
  <c r="AH1443" i="4"/>
  <c r="AO1435" i="4"/>
  <c r="V1435" i="4"/>
  <c r="AH1435" i="4"/>
  <c r="AO1427" i="4"/>
  <c r="V1427" i="4"/>
  <c r="AH1427" i="4"/>
  <c r="AO1419" i="4"/>
  <c r="V1419" i="4"/>
  <c r="AH1419" i="4"/>
  <c r="AO1411" i="4"/>
  <c r="V1411" i="4"/>
  <c r="AH1411" i="4"/>
  <c r="AO1403" i="4"/>
  <c r="V1403" i="4"/>
  <c r="AH1403" i="4"/>
  <c r="AO1395" i="4"/>
  <c r="V1395" i="4"/>
  <c r="AH1395" i="4"/>
  <c r="AO1387" i="4"/>
  <c r="V1387" i="4"/>
  <c r="AH1387" i="4"/>
  <c r="AO1379" i="4"/>
  <c r="V1379" i="4"/>
  <c r="AH1379" i="4"/>
  <c r="AO1371" i="4"/>
  <c r="V1371" i="4"/>
  <c r="AH1371" i="4"/>
  <c r="AO1363" i="4"/>
  <c r="V1363" i="4"/>
  <c r="AH1363" i="4"/>
  <c r="AO1355" i="4"/>
  <c r="V1355" i="4"/>
  <c r="AH1355" i="4"/>
  <c r="AO1347" i="4"/>
  <c r="V1347" i="4"/>
  <c r="AH1347" i="4"/>
  <c r="AO1339" i="4"/>
  <c r="V1339" i="4"/>
  <c r="AH1339" i="4"/>
  <c r="AO1331" i="4"/>
  <c r="V1331" i="4"/>
  <c r="AH1331" i="4"/>
  <c r="AO1323" i="4"/>
  <c r="V1323" i="4"/>
  <c r="AH1323" i="4"/>
  <c r="AO1315" i="4"/>
  <c r="V1315" i="4"/>
  <c r="AH1315" i="4"/>
  <c r="AO1307" i="4"/>
  <c r="V1307" i="4"/>
  <c r="AH1307" i="4"/>
  <c r="AO1299" i="4"/>
  <c r="V1299" i="4"/>
  <c r="AH1299" i="4"/>
  <c r="AO1291" i="4"/>
  <c r="V1291" i="4"/>
  <c r="AH1291" i="4"/>
  <c r="AO1283" i="4"/>
  <c r="V1283" i="4"/>
  <c r="AH1283" i="4"/>
  <c r="AO1275" i="4"/>
  <c r="AH1275" i="4"/>
  <c r="V1275" i="4"/>
  <c r="AO1267" i="4"/>
  <c r="AH1267" i="4"/>
  <c r="V1267" i="4"/>
  <c r="AO1259" i="4"/>
  <c r="AH1259" i="4"/>
  <c r="V1259" i="4"/>
  <c r="AO1251" i="4"/>
  <c r="AH1251" i="4"/>
  <c r="V1251" i="4"/>
  <c r="AO1243" i="4"/>
  <c r="AH1243" i="4"/>
  <c r="V1243" i="4"/>
  <c r="AO1235" i="4"/>
  <c r="AH1235" i="4"/>
  <c r="V1235" i="4"/>
  <c r="AO1227" i="4"/>
  <c r="AH1227" i="4"/>
  <c r="V1227" i="4"/>
  <c r="AO1219" i="4"/>
  <c r="AH1219" i="4"/>
  <c r="V1219" i="4"/>
  <c r="AO1211" i="4"/>
  <c r="AH1211" i="4"/>
  <c r="V1211" i="4"/>
  <c r="AO1203" i="4"/>
  <c r="AH1203" i="4"/>
  <c r="V1203" i="4"/>
  <c r="AO1195" i="4"/>
  <c r="AH1195" i="4"/>
  <c r="V1195" i="4"/>
  <c r="AO1187" i="4"/>
  <c r="AH1187" i="4"/>
  <c r="V1187" i="4"/>
  <c r="AO1179" i="4"/>
  <c r="AH1179" i="4"/>
  <c r="V1179" i="4"/>
  <c r="AO1171" i="4"/>
  <c r="AH1171" i="4"/>
  <c r="V1171" i="4"/>
  <c r="AO1163" i="4"/>
  <c r="AP1163" i="4" s="1"/>
  <c r="AH1163" i="4"/>
  <c r="V1163" i="4"/>
  <c r="AO1155" i="4"/>
  <c r="AH1155" i="4"/>
  <c r="V1155" i="4"/>
  <c r="AO1147" i="4"/>
  <c r="AH1147" i="4"/>
  <c r="V1147" i="4"/>
  <c r="AO1139" i="4"/>
  <c r="AH1139" i="4"/>
  <c r="V1139" i="4"/>
  <c r="AO1131" i="4"/>
  <c r="AH1131" i="4"/>
  <c r="V1131" i="4"/>
  <c r="AO1123" i="4"/>
  <c r="AH1123" i="4"/>
  <c r="V1123" i="4"/>
  <c r="AO1115" i="4"/>
  <c r="AH1115" i="4"/>
  <c r="V1115" i="4"/>
  <c r="AO1107" i="4"/>
  <c r="AH1107" i="4"/>
  <c r="V1107" i="4"/>
  <c r="AO1099" i="4"/>
  <c r="AH1099" i="4"/>
  <c r="V1099" i="4"/>
  <c r="AO1091" i="4"/>
  <c r="AH1091" i="4"/>
  <c r="V1091" i="4"/>
  <c r="AO1083" i="4"/>
  <c r="AH1083" i="4"/>
  <c r="V1083" i="4"/>
  <c r="AO1075" i="4"/>
  <c r="AH1075" i="4"/>
  <c r="V1075" i="4"/>
  <c r="AO1067" i="4"/>
  <c r="AH1067" i="4"/>
  <c r="V1067" i="4"/>
  <c r="AO1059" i="4"/>
  <c r="AH1059" i="4"/>
  <c r="V1059" i="4"/>
  <c r="AO1051" i="4"/>
  <c r="AH1051" i="4"/>
  <c r="V1051" i="4"/>
  <c r="AO1043" i="4"/>
  <c r="AP1043" i="4" s="1"/>
  <c r="AH1043" i="4"/>
  <c r="V1043" i="4"/>
  <c r="AO1035" i="4"/>
  <c r="AH1035" i="4"/>
  <c r="V1035" i="4"/>
  <c r="AO1027" i="4"/>
  <c r="AH1027" i="4"/>
  <c r="V1027" i="4"/>
  <c r="AO1019" i="4"/>
  <c r="AH1019" i="4"/>
  <c r="V1019" i="4"/>
  <c r="AO1011" i="4"/>
  <c r="AH1011" i="4"/>
  <c r="V1011" i="4"/>
  <c r="AO1003" i="4"/>
  <c r="AH1003" i="4"/>
  <c r="V1003" i="4"/>
  <c r="AO995" i="4"/>
  <c r="AH995" i="4"/>
  <c r="V995" i="4"/>
  <c r="AO987" i="4"/>
  <c r="AH987" i="4"/>
  <c r="V987" i="4"/>
  <c r="AO979" i="4"/>
  <c r="AH979" i="4"/>
  <c r="V979" i="4"/>
  <c r="AO971" i="4"/>
  <c r="AH971" i="4"/>
  <c r="V971" i="4"/>
  <c r="AO963" i="4"/>
  <c r="AH963" i="4"/>
  <c r="V963" i="4"/>
  <c r="AO955" i="4"/>
  <c r="AH955" i="4"/>
  <c r="V955" i="4"/>
  <c r="AO947" i="4"/>
  <c r="AH947" i="4"/>
  <c r="V947" i="4"/>
  <c r="AO939" i="4"/>
  <c r="AH939" i="4"/>
  <c r="V939" i="4"/>
  <c r="AO931" i="4"/>
  <c r="AH931" i="4"/>
  <c r="V931" i="4"/>
  <c r="AO923" i="4"/>
  <c r="AH923" i="4"/>
  <c r="V923" i="4"/>
  <c r="AO915" i="4"/>
  <c r="AH915" i="4"/>
  <c r="V915" i="4"/>
  <c r="AO907" i="4"/>
  <c r="AH907" i="4"/>
  <c r="V907" i="4"/>
  <c r="AO899" i="4"/>
  <c r="AH899" i="4"/>
  <c r="V899" i="4"/>
  <c r="AO891" i="4"/>
  <c r="AH891" i="4"/>
  <c r="V891" i="4"/>
  <c r="AO883" i="4"/>
  <c r="AH883" i="4"/>
  <c r="V883" i="4"/>
  <c r="AO875" i="4"/>
  <c r="AH875" i="4"/>
  <c r="V875" i="4"/>
  <c r="AO867" i="4"/>
  <c r="AH867" i="4"/>
  <c r="V867" i="4"/>
  <c r="AO859" i="4"/>
  <c r="AP859" i="4" s="1"/>
  <c r="AH859" i="4"/>
  <c r="V859" i="4"/>
  <c r="AO851" i="4"/>
  <c r="AH851" i="4"/>
  <c r="V851" i="4"/>
  <c r="AO843" i="4"/>
  <c r="AH843" i="4"/>
  <c r="V843" i="4"/>
  <c r="AO835" i="4"/>
  <c r="AH835" i="4"/>
  <c r="V835" i="4"/>
  <c r="AO827" i="4"/>
  <c r="AH827" i="4"/>
  <c r="V827" i="4"/>
  <c r="AO819" i="4"/>
  <c r="AH819" i="4"/>
  <c r="V819" i="4"/>
  <c r="AO811" i="4"/>
  <c r="AH811" i="4"/>
  <c r="V811" i="4"/>
  <c r="AO803" i="4"/>
  <c r="AH803" i="4"/>
  <c r="V803" i="4"/>
  <c r="AO795" i="4"/>
  <c r="AH795" i="4"/>
  <c r="V795" i="4"/>
  <c r="AO787" i="4"/>
  <c r="AH787" i="4"/>
  <c r="V787" i="4"/>
  <c r="AO779" i="4"/>
  <c r="AH779" i="4"/>
  <c r="V779" i="4"/>
  <c r="AO771" i="4"/>
  <c r="AH771" i="4"/>
  <c r="V771" i="4"/>
  <c r="AO763" i="4"/>
  <c r="AH763" i="4"/>
  <c r="V763" i="4"/>
  <c r="AO755" i="4"/>
  <c r="AH755" i="4"/>
  <c r="V755" i="4"/>
  <c r="AO747" i="4"/>
  <c r="AH747" i="4"/>
  <c r="V747" i="4"/>
  <c r="AO739" i="4"/>
  <c r="AP739" i="4" s="1"/>
  <c r="AH739" i="4"/>
  <c r="V739" i="4"/>
  <c r="AO731" i="4"/>
  <c r="AH731" i="4"/>
  <c r="V731" i="4"/>
  <c r="AO723" i="4"/>
  <c r="AH723" i="4"/>
  <c r="V723" i="4"/>
  <c r="AO715" i="4"/>
  <c r="AH715" i="4"/>
  <c r="V715" i="4"/>
  <c r="AO707" i="4"/>
  <c r="AH707" i="4"/>
  <c r="V707" i="4"/>
  <c r="AO699" i="4"/>
  <c r="AH699" i="4"/>
  <c r="V699" i="4"/>
  <c r="AO691" i="4"/>
  <c r="AH691" i="4"/>
  <c r="V691" i="4"/>
  <c r="AO683" i="4"/>
  <c r="AH683" i="4"/>
  <c r="V683" i="4"/>
  <c r="AO675" i="4"/>
  <c r="AH675" i="4"/>
  <c r="V675" i="4"/>
  <c r="AO667" i="4"/>
  <c r="AH667" i="4"/>
  <c r="V667" i="4"/>
  <c r="AO659" i="4"/>
  <c r="AH659" i="4"/>
  <c r="V659" i="4"/>
  <c r="AO651" i="4"/>
  <c r="AH651" i="4"/>
  <c r="V651" i="4"/>
  <c r="AO643" i="4"/>
  <c r="AH643" i="4"/>
  <c r="V643" i="4"/>
  <c r="AO635" i="4"/>
  <c r="AH635" i="4"/>
  <c r="V635" i="4"/>
  <c r="AO627" i="4"/>
  <c r="AH627" i="4"/>
  <c r="V627" i="4"/>
  <c r="AO619" i="4"/>
  <c r="AH619" i="4"/>
  <c r="V619" i="4"/>
  <c r="AO611" i="4"/>
  <c r="AH611" i="4"/>
  <c r="V611" i="4"/>
  <c r="AO603" i="4"/>
  <c r="AH603" i="4"/>
  <c r="V603" i="4"/>
  <c r="AO595" i="4"/>
  <c r="AH595" i="4"/>
  <c r="V595" i="4"/>
  <c r="AO587" i="4"/>
  <c r="AH587" i="4"/>
  <c r="V587" i="4"/>
  <c r="AO579" i="4"/>
  <c r="AH579" i="4"/>
  <c r="V579" i="4"/>
  <c r="AO571" i="4"/>
  <c r="AH571" i="4"/>
  <c r="V571" i="4"/>
  <c r="AO563" i="4"/>
  <c r="AH563" i="4"/>
  <c r="V563" i="4"/>
  <c r="AO555" i="4"/>
  <c r="AP555" i="4" s="1"/>
  <c r="AH555" i="4"/>
  <c r="V555" i="4"/>
  <c r="AO547" i="4"/>
  <c r="AH547" i="4"/>
  <c r="V547" i="4"/>
  <c r="AO539" i="4"/>
  <c r="AH539" i="4"/>
  <c r="V539" i="4"/>
  <c r="AO531" i="4"/>
  <c r="AH531" i="4"/>
  <c r="V531" i="4"/>
  <c r="AO523" i="4"/>
  <c r="AH523" i="4"/>
  <c r="V523" i="4"/>
  <c r="AO515" i="4"/>
  <c r="AH515" i="4"/>
  <c r="V515" i="4"/>
  <c r="AO507" i="4"/>
  <c r="AH507" i="4"/>
  <c r="V507" i="4"/>
  <c r="AO499" i="4"/>
  <c r="AH499" i="4"/>
  <c r="V499" i="4"/>
  <c r="AO491" i="4"/>
  <c r="AH491" i="4"/>
  <c r="V491" i="4"/>
  <c r="AO483" i="4"/>
  <c r="AH483" i="4"/>
  <c r="V483" i="4"/>
  <c r="AO475" i="4"/>
  <c r="AH475" i="4"/>
  <c r="V475" i="4"/>
  <c r="AO467" i="4"/>
  <c r="AH467" i="4"/>
  <c r="V467" i="4"/>
  <c r="AO459" i="4"/>
  <c r="AH459" i="4"/>
  <c r="V459" i="4"/>
  <c r="AO451" i="4"/>
  <c r="AH451" i="4"/>
  <c r="V451" i="4"/>
  <c r="AO443" i="4"/>
  <c r="AH443" i="4"/>
  <c r="V443" i="4"/>
  <c r="AO435" i="4"/>
  <c r="AH435" i="4"/>
  <c r="V435" i="4"/>
  <c r="AO427" i="4"/>
  <c r="AH427" i="4"/>
  <c r="V427" i="4"/>
  <c r="AO419" i="4"/>
  <c r="AH419" i="4"/>
  <c r="V419" i="4"/>
  <c r="AO411" i="4"/>
  <c r="AH411" i="4"/>
  <c r="V411" i="4"/>
  <c r="AO403" i="4"/>
  <c r="AH403" i="4"/>
  <c r="V403" i="4"/>
  <c r="AO395" i="4"/>
  <c r="AH395" i="4"/>
  <c r="V395" i="4"/>
  <c r="AO387" i="4"/>
  <c r="AH387" i="4"/>
  <c r="V387" i="4"/>
  <c r="AO379" i="4"/>
  <c r="AH379" i="4"/>
  <c r="V379" i="4"/>
  <c r="AO371" i="4"/>
  <c r="AH371" i="4"/>
  <c r="V371" i="4"/>
  <c r="AO363" i="4"/>
  <c r="AH363" i="4"/>
  <c r="V363" i="4"/>
  <c r="AO355" i="4"/>
  <c r="AH355" i="4"/>
  <c r="V355" i="4"/>
  <c r="AO347" i="4"/>
  <c r="AH347" i="4"/>
  <c r="V347" i="4"/>
  <c r="AO339" i="4"/>
  <c r="AH339" i="4"/>
  <c r="V339" i="4"/>
  <c r="AO331" i="4"/>
  <c r="AH331" i="4"/>
  <c r="V331" i="4"/>
  <c r="AO323" i="4"/>
  <c r="AH323" i="4"/>
  <c r="V323" i="4"/>
  <c r="AO315" i="4"/>
  <c r="AH315" i="4"/>
  <c r="V315" i="4"/>
  <c r="AO307" i="4"/>
  <c r="AH307" i="4"/>
  <c r="V307" i="4"/>
  <c r="AO299" i="4"/>
  <c r="AH299" i="4"/>
  <c r="V299" i="4"/>
  <c r="AO291" i="4"/>
  <c r="AH291" i="4"/>
  <c r="V291" i="4"/>
  <c r="AO283" i="4"/>
  <c r="V283" i="4"/>
  <c r="AH283" i="4"/>
  <c r="AO275" i="4"/>
  <c r="V275" i="4"/>
  <c r="AH275" i="4"/>
  <c r="AO267" i="4"/>
  <c r="V267" i="4"/>
  <c r="AH267" i="4"/>
  <c r="AO1594" i="4"/>
  <c r="V1594" i="4"/>
  <c r="AH1594" i="4"/>
  <c r="AO1586" i="4"/>
  <c r="V1586" i="4"/>
  <c r="AH1586" i="4"/>
  <c r="AO1578" i="4"/>
  <c r="V1578" i="4"/>
  <c r="AH1578" i="4"/>
  <c r="AO1570" i="4"/>
  <c r="V1570" i="4"/>
  <c r="AH1570" i="4"/>
  <c r="AO1562" i="4"/>
  <c r="V1562" i="4"/>
  <c r="AH1562" i="4"/>
  <c r="AO1554" i="4"/>
  <c r="V1554" i="4"/>
  <c r="AH1554" i="4"/>
  <c r="AO1546" i="4"/>
  <c r="V1546" i="4"/>
  <c r="AH1546" i="4"/>
  <c r="AO1538" i="4"/>
  <c r="V1538" i="4"/>
  <c r="AH1538" i="4"/>
  <c r="AO1530" i="4"/>
  <c r="V1530" i="4"/>
  <c r="AH1530" i="4"/>
  <c r="AO1522" i="4"/>
  <c r="V1522" i="4"/>
  <c r="AH1522" i="4"/>
  <c r="AO1514" i="4"/>
  <c r="V1514" i="4"/>
  <c r="AH1514" i="4"/>
  <c r="AO1506" i="4"/>
  <c r="V1506" i="4"/>
  <c r="AH1506" i="4"/>
  <c r="AO1498" i="4"/>
  <c r="V1498" i="4"/>
  <c r="AH1498" i="4"/>
  <c r="AO1490" i="4"/>
  <c r="V1490" i="4"/>
  <c r="AH1490" i="4"/>
  <c r="AO1482" i="4"/>
  <c r="V1482" i="4"/>
  <c r="AH1482" i="4"/>
  <c r="AO1474" i="4"/>
  <c r="V1474" i="4"/>
  <c r="AH1474" i="4"/>
  <c r="AO1466" i="4"/>
  <c r="V1466" i="4"/>
  <c r="AH1466" i="4"/>
  <c r="AO1458" i="4"/>
  <c r="V1458" i="4"/>
  <c r="AH1458" i="4"/>
  <c r="AO1450" i="4"/>
  <c r="V1450" i="4"/>
  <c r="AH1450" i="4"/>
  <c r="AO1442" i="4"/>
  <c r="V1442" i="4"/>
  <c r="AH1442" i="4"/>
  <c r="AO1434" i="4"/>
  <c r="V1434" i="4"/>
  <c r="AH1434" i="4"/>
  <c r="AO1426" i="4"/>
  <c r="V1426" i="4"/>
  <c r="AH1426" i="4"/>
  <c r="AO1418" i="4"/>
  <c r="V1418" i="4"/>
  <c r="AH1418" i="4"/>
  <c r="AO1410" i="4"/>
  <c r="V1410" i="4"/>
  <c r="AH1410" i="4"/>
  <c r="AO1402" i="4"/>
  <c r="V1402" i="4"/>
  <c r="AH1402" i="4"/>
  <c r="AO1394" i="4"/>
  <c r="V1394" i="4"/>
  <c r="AH1394" i="4"/>
  <c r="AO1386" i="4"/>
  <c r="V1386" i="4"/>
  <c r="AH1386" i="4"/>
  <c r="AO1378" i="4"/>
  <c r="V1378" i="4"/>
  <c r="AH1378" i="4"/>
  <c r="AO1370" i="4"/>
  <c r="V1370" i="4"/>
  <c r="AH1370" i="4"/>
  <c r="AO1362" i="4"/>
  <c r="V1362" i="4"/>
  <c r="AH1362" i="4"/>
  <c r="AO1354" i="4"/>
  <c r="V1354" i="4"/>
  <c r="AH1354" i="4"/>
  <c r="AO1346" i="4"/>
  <c r="V1346" i="4"/>
  <c r="AH1346" i="4"/>
  <c r="AO1338" i="4"/>
  <c r="V1338" i="4"/>
  <c r="AH1338" i="4"/>
  <c r="AO1330" i="4"/>
  <c r="V1330" i="4"/>
  <c r="AH1330" i="4"/>
  <c r="AO1322" i="4"/>
  <c r="V1322" i="4"/>
  <c r="AH1322" i="4"/>
  <c r="AO1314" i="4"/>
  <c r="V1314" i="4"/>
  <c r="AH1314" i="4"/>
  <c r="AO1306" i="4"/>
  <c r="V1306" i="4"/>
  <c r="AH1306" i="4"/>
  <c r="AO1298" i="4"/>
  <c r="V1298" i="4"/>
  <c r="AH1298" i="4"/>
  <c r="AO1290" i="4"/>
  <c r="V1290" i="4"/>
  <c r="AH1290" i="4"/>
  <c r="AO1282" i="4"/>
  <c r="V1282" i="4"/>
  <c r="AH1282" i="4"/>
  <c r="AO1274" i="4"/>
  <c r="AH1274" i="4"/>
  <c r="V1274" i="4"/>
  <c r="AO1266" i="4"/>
  <c r="AH1266" i="4"/>
  <c r="V1266" i="4"/>
  <c r="AO1258" i="4"/>
  <c r="AH1258" i="4"/>
  <c r="V1258" i="4"/>
  <c r="AO1250" i="4"/>
  <c r="AH1250" i="4"/>
  <c r="V1250" i="4"/>
  <c r="AO1242" i="4"/>
  <c r="AH1242" i="4"/>
  <c r="V1242" i="4"/>
  <c r="AO1234" i="4"/>
  <c r="AH1234" i="4"/>
  <c r="V1234" i="4"/>
  <c r="AO1226" i="4"/>
  <c r="AH1226" i="4"/>
  <c r="V1226" i="4"/>
  <c r="AO1218" i="4"/>
  <c r="AH1218" i="4"/>
  <c r="V1218" i="4"/>
  <c r="AO1210" i="4"/>
  <c r="AH1210" i="4"/>
  <c r="V1210" i="4"/>
  <c r="AO1202" i="4"/>
  <c r="AH1202" i="4"/>
  <c r="V1202" i="4"/>
  <c r="AO1194" i="4"/>
  <c r="AP1194" i="4" s="1"/>
  <c r="AH1194" i="4"/>
  <c r="V1194" i="4"/>
  <c r="AO1186" i="4"/>
  <c r="AH1186" i="4"/>
  <c r="V1186" i="4"/>
  <c r="AO1178" i="4"/>
  <c r="AH1178" i="4"/>
  <c r="V1178" i="4"/>
  <c r="AO1170" i="4"/>
  <c r="AH1170" i="4"/>
  <c r="V1170" i="4"/>
  <c r="AO1162" i="4"/>
  <c r="AH1162" i="4"/>
  <c r="V1162" i="4"/>
  <c r="AO1154" i="4"/>
  <c r="AH1154" i="4"/>
  <c r="V1154" i="4"/>
  <c r="AO1146" i="4"/>
  <c r="AH1146" i="4"/>
  <c r="V1146" i="4"/>
  <c r="AO1138" i="4"/>
  <c r="AH1138" i="4"/>
  <c r="V1138" i="4"/>
  <c r="AO1130" i="4"/>
  <c r="AH1130" i="4"/>
  <c r="V1130" i="4"/>
  <c r="AO1122" i="4"/>
  <c r="AH1122" i="4"/>
  <c r="V1122" i="4"/>
  <c r="AO1114" i="4"/>
  <c r="AH1114" i="4"/>
  <c r="V1114" i="4"/>
  <c r="AO1106" i="4"/>
  <c r="AH1106" i="4"/>
  <c r="V1106" i="4"/>
  <c r="AO1098" i="4"/>
  <c r="AH1098" i="4"/>
  <c r="V1098" i="4"/>
  <c r="AO1090" i="4"/>
  <c r="AH1090" i="4"/>
  <c r="V1090" i="4"/>
  <c r="AO1082" i="4"/>
  <c r="AH1082" i="4"/>
  <c r="V1082" i="4"/>
  <c r="AO1074" i="4"/>
  <c r="AH1074" i="4"/>
  <c r="V1074" i="4"/>
  <c r="AO1066" i="4"/>
  <c r="AH1066" i="4"/>
  <c r="V1066" i="4"/>
  <c r="AO1058" i="4"/>
  <c r="AH1058" i="4"/>
  <c r="V1058" i="4"/>
  <c r="AO1050" i="4"/>
  <c r="AH1050" i="4"/>
  <c r="V1050" i="4"/>
  <c r="AO1042" i="4"/>
  <c r="AH1042" i="4"/>
  <c r="V1042" i="4"/>
  <c r="AO1034" i="4"/>
  <c r="AH1034" i="4"/>
  <c r="V1034" i="4"/>
  <c r="AO1026" i="4"/>
  <c r="AH1026" i="4"/>
  <c r="V1026" i="4"/>
  <c r="AO1018" i="4"/>
  <c r="AH1018" i="4"/>
  <c r="V1018" i="4"/>
  <c r="AO1010" i="4"/>
  <c r="AH1010" i="4"/>
  <c r="V1010" i="4"/>
  <c r="AO1002" i="4"/>
  <c r="AH1002" i="4"/>
  <c r="V1002" i="4"/>
  <c r="AO994" i="4"/>
  <c r="AH994" i="4"/>
  <c r="V994" i="4"/>
  <c r="AO986" i="4"/>
  <c r="AH986" i="4"/>
  <c r="V986" i="4"/>
  <c r="AO978" i="4"/>
  <c r="AH978" i="4"/>
  <c r="V978" i="4"/>
  <c r="AO970" i="4"/>
  <c r="AH970" i="4"/>
  <c r="V970" i="4"/>
  <c r="AO962" i="4"/>
  <c r="AH962" i="4"/>
  <c r="V962" i="4"/>
  <c r="AO954" i="4"/>
  <c r="AH954" i="4"/>
  <c r="V954" i="4"/>
  <c r="AO946" i="4"/>
  <c r="AH946" i="4"/>
  <c r="V946" i="4"/>
  <c r="AO938" i="4"/>
  <c r="AH938" i="4"/>
  <c r="V938" i="4"/>
  <c r="AO930" i="4"/>
  <c r="AH930" i="4"/>
  <c r="V930" i="4"/>
  <c r="AO922" i="4"/>
  <c r="AH922" i="4"/>
  <c r="V922" i="4"/>
  <c r="AO914" i="4"/>
  <c r="AH914" i="4"/>
  <c r="V914" i="4"/>
  <c r="AO906" i="4"/>
  <c r="AH906" i="4"/>
  <c r="V906" i="4"/>
  <c r="AO898" i="4"/>
  <c r="AH898" i="4"/>
  <c r="V898" i="4"/>
  <c r="AO890" i="4"/>
  <c r="AP890" i="4" s="1"/>
  <c r="AH890" i="4"/>
  <c r="V890" i="4"/>
  <c r="AO882" i="4"/>
  <c r="AH882" i="4"/>
  <c r="V882" i="4"/>
  <c r="AO874" i="4"/>
  <c r="AH874" i="4"/>
  <c r="V874" i="4"/>
  <c r="AO866" i="4"/>
  <c r="AH866" i="4"/>
  <c r="V866" i="4"/>
  <c r="AO858" i="4"/>
  <c r="AH858" i="4"/>
  <c r="V858" i="4"/>
  <c r="AO850" i="4"/>
  <c r="AH850" i="4"/>
  <c r="V850" i="4"/>
  <c r="AO842" i="4"/>
  <c r="AH842" i="4"/>
  <c r="V842" i="4"/>
  <c r="AO834" i="4"/>
  <c r="AH834" i="4"/>
  <c r="V834" i="4"/>
  <c r="AO826" i="4"/>
  <c r="AH826" i="4"/>
  <c r="V826" i="4"/>
  <c r="AO818" i="4"/>
  <c r="AH818" i="4"/>
  <c r="V818" i="4"/>
  <c r="AO810" i="4"/>
  <c r="AH810" i="4"/>
  <c r="V810" i="4"/>
  <c r="AO802" i="4"/>
  <c r="AH802" i="4"/>
  <c r="V802" i="4"/>
  <c r="AO794" i="4"/>
  <c r="AH794" i="4"/>
  <c r="V794" i="4"/>
  <c r="AO786" i="4"/>
  <c r="AH786" i="4"/>
  <c r="V786" i="4"/>
  <c r="AO778" i="4"/>
  <c r="AH778" i="4"/>
  <c r="V778" i="4"/>
  <c r="AO770" i="4"/>
  <c r="AP770" i="4" s="1"/>
  <c r="AH770" i="4"/>
  <c r="V770" i="4"/>
  <c r="AO762" i="4"/>
  <c r="AH762" i="4"/>
  <c r="V762" i="4"/>
  <c r="AO754" i="4"/>
  <c r="AH754" i="4"/>
  <c r="V754" i="4"/>
  <c r="AO746" i="4"/>
  <c r="AH746" i="4"/>
  <c r="V746" i="4"/>
  <c r="AO738" i="4"/>
  <c r="AH738" i="4"/>
  <c r="V738" i="4"/>
  <c r="AO730" i="4"/>
  <c r="AH730" i="4"/>
  <c r="V730" i="4"/>
  <c r="AO722" i="4"/>
  <c r="AH722" i="4"/>
  <c r="V722" i="4"/>
  <c r="AO714" i="4"/>
  <c r="AH714" i="4"/>
  <c r="V714" i="4"/>
  <c r="AO706" i="4"/>
  <c r="AH706" i="4"/>
  <c r="V706" i="4"/>
  <c r="AO698" i="4"/>
  <c r="AH698" i="4"/>
  <c r="V698" i="4"/>
  <c r="AO690" i="4"/>
  <c r="AH690" i="4"/>
  <c r="V690" i="4"/>
  <c r="AO682" i="4"/>
  <c r="AH682" i="4"/>
  <c r="V682" i="4"/>
  <c r="AO674" i="4"/>
  <c r="AH674" i="4"/>
  <c r="V674" i="4"/>
  <c r="AO666" i="4"/>
  <c r="AH666" i="4"/>
  <c r="V666" i="4"/>
  <c r="AO658" i="4"/>
  <c r="AH658" i="4"/>
  <c r="V658" i="4"/>
  <c r="AO650" i="4"/>
  <c r="AH650" i="4"/>
  <c r="V650" i="4"/>
  <c r="AO642" i="4"/>
  <c r="AH642" i="4"/>
  <c r="V642" i="4"/>
  <c r="AO634" i="4"/>
  <c r="AH634" i="4"/>
  <c r="V634" i="4"/>
  <c r="AO626" i="4"/>
  <c r="AH626" i="4"/>
  <c r="V626" i="4"/>
  <c r="AO618" i="4"/>
  <c r="AH618" i="4"/>
  <c r="V618" i="4"/>
  <c r="AO610" i="4"/>
  <c r="AH610" i="4"/>
  <c r="V610" i="4"/>
  <c r="AO602" i="4"/>
  <c r="AH602" i="4"/>
  <c r="V602" i="4"/>
  <c r="AO594" i="4"/>
  <c r="AH594" i="4"/>
  <c r="V594" i="4"/>
  <c r="AO586" i="4"/>
  <c r="AP586" i="4" s="1"/>
  <c r="AH586" i="4"/>
  <c r="V586" i="4"/>
  <c r="AO578" i="4"/>
  <c r="AH578" i="4"/>
  <c r="V578" i="4"/>
  <c r="AO570" i="4"/>
  <c r="AH570" i="4"/>
  <c r="V570" i="4"/>
  <c r="AO562" i="4"/>
  <c r="AH562" i="4"/>
  <c r="V562" i="4"/>
  <c r="AO554" i="4"/>
  <c r="AH554" i="4"/>
  <c r="V554" i="4"/>
  <c r="AO546" i="4"/>
  <c r="AH546" i="4"/>
  <c r="V546" i="4"/>
  <c r="AO538" i="4"/>
  <c r="AH538" i="4"/>
  <c r="V538" i="4"/>
  <c r="AO530" i="4"/>
  <c r="AH530" i="4"/>
  <c r="V530" i="4"/>
  <c r="AO522" i="4"/>
  <c r="AH522" i="4"/>
  <c r="V522" i="4"/>
  <c r="AO514" i="4"/>
  <c r="AH514" i="4"/>
  <c r="V514" i="4"/>
  <c r="AO506" i="4"/>
  <c r="AH506" i="4"/>
  <c r="V506" i="4"/>
  <c r="AO498" i="4"/>
  <c r="AH498" i="4"/>
  <c r="V498" i="4"/>
  <c r="AO490" i="4"/>
  <c r="AH490" i="4"/>
  <c r="V490" i="4"/>
  <c r="AO482" i="4"/>
  <c r="AH482" i="4"/>
  <c r="V482" i="4"/>
  <c r="AO474" i="4"/>
  <c r="AH474" i="4"/>
  <c r="V474" i="4"/>
  <c r="AO466" i="4"/>
  <c r="AH466" i="4"/>
  <c r="V466" i="4"/>
  <c r="AO458" i="4"/>
  <c r="AH458" i="4"/>
  <c r="V458" i="4"/>
  <c r="AO450" i="4"/>
  <c r="AH450" i="4"/>
  <c r="V450" i="4"/>
  <c r="AO442" i="4"/>
  <c r="AH442" i="4"/>
  <c r="V442" i="4"/>
  <c r="AO434" i="4"/>
  <c r="AH434" i="4"/>
  <c r="V434" i="4"/>
  <c r="AO426" i="4"/>
  <c r="AH426" i="4"/>
  <c r="V426" i="4"/>
  <c r="AO418" i="4"/>
  <c r="AH418" i="4"/>
  <c r="V418" i="4"/>
  <c r="AO410" i="4"/>
  <c r="AH410" i="4"/>
  <c r="V410" i="4"/>
  <c r="AO402" i="4"/>
  <c r="AH402" i="4"/>
  <c r="V402" i="4"/>
  <c r="AO394" i="4"/>
  <c r="AH394" i="4"/>
  <c r="V394" i="4"/>
  <c r="AO386" i="4"/>
  <c r="AH386" i="4"/>
  <c r="V386" i="4"/>
  <c r="AO378" i="4"/>
  <c r="AH378" i="4"/>
  <c r="V378" i="4"/>
  <c r="AO370" i="4"/>
  <c r="AH370" i="4"/>
  <c r="V370" i="4"/>
  <c r="AO362" i="4"/>
  <c r="AH362" i="4"/>
  <c r="V362" i="4"/>
  <c r="AO354" i="4"/>
  <c r="AH354" i="4"/>
  <c r="V354" i="4"/>
  <c r="AO346" i="4"/>
  <c r="AH346" i="4"/>
  <c r="V346" i="4"/>
  <c r="AO338" i="4"/>
  <c r="AH338" i="4"/>
  <c r="V338" i="4"/>
  <c r="AO330" i="4"/>
  <c r="AH330" i="4"/>
  <c r="V330" i="4"/>
  <c r="AO322" i="4"/>
  <c r="AH322" i="4"/>
  <c r="V322" i="4"/>
  <c r="AO314" i="4"/>
  <c r="AH314" i="4"/>
  <c r="V314" i="4"/>
  <c r="AO306" i="4"/>
  <c r="AH306" i="4"/>
  <c r="V306" i="4"/>
  <c r="AO298" i="4"/>
  <c r="V298" i="4"/>
  <c r="AH298" i="4"/>
  <c r="AO290" i="4"/>
  <c r="V290" i="4"/>
  <c r="AH290" i="4"/>
  <c r="AO282" i="4"/>
  <c r="V282" i="4"/>
  <c r="AH282" i="4"/>
  <c r="AO274" i="4"/>
  <c r="V274" i="4"/>
  <c r="AH274" i="4"/>
  <c r="AO985" i="4"/>
  <c r="AH985" i="4"/>
  <c r="V985" i="4"/>
  <c r="AO977" i="4"/>
  <c r="AH977" i="4"/>
  <c r="V977" i="4"/>
  <c r="AO969" i="4"/>
  <c r="AH969" i="4"/>
  <c r="V969" i="4"/>
  <c r="AO961" i="4"/>
  <c r="AH961" i="4"/>
  <c r="V961" i="4"/>
  <c r="AO953" i="4"/>
  <c r="AH953" i="4"/>
  <c r="V953" i="4"/>
  <c r="AO945" i="4"/>
  <c r="AH945" i="4"/>
  <c r="V945" i="4"/>
  <c r="AO937" i="4"/>
  <c r="AH937" i="4"/>
  <c r="V937" i="4"/>
  <c r="AO929" i="4"/>
  <c r="AH929" i="4"/>
  <c r="V929" i="4"/>
  <c r="AO921" i="4"/>
  <c r="AH921" i="4"/>
  <c r="V921" i="4"/>
  <c r="AO913" i="4"/>
  <c r="AH913" i="4"/>
  <c r="V913" i="4"/>
  <c r="AO905" i="4"/>
  <c r="AH905" i="4"/>
  <c r="V905" i="4"/>
  <c r="AO897" i="4"/>
  <c r="AH897" i="4"/>
  <c r="V897" i="4"/>
  <c r="AO889" i="4"/>
  <c r="AH889" i="4"/>
  <c r="V889" i="4"/>
  <c r="AO881" i="4"/>
  <c r="AH881" i="4"/>
  <c r="V881" i="4"/>
  <c r="AO873" i="4"/>
  <c r="AH873" i="4"/>
  <c r="V873" i="4"/>
  <c r="AO865" i="4"/>
  <c r="AH865" i="4"/>
  <c r="V865" i="4"/>
  <c r="AO857" i="4"/>
  <c r="AH857" i="4"/>
  <c r="V857" i="4"/>
  <c r="AO849" i="4"/>
  <c r="AH849" i="4"/>
  <c r="V849" i="4"/>
  <c r="AO841" i="4"/>
  <c r="AH841" i="4"/>
  <c r="V841" i="4"/>
  <c r="AO833" i="4"/>
  <c r="AH833" i="4"/>
  <c r="V833" i="4"/>
  <c r="AO825" i="4"/>
  <c r="AH825" i="4"/>
  <c r="V825" i="4"/>
  <c r="AO817" i="4"/>
  <c r="AH817" i="4"/>
  <c r="V817" i="4"/>
  <c r="AO809" i="4"/>
  <c r="AH809" i="4"/>
  <c r="V809" i="4"/>
  <c r="AO801" i="4"/>
  <c r="AH801" i="4"/>
  <c r="V801" i="4"/>
  <c r="AO793" i="4"/>
  <c r="AH793" i="4"/>
  <c r="V793" i="4"/>
  <c r="AO785" i="4"/>
  <c r="AH785" i="4"/>
  <c r="V785" i="4"/>
  <c r="AO777" i="4"/>
  <c r="AH777" i="4"/>
  <c r="V777" i="4"/>
  <c r="AO769" i="4"/>
  <c r="AH769" i="4"/>
  <c r="V769" i="4"/>
  <c r="AO761" i="4"/>
  <c r="AH761" i="4"/>
  <c r="V761" i="4"/>
  <c r="AO753" i="4"/>
  <c r="AH753" i="4"/>
  <c r="V753" i="4"/>
  <c r="AO745" i="4"/>
  <c r="AH745" i="4"/>
  <c r="V745" i="4"/>
  <c r="AO737" i="4"/>
  <c r="AH737" i="4"/>
  <c r="V737" i="4"/>
  <c r="AO729" i="4"/>
  <c r="AH729" i="4"/>
  <c r="V729" i="4"/>
  <c r="AO721" i="4"/>
  <c r="AH721" i="4"/>
  <c r="V721" i="4"/>
  <c r="AO713" i="4"/>
  <c r="AH713" i="4"/>
  <c r="V713" i="4"/>
  <c r="AO705" i="4"/>
  <c r="AH705" i="4"/>
  <c r="V705" i="4"/>
  <c r="AO697" i="4"/>
  <c r="AH697" i="4"/>
  <c r="V697" i="4"/>
  <c r="AO689" i="4"/>
  <c r="AH689" i="4"/>
  <c r="V689" i="4"/>
  <c r="AO681" i="4"/>
  <c r="AH681" i="4"/>
  <c r="V681" i="4"/>
  <c r="AO673" i="4"/>
  <c r="AH673" i="4"/>
  <c r="V673" i="4"/>
  <c r="AO665" i="4"/>
  <c r="AH665" i="4"/>
  <c r="V665" i="4"/>
  <c r="AO657" i="4"/>
  <c r="AH657" i="4"/>
  <c r="V657" i="4"/>
  <c r="AO649" i="4"/>
  <c r="AH649" i="4"/>
  <c r="V649" i="4"/>
  <c r="AO641" i="4"/>
  <c r="AH641" i="4"/>
  <c r="V641" i="4"/>
  <c r="AO633" i="4"/>
  <c r="AH633" i="4"/>
  <c r="V633" i="4"/>
  <c r="AO625" i="4"/>
  <c r="AH625" i="4"/>
  <c r="V625" i="4"/>
  <c r="AO617" i="4"/>
  <c r="AP617" i="4" s="1"/>
  <c r="AH617" i="4"/>
  <c r="V617" i="4"/>
  <c r="AO609" i="4"/>
  <c r="AH609" i="4"/>
  <c r="V609" i="4"/>
  <c r="AO601" i="4"/>
  <c r="AH601" i="4"/>
  <c r="V601" i="4"/>
  <c r="AO593" i="4"/>
  <c r="AH593" i="4"/>
  <c r="V593" i="4"/>
  <c r="AO585" i="4"/>
  <c r="AH585" i="4"/>
  <c r="V585" i="4"/>
  <c r="AO577" i="4"/>
  <c r="AH577" i="4"/>
  <c r="V577" i="4"/>
  <c r="AO569" i="4"/>
  <c r="AH569" i="4"/>
  <c r="V569" i="4"/>
  <c r="AO561" i="4"/>
  <c r="AH561" i="4"/>
  <c r="V561" i="4"/>
  <c r="AO553" i="4"/>
  <c r="AH553" i="4"/>
  <c r="V553" i="4"/>
  <c r="AO545" i="4"/>
  <c r="AH545" i="4"/>
  <c r="V545" i="4"/>
  <c r="AO537" i="4"/>
  <c r="AH537" i="4"/>
  <c r="V537" i="4"/>
  <c r="AO529" i="4"/>
  <c r="AH529" i="4"/>
  <c r="V529" i="4"/>
  <c r="AO521" i="4"/>
  <c r="AH521" i="4"/>
  <c r="V521" i="4"/>
  <c r="AO513" i="4"/>
  <c r="AH513" i="4"/>
  <c r="V513" i="4"/>
  <c r="AO505" i="4"/>
  <c r="AH505" i="4"/>
  <c r="V505" i="4"/>
  <c r="AO497" i="4"/>
  <c r="AH497" i="4"/>
  <c r="V497" i="4"/>
  <c r="AO489" i="4"/>
  <c r="AH489" i="4"/>
  <c r="V489" i="4"/>
  <c r="AO481" i="4"/>
  <c r="AH481" i="4"/>
  <c r="V481" i="4"/>
  <c r="AO473" i="4"/>
  <c r="AH473" i="4"/>
  <c r="V473" i="4"/>
  <c r="AO465" i="4"/>
  <c r="AH465" i="4"/>
  <c r="V465" i="4"/>
  <c r="AO457" i="4"/>
  <c r="AH457" i="4"/>
  <c r="V457" i="4"/>
  <c r="AO449" i="4"/>
  <c r="AH449" i="4"/>
  <c r="V449" i="4"/>
  <c r="AO441" i="4"/>
  <c r="AH441" i="4"/>
  <c r="V441" i="4"/>
  <c r="AO433" i="4"/>
  <c r="AP433" i="4" s="1"/>
  <c r="AH433" i="4"/>
  <c r="V433" i="4"/>
  <c r="AO425" i="4"/>
  <c r="AH425" i="4"/>
  <c r="V425" i="4"/>
  <c r="AO417" i="4"/>
  <c r="AH417" i="4"/>
  <c r="V417" i="4"/>
  <c r="AO409" i="4"/>
  <c r="AH409" i="4"/>
  <c r="V409" i="4"/>
  <c r="AO401" i="4"/>
  <c r="AH401" i="4"/>
  <c r="V401" i="4"/>
  <c r="AO393" i="4"/>
  <c r="AH393" i="4"/>
  <c r="V393" i="4"/>
  <c r="AO385" i="4"/>
  <c r="AH385" i="4"/>
  <c r="V385" i="4"/>
  <c r="AO377" i="4"/>
  <c r="AH377" i="4"/>
  <c r="V377" i="4"/>
  <c r="AO369" i="4"/>
  <c r="AH369" i="4"/>
  <c r="V369" i="4"/>
  <c r="AO361" i="4"/>
  <c r="AH361" i="4"/>
  <c r="V361" i="4"/>
  <c r="AO353" i="4"/>
  <c r="AH353" i="4"/>
  <c r="V353" i="4"/>
  <c r="AO345" i="4"/>
  <c r="AH345" i="4"/>
  <c r="V345" i="4"/>
  <c r="AO337" i="4"/>
  <c r="AH337" i="4"/>
  <c r="V337" i="4"/>
  <c r="AO329" i="4"/>
  <c r="AH329" i="4"/>
  <c r="V329" i="4"/>
  <c r="AO321" i="4"/>
  <c r="AH321" i="4"/>
  <c r="V321" i="4"/>
  <c r="AO313" i="4"/>
  <c r="AH313" i="4"/>
  <c r="V313" i="4"/>
  <c r="AO305" i="4"/>
  <c r="AH305" i="4"/>
  <c r="V305" i="4"/>
  <c r="AO297" i="4"/>
  <c r="V297" i="4"/>
  <c r="AH297" i="4"/>
  <c r="AO289" i="4"/>
  <c r="V289" i="4"/>
  <c r="AH289" i="4"/>
  <c r="AO281" i="4"/>
  <c r="AP281" i="4" s="1"/>
  <c r="V281" i="4"/>
  <c r="AH281" i="4"/>
  <c r="AO273" i="4"/>
  <c r="V273" i="4"/>
  <c r="AH273" i="4"/>
  <c r="AP2008" i="4"/>
  <c r="AO1592" i="4"/>
  <c r="V1592" i="4"/>
  <c r="AH1592" i="4"/>
  <c r="AO1584" i="4"/>
  <c r="V1584" i="4"/>
  <c r="AH1584" i="4"/>
  <c r="AO1576" i="4"/>
  <c r="V1576" i="4"/>
  <c r="AH1576" i="4"/>
  <c r="AO1568" i="4"/>
  <c r="V1568" i="4"/>
  <c r="AH1568" i="4"/>
  <c r="AO1560" i="4"/>
  <c r="V1560" i="4"/>
  <c r="AH1560" i="4"/>
  <c r="AO1552" i="4"/>
  <c r="V1552" i="4"/>
  <c r="AH1552" i="4"/>
  <c r="AO1544" i="4"/>
  <c r="V1544" i="4"/>
  <c r="AH1544" i="4"/>
  <c r="AO1536" i="4"/>
  <c r="V1536" i="4"/>
  <c r="AH1536" i="4"/>
  <c r="AO1528" i="4"/>
  <c r="V1528" i="4"/>
  <c r="AH1528" i="4"/>
  <c r="AO1520" i="4"/>
  <c r="V1520" i="4"/>
  <c r="AH1520" i="4"/>
  <c r="AO1512" i="4"/>
  <c r="V1512" i="4"/>
  <c r="AH1512" i="4"/>
  <c r="AO1504" i="4"/>
  <c r="V1504" i="4"/>
  <c r="AH1504" i="4"/>
  <c r="AO1496" i="4"/>
  <c r="V1496" i="4"/>
  <c r="AH1496" i="4"/>
  <c r="AO1488" i="4"/>
  <c r="V1488" i="4"/>
  <c r="AH1488" i="4"/>
  <c r="AO1480" i="4"/>
  <c r="V1480" i="4"/>
  <c r="AH1480" i="4"/>
  <c r="AO1472" i="4"/>
  <c r="V1472" i="4"/>
  <c r="AH1472" i="4"/>
  <c r="AO1464" i="4"/>
  <c r="V1464" i="4"/>
  <c r="AH1464" i="4"/>
  <c r="AO1456" i="4"/>
  <c r="V1456" i="4"/>
  <c r="AH1456" i="4"/>
  <c r="AO1448" i="4"/>
  <c r="V1448" i="4"/>
  <c r="AH1448" i="4"/>
  <c r="AO1440" i="4"/>
  <c r="V1440" i="4"/>
  <c r="AH1440" i="4"/>
  <c r="AO1432" i="4"/>
  <c r="V1432" i="4"/>
  <c r="AH1432" i="4"/>
  <c r="AO1424" i="4"/>
  <c r="V1424" i="4"/>
  <c r="AH1424" i="4"/>
  <c r="AO1416" i="4"/>
  <c r="V1416" i="4"/>
  <c r="AH1416" i="4"/>
  <c r="AO1408" i="4"/>
  <c r="AP1408" i="4" s="1"/>
  <c r="V1408" i="4"/>
  <c r="AH1408" i="4"/>
  <c r="AO1400" i="4"/>
  <c r="V1400" i="4"/>
  <c r="AH1400" i="4"/>
  <c r="AO1392" i="4"/>
  <c r="V1392" i="4"/>
  <c r="AH1392" i="4"/>
  <c r="AO1384" i="4"/>
  <c r="V1384" i="4"/>
  <c r="AH1384" i="4"/>
  <c r="AO1376" i="4"/>
  <c r="V1376" i="4"/>
  <c r="AH1376" i="4"/>
  <c r="AO1368" i="4"/>
  <c r="V1368" i="4"/>
  <c r="AH1368" i="4"/>
  <c r="AO1360" i="4"/>
  <c r="V1360" i="4"/>
  <c r="AH1360" i="4"/>
  <c r="AO1352" i="4"/>
  <c r="V1352" i="4"/>
  <c r="AH1352" i="4"/>
  <c r="AO1344" i="4"/>
  <c r="V1344" i="4"/>
  <c r="AH1344" i="4"/>
  <c r="AO1336" i="4"/>
  <c r="V1336" i="4"/>
  <c r="AH1336" i="4"/>
  <c r="AO1328" i="4"/>
  <c r="V1328" i="4"/>
  <c r="AH1328" i="4"/>
  <c r="AO1320" i="4"/>
  <c r="V1320" i="4"/>
  <c r="AH1320" i="4"/>
  <c r="AO1312" i="4"/>
  <c r="V1312" i="4"/>
  <c r="AH1312" i="4"/>
  <c r="AO1304" i="4"/>
  <c r="V1304" i="4"/>
  <c r="AH1304" i="4"/>
  <c r="AO1296" i="4"/>
  <c r="V1296" i="4"/>
  <c r="AH1296" i="4"/>
  <c r="AO1288" i="4"/>
  <c r="V1288" i="4"/>
  <c r="AH1288" i="4"/>
  <c r="AO1280" i="4"/>
  <c r="AH1280" i="4"/>
  <c r="V1280" i="4"/>
  <c r="AO1272" i="4"/>
  <c r="AH1272" i="4"/>
  <c r="V1272" i="4"/>
  <c r="AO1264" i="4"/>
  <c r="AH1264" i="4"/>
  <c r="V1264" i="4"/>
  <c r="AO1256" i="4"/>
  <c r="AH1256" i="4"/>
  <c r="V1256" i="4"/>
  <c r="AO1248" i="4"/>
  <c r="AH1248" i="4"/>
  <c r="V1248" i="4"/>
  <c r="AO1240" i="4"/>
  <c r="AH1240" i="4"/>
  <c r="V1240" i="4"/>
  <c r="AO1232" i="4"/>
  <c r="AH1232" i="4"/>
  <c r="V1232" i="4"/>
  <c r="AO1224" i="4"/>
  <c r="AP1224" i="4" s="1"/>
  <c r="AH1224" i="4"/>
  <c r="V1224" i="4"/>
  <c r="AO1216" i="4"/>
  <c r="AH1216" i="4"/>
  <c r="V1216" i="4"/>
  <c r="AO1208" i="4"/>
  <c r="AH1208" i="4"/>
  <c r="V1208" i="4"/>
  <c r="AO1200" i="4"/>
  <c r="AH1200" i="4"/>
  <c r="V1200" i="4"/>
  <c r="AO1192" i="4"/>
  <c r="AH1192" i="4"/>
  <c r="V1192" i="4"/>
  <c r="AO1184" i="4"/>
  <c r="AH1184" i="4"/>
  <c r="V1184" i="4"/>
  <c r="AO1176" i="4"/>
  <c r="AH1176" i="4"/>
  <c r="V1176" i="4"/>
  <c r="AO1168" i="4"/>
  <c r="AH1168" i="4"/>
  <c r="V1168" i="4"/>
  <c r="AO1160" i="4"/>
  <c r="AH1160" i="4"/>
  <c r="V1160" i="4"/>
  <c r="AO1152" i="4"/>
  <c r="AH1152" i="4"/>
  <c r="V1152" i="4"/>
  <c r="AO1144" i="4"/>
  <c r="AH1144" i="4"/>
  <c r="V1144" i="4"/>
  <c r="AO1136" i="4"/>
  <c r="AH1136" i="4"/>
  <c r="V1136" i="4"/>
  <c r="AO1128" i="4"/>
  <c r="AH1128" i="4"/>
  <c r="V1128" i="4"/>
  <c r="AO1120" i="4"/>
  <c r="AH1120" i="4"/>
  <c r="V1120" i="4"/>
  <c r="AO1112" i="4"/>
  <c r="AH1112" i="4"/>
  <c r="V1112" i="4"/>
  <c r="AO1104" i="4"/>
  <c r="AH1104" i="4"/>
  <c r="V1104" i="4"/>
  <c r="AO1096" i="4"/>
  <c r="AH1096" i="4"/>
  <c r="V1096" i="4"/>
  <c r="AO1088" i="4"/>
  <c r="AH1088" i="4"/>
  <c r="V1088" i="4"/>
  <c r="AO1080" i="4"/>
  <c r="AH1080" i="4"/>
  <c r="V1080" i="4"/>
  <c r="AO1072" i="4"/>
  <c r="AH1072" i="4"/>
  <c r="V1072" i="4"/>
  <c r="AO1064" i="4"/>
  <c r="AH1064" i="4"/>
  <c r="V1064" i="4"/>
  <c r="AO1056" i="4"/>
  <c r="AH1056" i="4"/>
  <c r="V1056" i="4"/>
  <c r="AO1048" i="4"/>
  <c r="AH1048" i="4"/>
  <c r="V1048" i="4"/>
  <c r="AO1040" i="4"/>
  <c r="AH1040" i="4"/>
  <c r="V1040" i="4"/>
  <c r="AO1032" i="4"/>
  <c r="AH1032" i="4"/>
  <c r="V1032" i="4"/>
  <c r="AO1024" i="4"/>
  <c r="AH1024" i="4"/>
  <c r="V1024" i="4"/>
  <c r="AO1016" i="4"/>
  <c r="AH1016" i="4"/>
  <c r="V1016" i="4"/>
  <c r="AO1008" i="4"/>
  <c r="AH1008" i="4"/>
  <c r="V1008" i="4"/>
  <c r="AO1000" i="4"/>
  <c r="AH1000" i="4"/>
  <c r="V1000" i="4"/>
  <c r="AO992" i="4"/>
  <c r="AH992" i="4"/>
  <c r="V992" i="4"/>
  <c r="AO984" i="4"/>
  <c r="AH984" i="4"/>
  <c r="V984" i="4"/>
  <c r="AO976" i="4"/>
  <c r="AH976" i="4"/>
  <c r="V976" i="4"/>
  <c r="AO968" i="4"/>
  <c r="AH968" i="4"/>
  <c r="V968" i="4"/>
  <c r="AO960" i="4"/>
  <c r="AH960" i="4"/>
  <c r="V960" i="4"/>
  <c r="AO952" i="4"/>
  <c r="AH952" i="4"/>
  <c r="V952" i="4"/>
  <c r="AO944" i="4"/>
  <c r="AH944" i="4"/>
  <c r="V944" i="4"/>
  <c r="AO936" i="4"/>
  <c r="AH936" i="4"/>
  <c r="V936" i="4"/>
  <c r="AO928" i="4"/>
  <c r="AH928" i="4"/>
  <c r="V928" i="4"/>
  <c r="AO920" i="4"/>
  <c r="AP920" i="4" s="1"/>
  <c r="AH920" i="4"/>
  <c r="V920" i="4"/>
  <c r="AO912" i="4"/>
  <c r="AH912" i="4"/>
  <c r="V912" i="4"/>
  <c r="AO904" i="4"/>
  <c r="AH904" i="4"/>
  <c r="V904" i="4"/>
  <c r="AO896" i="4"/>
  <c r="AH896" i="4"/>
  <c r="V896" i="4"/>
  <c r="AO888" i="4"/>
  <c r="AH888" i="4"/>
  <c r="V888" i="4"/>
  <c r="AO880" i="4"/>
  <c r="AH880" i="4"/>
  <c r="V880" i="4"/>
  <c r="AO872" i="4"/>
  <c r="AH872" i="4"/>
  <c r="V872" i="4"/>
  <c r="AO864" i="4"/>
  <c r="AH864" i="4"/>
  <c r="V864" i="4"/>
  <c r="AO856" i="4"/>
  <c r="AH856" i="4"/>
  <c r="V856" i="4"/>
  <c r="AO848" i="4"/>
  <c r="AH848" i="4"/>
  <c r="V848" i="4"/>
  <c r="AO840" i="4"/>
  <c r="AH840" i="4"/>
  <c r="V840" i="4"/>
  <c r="AO832" i="4"/>
  <c r="AH832" i="4"/>
  <c r="V832" i="4"/>
  <c r="AO824" i="4"/>
  <c r="AH824" i="4"/>
  <c r="V824" i="4"/>
  <c r="AO816" i="4"/>
  <c r="AH816" i="4"/>
  <c r="V816" i="4"/>
  <c r="AO808" i="4"/>
  <c r="AH808" i="4"/>
  <c r="V808" i="4"/>
  <c r="AO800" i="4"/>
  <c r="AH800" i="4"/>
  <c r="V800" i="4"/>
  <c r="AO792" i="4"/>
  <c r="AH792" i="4"/>
  <c r="V792" i="4"/>
  <c r="AO784" i="4"/>
  <c r="AH784" i="4"/>
  <c r="V784" i="4"/>
  <c r="AO776" i="4"/>
  <c r="AH776" i="4"/>
  <c r="V776" i="4"/>
  <c r="AO768" i="4"/>
  <c r="AH768" i="4"/>
  <c r="V768" i="4"/>
  <c r="AO760" i="4"/>
  <c r="AH760" i="4"/>
  <c r="V760" i="4"/>
  <c r="AO752" i="4"/>
  <c r="AH752" i="4"/>
  <c r="V752" i="4"/>
  <c r="AO744" i="4"/>
  <c r="AH744" i="4"/>
  <c r="V744" i="4"/>
  <c r="AO736" i="4"/>
  <c r="AH736" i="4"/>
  <c r="V736" i="4"/>
  <c r="AO728" i="4"/>
  <c r="AH728" i="4"/>
  <c r="V728" i="4"/>
  <c r="AO720" i="4"/>
  <c r="AH720" i="4"/>
  <c r="V720" i="4"/>
  <c r="AO712" i="4"/>
  <c r="AH712" i="4"/>
  <c r="V712" i="4"/>
  <c r="AO704" i="4"/>
  <c r="AH704" i="4"/>
  <c r="V704" i="4"/>
  <c r="AO696" i="4"/>
  <c r="AH696" i="4"/>
  <c r="V696" i="4"/>
  <c r="AO688" i="4"/>
  <c r="AH688" i="4"/>
  <c r="V688" i="4"/>
  <c r="AO680" i="4"/>
  <c r="AH680" i="4"/>
  <c r="V680" i="4"/>
  <c r="AO672" i="4"/>
  <c r="AH672" i="4"/>
  <c r="V672" i="4"/>
  <c r="AO664" i="4"/>
  <c r="AH664" i="4"/>
  <c r="V664" i="4"/>
  <c r="AO656" i="4"/>
  <c r="AH656" i="4"/>
  <c r="V656" i="4"/>
  <c r="AO648" i="4"/>
  <c r="AH648" i="4"/>
  <c r="V648" i="4"/>
  <c r="AO640" i="4"/>
  <c r="AH640" i="4"/>
  <c r="V640" i="4"/>
  <c r="AO632" i="4"/>
  <c r="AH632" i="4"/>
  <c r="V632" i="4"/>
  <c r="AO624" i="4"/>
  <c r="AH624" i="4"/>
  <c r="V624" i="4"/>
  <c r="AO616" i="4"/>
  <c r="AH616" i="4"/>
  <c r="V616" i="4"/>
  <c r="AO608" i="4"/>
  <c r="AH608" i="4"/>
  <c r="V608" i="4"/>
  <c r="AO600" i="4"/>
  <c r="AH600" i="4"/>
  <c r="V600" i="4"/>
  <c r="AO592" i="4"/>
  <c r="AH592" i="4"/>
  <c r="V592" i="4"/>
  <c r="AO584" i="4"/>
  <c r="AH584" i="4"/>
  <c r="V584" i="4"/>
  <c r="AO576" i="4"/>
  <c r="AH576" i="4"/>
  <c r="V576" i="4"/>
  <c r="AO568" i="4"/>
  <c r="AH568" i="4"/>
  <c r="V568" i="4"/>
  <c r="AO560" i="4"/>
  <c r="AH560" i="4"/>
  <c r="V560" i="4"/>
  <c r="AO552" i="4"/>
  <c r="AH552" i="4"/>
  <c r="V552" i="4"/>
  <c r="AO544" i="4"/>
  <c r="AH544" i="4"/>
  <c r="V544" i="4"/>
  <c r="AO536" i="4"/>
  <c r="AH536" i="4"/>
  <c r="V536" i="4"/>
  <c r="AO528" i="4"/>
  <c r="AH528" i="4"/>
  <c r="V528" i="4"/>
  <c r="AO520" i="4"/>
  <c r="AH520" i="4"/>
  <c r="V520" i="4"/>
  <c r="AO512" i="4"/>
  <c r="AH512" i="4"/>
  <c r="V512" i="4"/>
  <c r="AO504" i="4"/>
  <c r="AH504" i="4"/>
  <c r="V504" i="4"/>
  <c r="AO496" i="4"/>
  <c r="AH496" i="4"/>
  <c r="V496" i="4"/>
  <c r="AO488" i="4"/>
  <c r="AH488" i="4"/>
  <c r="V488" i="4"/>
  <c r="AO480" i="4"/>
  <c r="AH480" i="4"/>
  <c r="V480" i="4"/>
  <c r="AO472" i="4"/>
  <c r="AH472" i="4"/>
  <c r="V472" i="4"/>
  <c r="AO464" i="4"/>
  <c r="AH464" i="4"/>
  <c r="V464" i="4"/>
  <c r="AO456" i="4"/>
  <c r="AH456" i="4"/>
  <c r="V456" i="4"/>
  <c r="AO448" i="4"/>
  <c r="AH448" i="4"/>
  <c r="V448" i="4"/>
  <c r="AO440" i="4"/>
  <c r="AH440" i="4"/>
  <c r="V440" i="4"/>
  <c r="AO432" i="4"/>
  <c r="AH432" i="4"/>
  <c r="V432" i="4"/>
  <c r="AO424" i="4"/>
  <c r="AH424" i="4"/>
  <c r="V424" i="4"/>
  <c r="AO416" i="4"/>
  <c r="AH416" i="4"/>
  <c r="V416" i="4"/>
  <c r="AO408" i="4"/>
  <c r="AH408" i="4"/>
  <c r="V408" i="4"/>
  <c r="AO400" i="4"/>
  <c r="AH400" i="4"/>
  <c r="V400" i="4"/>
  <c r="AO392" i="4"/>
  <c r="AH392" i="4"/>
  <c r="V392" i="4"/>
  <c r="AO384" i="4"/>
  <c r="AH384" i="4"/>
  <c r="V384" i="4"/>
  <c r="AO376" i="4"/>
  <c r="AH376" i="4"/>
  <c r="V376" i="4"/>
  <c r="AO368" i="4"/>
  <c r="AH368" i="4"/>
  <c r="V368" i="4"/>
  <c r="AO360" i="4"/>
  <c r="AH360" i="4"/>
  <c r="V360" i="4"/>
  <c r="AO352" i="4"/>
  <c r="AH352" i="4"/>
  <c r="V352" i="4"/>
  <c r="AO344" i="4"/>
  <c r="AH344" i="4"/>
  <c r="V344" i="4"/>
  <c r="AO336" i="4"/>
  <c r="AH336" i="4"/>
  <c r="V336" i="4"/>
  <c r="AO328" i="4"/>
  <c r="AH328" i="4"/>
  <c r="V328" i="4"/>
  <c r="AO320" i="4"/>
  <c r="AH320" i="4"/>
  <c r="V320" i="4"/>
  <c r="AO312" i="4"/>
  <c r="AH312" i="4"/>
  <c r="V312" i="4"/>
  <c r="AO304" i="4"/>
  <c r="AH304" i="4"/>
  <c r="V304" i="4"/>
  <c r="AO296" i="4"/>
  <c r="V296" i="4"/>
  <c r="AH296" i="4"/>
  <c r="AO288" i="4"/>
  <c r="V288" i="4"/>
  <c r="AH288" i="4"/>
  <c r="AO280" i="4"/>
  <c r="V280" i="4"/>
  <c r="AH280" i="4"/>
  <c r="AO272" i="4"/>
  <c r="V272" i="4"/>
  <c r="AH272" i="4"/>
  <c r="AO1591" i="4"/>
  <c r="V1591" i="4"/>
  <c r="AH1591" i="4"/>
  <c r="AO1583" i="4"/>
  <c r="V1583" i="4"/>
  <c r="AH1583" i="4"/>
  <c r="AO1575" i="4"/>
  <c r="V1575" i="4"/>
  <c r="AH1575" i="4"/>
  <c r="AO1567" i="4"/>
  <c r="V1567" i="4"/>
  <c r="AH1567" i="4"/>
  <c r="AO1559" i="4"/>
  <c r="AP1559" i="4" s="1"/>
  <c r="V1559" i="4"/>
  <c r="AH1559" i="4"/>
  <c r="AO1551" i="4"/>
  <c r="V1551" i="4"/>
  <c r="AH1551" i="4"/>
  <c r="AO1543" i="4"/>
  <c r="V1543" i="4"/>
  <c r="AH1543" i="4"/>
  <c r="AO1535" i="4"/>
  <c r="V1535" i="4"/>
  <c r="AH1535" i="4"/>
  <c r="AO1527" i="4"/>
  <c r="V1527" i="4"/>
  <c r="AH1527" i="4"/>
  <c r="AO1519" i="4"/>
  <c r="V1519" i="4"/>
  <c r="AH1519" i="4"/>
  <c r="AO1511" i="4"/>
  <c r="V1511" i="4"/>
  <c r="AH1511" i="4"/>
  <c r="AO1503" i="4"/>
  <c r="V1503" i="4"/>
  <c r="AH1503" i="4"/>
  <c r="AO1495" i="4"/>
  <c r="V1495" i="4"/>
  <c r="AH1495" i="4"/>
  <c r="AO1487" i="4"/>
  <c r="V1487" i="4"/>
  <c r="AH1487" i="4"/>
  <c r="AO1479" i="4"/>
  <c r="V1479" i="4"/>
  <c r="AH1479" i="4"/>
  <c r="AO1471" i="4"/>
  <c r="V1471" i="4"/>
  <c r="AH1471" i="4"/>
  <c r="AO1463" i="4"/>
  <c r="V1463" i="4"/>
  <c r="AH1463" i="4"/>
  <c r="AO1455" i="4"/>
  <c r="V1455" i="4"/>
  <c r="AH1455" i="4"/>
  <c r="AO1447" i="4"/>
  <c r="V1447" i="4"/>
  <c r="AH1447" i="4"/>
  <c r="AO1439" i="4"/>
  <c r="V1439" i="4"/>
  <c r="AH1439" i="4"/>
  <c r="AO1431" i="4"/>
  <c r="V1431" i="4"/>
  <c r="AH1431" i="4"/>
  <c r="AO1423" i="4"/>
  <c r="V1423" i="4"/>
  <c r="AH1423" i="4"/>
  <c r="AO1415" i="4"/>
  <c r="V1415" i="4"/>
  <c r="AH1415" i="4"/>
  <c r="AO1407" i="4"/>
  <c r="V1407" i="4"/>
  <c r="AH1407" i="4"/>
  <c r="AO1399" i="4"/>
  <c r="V1399" i="4"/>
  <c r="AH1399" i="4"/>
  <c r="AO1391" i="4"/>
  <c r="V1391" i="4"/>
  <c r="AH1391" i="4"/>
  <c r="AO1383" i="4"/>
  <c r="V1383" i="4"/>
  <c r="AH1383" i="4"/>
  <c r="AO1375" i="4"/>
  <c r="V1375" i="4"/>
  <c r="AH1375" i="4"/>
  <c r="AO1367" i="4"/>
  <c r="V1367" i="4"/>
  <c r="AH1367" i="4"/>
  <c r="AO1359" i="4"/>
  <c r="V1359" i="4"/>
  <c r="AH1359" i="4"/>
  <c r="AO1351" i="4"/>
  <c r="V1351" i="4"/>
  <c r="AH1351" i="4"/>
  <c r="AO1343" i="4"/>
  <c r="V1343" i="4"/>
  <c r="AH1343" i="4"/>
  <c r="AO1335" i="4"/>
  <c r="V1335" i="4"/>
  <c r="AH1335" i="4"/>
  <c r="AO1327" i="4"/>
  <c r="V1327" i="4"/>
  <c r="AH1327" i="4"/>
  <c r="AO1319" i="4"/>
  <c r="V1319" i="4"/>
  <c r="AH1319" i="4"/>
  <c r="AO1311" i="4"/>
  <c r="V1311" i="4"/>
  <c r="AH1311" i="4"/>
  <c r="AO1303" i="4"/>
  <c r="V1303" i="4"/>
  <c r="AH1303" i="4"/>
  <c r="AO1295" i="4"/>
  <c r="V1295" i="4"/>
  <c r="AH1295" i="4"/>
  <c r="AO1287" i="4"/>
  <c r="V1287" i="4"/>
  <c r="AH1287" i="4"/>
  <c r="AO1279" i="4"/>
  <c r="V1279" i="4"/>
  <c r="AH1279" i="4"/>
  <c r="AO1271" i="4"/>
  <c r="V1271" i="4"/>
  <c r="AH1271" i="4"/>
  <c r="AO1263" i="4"/>
  <c r="V1263" i="4"/>
  <c r="AH1263" i="4"/>
  <c r="AO1255" i="4"/>
  <c r="V1255" i="4"/>
  <c r="AH1255" i="4"/>
  <c r="AO1247" i="4"/>
  <c r="V1247" i="4"/>
  <c r="AH1247" i="4"/>
  <c r="AO1239" i="4"/>
  <c r="V1239" i="4"/>
  <c r="AH1239" i="4"/>
  <c r="AO1231" i="4"/>
  <c r="V1231" i="4"/>
  <c r="AH1231" i="4"/>
  <c r="AO1223" i="4"/>
  <c r="V1223" i="4"/>
  <c r="AH1223" i="4"/>
  <c r="AO1215" i="4"/>
  <c r="V1215" i="4"/>
  <c r="AH1215" i="4"/>
  <c r="AO1207" i="4"/>
  <c r="V1207" i="4"/>
  <c r="AH1207" i="4"/>
  <c r="AO1199" i="4"/>
  <c r="V1199" i="4"/>
  <c r="AH1199" i="4"/>
  <c r="AO1191" i="4"/>
  <c r="V1191" i="4"/>
  <c r="AH1191" i="4"/>
  <c r="AO1183" i="4"/>
  <c r="V1183" i="4"/>
  <c r="AH1183" i="4"/>
  <c r="AO1175" i="4"/>
  <c r="V1175" i="4"/>
  <c r="AH1175" i="4"/>
  <c r="AO1167" i="4"/>
  <c r="V1167" i="4"/>
  <c r="AH1167" i="4"/>
  <c r="AO1159" i="4"/>
  <c r="V1159" i="4"/>
  <c r="AH1159" i="4"/>
  <c r="AO1151" i="4"/>
  <c r="V1151" i="4"/>
  <c r="AH1151" i="4"/>
  <c r="AO1143" i="4"/>
  <c r="V1143" i="4"/>
  <c r="AH1143" i="4"/>
  <c r="AO1135" i="4"/>
  <c r="AP1135" i="4" s="1"/>
  <c r="V1135" i="4"/>
  <c r="AH1135" i="4"/>
  <c r="AO1127" i="4"/>
  <c r="V1127" i="4"/>
  <c r="AH1127" i="4"/>
  <c r="AO1119" i="4"/>
  <c r="V1119" i="4"/>
  <c r="AH1119" i="4"/>
  <c r="AO1111" i="4"/>
  <c r="V1111" i="4"/>
  <c r="AH1111" i="4"/>
  <c r="AO1103" i="4"/>
  <c r="V1103" i="4"/>
  <c r="AH1103" i="4"/>
  <c r="AO1095" i="4"/>
  <c r="V1095" i="4"/>
  <c r="AH1095" i="4"/>
  <c r="AO1087" i="4"/>
  <c r="V1087" i="4"/>
  <c r="AH1087" i="4"/>
  <c r="AO1079" i="4"/>
  <c r="V1079" i="4"/>
  <c r="AH1079" i="4"/>
  <c r="AO1071" i="4"/>
  <c r="V1071" i="4"/>
  <c r="AH1071" i="4"/>
  <c r="AO1063" i="4"/>
  <c r="V1063" i="4"/>
  <c r="AH1063" i="4"/>
  <c r="AO1055" i="4"/>
  <c r="V1055" i="4"/>
  <c r="AH1055" i="4"/>
  <c r="AO1047" i="4"/>
  <c r="V1047" i="4"/>
  <c r="AH1047" i="4"/>
  <c r="AO1039" i="4"/>
  <c r="V1039" i="4"/>
  <c r="AH1039" i="4"/>
  <c r="AO1031" i="4"/>
  <c r="V1031" i="4"/>
  <c r="AH1031" i="4"/>
  <c r="AO1023" i="4"/>
  <c r="V1023" i="4"/>
  <c r="AH1023" i="4"/>
  <c r="AO1015" i="4"/>
  <c r="V1015" i="4"/>
  <c r="AH1015" i="4"/>
  <c r="AO1007" i="4"/>
  <c r="V1007" i="4"/>
  <c r="AH1007" i="4"/>
  <c r="AO999" i="4"/>
  <c r="V999" i="4"/>
  <c r="AH999" i="4"/>
  <c r="AO991" i="4"/>
  <c r="V991" i="4"/>
  <c r="AH991" i="4"/>
  <c r="AO983" i="4"/>
  <c r="V983" i="4"/>
  <c r="AH983" i="4"/>
  <c r="AO975" i="4"/>
  <c r="V975" i="4"/>
  <c r="AH975" i="4"/>
  <c r="AO967" i="4"/>
  <c r="V967" i="4"/>
  <c r="AH967" i="4"/>
  <c r="AO959" i="4"/>
  <c r="V959" i="4"/>
  <c r="AH959" i="4"/>
  <c r="AO951" i="4"/>
  <c r="AP951" i="4" s="1"/>
  <c r="V951" i="4"/>
  <c r="AH951" i="4"/>
  <c r="AO943" i="4"/>
  <c r="V943" i="4"/>
  <c r="AH943" i="4"/>
  <c r="AO935" i="4"/>
  <c r="V935" i="4"/>
  <c r="AH935" i="4"/>
  <c r="AO927" i="4"/>
  <c r="V927" i="4"/>
  <c r="AH927" i="4"/>
  <c r="AO919" i="4"/>
  <c r="V919" i="4"/>
  <c r="AH919" i="4"/>
  <c r="AO911" i="4"/>
  <c r="V911" i="4"/>
  <c r="AH911" i="4"/>
  <c r="AO903" i="4"/>
  <c r="V903" i="4"/>
  <c r="AH903" i="4"/>
  <c r="AO895" i="4"/>
  <c r="V895" i="4"/>
  <c r="AH895" i="4"/>
  <c r="AO887" i="4"/>
  <c r="V887" i="4"/>
  <c r="AH887" i="4"/>
  <c r="AO879" i="4"/>
  <c r="V879" i="4"/>
  <c r="AH879" i="4"/>
  <c r="AO871" i="4"/>
  <c r="V871" i="4"/>
  <c r="AH871" i="4"/>
  <c r="AO863" i="4"/>
  <c r="V863" i="4"/>
  <c r="AH863" i="4"/>
  <c r="AO855" i="4"/>
  <c r="V855" i="4"/>
  <c r="AH855" i="4"/>
  <c r="AO847" i="4"/>
  <c r="V847" i="4"/>
  <c r="AH847" i="4"/>
  <c r="AO839" i="4"/>
  <c r="V839" i="4"/>
  <c r="AH839" i="4"/>
  <c r="AO831" i="4"/>
  <c r="V831" i="4"/>
  <c r="AH831" i="4"/>
  <c r="AO823" i="4"/>
  <c r="V823" i="4"/>
  <c r="AH823" i="4"/>
  <c r="AO815" i="4"/>
  <c r="V815" i="4"/>
  <c r="AH815" i="4"/>
  <c r="AO807" i="4"/>
  <c r="V807" i="4"/>
  <c r="AH807" i="4"/>
  <c r="AO799" i="4"/>
  <c r="V799" i="4"/>
  <c r="AH799" i="4"/>
  <c r="AO791" i="4"/>
  <c r="V791" i="4"/>
  <c r="AH791" i="4"/>
  <c r="AO783" i="4"/>
  <c r="V783" i="4"/>
  <c r="AH783" i="4"/>
  <c r="AO775" i="4"/>
  <c r="V775" i="4"/>
  <c r="AH775" i="4"/>
  <c r="AO767" i="4"/>
  <c r="V767" i="4"/>
  <c r="AH767" i="4"/>
  <c r="AO759" i="4"/>
  <c r="V759" i="4"/>
  <c r="AH759" i="4"/>
  <c r="AO751" i="4"/>
  <c r="V751" i="4"/>
  <c r="AH751" i="4"/>
  <c r="AO743" i="4"/>
  <c r="V743" i="4"/>
  <c r="AH743" i="4"/>
  <c r="AO735" i="4"/>
  <c r="V735" i="4"/>
  <c r="AH735" i="4"/>
  <c r="AO727" i="4"/>
  <c r="V727" i="4"/>
  <c r="AH727" i="4"/>
  <c r="AO719" i="4"/>
  <c r="V719" i="4"/>
  <c r="AH719" i="4"/>
  <c r="AO711" i="4"/>
  <c r="V711" i="4"/>
  <c r="AH711" i="4"/>
  <c r="AO703" i="4"/>
  <c r="V703" i="4"/>
  <c r="AH703" i="4"/>
  <c r="AO695" i="4"/>
  <c r="V695" i="4"/>
  <c r="AH695" i="4"/>
  <c r="AO687" i="4"/>
  <c r="V687" i="4"/>
  <c r="AH687" i="4"/>
  <c r="AO679" i="4"/>
  <c r="V679" i="4"/>
  <c r="AH679" i="4"/>
  <c r="AO671" i="4"/>
  <c r="V671" i="4"/>
  <c r="AH671" i="4"/>
  <c r="AO663" i="4"/>
  <c r="V663" i="4"/>
  <c r="AH663" i="4"/>
  <c r="AO655" i="4"/>
  <c r="V655" i="4"/>
  <c r="AH655" i="4"/>
  <c r="AO647" i="4"/>
  <c r="AP647" i="4" s="1"/>
  <c r="V647" i="4"/>
  <c r="AH647" i="4"/>
  <c r="AO639" i="4"/>
  <c r="V639" i="4"/>
  <c r="AH639" i="4"/>
  <c r="AO631" i="4"/>
  <c r="V631" i="4"/>
  <c r="AH631" i="4"/>
  <c r="AO623" i="4"/>
  <c r="V623" i="4"/>
  <c r="AH623" i="4"/>
  <c r="AO615" i="4"/>
  <c r="V615" i="4"/>
  <c r="AH615" i="4"/>
  <c r="AO607" i="4"/>
  <c r="V607" i="4"/>
  <c r="AH607" i="4"/>
  <c r="AO599" i="4"/>
  <c r="V599" i="4"/>
  <c r="AH599" i="4"/>
  <c r="AO591" i="4"/>
  <c r="V591" i="4"/>
  <c r="AH591" i="4"/>
  <c r="AO583" i="4"/>
  <c r="V583" i="4"/>
  <c r="AH583" i="4"/>
  <c r="AO575" i="4"/>
  <c r="V575" i="4"/>
  <c r="AH575" i="4"/>
  <c r="AO567" i="4"/>
  <c r="V567" i="4"/>
  <c r="AH567" i="4"/>
  <c r="AO559" i="4"/>
  <c r="V559" i="4"/>
  <c r="AH559" i="4"/>
  <c r="AO551" i="4"/>
  <c r="V551" i="4"/>
  <c r="AH551" i="4"/>
  <c r="AO543" i="4"/>
  <c r="V543" i="4"/>
  <c r="AH543" i="4"/>
  <c r="AO535" i="4"/>
  <c r="V535" i="4"/>
  <c r="AH535" i="4"/>
  <c r="AO527" i="4"/>
  <c r="V527" i="4"/>
  <c r="AH527" i="4"/>
  <c r="AO519" i="4"/>
  <c r="V519" i="4"/>
  <c r="AH519" i="4"/>
  <c r="AO511" i="4"/>
  <c r="V511" i="4"/>
  <c r="AH511" i="4"/>
  <c r="AO503" i="4"/>
  <c r="V503" i="4"/>
  <c r="AH503" i="4"/>
  <c r="AO495" i="4"/>
  <c r="V495" i="4"/>
  <c r="AH495" i="4"/>
  <c r="AO487" i="4"/>
  <c r="V487" i="4"/>
  <c r="AH487" i="4"/>
  <c r="AO479" i="4"/>
  <c r="V479" i="4"/>
  <c r="AH479" i="4"/>
  <c r="AO471" i="4"/>
  <c r="V471" i="4"/>
  <c r="AH471" i="4"/>
  <c r="AO463" i="4"/>
  <c r="V463" i="4"/>
  <c r="AH463" i="4"/>
  <c r="AO455" i="4"/>
  <c r="V455" i="4"/>
  <c r="AH455" i="4"/>
  <c r="AO447" i="4"/>
  <c r="V447" i="4"/>
  <c r="AH447" i="4"/>
  <c r="AO439" i="4"/>
  <c r="V439" i="4"/>
  <c r="AH439" i="4"/>
  <c r="AO431" i="4"/>
  <c r="V431" i="4"/>
  <c r="AH431" i="4"/>
  <c r="AO423" i="4"/>
  <c r="V423" i="4"/>
  <c r="AH423" i="4"/>
  <c r="AO415" i="4"/>
  <c r="V415" i="4"/>
  <c r="AH415" i="4"/>
  <c r="AO407" i="4"/>
  <c r="V407" i="4"/>
  <c r="AH407" i="4"/>
  <c r="AO399" i="4"/>
  <c r="V399" i="4"/>
  <c r="AH399" i="4"/>
  <c r="AO391" i="4"/>
  <c r="V391" i="4"/>
  <c r="AH391" i="4"/>
  <c r="AO383" i="4"/>
  <c r="V383" i="4"/>
  <c r="AH383" i="4"/>
  <c r="AO375" i="4"/>
  <c r="V375" i="4"/>
  <c r="AH375" i="4"/>
  <c r="AO367" i="4"/>
  <c r="V367" i="4"/>
  <c r="AH367" i="4"/>
  <c r="AO359" i="4"/>
  <c r="V359" i="4"/>
  <c r="AH359" i="4"/>
  <c r="AO351" i="4"/>
  <c r="V351" i="4"/>
  <c r="AH351" i="4"/>
  <c r="AO343" i="4"/>
  <c r="V343" i="4"/>
  <c r="AH343" i="4"/>
  <c r="AO335" i="4"/>
  <c r="V335" i="4"/>
  <c r="AH335" i="4"/>
  <c r="AO327" i="4"/>
  <c r="V327" i="4"/>
  <c r="AH327" i="4"/>
  <c r="AO319" i="4"/>
  <c r="V319" i="4"/>
  <c r="AH319" i="4"/>
  <c r="AO311" i="4"/>
  <c r="V311" i="4"/>
  <c r="AH311" i="4"/>
  <c r="AO303" i="4"/>
  <c r="V303" i="4"/>
  <c r="AH303" i="4"/>
  <c r="AO295" i="4"/>
  <c r="V295" i="4"/>
  <c r="AH295" i="4"/>
  <c r="AO287" i="4"/>
  <c r="V287" i="4"/>
  <c r="AH287" i="4"/>
  <c r="AO279" i="4"/>
  <c r="V279" i="4"/>
  <c r="AH279" i="4"/>
  <c r="AO271" i="4"/>
  <c r="V271" i="4"/>
  <c r="AH271" i="4"/>
  <c r="AY2002" i="4"/>
  <c r="AX2002" i="4"/>
  <c r="AZ2002" i="4" s="1"/>
  <c r="AY1994" i="4"/>
  <c r="AX1994" i="4"/>
  <c r="AZ1994" i="4" s="1"/>
  <c r="AY1986" i="4"/>
  <c r="AX1986" i="4"/>
  <c r="AZ1986" i="4" s="1"/>
  <c r="AY1978" i="4"/>
  <c r="AX1978" i="4"/>
  <c r="AZ1978" i="4" s="1"/>
  <c r="AZ1970" i="4"/>
  <c r="AY1970" i="4"/>
  <c r="AX1970" i="4"/>
  <c r="AZ1962" i="4"/>
  <c r="AY1962" i="4"/>
  <c r="AX1962" i="4"/>
  <c r="AY1954" i="4"/>
  <c r="AX1954" i="4"/>
  <c r="AZ1954" i="4" s="1"/>
  <c r="AY1946" i="4"/>
  <c r="AX1946" i="4"/>
  <c r="AZ1946" i="4" s="1"/>
  <c r="AY1938" i="4"/>
  <c r="AX1938" i="4"/>
  <c r="AZ1938" i="4" s="1"/>
  <c r="AY1930" i="4"/>
  <c r="AX1930" i="4"/>
  <c r="AZ1930" i="4" s="1"/>
  <c r="AY1922" i="4"/>
  <c r="AX1922" i="4"/>
  <c r="AZ1922" i="4" s="1"/>
  <c r="AY1914" i="4"/>
  <c r="AX1914" i="4"/>
  <c r="AZ1914" i="4" s="1"/>
  <c r="AZ1906" i="4"/>
  <c r="AY1906" i="4"/>
  <c r="AX1906" i="4"/>
  <c r="AZ1898" i="4"/>
  <c r="AY1898" i="4"/>
  <c r="AX1898" i="4"/>
  <c r="AY1890" i="4"/>
  <c r="AX1890" i="4"/>
  <c r="AZ1890" i="4" s="1"/>
  <c r="AY1882" i="4"/>
  <c r="AX1882" i="4"/>
  <c r="AZ1882" i="4" s="1"/>
  <c r="AZ1874" i="4"/>
  <c r="AY1874" i="4"/>
  <c r="AX1874" i="4"/>
  <c r="AY1866" i="4"/>
  <c r="AX1866" i="4"/>
  <c r="AZ1866" i="4" s="1"/>
  <c r="AY1858" i="4"/>
  <c r="AX1858" i="4"/>
  <c r="AZ1858" i="4" s="1"/>
  <c r="AY1850" i="4"/>
  <c r="AX1850" i="4"/>
  <c r="AZ1850" i="4" s="1"/>
  <c r="AY1842" i="4"/>
  <c r="AX1842" i="4"/>
  <c r="AZ1842" i="4" s="1"/>
  <c r="AY1834" i="4"/>
  <c r="AX1834" i="4"/>
  <c r="AZ1834" i="4" s="1"/>
  <c r="AZ1826" i="4"/>
  <c r="AY1826" i="4"/>
  <c r="AX1826" i="4"/>
  <c r="AY1818" i="4"/>
  <c r="AX1818" i="4"/>
  <c r="AZ1818" i="4" s="1"/>
  <c r="AY1810" i="4"/>
  <c r="AX1810" i="4"/>
  <c r="AZ1810" i="4" s="1"/>
  <c r="AZ1802" i="4"/>
  <c r="AY1802" i="4"/>
  <c r="AX1802" i="4"/>
  <c r="AZ1794" i="4"/>
  <c r="AY1794" i="4"/>
  <c r="AX1794" i="4"/>
  <c r="AY1786" i="4"/>
  <c r="AX1786" i="4"/>
  <c r="AZ1786" i="4" s="1"/>
  <c r="AZ1778" i="4"/>
  <c r="AY1778" i="4"/>
  <c r="AX1778" i="4"/>
  <c r="AZ1770" i="4"/>
  <c r="AY1770" i="4"/>
  <c r="AX1770" i="4"/>
  <c r="AY1762" i="4"/>
  <c r="AX1762" i="4"/>
  <c r="AZ1762" i="4" s="1"/>
  <c r="AY1754" i="4"/>
  <c r="AX1754" i="4"/>
  <c r="AZ1754" i="4" s="1"/>
  <c r="AZ1746" i="4"/>
  <c r="AY1746" i="4"/>
  <c r="AX1746" i="4"/>
  <c r="AY1738" i="4"/>
  <c r="AX1738" i="4"/>
  <c r="AZ1738" i="4" s="1"/>
  <c r="AY1730" i="4"/>
  <c r="AX1730" i="4"/>
  <c r="AZ1730" i="4" s="1"/>
  <c r="AY1722" i="4"/>
  <c r="AX1722" i="4"/>
  <c r="AZ1722" i="4" s="1"/>
  <c r="AY1714" i="4"/>
  <c r="AX1714" i="4"/>
  <c r="AZ1714" i="4" s="1"/>
  <c r="AY1706" i="4"/>
  <c r="AX1706" i="4"/>
  <c r="AZ1706" i="4" s="1"/>
  <c r="AZ1698" i="4"/>
  <c r="AY1698" i="4"/>
  <c r="AX1698" i="4"/>
  <c r="AY1690" i="4"/>
  <c r="AX1690" i="4"/>
  <c r="AZ1690" i="4" s="1"/>
  <c r="AY1682" i="4"/>
  <c r="AX1682" i="4"/>
  <c r="AZ1682" i="4" s="1"/>
  <c r="AZ1674" i="4"/>
  <c r="AY1674" i="4"/>
  <c r="AX1674" i="4"/>
  <c r="AZ1666" i="4"/>
  <c r="AY1666" i="4"/>
  <c r="AX1666" i="4"/>
  <c r="AY1658" i="4"/>
  <c r="AX1658" i="4"/>
  <c r="AZ1658" i="4" s="1"/>
  <c r="AZ1650" i="4"/>
  <c r="AY1650" i="4"/>
  <c r="AX1650" i="4"/>
  <c r="AZ1642" i="4"/>
  <c r="AY1642" i="4"/>
  <c r="AX1642" i="4"/>
  <c r="AY1634" i="4"/>
  <c r="AX1634" i="4"/>
  <c r="AZ1634" i="4" s="1"/>
  <c r="AY1626" i="4"/>
  <c r="AX1626" i="4"/>
  <c r="AZ1626" i="4" s="1"/>
  <c r="AZ1618" i="4"/>
  <c r="AY1618" i="4"/>
  <c r="AX1618" i="4"/>
  <c r="AY1610" i="4"/>
  <c r="AX1610" i="4"/>
  <c r="AZ1610" i="4" s="1"/>
  <c r="AY1602" i="4"/>
  <c r="AX1602" i="4"/>
  <c r="AZ1602" i="4" s="1"/>
  <c r="AY1594" i="4"/>
  <c r="AX1594" i="4"/>
  <c r="AZ1594" i="4" s="1"/>
  <c r="AY1586" i="4"/>
  <c r="AX1586" i="4"/>
  <c r="AZ1586" i="4" s="1"/>
  <c r="AY1578" i="4"/>
  <c r="AX1578" i="4"/>
  <c r="AZ1578" i="4" s="1"/>
  <c r="AY1570" i="4"/>
  <c r="AX1570" i="4"/>
  <c r="AZ1570" i="4" s="1"/>
  <c r="AY1562" i="4"/>
  <c r="AX1562" i="4"/>
  <c r="AZ1562" i="4" s="1"/>
  <c r="AZ1554" i="4"/>
  <c r="AY1554" i="4"/>
  <c r="AX1554" i="4"/>
  <c r="AZ1546" i="4"/>
  <c r="AY1546" i="4"/>
  <c r="AX1546" i="4"/>
  <c r="AY1538" i="4"/>
  <c r="AX1538" i="4"/>
  <c r="AZ1538" i="4" s="1"/>
  <c r="AY1530" i="4"/>
  <c r="AX1530" i="4"/>
  <c r="AZ1530" i="4" s="1"/>
  <c r="AY1522" i="4"/>
  <c r="AX1522" i="4"/>
  <c r="AZ1522" i="4" s="1"/>
  <c r="AY1514" i="4"/>
  <c r="AX1514" i="4"/>
  <c r="AZ1514" i="4" s="1"/>
  <c r="AZ1506" i="4"/>
  <c r="AY1506" i="4"/>
  <c r="AX1506" i="4"/>
  <c r="AY1498" i="4"/>
  <c r="AX1498" i="4"/>
  <c r="AZ1498" i="4" s="1"/>
  <c r="AY1490" i="4"/>
  <c r="AX1490" i="4"/>
  <c r="AZ1490" i="4" s="1"/>
  <c r="AZ1482" i="4"/>
  <c r="AY1482" i="4"/>
  <c r="AX1482" i="4"/>
  <c r="AZ1474" i="4"/>
  <c r="AY1474" i="4"/>
  <c r="AX1474" i="4"/>
  <c r="AY1466" i="4"/>
  <c r="AX1466" i="4"/>
  <c r="AZ1466" i="4" s="1"/>
  <c r="AZ1458" i="4"/>
  <c r="AY1458" i="4"/>
  <c r="AX1458" i="4"/>
  <c r="AZ1450" i="4"/>
  <c r="AY1450" i="4"/>
  <c r="AX1450" i="4"/>
  <c r="AY1442" i="4"/>
  <c r="AX1442" i="4"/>
  <c r="AZ1442" i="4" s="1"/>
  <c r="AY1434" i="4"/>
  <c r="AX1434" i="4"/>
  <c r="AZ1434" i="4" s="1"/>
  <c r="AZ1426" i="4"/>
  <c r="AY1426" i="4"/>
  <c r="AX1426" i="4"/>
  <c r="AY1418" i="4"/>
  <c r="AX1418" i="4"/>
  <c r="AZ1418" i="4" s="1"/>
  <c r="AY1410" i="4"/>
  <c r="AX1410" i="4"/>
  <c r="AZ1410" i="4" s="1"/>
  <c r="AY1402" i="4"/>
  <c r="AX1402" i="4"/>
  <c r="AZ1402" i="4" s="1"/>
  <c r="AY1394" i="4"/>
  <c r="AX1394" i="4"/>
  <c r="AZ1394" i="4" s="1"/>
  <c r="AY1386" i="4"/>
  <c r="AX1386" i="4"/>
  <c r="AZ1386" i="4" s="1"/>
  <c r="AZ1378" i="4"/>
  <c r="AY1378" i="4"/>
  <c r="AX1378" i="4"/>
  <c r="AY1370" i="4"/>
  <c r="AX1370" i="4"/>
  <c r="AZ1370" i="4" s="1"/>
  <c r="AY1362" i="4"/>
  <c r="AX1362" i="4"/>
  <c r="AZ1362" i="4" s="1"/>
  <c r="AZ1354" i="4"/>
  <c r="AY1354" i="4"/>
  <c r="AX1354" i="4"/>
  <c r="AZ1346" i="4"/>
  <c r="AY1346" i="4"/>
  <c r="AX1346" i="4"/>
  <c r="AY1338" i="4"/>
  <c r="AX1338" i="4"/>
  <c r="AZ1338" i="4" s="1"/>
  <c r="AZ1330" i="4"/>
  <c r="AY1330" i="4"/>
  <c r="AX1330" i="4"/>
  <c r="AZ1322" i="4"/>
  <c r="AY1322" i="4"/>
  <c r="AX1322" i="4"/>
  <c r="AY1314" i="4"/>
  <c r="AX1314" i="4"/>
  <c r="AZ1314" i="4" s="1"/>
  <c r="AY1306" i="4"/>
  <c r="AX1306" i="4"/>
  <c r="AZ1306" i="4" s="1"/>
  <c r="AZ1298" i="4"/>
  <c r="AY1298" i="4"/>
  <c r="AX1298" i="4"/>
  <c r="AY1290" i="4"/>
  <c r="AX1290" i="4"/>
  <c r="AZ1290" i="4" s="1"/>
  <c r="AY1282" i="4"/>
  <c r="AX1282" i="4"/>
  <c r="AZ1282" i="4" s="1"/>
  <c r="AY1274" i="4"/>
  <c r="AX1274" i="4"/>
  <c r="AZ1274" i="4" s="1"/>
  <c r="AY1266" i="4"/>
  <c r="AX1266" i="4"/>
  <c r="AZ1266" i="4" s="1"/>
  <c r="AY1258" i="4"/>
  <c r="AX1258" i="4"/>
  <c r="AZ1258" i="4" s="1"/>
  <c r="AZ1250" i="4"/>
  <c r="AY1250" i="4"/>
  <c r="AX1250" i="4"/>
  <c r="AY1242" i="4"/>
  <c r="AX1242" i="4"/>
  <c r="AZ1242" i="4" s="1"/>
  <c r="AY1234" i="4"/>
  <c r="AX1234" i="4"/>
  <c r="AZ1234" i="4" s="1"/>
  <c r="AZ1226" i="4"/>
  <c r="AY1226" i="4"/>
  <c r="AX1226" i="4"/>
  <c r="AY1218" i="4"/>
  <c r="AX1218" i="4"/>
  <c r="AZ1218" i="4" s="1"/>
  <c r="AY1210" i="4"/>
  <c r="AX1210" i="4"/>
  <c r="AZ1210" i="4" s="1"/>
  <c r="AZ1202" i="4"/>
  <c r="AY1202" i="4"/>
  <c r="AX1202" i="4"/>
  <c r="AY1194" i="4"/>
  <c r="AX1194" i="4"/>
  <c r="AZ1194" i="4" s="1"/>
  <c r="AY1186" i="4"/>
  <c r="AX1186" i="4"/>
  <c r="AZ1186" i="4" s="1"/>
  <c r="AY1178" i="4"/>
  <c r="AX1178" i="4"/>
  <c r="AZ1178" i="4" s="1"/>
  <c r="AY1170" i="4"/>
  <c r="AX1170" i="4"/>
  <c r="AZ1170" i="4" s="1"/>
  <c r="AY1162" i="4"/>
  <c r="AX1162" i="4"/>
  <c r="AZ1162" i="4" s="1"/>
  <c r="AZ1154" i="4"/>
  <c r="AY1154" i="4"/>
  <c r="AX1154" i="4"/>
  <c r="AY1146" i="4"/>
  <c r="AX1146" i="4"/>
  <c r="AZ1146" i="4" s="1"/>
  <c r="AY1138" i="4"/>
  <c r="AX1138" i="4"/>
  <c r="AZ1138" i="4" s="1"/>
  <c r="AZ1130" i="4"/>
  <c r="AY1130" i="4"/>
  <c r="AX1130" i="4"/>
  <c r="AZ1122" i="4"/>
  <c r="AY1122" i="4"/>
  <c r="AX1122" i="4"/>
  <c r="AY1114" i="4"/>
  <c r="AX1114" i="4"/>
  <c r="AZ1114" i="4" s="1"/>
  <c r="AZ1106" i="4"/>
  <c r="AY1106" i="4"/>
  <c r="AX1106" i="4"/>
  <c r="AZ1098" i="4"/>
  <c r="AY1098" i="4"/>
  <c r="AX1098" i="4"/>
  <c r="AY1090" i="4"/>
  <c r="AX1090" i="4"/>
  <c r="AZ1090" i="4" s="1"/>
  <c r="AY1082" i="4"/>
  <c r="AX1082" i="4"/>
  <c r="AZ1082" i="4" s="1"/>
  <c r="AZ1074" i="4"/>
  <c r="AY1074" i="4"/>
  <c r="AX1074" i="4"/>
  <c r="AY1066" i="4"/>
  <c r="AX1066" i="4"/>
  <c r="AZ1066" i="4" s="1"/>
  <c r="AY1058" i="4"/>
  <c r="AX1058" i="4"/>
  <c r="AZ1058" i="4" s="1"/>
  <c r="AY1050" i="4"/>
  <c r="AX1050" i="4"/>
  <c r="AZ1050" i="4" s="1"/>
  <c r="AY1042" i="4"/>
  <c r="AX1042" i="4"/>
  <c r="AZ1042" i="4" s="1"/>
  <c r="AY1034" i="4"/>
  <c r="AX1034" i="4"/>
  <c r="AZ1034" i="4" s="1"/>
  <c r="AY1026" i="4"/>
  <c r="AX1026" i="4"/>
  <c r="AZ1026" i="4" s="1"/>
  <c r="AY1018" i="4"/>
  <c r="AX1018" i="4"/>
  <c r="AZ1018" i="4" s="1"/>
  <c r="AZ1010" i="4"/>
  <c r="AY1010" i="4"/>
  <c r="AX1010" i="4"/>
  <c r="AZ1002" i="4"/>
  <c r="AY1002" i="4"/>
  <c r="AX1002" i="4"/>
  <c r="AY994" i="4"/>
  <c r="AX994" i="4"/>
  <c r="AZ994" i="4" s="1"/>
  <c r="AY986" i="4"/>
  <c r="AX986" i="4"/>
  <c r="AZ986" i="4" s="1"/>
  <c r="AZ978" i="4"/>
  <c r="AY978" i="4"/>
  <c r="AX978" i="4"/>
  <c r="AY970" i="4"/>
  <c r="AX970" i="4"/>
  <c r="AZ970" i="4" s="1"/>
  <c r="AY962" i="4"/>
  <c r="AX962" i="4"/>
  <c r="AZ962" i="4" s="1"/>
  <c r="AY954" i="4"/>
  <c r="AX954" i="4"/>
  <c r="AZ954" i="4" s="1"/>
  <c r="AY946" i="4"/>
  <c r="AX946" i="4"/>
  <c r="AZ946" i="4" s="1"/>
  <c r="AZ938" i="4"/>
  <c r="AY938" i="4"/>
  <c r="AX938" i="4"/>
  <c r="AZ930" i="4"/>
  <c r="AY930" i="4"/>
  <c r="AX930" i="4"/>
  <c r="AY922" i="4"/>
  <c r="AX922" i="4"/>
  <c r="AZ922" i="4" s="1"/>
  <c r="AZ914" i="4"/>
  <c r="AY914" i="4"/>
  <c r="AX914" i="4"/>
  <c r="AZ906" i="4"/>
  <c r="AY906" i="4"/>
  <c r="AX906" i="4"/>
  <c r="AY898" i="4"/>
  <c r="AX898" i="4"/>
  <c r="AZ898" i="4" s="1"/>
  <c r="AY890" i="4"/>
  <c r="AX890" i="4"/>
  <c r="AZ890" i="4" s="1"/>
  <c r="AZ882" i="4"/>
  <c r="AY882" i="4"/>
  <c r="AX882" i="4"/>
  <c r="AY874" i="4"/>
  <c r="AX874" i="4"/>
  <c r="AZ874" i="4" s="1"/>
  <c r="AY866" i="4"/>
  <c r="AX866" i="4"/>
  <c r="AZ866" i="4" s="1"/>
  <c r="AY858" i="4"/>
  <c r="AX858" i="4"/>
  <c r="AZ858" i="4" s="1"/>
  <c r="AY850" i="4"/>
  <c r="AX850" i="4"/>
  <c r="AZ850" i="4" s="1"/>
  <c r="AY842" i="4"/>
  <c r="AX842" i="4"/>
  <c r="AZ842" i="4" s="1"/>
  <c r="AZ834" i="4"/>
  <c r="AY834" i="4"/>
  <c r="AX834" i="4"/>
  <c r="AY826" i="4"/>
  <c r="AX826" i="4"/>
  <c r="AZ826" i="4" s="1"/>
  <c r="AY818" i="4"/>
  <c r="AX818" i="4"/>
  <c r="AZ818" i="4" s="1"/>
  <c r="AZ810" i="4"/>
  <c r="AY810" i="4"/>
  <c r="AX810" i="4"/>
  <c r="AZ802" i="4"/>
  <c r="AY802" i="4"/>
  <c r="AX802" i="4"/>
  <c r="AY794" i="4"/>
  <c r="AX794" i="4"/>
  <c r="AZ794" i="4" s="1"/>
  <c r="AZ786" i="4"/>
  <c r="AY786" i="4"/>
  <c r="AX786" i="4"/>
  <c r="AZ778" i="4"/>
  <c r="AY778" i="4"/>
  <c r="AX778" i="4"/>
  <c r="AY770" i="4"/>
  <c r="AX770" i="4"/>
  <c r="AZ770" i="4" s="1"/>
  <c r="AY762" i="4"/>
  <c r="AX762" i="4"/>
  <c r="AZ762" i="4" s="1"/>
  <c r="AZ754" i="4"/>
  <c r="AY754" i="4"/>
  <c r="AX754" i="4"/>
  <c r="AY746" i="4"/>
  <c r="AX746" i="4"/>
  <c r="AZ746" i="4" s="1"/>
  <c r="AY738" i="4"/>
  <c r="AX738" i="4"/>
  <c r="AZ738" i="4" s="1"/>
  <c r="AY730" i="4"/>
  <c r="AX730" i="4"/>
  <c r="AZ730" i="4" s="1"/>
  <c r="AY722" i="4"/>
  <c r="AX722" i="4"/>
  <c r="AZ722" i="4" s="1"/>
  <c r="AY714" i="4"/>
  <c r="AX714" i="4"/>
  <c r="AZ714" i="4" s="1"/>
  <c r="AZ706" i="4"/>
  <c r="AY706" i="4"/>
  <c r="AX706" i="4"/>
  <c r="AY698" i="4"/>
  <c r="AX698" i="4"/>
  <c r="AZ698" i="4" s="1"/>
  <c r="AY690" i="4"/>
  <c r="AX690" i="4"/>
  <c r="AZ690" i="4" s="1"/>
  <c r="AZ682" i="4"/>
  <c r="AY682" i="4"/>
  <c r="AX682" i="4"/>
  <c r="AY674" i="4"/>
  <c r="AX674" i="4"/>
  <c r="AZ674" i="4" s="1"/>
  <c r="AY666" i="4"/>
  <c r="AX666" i="4"/>
  <c r="AZ666" i="4" s="1"/>
  <c r="AZ658" i="4"/>
  <c r="AY658" i="4"/>
  <c r="AX658" i="4"/>
  <c r="AY650" i="4"/>
  <c r="AX650" i="4"/>
  <c r="AZ650" i="4" s="1"/>
  <c r="AY642" i="4"/>
  <c r="AX642" i="4"/>
  <c r="AZ642" i="4" s="1"/>
  <c r="AY634" i="4"/>
  <c r="AX634" i="4"/>
  <c r="AZ634" i="4" s="1"/>
  <c r="AY626" i="4"/>
  <c r="AX626" i="4"/>
  <c r="AZ626" i="4" s="1"/>
  <c r="AY618" i="4"/>
  <c r="AX618" i="4"/>
  <c r="AZ618" i="4" s="1"/>
  <c r="AZ610" i="4"/>
  <c r="AY610" i="4"/>
  <c r="AX610" i="4"/>
  <c r="AZ602" i="4"/>
  <c r="AY602" i="4"/>
  <c r="AX602" i="4"/>
  <c r="AY594" i="4"/>
  <c r="AX594" i="4"/>
  <c r="AZ594" i="4" s="1"/>
  <c r="AY586" i="4"/>
  <c r="AX586" i="4"/>
  <c r="AZ586" i="4" s="1"/>
  <c r="AZ578" i="4"/>
  <c r="AY578" i="4"/>
  <c r="AX578" i="4"/>
  <c r="AZ570" i="4"/>
  <c r="AY570" i="4"/>
  <c r="AX570" i="4"/>
  <c r="AY562" i="4"/>
  <c r="AX562" i="4"/>
  <c r="AZ562" i="4" s="1"/>
  <c r="AY554" i="4"/>
  <c r="AX554" i="4"/>
  <c r="AZ554" i="4" s="1"/>
  <c r="AZ546" i="4"/>
  <c r="AY546" i="4"/>
  <c r="AX546" i="4"/>
  <c r="AZ538" i="4"/>
  <c r="AY538" i="4"/>
  <c r="AX538" i="4"/>
  <c r="AY530" i="4"/>
  <c r="AX530" i="4"/>
  <c r="AZ530" i="4" s="1"/>
  <c r="AY522" i="4"/>
  <c r="AX522" i="4"/>
  <c r="AZ522" i="4" s="1"/>
  <c r="AZ514" i="4"/>
  <c r="AY514" i="4"/>
  <c r="AX514" i="4"/>
  <c r="AZ506" i="4"/>
  <c r="AY506" i="4"/>
  <c r="AX506" i="4"/>
  <c r="AY498" i="4"/>
  <c r="AX498" i="4"/>
  <c r="AZ498" i="4" s="1"/>
  <c r="AY490" i="4"/>
  <c r="AX490" i="4"/>
  <c r="AZ490" i="4" s="1"/>
  <c r="AZ482" i="4"/>
  <c r="AY482" i="4"/>
  <c r="AX482" i="4"/>
  <c r="AY474" i="4"/>
  <c r="AX474" i="4"/>
  <c r="AZ474" i="4" s="1"/>
  <c r="AY466" i="4"/>
  <c r="AX466" i="4"/>
  <c r="AZ466" i="4" s="1"/>
  <c r="AZ458" i="4"/>
  <c r="AY458" i="4"/>
  <c r="AX458" i="4"/>
  <c r="AZ450" i="4"/>
  <c r="AY450" i="4"/>
  <c r="AX450" i="4"/>
  <c r="AY442" i="4"/>
  <c r="AX442" i="4"/>
  <c r="AZ442" i="4" s="1"/>
  <c r="AZ434" i="4"/>
  <c r="AY434" i="4"/>
  <c r="AX434" i="4"/>
  <c r="AZ426" i="4"/>
  <c r="AY426" i="4"/>
  <c r="AX426" i="4"/>
  <c r="AY418" i="4"/>
  <c r="AX418" i="4"/>
  <c r="AZ418" i="4" s="1"/>
  <c r="AY410" i="4"/>
  <c r="AX410" i="4"/>
  <c r="AZ410" i="4" s="1"/>
  <c r="AZ402" i="4"/>
  <c r="AY402" i="4"/>
  <c r="AX402" i="4"/>
  <c r="AY394" i="4"/>
  <c r="AX394" i="4"/>
  <c r="AZ394" i="4" s="1"/>
  <c r="AY386" i="4"/>
  <c r="AX386" i="4"/>
  <c r="AZ386" i="4" s="1"/>
  <c r="AY378" i="4"/>
  <c r="AX378" i="4"/>
  <c r="AZ378" i="4" s="1"/>
  <c r="AY370" i="4"/>
  <c r="AX370" i="4"/>
  <c r="AZ370" i="4" s="1"/>
  <c r="AY362" i="4"/>
  <c r="AX362" i="4"/>
  <c r="AZ362" i="4" s="1"/>
  <c r="AZ354" i="4"/>
  <c r="AY354" i="4"/>
  <c r="AX354" i="4"/>
  <c r="AZ346" i="4"/>
  <c r="AY346" i="4"/>
  <c r="AX346" i="4"/>
  <c r="AY338" i="4"/>
  <c r="AX338" i="4"/>
  <c r="AZ338" i="4" s="1"/>
  <c r="AY330" i="4"/>
  <c r="AX330" i="4"/>
  <c r="AZ330" i="4" s="1"/>
  <c r="AZ322" i="4"/>
  <c r="AY322" i="4"/>
  <c r="AX322" i="4"/>
  <c r="AZ314" i="4"/>
  <c r="AY314" i="4"/>
  <c r="AX314" i="4"/>
  <c r="AY306" i="4"/>
  <c r="AX306" i="4"/>
  <c r="AZ306" i="4" s="1"/>
  <c r="AY298" i="4"/>
  <c r="AX298" i="4"/>
  <c r="AZ298" i="4" s="1"/>
  <c r="AZ290" i="4"/>
  <c r="AY290" i="4"/>
  <c r="AX290" i="4"/>
  <c r="AZ282" i="4"/>
  <c r="AY282" i="4"/>
  <c r="AX282" i="4"/>
  <c r="AY274" i="4"/>
  <c r="AX274" i="4"/>
  <c r="AZ274" i="4" s="1"/>
  <c r="AY2001" i="4"/>
  <c r="AX2001" i="4"/>
  <c r="AZ2001" i="4" s="1"/>
  <c r="AY1993" i="4"/>
  <c r="AX1993" i="4"/>
  <c r="AZ1993" i="4" s="1"/>
  <c r="AY1985" i="4"/>
  <c r="AX1985" i="4"/>
  <c r="AZ1985" i="4" s="1"/>
  <c r="AY1977" i="4"/>
  <c r="AX1977" i="4"/>
  <c r="AZ1977" i="4" s="1"/>
  <c r="AY1969" i="4"/>
  <c r="AX1969" i="4"/>
  <c r="AZ1969" i="4" s="1"/>
  <c r="AY1961" i="4"/>
  <c r="AX1961" i="4"/>
  <c r="AZ1961" i="4" s="1"/>
  <c r="AY1953" i="4"/>
  <c r="AX1953" i="4"/>
  <c r="AZ1953" i="4" s="1"/>
  <c r="AY1945" i="4"/>
  <c r="AX1945" i="4"/>
  <c r="AZ1945" i="4" s="1"/>
  <c r="AZ1937" i="4"/>
  <c r="AY1937" i="4"/>
  <c r="AX1937" i="4"/>
  <c r="AY1929" i="4"/>
  <c r="AX1929" i="4"/>
  <c r="AZ1929" i="4" s="1"/>
  <c r="AY1921" i="4"/>
  <c r="AX1921" i="4"/>
  <c r="AZ1921" i="4" s="1"/>
  <c r="AY1913" i="4"/>
  <c r="AX1913" i="4"/>
  <c r="AZ1913" i="4" s="1"/>
  <c r="AZ1905" i="4"/>
  <c r="AY1905" i="4"/>
  <c r="AX1905" i="4"/>
  <c r="AY1897" i="4"/>
  <c r="AX1897" i="4"/>
  <c r="AZ1897" i="4" s="1"/>
  <c r="AY1889" i="4"/>
  <c r="AX1889" i="4"/>
  <c r="AZ1889" i="4" s="1"/>
  <c r="AY1881" i="4"/>
  <c r="AX1881" i="4"/>
  <c r="AZ1881" i="4" s="1"/>
  <c r="AY1873" i="4"/>
  <c r="AX1873" i="4"/>
  <c r="AZ1873" i="4" s="1"/>
  <c r="AY1865" i="4"/>
  <c r="AX1865" i="4"/>
  <c r="AZ1865" i="4" s="1"/>
  <c r="AY1857" i="4"/>
  <c r="AX1857" i="4"/>
  <c r="AZ1857" i="4" s="1"/>
  <c r="AY1849" i="4"/>
  <c r="AX1849" i="4"/>
  <c r="AZ1849" i="4" s="1"/>
  <c r="AY1841" i="4"/>
  <c r="AX1841" i="4"/>
  <c r="AZ1841" i="4" s="1"/>
  <c r="AY1833" i="4"/>
  <c r="AX1833" i="4"/>
  <c r="AZ1833" i="4" s="1"/>
  <c r="AY1825" i="4"/>
  <c r="AX1825" i="4"/>
  <c r="AZ1825" i="4" s="1"/>
  <c r="AY1817" i="4"/>
  <c r="AX1817" i="4"/>
  <c r="AZ1817" i="4" s="1"/>
  <c r="AZ1809" i="4"/>
  <c r="AY1809" i="4"/>
  <c r="AX1809" i="4"/>
  <c r="AY1801" i="4"/>
  <c r="AX1801" i="4"/>
  <c r="AZ1801" i="4" s="1"/>
  <c r="AY1793" i="4"/>
  <c r="AX1793" i="4"/>
  <c r="AZ1793" i="4" s="1"/>
  <c r="AY1785" i="4"/>
  <c r="AX1785" i="4"/>
  <c r="AZ1785" i="4" s="1"/>
  <c r="AY1777" i="4"/>
  <c r="AX1777" i="4"/>
  <c r="AZ1777" i="4" s="1"/>
  <c r="AY1769" i="4"/>
  <c r="AX1769" i="4"/>
  <c r="AZ1769" i="4" s="1"/>
  <c r="AY1761" i="4"/>
  <c r="AX1761" i="4"/>
  <c r="AZ1761" i="4" s="1"/>
  <c r="AZ1753" i="4"/>
  <c r="AY1753" i="4"/>
  <c r="AX1753" i="4"/>
  <c r="AY1745" i="4"/>
  <c r="AX1745" i="4"/>
  <c r="AZ1745" i="4" s="1"/>
  <c r="AY1737" i="4"/>
  <c r="AX1737" i="4"/>
  <c r="AZ1737" i="4" s="1"/>
  <c r="AZ1729" i="4"/>
  <c r="AY1729" i="4"/>
  <c r="AX1729" i="4"/>
  <c r="AZ1721" i="4"/>
  <c r="AY1721" i="4"/>
  <c r="AX1721" i="4"/>
  <c r="AY1713" i="4"/>
  <c r="AX1713" i="4"/>
  <c r="AZ1713" i="4" s="1"/>
  <c r="AZ1705" i="4"/>
  <c r="AY1705" i="4"/>
  <c r="AX1705" i="4"/>
  <c r="AZ1697" i="4"/>
  <c r="AY1697" i="4"/>
  <c r="AX1697" i="4"/>
  <c r="AY1689" i="4"/>
  <c r="AX1689" i="4"/>
  <c r="AZ1689" i="4" s="1"/>
  <c r="AY1681" i="4"/>
  <c r="AX1681" i="4"/>
  <c r="AZ1681" i="4" s="1"/>
  <c r="AZ1673" i="4"/>
  <c r="AY1673" i="4"/>
  <c r="AX1673" i="4"/>
  <c r="AY1665" i="4"/>
  <c r="AX1665" i="4"/>
  <c r="AZ1665" i="4" s="1"/>
  <c r="AY1657" i="4"/>
  <c r="AX1657" i="4"/>
  <c r="AZ1657" i="4" s="1"/>
  <c r="AY1649" i="4"/>
  <c r="AX1649" i="4"/>
  <c r="AZ1649" i="4" s="1"/>
  <c r="AY1641" i="4"/>
  <c r="AX1641" i="4"/>
  <c r="AZ1641" i="4" s="1"/>
  <c r="AY1633" i="4"/>
  <c r="AX1633" i="4"/>
  <c r="AZ1633" i="4" s="1"/>
  <c r="AZ1625" i="4"/>
  <c r="AY1625" i="4"/>
  <c r="AX1625" i="4"/>
  <c r="AY1617" i="4"/>
  <c r="AX1617" i="4"/>
  <c r="AZ1617" i="4" s="1"/>
  <c r="AY1609" i="4"/>
  <c r="AX1609" i="4"/>
  <c r="AZ1609" i="4" s="1"/>
  <c r="AZ1601" i="4"/>
  <c r="AY1601" i="4"/>
  <c r="AX1601" i="4"/>
  <c r="AZ1593" i="4"/>
  <c r="AY1593" i="4"/>
  <c r="AX1593" i="4"/>
  <c r="AY1585" i="4"/>
  <c r="AX1585" i="4"/>
  <c r="AZ1585" i="4" s="1"/>
  <c r="AZ1577" i="4"/>
  <c r="AY1577" i="4"/>
  <c r="AX1577" i="4"/>
  <c r="AZ1569" i="4"/>
  <c r="AY1569" i="4"/>
  <c r="AX1569" i="4"/>
  <c r="AY1561" i="4"/>
  <c r="AX1561" i="4"/>
  <c r="AZ1561" i="4" s="1"/>
  <c r="AY1553" i="4"/>
  <c r="AX1553" i="4"/>
  <c r="AZ1553" i="4" s="1"/>
  <c r="AZ1545" i="4"/>
  <c r="AY1545" i="4"/>
  <c r="AX1545" i="4"/>
  <c r="AY1537" i="4"/>
  <c r="AX1537" i="4"/>
  <c r="AZ1537" i="4" s="1"/>
  <c r="AY1529" i="4"/>
  <c r="AX1529" i="4"/>
  <c r="AZ1529" i="4" s="1"/>
  <c r="AY1521" i="4"/>
  <c r="AX1521" i="4"/>
  <c r="AZ1521" i="4" s="1"/>
  <c r="AY1513" i="4"/>
  <c r="AX1513" i="4"/>
  <c r="AZ1513" i="4" s="1"/>
  <c r="AY1505" i="4"/>
  <c r="AX1505" i="4"/>
  <c r="AZ1505" i="4" s="1"/>
  <c r="AZ1497" i="4"/>
  <c r="AY1497" i="4"/>
  <c r="AX1497" i="4"/>
  <c r="AY1489" i="4"/>
  <c r="AX1489" i="4"/>
  <c r="AZ1489" i="4" s="1"/>
  <c r="AY1481" i="4"/>
  <c r="AX1481" i="4"/>
  <c r="AZ1481" i="4" s="1"/>
  <c r="AZ1473" i="4"/>
  <c r="AY1473" i="4"/>
  <c r="AX1473" i="4"/>
  <c r="AZ1465" i="4"/>
  <c r="AY1465" i="4"/>
  <c r="AX1465" i="4"/>
  <c r="AY1457" i="4"/>
  <c r="AX1457" i="4"/>
  <c r="AZ1457" i="4" s="1"/>
  <c r="AZ1449" i="4"/>
  <c r="AY1449" i="4"/>
  <c r="AX1449" i="4"/>
  <c r="AZ1441" i="4"/>
  <c r="AY1441" i="4"/>
  <c r="AX1441" i="4"/>
  <c r="AY1433" i="4"/>
  <c r="AX1433" i="4"/>
  <c r="AZ1433" i="4" s="1"/>
  <c r="AY1425" i="4"/>
  <c r="AX1425" i="4"/>
  <c r="AZ1425" i="4" s="1"/>
  <c r="AZ1417" i="4"/>
  <c r="AY1417" i="4"/>
  <c r="AX1417" i="4"/>
  <c r="AY1409" i="4"/>
  <c r="AX1409" i="4"/>
  <c r="AZ1409" i="4" s="1"/>
  <c r="AY1401" i="4"/>
  <c r="AX1401" i="4"/>
  <c r="AZ1401" i="4" s="1"/>
  <c r="AY1393" i="4"/>
  <c r="AX1393" i="4"/>
  <c r="AZ1393" i="4" s="1"/>
  <c r="AY1385" i="4"/>
  <c r="AX1385" i="4"/>
  <c r="AZ1385" i="4" s="1"/>
  <c r="AY1377" i="4"/>
  <c r="AX1377" i="4"/>
  <c r="AZ1377" i="4" s="1"/>
  <c r="AZ1369" i="4"/>
  <c r="AY1369" i="4"/>
  <c r="AX1369" i="4"/>
  <c r="AY1361" i="4"/>
  <c r="AX1361" i="4"/>
  <c r="AZ1361" i="4" s="1"/>
  <c r="AY1353" i="4"/>
  <c r="AX1353" i="4"/>
  <c r="AZ1353" i="4" s="1"/>
  <c r="AZ1345" i="4"/>
  <c r="AY1345" i="4"/>
  <c r="AX1345" i="4"/>
  <c r="AZ1337" i="4"/>
  <c r="AY1337" i="4"/>
  <c r="AX1337" i="4"/>
  <c r="AY1329" i="4"/>
  <c r="AX1329" i="4"/>
  <c r="AZ1329" i="4" s="1"/>
  <c r="AZ1321" i="4"/>
  <c r="AY1321" i="4"/>
  <c r="AX1321" i="4"/>
  <c r="AZ1313" i="4"/>
  <c r="AY1313" i="4"/>
  <c r="AX1313" i="4"/>
  <c r="AY1305" i="4"/>
  <c r="AX1305" i="4"/>
  <c r="AZ1305" i="4" s="1"/>
  <c r="AY1297" i="4"/>
  <c r="AX1297" i="4"/>
  <c r="AZ1297" i="4" s="1"/>
  <c r="AZ1289" i="4"/>
  <c r="AY1289" i="4"/>
  <c r="AX1289" i="4"/>
  <c r="AY1281" i="4"/>
  <c r="AX1281" i="4"/>
  <c r="AZ1281" i="4" s="1"/>
  <c r="AY1273" i="4"/>
  <c r="AX1273" i="4"/>
  <c r="AZ1273" i="4" s="1"/>
  <c r="AY1265" i="4"/>
  <c r="AX1265" i="4"/>
  <c r="AZ1265" i="4" s="1"/>
  <c r="AY1257" i="4"/>
  <c r="AX1257" i="4"/>
  <c r="AZ1257" i="4" s="1"/>
  <c r="AY1249" i="4"/>
  <c r="AX1249" i="4"/>
  <c r="AZ1249" i="4" s="1"/>
  <c r="AZ1241" i="4"/>
  <c r="AY1241" i="4"/>
  <c r="AX1241" i="4"/>
  <c r="AY1233" i="4"/>
  <c r="AX1233" i="4"/>
  <c r="AZ1233" i="4" s="1"/>
  <c r="AY1225" i="4"/>
  <c r="AX1225" i="4"/>
  <c r="AZ1225" i="4" s="1"/>
  <c r="AZ1217" i="4"/>
  <c r="AY1217" i="4"/>
  <c r="AX1217" i="4"/>
  <c r="AZ1209" i="4"/>
  <c r="AY1209" i="4"/>
  <c r="AX1209" i="4"/>
  <c r="AY1201" i="4"/>
  <c r="AX1201" i="4"/>
  <c r="AZ1201" i="4" s="1"/>
  <c r="AZ1193" i="4"/>
  <c r="AY1193" i="4"/>
  <c r="AX1193" i="4"/>
  <c r="AZ1185" i="4"/>
  <c r="AY1185" i="4"/>
  <c r="AX1185" i="4"/>
  <c r="AY1177" i="4"/>
  <c r="AX1177" i="4"/>
  <c r="AZ1177" i="4" s="1"/>
  <c r="AY1169" i="4"/>
  <c r="AX1169" i="4"/>
  <c r="AZ1169" i="4" s="1"/>
  <c r="AZ1161" i="4"/>
  <c r="AY1161" i="4"/>
  <c r="AX1161" i="4"/>
  <c r="AY1153" i="4"/>
  <c r="AX1153" i="4"/>
  <c r="AZ1153" i="4" s="1"/>
  <c r="AY1145" i="4"/>
  <c r="AX1145" i="4"/>
  <c r="AZ1145" i="4" s="1"/>
  <c r="AY1137" i="4"/>
  <c r="AX1137" i="4"/>
  <c r="AZ1137" i="4" s="1"/>
  <c r="AY1129" i="4"/>
  <c r="AX1129" i="4"/>
  <c r="AZ1129" i="4" s="1"/>
  <c r="AY1121" i="4"/>
  <c r="AX1121" i="4"/>
  <c r="AZ1121" i="4" s="1"/>
  <c r="AZ1113" i="4"/>
  <c r="AY1113" i="4"/>
  <c r="AX1113" i="4"/>
  <c r="AY1105" i="4"/>
  <c r="AX1105" i="4"/>
  <c r="AZ1105" i="4" s="1"/>
  <c r="AY1097" i="4"/>
  <c r="AX1097" i="4"/>
  <c r="AZ1097" i="4" s="1"/>
  <c r="AZ1089" i="4"/>
  <c r="AY1089" i="4"/>
  <c r="AX1089" i="4"/>
  <c r="AZ1081" i="4"/>
  <c r="AY1081" i="4"/>
  <c r="AX1081" i="4"/>
  <c r="AY1073" i="4"/>
  <c r="AX1073" i="4"/>
  <c r="AZ1073" i="4" s="1"/>
  <c r="AZ1065" i="4"/>
  <c r="AY1065" i="4"/>
  <c r="AX1065" i="4"/>
  <c r="AZ1057" i="4"/>
  <c r="AY1057" i="4"/>
  <c r="AX1057" i="4"/>
  <c r="AY1049" i="4"/>
  <c r="AX1049" i="4"/>
  <c r="AZ1049" i="4" s="1"/>
  <c r="AY1041" i="4"/>
  <c r="AX1041" i="4"/>
  <c r="AZ1041" i="4" s="1"/>
  <c r="AZ1033" i="4"/>
  <c r="AY1033" i="4"/>
  <c r="AX1033" i="4"/>
  <c r="AY1025" i="4"/>
  <c r="AX1025" i="4"/>
  <c r="AZ1025" i="4" s="1"/>
  <c r="AY1017" i="4"/>
  <c r="AX1017" i="4"/>
  <c r="AZ1017" i="4" s="1"/>
  <c r="AY1009" i="4"/>
  <c r="AX1009" i="4"/>
  <c r="AZ1009" i="4" s="1"/>
  <c r="AY1001" i="4"/>
  <c r="AX1001" i="4"/>
  <c r="AZ1001" i="4" s="1"/>
  <c r="AY993" i="4"/>
  <c r="AX993" i="4"/>
  <c r="AZ993" i="4" s="1"/>
  <c r="AZ985" i="4"/>
  <c r="AY985" i="4"/>
  <c r="AX985" i="4"/>
  <c r="AY977" i="4"/>
  <c r="AX977" i="4"/>
  <c r="AZ977" i="4" s="1"/>
  <c r="AY969" i="4"/>
  <c r="AX969" i="4"/>
  <c r="AZ969" i="4" s="1"/>
  <c r="AZ961" i="4"/>
  <c r="AY961" i="4"/>
  <c r="AX961" i="4"/>
  <c r="AZ953" i="4"/>
  <c r="AY953" i="4"/>
  <c r="AX953" i="4"/>
  <c r="AY945" i="4"/>
  <c r="AX945" i="4"/>
  <c r="AZ945" i="4" s="1"/>
  <c r="AZ937" i="4"/>
  <c r="AY937" i="4"/>
  <c r="AX937" i="4"/>
  <c r="AZ929" i="4"/>
  <c r="AY929" i="4"/>
  <c r="AX929" i="4"/>
  <c r="AY921" i="4"/>
  <c r="AX921" i="4"/>
  <c r="AZ921" i="4" s="1"/>
  <c r="AY913" i="4"/>
  <c r="AX913" i="4"/>
  <c r="AZ913" i="4" s="1"/>
  <c r="AZ905" i="4"/>
  <c r="AY905" i="4"/>
  <c r="AX905" i="4"/>
  <c r="AY897" i="4"/>
  <c r="AX897" i="4"/>
  <c r="AZ897" i="4" s="1"/>
  <c r="AY889" i="4"/>
  <c r="AX889" i="4"/>
  <c r="AZ889" i="4" s="1"/>
  <c r="AY881" i="4"/>
  <c r="AX881" i="4"/>
  <c r="AZ881" i="4" s="1"/>
  <c r="AY873" i="4"/>
  <c r="AX873" i="4"/>
  <c r="AZ873" i="4" s="1"/>
  <c r="AY865" i="4"/>
  <c r="AX865" i="4"/>
  <c r="AZ865" i="4" s="1"/>
  <c r="AZ857" i="4"/>
  <c r="AY857" i="4"/>
  <c r="AX857" i="4"/>
  <c r="AY849" i="4"/>
  <c r="AX849" i="4"/>
  <c r="AZ849" i="4" s="1"/>
  <c r="AY841" i="4"/>
  <c r="AX841" i="4"/>
  <c r="AZ841" i="4" s="1"/>
  <c r="AZ833" i="4"/>
  <c r="AY833" i="4"/>
  <c r="AX833" i="4"/>
  <c r="AZ825" i="4"/>
  <c r="AY825" i="4"/>
  <c r="AX825" i="4"/>
  <c r="AY817" i="4"/>
  <c r="AX817" i="4"/>
  <c r="AZ817" i="4" s="1"/>
  <c r="AZ809" i="4"/>
  <c r="AY809" i="4"/>
  <c r="AX809" i="4"/>
  <c r="AZ801" i="4"/>
  <c r="AY801" i="4"/>
  <c r="AX801" i="4"/>
  <c r="AY793" i="4"/>
  <c r="AX793" i="4"/>
  <c r="AZ793" i="4" s="1"/>
  <c r="AY785" i="4"/>
  <c r="AX785" i="4"/>
  <c r="AZ785" i="4" s="1"/>
  <c r="AZ777" i="4"/>
  <c r="AY777" i="4"/>
  <c r="AX777" i="4"/>
  <c r="AY769" i="4"/>
  <c r="AX769" i="4"/>
  <c r="AZ769" i="4" s="1"/>
  <c r="AY761" i="4"/>
  <c r="AX761" i="4"/>
  <c r="AZ761" i="4" s="1"/>
  <c r="AY753" i="4"/>
  <c r="AX753" i="4"/>
  <c r="AZ753" i="4" s="1"/>
  <c r="AY745" i="4"/>
  <c r="AX745" i="4"/>
  <c r="AZ745" i="4" s="1"/>
  <c r="AY737" i="4"/>
  <c r="AX737" i="4"/>
  <c r="AZ737" i="4" s="1"/>
  <c r="AZ729" i="4"/>
  <c r="AY729" i="4"/>
  <c r="AX729" i="4"/>
  <c r="AY721" i="4"/>
  <c r="AX721" i="4"/>
  <c r="AZ721" i="4" s="1"/>
  <c r="AY713" i="4"/>
  <c r="AX713" i="4"/>
  <c r="AZ713" i="4" s="1"/>
  <c r="AZ705" i="4"/>
  <c r="AY705" i="4"/>
  <c r="AX705" i="4"/>
  <c r="AZ697" i="4"/>
  <c r="AY697" i="4"/>
  <c r="AX697" i="4"/>
  <c r="AY689" i="4"/>
  <c r="AX689" i="4"/>
  <c r="AZ689" i="4" s="1"/>
  <c r="AZ681" i="4"/>
  <c r="AY681" i="4"/>
  <c r="AX681" i="4"/>
  <c r="AZ673" i="4"/>
  <c r="AY673" i="4"/>
  <c r="AX673" i="4"/>
  <c r="AY665" i="4"/>
  <c r="AX665" i="4"/>
  <c r="AZ665" i="4" s="1"/>
  <c r="AY657" i="4"/>
  <c r="AX657" i="4"/>
  <c r="AZ657" i="4" s="1"/>
  <c r="AZ649" i="4"/>
  <c r="AY649" i="4"/>
  <c r="AX649" i="4"/>
  <c r="AZ641" i="4"/>
  <c r="AY641" i="4"/>
  <c r="AX641" i="4"/>
  <c r="AY633" i="4"/>
  <c r="AX633" i="4"/>
  <c r="AZ633" i="4" s="1"/>
  <c r="AY625" i="4"/>
  <c r="AX625" i="4"/>
  <c r="AZ625" i="4" s="1"/>
  <c r="AZ617" i="4"/>
  <c r="AY617" i="4"/>
  <c r="AX617" i="4"/>
  <c r="AZ609" i="4"/>
  <c r="AY609" i="4"/>
  <c r="AX609" i="4"/>
  <c r="AY601" i="4"/>
  <c r="AX601" i="4"/>
  <c r="AZ601" i="4" s="1"/>
  <c r="AY593" i="4"/>
  <c r="AX593" i="4"/>
  <c r="AZ593" i="4" s="1"/>
  <c r="AZ585" i="4"/>
  <c r="AY585" i="4"/>
  <c r="AX585" i="4"/>
  <c r="AZ577" i="4"/>
  <c r="AY577" i="4"/>
  <c r="AX577" i="4"/>
  <c r="AY569" i="4"/>
  <c r="AX569" i="4"/>
  <c r="AZ569" i="4" s="1"/>
  <c r="AY561" i="4"/>
  <c r="AX561" i="4"/>
  <c r="AZ561" i="4" s="1"/>
  <c r="AZ553" i="4"/>
  <c r="AY553" i="4"/>
  <c r="AX553" i="4"/>
  <c r="AZ545" i="4"/>
  <c r="AY545" i="4"/>
  <c r="AX545" i="4"/>
  <c r="AY537" i="4"/>
  <c r="AX537" i="4"/>
  <c r="AZ537" i="4" s="1"/>
  <c r="AY529" i="4"/>
  <c r="AX529" i="4"/>
  <c r="AZ529" i="4" s="1"/>
  <c r="AZ521" i="4"/>
  <c r="AY521" i="4"/>
  <c r="AX521" i="4"/>
  <c r="AZ513" i="4"/>
  <c r="AY513" i="4"/>
  <c r="AX513" i="4"/>
  <c r="AY505" i="4"/>
  <c r="AX505" i="4"/>
  <c r="AZ505" i="4" s="1"/>
  <c r="AY497" i="4"/>
  <c r="AX497" i="4"/>
  <c r="AZ497" i="4" s="1"/>
  <c r="AZ489" i="4"/>
  <c r="AY489" i="4"/>
  <c r="AX489" i="4"/>
  <c r="AZ481" i="4"/>
  <c r="AY481" i="4"/>
  <c r="AX481" i="4"/>
  <c r="AY473" i="4"/>
  <c r="AX473" i="4"/>
  <c r="AZ473" i="4" s="1"/>
  <c r="AY465" i="4"/>
  <c r="AX465" i="4"/>
  <c r="AZ465" i="4" s="1"/>
  <c r="AZ457" i="4"/>
  <c r="AY457" i="4"/>
  <c r="AX457" i="4"/>
  <c r="AZ449" i="4"/>
  <c r="AY449" i="4"/>
  <c r="AX449" i="4"/>
  <c r="AY441" i="4"/>
  <c r="AX441" i="4"/>
  <c r="AZ441" i="4" s="1"/>
  <c r="AY433" i="4"/>
  <c r="AX433" i="4"/>
  <c r="AZ433" i="4" s="1"/>
  <c r="AZ425" i="4"/>
  <c r="AY425" i="4"/>
  <c r="AX425" i="4"/>
  <c r="AZ417" i="4"/>
  <c r="AY417" i="4"/>
  <c r="AX417" i="4"/>
  <c r="AY409" i="4"/>
  <c r="AX409" i="4"/>
  <c r="AZ409" i="4" s="1"/>
  <c r="AY401" i="4"/>
  <c r="AX401" i="4"/>
  <c r="AZ401" i="4" s="1"/>
  <c r="AZ393" i="4"/>
  <c r="AY393" i="4"/>
  <c r="AX393" i="4"/>
  <c r="AZ385" i="4"/>
  <c r="AY385" i="4"/>
  <c r="AX385" i="4"/>
  <c r="AY377" i="4"/>
  <c r="AX377" i="4"/>
  <c r="AZ377" i="4" s="1"/>
  <c r="AY369" i="4"/>
  <c r="AX369" i="4"/>
  <c r="AZ369" i="4" s="1"/>
  <c r="AZ361" i="4"/>
  <c r="AY361" i="4"/>
  <c r="AX361" i="4"/>
  <c r="AZ353" i="4"/>
  <c r="AY353" i="4"/>
  <c r="AX353" i="4"/>
  <c r="AY345" i="4"/>
  <c r="AX345" i="4"/>
  <c r="AZ345" i="4" s="1"/>
  <c r="AY337" i="4"/>
  <c r="AX337" i="4"/>
  <c r="AZ337" i="4" s="1"/>
  <c r="AZ329" i="4"/>
  <c r="AY329" i="4"/>
  <c r="AX329" i="4"/>
  <c r="AZ321" i="4"/>
  <c r="AY321" i="4"/>
  <c r="AX321" i="4"/>
  <c r="AY313" i="4"/>
  <c r="AX313" i="4"/>
  <c r="AZ313" i="4" s="1"/>
  <c r="AY305" i="4"/>
  <c r="AX305" i="4"/>
  <c r="AZ305" i="4" s="1"/>
  <c r="AZ297" i="4"/>
  <c r="AY297" i="4"/>
  <c r="AX297" i="4"/>
  <c r="AZ289" i="4"/>
  <c r="AY289" i="4"/>
  <c r="AX289" i="4"/>
  <c r="AY281" i="4"/>
  <c r="AX281" i="4"/>
  <c r="AZ281" i="4" s="1"/>
  <c r="AY273" i="4"/>
  <c r="AX273" i="4"/>
  <c r="AZ273" i="4" s="1"/>
  <c r="AY2008" i="4"/>
  <c r="AX2008" i="4"/>
  <c r="AZ2008" i="4" s="1"/>
  <c r="AY2000" i="4"/>
  <c r="AX2000" i="4"/>
  <c r="AZ2000" i="4" s="1"/>
  <c r="AY1992" i="4"/>
  <c r="AX1992" i="4"/>
  <c r="AZ1992" i="4" s="1"/>
  <c r="AZ1984" i="4"/>
  <c r="AY1984" i="4"/>
  <c r="AX1984" i="4"/>
  <c r="AZ1976" i="4"/>
  <c r="AY1976" i="4"/>
  <c r="AX1976" i="4"/>
  <c r="AY1968" i="4"/>
  <c r="AX1968" i="4"/>
  <c r="AZ1968" i="4" s="1"/>
  <c r="AY1960" i="4"/>
  <c r="AX1960" i="4"/>
  <c r="AZ1960" i="4" s="1"/>
  <c r="AZ1952" i="4"/>
  <c r="AY1952" i="4"/>
  <c r="AX1952" i="4"/>
  <c r="AZ1944" i="4"/>
  <c r="AY1944" i="4"/>
  <c r="AX1944" i="4"/>
  <c r="AY1936" i="4"/>
  <c r="AX1936" i="4"/>
  <c r="AZ1936" i="4" s="1"/>
  <c r="AY1928" i="4"/>
  <c r="AX1928" i="4"/>
  <c r="AZ1928" i="4" s="1"/>
  <c r="AZ1920" i="4"/>
  <c r="AY1920" i="4"/>
  <c r="AX1920" i="4"/>
  <c r="AZ1912" i="4"/>
  <c r="AY1912" i="4"/>
  <c r="AX1912" i="4"/>
  <c r="AY1904" i="4"/>
  <c r="AX1904" i="4"/>
  <c r="AZ1904" i="4" s="1"/>
  <c r="AY1896" i="4"/>
  <c r="AX1896" i="4"/>
  <c r="AZ1896" i="4" s="1"/>
  <c r="AZ1888" i="4"/>
  <c r="AY1888" i="4"/>
  <c r="AX1888" i="4"/>
  <c r="AZ1880" i="4"/>
  <c r="AY1880" i="4"/>
  <c r="AX1880" i="4"/>
  <c r="AY1872" i="4"/>
  <c r="AX1872" i="4"/>
  <c r="AZ1872" i="4" s="1"/>
  <c r="AY1864" i="4"/>
  <c r="AX1864" i="4"/>
  <c r="AZ1864" i="4" s="1"/>
  <c r="AZ1856" i="4"/>
  <c r="AY1856" i="4"/>
  <c r="AX1856" i="4"/>
  <c r="AZ1848" i="4"/>
  <c r="AY1848" i="4"/>
  <c r="AX1848" i="4"/>
  <c r="AY1840" i="4"/>
  <c r="AX1840" i="4"/>
  <c r="AZ1840" i="4" s="1"/>
  <c r="AY1832" i="4"/>
  <c r="AX1832" i="4"/>
  <c r="AZ1832" i="4" s="1"/>
  <c r="AZ1824" i="4"/>
  <c r="AY1824" i="4"/>
  <c r="AX1824" i="4"/>
  <c r="AZ1816" i="4"/>
  <c r="AY1816" i="4"/>
  <c r="AX1816" i="4"/>
  <c r="AY1808" i="4"/>
  <c r="AX1808" i="4"/>
  <c r="AZ1808" i="4" s="1"/>
  <c r="AY1800" i="4"/>
  <c r="AX1800" i="4"/>
  <c r="AZ1800" i="4" s="1"/>
  <c r="AZ1792" i="4"/>
  <c r="AY1792" i="4"/>
  <c r="AX1792" i="4"/>
  <c r="AZ1784" i="4"/>
  <c r="AY1784" i="4"/>
  <c r="AX1784" i="4"/>
  <c r="AY1776" i="4"/>
  <c r="AX1776" i="4"/>
  <c r="AZ1776" i="4" s="1"/>
  <c r="AY1768" i="4"/>
  <c r="AX1768" i="4"/>
  <c r="AZ1768" i="4" s="1"/>
  <c r="AZ1760" i="4"/>
  <c r="AY1760" i="4"/>
  <c r="AX1760" i="4"/>
  <c r="AZ1752" i="4"/>
  <c r="AY1752" i="4"/>
  <c r="AX1752" i="4"/>
  <c r="AY1744" i="4"/>
  <c r="AX1744" i="4"/>
  <c r="AZ1744" i="4" s="1"/>
  <c r="AY1736" i="4"/>
  <c r="AX1736" i="4"/>
  <c r="AZ1736" i="4" s="1"/>
  <c r="AZ1728" i="4"/>
  <c r="AY1728" i="4"/>
  <c r="AX1728" i="4"/>
  <c r="AZ1720" i="4"/>
  <c r="AY1720" i="4"/>
  <c r="AX1720" i="4"/>
  <c r="AY1712" i="4"/>
  <c r="AX1712" i="4"/>
  <c r="AZ1712" i="4" s="1"/>
  <c r="AY1704" i="4"/>
  <c r="AX1704" i="4"/>
  <c r="AZ1704" i="4" s="1"/>
  <c r="AZ1696" i="4"/>
  <c r="AY1696" i="4"/>
  <c r="AX1696" i="4"/>
  <c r="AZ1688" i="4"/>
  <c r="AY1688" i="4"/>
  <c r="AX1688" i="4"/>
  <c r="AY1680" i="4"/>
  <c r="AX1680" i="4"/>
  <c r="AZ1680" i="4" s="1"/>
  <c r="AY1672" i="4"/>
  <c r="AX1672" i="4"/>
  <c r="AZ1672" i="4" s="1"/>
  <c r="AZ1664" i="4"/>
  <c r="AY1664" i="4"/>
  <c r="AX1664" i="4"/>
  <c r="AZ1656" i="4"/>
  <c r="AY1656" i="4"/>
  <c r="AX1656" i="4"/>
  <c r="AY1648" i="4"/>
  <c r="AX1648" i="4"/>
  <c r="AZ1648" i="4" s="1"/>
  <c r="AY1640" i="4"/>
  <c r="AX1640" i="4"/>
  <c r="AZ1640" i="4" s="1"/>
  <c r="AZ1632" i="4"/>
  <c r="AY1632" i="4"/>
  <c r="AX1632" i="4"/>
  <c r="AZ1624" i="4"/>
  <c r="AY1624" i="4"/>
  <c r="AX1624" i="4"/>
  <c r="AY1616" i="4"/>
  <c r="AX1616" i="4"/>
  <c r="AZ1616" i="4" s="1"/>
  <c r="AY1608" i="4"/>
  <c r="AX1608" i="4"/>
  <c r="AZ1608" i="4" s="1"/>
  <c r="AY1600" i="4"/>
  <c r="AX1600" i="4"/>
  <c r="AZ1600" i="4" s="1"/>
  <c r="AY1592" i="4"/>
  <c r="AX1592" i="4"/>
  <c r="AZ1592" i="4" s="1"/>
  <c r="AY1584" i="4"/>
  <c r="AX1584" i="4"/>
  <c r="AZ1584" i="4" s="1"/>
  <c r="AZ1576" i="4"/>
  <c r="AY1576" i="4"/>
  <c r="AX1576" i="4"/>
  <c r="AZ1568" i="4"/>
  <c r="AY1568" i="4"/>
  <c r="AX1568" i="4"/>
  <c r="AY1560" i="4"/>
  <c r="AX1560" i="4"/>
  <c r="AZ1560" i="4" s="1"/>
  <c r="AY1552" i="4"/>
  <c r="AX1552" i="4"/>
  <c r="AZ1552" i="4" s="1"/>
  <c r="AZ1544" i="4"/>
  <c r="AY1544" i="4"/>
  <c r="AX1544" i="4"/>
  <c r="AZ1536" i="4"/>
  <c r="AY1536" i="4"/>
  <c r="AX1536" i="4"/>
  <c r="AY1528" i="4"/>
  <c r="AX1528" i="4"/>
  <c r="AZ1528" i="4" s="1"/>
  <c r="AY1520" i="4"/>
  <c r="AX1520" i="4"/>
  <c r="AZ1520" i="4" s="1"/>
  <c r="AZ1512" i="4"/>
  <c r="AY1512" i="4"/>
  <c r="AX1512" i="4"/>
  <c r="AZ1504" i="4"/>
  <c r="AY1504" i="4"/>
  <c r="AX1504" i="4"/>
  <c r="AY1496" i="4"/>
  <c r="AX1496" i="4"/>
  <c r="AZ1496" i="4" s="1"/>
  <c r="AY1488" i="4"/>
  <c r="AX1488" i="4"/>
  <c r="AZ1488" i="4" s="1"/>
  <c r="AY1480" i="4"/>
  <c r="AX1480" i="4"/>
  <c r="AZ1480" i="4" s="1"/>
  <c r="AZ1472" i="4"/>
  <c r="AY1472" i="4"/>
  <c r="AX1472" i="4"/>
  <c r="AY1464" i="4"/>
  <c r="AX1464" i="4"/>
  <c r="AZ1464" i="4" s="1"/>
  <c r="AY1456" i="4"/>
  <c r="AX1456" i="4"/>
  <c r="AZ1456" i="4" s="1"/>
  <c r="AZ1448" i="4"/>
  <c r="AY1448" i="4"/>
  <c r="AX1448" i="4"/>
  <c r="AZ1440" i="4"/>
  <c r="AY1440" i="4"/>
  <c r="AX1440" i="4"/>
  <c r="AY1432" i="4"/>
  <c r="AX1432" i="4"/>
  <c r="AZ1432" i="4" s="1"/>
  <c r="AY1424" i="4"/>
  <c r="AX1424" i="4"/>
  <c r="AZ1424" i="4" s="1"/>
  <c r="AZ1416" i="4"/>
  <c r="AY1416" i="4"/>
  <c r="AX1416" i="4"/>
  <c r="AZ1408" i="4"/>
  <c r="AY1408" i="4"/>
  <c r="AX1408" i="4"/>
  <c r="AY1400" i="4"/>
  <c r="AX1400" i="4"/>
  <c r="AZ1400" i="4" s="1"/>
  <c r="AY1392" i="4"/>
  <c r="AX1392" i="4"/>
  <c r="AZ1392" i="4" s="1"/>
  <c r="AZ1384" i="4"/>
  <c r="AY1384" i="4"/>
  <c r="AX1384" i="4"/>
  <c r="AZ1376" i="4"/>
  <c r="AY1376" i="4"/>
  <c r="AX1376" i="4"/>
  <c r="AY1368" i="4"/>
  <c r="AX1368" i="4"/>
  <c r="AZ1368" i="4" s="1"/>
  <c r="AY1360" i="4"/>
  <c r="AX1360" i="4"/>
  <c r="AZ1360" i="4" s="1"/>
  <c r="AY1352" i="4"/>
  <c r="AX1352" i="4"/>
  <c r="AZ1352" i="4" s="1"/>
  <c r="AZ1344" i="4"/>
  <c r="AY1344" i="4"/>
  <c r="AX1344" i="4"/>
  <c r="AY1336" i="4"/>
  <c r="AX1336" i="4"/>
  <c r="AZ1336" i="4" s="1"/>
  <c r="AY1328" i="4"/>
  <c r="AX1328" i="4"/>
  <c r="AZ1328" i="4" s="1"/>
  <c r="AZ1320" i="4"/>
  <c r="AY1320" i="4"/>
  <c r="AX1320" i="4"/>
  <c r="AZ1312" i="4"/>
  <c r="AY1312" i="4"/>
  <c r="AX1312" i="4"/>
  <c r="AY1304" i="4"/>
  <c r="AX1304" i="4"/>
  <c r="AZ1304" i="4" s="1"/>
  <c r="AY1296" i="4"/>
  <c r="AX1296" i="4"/>
  <c r="AZ1296" i="4" s="1"/>
  <c r="AY1288" i="4"/>
  <c r="AX1288" i="4"/>
  <c r="AZ1288" i="4" s="1"/>
  <c r="AZ1280" i="4"/>
  <c r="AY1280" i="4"/>
  <c r="AX1280" i="4"/>
  <c r="AY1272" i="4"/>
  <c r="AX1272" i="4"/>
  <c r="AZ1272" i="4" s="1"/>
  <c r="AY1264" i="4"/>
  <c r="AX1264" i="4"/>
  <c r="AZ1264" i="4" s="1"/>
  <c r="AZ1256" i="4"/>
  <c r="AY1256" i="4"/>
  <c r="AX1256" i="4"/>
  <c r="AZ1248" i="4"/>
  <c r="AY1248" i="4"/>
  <c r="AX1248" i="4"/>
  <c r="AY1240" i="4"/>
  <c r="AX1240" i="4"/>
  <c r="AZ1240" i="4" s="1"/>
  <c r="AY1232" i="4"/>
  <c r="AX1232" i="4"/>
  <c r="AZ1232" i="4" s="1"/>
  <c r="AZ1224" i="4"/>
  <c r="AY1224" i="4"/>
  <c r="AX1224" i="4"/>
  <c r="AZ1216" i="4"/>
  <c r="AY1216" i="4"/>
  <c r="AX1216" i="4"/>
  <c r="AY1208" i="4"/>
  <c r="AX1208" i="4"/>
  <c r="AZ1208" i="4" s="1"/>
  <c r="AY1200" i="4"/>
  <c r="AX1200" i="4"/>
  <c r="AZ1200" i="4" s="1"/>
  <c r="AZ1192" i="4"/>
  <c r="AY1192" i="4"/>
  <c r="AX1192" i="4"/>
  <c r="AZ1184" i="4"/>
  <c r="AY1184" i="4"/>
  <c r="AX1184" i="4"/>
  <c r="AY1176" i="4"/>
  <c r="AX1176" i="4"/>
  <c r="AZ1176" i="4" s="1"/>
  <c r="AY1168" i="4"/>
  <c r="AX1168" i="4"/>
  <c r="AZ1168" i="4" s="1"/>
  <c r="AZ1160" i="4"/>
  <c r="AY1160" i="4"/>
  <c r="AX1160" i="4"/>
  <c r="AZ1152" i="4"/>
  <c r="AY1152" i="4"/>
  <c r="AX1152" i="4"/>
  <c r="AZ1144" i="4"/>
  <c r="AY1144" i="4"/>
  <c r="AX1144" i="4"/>
  <c r="AY1136" i="4"/>
  <c r="AX1136" i="4"/>
  <c r="AZ1136" i="4" s="1"/>
  <c r="AZ1128" i="4"/>
  <c r="AY1128" i="4"/>
  <c r="AX1128" i="4"/>
  <c r="AZ1120" i="4"/>
  <c r="AY1120" i="4"/>
  <c r="AX1120" i="4"/>
  <c r="AY1112" i="4"/>
  <c r="AX1112" i="4"/>
  <c r="AZ1112" i="4" s="1"/>
  <c r="AY1104" i="4"/>
  <c r="AX1104" i="4"/>
  <c r="AZ1104" i="4" s="1"/>
  <c r="AY1096" i="4"/>
  <c r="AX1096" i="4"/>
  <c r="AZ1096" i="4" s="1"/>
  <c r="AZ1088" i="4"/>
  <c r="AY1088" i="4"/>
  <c r="AX1088" i="4"/>
  <c r="AZ1080" i="4"/>
  <c r="AY1080" i="4"/>
  <c r="AX1080" i="4"/>
  <c r="AY1072" i="4"/>
  <c r="AX1072" i="4"/>
  <c r="AZ1072" i="4" s="1"/>
  <c r="AZ1064" i="4"/>
  <c r="AY1064" i="4"/>
  <c r="AX1064" i="4"/>
  <c r="AZ1056" i="4"/>
  <c r="AY1056" i="4"/>
  <c r="AX1056" i="4"/>
  <c r="AY1048" i="4"/>
  <c r="AX1048" i="4"/>
  <c r="AZ1048" i="4" s="1"/>
  <c r="AY1040" i="4"/>
  <c r="AX1040" i="4"/>
  <c r="AZ1040" i="4" s="1"/>
  <c r="AY1032" i="4"/>
  <c r="AX1032" i="4"/>
  <c r="AZ1032" i="4" s="1"/>
  <c r="AZ1024" i="4"/>
  <c r="AY1024" i="4"/>
  <c r="AX1024" i="4"/>
  <c r="AZ1016" i="4"/>
  <c r="AY1016" i="4"/>
  <c r="AX1016" i="4"/>
  <c r="AY1008" i="4"/>
  <c r="AX1008" i="4"/>
  <c r="AZ1008" i="4" s="1"/>
  <c r="AZ1000" i="4"/>
  <c r="AY1000" i="4"/>
  <c r="AX1000" i="4"/>
  <c r="AZ992" i="4"/>
  <c r="AY992" i="4"/>
  <c r="AX992" i="4"/>
  <c r="AY984" i="4"/>
  <c r="AX984" i="4"/>
  <c r="AZ984" i="4" s="1"/>
  <c r="AY976" i="4"/>
  <c r="AX976" i="4"/>
  <c r="AZ976" i="4" s="1"/>
  <c r="AY968" i="4"/>
  <c r="AX968" i="4"/>
  <c r="AZ968" i="4" s="1"/>
  <c r="AZ960" i="4"/>
  <c r="AY960" i="4"/>
  <c r="AX960" i="4"/>
  <c r="AY952" i="4"/>
  <c r="AX952" i="4"/>
  <c r="AZ952" i="4" s="1"/>
  <c r="AY944" i="4"/>
  <c r="AX944" i="4"/>
  <c r="AZ944" i="4" s="1"/>
  <c r="AZ936" i="4"/>
  <c r="AY936" i="4"/>
  <c r="AX936" i="4"/>
  <c r="AZ928" i="4"/>
  <c r="AY928" i="4"/>
  <c r="AX928" i="4"/>
  <c r="AY920" i="4"/>
  <c r="AX920" i="4"/>
  <c r="AZ920" i="4" s="1"/>
  <c r="AY912" i="4"/>
  <c r="AX912" i="4"/>
  <c r="AZ912" i="4" s="1"/>
  <c r="AY904" i="4"/>
  <c r="AX904" i="4"/>
  <c r="AZ904" i="4" s="1"/>
  <c r="AZ896" i="4"/>
  <c r="AY896" i="4"/>
  <c r="AX896" i="4"/>
  <c r="AZ888" i="4"/>
  <c r="AY888" i="4"/>
  <c r="AX888" i="4"/>
  <c r="AY880" i="4"/>
  <c r="AX880" i="4"/>
  <c r="AZ880" i="4" s="1"/>
  <c r="AZ872" i="4"/>
  <c r="AY872" i="4"/>
  <c r="AX872" i="4"/>
  <c r="AZ864" i="4"/>
  <c r="AY864" i="4"/>
  <c r="AX864" i="4"/>
  <c r="AY856" i="4"/>
  <c r="AX856" i="4"/>
  <c r="AZ856" i="4" s="1"/>
  <c r="AY848" i="4"/>
  <c r="AX848" i="4"/>
  <c r="AZ848" i="4" s="1"/>
  <c r="AY840" i="4"/>
  <c r="AX840" i="4"/>
  <c r="AZ840" i="4" s="1"/>
  <c r="AZ832" i="4"/>
  <c r="AY832" i="4"/>
  <c r="AX832" i="4"/>
  <c r="AY824" i="4"/>
  <c r="AX824" i="4"/>
  <c r="AZ824" i="4" s="1"/>
  <c r="AY816" i="4"/>
  <c r="AX816" i="4"/>
  <c r="AZ816" i="4" s="1"/>
  <c r="AZ808" i="4"/>
  <c r="AY808" i="4"/>
  <c r="AX808" i="4"/>
  <c r="AZ800" i="4"/>
  <c r="AY800" i="4"/>
  <c r="AX800" i="4"/>
  <c r="AY792" i="4"/>
  <c r="AX792" i="4"/>
  <c r="AZ792" i="4" s="1"/>
  <c r="AY784" i="4"/>
  <c r="AX784" i="4"/>
  <c r="AZ784" i="4" s="1"/>
  <c r="AY776" i="4"/>
  <c r="AX776" i="4"/>
  <c r="AZ776" i="4" s="1"/>
  <c r="AZ768" i="4"/>
  <c r="AY768" i="4"/>
  <c r="AX768" i="4"/>
  <c r="AZ760" i="4"/>
  <c r="AY760" i="4"/>
  <c r="AX760" i="4"/>
  <c r="AY752" i="4"/>
  <c r="AX752" i="4"/>
  <c r="AZ752" i="4" s="1"/>
  <c r="AZ744" i="4"/>
  <c r="AY744" i="4"/>
  <c r="AX744" i="4"/>
  <c r="AZ736" i="4"/>
  <c r="AY736" i="4"/>
  <c r="AX736" i="4"/>
  <c r="AY728" i="4"/>
  <c r="AX728" i="4"/>
  <c r="AZ728" i="4" s="1"/>
  <c r="AY720" i="4"/>
  <c r="AX720" i="4"/>
  <c r="AZ720" i="4" s="1"/>
  <c r="AY712" i="4"/>
  <c r="AX712" i="4"/>
  <c r="AZ712" i="4" s="1"/>
  <c r="AZ704" i="4"/>
  <c r="AY704" i="4"/>
  <c r="AX704" i="4"/>
  <c r="AZ696" i="4"/>
  <c r="AY696" i="4"/>
  <c r="AX696" i="4"/>
  <c r="AY688" i="4"/>
  <c r="AX688" i="4"/>
  <c r="AZ688" i="4" s="1"/>
  <c r="AZ680" i="4"/>
  <c r="AY680" i="4"/>
  <c r="AX680" i="4"/>
  <c r="AZ672" i="4"/>
  <c r="AY672" i="4"/>
  <c r="AX672" i="4"/>
  <c r="AY664" i="4"/>
  <c r="AX664" i="4"/>
  <c r="AZ664" i="4" s="1"/>
  <c r="AY656" i="4"/>
  <c r="AX656" i="4"/>
  <c r="AZ656" i="4" s="1"/>
  <c r="AY648" i="4"/>
  <c r="AX648" i="4"/>
  <c r="AZ648" i="4" s="1"/>
  <c r="AZ640" i="4"/>
  <c r="AY640" i="4"/>
  <c r="AX640" i="4"/>
  <c r="AZ632" i="4"/>
  <c r="AY632" i="4"/>
  <c r="AX632" i="4"/>
  <c r="AY624" i="4"/>
  <c r="AX624" i="4"/>
  <c r="AZ624" i="4" s="1"/>
  <c r="AZ616" i="4"/>
  <c r="AY616" i="4"/>
  <c r="AX616" i="4"/>
  <c r="AZ608" i="4"/>
  <c r="AY608" i="4"/>
  <c r="AX608" i="4"/>
  <c r="AY600" i="4"/>
  <c r="AX600" i="4"/>
  <c r="AZ600" i="4" s="1"/>
  <c r="AY592" i="4"/>
  <c r="AX592" i="4"/>
  <c r="AZ592" i="4" s="1"/>
  <c r="AY584" i="4"/>
  <c r="AX584" i="4"/>
  <c r="AZ584" i="4" s="1"/>
  <c r="AZ576" i="4"/>
  <c r="AY576" i="4"/>
  <c r="AX576" i="4"/>
  <c r="AZ568" i="4"/>
  <c r="AY568" i="4"/>
  <c r="AX568" i="4"/>
  <c r="AY560" i="4"/>
  <c r="AX560" i="4"/>
  <c r="AZ560" i="4" s="1"/>
  <c r="AZ552" i="4"/>
  <c r="AY552" i="4"/>
  <c r="AX552" i="4"/>
  <c r="AZ544" i="4"/>
  <c r="AY544" i="4"/>
  <c r="AX544" i="4"/>
  <c r="AY536" i="4"/>
  <c r="AX536" i="4"/>
  <c r="AZ536" i="4" s="1"/>
  <c r="AY528" i="4"/>
  <c r="AX528" i="4"/>
  <c r="AZ528" i="4" s="1"/>
  <c r="AY520" i="4"/>
  <c r="AX520" i="4"/>
  <c r="AZ520" i="4" s="1"/>
  <c r="AZ512" i="4"/>
  <c r="AY512" i="4"/>
  <c r="AX512" i="4"/>
  <c r="AY504" i="4"/>
  <c r="AX504" i="4"/>
  <c r="AZ504" i="4" s="1"/>
  <c r="AY496" i="4"/>
  <c r="AX496" i="4"/>
  <c r="AZ496" i="4" s="1"/>
  <c r="AZ488" i="4"/>
  <c r="AY488" i="4"/>
  <c r="AX488" i="4"/>
  <c r="AZ480" i="4"/>
  <c r="AY480" i="4"/>
  <c r="AX480" i="4"/>
  <c r="AY472" i="4"/>
  <c r="AX472" i="4"/>
  <c r="AZ472" i="4" s="1"/>
  <c r="AY464" i="4"/>
  <c r="AX464" i="4"/>
  <c r="AZ464" i="4" s="1"/>
  <c r="AY456" i="4"/>
  <c r="AX456" i="4"/>
  <c r="AZ456" i="4" s="1"/>
  <c r="AZ448" i="4"/>
  <c r="AY448" i="4"/>
  <c r="AX448" i="4"/>
  <c r="AZ440" i="4"/>
  <c r="AY440" i="4"/>
  <c r="AX440" i="4"/>
  <c r="AY432" i="4"/>
  <c r="AX432" i="4"/>
  <c r="AZ432" i="4" s="1"/>
  <c r="AZ424" i="4"/>
  <c r="AY424" i="4"/>
  <c r="AX424" i="4"/>
  <c r="AZ416" i="4"/>
  <c r="AY416" i="4"/>
  <c r="AX416" i="4"/>
  <c r="AY408" i="4"/>
  <c r="AX408" i="4"/>
  <c r="AZ408" i="4" s="1"/>
  <c r="AY400" i="4"/>
  <c r="AX400" i="4"/>
  <c r="AZ400" i="4" s="1"/>
  <c r="AY392" i="4"/>
  <c r="AX392" i="4"/>
  <c r="AZ392" i="4" s="1"/>
  <c r="AZ384" i="4"/>
  <c r="AY384" i="4"/>
  <c r="AX384" i="4"/>
  <c r="AZ376" i="4"/>
  <c r="AY376" i="4"/>
  <c r="AX376" i="4"/>
  <c r="AY368" i="4"/>
  <c r="AX368" i="4"/>
  <c r="AZ368" i="4" s="1"/>
  <c r="AZ360" i="4"/>
  <c r="AY360" i="4"/>
  <c r="AX360" i="4"/>
  <c r="AZ352" i="4"/>
  <c r="AY352" i="4"/>
  <c r="AX352" i="4"/>
  <c r="AY344" i="4"/>
  <c r="AX344" i="4"/>
  <c r="AZ344" i="4" s="1"/>
  <c r="AY336" i="4"/>
  <c r="AX336" i="4"/>
  <c r="AZ336" i="4" s="1"/>
  <c r="AY328" i="4"/>
  <c r="AX328" i="4"/>
  <c r="AZ328" i="4" s="1"/>
  <c r="AZ320" i="4"/>
  <c r="AY320" i="4"/>
  <c r="AX320" i="4"/>
  <c r="AZ312" i="4"/>
  <c r="AY312" i="4"/>
  <c r="AX312" i="4"/>
  <c r="AY304" i="4"/>
  <c r="AX304" i="4"/>
  <c r="AZ304" i="4" s="1"/>
  <c r="AZ296" i="4"/>
  <c r="AY296" i="4"/>
  <c r="AX296" i="4"/>
  <c r="AZ288" i="4"/>
  <c r="AY288" i="4"/>
  <c r="AX288" i="4"/>
  <c r="AY280" i="4"/>
  <c r="AX280" i="4"/>
  <c r="AZ280" i="4" s="1"/>
  <c r="AY272" i="4"/>
  <c r="AX272" i="4"/>
  <c r="AZ272" i="4" s="1"/>
  <c r="AY2007" i="4"/>
  <c r="AX2007" i="4"/>
  <c r="AZ2007" i="4" s="1"/>
  <c r="AZ1999" i="4"/>
  <c r="AY1999" i="4"/>
  <c r="AX1999" i="4"/>
  <c r="AZ1991" i="4"/>
  <c r="AY1991" i="4"/>
  <c r="AX1991" i="4"/>
  <c r="AY1983" i="4"/>
  <c r="AX1983" i="4"/>
  <c r="AZ1983" i="4" s="1"/>
  <c r="AZ1975" i="4"/>
  <c r="AY1975" i="4"/>
  <c r="AX1975" i="4"/>
  <c r="AZ1967" i="4"/>
  <c r="AY1967" i="4"/>
  <c r="AX1967" i="4"/>
  <c r="AY1959" i="4"/>
  <c r="AX1959" i="4"/>
  <c r="AZ1959" i="4" s="1"/>
  <c r="AY1951" i="4"/>
  <c r="AX1951" i="4"/>
  <c r="AZ1951" i="4" s="1"/>
  <c r="AZ1943" i="4"/>
  <c r="AY1943" i="4"/>
  <c r="AX1943" i="4"/>
  <c r="AZ1935" i="4"/>
  <c r="AY1935" i="4"/>
  <c r="AX1935" i="4"/>
  <c r="AY1927" i="4"/>
  <c r="AX1927" i="4"/>
  <c r="AZ1927" i="4" s="1"/>
  <c r="AY1919" i="4"/>
  <c r="AX1919" i="4"/>
  <c r="AZ1919" i="4" s="1"/>
  <c r="AZ1911" i="4"/>
  <c r="AY1911" i="4"/>
  <c r="AX1911" i="4"/>
  <c r="AZ1903" i="4"/>
  <c r="AY1903" i="4"/>
  <c r="AX1903" i="4"/>
  <c r="AY1895" i="4"/>
  <c r="AX1895" i="4"/>
  <c r="AZ1895" i="4" s="1"/>
  <c r="AY1887" i="4"/>
  <c r="AX1887" i="4"/>
  <c r="AZ1887" i="4" s="1"/>
  <c r="AY1879" i="4"/>
  <c r="AX1879" i="4"/>
  <c r="AZ1879" i="4" s="1"/>
  <c r="AZ1871" i="4"/>
  <c r="AY1871" i="4"/>
  <c r="AX1871" i="4"/>
  <c r="AY1863" i="4"/>
  <c r="AX1863" i="4"/>
  <c r="AZ1863" i="4" s="1"/>
  <c r="AY1855" i="4"/>
  <c r="AX1855" i="4"/>
  <c r="AZ1855" i="4" s="1"/>
  <c r="AZ1847" i="4"/>
  <c r="AY1847" i="4"/>
  <c r="AX1847" i="4"/>
  <c r="AZ1839" i="4"/>
  <c r="AY1839" i="4"/>
  <c r="AX1839" i="4"/>
  <c r="AY1831" i="4"/>
  <c r="AX1831" i="4"/>
  <c r="AZ1831" i="4" s="1"/>
  <c r="AY1823" i="4"/>
  <c r="AX1823" i="4"/>
  <c r="AZ1823" i="4" s="1"/>
  <c r="AY1815" i="4"/>
  <c r="AX1815" i="4"/>
  <c r="AZ1815" i="4" s="1"/>
  <c r="AZ1807" i="4"/>
  <c r="AY1807" i="4"/>
  <c r="AX1807" i="4"/>
  <c r="AZ1799" i="4"/>
  <c r="AY1799" i="4"/>
  <c r="AX1799" i="4"/>
  <c r="AY1791" i="4"/>
  <c r="AX1791" i="4"/>
  <c r="AZ1791" i="4" s="1"/>
  <c r="AZ1783" i="4"/>
  <c r="AY1783" i="4"/>
  <c r="AX1783" i="4"/>
  <c r="AZ1775" i="4"/>
  <c r="AY1775" i="4"/>
  <c r="AX1775" i="4"/>
  <c r="AY1767" i="4"/>
  <c r="AX1767" i="4"/>
  <c r="AZ1767" i="4" s="1"/>
  <c r="AY1759" i="4"/>
  <c r="AX1759" i="4"/>
  <c r="AZ1759" i="4" s="1"/>
  <c r="AY1751" i="4"/>
  <c r="AX1751" i="4"/>
  <c r="AZ1751" i="4" s="1"/>
  <c r="AZ1743" i="4"/>
  <c r="AY1743" i="4"/>
  <c r="AX1743" i="4"/>
  <c r="AZ1735" i="4"/>
  <c r="AY1735" i="4"/>
  <c r="AX1735" i="4"/>
  <c r="AY1727" i="4"/>
  <c r="AX1727" i="4"/>
  <c r="AZ1727" i="4" s="1"/>
  <c r="AZ1719" i="4"/>
  <c r="AY1719" i="4"/>
  <c r="AX1719" i="4"/>
  <c r="AZ1711" i="4"/>
  <c r="AY1711" i="4"/>
  <c r="AX1711" i="4"/>
  <c r="AY1703" i="4"/>
  <c r="AX1703" i="4"/>
  <c r="AZ1703" i="4" s="1"/>
  <c r="AY1695" i="4"/>
  <c r="AX1695" i="4"/>
  <c r="AZ1695" i="4" s="1"/>
  <c r="AZ1687" i="4"/>
  <c r="AY1687" i="4"/>
  <c r="AX1687" i="4"/>
  <c r="AZ1679" i="4"/>
  <c r="AY1679" i="4"/>
  <c r="AX1679" i="4"/>
  <c r="AZ1671" i="4"/>
  <c r="AY1671" i="4"/>
  <c r="AX1671" i="4"/>
  <c r="AY1663" i="4"/>
  <c r="AX1663" i="4"/>
  <c r="AZ1663" i="4" s="1"/>
  <c r="AZ1655" i="4"/>
  <c r="AY1655" i="4"/>
  <c r="AX1655" i="4"/>
  <c r="AZ1647" i="4"/>
  <c r="AY1647" i="4"/>
  <c r="AX1647" i="4"/>
  <c r="AY1639" i="4"/>
  <c r="AX1639" i="4"/>
  <c r="AZ1639" i="4" s="1"/>
  <c r="AY1631" i="4"/>
  <c r="AX1631" i="4"/>
  <c r="AZ1631" i="4" s="1"/>
  <c r="AY1623" i="4"/>
  <c r="AX1623" i="4"/>
  <c r="AZ1623" i="4" s="1"/>
  <c r="AZ1615" i="4"/>
  <c r="AY1615" i="4"/>
  <c r="AX1615" i="4"/>
  <c r="AZ1607" i="4"/>
  <c r="AY1607" i="4"/>
  <c r="AX1607" i="4"/>
  <c r="AY1599" i="4"/>
  <c r="AX1599" i="4"/>
  <c r="AZ1599" i="4" s="1"/>
  <c r="AZ1591" i="4"/>
  <c r="AY1591" i="4"/>
  <c r="AX1591" i="4"/>
  <c r="AZ1583" i="4"/>
  <c r="AY1583" i="4"/>
  <c r="AX1583" i="4"/>
  <c r="AY1575" i="4"/>
  <c r="AX1575" i="4"/>
  <c r="AZ1575" i="4" s="1"/>
  <c r="AY1567" i="4"/>
  <c r="AX1567" i="4"/>
  <c r="AZ1567" i="4" s="1"/>
  <c r="AY1559" i="4"/>
  <c r="AX1559" i="4"/>
  <c r="AZ1559" i="4" s="1"/>
  <c r="AZ1551" i="4"/>
  <c r="AY1551" i="4"/>
  <c r="AX1551" i="4"/>
  <c r="AY1543" i="4"/>
  <c r="AX1543" i="4"/>
  <c r="AZ1543" i="4" s="1"/>
  <c r="AY1535" i="4"/>
  <c r="AX1535" i="4"/>
  <c r="AZ1535" i="4" s="1"/>
  <c r="AZ1527" i="4"/>
  <c r="AY1527" i="4"/>
  <c r="AX1527" i="4"/>
  <c r="AZ1519" i="4"/>
  <c r="AY1519" i="4"/>
  <c r="AX1519" i="4"/>
  <c r="AY1511" i="4"/>
  <c r="AX1511" i="4"/>
  <c r="AZ1511" i="4" s="1"/>
  <c r="AY1503" i="4"/>
  <c r="AX1503" i="4"/>
  <c r="AZ1503" i="4" s="1"/>
  <c r="AY1495" i="4"/>
  <c r="AX1495" i="4"/>
  <c r="AZ1495" i="4" s="1"/>
  <c r="AZ1487" i="4"/>
  <c r="AY1487" i="4"/>
  <c r="AX1487" i="4"/>
  <c r="AY1479" i="4"/>
  <c r="AX1479" i="4"/>
  <c r="AZ1479" i="4" s="1"/>
  <c r="AY1471" i="4"/>
  <c r="AX1471" i="4"/>
  <c r="AZ1471" i="4" s="1"/>
  <c r="AZ1463" i="4"/>
  <c r="AY1463" i="4"/>
  <c r="AX1463" i="4"/>
  <c r="AZ1455" i="4"/>
  <c r="AY1455" i="4"/>
  <c r="AX1455" i="4"/>
  <c r="AY1447" i="4"/>
  <c r="AX1447" i="4"/>
  <c r="AZ1447" i="4" s="1"/>
  <c r="AY1439" i="4"/>
  <c r="AX1439" i="4"/>
  <c r="AZ1439" i="4" s="1"/>
  <c r="AY1431" i="4"/>
  <c r="AX1431" i="4"/>
  <c r="AZ1431" i="4" s="1"/>
  <c r="AZ1423" i="4"/>
  <c r="AY1423" i="4"/>
  <c r="AX1423" i="4"/>
  <c r="AY1415" i="4"/>
  <c r="AX1415" i="4"/>
  <c r="AZ1415" i="4" s="1"/>
  <c r="AY1407" i="4"/>
  <c r="AX1407" i="4"/>
  <c r="AZ1407" i="4" s="1"/>
  <c r="AZ1399" i="4"/>
  <c r="AY1399" i="4"/>
  <c r="AX1399" i="4"/>
  <c r="AZ1391" i="4"/>
  <c r="AY1391" i="4"/>
  <c r="AX1391" i="4"/>
  <c r="AY1383" i="4"/>
  <c r="AX1383" i="4"/>
  <c r="AZ1383" i="4" s="1"/>
  <c r="AY1375" i="4"/>
  <c r="AX1375" i="4"/>
  <c r="AZ1375" i="4" s="1"/>
  <c r="AY1367" i="4"/>
  <c r="AX1367" i="4"/>
  <c r="AZ1367" i="4" s="1"/>
  <c r="AZ1359" i="4"/>
  <c r="AY1359" i="4"/>
  <c r="AX1359" i="4"/>
  <c r="AY1351" i="4"/>
  <c r="AX1351" i="4"/>
  <c r="AZ1351" i="4" s="1"/>
  <c r="AY1343" i="4"/>
  <c r="AX1343" i="4"/>
  <c r="AZ1343" i="4" s="1"/>
  <c r="AZ1335" i="4"/>
  <c r="AY1335" i="4"/>
  <c r="AX1335" i="4"/>
  <c r="AZ1327" i="4"/>
  <c r="AY1327" i="4"/>
  <c r="AX1327" i="4"/>
  <c r="AY1319" i="4"/>
  <c r="AX1319" i="4"/>
  <c r="AZ1319" i="4" s="1"/>
  <c r="AY1311" i="4"/>
  <c r="AX1311" i="4"/>
  <c r="AZ1311" i="4" s="1"/>
  <c r="AY1303" i="4"/>
  <c r="AX1303" i="4"/>
  <c r="AZ1303" i="4" s="1"/>
  <c r="AZ1295" i="4"/>
  <c r="AY1295" i="4"/>
  <c r="AX1295" i="4"/>
  <c r="AY1287" i="4"/>
  <c r="AX1287" i="4"/>
  <c r="AZ1287" i="4" s="1"/>
  <c r="AY1279" i="4"/>
  <c r="AX1279" i="4"/>
  <c r="AZ1279" i="4" s="1"/>
  <c r="AZ1271" i="4"/>
  <c r="AY1271" i="4"/>
  <c r="AX1271" i="4"/>
  <c r="AZ1263" i="4"/>
  <c r="AY1263" i="4"/>
  <c r="AX1263" i="4"/>
  <c r="AY1255" i="4"/>
  <c r="AX1255" i="4"/>
  <c r="AZ1255" i="4" s="1"/>
  <c r="AY1247" i="4"/>
  <c r="AX1247" i="4"/>
  <c r="AZ1247" i="4" s="1"/>
  <c r="AY1239" i="4"/>
  <c r="AX1239" i="4"/>
  <c r="AZ1239" i="4" s="1"/>
  <c r="AZ1231" i="4"/>
  <c r="AY1231" i="4"/>
  <c r="AX1231" i="4"/>
  <c r="AY1223" i="4"/>
  <c r="AX1223" i="4"/>
  <c r="AZ1223" i="4" s="1"/>
  <c r="AY1215" i="4"/>
  <c r="AX1215" i="4"/>
  <c r="AZ1215" i="4" s="1"/>
  <c r="AZ1207" i="4"/>
  <c r="AY1207" i="4"/>
  <c r="AX1207" i="4"/>
  <c r="AZ1199" i="4"/>
  <c r="AY1199" i="4"/>
  <c r="AX1199" i="4"/>
  <c r="AY1191" i="4"/>
  <c r="AX1191" i="4"/>
  <c r="AZ1191" i="4" s="1"/>
  <c r="AY1183" i="4"/>
  <c r="AX1183" i="4"/>
  <c r="AZ1183" i="4" s="1"/>
  <c r="AY1175" i="4"/>
  <c r="AX1175" i="4"/>
  <c r="AZ1175" i="4" s="1"/>
  <c r="AZ1167" i="4"/>
  <c r="AY1167" i="4"/>
  <c r="AX1167" i="4"/>
  <c r="AY1159" i="4"/>
  <c r="AX1159" i="4"/>
  <c r="AZ1159" i="4" s="1"/>
  <c r="AY1151" i="4"/>
  <c r="AX1151" i="4"/>
  <c r="AZ1151" i="4" s="1"/>
  <c r="AZ1143" i="4"/>
  <c r="AY1143" i="4"/>
  <c r="AX1143" i="4"/>
  <c r="AZ1135" i="4"/>
  <c r="AY1135" i="4"/>
  <c r="AX1135" i="4"/>
  <c r="AY1127" i="4"/>
  <c r="AX1127" i="4"/>
  <c r="AZ1127" i="4" s="1"/>
  <c r="AY1119" i="4"/>
  <c r="AX1119" i="4"/>
  <c r="AZ1119" i="4" s="1"/>
  <c r="AY1111" i="4"/>
  <c r="AX1111" i="4"/>
  <c r="AZ1111" i="4" s="1"/>
  <c r="AZ1103" i="4"/>
  <c r="AY1103" i="4"/>
  <c r="AX1103" i="4"/>
  <c r="AZ1095" i="4"/>
  <c r="AY1095" i="4"/>
  <c r="AX1095" i="4"/>
  <c r="AY1087" i="4"/>
  <c r="AX1087" i="4"/>
  <c r="AZ1087" i="4" s="1"/>
  <c r="AZ1079" i="4"/>
  <c r="AY1079" i="4"/>
  <c r="AX1079" i="4"/>
  <c r="AZ1071" i="4"/>
  <c r="AY1071" i="4"/>
  <c r="AX1071" i="4"/>
  <c r="AY1063" i="4"/>
  <c r="AX1063" i="4"/>
  <c r="AZ1063" i="4" s="1"/>
  <c r="AY1055" i="4"/>
  <c r="AX1055" i="4"/>
  <c r="AZ1055" i="4" s="1"/>
  <c r="AY1047" i="4"/>
  <c r="AX1047" i="4"/>
  <c r="AZ1047" i="4" s="1"/>
  <c r="AZ1039" i="4"/>
  <c r="AY1039" i="4"/>
  <c r="AX1039" i="4"/>
  <c r="AY1031" i="4"/>
  <c r="AX1031" i="4"/>
  <c r="AZ1031" i="4" s="1"/>
  <c r="AY1023" i="4"/>
  <c r="AX1023" i="4"/>
  <c r="AZ1023" i="4" s="1"/>
  <c r="AZ1015" i="4"/>
  <c r="AY1015" i="4"/>
  <c r="AX1015" i="4"/>
  <c r="AZ1007" i="4"/>
  <c r="AY1007" i="4"/>
  <c r="AX1007" i="4"/>
  <c r="AY999" i="4"/>
  <c r="AX999" i="4"/>
  <c r="AZ999" i="4" s="1"/>
  <c r="AY991" i="4"/>
  <c r="AX991" i="4"/>
  <c r="AZ991" i="4" s="1"/>
  <c r="AY983" i="4"/>
  <c r="AX983" i="4"/>
  <c r="AZ983" i="4" s="1"/>
  <c r="AZ975" i="4"/>
  <c r="AY975" i="4"/>
  <c r="AX975" i="4"/>
  <c r="AY967" i="4"/>
  <c r="AX967" i="4"/>
  <c r="AZ967" i="4" s="1"/>
  <c r="AY959" i="4"/>
  <c r="AX959" i="4"/>
  <c r="AZ959" i="4" s="1"/>
  <c r="AZ951" i="4"/>
  <c r="AY951" i="4"/>
  <c r="AX951" i="4"/>
  <c r="AZ943" i="4"/>
  <c r="AY943" i="4"/>
  <c r="AX943" i="4"/>
  <c r="AY935" i="4"/>
  <c r="AX935" i="4"/>
  <c r="AZ935" i="4" s="1"/>
  <c r="AY927" i="4"/>
  <c r="AX927" i="4"/>
  <c r="AZ927" i="4" s="1"/>
  <c r="AY919" i="4"/>
  <c r="AX919" i="4"/>
  <c r="AZ919" i="4" s="1"/>
  <c r="AZ911" i="4"/>
  <c r="AY911" i="4"/>
  <c r="AX911" i="4"/>
  <c r="AY903" i="4"/>
  <c r="AX903" i="4"/>
  <c r="AZ903" i="4" s="1"/>
  <c r="AY895" i="4"/>
  <c r="AX895" i="4"/>
  <c r="AZ895" i="4" s="1"/>
  <c r="AZ887" i="4"/>
  <c r="AY887" i="4"/>
  <c r="AX887" i="4"/>
  <c r="AZ879" i="4"/>
  <c r="AY879" i="4"/>
  <c r="AX879" i="4"/>
  <c r="AY871" i="4"/>
  <c r="AX871" i="4"/>
  <c r="AZ871" i="4" s="1"/>
  <c r="AY863" i="4"/>
  <c r="AX863" i="4"/>
  <c r="AZ863" i="4" s="1"/>
  <c r="AY855" i="4"/>
  <c r="AX855" i="4"/>
  <c r="AZ855" i="4" s="1"/>
  <c r="AZ847" i="4"/>
  <c r="AY847" i="4"/>
  <c r="AX847" i="4"/>
  <c r="AY839" i="4"/>
  <c r="AX839" i="4"/>
  <c r="AZ839" i="4" s="1"/>
  <c r="AY831" i="4"/>
  <c r="AX831" i="4"/>
  <c r="AZ831" i="4" s="1"/>
  <c r="AZ823" i="4"/>
  <c r="AY823" i="4"/>
  <c r="AX823" i="4"/>
  <c r="AZ815" i="4"/>
  <c r="AY815" i="4"/>
  <c r="AX815" i="4"/>
  <c r="AY807" i="4"/>
  <c r="AX807" i="4"/>
  <c r="AZ807" i="4" s="1"/>
  <c r="AY799" i="4"/>
  <c r="AX799" i="4"/>
  <c r="AZ799" i="4" s="1"/>
  <c r="AY791" i="4"/>
  <c r="AX791" i="4"/>
  <c r="AZ791" i="4" s="1"/>
  <c r="AZ783" i="4"/>
  <c r="AY783" i="4"/>
  <c r="AX783" i="4"/>
  <c r="AZ775" i="4"/>
  <c r="AY775" i="4"/>
  <c r="AX775" i="4"/>
  <c r="AY767" i="4"/>
  <c r="AX767" i="4"/>
  <c r="AZ767" i="4" s="1"/>
  <c r="AZ759" i="4"/>
  <c r="AY759" i="4"/>
  <c r="AX759" i="4"/>
  <c r="AZ751" i="4"/>
  <c r="AY751" i="4"/>
  <c r="AX751" i="4"/>
  <c r="AY743" i="4"/>
  <c r="AX743" i="4"/>
  <c r="AZ743" i="4" s="1"/>
  <c r="AY735" i="4"/>
  <c r="AX735" i="4"/>
  <c r="AZ735" i="4" s="1"/>
  <c r="AY727" i="4"/>
  <c r="AX727" i="4"/>
  <c r="AZ727" i="4" s="1"/>
  <c r="AZ719" i="4"/>
  <c r="AY719" i="4"/>
  <c r="AX719" i="4"/>
  <c r="AY711" i="4"/>
  <c r="AX711" i="4"/>
  <c r="AZ711" i="4" s="1"/>
  <c r="AY703" i="4"/>
  <c r="AX703" i="4"/>
  <c r="AZ703" i="4" s="1"/>
  <c r="AZ695" i="4"/>
  <c r="AY695" i="4"/>
  <c r="AX695" i="4"/>
  <c r="AZ687" i="4"/>
  <c r="AY687" i="4"/>
  <c r="AX687" i="4"/>
  <c r="AY679" i="4"/>
  <c r="AX679" i="4"/>
  <c r="AZ679" i="4" s="1"/>
  <c r="AY671" i="4"/>
  <c r="AX671" i="4"/>
  <c r="AZ671" i="4" s="1"/>
  <c r="AY663" i="4"/>
  <c r="AX663" i="4"/>
  <c r="AZ663" i="4" s="1"/>
  <c r="AZ655" i="4"/>
  <c r="AY655" i="4"/>
  <c r="AX655" i="4"/>
  <c r="AZ647" i="4"/>
  <c r="AY647" i="4"/>
  <c r="AX647" i="4"/>
  <c r="AY639" i="4"/>
  <c r="AX639" i="4"/>
  <c r="AZ639" i="4" s="1"/>
  <c r="AZ631" i="4"/>
  <c r="AY631" i="4"/>
  <c r="AX631" i="4"/>
  <c r="AZ623" i="4"/>
  <c r="AY623" i="4"/>
  <c r="AX623" i="4"/>
  <c r="AY615" i="4"/>
  <c r="AX615" i="4"/>
  <c r="AZ615" i="4" s="1"/>
  <c r="AY607" i="4"/>
  <c r="AX607" i="4"/>
  <c r="AZ607" i="4" s="1"/>
  <c r="AY599" i="4"/>
  <c r="AX599" i="4"/>
  <c r="AZ599" i="4" s="1"/>
  <c r="AZ591" i="4"/>
  <c r="AY591" i="4"/>
  <c r="AX591" i="4"/>
  <c r="AZ583" i="4"/>
  <c r="AY583" i="4"/>
  <c r="AX583" i="4"/>
  <c r="AY575" i="4"/>
  <c r="AX575" i="4"/>
  <c r="AZ575" i="4" s="1"/>
  <c r="AZ567" i="4"/>
  <c r="AY567" i="4"/>
  <c r="AX567" i="4"/>
  <c r="AZ559" i="4"/>
  <c r="AY559" i="4"/>
  <c r="AX559" i="4"/>
  <c r="AY551" i="4"/>
  <c r="AX551" i="4"/>
  <c r="AZ551" i="4" s="1"/>
  <c r="AY543" i="4"/>
  <c r="AX543" i="4"/>
  <c r="AZ543" i="4" s="1"/>
  <c r="AY535" i="4"/>
  <c r="AX535" i="4"/>
  <c r="AZ535" i="4" s="1"/>
  <c r="AZ527" i="4"/>
  <c r="AY527" i="4"/>
  <c r="AX527" i="4"/>
  <c r="AZ519" i="4"/>
  <c r="AY519" i="4"/>
  <c r="AX519" i="4"/>
  <c r="AY511" i="4"/>
  <c r="AX511" i="4"/>
  <c r="AZ511" i="4" s="1"/>
  <c r="AZ503" i="4"/>
  <c r="AY503" i="4"/>
  <c r="AX503" i="4"/>
  <c r="AZ495" i="4"/>
  <c r="AY495" i="4"/>
  <c r="AX495" i="4"/>
  <c r="AY487" i="4"/>
  <c r="AX487" i="4"/>
  <c r="AZ487" i="4" s="1"/>
  <c r="AY479" i="4"/>
  <c r="AX479" i="4"/>
  <c r="AZ479" i="4" s="1"/>
  <c r="AY471" i="4"/>
  <c r="AX471" i="4"/>
  <c r="AZ471" i="4" s="1"/>
  <c r="AZ463" i="4"/>
  <c r="AY463" i="4"/>
  <c r="AX463" i="4"/>
  <c r="AZ455" i="4"/>
  <c r="AY455" i="4"/>
  <c r="AX455" i="4"/>
  <c r="AY447" i="4"/>
  <c r="AX447" i="4"/>
  <c r="AZ447" i="4" s="1"/>
  <c r="AZ439" i="4"/>
  <c r="AY439" i="4"/>
  <c r="AX439" i="4"/>
  <c r="AZ431" i="4"/>
  <c r="AY431" i="4"/>
  <c r="AX431" i="4"/>
  <c r="AY423" i="4"/>
  <c r="AX423" i="4"/>
  <c r="AZ423" i="4" s="1"/>
  <c r="AY415" i="4"/>
  <c r="AX415" i="4"/>
  <c r="AZ415" i="4" s="1"/>
  <c r="AY407" i="4"/>
  <c r="AX407" i="4"/>
  <c r="AZ407" i="4" s="1"/>
  <c r="AZ399" i="4"/>
  <c r="AY399" i="4"/>
  <c r="AX399" i="4"/>
  <c r="AZ391" i="4"/>
  <c r="AY391" i="4"/>
  <c r="AX391" i="4"/>
  <c r="AY383" i="4"/>
  <c r="AX383" i="4"/>
  <c r="AZ383" i="4" s="1"/>
  <c r="AZ375" i="4"/>
  <c r="AY375" i="4"/>
  <c r="AX375" i="4"/>
  <c r="AY367" i="4"/>
  <c r="AX367" i="4"/>
  <c r="AZ367" i="4" s="1"/>
  <c r="AY359" i="4"/>
  <c r="AX359" i="4"/>
  <c r="AZ359" i="4" s="1"/>
  <c r="AZ351" i="4"/>
  <c r="AY351" i="4"/>
  <c r="AX351" i="4"/>
  <c r="AY343" i="4"/>
  <c r="AX343" i="4"/>
  <c r="AZ343" i="4" s="1"/>
  <c r="AY335" i="4"/>
  <c r="AX335" i="4"/>
  <c r="AZ335" i="4" s="1"/>
  <c r="AZ327" i="4"/>
  <c r="AY327" i="4"/>
  <c r="AX327" i="4"/>
  <c r="AZ319" i="4"/>
  <c r="AY319" i="4"/>
  <c r="AX319" i="4"/>
  <c r="AY311" i="4"/>
  <c r="AX311" i="4"/>
  <c r="AZ311" i="4" s="1"/>
  <c r="AZ303" i="4"/>
  <c r="AY303" i="4"/>
  <c r="AX303" i="4"/>
  <c r="AY295" i="4"/>
  <c r="AX295" i="4"/>
  <c r="AZ295" i="4" s="1"/>
  <c r="AY287" i="4"/>
  <c r="AX287" i="4"/>
  <c r="AZ287" i="4" s="1"/>
  <c r="AY279" i="4"/>
  <c r="AX279" i="4"/>
  <c r="AZ279" i="4" s="1"/>
  <c r="AY271" i="4"/>
  <c r="AX271" i="4"/>
  <c r="AZ271" i="4" s="1"/>
  <c r="AY2006" i="4"/>
  <c r="AX2006" i="4"/>
  <c r="AZ2006" i="4" s="1"/>
  <c r="AY1998" i="4"/>
  <c r="AX1998" i="4"/>
  <c r="AZ1998" i="4" s="1"/>
  <c r="AY1990" i="4"/>
  <c r="AX1990" i="4"/>
  <c r="AZ1990" i="4" s="1"/>
  <c r="AZ1982" i="4"/>
  <c r="AY1982" i="4"/>
  <c r="AX1982" i="4"/>
  <c r="AY1974" i="4"/>
  <c r="AX1974" i="4"/>
  <c r="AZ1974" i="4" s="1"/>
  <c r="AY1966" i="4"/>
  <c r="AX1966" i="4"/>
  <c r="AZ1966" i="4" s="1"/>
  <c r="AY1958" i="4"/>
  <c r="AX1958" i="4"/>
  <c r="AZ1958" i="4" s="1"/>
  <c r="AY1950" i="4"/>
  <c r="AX1950" i="4"/>
  <c r="AZ1950" i="4" s="1"/>
  <c r="AZ1942" i="4"/>
  <c r="AY1942" i="4"/>
  <c r="AX1942" i="4"/>
  <c r="AY1934" i="4"/>
  <c r="AX1934" i="4"/>
  <c r="AZ1934" i="4" s="1"/>
  <c r="AY1926" i="4"/>
  <c r="AX1926" i="4"/>
  <c r="AZ1926" i="4" s="1"/>
  <c r="AZ1918" i="4"/>
  <c r="AY1918" i="4"/>
  <c r="AX1918" i="4"/>
  <c r="AY1910" i="4"/>
  <c r="AX1910" i="4"/>
  <c r="AZ1910" i="4" s="1"/>
  <c r="AY1902" i="4"/>
  <c r="AX1902" i="4"/>
  <c r="AZ1902" i="4" s="1"/>
  <c r="AY1894" i="4"/>
  <c r="AX1894" i="4"/>
  <c r="AZ1894" i="4" s="1"/>
  <c r="AY1886" i="4"/>
  <c r="AX1886" i="4"/>
  <c r="AZ1886" i="4" s="1"/>
  <c r="AY1878" i="4"/>
  <c r="AX1878" i="4"/>
  <c r="AZ1878" i="4" s="1"/>
  <c r="AY1870" i="4"/>
  <c r="AX1870" i="4"/>
  <c r="AZ1870" i="4" s="1"/>
  <c r="AY1862" i="4"/>
  <c r="AX1862" i="4"/>
  <c r="AZ1862" i="4" s="1"/>
  <c r="AZ1854" i="4"/>
  <c r="AY1854" i="4"/>
  <c r="AX1854" i="4"/>
  <c r="AY1846" i="4"/>
  <c r="AX1846" i="4"/>
  <c r="AZ1846" i="4" s="1"/>
  <c r="AY1838" i="4"/>
  <c r="AX1838" i="4"/>
  <c r="AZ1838" i="4" s="1"/>
  <c r="AY1830" i="4"/>
  <c r="AX1830" i="4"/>
  <c r="AZ1830" i="4" s="1"/>
  <c r="AY1822" i="4"/>
  <c r="AX1822" i="4"/>
  <c r="AZ1822" i="4" s="1"/>
  <c r="AZ1814" i="4"/>
  <c r="AY1814" i="4"/>
  <c r="AX1814" i="4"/>
  <c r="AY1806" i="4"/>
  <c r="AX1806" i="4"/>
  <c r="AZ1806" i="4" s="1"/>
  <c r="AY1798" i="4"/>
  <c r="AX1798" i="4"/>
  <c r="AZ1798" i="4" s="1"/>
  <c r="AZ1790" i="4"/>
  <c r="AY1790" i="4"/>
  <c r="AX1790" i="4"/>
  <c r="AY1782" i="4"/>
  <c r="AX1782" i="4"/>
  <c r="AZ1782" i="4" s="1"/>
  <c r="AY1774" i="4"/>
  <c r="AX1774" i="4"/>
  <c r="AZ1774" i="4" s="1"/>
  <c r="AY1766" i="4"/>
  <c r="AX1766" i="4"/>
  <c r="AZ1766" i="4" s="1"/>
  <c r="AY1758" i="4"/>
  <c r="AX1758" i="4"/>
  <c r="AZ1758" i="4" s="1"/>
  <c r="AY1750" i="4"/>
  <c r="AX1750" i="4"/>
  <c r="AZ1750" i="4" s="1"/>
  <c r="AY1742" i="4"/>
  <c r="AX1742" i="4"/>
  <c r="AZ1742" i="4" s="1"/>
  <c r="AY1734" i="4"/>
  <c r="AX1734" i="4"/>
  <c r="AZ1734" i="4" s="1"/>
  <c r="AZ1726" i="4"/>
  <c r="AY1726" i="4"/>
  <c r="AX1726" i="4"/>
  <c r="AY1718" i="4"/>
  <c r="AX1718" i="4"/>
  <c r="AZ1718" i="4" s="1"/>
  <c r="AY1710" i="4"/>
  <c r="AX1710" i="4"/>
  <c r="AZ1710" i="4" s="1"/>
  <c r="AY1702" i="4"/>
  <c r="AX1702" i="4"/>
  <c r="AZ1702" i="4" s="1"/>
  <c r="AY1694" i="4"/>
  <c r="AX1694" i="4"/>
  <c r="AZ1694" i="4" s="1"/>
  <c r="AZ1686" i="4"/>
  <c r="AY1686" i="4"/>
  <c r="AX1686" i="4"/>
  <c r="AY1678" i="4"/>
  <c r="AX1678" i="4"/>
  <c r="AZ1678" i="4" s="1"/>
  <c r="AY1670" i="4"/>
  <c r="AX1670" i="4"/>
  <c r="AZ1670" i="4" s="1"/>
  <c r="AZ1662" i="4"/>
  <c r="AY1662" i="4"/>
  <c r="AX1662" i="4"/>
  <c r="AY1654" i="4"/>
  <c r="AX1654" i="4"/>
  <c r="AZ1654" i="4" s="1"/>
  <c r="AY1646" i="4"/>
  <c r="AX1646" i="4"/>
  <c r="AZ1646" i="4" s="1"/>
  <c r="AY1638" i="4"/>
  <c r="AX1638" i="4"/>
  <c r="AZ1638" i="4" s="1"/>
  <c r="AY1630" i="4"/>
  <c r="AX1630" i="4"/>
  <c r="AZ1630" i="4" s="1"/>
  <c r="AY1622" i="4"/>
  <c r="AX1622" i="4"/>
  <c r="AZ1622" i="4" s="1"/>
  <c r="AY1614" i="4"/>
  <c r="AX1614" i="4"/>
  <c r="AZ1614" i="4" s="1"/>
  <c r="AY1606" i="4"/>
  <c r="AX1606" i="4"/>
  <c r="AZ1606" i="4" s="1"/>
  <c r="AZ1598" i="4"/>
  <c r="AY1598" i="4"/>
  <c r="AX1598" i="4"/>
  <c r="AY1590" i="4"/>
  <c r="AX1590" i="4"/>
  <c r="AZ1590" i="4" s="1"/>
  <c r="AY1582" i="4"/>
  <c r="AX1582" i="4"/>
  <c r="AZ1582" i="4" s="1"/>
  <c r="AY1574" i="4"/>
  <c r="AX1574" i="4"/>
  <c r="AZ1574" i="4" s="1"/>
  <c r="AY1566" i="4"/>
  <c r="AX1566" i="4"/>
  <c r="AZ1566" i="4" s="1"/>
  <c r="AZ1558" i="4"/>
  <c r="AY1558" i="4"/>
  <c r="AX1558" i="4"/>
  <c r="AY1550" i="4"/>
  <c r="AX1550" i="4"/>
  <c r="AZ1550" i="4" s="1"/>
  <c r="AY1542" i="4"/>
  <c r="AX1542" i="4"/>
  <c r="AZ1542" i="4" s="1"/>
  <c r="AZ1534" i="4"/>
  <c r="AY1534" i="4"/>
  <c r="AX1534" i="4"/>
  <c r="AY1526" i="4"/>
  <c r="AX1526" i="4"/>
  <c r="AZ1526" i="4" s="1"/>
  <c r="AY1518" i="4"/>
  <c r="AX1518" i="4"/>
  <c r="AZ1518" i="4" s="1"/>
  <c r="AY1510" i="4"/>
  <c r="AX1510" i="4"/>
  <c r="AZ1510" i="4" s="1"/>
  <c r="AY1502" i="4"/>
  <c r="AX1502" i="4"/>
  <c r="AZ1502" i="4" s="1"/>
  <c r="AY1494" i="4"/>
  <c r="AX1494" i="4"/>
  <c r="AZ1494" i="4" s="1"/>
  <c r="AY1486" i="4"/>
  <c r="AX1486" i="4"/>
  <c r="AZ1486" i="4" s="1"/>
  <c r="AY1478" i="4"/>
  <c r="AX1478" i="4"/>
  <c r="AZ1478" i="4" s="1"/>
  <c r="AZ1470" i="4"/>
  <c r="AY1470" i="4"/>
  <c r="AX1470" i="4"/>
  <c r="AY1462" i="4"/>
  <c r="AX1462" i="4"/>
  <c r="AZ1462" i="4" s="1"/>
  <c r="AY1454" i="4"/>
  <c r="AX1454" i="4"/>
  <c r="AZ1454" i="4" s="1"/>
  <c r="AY1446" i="4"/>
  <c r="AX1446" i="4"/>
  <c r="AZ1446" i="4" s="1"/>
  <c r="AY1438" i="4"/>
  <c r="AX1438" i="4"/>
  <c r="AZ1438" i="4" s="1"/>
  <c r="AZ1430" i="4"/>
  <c r="AY1430" i="4"/>
  <c r="AX1430" i="4"/>
  <c r="AY1422" i="4"/>
  <c r="AX1422" i="4"/>
  <c r="AZ1422" i="4" s="1"/>
  <c r="AY1414" i="4"/>
  <c r="AX1414" i="4"/>
  <c r="AZ1414" i="4" s="1"/>
  <c r="AZ1406" i="4"/>
  <c r="AY1406" i="4"/>
  <c r="AX1406" i="4"/>
  <c r="AZ1398" i="4"/>
  <c r="AY1398" i="4"/>
  <c r="AX1398" i="4"/>
  <c r="AY1390" i="4"/>
  <c r="AX1390" i="4"/>
  <c r="AZ1390" i="4" s="1"/>
  <c r="AY1382" i="4"/>
  <c r="AX1382" i="4"/>
  <c r="AZ1382" i="4" s="1"/>
  <c r="AY1374" i="4"/>
  <c r="AX1374" i="4"/>
  <c r="AZ1374" i="4" s="1"/>
  <c r="AY1366" i="4"/>
  <c r="AX1366" i="4"/>
  <c r="AZ1366" i="4" s="1"/>
  <c r="AY1358" i="4"/>
  <c r="AX1358" i="4"/>
  <c r="AZ1358" i="4" s="1"/>
  <c r="AY1350" i="4"/>
  <c r="AX1350" i="4"/>
  <c r="AZ1350" i="4" s="1"/>
  <c r="AZ1342" i="4"/>
  <c r="AY1342" i="4"/>
  <c r="AX1342" i="4"/>
  <c r="AY1334" i="4"/>
  <c r="AX1334" i="4"/>
  <c r="AZ1334" i="4" s="1"/>
  <c r="AY1326" i="4"/>
  <c r="AX1326" i="4"/>
  <c r="AZ1326" i="4" s="1"/>
  <c r="AY1318" i="4"/>
  <c r="AX1318" i="4"/>
  <c r="AZ1318" i="4" s="1"/>
  <c r="AY1310" i="4"/>
  <c r="AX1310" i="4"/>
  <c r="AZ1310" i="4" s="1"/>
  <c r="AZ1302" i="4"/>
  <c r="AY1302" i="4"/>
  <c r="AX1302" i="4"/>
  <c r="AY1294" i="4"/>
  <c r="AX1294" i="4"/>
  <c r="AZ1294" i="4" s="1"/>
  <c r="AY1286" i="4"/>
  <c r="AX1286" i="4"/>
  <c r="AZ1286" i="4" s="1"/>
  <c r="AZ1278" i="4"/>
  <c r="AY1278" i="4"/>
  <c r="AX1278" i="4"/>
  <c r="AY1270" i="4"/>
  <c r="AX1270" i="4"/>
  <c r="AZ1270" i="4" s="1"/>
  <c r="AY1262" i="4"/>
  <c r="AX1262" i="4"/>
  <c r="AZ1262" i="4" s="1"/>
  <c r="AY1254" i="4"/>
  <c r="AX1254" i="4"/>
  <c r="AZ1254" i="4" s="1"/>
  <c r="AY1246" i="4"/>
  <c r="AX1246" i="4"/>
  <c r="AZ1246" i="4" s="1"/>
  <c r="AY1238" i="4"/>
  <c r="AX1238" i="4"/>
  <c r="AZ1238" i="4" s="1"/>
  <c r="AY1230" i="4"/>
  <c r="AX1230" i="4"/>
  <c r="AZ1230" i="4" s="1"/>
  <c r="AY1222" i="4"/>
  <c r="AX1222" i="4"/>
  <c r="AZ1222" i="4" s="1"/>
  <c r="AZ1214" i="4"/>
  <c r="AY1214" i="4"/>
  <c r="AX1214" i="4"/>
  <c r="AY1206" i="4"/>
  <c r="AX1206" i="4"/>
  <c r="AZ1206" i="4" s="1"/>
  <c r="AY1198" i="4"/>
  <c r="AX1198" i="4"/>
  <c r="AZ1198" i="4" s="1"/>
  <c r="AY1190" i="4"/>
  <c r="AX1190" i="4"/>
  <c r="AZ1190" i="4" s="1"/>
  <c r="AY1182" i="4"/>
  <c r="AX1182" i="4"/>
  <c r="AZ1182" i="4" s="1"/>
  <c r="AZ1174" i="4"/>
  <c r="AY1174" i="4"/>
  <c r="AX1174" i="4"/>
  <c r="AY1166" i="4"/>
  <c r="AX1166" i="4"/>
  <c r="AZ1166" i="4" s="1"/>
  <c r="AY1158" i="4"/>
  <c r="AX1158" i="4"/>
  <c r="AZ1158" i="4" s="1"/>
  <c r="AZ1150" i="4"/>
  <c r="AY1150" i="4"/>
  <c r="AX1150" i="4"/>
  <c r="AY1142" i="4"/>
  <c r="AX1142" i="4"/>
  <c r="AZ1142" i="4" s="1"/>
  <c r="AY1134" i="4"/>
  <c r="AX1134" i="4"/>
  <c r="AZ1134" i="4" s="1"/>
  <c r="AY1126" i="4"/>
  <c r="AX1126" i="4"/>
  <c r="AZ1126" i="4" s="1"/>
  <c r="AY1118" i="4"/>
  <c r="AX1118" i="4"/>
  <c r="AZ1118" i="4" s="1"/>
  <c r="AY1110" i="4"/>
  <c r="AX1110" i="4"/>
  <c r="AZ1110" i="4" s="1"/>
  <c r="AY1102" i="4"/>
  <c r="AX1102" i="4"/>
  <c r="AZ1102" i="4" s="1"/>
  <c r="AY1094" i="4"/>
  <c r="AX1094" i="4"/>
  <c r="AZ1094" i="4" s="1"/>
  <c r="AZ1086" i="4"/>
  <c r="AY1086" i="4"/>
  <c r="AX1086" i="4"/>
  <c r="AY1078" i="4"/>
  <c r="AX1078" i="4"/>
  <c r="AZ1078" i="4" s="1"/>
  <c r="AY1070" i="4"/>
  <c r="AX1070" i="4"/>
  <c r="AZ1070" i="4" s="1"/>
  <c r="AY1062" i="4"/>
  <c r="AX1062" i="4"/>
  <c r="AZ1062" i="4" s="1"/>
  <c r="AY1054" i="4"/>
  <c r="AX1054" i="4"/>
  <c r="AZ1054" i="4" s="1"/>
  <c r="AZ1046" i="4"/>
  <c r="AY1046" i="4"/>
  <c r="AX1046" i="4"/>
  <c r="AY1038" i="4"/>
  <c r="AX1038" i="4"/>
  <c r="AZ1038" i="4" s="1"/>
  <c r="AY1030" i="4"/>
  <c r="AX1030" i="4"/>
  <c r="AZ1030" i="4" s="1"/>
  <c r="AZ1022" i="4"/>
  <c r="AY1022" i="4"/>
  <c r="AX1022" i="4"/>
  <c r="AZ1014" i="4"/>
  <c r="AY1014" i="4"/>
  <c r="AX1014" i="4"/>
  <c r="AY1006" i="4"/>
  <c r="AX1006" i="4"/>
  <c r="AZ1006" i="4" s="1"/>
  <c r="AY998" i="4"/>
  <c r="AX998" i="4"/>
  <c r="AZ998" i="4" s="1"/>
  <c r="AY990" i="4"/>
  <c r="AX990" i="4"/>
  <c r="AZ990" i="4" s="1"/>
  <c r="AY982" i="4"/>
  <c r="AX982" i="4"/>
  <c r="AZ982" i="4" s="1"/>
  <c r="AY974" i="4"/>
  <c r="AX974" i="4"/>
  <c r="AZ974" i="4" s="1"/>
  <c r="AY966" i="4"/>
  <c r="AX966" i="4"/>
  <c r="AZ966" i="4" s="1"/>
  <c r="AZ958" i="4"/>
  <c r="AY958" i="4"/>
  <c r="AX958" i="4"/>
  <c r="AY950" i="4"/>
  <c r="AX950" i="4"/>
  <c r="AZ950" i="4" s="1"/>
  <c r="AY942" i="4"/>
  <c r="AX942" i="4"/>
  <c r="AZ942" i="4" s="1"/>
  <c r="AY934" i="4"/>
  <c r="AX934" i="4"/>
  <c r="AZ934" i="4" s="1"/>
  <c r="AY926" i="4"/>
  <c r="AX926" i="4"/>
  <c r="AZ926" i="4" s="1"/>
  <c r="AZ918" i="4"/>
  <c r="AY918" i="4"/>
  <c r="AX918" i="4"/>
  <c r="AY910" i="4"/>
  <c r="AX910" i="4"/>
  <c r="AZ910" i="4" s="1"/>
  <c r="AY902" i="4"/>
  <c r="AX902" i="4"/>
  <c r="AZ902" i="4" s="1"/>
  <c r="AZ894" i="4"/>
  <c r="AY894" i="4"/>
  <c r="AX894" i="4"/>
  <c r="AZ886" i="4"/>
  <c r="AY886" i="4"/>
  <c r="AX886" i="4"/>
  <c r="AY878" i="4"/>
  <c r="AX878" i="4"/>
  <c r="AZ878" i="4" s="1"/>
  <c r="AY870" i="4"/>
  <c r="AX870" i="4"/>
  <c r="AZ870" i="4" s="1"/>
  <c r="AY862" i="4"/>
  <c r="AX862" i="4"/>
  <c r="AZ862" i="4" s="1"/>
  <c r="AY854" i="4"/>
  <c r="AX854" i="4"/>
  <c r="AZ854" i="4" s="1"/>
  <c r="AY846" i="4"/>
  <c r="AX846" i="4"/>
  <c r="AZ846" i="4" s="1"/>
  <c r="AY838" i="4"/>
  <c r="AX838" i="4"/>
  <c r="AZ838" i="4" s="1"/>
  <c r="AZ830" i="4"/>
  <c r="AY830" i="4"/>
  <c r="AX830" i="4"/>
  <c r="AY822" i="4"/>
  <c r="AX822" i="4"/>
  <c r="AZ822" i="4" s="1"/>
  <c r="AY814" i="4"/>
  <c r="AX814" i="4"/>
  <c r="AZ814" i="4" s="1"/>
  <c r="AY806" i="4"/>
  <c r="AX806" i="4"/>
  <c r="AZ806" i="4" s="1"/>
  <c r="AY798" i="4"/>
  <c r="AX798" i="4"/>
  <c r="AZ798" i="4" s="1"/>
  <c r="AZ790" i="4"/>
  <c r="AY790" i="4"/>
  <c r="AX790" i="4"/>
  <c r="AY782" i="4"/>
  <c r="AX782" i="4"/>
  <c r="AZ782" i="4" s="1"/>
  <c r="AY774" i="4"/>
  <c r="AX774" i="4"/>
  <c r="AZ774" i="4" s="1"/>
  <c r="AZ766" i="4"/>
  <c r="AY766" i="4"/>
  <c r="AX766" i="4"/>
  <c r="AZ758" i="4"/>
  <c r="AY758" i="4"/>
  <c r="AX758" i="4"/>
  <c r="AY750" i="4"/>
  <c r="AX750" i="4"/>
  <c r="AZ750" i="4" s="1"/>
  <c r="AY742" i="4"/>
  <c r="AX742" i="4"/>
  <c r="AZ742" i="4" s="1"/>
  <c r="AZ734" i="4"/>
  <c r="AY734" i="4"/>
  <c r="AX734" i="4"/>
  <c r="AY726" i="4"/>
  <c r="AX726" i="4"/>
  <c r="AZ726" i="4" s="1"/>
  <c r="AZ718" i="4"/>
  <c r="AY718" i="4"/>
  <c r="AX718" i="4"/>
  <c r="AY710" i="4"/>
  <c r="AX710" i="4"/>
  <c r="AZ710" i="4" s="1"/>
  <c r="AY702" i="4"/>
  <c r="AX702" i="4"/>
  <c r="AZ702" i="4" s="1"/>
  <c r="AZ694" i="4"/>
  <c r="AY694" i="4"/>
  <c r="AX694" i="4"/>
  <c r="AY686" i="4"/>
  <c r="AX686" i="4"/>
  <c r="AZ686" i="4" s="1"/>
  <c r="AY678" i="4"/>
  <c r="AX678" i="4"/>
  <c r="AZ678" i="4" s="1"/>
  <c r="AZ670" i="4"/>
  <c r="AY670" i="4"/>
  <c r="AX670" i="4"/>
  <c r="AY662" i="4"/>
  <c r="AX662" i="4"/>
  <c r="AZ662" i="4" s="1"/>
  <c r="AY654" i="4"/>
  <c r="AX654" i="4"/>
  <c r="AZ654" i="4" s="1"/>
  <c r="AY646" i="4"/>
  <c r="AX646" i="4"/>
  <c r="AZ646" i="4" s="1"/>
  <c r="AY638" i="4"/>
  <c r="AX638" i="4"/>
  <c r="AZ638" i="4" s="1"/>
  <c r="AY630" i="4"/>
  <c r="AX630" i="4"/>
  <c r="AZ630" i="4" s="1"/>
  <c r="AY622" i="4"/>
  <c r="AX622" i="4"/>
  <c r="AZ622" i="4" s="1"/>
  <c r="AY614" i="4"/>
  <c r="AX614" i="4"/>
  <c r="AZ614" i="4" s="1"/>
  <c r="AZ606" i="4"/>
  <c r="AY606" i="4"/>
  <c r="AX606" i="4"/>
  <c r="AY598" i="4"/>
  <c r="AX598" i="4"/>
  <c r="AZ598" i="4" s="1"/>
  <c r="AY590" i="4"/>
  <c r="AX590" i="4"/>
  <c r="AZ590" i="4" s="1"/>
  <c r="AY582" i="4"/>
  <c r="AX582" i="4"/>
  <c r="AZ582" i="4" s="1"/>
  <c r="AY574" i="4"/>
  <c r="AX574" i="4"/>
  <c r="AZ574" i="4" s="1"/>
  <c r="AZ566" i="4"/>
  <c r="AY566" i="4"/>
  <c r="AX566" i="4"/>
  <c r="AY558" i="4"/>
  <c r="AX558" i="4"/>
  <c r="AZ558" i="4" s="1"/>
  <c r="AY550" i="4"/>
  <c r="AX550" i="4"/>
  <c r="AZ550" i="4" s="1"/>
  <c r="AZ542" i="4"/>
  <c r="AY542" i="4"/>
  <c r="AX542" i="4"/>
  <c r="AZ534" i="4"/>
  <c r="AY534" i="4"/>
  <c r="AX534" i="4"/>
  <c r="AY526" i="4"/>
  <c r="AX526" i="4"/>
  <c r="AZ526" i="4" s="1"/>
  <c r="AY518" i="4"/>
  <c r="AX518" i="4"/>
  <c r="AZ518" i="4" s="1"/>
  <c r="AY510" i="4"/>
  <c r="AX510" i="4"/>
  <c r="AZ510" i="4" s="1"/>
  <c r="AY502" i="4"/>
  <c r="AX502" i="4"/>
  <c r="AZ502" i="4" s="1"/>
  <c r="AY494" i="4"/>
  <c r="AX494" i="4"/>
  <c r="AZ494" i="4" s="1"/>
  <c r="AY486" i="4"/>
  <c r="AX486" i="4"/>
  <c r="AZ486" i="4" s="1"/>
  <c r="AZ478" i="4"/>
  <c r="AY478" i="4"/>
  <c r="AX478" i="4"/>
  <c r="AY470" i="4"/>
  <c r="AX470" i="4"/>
  <c r="AZ470" i="4" s="1"/>
  <c r="AY462" i="4"/>
  <c r="AX462" i="4"/>
  <c r="AZ462" i="4" s="1"/>
  <c r="AY454" i="4"/>
  <c r="AX454" i="4"/>
  <c r="AZ454" i="4" s="1"/>
  <c r="AY446" i="4"/>
  <c r="AX446" i="4"/>
  <c r="AZ446" i="4" s="1"/>
  <c r="AZ438" i="4"/>
  <c r="AY438" i="4"/>
  <c r="AX438" i="4"/>
  <c r="AY430" i="4"/>
  <c r="AX430" i="4"/>
  <c r="AZ430" i="4" s="1"/>
  <c r="AY422" i="4"/>
  <c r="AX422" i="4"/>
  <c r="AZ422" i="4" s="1"/>
  <c r="AZ414" i="4"/>
  <c r="AY414" i="4"/>
  <c r="AX414" i="4"/>
  <c r="AZ406" i="4"/>
  <c r="AY406" i="4"/>
  <c r="AX406" i="4"/>
  <c r="AY398" i="4"/>
  <c r="AX398" i="4"/>
  <c r="AZ398" i="4" s="1"/>
  <c r="AY390" i="4"/>
  <c r="AX390" i="4"/>
  <c r="AZ390" i="4" s="1"/>
  <c r="AY382" i="4"/>
  <c r="AX382" i="4"/>
  <c r="AZ382" i="4" s="1"/>
  <c r="AY374" i="4"/>
  <c r="AX374" i="4"/>
  <c r="AZ374" i="4" s="1"/>
  <c r="AY366" i="4"/>
  <c r="AX366" i="4"/>
  <c r="AZ366" i="4" s="1"/>
  <c r="AY358" i="4"/>
  <c r="AX358" i="4"/>
  <c r="AZ358" i="4" s="1"/>
  <c r="AZ350" i="4"/>
  <c r="AY350" i="4"/>
  <c r="AX350" i="4"/>
  <c r="AY342" i="4"/>
  <c r="AX342" i="4"/>
  <c r="AZ342" i="4" s="1"/>
  <c r="AY334" i="4"/>
  <c r="AX334" i="4"/>
  <c r="AZ334" i="4" s="1"/>
  <c r="AY326" i="4"/>
  <c r="AX326" i="4"/>
  <c r="AZ326" i="4" s="1"/>
  <c r="AY318" i="4"/>
  <c r="AX318" i="4"/>
  <c r="AZ318" i="4" s="1"/>
  <c r="AZ310" i="4"/>
  <c r="AY310" i="4"/>
  <c r="AX310" i="4"/>
  <c r="AZ302" i="4"/>
  <c r="AY302" i="4"/>
  <c r="AX302" i="4"/>
  <c r="AY294" i="4"/>
  <c r="AX294" i="4"/>
  <c r="AZ294" i="4" s="1"/>
  <c r="AZ286" i="4"/>
  <c r="AY286" i="4"/>
  <c r="AX286" i="4"/>
  <c r="AZ278" i="4"/>
  <c r="AY278" i="4"/>
  <c r="AX278" i="4"/>
  <c r="AY270" i="4"/>
  <c r="AX270" i="4"/>
  <c r="AZ270" i="4" s="1"/>
  <c r="AY2005" i="4"/>
  <c r="AX2005" i="4"/>
  <c r="AZ2005" i="4" s="1"/>
  <c r="AZ1997" i="4"/>
  <c r="AY1997" i="4"/>
  <c r="AX1997" i="4"/>
  <c r="AY1989" i="4"/>
  <c r="AX1989" i="4"/>
  <c r="AZ1989" i="4" s="1"/>
  <c r="AY1981" i="4"/>
  <c r="AX1981" i="4"/>
  <c r="AZ1981" i="4" s="1"/>
  <c r="AY1973" i="4"/>
  <c r="AX1973" i="4"/>
  <c r="AZ1973" i="4" s="1"/>
  <c r="AY1965" i="4"/>
  <c r="AX1965" i="4"/>
  <c r="AZ1965" i="4" s="1"/>
  <c r="AY1957" i="4"/>
  <c r="AX1957" i="4"/>
  <c r="AZ1957" i="4" s="1"/>
  <c r="AY1949" i="4"/>
  <c r="AX1949" i="4"/>
  <c r="AZ1949" i="4" s="1"/>
  <c r="AY1941" i="4"/>
  <c r="AX1941" i="4"/>
  <c r="AZ1941" i="4" s="1"/>
  <c r="AY1933" i="4"/>
  <c r="AX1933" i="4"/>
  <c r="AZ1933" i="4" s="1"/>
  <c r="AY1925" i="4"/>
  <c r="AX1925" i="4"/>
  <c r="AZ1925" i="4" s="1"/>
  <c r="AZ1917" i="4"/>
  <c r="AY1917" i="4"/>
  <c r="AX1917" i="4"/>
  <c r="AY1909" i="4"/>
  <c r="AX1909" i="4"/>
  <c r="AZ1909" i="4" s="1"/>
  <c r="AY1901" i="4"/>
  <c r="AX1901" i="4"/>
  <c r="AZ1901" i="4" s="1"/>
  <c r="AZ1893" i="4"/>
  <c r="AY1893" i="4"/>
  <c r="AX1893" i="4"/>
  <c r="AY1885" i="4"/>
  <c r="AX1885" i="4"/>
  <c r="AZ1885" i="4" s="1"/>
  <c r="AY1877" i="4"/>
  <c r="AX1877" i="4"/>
  <c r="AZ1877" i="4" s="1"/>
  <c r="AZ1869" i="4"/>
  <c r="AY1869" i="4"/>
  <c r="AX1869" i="4"/>
  <c r="AZ1861" i="4"/>
  <c r="AY1861" i="4"/>
  <c r="AX1861" i="4"/>
  <c r="AY1853" i="4"/>
  <c r="AX1853" i="4"/>
  <c r="AZ1853" i="4" s="1"/>
  <c r="AY1845" i="4"/>
  <c r="AX1845" i="4"/>
  <c r="AZ1845" i="4" s="1"/>
  <c r="AY1837" i="4"/>
  <c r="AX1837" i="4"/>
  <c r="AZ1837" i="4" s="1"/>
  <c r="AY1829" i="4"/>
  <c r="AX1829" i="4"/>
  <c r="AZ1829" i="4" s="1"/>
  <c r="AY1821" i="4"/>
  <c r="AX1821" i="4"/>
  <c r="AZ1821" i="4" s="1"/>
  <c r="AY1813" i="4"/>
  <c r="AX1813" i="4"/>
  <c r="AZ1813" i="4" s="1"/>
  <c r="AY1805" i="4"/>
  <c r="AX1805" i="4"/>
  <c r="AZ1805" i="4" s="1"/>
  <c r="AZ1797" i="4"/>
  <c r="AY1797" i="4"/>
  <c r="AX1797" i="4"/>
  <c r="AY1789" i="4"/>
  <c r="AX1789" i="4"/>
  <c r="AZ1789" i="4" s="1"/>
  <c r="AY1781" i="4"/>
  <c r="AX1781" i="4"/>
  <c r="AZ1781" i="4" s="1"/>
  <c r="AZ1773" i="4"/>
  <c r="AY1773" i="4"/>
  <c r="AX1773" i="4"/>
  <c r="AY1765" i="4"/>
  <c r="AX1765" i="4"/>
  <c r="AZ1765" i="4" s="1"/>
  <c r="AY1757" i="4"/>
  <c r="AX1757" i="4"/>
  <c r="AZ1757" i="4" s="1"/>
  <c r="AZ1749" i="4"/>
  <c r="AY1749" i="4"/>
  <c r="AX1749" i="4"/>
  <c r="AZ1741" i="4"/>
  <c r="AY1741" i="4"/>
  <c r="AX1741" i="4"/>
  <c r="AY1733" i="4"/>
  <c r="AX1733" i="4"/>
  <c r="AZ1733" i="4" s="1"/>
  <c r="AY1725" i="4"/>
  <c r="AX1725" i="4"/>
  <c r="AZ1725" i="4" s="1"/>
  <c r="AY1717" i="4"/>
  <c r="AX1717" i="4"/>
  <c r="AZ1717" i="4" s="1"/>
  <c r="AZ1709" i="4"/>
  <c r="AY1709" i="4"/>
  <c r="AX1709" i="4"/>
  <c r="AY1701" i="4"/>
  <c r="AX1701" i="4"/>
  <c r="AZ1701" i="4" s="1"/>
  <c r="AY1693" i="4"/>
  <c r="AX1693" i="4"/>
  <c r="AZ1693" i="4" s="1"/>
  <c r="AZ1685" i="4"/>
  <c r="AY1685" i="4"/>
  <c r="AX1685" i="4"/>
  <c r="AZ1677" i="4"/>
  <c r="AY1677" i="4"/>
  <c r="AX1677" i="4"/>
  <c r="AY1669" i="4"/>
  <c r="AX1669" i="4"/>
  <c r="AZ1669" i="4" s="1"/>
  <c r="AY1661" i="4"/>
  <c r="AX1661" i="4"/>
  <c r="AZ1661" i="4" s="1"/>
  <c r="AY1653" i="4"/>
  <c r="AX1653" i="4"/>
  <c r="AZ1653" i="4" s="1"/>
  <c r="AZ1645" i="4"/>
  <c r="AY1645" i="4"/>
  <c r="AX1645" i="4"/>
  <c r="AY1637" i="4"/>
  <c r="AX1637" i="4"/>
  <c r="AZ1637" i="4" s="1"/>
  <c r="AY1629" i="4"/>
  <c r="AX1629" i="4"/>
  <c r="AZ1629" i="4" s="1"/>
  <c r="AY1621" i="4"/>
  <c r="AX1621" i="4"/>
  <c r="AZ1621" i="4" s="1"/>
  <c r="AZ1613" i="4"/>
  <c r="AY1613" i="4"/>
  <c r="AX1613" i="4"/>
  <c r="AY1605" i="4"/>
  <c r="AX1605" i="4"/>
  <c r="AZ1605" i="4" s="1"/>
  <c r="AY1597" i="4"/>
  <c r="AX1597" i="4"/>
  <c r="AZ1597" i="4" s="1"/>
  <c r="AZ1589" i="4"/>
  <c r="AY1589" i="4"/>
  <c r="AX1589" i="4"/>
  <c r="AY1581" i="4"/>
  <c r="AX1581" i="4"/>
  <c r="AZ1581" i="4" s="1"/>
  <c r="AZ1573" i="4"/>
  <c r="AY1573" i="4"/>
  <c r="AX1573" i="4"/>
  <c r="AY1565" i="4"/>
  <c r="AX1565" i="4"/>
  <c r="AZ1565" i="4" s="1"/>
  <c r="AY1557" i="4"/>
  <c r="AX1557" i="4"/>
  <c r="AZ1557" i="4" s="1"/>
  <c r="AZ1549" i="4"/>
  <c r="AY1549" i="4"/>
  <c r="AX1549" i="4"/>
  <c r="AZ1541" i="4"/>
  <c r="AY1541" i="4"/>
  <c r="AX1541" i="4"/>
  <c r="AY1533" i="4"/>
  <c r="AX1533" i="4"/>
  <c r="AZ1533" i="4" s="1"/>
  <c r="AZ1525" i="4"/>
  <c r="AY1525" i="4"/>
  <c r="AX1525" i="4"/>
  <c r="AZ1517" i="4"/>
  <c r="AY1517" i="4"/>
  <c r="AX1517" i="4"/>
  <c r="AY1509" i="4"/>
  <c r="AX1509" i="4"/>
  <c r="AZ1509" i="4" s="1"/>
  <c r="AY1501" i="4"/>
  <c r="AX1501" i="4"/>
  <c r="AZ1501" i="4" s="1"/>
  <c r="AY1493" i="4"/>
  <c r="AX1493" i="4"/>
  <c r="AZ1493" i="4" s="1"/>
  <c r="AZ1485" i="4"/>
  <c r="AY1485" i="4"/>
  <c r="AX1485" i="4"/>
  <c r="AZ1477" i="4"/>
  <c r="AY1477" i="4"/>
  <c r="AX1477" i="4"/>
  <c r="AY1469" i="4"/>
  <c r="AX1469" i="4"/>
  <c r="AZ1469" i="4" s="1"/>
  <c r="AZ1461" i="4"/>
  <c r="AY1461" i="4"/>
  <c r="AX1461" i="4"/>
  <c r="AZ1453" i="4"/>
  <c r="AY1453" i="4"/>
  <c r="AX1453" i="4"/>
  <c r="AY1445" i="4"/>
  <c r="AX1445" i="4"/>
  <c r="AZ1445" i="4" s="1"/>
  <c r="AY1437" i="4"/>
  <c r="AX1437" i="4"/>
  <c r="AZ1437" i="4" s="1"/>
  <c r="AZ1429" i="4"/>
  <c r="AY1429" i="4"/>
  <c r="AX1429" i="4"/>
  <c r="AY1421" i="4"/>
  <c r="AX1421" i="4"/>
  <c r="AZ1421" i="4" s="1"/>
  <c r="AZ1413" i="4"/>
  <c r="AY1413" i="4"/>
  <c r="AX1413" i="4"/>
  <c r="AY1405" i="4"/>
  <c r="AX1405" i="4"/>
  <c r="AZ1405" i="4" s="1"/>
  <c r="AY1397" i="4"/>
  <c r="AX1397" i="4"/>
  <c r="AZ1397" i="4" s="1"/>
  <c r="AZ1389" i="4"/>
  <c r="AY1389" i="4"/>
  <c r="AX1389" i="4"/>
  <c r="AZ1381" i="4"/>
  <c r="AY1381" i="4"/>
  <c r="AX1381" i="4"/>
  <c r="AY1373" i="4"/>
  <c r="AX1373" i="4"/>
  <c r="AZ1373" i="4" s="1"/>
  <c r="AY1365" i="4"/>
  <c r="AX1365" i="4"/>
  <c r="AZ1365" i="4" s="1"/>
  <c r="AY1357" i="4"/>
  <c r="AX1357" i="4"/>
  <c r="AZ1357" i="4" s="1"/>
  <c r="AZ1349" i="4"/>
  <c r="AY1349" i="4"/>
  <c r="AX1349" i="4"/>
  <c r="AY1341" i="4"/>
  <c r="AX1341" i="4"/>
  <c r="AZ1341" i="4" s="1"/>
  <c r="AY1333" i="4"/>
  <c r="AX1333" i="4"/>
  <c r="AZ1333" i="4" s="1"/>
  <c r="AZ1325" i="4"/>
  <c r="AY1325" i="4"/>
  <c r="AX1325" i="4"/>
  <c r="AZ1317" i="4"/>
  <c r="AY1317" i="4"/>
  <c r="AX1317" i="4"/>
  <c r="AY1309" i="4"/>
  <c r="AX1309" i="4"/>
  <c r="AZ1309" i="4" s="1"/>
  <c r="AY1301" i="4"/>
  <c r="AX1301" i="4"/>
  <c r="AZ1301" i="4" s="1"/>
  <c r="AY1293" i="4"/>
  <c r="AX1293" i="4"/>
  <c r="AZ1293" i="4" s="1"/>
  <c r="AY1285" i="4"/>
  <c r="AX1285" i="4"/>
  <c r="AZ1285" i="4" s="1"/>
  <c r="AY1277" i="4"/>
  <c r="AX1277" i="4"/>
  <c r="AZ1277" i="4" s="1"/>
  <c r="AZ1269" i="4"/>
  <c r="AY1269" i="4"/>
  <c r="AX1269" i="4"/>
  <c r="AY1261" i="4"/>
  <c r="AX1261" i="4"/>
  <c r="AZ1261" i="4" s="1"/>
  <c r="AY1253" i="4"/>
  <c r="AX1253" i="4"/>
  <c r="AZ1253" i="4" s="1"/>
  <c r="AY1245" i="4"/>
  <c r="AX1245" i="4"/>
  <c r="AZ1245" i="4" s="1"/>
  <c r="AY1237" i="4"/>
  <c r="AX1237" i="4"/>
  <c r="AZ1237" i="4" s="1"/>
  <c r="AY1229" i="4"/>
  <c r="AX1229" i="4"/>
  <c r="AZ1229" i="4" s="1"/>
  <c r="AY1221" i="4"/>
  <c r="AX1221" i="4"/>
  <c r="AZ1221" i="4" s="1"/>
  <c r="AY1213" i="4"/>
  <c r="AX1213" i="4"/>
  <c r="AZ1213" i="4" s="1"/>
  <c r="AY1205" i="4"/>
  <c r="AX1205" i="4"/>
  <c r="AZ1205" i="4" s="1"/>
  <c r="AY1197" i="4"/>
  <c r="AX1197" i="4"/>
  <c r="AZ1197" i="4" s="1"/>
  <c r="AY1189" i="4"/>
  <c r="AX1189" i="4"/>
  <c r="AZ1189" i="4" s="1"/>
  <c r="AY1181" i="4"/>
  <c r="AX1181" i="4"/>
  <c r="AZ1181" i="4" s="1"/>
  <c r="AY1173" i="4"/>
  <c r="AX1173" i="4"/>
  <c r="AZ1173" i="4" s="1"/>
  <c r="AY1165" i="4"/>
  <c r="AX1165" i="4"/>
  <c r="AZ1165" i="4" s="1"/>
  <c r="AY1157" i="4"/>
  <c r="AX1157" i="4"/>
  <c r="AZ1157" i="4" s="1"/>
  <c r="AY1149" i="4"/>
  <c r="AX1149" i="4"/>
  <c r="AZ1149" i="4" s="1"/>
  <c r="AY1141" i="4"/>
  <c r="AX1141" i="4"/>
  <c r="AZ1141" i="4" s="1"/>
  <c r="AY1133" i="4"/>
  <c r="AX1133" i="4"/>
  <c r="AZ1133" i="4" s="1"/>
  <c r="AY1125" i="4"/>
  <c r="AX1125" i="4"/>
  <c r="AZ1125" i="4" s="1"/>
  <c r="AY1117" i="4"/>
  <c r="AX1117" i="4"/>
  <c r="AZ1117" i="4" s="1"/>
  <c r="AZ1109" i="4"/>
  <c r="AY1109" i="4"/>
  <c r="AX1109" i="4"/>
  <c r="AY1101" i="4"/>
  <c r="AX1101" i="4"/>
  <c r="AZ1101" i="4" s="1"/>
  <c r="AY1093" i="4"/>
  <c r="AX1093" i="4"/>
  <c r="AZ1093" i="4" s="1"/>
  <c r="AY1085" i="4"/>
  <c r="AX1085" i="4"/>
  <c r="AZ1085" i="4" s="1"/>
  <c r="AY1077" i="4"/>
  <c r="AX1077" i="4"/>
  <c r="AZ1077" i="4" s="1"/>
  <c r="AY1069" i="4"/>
  <c r="AX1069" i="4"/>
  <c r="AZ1069" i="4" s="1"/>
  <c r="AY1061" i="4"/>
  <c r="AX1061" i="4"/>
  <c r="AZ1061" i="4" s="1"/>
  <c r="AY1053" i="4"/>
  <c r="AX1053" i="4"/>
  <c r="AZ1053" i="4" s="1"/>
  <c r="AY1045" i="4"/>
  <c r="AX1045" i="4"/>
  <c r="AZ1045" i="4" s="1"/>
  <c r="AY1037" i="4"/>
  <c r="AX1037" i="4"/>
  <c r="AZ1037" i="4" s="1"/>
  <c r="AY1029" i="4"/>
  <c r="AX1029" i="4"/>
  <c r="AZ1029" i="4" s="1"/>
  <c r="AY1021" i="4"/>
  <c r="AX1021" i="4"/>
  <c r="AZ1021" i="4" s="1"/>
  <c r="AY1013" i="4"/>
  <c r="AX1013" i="4"/>
  <c r="AZ1013" i="4" s="1"/>
  <c r="AY1005" i="4"/>
  <c r="AX1005" i="4"/>
  <c r="AZ1005" i="4" s="1"/>
  <c r="AY997" i="4"/>
  <c r="AX997" i="4"/>
  <c r="AZ997" i="4" s="1"/>
  <c r="AZ989" i="4"/>
  <c r="AY989" i="4"/>
  <c r="AX989" i="4"/>
  <c r="AY981" i="4"/>
  <c r="AX981" i="4"/>
  <c r="AZ981" i="4" s="1"/>
  <c r="AY973" i="4"/>
  <c r="AX973" i="4"/>
  <c r="AZ973" i="4" s="1"/>
  <c r="AY965" i="4"/>
  <c r="AX965" i="4"/>
  <c r="AZ965" i="4" s="1"/>
  <c r="AY957" i="4"/>
  <c r="AX957" i="4"/>
  <c r="AZ957" i="4" s="1"/>
  <c r="AY949" i="4"/>
  <c r="AX949" i="4"/>
  <c r="AZ949" i="4" s="1"/>
  <c r="AY941" i="4"/>
  <c r="AX941" i="4"/>
  <c r="AZ941" i="4" s="1"/>
  <c r="AY933" i="4"/>
  <c r="AX933" i="4"/>
  <c r="AZ933" i="4" s="1"/>
  <c r="AY925" i="4"/>
  <c r="AX925" i="4"/>
  <c r="AZ925" i="4" s="1"/>
  <c r="AY917" i="4"/>
  <c r="AX917" i="4"/>
  <c r="AZ917" i="4" s="1"/>
  <c r="AY909" i="4"/>
  <c r="AX909" i="4"/>
  <c r="AZ909" i="4" s="1"/>
  <c r="AY901" i="4"/>
  <c r="AX901" i="4"/>
  <c r="AZ901" i="4" s="1"/>
  <c r="AY893" i="4"/>
  <c r="AX893" i="4"/>
  <c r="AZ893" i="4" s="1"/>
  <c r="AY885" i="4"/>
  <c r="AX885" i="4"/>
  <c r="AZ885" i="4" s="1"/>
  <c r="AY877" i="4"/>
  <c r="AX877" i="4"/>
  <c r="AZ877" i="4" s="1"/>
  <c r="AY869" i="4"/>
  <c r="AX869" i="4"/>
  <c r="AZ869" i="4" s="1"/>
  <c r="AY861" i="4"/>
  <c r="AX861" i="4"/>
  <c r="AZ861" i="4" s="1"/>
  <c r="AY853" i="4"/>
  <c r="AX853" i="4"/>
  <c r="AZ853" i="4" s="1"/>
  <c r="AY845" i="4"/>
  <c r="AX845" i="4"/>
  <c r="AZ845" i="4" s="1"/>
  <c r="AY837" i="4"/>
  <c r="AX837" i="4"/>
  <c r="AZ837" i="4" s="1"/>
  <c r="AY829" i="4"/>
  <c r="AX829" i="4"/>
  <c r="AZ829" i="4" s="1"/>
  <c r="AY821" i="4"/>
  <c r="AX821" i="4"/>
  <c r="AZ821" i="4" s="1"/>
  <c r="AY813" i="4"/>
  <c r="AX813" i="4"/>
  <c r="AZ813" i="4" s="1"/>
  <c r="AY805" i="4"/>
  <c r="AX805" i="4"/>
  <c r="AZ805" i="4" s="1"/>
  <c r="AY797" i="4"/>
  <c r="AX797" i="4"/>
  <c r="AZ797" i="4" s="1"/>
  <c r="AY789" i="4"/>
  <c r="AX789" i="4"/>
  <c r="AZ789" i="4" s="1"/>
  <c r="AY781" i="4"/>
  <c r="AX781" i="4"/>
  <c r="AZ781" i="4" s="1"/>
  <c r="AY773" i="4"/>
  <c r="AX773" i="4"/>
  <c r="AZ773" i="4" s="1"/>
  <c r="AY765" i="4"/>
  <c r="AX765" i="4"/>
  <c r="AZ765" i="4" s="1"/>
  <c r="AY757" i="4"/>
  <c r="AX757" i="4"/>
  <c r="AZ757" i="4" s="1"/>
  <c r="AY749" i="4"/>
  <c r="AX749" i="4"/>
  <c r="AZ749" i="4" s="1"/>
  <c r="AY741" i="4"/>
  <c r="AX741" i="4"/>
  <c r="AZ741" i="4" s="1"/>
  <c r="AY733" i="4"/>
  <c r="AX733" i="4"/>
  <c r="AZ733" i="4" s="1"/>
  <c r="AY725" i="4"/>
  <c r="AX725" i="4"/>
  <c r="AZ725" i="4" s="1"/>
  <c r="AY717" i="4"/>
  <c r="AX717" i="4"/>
  <c r="AZ717" i="4" s="1"/>
  <c r="AY709" i="4"/>
  <c r="AX709" i="4"/>
  <c r="AZ709" i="4" s="1"/>
  <c r="AY701" i="4"/>
  <c r="AX701" i="4"/>
  <c r="AZ701" i="4" s="1"/>
  <c r="AY693" i="4"/>
  <c r="AX693" i="4"/>
  <c r="AZ693" i="4" s="1"/>
  <c r="AY685" i="4"/>
  <c r="AX685" i="4"/>
  <c r="AZ685" i="4" s="1"/>
  <c r="AY677" i="4"/>
  <c r="AX677" i="4"/>
  <c r="AZ677" i="4" s="1"/>
  <c r="AY669" i="4"/>
  <c r="AX669" i="4"/>
  <c r="AZ669" i="4" s="1"/>
  <c r="AY661" i="4"/>
  <c r="AX661" i="4"/>
  <c r="AZ661" i="4" s="1"/>
  <c r="AY653" i="4"/>
  <c r="AX653" i="4"/>
  <c r="AZ653" i="4" s="1"/>
  <c r="AY645" i="4"/>
  <c r="AX645" i="4"/>
  <c r="AZ645" i="4" s="1"/>
  <c r="AY637" i="4"/>
  <c r="AX637" i="4"/>
  <c r="AZ637" i="4" s="1"/>
  <c r="AY629" i="4"/>
  <c r="AX629" i="4"/>
  <c r="AZ629" i="4" s="1"/>
  <c r="AY621" i="4"/>
  <c r="AX621" i="4"/>
  <c r="AZ621" i="4" s="1"/>
  <c r="AY613" i="4"/>
  <c r="AX613" i="4"/>
  <c r="AZ613" i="4" s="1"/>
  <c r="AY605" i="4"/>
  <c r="AX605" i="4"/>
  <c r="AZ605" i="4" s="1"/>
  <c r="AZ597" i="4"/>
  <c r="AY597" i="4"/>
  <c r="AX597" i="4"/>
  <c r="AY589" i="4"/>
  <c r="AX589" i="4"/>
  <c r="AZ589" i="4" s="1"/>
  <c r="AY581" i="4"/>
  <c r="AX581" i="4"/>
  <c r="AZ581" i="4" s="1"/>
  <c r="AZ573" i="4"/>
  <c r="AY573" i="4"/>
  <c r="AX573" i="4"/>
  <c r="AY565" i="4"/>
  <c r="AX565" i="4"/>
  <c r="AZ565" i="4" s="1"/>
  <c r="AY557" i="4"/>
  <c r="AX557" i="4"/>
  <c r="AZ557" i="4" s="1"/>
  <c r="AY549" i="4"/>
  <c r="AX549" i="4"/>
  <c r="AZ549" i="4" s="1"/>
  <c r="AY541" i="4"/>
  <c r="AX541" i="4"/>
  <c r="AZ541" i="4" s="1"/>
  <c r="AZ533" i="4"/>
  <c r="AY533" i="4"/>
  <c r="AX533" i="4"/>
  <c r="AY525" i="4"/>
  <c r="AX525" i="4"/>
  <c r="AZ525" i="4" s="1"/>
  <c r="AZ517" i="4"/>
  <c r="AY517" i="4"/>
  <c r="AX517" i="4"/>
  <c r="AY509" i="4"/>
  <c r="AX509" i="4"/>
  <c r="AZ509" i="4" s="1"/>
  <c r="AY501" i="4"/>
  <c r="AX501" i="4"/>
  <c r="AZ501" i="4" s="1"/>
  <c r="AY493" i="4"/>
  <c r="AX493" i="4"/>
  <c r="AZ493" i="4" s="1"/>
  <c r="AY485" i="4"/>
  <c r="AX485" i="4"/>
  <c r="AZ485" i="4" s="1"/>
  <c r="AY477" i="4"/>
  <c r="AX477" i="4"/>
  <c r="AZ477" i="4" s="1"/>
  <c r="AY469" i="4"/>
  <c r="AX469" i="4"/>
  <c r="AZ469" i="4" s="1"/>
  <c r="AY461" i="4"/>
  <c r="AX461" i="4"/>
  <c r="AZ461" i="4" s="1"/>
  <c r="AY453" i="4"/>
  <c r="AX453" i="4"/>
  <c r="AZ453" i="4" s="1"/>
  <c r="AY445" i="4"/>
  <c r="AX445" i="4"/>
  <c r="AZ445" i="4" s="1"/>
  <c r="AZ437" i="4"/>
  <c r="AY437" i="4"/>
  <c r="AX437" i="4"/>
  <c r="AY429" i="4"/>
  <c r="AX429" i="4"/>
  <c r="AZ429" i="4" s="1"/>
  <c r="AY421" i="4"/>
  <c r="AX421" i="4"/>
  <c r="AZ421" i="4" s="1"/>
  <c r="AY413" i="4"/>
  <c r="AX413" i="4"/>
  <c r="AZ413" i="4" s="1"/>
  <c r="AZ405" i="4"/>
  <c r="AY405" i="4"/>
  <c r="AX405" i="4"/>
  <c r="AY397" i="4"/>
  <c r="AX397" i="4"/>
  <c r="AZ397" i="4" s="1"/>
  <c r="AY389" i="4"/>
  <c r="AX389" i="4"/>
  <c r="AZ389" i="4" s="1"/>
  <c r="AZ381" i="4"/>
  <c r="AY381" i="4"/>
  <c r="AX381" i="4"/>
  <c r="AY373" i="4"/>
  <c r="AX373" i="4"/>
  <c r="AZ373" i="4" s="1"/>
  <c r="AY365" i="4"/>
  <c r="AX365" i="4"/>
  <c r="AZ365" i="4" s="1"/>
  <c r="AY357" i="4"/>
  <c r="AX357" i="4"/>
  <c r="AZ357" i="4" s="1"/>
  <c r="AY349" i="4"/>
  <c r="AX349" i="4"/>
  <c r="AZ349" i="4" s="1"/>
  <c r="AY341" i="4"/>
  <c r="AX341" i="4"/>
  <c r="AZ341" i="4" s="1"/>
  <c r="AY333" i="4"/>
  <c r="AX333" i="4"/>
  <c r="AZ333" i="4" s="1"/>
  <c r="AY325" i="4"/>
  <c r="AX325" i="4"/>
  <c r="AZ325" i="4" s="1"/>
  <c r="AY317" i="4"/>
  <c r="AX317" i="4"/>
  <c r="AZ317" i="4" s="1"/>
  <c r="AY309" i="4"/>
  <c r="AX309" i="4"/>
  <c r="AZ309" i="4" s="1"/>
  <c r="AY301" i="4"/>
  <c r="AX301" i="4"/>
  <c r="AZ301" i="4" s="1"/>
  <c r="AY293" i="4"/>
  <c r="AX293" i="4"/>
  <c r="AZ293" i="4" s="1"/>
  <c r="AY285" i="4"/>
  <c r="AX285" i="4"/>
  <c r="AZ285" i="4" s="1"/>
  <c r="AY277" i="4"/>
  <c r="AX277" i="4"/>
  <c r="AZ277" i="4" s="1"/>
  <c r="AY269" i="4"/>
  <c r="AX269" i="4"/>
  <c r="AZ269" i="4" s="1"/>
  <c r="BA2004" i="4"/>
  <c r="AY2004" i="4"/>
  <c r="AX2004" i="4"/>
  <c r="AZ2004" i="4" s="1"/>
  <c r="BA1996" i="4"/>
  <c r="AY1996" i="4"/>
  <c r="AX1996" i="4"/>
  <c r="AZ1996" i="4" s="1"/>
  <c r="BA1988" i="4"/>
  <c r="AY1988" i="4"/>
  <c r="AX1988" i="4"/>
  <c r="AZ1988" i="4" s="1"/>
  <c r="BA1980" i="4"/>
  <c r="AY1980" i="4"/>
  <c r="AX1980" i="4"/>
  <c r="AZ1980" i="4" s="1"/>
  <c r="BA1972" i="4"/>
  <c r="AY1972" i="4"/>
  <c r="AX1972" i="4"/>
  <c r="AZ1972" i="4" s="1"/>
  <c r="BA1964" i="4"/>
  <c r="AY1964" i="4"/>
  <c r="AX1964" i="4"/>
  <c r="AZ1964" i="4" s="1"/>
  <c r="BA1956" i="4"/>
  <c r="AY1956" i="4"/>
  <c r="AX1956" i="4"/>
  <c r="AZ1956" i="4" s="1"/>
  <c r="BA1948" i="4"/>
  <c r="AY1948" i="4"/>
  <c r="AX1948" i="4"/>
  <c r="AZ1948" i="4" s="1"/>
  <c r="AY1940" i="4"/>
  <c r="AX1940" i="4"/>
  <c r="AZ1940" i="4" s="1"/>
  <c r="BA1932" i="4"/>
  <c r="AY1932" i="4"/>
  <c r="AX1932" i="4"/>
  <c r="AZ1932" i="4" s="1"/>
  <c r="AZ1924" i="4"/>
  <c r="BA1924" i="4"/>
  <c r="AY1924" i="4"/>
  <c r="AX1924" i="4"/>
  <c r="BA1916" i="4"/>
  <c r="AY1916" i="4"/>
  <c r="AX1916" i="4"/>
  <c r="AZ1916" i="4" s="1"/>
  <c r="AY1908" i="4"/>
  <c r="AX1908" i="4"/>
  <c r="AZ1908" i="4" s="1"/>
  <c r="AY1900" i="4"/>
  <c r="AX1900" i="4"/>
  <c r="AZ1900" i="4" s="1"/>
  <c r="AY1892" i="4"/>
  <c r="AX1892" i="4"/>
  <c r="AZ1892" i="4" s="1"/>
  <c r="AY1884" i="4"/>
  <c r="AX1884" i="4"/>
  <c r="AZ1884" i="4" s="1"/>
  <c r="AY1876" i="4"/>
  <c r="AX1876" i="4"/>
  <c r="AZ1876" i="4" s="1"/>
  <c r="AY1868" i="4"/>
  <c r="AX1868" i="4"/>
  <c r="AZ1868" i="4" s="1"/>
  <c r="AY1860" i="4"/>
  <c r="AX1860" i="4"/>
  <c r="AZ1860" i="4" s="1"/>
  <c r="AY1852" i="4"/>
  <c r="AX1852" i="4"/>
  <c r="AZ1852" i="4" s="1"/>
  <c r="AY1844" i="4"/>
  <c r="AX1844" i="4"/>
  <c r="AZ1844" i="4" s="1"/>
  <c r="AY1836" i="4"/>
  <c r="AX1836" i="4"/>
  <c r="AZ1836" i="4" s="1"/>
  <c r="AY1828" i="4"/>
  <c r="AX1828" i="4"/>
  <c r="AZ1828" i="4" s="1"/>
  <c r="AY1820" i="4"/>
  <c r="AX1820" i="4"/>
  <c r="AZ1820" i="4" s="1"/>
  <c r="AY1812" i="4"/>
  <c r="AX1812" i="4"/>
  <c r="AZ1812" i="4" s="1"/>
  <c r="AY1804" i="4"/>
  <c r="AX1804" i="4"/>
  <c r="AZ1804" i="4" s="1"/>
  <c r="AY1796" i="4"/>
  <c r="AX1796" i="4"/>
  <c r="AZ1796" i="4" s="1"/>
  <c r="AY1788" i="4"/>
  <c r="AX1788" i="4"/>
  <c r="AZ1788" i="4" s="1"/>
  <c r="AY1780" i="4"/>
  <c r="AX1780" i="4"/>
  <c r="AZ1780" i="4" s="1"/>
  <c r="AY1772" i="4"/>
  <c r="AX1772" i="4"/>
  <c r="AZ1772" i="4" s="1"/>
  <c r="AY1764" i="4"/>
  <c r="AX1764" i="4"/>
  <c r="AZ1764" i="4" s="1"/>
  <c r="AY1756" i="4"/>
  <c r="AX1756" i="4"/>
  <c r="AZ1756" i="4" s="1"/>
  <c r="AY1748" i="4"/>
  <c r="AX1748" i="4"/>
  <c r="AZ1748" i="4" s="1"/>
  <c r="AY1740" i="4"/>
  <c r="AX1740" i="4"/>
  <c r="AZ1740" i="4" s="1"/>
  <c r="AY1732" i="4"/>
  <c r="AX1732" i="4"/>
  <c r="AZ1732" i="4" s="1"/>
  <c r="AY1724" i="4"/>
  <c r="AX1724" i="4"/>
  <c r="AZ1724" i="4" s="1"/>
  <c r="AY1716" i="4"/>
  <c r="AX1716" i="4"/>
  <c r="AZ1716" i="4" s="1"/>
  <c r="AY1708" i="4"/>
  <c r="AX1708" i="4"/>
  <c r="AZ1708" i="4" s="1"/>
  <c r="AY1700" i="4"/>
  <c r="AX1700" i="4"/>
  <c r="AZ1700" i="4" s="1"/>
  <c r="AY1692" i="4"/>
  <c r="AX1692" i="4"/>
  <c r="AZ1692" i="4" s="1"/>
  <c r="AY1684" i="4"/>
  <c r="AX1684" i="4"/>
  <c r="AZ1684" i="4" s="1"/>
  <c r="AY1676" i="4"/>
  <c r="AX1676" i="4"/>
  <c r="AZ1676" i="4" s="1"/>
  <c r="AY1668" i="4"/>
  <c r="AX1668" i="4"/>
  <c r="AZ1668" i="4" s="1"/>
  <c r="AY1660" i="4"/>
  <c r="AX1660" i="4"/>
  <c r="AZ1660" i="4" s="1"/>
  <c r="AY1652" i="4"/>
  <c r="AX1652" i="4"/>
  <c r="AZ1652" i="4" s="1"/>
  <c r="AY1644" i="4"/>
  <c r="AX1644" i="4"/>
  <c r="AZ1644" i="4" s="1"/>
  <c r="AZ1636" i="4"/>
  <c r="AY1636" i="4"/>
  <c r="AX1636" i="4"/>
  <c r="AY1628" i="4"/>
  <c r="AX1628" i="4"/>
  <c r="AZ1628" i="4" s="1"/>
  <c r="AY1620" i="4"/>
  <c r="AX1620" i="4"/>
  <c r="AZ1620" i="4" s="1"/>
  <c r="AZ1612" i="4"/>
  <c r="AY1612" i="4"/>
  <c r="AX1612" i="4"/>
  <c r="AY1604" i="4"/>
  <c r="AX1604" i="4"/>
  <c r="AZ1604" i="4" s="1"/>
  <c r="AY1596" i="4"/>
  <c r="AX1596" i="4"/>
  <c r="AZ1596" i="4" s="1"/>
  <c r="AY1588" i="4"/>
  <c r="AX1588" i="4"/>
  <c r="AZ1588" i="4" s="1"/>
  <c r="AY1580" i="4"/>
  <c r="AX1580" i="4"/>
  <c r="AZ1580" i="4" s="1"/>
  <c r="AY1572" i="4"/>
  <c r="AX1572" i="4"/>
  <c r="AZ1572" i="4" s="1"/>
  <c r="AY1564" i="4"/>
  <c r="AX1564" i="4"/>
  <c r="AZ1564" i="4" s="1"/>
  <c r="AY1556" i="4"/>
  <c r="AX1556" i="4"/>
  <c r="AZ1556" i="4" s="1"/>
  <c r="AZ1548" i="4"/>
  <c r="AY1548" i="4"/>
  <c r="AX1548" i="4"/>
  <c r="AY1540" i="4"/>
  <c r="AX1540" i="4"/>
  <c r="AZ1540" i="4" s="1"/>
  <c r="AY1532" i="4"/>
  <c r="AX1532" i="4"/>
  <c r="AZ1532" i="4" s="1"/>
  <c r="AY1524" i="4"/>
  <c r="AX1524" i="4"/>
  <c r="AZ1524" i="4" s="1"/>
  <c r="AY1516" i="4"/>
  <c r="AX1516" i="4"/>
  <c r="AZ1516" i="4" s="1"/>
  <c r="AZ1508" i="4"/>
  <c r="AY1508" i="4"/>
  <c r="AX1508" i="4"/>
  <c r="AY1500" i="4"/>
  <c r="AX1500" i="4"/>
  <c r="AZ1500" i="4" s="1"/>
  <c r="AY1492" i="4"/>
  <c r="AX1492" i="4"/>
  <c r="AZ1492" i="4" s="1"/>
  <c r="AZ1484" i="4"/>
  <c r="AY1484" i="4"/>
  <c r="AX1484" i="4"/>
  <c r="AY1476" i="4"/>
  <c r="AX1476" i="4"/>
  <c r="AZ1476" i="4" s="1"/>
  <c r="AY1468" i="4"/>
  <c r="AX1468" i="4"/>
  <c r="AZ1468" i="4" s="1"/>
  <c r="AY1460" i="4"/>
  <c r="AX1460" i="4"/>
  <c r="AZ1460" i="4" s="1"/>
  <c r="AZ1452" i="4"/>
  <c r="AY1452" i="4"/>
  <c r="AX1452" i="4"/>
  <c r="AZ1444" i="4"/>
  <c r="AY1444" i="4"/>
  <c r="AX1444" i="4"/>
  <c r="AY1436" i="4"/>
  <c r="AX1436" i="4"/>
  <c r="AZ1436" i="4" s="1"/>
  <c r="AY1428" i="4"/>
  <c r="AX1428" i="4"/>
  <c r="AZ1428" i="4" s="1"/>
  <c r="AY1420" i="4"/>
  <c r="AX1420" i="4"/>
  <c r="AZ1420" i="4" s="1"/>
  <c r="AY1412" i="4"/>
  <c r="AX1412" i="4"/>
  <c r="AZ1412" i="4" s="1"/>
  <c r="AY1404" i="4"/>
  <c r="AX1404" i="4"/>
  <c r="AZ1404" i="4" s="1"/>
  <c r="AY1396" i="4"/>
  <c r="AX1396" i="4"/>
  <c r="AZ1396" i="4" s="1"/>
  <c r="AY1388" i="4"/>
  <c r="AX1388" i="4"/>
  <c r="AZ1388" i="4" s="1"/>
  <c r="AY1380" i="4"/>
  <c r="AX1380" i="4"/>
  <c r="AZ1380" i="4" s="1"/>
  <c r="AY1372" i="4"/>
  <c r="AX1372" i="4"/>
  <c r="AZ1372" i="4" s="1"/>
  <c r="AY1364" i="4"/>
  <c r="AX1364" i="4"/>
  <c r="AZ1364" i="4" s="1"/>
  <c r="AY1356" i="4"/>
  <c r="AX1356" i="4"/>
  <c r="AZ1356" i="4" s="1"/>
  <c r="AY1348" i="4"/>
  <c r="AX1348" i="4"/>
  <c r="AZ1348" i="4" s="1"/>
  <c r="AY1340" i="4"/>
  <c r="AX1340" i="4"/>
  <c r="AZ1340" i="4" s="1"/>
  <c r="AY1332" i="4"/>
  <c r="AX1332" i="4"/>
  <c r="AZ1332" i="4" s="1"/>
  <c r="AY1324" i="4"/>
  <c r="AX1324" i="4"/>
  <c r="AZ1324" i="4" s="1"/>
  <c r="AY1316" i="4"/>
  <c r="AX1316" i="4"/>
  <c r="AZ1316" i="4" s="1"/>
  <c r="AY1308" i="4"/>
  <c r="AX1308" i="4"/>
  <c r="AZ1308" i="4" s="1"/>
  <c r="AY1300" i="4"/>
  <c r="AX1300" i="4"/>
  <c r="AZ1300" i="4" s="1"/>
  <c r="AZ1292" i="4"/>
  <c r="AY1292" i="4"/>
  <c r="AX1292" i="4"/>
  <c r="AY1284" i="4"/>
  <c r="AX1284" i="4"/>
  <c r="AZ1284" i="4" s="1"/>
  <c r="AY1276" i="4"/>
  <c r="AX1276" i="4"/>
  <c r="AZ1276" i="4" s="1"/>
  <c r="AY1268" i="4"/>
  <c r="AX1268" i="4"/>
  <c r="AZ1268" i="4" s="1"/>
  <c r="AY1260" i="4"/>
  <c r="AX1260" i="4"/>
  <c r="AZ1260" i="4" s="1"/>
  <c r="AY1252" i="4"/>
  <c r="AX1252" i="4"/>
  <c r="AZ1252" i="4" s="1"/>
  <c r="AY1244" i="4"/>
  <c r="AX1244" i="4"/>
  <c r="AZ1244" i="4" s="1"/>
  <c r="AY1236" i="4"/>
  <c r="AX1236" i="4"/>
  <c r="AZ1236" i="4" s="1"/>
  <c r="AY1228" i="4"/>
  <c r="AX1228" i="4"/>
  <c r="AZ1228" i="4" s="1"/>
  <c r="AZ1220" i="4"/>
  <c r="AY1220" i="4"/>
  <c r="AX1220" i="4"/>
  <c r="AY1212" i="4"/>
  <c r="AX1212" i="4"/>
  <c r="AZ1212" i="4" s="1"/>
  <c r="AY1204" i="4"/>
  <c r="AX1204" i="4"/>
  <c r="AZ1204" i="4" s="1"/>
  <c r="AY1196" i="4"/>
  <c r="AX1196" i="4"/>
  <c r="AZ1196" i="4" s="1"/>
  <c r="AY1188" i="4"/>
  <c r="AX1188" i="4"/>
  <c r="AZ1188" i="4" s="1"/>
  <c r="AY1180" i="4"/>
  <c r="AX1180" i="4"/>
  <c r="AZ1180" i="4" s="1"/>
  <c r="AY1172" i="4"/>
  <c r="AX1172" i="4"/>
  <c r="AZ1172" i="4" s="1"/>
  <c r="AZ1164" i="4"/>
  <c r="AY1164" i="4"/>
  <c r="AX1164" i="4"/>
  <c r="AZ1156" i="4"/>
  <c r="AY1156" i="4"/>
  <c r="AX1156" i="4"/>
  <c r="AY1148" i="4"/>
  <c r="AX1148" i="4"/>
  <c r="AZ1148" i="4" s="1"/>
  <c r="AY1140" i="4"/>
  <c r="AX1140" i="4"/>
  <c r="AZ1140" i="4" s="1"/>
  <c r="AY1132" i="4"/>
  <c r="AX1132" i="4"/>
  <c r="AZ1132" i="4" s="1"/>
  <c r="AZ1124" i="4"/>
  <c r="AY1124" i="4"/>
  <c r="AX1124" i="4"/>
  <c r="AY1116" i="4"/>
  <c r="AX1116" i="4"/>
  <c r="AZ1116" i="4" s="1"/>
  <c r="AY1108" i="4"/>
  <c r="AX1108" i="4"/>
  <c r="AZ1108" i="4" s="1"/>
  <c r="AY1100" i="4"/>
  <c r="AX1100" i="4"/>
  <c r="AZ1100" i="4" s="1"/>
  <c r="AY1092" i="4"/>
  <c r="AX1092" i="4"/>
  <c r="AZ1092" i="4" s="1"/>
  <c r="AY1084" i="4"/>
  <c r="AX1084" i="4"/>
  <c r="AZ1084" i="4" s="1"/>
  <c r="AY1076" i="4"/>
  <c r="AX1076" i="4"/>
  <c r="AZ1076" i="4" s="1"/>
  <c r="AZ1068" i="4"/>
  <c r="AY1068" i="4"/>
  <c r="AX1068" i="4"/>
  <c r="AY1060" i="4"/>
  <c r="AX1060" i="4"/>
  <c r="AZ1060" i="4" s="1"/>
  <c r="AY1052" i="4"/>
  <c r="AX1052" i="4"/>
  <c r="AZ1052" i="4" s="1"/>
  <c r="AY1044" i="4"/>
  <c r="AX1044" i="4"/>
  <c r="AZ1044" i="4" s="1"/>
  <c r="AY1036" i="4"/>
  <c r="AX1036" i="4"/>
  <c r="AZ1036" i="4" s="1"/>
  <c r="AZ1028" i="4"/>
  <c r="AY1028" i="4"/>
  <c r="AX1028" i="4"/>
  <c r="AY1020" i="4"/>
  <c r="AX1020" i="4"/>
  <c r="AZ1020" i="4" s="1"/>
  <c r="AY1012" i="4"/>
  <c r="AX1012" i="4"/>
  <c r="AZ1012" i="4" s="1"/>
  <c r="AY1004" i="4"/>
  <c r="AX1004" i="4"/>
  <c r="AZ1004" i="4" s="1"/>
  <c r="AY996" i="4"/>
  <c r="AX996" i="4"/>
  <c r="AZ996" i="4" s="1"/>
  <c r="AY988" i="4"/>
  <c r="AX988" i="4"/>
  <c r="AZ988" i="4" s="1"/>
  <c r="AY980" i="4"/>
  <c r="AX980" i="4"/>
  <c r="AZ980" i="4" s="1"/>
  <c r="AZ972" i="4"/>
  <c r="AY972" i="4"/>
  <c r="AX972" i="4"/>
  <c r="AZ964" i="4"/>
  <c r="AY964" i="4"/>
  <c r="AX964" i="4"/>
  <c r="AY956" i="4"/>
  <c r="AX956" i="4"/>
  <c r="AZ956" i="4" s="1"/>
  <c r="AY948" i="4"/>
  <c r="AX948" i="4"/>
  <c r="AZ948" i="4" s="1"/>
  <c r="AZ940" i="4"/>
  <c r="AY940" i="4"/>
  <c r="AX940" i="4"/>
  <c r="AY932" i="4"/>
  <c r="AX932" i="4"/>
  <c r="AZ932" i="4" s="1"/>
  <c r="AY924" i="4"/>
  <c r="AX924" i="4"/>
  <c r="AZ924" i="4" s="1"/>
  <c r="AY916" i="4"/>
  <c r="AX916" i="4"/>
  <c r="AZ916" i="4" s="1"/>
  <c r="AY908" i="4"/>
  <c r="AX908" i="4"/>
  <c r="AZ908" i="4" s="1"/>
  <c r="AY900" i="4"/>
  <c r="AX900" i="4"/>
  <c r="AZ900" i="4" s="1"/>
  <c r="AY892" i="4"/>
  <c r="AX892" i="4"/>
  <c r="AZ892" i="4" s="1"/>
  <c r="AY884" i="4"/>
  <c r="AX884" i="4"/>
  <c r="AZ884" i="4" s="1"/>
  <c r="AY876" i="4"/>
  <c r="AX876" i="4"/>
  <c r="AZ876" i="4" s="1"/>
  <c r="AY868" i="4"/>
  <c r="AX868" i="4"/>
  <c r="AZ868" i="4" s="1"/>
  <c r="AY860" i="4"/>
  <c r="AX860" i="4"/>
  <c r="AZ860" i="4" s="1"/>
  <c r="AY852" i="4"/>
  <c r="AX852" i="4"/>
  <c r="AZ852" i="4" s="1"/>
  <c r="AY844" i="4"/>
  <c r="AX844" i="4"/>
  <c r="AZ844" i="4" s="1"/>
  <c r="AZ836" i="4"/>
  <c r="AY836" i="4"/>
  <c r="AX836" i="4"/>
  <c r="AY828" i="4"/>
  <c r="AX828" i="4"/>
  <c r="AZ828" i="4" s="1"/>
  <c r="AY820" i="4"/>
  <c r="AX820" i="4"/>
  <c r="AZ820" i="4" s="1"/>
  <c r="AZ812" i="4"/>
  <c r="AY812" i="4"/>
  <c r="AX812" i="4"/>
  <c r="AY804" i="4"/>
  <c r="AX804" i="4"/>
  <c r="AZ804" i="4" s="1"/>
  <c r="AY796" i="4"/>
  <c r="AX796" i="4"/>
  <c r="AZ796" i="4" s="1"/>
  <c r="AY788" i="4"/>
  <c r="AX788" i="4"/>
  <c r="AZ788" i="4" s="1"/>
  <c r="AY780" i="4"/>
  <c r="AX780" i="4"/>
  <c r="AZ780" i="4" s="1"/>
  <c r="AY772" i="4"/>
  <c r="AX772" i="4"/>
  <c r="AZ772" i="4" s="1"/>
  <c r="AY764" i="4"/>
  <c r="AX764" i="4"/>
  <c r="AZ764" i="4" s="1"/>
  <c r="AY756" i="4"/>
  <c r="AX756" i="4"/>
  <c r="AZ756" i="4" s="1"/>
  <c r="AY748" i="4"/>
  <c r="AX748" i="4"/>
  <c r="AZ748" i="4" s="1"/>
  <c r="AY740" i="4"/>
  <c r="AX740" i="4"/>
  <c r="AZ740" i="4" s="1"/>
  <c r="AY732" i="4"/>
  <c r="AX732" i="4"/>
  <c r="AZ732" i="4" s="1"/>
  <c r="AY724" i="4"/>
  <c r="AX724" i="4"/>
  <c r="AZ724" i="4" s="1"/>
  <c r="AY716" i="4"/>
  <c r="AX716" i="4"/>
  <c r="AZ716" i="4" s="1"/>
  <c r="AY708" i="4"/>
  <c r="AX708" i="4"/>
  <c r="AZ708" i="4" s="1"/>
  <c r="AY700" i="4"/>
  <c r="AX700" i="4"/>
  <c r="AZ700" i="4" s="1"/>
  <c r="AZ692" i="4"/>
  <c r="AY692" i="4"/>
  <c r="AX692" i="4"/>
  <c r="AY684" i="4"/>
  <c r="AX684" i="4"/>
  <c r="AZ684" i="4" s="1"/>
  <c r="AY676" i="4"/>
  <c r="AX676" i="4"/>
  <c r="AZ676" i="4" s="1"/>
  <c r="AY668" i="4"/>
  <c r="AX668" i="4"/>
  <c r="AZ668" i="4" s="1"/>
  <c r="AY660" i="4"/>
  <c r="AX660" i="4"/>
  <c r="AZ660" i="4" s="1"/>
  <c r="AY652" i="4"/>
  <c r="AX652" i="4"/>
  <c r="AZ652" i="4" s="1"/>
  <c r="AY644" i="4"/>
  <c r="AX644" i="4"/>
  <c r="AZ644" i="4" s="1"/>
  <c r="AY636" i="4"/>
  <c r="AX636" i="4"/>
  <c r="AZ636" i="4" s="1"/>
  <c r="AY628" i="4"/>
  <c r="AX628" i="4"/>
  <c r="AZ628" i="4" s="1"/>
  <c r="AY620" i="4"/>
  <c r="AX620" i="4"/>
  <c r="AZ620" i="4" s="1"/>
  <c r="AY612" i="4"/>
  <c r="AX612" i="4"/>
  <c r="AZ612" i="4" s="1"/>
  <c r="AY604" i="4"/>
  <c r="AX604" i="4"/>
  <c r="AZ604" i="4" s="1"/>
  <c r="AY596" i="4"/>
  <c r="AX596" i="4"/>
  <c r="AZ596" i="4" s="1"/>
  <c r="AZ588" i="4"/>
  <c r="AY588" i="4"/>
  <c r="AX588" i="4"/>
  <c r="AY580" i="4"/>
  <c r="AX580" i="4"/>
  <c r="AZ580" i="4" s="1"/>
  <c r="AY572" i="4"/>
  <c r="AX572" i="4"/>
  <c r="AZ572" i="4" s="1"/>
  <c r="AY564" i="4"/>
  <c r="AX564" i="4"/>
  <c r="AZ564" i="4" s="1"/>
  <c r="AZ556" i="4"/>
  <c r="AY556" i="4"/>
  <c r="AX556" i="4"/>
  <c r="AY548" i="4"/>
  <c r="AX548" i="4"/>
  <c r="AZ548" i="4" s="1"/>
  <c r="AY540" i="4"/>
  <c r="AX540" i="4"/>
  <c r="AZ540" i="4" s="1"/>
  <c r="AY532" i="4"/>
  <c r="AX532" i="4"/>
  <c r="AZ532" i="4" s="1"/>
  <c r="AY524" i="4"/>
  <c r="AX524" i="4"/>
  <c r="AZ524" i="4" s="1"/>
  <c r="AZ516" i="4"/>
  <c r="AY516" i="4"/>
  <c r="AX516" i="4"/>
  <c r="AY508" i="4"/>
  <c r="AX508" i="4"/>
  <c r="AZ508" i="4" s="1"/>
  <c r="AY500" i="4"/>
  <c r="AX500" i="4"/>
  <c r="AZ500" i="4" s="1"/>
  <c r="AY492" i="4"/>
  <c r="AX492" i="4"/>
  <c r="AZ492" i="4" s="1"/>
  <c r="AZ484" i="4"/>
  <c r="AY484" i="4"/>
  <c r="AX484" i="4"/>
  <c r="AY476" i="4"/>
  <c r="AX476" i="4"/>
  <c r="AZ476" i="4" s="1"/>
  <c r="AY468" i="4"/>
  <c r="AX468" i="4"/>
  <c r="AZ468" i="4" s="1"/>
  <c r="AY460" i="4"/>
  <c r="AX460" i="4"/>
  <c r="AZ460" i="4" s="1"/>
  <c r="AY452" i="4"/>
  <c r="AX452" i="4"/>
  <c r="AZ452" i="4" s="1"/>
  <c r="AY444" i="4"/>
  <c r="AX444" i="4"/>
  <c r="AZ444" i="4" s="1"/>
  <c r="AY436" i="4"/>
  <c r="AX436" i="4"/>
  <c r="AZ436" i="4" s="1"/>
  <c r="AY428" i="4"/>
  <c r="AX428" i="4"/>
  <c r="AZ428" i="4" s="1"/>
  <c r="AY420" i="4"/>
  <c r="AX420" i="4"/>
  <c r="AZ420" i="4" s="1"/>
  <c r="AY412" i="4"/>
  <c r="AX412" i="4"/>
  <c r="AZ412" i="4" s="1"/>
  <c r="AY404" i="4"/>
  <c r="AX404" i="4"/>
  <c r="AZ404" i="4" s="1"/>
  <c r="AY396" i="4"/>
  <c r="AX396" i="4"/>
  <c r="AZ396" i="4" s="1"/>
  <c r="AY388" i="4"/>
  <c r="AX388" i="4"/>
  <c r="AZ388" i="4" s="1"/>
  <c r="AY380" i="4"/>
  <c r="AX380" i="4"/>
  <c r="AZ380" i="4" s="1"/>
  <c r="AY372" i="4"/>
  <c r="AX372" i="4"/>
  <c r="AZ372" i="4" s="1"/>
  <c r="AY364" i="4"/>
  <c r="AX364" i="4"/>
  <c r="AZ364" i="4" s="1"/>
  <c r="AY356" i="4"/>
  <c r="AX356" i="4"/>
  <c r="AZ356" i="4" s="1"/>
  <c r="AY348" i="4"/>
  <c r="AX348" i="4"/>
  <c r="AZ348" i="4" s="1"/>
  <c r="AY340" i="4"/>
  <c r="AX340" i="4"/>
  <c r="AZ340" i="4" s="1"/>
  <c r="AY332" i="4"/>
  <c r="AX332" i="4"/>
  <c r="AZ332" i="4" s="1"/>
  <c r="AY324" i="4"/>
  <c r="AX324" i="4"/>
  <c r="AZ324" i="4" s="1"/>
  <c r="AY316" i="4"/>
  <c r="AX316" i="4"/>
  <c r="AZ316" i="4" s="1"/>
  <c r="AY308" i="4"/>
  <c r="AX308" i="4"/>
  <c r="AZ308" i="4" s="1"/>
  <c r="AY300" i="4"/>
  <c r="AX300" i="4"/>
  <c r="AZ300" i="4" s="1"/>
  <c r="AY292" i="4"/>
  <c r="AX292" i="4"/>
  <c r="AZ292" i="4" s="1"/>
  <c r="AY284" i="4"/>
  <c r="AX284" i="4"/>
  <c r="AZ284" i="4" s="1"/>
  <c r="AY276" i="4"/>
  <c r="AX276" i="4"/>
  <c r="AZ276" i="4" s="1"/>
  <c r="AY268" i="4"/>
  <c r="AX268" i="4"/>
  <c r="AZ268" i="4" s="1"/>
  <c r="AY2003" i="4"/>
  <c r="AX2003" i="4"/>
  <c r="AZ2003" i="4" s="1"/>
  <c r="AY1995" i="4"/>
  <c r="AX1995" i="4"/>
  <c r="AZ1995" i="4" s="1"/>
  <c r="AY1987" i="4"/>
  <c r="AX1987" i="4"/>
  <c r="AZ1987" i="4" s="1"/>
  <c r="AY1979" i="4"/>
  <c r="AX1979" i="4"/>
  <c r="AZ1979" i="4" s="1"/>
  <c r="AY1971" i="4"/>
  <c r="AX1971" i="4"/>
  <c r="AZ1971" i="4" s="1"/>
  <c r="AY1963" i="4"/>
  <c r="AX1963" i="4"/>
  <c r="AZ1963" i="4" s="1"/>
  <c r="AY1955" i="4"/>
  <c r="AX1955" i="4"/>
  <c r="AZ1955" i="4" s="1"/>
  <c r="AY1947" i="4"/>
  <c r="AX1947" i="4"/>
  <c r="AZ1947" i="4" s="1"/>
  <c r="AY1939" i="4"/>
  <c r="AX1939" i="4"/>
  <c r="AZ1939" i="4" s="1"/>
  <c r="AY1931" i="4"/>
  <c r="AX1931" i="4"/>
  <c r="AZ1931" i="4" s="1"/>
  <c r="AY1923" i="4"/>
  <c r="AX1923" i="4"/>
  <c r="AZ1923" i="4" s="1"/>
  <c r="AY1915" i="4"/>
  <c r="AX1915" i="4"/>
  <c r="AZ1915" i="4" s="1"/>
  <c r="AY1907" i="4"/>
  <c r="AX1907" i="4"/>
  <c r="AZ1907" i="4" s="1"/>
  <c r="AY1899" i="4"/>
  <c r="AX1899" i="4"/>
  <c r="AZ1899" i="4" s="1"/>
  <c r="AY1891" i="4"/>
  <c r="AX1891" i="4"/>
  <c r="AZ1891" i="4" s="1"/>
  <c r="AY1883" i="4"/>
  <c r="AX1883" i="4"/>
  <c r="AZ1883" i="4" s="1"/>
  <c r="AY1875" i="4"/>
  <c r="AX1875" i="4"/>
  <c r="AZ1875" i="4" s="1"/>
  <c r="AY1867" i="4"/>
  <c r="AX1867" i="4"/>
  <c r="AZ1867" i="4" s="1"/>
  <c r="AY1859" i="4"/>
  <c r="AX1859" i="4"/>
  <c r="AZ1859" i="4" s="1"/>
  <c r="AY1851" i="4"/>
  <c r="AX1851" i="4"/>
  <c r="AZ1851" i="4" s="1"/>
  <c r="AY1843" i="4"/>
  <c r="AX1843" i="4"/>
  <c r="AZ1843" i="4" s="1"/>
  <c r="AY1835" i="4"/>
  <c r="AX1835" i="4"/>
  <c r="AZ1835" i="4" s="1"/>
  <c r="AY1827" i="4"/>
  <c r="AX1827" i="4"/>
  <c r="AZ1827" i="4" s="1"/>
  <c r="AY1819" i="4"/>
  <c r="AX1819" i="4"/>
  <c r="AZ1819" i="4" s="1"/>
  <c r="AY1811" i="4"/>
  <c r="AX1811" i="4"/>
  <c r="AZ1811" i="4" s="1"/>
  <c r="AY1803" i="4"/>
  <c r="AX1803" i="4"/>
  <c r="AZ1803" i="4" s="1"/>
  <c r="AZ1795" i="4"/>
  <c r="AY1795" i="4"/>
  <c r="AX1795" i="4"/>
  <c r="AY1787" i="4"/>
  <c r="AX1787" i="4"/>
  <c r="AZ1787" i="4" s="1"/>
  <c r="AY1779" i="4"/>
  <c r="AX1779" i="4"/>
  <c r="AZ1779" i="4" s="1"/>
  <c r="AZ1771" i="4"/>
  <c r="AY1771" i="4"/>
  <c r="AX1771" i="4"/>
  <c r="AY1763" i="4"/>
  <c r="AX1763" i="4"/>
  <c r="AZ1763" i="4" s="1"/>
  <c r="AY1755" i="4"/>
  <c r="AX1755" i="4"/>
  <c r="AZ1755" i="4" s="1"/>
  <c r="AY1747" i="4"/>
  <c r="AX1747" i="4"/>
  <c r="AZ1747" i="4" s="1"/>
  <c r="AY1739" i="4"/>
  <c r="AX1739" i="4"/>
  <c r="AZ1739" i="4" s="1"/>
  <c r="AY1731" i="4"/>
  <c r="AX1731" i="4"/>
  <c r="AZ1731" i="4" s="1"/>
  <c r="AY1723" i="4"/>
  <c r="AX1723" i="4"/>
  <c r="AZ1723" i="4" s="1"/>
  <c r="AY1715" i="4"/>
  <c r="AX1715" i="4"/>
  <c r="AZ1715" i="4" s="1"/>
  <c r="AZ1707" i="4"/>
  <c r="AY1707" i="4"/>
  <c r="AX1707" i="4"/>
  <c r="AY1699" i="4"/>
  <c r="AX1699" i="4"/>
  <c r="AZ1699" i="4" s="1"/>
  <c r="AY1691" i="4"/>
  <c r="AX1691" i="4"/>
  <c r="AZ1691" i="4" s="1"/>
  <c r="AY1683" i="4"/>
  <c r="AX1683" i="4"/>
  <c r="AZ1683" i="4" s="1"/>
  <c r="AY1675" i="4"/>
  <c r="AX1675" i="4"/>
  <c r="AZ1675" i="4" s="1"/>
  <c r="AY1667" i="4"/>
  <c r="AX1667" i="4"/>
  <c r="AZ1667" i="4" s="1"/>
  <c r="AY1659" i="4"/>
  <c r="AX1659" i="4"/>
  <c r="AZ1659" i="4" s="1"/>
  <c r="AY1651" i="4"/>
  <c r="AX1651" i="4"/>
  <c r="AZ1651" i="4" s="1"/>
  <c r="AY1643" i="4"/>
  <c r="AX1643" i="4"/>
  <c r="AZ1643" i="4" s="1"/>
  <c r="AY1635" i="4"/>
  <c r="AX1635" i="4"/>
  <c r="AZ1635" i="4" s="1"/>
  <c r="AY1627" i="4"/>
  <c r="AX1627" i="4"/>
  <c r="AZ1627" i="4" s="1"/>
  <c r="AY1619" i="4"/>
  <c r="AX1619" i="4"/>
  <c r="AZ1619" i="4" s="1"/>
  <c r="AY1611" i="4"/>
  <c r="AX1611" i="4"/>
  <c r="AZ1611" i="4" s="1"/>
  <c r="AY1603" i="4"/>
  <c r="AX1603" i="4"/>
  <c r="AZ1603" i="4" s="1"/>
  <c r="AY1595" i="4"/>
  <c r="AX1595" i="4"/>
  <c r="AZ1595" i="4" s="1"/>
  <c r="AY1587" i="4"/>
  <c r="AX1587" i="4"/>
  <c r="AZ1587" i="4" s="1"/>
  <c r="AZ1579" i="4"/>
  <c r="AY1579" i="4"/>
  <c r="AX1579" i="4"/>
  <c r="AY1571" i="4"/>
  <c r="AX1571" i="4"/>
  <c r="AZ1571" i="4" s="1"/>
  <c r="AY1563" i="4"/>
  <c r="AX1563" i="4"/>
  <c r="AZ1563" i="4" s="1"/>
  <c r="AY1555" i="4"/>
  <c r="AX1555" i="4"/>
  <c r="AZ1555" i="4" s="1"/>
  <c r="AZ1547" i="4"/>
  <c r="AY1547" i="4"/>
  <c r="AX1547" i="4"/>
  <c r="AY1539" i="4"/>
  <c r="AX1539" i="4"/>
  <c r="AZ1539" i="4" s="1"/>
  <c r="AY1531" i="4"/>
  <c r="AX1531" i="4"/>
  <c r="AZ1531" i="4" s="1"/>
  <c r="AY1523" i="4"/>
  <c r="AX1523" i="4"/>
  <c r="AZ1523" i="4" s="1"/>
  <c r="AY1515" i="4"/>
  <c r="AX1515" i="4"/>
  <c r="AZ1515" i="4" s="1"/>
  <c r="AY1507" i="4"/>
  <c r="AX1507" i="4"/>
  <c r="AZ1507" i="4" s="1"/>
  <c r="AY1499" i="4"/>
  <c r="AX1499" i="4"/>
  <c r="AZ1499" i="4" s="1"/>
  <c r="AY1491" i="4"/>
  <c r="AX1491" i="4"/>
  <c r="AZ1491" i="4" s="1"/>
  <c r="AY1483" i="4"/>
  <c r="AX1483" i="4"/>
  <c r="AZ1483" i="4" s="1"/>
  <c r="AY1475" i="4"/>
  <c r="AX1475" i="4"/>
  <c r="AZ1475" i="4" s="1"/>
  <c r="AY1467" i="4"/>
  <c r="AX1467" i="4"/>
  <c r="AZ1467" i="4" s="1"/>
  <c r="AY1459" i="4"/>
  <c r="AX1459" i="4"/>
  <c r="AZ1459" i="4" s="1"/>
  <c r="AZ1451" i="4"/>
  <c r="AY1451" i="4"/>
  <c r="AX1451" i="4"/>
  <c r="AY1443" i="4"/>
  <c r="AX1443" i="4"/>
  <c r="AZ1443" i="4" s="1"/>
  <c r="AY1435" i="4"/>
  <c r="AX1435" i="4"/>
  <c r="AZ1435" i="4" s="1"/>
  <c r="AY1427" i="4"/>
  <c r="AX1427" i="4"/>
  <c r="AZ1427" i="4" s="1"/>
  <c r="AY1419" i="4"/>
  <c r="AX1419" i="4"/>
  <c r="AZ1419" i="4" s="1"/>
  <c r="AY1411" i="4"/>
  <c r="AX1411" i="4"/>
  <c r="AZ1411" i="4" s="1"/>
  <c r="AY1403" i="4"/>
  <c r="AX1403" i="4"/>
  <c r="AZ1403" i="4" s="1"/>
  <c r="AY1395" i="4"/>
  <c r="AX1395" i="4"/>
  <c r="AZ1395" i="4" s="1"/>
  <c r="AY1387" i="4"/>
  <c r="AX1387" i="4"/>
  <c r="AZ1387" i="4" s="1"/>
  <c r="AY1379" i="4"/>
  <c r="AX1379" i="4"/>
  <c r="AZ1379" i="4" s="1"/>
  <c r="AY1371" i="4"/>
  <c r="AX1371" i="4"/>
  <c r="AZ1371" i="4" s="1"/>
  <c r="AY1363" i="4"/>
  <c r="AX1363" i="4"/>
  <c r="AZ1363" i="4" s="1"/>
  <c r="AY1355" i="4"/>
  <c r="AX1355" i="4"/>
  <c r="AZ1355" i="4" s="1"/>
  <c r="AY1347" i="4"/>
  <c r="AX1347" i="4"/>
  <c r="AZ1347" i="4" s="1"/>
  <c r="AY1339" i="4"/>
  <c r="AX1339" i="4"/>
  <c r="AZ1339" i="4" s="1"/>
  <c r="AY1331" i="4"/>
  <c r="AX1331" i="4"/>
  <c r="AZ1331" i="4" s="1"/>
  <c r="AZ1323" i="4"/>
  <c r="AY1323" i="4"/>
  <c r="AX1323" i="4"/>
  <c r="AY1315" i="4"/>
  <c r="AX1315" i="4"/>
  <c r="AZ1315" i="4" s="1"/>
  <c r="AY1307" i="4"/>
  <c r="AX1307" i="4"/>
  <c r="AZ1307" i="4" s="1"/>
  <c r="AY1299" i="4"/>
  <c r="AX1299" i="4"/>
  <c r="AZ1299" i="4" s="1"/>
  <c r="AZ1291" i="4"/>
  <c r="AY1291" i="4"/>
  <c r="AX1291" i="4"/>
  <c r="AY1283" i="4"/>
  <c r="AX1283" i="4"/>
  <c r="AZ1283" i="4" s="1"/>
  <c r="AY1275" i="4"/>
  <c r="AX1275" i="4"/>
  <c r="AZ1275" i="4" s="1"/>
  <c r="AY1267" i="4"/>
  <c r="AX1267" i="4"/>
  <c r="AZ1267" i="4" s="1"/>
  <c r="AY1259" i="4"/>
  <c r="AX1259" i="4"/>
  <c r="AZ1259" i="4" s="1"/>
  <c r="AY1251" i="4"/>
  <c r="AX1251" i="4"/>
  <c r="AZ1251" i="4" s="1"/>
  <c r="AY1243" i="4"/>
  <c r="AX1243" i="4"/>
  <c r="AZ1243" i="4" s="1"/>
  <c r="AY1235" i="4"/>
  <c r="AX1235" i="4"/>
  <c r="AZ1235" i="4" s="1"/>
  <c r="AZ1227" i="4"/>
  <c r="AY1227" i="4"/>
  <c r="AX1227" i="4"/>
  <c r="AY1219" i="4"/>
  <c r="AX1219" i="4"/>
  <c r="AZ1219" i="4" s="1"/>
  <c r="AY1211" i="4"/>
  <c r="AX1211" i="4"/>
  <c r="AZ1211" i="4" s="1"/>
  <c r="AY1203" i="4"/>
  <c r="AX1203" i="4"/>
  <c r="AZ1203" i="4" s="1"/>
  <c r="AZ1195" i="4"/>
  <c r="AY1195" i="4"/>
  <c r="AX1195" i="4"/>
  <c r="AY1187" i="4"/>
  <c r="AX1187" i="4"/>
  <c r="AZ1187" i="4" s="1"/>
  <c r="AY1179" i="4"/>
  <c r="AX1179" i="4"/>
  <c r="AZ1179" i="4" s="1"/>
  <c r="AY1171" i="4"/>
  <c r="AX1171" i="4"/>
  <c r="AZ1171" i="4" s="1"/>
  <c r="AY1163" i="4"/>
  <c r="AX1163" i="4"/>
  <c r="AZ1163" i="4" s="1"/>
  <c r="AY1155" i="4"/>
  <c r="AX1155" i="4"/>
  <c r="AZ1155" i="4" s="1"/>
  <c r="AY1147" i="4"/>
  <c r="AX1147" i="4"/>
  <c r="AZ1147" i="4" s="1"/>
  <c r="AY1139" i="4"/>
  <c r="AX1139" i="4"/>
  <c r="AZ1139" i="4" s="1"/>
  <c r="AY1131" i="4"/>
  <c r="AX1131" i="4"/>
  <c r="AZ1131" i="4" s="1"/>
  <c r="AY1123" i="4"/>
  <c r="AX1123" i="4"/>
  <c r="AZ1123" i="4" s="1"/>
  <c r="AY1115" i="4"/>
  <c r="AX1115" i="4"/>
  <c r="AZ1115" i="4" s="1"/>
  <c r="AY1107" i="4"/>
  <c r="AX1107" i="4"/>
  <c r="AZ1107" i="4" s="1"/>
  <c r="AY1099" i="4"/>
  <c r="AX1099" i="4"/>
  <c r="AZ1099" i="4" s="1"/>
  <c r="AY1091" i="4"/>
  <c r="AX1091" i="4"/>
  <c r="AZ1091" i="4" s="1"/>
  <c r="AY1083" i="4"/>
  <c r="AX1083" i="4"/>
  <c r="AZ1083" i="4" s="1"/>
  <c r="AY1075" i="4"/>
  <c r="AX1075" i="4"/>
  <c r="AZ1075" i="4" s="1"/>
  <c r="AZ1067" i="4"/>
  <c r="AY1067" i="4"/>
  <c r="AX1067" i="4"/>
  <c r="AY1059" i="4"/>
  <c r="AX1059" i="4"/>
  <c r="AZ1059" i="4" s="1"/>
  <c r="AY1051" i="4"/>
  <c r="AX1051" i="4"/>
  <c r="AZ1051" i="4" s="1"/>
  <c r="AY1043" i="4"/>
  <c r="AX1043" i="4"/>
  <c r="AZ1043" i="4" s="1"/>
  <c r="AZ1035" i="4"/>
  <c r="AY1035" i="4"/>
  <c r="AX1035" i="4"/>
  <c r="AY1027" i="4"/>
  <c r="AX1027" i="4"/>
  <c r="AZ1027" i="4" s="1"/>
  <c r="AY1019" i="4"/>
  <c r="AX1019" i="4"/>
  <c r="AZ1019" i="4" s="1"/>
  <c r="AY1011" i="4"/>
  <c r="AX1011" i="4"/>
  <c r="AZ1011" i="4" s="1"/>
  <c r="AY1003" i="4"/>
  <c r="AX1003" i="4"/>
  <c r="AZ1003" i="4" s="1"/>
  <c r="AY995" i="4"/>
  <c r="AX995" i="4"/>
  <c r="AZ995" i="4" s="1"/>
  <c r="AY987" i="4"/>
  <c r="AX987" i="4"/>
  <c r="AZ987" i="4" s="1"/>
  <c r="AY979" i="4"/>
  <c r="AX979" i="4"/>
  <c r="AZ979" i="4" s="1"/>
  <c r="AY971" i="4"/>
  <c r="AX971" i="4"/>
  <c r="AZ971" i="4" s="1"/>
  <c r="AY963" i="4"/>
  <c r="AX963" i="4"/>
  <c r="AZ963" i="4" s="1"/>
  <c r="AY955" i="4"/>
  <c r="AX955" i="4"/>
  <c r="AZ955" i="4" s="1"/>
  <c r="AY947" i="4"/>
  <c r="AX947" i="4"/>
  <c r="AZ947" i="4" s="1"/>
  <c r="AZ939" i="4"/>
  <c r="AY939" i="4"/>
  <c r="AX939" i="4"/>
  <c r="AY931" i="4"/>
  <c r="AX931" i="4"/>
  <c r="AZ931" i="4" s="1"/>
  <c r="AY923" i="4"/>
  <c r="AX923" i="4"/>
  <c r="AZ923" i="4" s="1"/>
  <c r="AY915" i="4"/>
  <c r="AX915" i="4"/>
  <c r="AZ915" i="4" s="1"/>
  <c r="AY907" i="4"/>
  <c r="AX907" i="4"/>
  <c r="AZ907" i="4" s="1"/>
  <c r="AY899" i="4"/>
  <c r="AX899" i="4"/>
  <c r="AZ899" i="4" s="1"/>
  <c r="AY891" i="4"/>
  <c r="AX891" i="4"/>
  <c r="AZ891" i="4" s="1"/>
  <c r="AY883" i="4"/>
  <c r="AX883" i="4"/>
  <c r="AZ883" i="4" s="1"/>
  <c r="AY875" i="4"/>
  <c r="AX875" i="4"/>
  <c r="AZ875" i="4" s="1"/>
  <c r="AY867" i="4"/>
  <c r="AX867" i="4"/>
  <c r="AZ867" i="4" s="1"/>
  <c r="AY859" i="4"/>
  <c r="AX859" i="4"/>
  <c r="AZ859" i="4" s="1"/>
  <c r="AY851" i="4"/>
  <c r="AX851" i="4"/>
  <c r="AZ851" i="4" s="1"/>
  <c r="AY843" i="4"/>
  <c r="AX843" i="4"/>
  <c r="AZ843" i="4" s="1"/>
  <c r="AY835" i="4"/>
  <c r="AX835" i="4"/>
  <c r="AZ835" i="4" s="1"/>
  <c r="AY827" i="4"/>
  <c r="AX827" i="4"/>
  <c r="AZ827" i="4" s="1"/>
  <c r="AY819" i="4"/>
  <c r="AX819" i="4"/>
  <c r="AZ819" i="4" s="1"/>
  <c r="AZ811" i="4"/>
  <c r="AY811" i="4"/>
  <c r="AX811" i="4"/>
  <c r="AY803" i="4"/>
  <c r="AX803" i="4"/>
  <c r="AZ803" i="4" s="1"/>
  <c r="AY795" i="4"/>
  <c r="AX795" i="4"/>
  <c r="AZ795" i="4" s="1"/>
  <c r="AY787" i="4"/>
  <c r="AX787" i="4"/>
  <c r="AZ787" i="4" s="1"/>
  <c r="AZ779" i="4"/>
  <c r="AY779" i="4"/>
  <c r="AX779" i="4"/>
  <c r="AY771" i="4"/>
  <c r="AX771" i="4"/>
  <c r="AZ771" i="4" s="1"/>
  <c r="AY763" i="4"/>
  <c r="AX763" i="4"/>
  <c r="AZ763" i="4" s="1"/>
  <c r="AY755" i="4"/>
  <c r="AX755" i="4"/>
  <c r="AZ755" i="4" s="1"/>
  <c r="AY747" i="4"/>
  <c r="AX747" i="4"/>
  <c r="AZ747" i="4" s="1"/>
  <c r="AY739" i="4"/>
  <c r="AX739" i="4"/>
  <c r="AZ739" i="4" s="1"/>
  <c r="AY731" i="4"/>
  <c r="AX731" i="4"/>
  <c r="AZ731" i="4" s="1"/>
  <c r="AY723" i="4"/>
  <c r="AX723" i="4"/>
  <c r="AZ723" i="4" s="1"/>
  <c r="AY715" i="4"/>
  <c r="AX715" i="4"/>
  <c r="AZ715" i="4" s="1"/>
  <c r="AY707" i="4"/>
  <c r="AX707" i="4"/>
  <c r="AZ707" i="4" s="1"/>
  <c r="AY699" i="4"/>
  <c r="AX699" i="4"/>
  <c r="AZ699" i="4" s="1"/>
  <c r="AY691" i="4"/>
  <c r="AX691" i="4"/>
  <c r="AZ691" i="4" s="1"/>
  <c r="AZ683" i="4"/>
  <c r="AY683" i="4"/>
  <c r="AX683" i="4"/>
  <c r="AY675" i="4"/>
  <c r="AX675" i="4"/>
  <c r="AZ675" i="4" s="1"/>
  <c r="AY667" i="4"/>
  <c r="AX667" i="4"/>
  <c r="AZ667" i="4" s="1"/>
  <c r="AY659" i="4"/>
  <c r="AX659" i="4"/>
  <c r="AZ659" i="4" s="1"/>
  <c r="AY651" i="4"/>
  <c r="AX651" i="4"/>
  <c r="AZ651" i="4" s="1"/>
  <c r="AY643" i="4"/>
  <c r="AX643" i="4"/>
  <c r="AZ643" i="4" s="1"/>
  <c r="AY635" i="4"/>
  <c r="AX635" i="4"/>
  <c r="AZ635" i="4" s="1"/>
  <c r="AY627" i="4"/>
  <c r="AX627" i="4"/>
  <c r="AZ627" i="4" s="1"/>
  <c r="AY619" i="4"/>
  <c r="AX619" i="4"/>
  <c r="AZ619" i="4" s="1"/>
  <c r="AY611" i="4"/>
  <c r="AX611" i="4"/>
  <c r="AZ611" i="4" s="1"/>
  <c r="AY603" i="4"/>
  <c r="AX603" i="4"/>
  <c r="AZ603" i="4" s="1"/>
  <c r="AY595" i="4"/>
  <c r="AX595" i="4"/>
  <c r="AZ595" i="4" s="1"/>
  <c r="AY587" i="4"/>
  <c r="AX587" i="4"/>
  <c r="AZ587" i="4" s="1"/>
  <c r="AY579" i="4"/>
  <c r="AX579" i="4"/>
  <c r="AZ579" i="4" s="1"/>
  <c r="AY571" i="4"/>
  <c r="AX571" i="4"/>
  <c r="AZ571" i="4" s="1"/>
  <c r="AY563" i="4"/>
  <c r="AX563" i="4"/>
  <c r="AZ563" i="4" s="1"/>
  <c r="AZ555" i="4"/>
  <c r="AY555" i="4"/>
  <c r="AX555" i="4"/>
  <c r="AY547" i="4"/>
  <c r="AX547" i="4"/>
  <c r="AZ547" i="4" s="1"/>
  <c r="AY539" i="4"/>
  <c r="AX539" i="4"/>
  <c r="AZ539" i="4" s="1"/>
  <c r="AY531" i="4"/>
  <c r="AX531" i="4"/>
  <c r="AZ531" i="4" s="1"/>
  <c r="AZ523" i="4"/>
  <c r="AY523" i="4"/>
  <c r="AX523" i="4"/>
  <c r="AY515" i="4"/>
  <c r="AX515" i="4"/>
  <c r="AZ515" i="4" s="1"/>
  <c r="AY507" i="4"/>
  <c r="AX507" i="4"/>
  <c r="AZ507" i="4" s="1"/>
  <c r="AY499" i="4"/>
  <c r="AX499" i="4"/>
  <c r="AZ499" i="4" s="1"/>
  <c r="AY491" i="4"/>
  <c r="AX491" i="4"/>
  <c r="AZ491" i="4" s="1"/>
  <c r="AY483" i="4"/>
  <c r="AX483" i="4"/>
  <c r="AZ483" i="4" s="1"/>
  <c r="AY475" i="4"/>
  <c r="AX475" i="4"/>
  <c r="AZ475" i="4" s="1"/>
  <c r="AY467" i="4"/>
  <c r="AX467" i="4"/>
  <c r="AZ467" i="4" s="1"/>
  <c r="AY459" i="4"/>
  <c r="AX459" i="4"/>
  <c r="AZ459" i="4" s="1"/>
  <c r="AY451" i="4"/>
  <c r="AX451" i="4"/>
  <c r="AZ451" i="4" s="1"/>
  <c r="AY443" i="4"/>
  <c r="AX443" i="4"/>
  <c r="AZ443" i="4" s="1"/>
  <c r="AY435" i="4"/>
  <c r="AX435" i="4"/>
  <c r="AZ435" i="4" s="1"/>
  <c r="AZ427" i="4"/>
  <c r="AY427" i="4"/>
  <c r="AX427" i="4"/>
  <c r="AY419" i="4"/>
  <c r="AX419" i="4"/>
  <c r="AZ419" i="4" s="1"/>
  <c r="AY411" i="4"/>
  <c r="AX411" i="4"/>
  <c r="AZ411" i="4" s="1"/>
  <c r="AY403" i="4"/>
  <c r="AX403" i="4"/>
  <c r="AZ403" i="4" s="1"/>
  <c r="AY395" i="4"/>
  <c r="AX395" i="4"/>
  <c r="AZ395" i="4" s="1"/>
  <c r="AY387" i="4"/>
  <c r="AX387" i="4"/>
  <c r="AZ387" i="4" s="1"/>
  <c r="AY379" i="4"/>
  <c r="AX379" i="4"/>
  <c r="AZ379" i="4" s="1"/>
  <c r="AY371" i="4"/>
  <c r="AX371" i="4"/>
  <c r="AZ371" i="4" s="1"/>
  <c r="AY363" i="4"/>
  <c r="AX363" i="4"/>
  <c r="AZ363" i="4" s="1"/>
  <c r="AY355" i="4"/>
  <c r="AX355" i="4"/>
  <c r="AZ355" i="4" s="1"/>
  <c r="AY347" i="4"/>
  <c r="AX347" i="4"/>
  <c r="AZ347" i="4" s="1"/>
  <c r="AY339" i="4"/>
  <c r="AX339" i="4"/>
  <c r="AZ339" i="4" s="1"/>
  <c r="AY331" i="4"/>
  <c r="AX331" i="4"/>
  <c r="AZ331" i="4" s="1"/>
  <c r="AY323" i="4"/>
  <c r="AX323" i="4"/>
  <c r="AZ323" i="4" s="1"/>
  <c r="AY315" i="4"/>
  <c r="AX315" i="4"/>
  <c r="AZ315" i="4" s="1"/>
  <c r="AY307" i="4"/>
  <c r="AX307" i="4"/>
  <c r="AZ307" i="4" s="1"/>
  <c r="AY299" i="4"/>
  <c r="AX299" i="4"/>
  <c r="AZ299" i="4" s="1"/>
  <c r="AY291" i="4"/>
  <c r="AX291" i="4"/>
  <c r="AZ291" i="4" s="1"/>
  <c r="AY283" i="4"/>
  <c r="AX283" i="4"/>
  <c r="AZ283" i="4" s="1"/>
  <c r="AY275" i="4"/>
  <c r="AX275" i="4"/>
  <c r="AZ275" i="4" s="1"/>
  <c r="AY267" i="4"/>
  <c r="AX267" i="4"/>
  <c r="AZ267" i="4" s="1"/>
  <c r="AI55" i="4"/>
  <c r="J55" i="4"/>
  <c r="AP1965" i="4"/>
  <c r="AP1541" i="4"/>
  <c r="AP1980" i="4"/>
  <c r="J197" i="4"/>
  <c r="AP1653" i="4"/>
  <c r="AP1581" i="4"/>
  <c r="AP1804" i="4"/>
  <c r="AP1692" i="4"/>
  <c r="BF348" i="4"/>
  <c r="BF1996" i="4"/>
  <c r="AP1725" i="4"/>
  <c r="AP1957" i="4"/>
  <c r="AP1669" i="4"/>
  <c r="AP1668" i="4"/>
  <c r="AP1548" i="4"/>
  <c r="AP308" i="4"/>
  <c r="J165" i="4"/>
  <c r="BF540" i="4"/>
  <c r="BF1812" i="4"/>
  <c r="AP1988" i="4"/>
  <c r="AP1972" i="4"/>
  <c r="AP1733" i="4"/>
  <c r="AP765" i="4"/>
  <c r="AP1724" i="4"/>
  <c r="BF564" i="4"/>
  <c r="BF1836" i="4"/>
  <c r="AP1549" i="4"/>
  <c r="AP1973" i="4"/>
  <c r="J221" i="4"/>
  <c r="J205" i="4"/>
  <c r="J173" i="4"/>
  <c r="AP1916" i="4"/>
  <c r="AP1732" i="4"/>
  <c r="AP1572" i="4"/>
  <c r="BF1540" i="4"/>
  <c r="BF1876" i="4"/>
  <c r="AP1557" i="4"/>
  <c r="AP1565" i="4"/>
  <c r="J40" i="4"/>
  <c r="J189" i="4"/>
  <c r="J157" i="4"/>
  <c r="AP1796" i="4"/>
  <c r="J102" i="4"/>
  <c r="AP1860" i="4"/>
  <c r="BF244" i="4"/>
  <c r="BF1644" i="4"/>
  <c r="BF1541" i="4"/>
  <c r="BF1948" i="4"/>
  <c r="AP1948" i="4"/>
  <c r="BF1933" i="4"/>
  <c r="BF1932" i="4"/>
  <c r="AP1932" i="4"/>
  <c r="AP1924" i="4"/>
  <c r="BF1924" i="4"/>
  <c r="BF1909" i="4"/>
  <c r="BF1908" i="4"/>
  <c r="AP1908" i="4"/>
  <c r="AP1892" i="4"/>
  <c r="BF1892" i="4"/>
  <c r="BF1884" i="4"/>
  <c r="AP1884" i="4"/>
  <c r="BF1852" i="4"/>
  <c r="AP1852" i="4"/>
  <c r="AP1844" i="4"/>
  <c r="BF1844" i="4"/>
  <c r="BF1829" i="4"/>
  <c r="AP1828" i="4"/>
  <c r="BF1828" i="4"/>
  <c r="BF1820" i="4"/>
  <c r="BF1821" i="4"/>
  <c r="AP1820" i="4"/>
  <c r="AP1780" i="4"/>
  <c r="BF1780" i="4"/>
  <c r="AP1764" i="4"/>
  <c r="AP1765" i="4"/>
  <c r="BF1764" i="4"/>
  <c r="BF1756" i="4"/>
  <c r="AP1756" i="4"/>
  <c r="BF1757" i="4"/>
  <c r="BF1749" i="4"/>
  <c r="AP1748" i="4"/>
  <c r="BF1740" i="4"/>
  <c r="AP1741" i="4"/>
  <c r="AP1716" i="4"/>
  <c r="BF1716" i="4"/>
  <c r="AP1700" i="4"/>
  <c r="BF1700" i="4"/>
  <c r="BF1660" i="4"/>
  <c r="AP1660" i="4"/>
  <c r="BF1605" i="4"/>
  <c r="BF1604" i="4"/>
  <c r="BF1508" i="4"/>
  <c r="AP1508" i="4"/>
  <c r="AP556" i="4"/>
  <c r="BF556" i="4"/>
  <c r="BF548" i="4"/>
  <c r="AP548" i="4"/>
  <c r="AP532" i="4"/>
  <c r="BF532" i="4"/>
  <c r="AP524" i="4"/>
  <c r="BF524" i="4"/>
  <c r="BF500" i="4"/>
  <c r="AP500" i="4"/>
  <c r="BF340" i="4"/>
  <c r="AP340" i="4"/>
  <c r="AP300" i="4"/>
  <c r="BF300" i="4"/>
  <c r="BF292" i="4"/>
  <c r="AP292" i="4"/>
  <c r="BF276" i="4"/>
  <c r="AP276" i="4"/>
  <c r="AP268" i="4"/>
  <c r="BF268" i="4"/>
  <c r="AP260" i="4"/>
  <c r="BF260" i="4"/>
  <c r="AP236" i="4"/>
  <c r="BF236" i="4"/>
  <c r="AP212" i="4"/>
  <c r="BF212" i="4"/>
  <c r="BF204" i="4"/>
  <c r="AP204" i="4"/>
  <c r="BF196" i="4"/>
  <c r="AP196" i="4"/>
  <c r="BF188" i="4"/>
  <c r="AP188" i="4"/>
  <c r="BF132" i="4"/>
  <c r="AP132" i="4"/>
  <c r="BF108" i="4"/>
  <c r="AP108" i="4"/>
  <c r="BF100" i="4"/>
  <c r="AP100" i="4"/>
  <c r="AP12" i="4"/>
  <c r="BF12" i="4"/>
  <c r="AI253" i="4"/>
  <c r="J253" i="4"/>
  <c r="AJ94" i="4"/>
  <c r="J94" i="4"/>
  <c r="AJ78" i="4"/>
  <c r="J78" i="4"/>
  <c r="AJ70" i="4"/>
  <c r="J70" i="4"/>
  <c r="AP1964" i="4"/>
  <c r="AP1709" i="4"/>
  <c r="J237" i="4"/>
  <c r="AP1788" i="4"/>
  <c r="AP1573" i="4"/>
  <c r="AP1652" i="4"/>
  <c r="AP1781" i="4"/>
  <c r="BF1708" i="4"/>
  <c r="BF1917" i="4"/>
  <c r="BF835" i="4"/>
  <c r="BF903" i="4"/>
  <c r="AP887" i="4"/>
  <c r="AP879" i="4"/>
  <c r="BF839" i="4"/>
  <c r="BF823" i="4"/>
  <c r="BF815" i="4"/>
  <c r="BF799" i="4"/>
  <c r="BF791" i="4"/>
  <c r="BF783" i="4"/>
  <c r="BF695" i="4"/>
  <c r="BF679" i="4"/>
  <c r="BF663" i="4"/>
  <c r="AP599" i="4"/>
  <c r="AP567" i="4"/>
  <c r="AP551" i="4"/>
  <c r="AP543" i="4"/>
  <c r="BF455" i="4"/>
  <c r="AP447" i="4"/>
  <c r="BF431" i="4"/>
  <c r="BF407" i="4"/>
  <c r="BF399" i="4"/>
  <c r="BF383" i="4"/>
  <c r="BF375" i="4"/>
  <c r="BF367" i="4"/>
  <c r="AP359" i="4"/>
  <c r="AP351" i="4"/>
  <c r="BF335" i="4"/>
  <c r="BF327" i="4"/>
  <c r="AP319" i="4"/>
  <c r="BF263" i="4"/>
  <c r="AP255" i="4"/>
  <c r="AP231" i="4"/>
  <c r="BF199" i="4"/>
  <c r="BF175" i="4"/>
  <c r="BF143" i="4"/>
  <c r="BF135" i="4"/>
  <c r="BF111" i="4"/>
  <c r="AP103" i="4"/>
  <c r="AP95" i="4"/>
  <c r="BF79" i="4"/>
  <c r="AP31" i="4"/>
  <c r="AP23" i="4"/>
  <c r="BF1957" i="4"/>
  <c r="AP1909" i="4"/>
  <c r="AP1757" i="4"/>
  <c r="BF1734" i="4"/>
  <c r="BF1702" i="4"/>
  <c r="BF1550" i="4"/>
  <c r="BF1542" i="4"/>
  <c r="BF1478" i="4"/>
  <c r="BF1462" i="4"/>
  <c r="AP1454" i="4"/>
  <c r="BF1422" i="4"/>
  <c r="AP1366" i="4"/>
  <c r="BF1342" i="4"/>
  <c r="BF1334" i="4"/>
  <c r="BF1310" i="4"/>
  <c r="BF1286" i="4"/>
  <c r="BF1278" i="4"/>
  <c r="AP1270" i="4"/>
  <c r="BF958" i="4"/>
  <c r="BF950" i="4"/>
  <c r="BF942" i="4"/>
  <c r="AP926" i="4"/>
  <c r="AP846" i="4"/>
  <c r="BF782" i="4"/>
  <c r="BF742" i="4"/>
  <c r="BF726" i="4"/>
  <c r="BF718" i="4"/>
  <c r="AP694" i="4"/>
  <c r="AP662" i="4"/>
  <c r="BF638" i="4"/>
  <c r="BF582" i="4"/>
  <c r="AP558" i="4"/>
  <c r="AP542" i="4"/>
  <c r="AP525" i="4"/>
  <c r="AP510" i="4"/>
  <c r="AP501" i="4"/>
  <c r="AP470" i="4"/>
  <c r="AP445" i="4"/>
  <c r="AP381" i="4"/>
  <c r="AP301" i="4"/>
  <c r="AP277" i="4"/>
  <c r="AP269" i="4"/>
  <c r="BF173" i="4"/>
  <c r="AP149" i="4"/>
  <c r="AP37" i="4"/>
  <c r="BF168" i="4"/>
  <c r="BF160" i="4"/>
  <c r="AP120" i="4"/>
  <c r="BF88" i="4"/>
  <c r="AP72" i="4"/>
  <c r="BF64" i="4"/>
  <c r="AP56" i="4"/>
  <c r="BF48" i="4"/>
  <c r="BF40" i="4"/>
  <c r="AP422" i="4"/>
  <c r="BF286" i="4"/>
  <c r="AP78" i="4"/>
  <c r="AP70" i="4"/>
  <c r="AP30" i="4"/>
  <c r="AP162" i="4"/>
  <c r="AP154" i="4"/>
  <c r="AP146" i="4"/>
  <c r="BF138" i="4"/>
  <c r="AP122" i="4"/>
  <c r="AP1246" i="4"/>
  <c r="AP1238" i="4"/>
  <c r="BF1230" i="4"/>
  <c r="BF1222" i="4"/>
  <c r="BF1206" i="4"/>
  <c r="AP1190" i="4"/>
  <c r="BF1086" i="4"/>
  <c r="BF1078" i="4"/>
  <c r="BF1062" i="4"/>
  <c r="BF1054" i="4"/>
  <c r="BF1006" i="4"/>
  <c r="BF990" i="4"/>
  <c r="AP974" i="4"/>
  <c r="AY82" i="4"/>
  <c r="AY17" i="4"/>
  <c r="AY80" i="4"/>
  <c r="AY32" i="4"/>
  <c r="AY111" i="4"/>
  <c r="AY103" i="4"/>
  <c r="AY95" i="4"/>
  <c r="AY79" i="4"/>
  <c r="AY71" i="4"/>
  <c r="AY55" i="4"/>
  <c r="AY47" i="4"/>
  <c r="AY39" i="4"/>
  <c r="AY31" i="4"/>
  <c r="AY23" i="4"/>
  <c r="AY15" i="4"/>
  <c r="AY86" i="4"/>
  <c r="AY62" i="4"/>
  <c r="AI266" i="4"/>
  <c r="AF266" i="4"/>
  <c r="AX266" i="4"/>
  <c r="AZ266" i="4" s="1"/>
  <c r="J214" i="4"/>
  <c r="AF33" i="4"/>
  <c r="AF25" i="4"/>
  <c r="J56" i="4"/>
  <c r="J254" i="4"/>
  <c r="J190" i="4"/>
  <c r="J33" i="4"/>
  <c r="J119" i="4"/>
  <c r="J134" i="4"/>
  <c r="J230" i="4"/>
  <c r="J182" i="4"/>
  <c r="J246" i="4"/>
  <c r="AI262" i="4"/>
  <c r="J262" i="4"/>
  <c r="AI222" i="4"/>
  <c r="J222" i="4"/>
  <c r="AK198" i="4"/>
  <c r="J198" i="4"/>
  <c r="AK174" i="4"/>
  <c r="J174" i="4"/>
  <c r="AF166" i="4"/>
  <c r="J166" i="4"/>
  <c r="AF158" i="4"/>
  <c r="J158" i="4"/>
  <c r="AJ150" i="4"/>
  <c r="J150" i="4"/>
  <c r="AK79" i="4"/>
  <c r="J79" i="4"/>
  <c r="AI48" i="4"/>
  <c r="J48" i="4"/>
  <c r="BF1965" i="4"/>
  <c r="AP1966" i="4"/>
  <c r="BF1950" i="4"/>
  <c r="AP1950" i="4"/>
  <c r="BF1949" i="4"/>
  <c r="AP1949" i="4"/>
  <c r="AP1941" i="4"/>
  <c r="BF1941" i="4"/>
  <c r="BF1942" i="4"/>
  <c r="AP1926" i="4"/>
  <c r="AP1918" i="4"/>
  <c r="BF1918" i="4"/>
  <c r="AP1917" i="4"/>
  <c r="BF1901" i="4"/>
  <c r="AP1901" i="4"/>
  <c r="BF1893" i="4"/>
  <c r="AP1893" i="4"/>
  <c r="BF1885" i="4"/>
  <c r="AP1885" i="4"/>
  <c r="AP1877" i="4"/>
  <c r="BF1877" i="4"/>
  <c r="BF1870" i="4"/>
  <c r="AP1870" i="4"/>
  <c r="AP1869" i="4"/>
  <c r="BF1869" i="4"/>
  <c r="BF1862" i="4"/>
  <c r="AP1862" i="4"/>
  <c r="AP1861" i="4"/>
  <c r="BF1861" i="4"/>
  <c r="AP1854" i="4"/>
  <c r="BF1854" i="4"/>
  <c r="BF1853" i="4"/>
  <c r="AP1845" i="4"/>
  <c r="BF1845" i="4"/>
  <c r="AP1846" i="4"/>
  <c r="AP1837" i="4"/>
  <c r="BF1838" i="4"/>
  <c r="AP1838" i="4"/>
  <c r="BF1837" i="4"/>
  <c r="AP1829" i="4"/>
  <c r="AP1830" i="4"/>
  <c r="AP1822" i="4"/>
  <c r="AP1821" i="4"/>
  <c r="BF1813" i="4"/>
  <c r="AP1813" i="4"/>
  <c r="AP1814" i="4"/>
  <c r="BF1814" i="4"/>
  <c r="BF1805" i="4"/>
  <c r="AP1806" i="4"/>
  <c r="AP1805" i="4"/>
  <c r="BF1806" i="4"/>
  <c r="BF1798" i="4"/>
  <c r="BF1797" i="4"/>
  <c r="AP1797" i="4"/>
  <c r="BF1789" i="4"/>
  <c r="AP1790" i="4"/>
  <c r="AP1789" i="4"/>
  <c r="BF1790" i="4"/>
  <c r="BF1781" i="4"/>
  <c r="AP1782" i="4"/>
  <c r="AP1773" i="4"/>
  <c r="AP1774" i="4"/>
  <c r="BF1766" i="4"/>
  <c r="AP1766" i="4"/>
  <c r="BF1765" i="4"/>
  <c r="BF1750" i="4"/>
  <c r="AP1749" i="4"/>
  <c r="BF1741" i="4"/>
  <c r="AP1742" i="4"/>
  <c r="BF1717" i="4"/>
  <c r="BF1718" i="4"/>
  <c r="BF1709" i="4"/>
  <c r="BF1710" i="4"/>
  <c r="BF1694" i="4"/>
  <c r="AP1693" i="4"/>
  <c r="AP1694" i="4"/>
  <c r="BF1685" i="4"/>
  <c r="BF1686" i="4"/>
  <c r="AP1685" i="4"/>
  <c r="AP1678" i="4"/>
  <c r="AP1677" i="4"/>
  <c r="BF1677" i="4"/>
  <c r="BF1678" i="4"/>
  <c r="AP1670" i="4"/>
  <c r="BF1670" i="4"/>
  <c r="BF1662" i="4"/>
  <c r="AP1661" i="4"/>
  <c r="BF1654" i="4"/>
  <c r="BF1653" i="4"/>
  <c r="AP1646" i="4"/>
  <c r="AP1645" i="4"/>
  <c r="BF1646" i="4"/>
  <c r="BF1638" i="4"/>
  <c r="AP1638" i="4"/>
  <c r="AP1630" i="4"/>
  <c r="AP1629" i="4"/>
  <c r="AP1613" i="4"/>
  <c r="BF1614" i="4"/>
  <c r="AP1606" i="4"/>
  <c r="AP1605" i="4"/>
  <c r="BF1597" i="4"/>
  <c r="BF1598" i="4"/>
  <c r="AP1598" i="4"/>
  <c r="AP1597" i="4"/>
  <c r="BF1590" i="4"/>
  <c r="BF1582" i="4"/>
  <c r="BF1581" i="4"/>
  <c r="AP1582" i="4"/>
  <c r="BF1574" i="4"/>
  <c r="BF1573" i="4"/>
  <c r="AP1574" i="4"/>
  <c r="BF1566" i="4"/>
  <c r="BF1565" i="4"/>
  <c r="BF1558" i="4"/>
  <c r="BF1557" i="4"/>
  <c r="BF1533" i="4"/>
  <c r="AP1534" i="4"/>
  <c r="BF1534" i="4"/>
  <c r="BF1525" i="4"/>
  <c r="AP1525" i="4"/>
  <c r="BF1526" i="4"/>
  <c r="AP1517" i="4"/>
  <c r="AP1518" i="4"/>
  <c r="BF1517" i="4"/>
  <c r="BF1518" i="4"/>
  <c r="BF1509" i="4"/>
  <c r="AP1509" i="4"/>
  <c r="BF1510" i="4"/>
  <c r="AP1510" i="4"/>
  <c r="AP1502" i="4"/>
  <c r="BF1502" i="4"/>
  <c r="AP1501" i="4"/>
  <c r="BF1501" i="4"/>
  <c r="AP1493" i="4"/>
  <c r="BF1493" i="4"/>
  <c r="AP1486" i="4"/>
  <c r="AP1485" i="4"/>
  <c r="BF1485" i="4"/>
  <c r="BF1486" i="4"/>
  <c r="AP1470" i="4"/>
  <c r="BF1470" i="4"/>
  <c r="AP1469" i="4"/>
  <c r="BF1446" i="4"/>
  <c r="AP1446" i="4"/>
  <c r="AP1430" i="4"/>
  <c r="BF1430" i="4"/>
  <c r="AP1414" i="4"/>
  <c r="BF1414" i="4"/>
  <c r="AP1406" i="4"/>
  <c r="BF1406" i="4"/>
  <c r="AP1398" i="4"/>
  <c r="BF1398" i="4"/>
  <c r="AP1390" i="4"/>
  <c r="BF1390" i="4"/>
  <c r="AP1382" i="4"/>
  <c r="BF1382" i="4"/>
  <c r="AP1374" i="4"/>
  <c r="BF1374" i="4"/>
  <c r="BF1350" i="4"/>
  <c r="AP1350" i="4"/>
  <c r="AP1326" i="4"/>
  <c r="BF1326" i="4"/>
  <c r="AP1318" i="4"/>
  <c r="BF1318" i="4"/>
  <c r="BF1302" i="4"/>
  <c r="AP1302" i="4"/>
  <c r="AP1294" i="4"/>
  <c r="BF1294" i="4"/>
  <c r="BF1262" i="4"/>
  <c r="AP1262" i="4"/>
  <c r="AP1253" i="4"/>
  <c r="BF1254" i="4"/>
  <c r="BF1214" i="4"/>
  <c r="AP1214" i="4"/>
  <c r="BF1198" i="4"/>
  <c r="AP1198" i="4"/>
  <c r="AP1197" i="4"/>
  <c r="BF1094" i="4"/>
  <c r="AP1094" i="4"/>
  <c r="AP1070" i="4"/>
  <c r="BF1070" i="4"/>
  <c r="BF1030" i="4"/>
  <c r="AP1030" i="4"/>
  <c r="BF1022" i="4"/>
  <c r="AP1022" i="4"/>
  <c r="BF1014" i="4"/>
  <c r="AP1014" i="4"/>
  <c r="AP998" i="4"/>
  <c r="BF998" i="4"/>
  <c r="BF966" i="4"/>
  <c r="AP966" i="4"/>
  <c r="AP934" i="4"/>
  <c r="BF934" i="4"/>
  <c r="AP838" i="4"/>
  <c r="BF838" i="4"/>
  <c r="AP830" i="4"/>
  <c r="BF830" i="4"/>
  <c r="AP821" i="4"/>
  <c r="BF822" i="4"/>
  <c r="BF806" i="4"/>
  <c r="AP806" i="4"/>
  <c r="BF790" i="4"/>
  <c r="AP790" i="4"/>
  <c r="AP774" i="4"/>
  <c r="BF774" i="4"/>
  <c r="AP766" i="4"/>
  <c r="BF766" i="4"/>
  <c r="AP757" i="4"/>
  <c r="AP758" i="4"/>
  <c r="AP734" i="4"/>
  <c r="AP733" i="4"/>
  <c r="BF734" i="4"/>
  <c r="AP710" i="4"/>
  <c r="BF710" i="4"/>
  <c r="AP701" i="4"/>
  <c r="BF702" i="4"/>
  <c r="AP702" i="4"/>
  <c r="BF646" i="4"/>
  <c r="AP646" i="4"/>
  <c r="AP630" i="4"/>
  <c r="BF630" i="4"/>
  <c r="AP622" i="4"/>
  <c r="BF622" i="4"/>
  <c r="AP614" i="4"/>
  <c r="BF614" i="4"/>
  <c r="BF590" i="4"/>
  <c r="AP590" i="4"/>
  <c r="AP518" i="4"/>
  <c r="BF518" i="4"/>
  <c r="BF486" i="4"/>
  <c r="AP485" i="4"/>
  <c r="AP254" i="4"/>
  <c r="BF254" i="4"/>
  <c r="J126" i="4"/>
  <c r="J87" i="4"/>
  <c r="AF119" i="4"/>
  <c r="J95" i="4"/>
  <c r="J206" i="4"/>
  <c r="AF41" i="4"/>
  <c r="AE18" i="4"/>
  <c r="B10" i="19" a="1"/>
  <c r="B10" i="19" s="1"/>
  <c r="T64" i="4"/>
  <c r="T258" i="4"/>
  <c r="T250" i="4"/>
  <c r="T242" i="4"/>
  <c r="T234" i="4"/>
  <c r="T226" i="4"/>
  <c r="T218" i="4"/>
  <c r="T210" i="4"/>
  <c r="T202" i="4"/>
  <c r="T194" i="4"/>
  <c r="T186" i="4"/>
  <c r="T178" i="4"/>
  <c r="T170" i="4"/>
  <c r="T162" i="4"/>
  <c r="T154" i="4"/>
  <c r="T146" i="4"/>
  <c r="T138" i="4"/>
  <c r="T130" i="4"/>
  <c r="T122" i="4"/>
  <c r="U263" i="4"/>
  <c r="AO263" i="4" s="1"/>
  <c r="U255" i="4"/>
  <c r="AO255" i="4" s="1"/>
  <c r="U247" i="4"/>
  <c r="AO247" i="4" s="1"/>
  <c r="U239" i="4"/>
  <c r="AO239" i="4" s="1"/>
  <c r="U231" i="4"/>
  <c r="AO231" i="4" s="1"/>
  <c r="U223" i="4"/>
  <c r="AO223" i="4" s="1"/>
  <c r="U215" i="4"/>
  <c r="AO215" i="4" s="1"/>
  <c r="U207" i="4"/>
  <c r="AO207" i="4" s="1"/>
  <c r="U199" i="4"/>
  <c r="AO199" i="4" s="1"/>
  <c r="U191" i="4"/>
  <c r="AO191" i="4" s="1"/>
  <c r="U183" i="4"/>
  <c r="AO183" i="4" s="1"/>
  <c r="U175" i="4"/>
  <c r="AO175" i="4" s="1"/>
  <c r="U167" i="4"/>
  <c r="AO167" i="4" s="1"/>
  <c r="U159" i="4"/>
  <c r="AO159" i="4" s="1"/>
  <c r="U151" i="4"/>
  <c r="AO151" i="4" s="1"/>
  <c r="U143" i="4"/>
  <c r="AO143" i="4" s="1"/>
  <c r="U135" i="4"/>
  <c r="AO135" i="4" s="1"/>
  <c r="U127" i="4"/>
  <c r="AO127" i="4" s="1"/>
  <c r="U119" i="4"/>
  <c r="AO119" i="4" s="1"/>
  <c r="U64" i="4"/>
  <c r="AO64" i="4" s="1"/>
  <c r="T72" i="4"/>
  <c r="T265" i="4"/>
  <c r="T257" i="4"/>
  <c r="T249" i="4"/>
  <c r="T241" i="4"/>
  <c r="T233" i="4"/>
  <c r="T225" i="4"/>
  <c r="T217" i="4"/>
  <c r="T209" i="4"/>
  <c r="T201" i="4"/>
  <c r="T193" i="4"/>
  <c r="T185" i="4"/>
  <c r="T177" i="4"/>
  <c r="T169" i="4"/>
  <c r="T161" i="4"/>
  <c r="T153" i="4"/>
  <c r="T145" i="4"/>
  <c r="T137" i="4"/>
  <c r="T129" i="4"/>
  <c r="T121" i="4"/>
  <c r="U262" i="4"/>
  <c r="AO262" i="4" s="1"/>
  <c r="U254" i="4"/>
  <c r="AO254" i="4" s="1"/>
  <c r="U246" i="4"/>
  <c r="AO246" i="4" s="1"/>
  <c r="U238" i="4"/>
  <c r="AO238" i="4" s="1"/>
  <c r="U230" i="4"/>
  <c r="AO230" i="4" s="1"/>
  <c r="AP230" i="4" s="1"/>
  <c r="U222" i="4"/>
  <c r="AO222" i="4" s="1"/>
  <c r="U214" i="4"/>
  <c r="AO214" i="4" s="1"/>
  <c r="U206" i="4"/>
  <c r="AO206" i="4" s="1"/>
  <c r="U198" i="4"/>
  <c r="AO198" i="4" s="1"/>
  <c r="U190" i="4"/>
  <c r="AO190" i="4" s="1"/>
  <c r="U182" i="4"/>
  <c r="AO182" i="4" s="1"/>
  <c r="U174" i="4"/>
  <c r="AO174" i="4" s="1"/>
  <c r="U166" i="4"/>
  <c r="AO166" i="4" s="1"/>
  <c r="U158" i="4"/>
  <c r="AO158" i="4" s="1"/>
  <c r="U150" i="4"/>
  <c r="AO150" i="4" s="1"/>
  <c r="U142" i="4"/>
  <c r="AO142" i="4" s="1"/>
  <c r="U134" i="4"/>
  <c r="AO134" i="4" s="1"/>
  <c r="U126" i="4"/>
  <c r="AO126" i="4" s="1"/>
  <c r="U118" i="4"/>
  <c r="AO118" i="4" s="1"/>
  <c r="T264" i="4"/>
  <c r="T256" i="4"/>
  <c r="T248" i="4"/>
  <c r="T240" i="4"/>
  <c r="T232" i="4"/>
  <c r="T224" i="4"/>
  <c r="T216" i="4"/>
  <c r="T208" i="4"/>
  <c r="T200" i="4"/>
  <c r="T192" i="4"/>
  <c r="T184" i="4"/>
  <c r="T176" i="4"/>
  <c r="T168" i="4"/>
  <c r="T160" i="4"/>
  <c r="T152" i="4"/>
  <c r="T144" i="4"/>
  <c r="T136" i="4"/>
  <c r="T128" i="4"/>
  <c r="T120" i="4"/>
  <c r="U261" i="4"/>
  <c r="AO261" i="4" s="1"/>
  <c r="U253" i="4"/>
  <c r="AO253" i="4" s="1"/>
  <c r="U245" i="4"/>
  <c r="AO245" i="4" s="1"/>
  <c r="U237" i="4"/>
  <c r="AO237" i="4" s="1"/>
  <c r="U229" i="4"/>
  <c r="AO229" i="4" s="1"/>
  <c r="U221" i="4"/>
  <c r="AO221" i="4" s="1"/>
  <c r="U213" i="4"/>
  <c r="AO213" i="4" s="1"/>
  <c r="U205" i="4"/>
  <c r="AO205" i="4" s="1"/>
  <c r="U197" i="4"/>
  <c r="AO197" i="4" s="1"/>
  <c r="U189" i="4"/>
  <c r="AO189" i="4" s="1"/>
  <c r="AP189" i="4" s="1"/>
  <c r="U181" i="4"/>
  <c r="AO181" i="4" s="1"/>
  <c r="U173" i="4"/>
  <c r="AO173" i="4" s="1"/>
  <c r="U165" i="4"/>
  <c r="AO165" i="4" s="1"/>
  <c r="U157" i="4"/>
  <c r="AO157" i="4" s="1"/>
  <c r="U149" i="4"/>
  <c r="AO149" i="4" s="1"/>
  <c r="U141" i="4"/>
  <c r="AO141" i="4" s="1"/>
  <c r="U133" i="4"/>
  <c r="AO133" i="4" s="1"/>
  <c r="U125" i="4"/>
  <c r="AO125" i="4" s="1"/>
  <c r="U117" i="4"/>
  <c r="AO117" i="4" s="1"/>
  <c r="T88" i="4"/>
  <c r="T263" i="4"/>
  <c r="T255" i="4"/>
  <c r="T247" i="4"/>
  <c r="T239" i="4"/>
  <c r="T231" i="4"/>
  <c r="T223" i="4"/>
  <c r="T215" i="4"/>
  <c r="T207" i="4"/>
  <c r="T199" i="4"/>
  <c r="T191" i="4"/>
  <c r="T183" i="4"/>
  <c r="T175" i="4"/>
  <c r="T167" i="4"/>
  <c r="T159" i="4"/>
  <c r="T151" i="4"/>
  <c r="T143" i="4"/>
  <c r="T135" i="4"/>
  <c r="T127" i="4"/>
  <c r="T119" i="4"/>
  <c r="U260" i="4"/>
  <c r="AO260" i="4" s="1"/>
  <c r="U252" i="4"/>
  <c r="AO252" i="4" s="1"/>
  <c r="U244" i="4"/>
  <c r="AO244" i="4" s="1"/>
  <c r="U236" i="4"/>
  <c r="AO236" i="4" s="1"/>
  <c r="U228" i="4"/>
  <c r="AO228" i="4" s="1"/>
  <c r="U220" i="4"/>
  <c r="AO220" i="4" s="1"/>
  <c r="AP220" i="4" s="1"/>
  <c r="U212" i="4"/>
  <c r="AO212" i="4" s="1"/>
  <c r="U204" i="4"/>
  <c r="AO204" i="4" s="1"/>
  <c r="U196" i="4"/>
  <c r="AO196" i="4" s="1"/>
  <c r="U188" i="4"/>
  <c r="AO188" i="4" s="1"/>
  <c r="U180" i="4"/>
  <c r="AO180" i="4" s="1"/>
  <c r="U172" i="4"/>
  <c r="AO172" i="4" s="1"/>
  <c r="U164" i="4"/>
  <c r="AO164" i="4" s="1"/>
  <c r="U156" i="4"/>
  <c r="AO156" i="4" s="1"/>
  <c r="U148" i="4"/>
  <c r="AO148" i="4" s="1"/>
  <c r="U140" i="4"/>
  <c r="AO140" i="4" s="1"/>
  <c r="U132" i="4"/>
  <c r="AO132" i="4" s="1"/>
  <c r="U124" i="4"/>
  <c r="AO124" i="4" s="1"/>
  <c r="U116" i="4"/>
  <c r="AO116" i="4" s="1"/>
  <c r="T96" i="4"/>
  <c r="T262" i="4"/>
  <c r="T254" i="4"/>
  <c r="T246" i="4"/>
  <c r="T238" i="4"/>
  <c r="T230" i="4"/>
  <c r="T222" i="4"/>
  <c r="T214" i="4"/>
  <c r="T206" i="4"/>
  <c r="T198" i="4"/>
  <c r="T190" i="4"/>
  <c r="T182" i="4"/>
  <c r="T174" i="4"/>
  <c r="T166" i="4"/>
  <c r="T158" i="4"/>
  <c r="T150" i="4"/>
  <c r="T142" i="4"/>
  <c r="T134" i="4"/>
  <c r="T126" i="4"/>
  <c r="T118" i="4"/>
  <c r="U259" i="4"/>
  <c r="AO259" i="4" s="1"/>
  <c r="U251" i="4"/>
  <c r="AO251" i="4" s="1"/>
  <c r="AP251" i="4" s="1"/>
  <c r="U243" i="4"/>
  <c r="AO243" i="4" s="1"/>
  <c r="U235" i="4"/>
  <c r="AO235" i="4" s="1"/>
  <c r="U227" i="4"/>
  <c r="AO227" i="4" s="1"/>
  <c r="U219" i="4"/>
  <c r="AO219" i="4" s="1"/>
  <c r="U211" i="4"/>
  <c r="AO211" i="4" s="1"/>
  <c r="U203" i="4"/>
  <c r="AO203" i="4" s="1"/>
  <c r="U195" i="4"/>
  <c r="AO195" i="4" s="1"/>
  <c r="U187" i="4"/>
  <c r="AO187" i="4" s="1"/>
  <c r="U179" i="4"/>
  <c r="AO179" i="4" s="1"/>
  <c r="U171" i="4"/>
  <c r="AO171" i="4" s="1"/>
  <c r="U163" i="4"/>
  <c r="AO163" i="4" s="1"/>
  <c r="U155" i="4"/>
  <c r="AO155" i="4" s="1"/>
  <c r="U147" i="4"/>
  <c r="AO147" i="4" s="1"/>
  <c r="U139" i="4"/>
  <c r="AO139" i="4" s="1"/>
  <c r="U131" i="4"/>
  <c r="AO131" i="4" s="1"/>
  <c r="U123" i="4"/>
  <c r="AO123" i="4" s="1"/>
  <c r="T104" i="4"/>
  <c r="T261" i="4"/>
  <c r="T253" i="4"/>
  <c r="T245" i="4"/>
  <c r="T237" i="4"/>
  <c r="T229" i="4"/>
  <c r="T221" i="4"/>
  <c r="T213" i="4"/>
  <c r="T205" i="4"/>
  <c r="T197" i="4"/>
  <c r="T189" i="4"/>
  <c r="T181" i="4"/>
  <c r="T173" i="4"/>
  <c r="T165" i="4"/>
  <c r="T157" i="4"/>
  <c r="T149" i="4"/>
  <c r="T141" i="4"/>
  <c r="T133" i="4"/>
  <c r="T125" i="4"/>
  <c r="U258" i="4"/>
  <c r="AO258" i="4" s="1"/>
  <c r="U250" i="4"/>
  <c r="AO250" i="4" s="1"/>
  <c r="U242" i="4"/>
  <c r="AO242" i="4" s="1"/>
  <c r="U234" i="4"/>
  <c r="AO234" i="4" s="1"/>
  <c r="U226" i="4"/>
  <c r="AO226" i="4" s="1"/>
  <c r="U218" i="4"/>
  <c r="AO218" i="4" s="1"/>
  <c r="U210" i="4"/>
  <c r="AO210" i="4" s="1"/>
  <c r="U202" i="4"/>
  <c r="AO202" i="4" s="1"/>
  <c r="U194" i="4"/>
  <c r="AO194" i="4" s="1"/>
  <c r="U186" i="4"/>
  <c r="AO186" i="4" s="1"/>
  <c r="U178" i="4"/>
  <c r="AO178" i="4" s="1"/>
  <c r="U170" i="4"/>
  <c r="AO170" i="4" s="1"/>
  <c r="U162" i="4"/>
  <c r="AO162" i="4" s="1"/>
  <c r="U154" i="4"/>
  <c r="AO154" i="4" s="1"/>
  <c r="U146" i="4"/>
  <c r="AO146" i="4" s="1"/>
  <c r="U138" i="4"/>
  <c r="AO138" i="4" s="1"/>
  <c r="U130" i="4"/>
  <c r="AO130" i="4" s="1"/>
  <c r="U122" i="4"/>
  <c r="AO122" i="4" s="1"/>
  <c r="T10" i="4"/>
  <c r="A5" i="19"/>
  <c r="A5" i="18"/>
  <c r="T260" i="4"/>
  <c r="T252" i="4"/>
  <c r="T244" i="4"/>
  <c r="T236" i="4"/>
  <c r="T228" i="4"/>
  <c r="T220" i="4"/>
  <c r="T212" i="4"/>
  <c r="T204" i="4"/>
  <c r="T196" i="4"/>
  <c r="T188" i="4"/>
  <c r="T180" i="4"/>
  <c r="T172" i="4"/>
  <c r="T164" i="4"/>
  <c r="T156" i="4"/>
  <c r="T148" i="4"/>
  <c r="T140" i="4"/>
  <c r="T132" i="4"/>
  <c r="T124" i="4"/>
  <c r="T116" i="4"/>
  <c r="U265" i="4"/>
  <c r="AO265" i="4" s="1"/>
  <c r="AP265" i="4" s="1"/>
  <c r="U257" i="4"/>
  <c r="AO257" i="4" s="1"/>
  <c r="U249" i="4"/>
  <c r="AO249" i="4" s="1"/>
  <c r="U241" i="4"/>
  <c r="AO241" i="4" s="1"/>
  <c r="U233" i="4"/>
  <c r="AO233" i="4" s="1"/>
  <c r="U225" i="4"/>
  <c r="AO225" i="4" s="1"/>
  <c r="U217" i="4"/>
  <c r="AO217" i="4" s="1"/>
  <c r="U209" i="4"/>
  <c r="AO209" i="4" s="1"/>
  <c r="U201" i="4"/>
  <c r="AO201" i="4" s="1"/>
  <c r="U193" i="4"/>
  <c r="AO193" i="4" s="1"/>
  <c r="U185" i="4"/>
  <c r="AO185" i="4" s="1"/>
  <c r="U177" i="4"/>
  <c r="AO177" i="4" s="1"/>
  <c r="U169" i="4"/>
  <c r="AO169" i="4" s="1"/>
  <c r="U161" i="4"/>
  <c r="AO161" i="4" s="1"/>
  <c r="U153" i="4"/>
  <c r="AO153" i="4" s="1"/>
  <c r="U145" i="4"/>
  <c r="AO145" i="4" s="1"/>
  <c r="U137" i="4"/>
  <c r="AO137" i="4" s="1"/>
  <c r="U129" i="4"/>
  <c r="AO129" i="4" s="1"/>
  <c r="U121" i="4"/>
  <c r="AO121" i="4" s="1"/>
  <c r="T259" i="4"/>
  <c r="T251" i="4"/>
  <c r="T243" i="4"/>
  <c r="T235" i="4"/>
  <c r="T227" i="4"/>
  <c r="T219" i="4"/>
  <c r="T211" i="4"/>
  <c r="T203" i="4"/>
  <c r="T195" i="4"/>
  <c r="T187" i="4"/>
  <c r="T179" i="4"/>
  <c r="T171" i="4"/>
  <c r="T163" i="4"/>
  <c r="T155" i="4"/>
  <c r="T147" i="4"/>
  <c r="T139" i="4"/>
  <c r="T131" i="4"/>
  <c r="T123" i="4"/>
  <c r="U264" i="4"/>
  <c r="AO264" i="4" s="1"/>
  <c r="U256" i="4"/>
  <c r="AO256" i="4" s="1"/>
  <c r="U248" i="4"/>
  <c r="AO248" i="4" s="1"/>
  <c r="U240" i="4"/>
  <c r="AO240" i="4" s="1"/>
  <c r="U232" i="4"/>
  <c r="AO232" i="4" s="1"/>
  <c r="U224" i="4"/>
  <c r="AO224" i="4" s="1"/>
  <c r="U216" i="4"/>
  <c r="AO216" i="4" s="1"/>
  <c r="U208" i="4"/>
  <c r="AO208" i="4" s="1"/>
  <c r="U200" i="4"/>
  <c r="AO200" i="4" s="1"/>
  <c r="U192" i="4"/>
  <c r="AO192" i="4" s="1"/>
  <c r="U184" i="4"/>
  <c r="AO184" i="4" s="1"/>
  <c r="U176" i="4"/>
  <c r="AO176" i="4" s="1"/>
  <c r="U168" i="4"/>
  <c r="AO168" i="4" s="1"/>
  <c r="U160" i="4"/>
  <c r="AO160" i="4" s="1"/>
  <c r="U152" i="4"/>
  <c r="AO152" i="4" s="1"/>
  <c r="U144" i="4"/>
  <c r="AO144" i="4" s="1"/>
  <c r="U136" i="4"/>
  <c r="AO136" i="4" s="1"/>
  <c r="AP136" i="4" s="1"/>
  <c r="U128" i="4"/>
  <c r="AO128" i="4" s="1"/>
  <c r="AP128" i="4" s="1"/>
  <c r="U120" i="4"/>
  <c r="AO120" i="4" s="1"/>
  <c r="AW265" i="4"/>
  <c r="AX265" i="4" s="1"/>
  <c r="AW257" i="4"/>
  <c r="AW249" i="4"/>
  <c r="AW241" i="4"/>
  <c r="AW233" i="4"/>
  <c r="AW225" i="4"/>
  <c r="AW217" i="4"/>
  <c r="AW209" i="4"/>
  <c r="AW201" i="4"/>
  <c r="BE201" i="4" s="1"/>
  <c r="AW193" i="4"/>
  <c r="AW185" i="4"/>
  <c r="AW177" i="4"/>
  <c r="AW169" i="4"/>
  <c r="AW161" i="4"/>
  <c r="AW153" i="4"/>
  <c r="AW145" i="4"/>
  <c r="AW137" i="4"/>
  <c r="AW129" i="4"/>
  <c r="AW121" i="4"/>
  <c r="AW258" i="4"/>
  <c r="AW250" i="4"/>
  <c r="AW242" i="4"/>
  <c r="AW234" i="4"/>
  <c r="AW226" i="4"/>
  <c r="AW218" i="4"/>
  <c r="BE218" i="4" s="1"/>
  <c r="AW210" i="4"/>
  <c r="AW202" i="4"/>
  <c r="AW194" i="4"/>
  <c r="AW186" i="4"/>
  <c r="AW178" i="4"/>
  <c r="AW170" i="4"/>
  <c r="AW162" i="4"/>
  <c r="AW154" i="4"/>
  <c r="AW146" i="4"/>
  <c r="AW138" i="4"/>
  <c r="AP266" i="4"/>
  <c r="AE266" i="4"/>
  <c r="V266" i="4"/>
  <c r="AY266" i="4"/>
  <c r="AH266" i="4"/>
  <c r="BF847" i="4"/>
  <c r="AP1560" i="4"/>
  <c r="AP536" i="4"/>
  <c r="AP24" i="4"/>
  <c r="AP247" i="4"/>
  <c r="BF247" i="4"/>
  <c r="BF871" i="4"/>
  <c r="AP1999" i="4"/>
  <c r="BF272" i="4"/>
  <c r="AP1047" i="4"/>
  <c r="BF1536" i="4"/>
  <c r="BF696" i="4"/>
  <c r="BF1184" i="4"/>
  <c r="AP1839" i="4"/>
  <c r="AP992" i="4"/>
  <c r="AP1048" i="4"/>
  <c r="AP696" i="4"/>
  <c r="AP1287" i="4"/>
  <c r="AP1880" i="4"/>
  <c r="AP40" i="4"/>
  <c r="AP687" i="4"/>
  <c r="AP1247" i="4"/>
  <c r="AP1976" i="4"/>
  <c r="AP1263" i="4"/>
  <c r="AP1840" i="4"/>
  <c r="AP664" i="4"/>
  <c r="AP448" i="4"/>
  <c r="AP256" i="4"/>
  <c r="AP895" i="4"/>
  <c r="AP1008" i="4"/>
  <c r="AP1576" i="4"/>
  <c r="AP352" i="4"/>
  <c r="AP464" i="4"/>
  <c r="AP544" i="4"/>
  <c r="AP672" i="4"/>
  <c r="AP768" i="4"/>
  <c r="AP1104" i="4"/>
  <c r="AP1352" i="4"/>
  <c r="AP1568" i="4"/>
  <c r="AP703" i="4"/>
  <c r="AP1695" i="4"/>
  <c r="AP232" i="4"/>
  <c r="AP495" i="4"/>
  <c r="AP719" i="4"/>
  <c r="AP952" i="4"/>
  <c r="AP1288" i="4"/>
  <c r="AP1528" i="4"/>
  <c r="AP1632" i="4"/>
  <c r="AP1736" i="4"/>
  <c r="AP1959" i="4"/>
  <c r="AP1767" i="4"/>
  <c r="AP64" i="4"/>
  <c r="AP263" i="4"/>
  <c r="AP399" i="4"/>
  <c r="AP871" i="4"/>
  <c r="AP1271" i="4"/>
  <c r="AP1688" i="4"/>
  <c r="AP1991" i="4"/>
  <c r="AP527" i="4"/>
  <c r="AP1383" i="4"/>
  <c r="AP1711" i="4"/>
  <c r="AP1543" i="4"/>
  <c r="BF303" i="4"/>
  <c r="BF559" i="4"/>
  <c r="BF927" i="4"/>
  <c r="BF1311" i="4"/>
  <c r="BF1575" i="4"/>
  <c r="BF1879" i="4"/>
  <c r="AP48" i="4"/>
  <c r="BF328" i="4"/>
  <c r="BF656" i="4"/>
  <c r="BF1216" i="4"/>
  <c r="BF1888" i="4"/>
  <c r="BF784" i="4"/>
  <c r="BF1280" i="4"/>
  <c r="BF1392" i="4"/>
  <c r="BF1792" i="4"/>
  <c r="BF1816" i="4"/>
  <c r="AP880" i="4"/>
  <c r="AP1256" i="4"/>
  <c r="AP471" i="4"/>
  <c r="AP1663" i="4"/>
  <c r="AP847" i="4"/>
  <c r="AP1487" i="4"/>
  <c r="AP80" i="4"/>
  <c r="AF101" i="4"/>
  <c r="AP336" i="4"/>
  <c r="AP816" i="4"/>
  <c r="AP911" i="4"/>
  <c r="AP1024" i="4"/>
  <c r="AP1584" i="4"/>
  <c r="AP1792" i="4"/>
  <c r="AP111" i="4"/>
  <c r="AP376" i="4"/>
  <c r="AP680" i="4"/>
  <c r="AP784" i="4"/>
  <c r="AP1120" i="4"/>
  <c r="AP1376" i="4"/>
  <c r="AP1600" i="4"/>
  <c r="AP1968" i="4"/>
  <c r="AP96" i="4"/>
  <c r="AP279" i="4"/>
  <c r="AP775" i="4"/>
  <c r="AP1319" i="4"/>
  <c r="AP1656" i="4"/>
  <c r="AP1759" i="4"/>
  <c r="AP1575" i="4"/>
  <c r="AP88" i="4"/>
  <c r="AP264" i="4"/>
  <c r="AP415" i="4"/>
  <c r="AP727" i="4"/>
  <c r="AP888" i="4"/>
  <c r="AP1751" i="4"/>
  <c r="AP1495" i="4"/>
  <c r="BF311" i="4"/>
  <c r="BF567" i="4"/>
  <c r="BF935" i="4"/>
  <c r="AP1639" i="4"/>
  <c r="BF1631" i="4"/>
  <c r="BF56" i="4"/>
  <c r="BF336" i="4"/>
  <c r="BF664" i="4"/>
  <c r="BF1904" i="4"/>
  <c r="BF800" i="4"/>
  <c r="BF1288" i="4"/>
  <c r="J109" i="4"/>
  <c r="BF1871" i="4"/>
  <c r="AP432" i="4"/>
  <c r="BF503" i="4"/>
  <c r="AP1855" i="4"/>
  <c r="BF1800" i="4"/>
  <c r="AP1871" i="4"/>
  <c r="AP791" i="4"/>
  <c r="AP1800" i="4"/>
  <c r="BF1831" i="4"/>
  <c r="BF1848" i="4"/>
  <c r="BF1864" i="4"/>
  <c r="AP1392" i="4"/>
  <c r="AP824" i="4"/>
  <c r="AP1112" i="4"/>
  <c r="AP160" i="4"/>
  <c r="AP383" i="4"/>
  <c r="AP568" i="4"/>
  <c r="AP704" i="4"/>
  <c r="AP800" i="4"/>
  <c r="AP1152" i="4"/>
  <c r="AP1424" i="4"/>
  <c r="AP1640" i="4"/>
  <c r="AP1136" i="4"/>
  <c r="AP1816" i="4"/>
  <c r="AP1615" i="4"/>
  <c r="AP119" i="4"/>
  <c r="AP799" i="4"/>
  <c r="AP999" i="4"/>
  <c r="AP1551" i="4"/>
  <c r="AP1680" i="4"/>
  <c r="AP1760" i="4"/>
  <c r="AP1975" i="4"/>
  <c r="AP112" i="4"/>
  <c r="AP287" i="4"/>
  <c r="AP759" i="4"/>
  <c r="AP1311" i="4"/>
  <c r="AP1623" i="4"/>
  <c r="BF991" i="4"/>
  <c r="BF1375" i="4"/>
  <c r="BF1639" i="4"/>
  <c r="BF1975" i="4"/>
  <c r="BF96" i="4"/>
  <c r="BF392" i="4"/>
  <c r="AP823" i="4"/>
  <c r="AP1328" i="4"/>
  <c r="BF112" i="4"/>
  <c r="BF1488" i="4"/>
  <c r="AP663" i="4"/>
  <c r="AP760" i="4"/>
  <c r="AP1631" i="4"/>
  <c r="J15" i="4"/>
  <c r="BF792" i="4"/>
  <c r="BF863" i="4"/>
  <c r="AP1832" i="4"/>
  <c r="AP1847" i="4"/>
  <c r="BF1863" i="4"/>
  <c r="AP455" i="4"/>
  <c r="AP671" i="4"/>
  <c r="AP440" i="4"/>
  <c r="AP1384" i="4"/>
  <c r="AP848" i="4"/>
  <c r="AP792" i="4"/>
  <c r="AP1128" i="4"/>
  <c r="AP1432" i="4"/>
  <c r="AP176" i="4"/>
  <c r="AP384" i="4"/>
  <c r="AP496" i="4"/>
  <c r="AP968" i="4"/>
  <c r="AP1176" i="4"/>
  <c r="AP1440" i="4"/>
  <c r="AP2000" i="4"/>
  <c r="AP135" i="4"/>
  <c r="AP303" i="4"/>
  <c r="AP631" i="4"/>
  <c r="AP839" i="4"/>
  <c r="AP1023" i="4"/>
  <c r="AP1391" i="4"/>
  <c r="AP1776" i="4"/>
  <c r="AP167" i="4"/>
  <c r="AP487" i="4"/>
  <c r="AP783" i="4"/>
  <c r="AP1624" i="4"/>
  <c r="AP1783" i="4"/>
  <c r="J117" i="4"/>
  <c r="BF95" i="4"/>
  <c r="BF703" i="4"/>
  <c r="BF999" i="4"/>
  <c r="BF1383" i="4"/>
  <c r="BF1695" i="4"/>
  <c r="BF104" i="4"/>
  <c r="BF408" i="4"/>
  <c r="BF840" i="4"/>
  <c r="BF1360" i="4"/>
  <c r="BF176" i="4"/>
  <c r="BF904" i="4"/>
  <c r="BF1496" i="4"/>
  <c r="J219" i="4"/>
  <c r="BF816" i="4"/>
  <c r="BF1832" i="4"/>
  <c r="AP1848" i="4"/>
  <c r="AP1864" i="4"/>
  <c r="AP1887" i="4"/>
  <c r="AP1903" i="4"/>
  <c r="AP456" i="4"/>
  <c r="AP856" i="4"/>
  <c r="AP808" i="4"/>
  <c r="AP1160" i="4"/>
  <c r="AP1448" i="4"/>
  <c r="AP208" i="4"/>
  <c r="AP504" i="4"/>
  <c r="AP1456" i="4"/>
  <c r="AP1712" i="4"/>
  <c r="AP1888" i="4"/>
  <c r="AP143" i="4"/>
  <c r="AP327" i="4"/>
  <c r="AP863" i="4"/>
  <c r="AP1191" i="4"/>
  <c r="AP1703" i="4"/>
  <c r="AP1015" i="4"/>
  <c r="AP168" i="4"/>
  <c r="AP311" i="4"/>
  <c r="AP511" i="4"/>
  <c r="AP807" i="4"/>
  <c r="AP1031" i="4"/>
  <c r="AP1375" i="4"/>
  <c r="AP1647" i="4"/>
  <c r="AP1784" i="4"/>
  <c r="AP991" i="4"/>
  <c r="AP1768" i="4"/>
  <c r="BF167" i="4"/>
  <c r="BF759" i="4"/>
  <c r="BF1447" i="4"/>
  <c r="BF1703" i="4"/>
  <c r="BF1544" i="4"/>
  <c r="AP191" i="4"/>
  <c r="BF456" i="4"/>
  <c r="BF960" i="4"/>
  <c r="AP1447" i="4"/>
  <c r="BF384" i="4"/>
  <c r="BF1024" i="4"/>
  <c r="J211" i="4"/>
  <c r="AP1856" i="4"/>
  <c r="AP904" i="4"/>
  <c r="AP815" i="4"/>
  <c r="BF1808" i="4"/>
  <c r="BF1903" i="4"/>
  <c r="AP439" i="4"/>
  <c r="AP864" i="4"/>
  <c r="AP840" i="4"/>
  <c r="AP1192" i="4"/>
  <c r="AP1312" i="4"/>
  <c r="AP1496" i="4"/>
  <c r="AP400" i="4"/>
  <c r="AP1000" i="4"/>
  <c r="AP1488" i="4"/>
  <c r="AP199" i="4"/>
  <c r="AP328" i="4"/>
  <c r="AP679" i="4"/>
  <c r="AP1215" i="4"/>
  <c r="AP1704" i="4"/>
  <c r="AP1799" i="4"/>
  <c r="AF62" i="4"/>
  <c r="AP855" i="4"/>
  <c r="AP312" i="4"/>
  <c r="AP600" i="4"/>
  <c r="AP831" i="4"/>
  <c r="AP1144" i="4"/>
  <c r="AP1807" i="4"/>
  <c r="AP1791" i="4"/>
  <c r="BF439" i="4"/>
  <c r="BF767" i="4"/>
  <c r="BF1191" i="4"/>
  <c r="BF1759" i="4"/>
  <c r="AP1544" i="4"/>
  <c r="BF200" i="4"/>
  <c r="AP959" i="4"/>
  <c r="BF400" i="4"/>
  <c r="BF1032" i="4"/>
  <c r="BF1624" i="4"/>
  <c r="AF117" i="4"/>
  <c r="BF2007" i="4"/>
  <c r="AP2007" i="4"/>
  <c r="BF1992" i="4"/>
  <c r="BF1991" i="4"/>
  <c r="BF1984" i="4"/>
  <c r="AP1983" i="4"/>
  <c r="BF1983" i="4"/>
  <c r="AP1967" i="4"/>
  <c r="BF1968" i="4"/>
  <c r="BF1959" i="4"/>
  <c r="BF1960" i="4"/>
  <c r="BF1951" i="4"/>
  <c r="BF1952" i="4"/>
  <c r="AP1943" i="4"/>
  <c r="BF1943" i="4"/>
  <c r="BF1944" i="4"/>
  <c r="AP1935" i="4"/>
  <c r="BF1936" i="4"/>
  <c r="BF1935" i="4"/>
  <c r="AP1927" i="4"/>
  <c r="BF1927" i="4"/>
  <c r="AP1919" i="4"/>
  <c r="BF1919" i="4"/>
  <c r="BF1912" i="4"/>
  <c r="AP1912" i="4"/>
  <c r="AP1896" i="4"/>
  <c r="BF1896" i="4"/>
  <c r="AP1823" i="4"/>
  <c r="AP1824" i="4"/>
  <c r="BF1824" i="4"/>
  <c r="BF1776" i="4"/>
  <c r="BF1775" i="4"/>
  <c r="BF1751" i="4"/>
  <c r="BF1752" i="4"/>
  <c r="AP1744" i="4"/>
  <c r="BF1743" i="4"/>
  <c r="AP1743" i="4"/>
  <c r="BF1744" i="4"/>
  <c r="BF1735" i="4"/>
  <c r="BF1736" i="4"/>
  <c r="BF1727" i="4"/>
  <c r="AP1727" i="4"/>
  <c r="BF1728" i="4"/>
  <c r="AP1719" i="4"/>
  <c r="BF1720" i="4"/>
  <c r="BF1719" i="4"/>
  <c r="BF1688" i="4"/>
  <c r="BF1687" i="4"/>
  <c r="BF1680" i="4"/>
  <c r="BF1679" i="4"/>
  <c r="BF1672" i="4"/>
  <c r="BF1671" i="4"/>
  <c r="BF1664" i="4"/>
  <c r="BF1663" i="4"/>
  <c r="BF1655" i="4"/>
  <c r="AP1655" i="4"/>
  <c r="BF1648" i="4"/>
  <c r="BF1647" i="4"/>
  <c r="BF1615" i="4"/>
  <c r="AP1616" i="4"/>
  <c r="BF1608" i="4"/>
  <c r="BF1607" i="4"/>
  <c r="BF1600" i="4"/>
  <c r="BF1599" i="4"/>
  <c r="BF1592" i="4"/>
  <c r="BF1591" i="4"/>
  <c r="AP1592" i="4"/>
  <c r="BF1584" i="4"/>
  <c r="BF1583" i="4"/>
  <c r="AP1567" i="4"/>
  <c r="BF1568" i="4"/>
  <c r="BF1560" i="4"/>
  <c r="BF1551" i="4"/>
  <c r="BF1552" i="4"/>
  <c r="BF1535" i="4"/>
  <c r="AP1535" i="4"/>
  <c r="BF1527" i="4"/>
  <c r="BF1520" i="4"/>
  <c r="BF1519" i="4"/>
  <c r="AP1511" i="4"/>
  <c r="BF1512" i="4"/>
  <c r="AP1503" i="4"/>
  <c r="BF1504" i="4"/>
  <c r="BF1480" i="4"/>
  <c r="BF1479" i="4"/>
  <c r="BF1471" i="4"/>
  <c r="AP1471" i="4"/>
  <c r="AP1464" i="4"/>
  <c r="BF1464" i="4"/>
  <c r="AP1463" i="4"/>
  <c r="BF1463" i="4"/>
  <c r="BF1456" i="4"/>
  <c r="BF1455" i="4"/>
  <c r="AP1439" i="4"/>
  <c r="BF1440" i="4"/>
  <c r="BF1431" i="4"/>
  <c r="BF1432" i="4"/>
  <c r="BF1423" i="4"/>
  <c r="BF1424" i="4"/>
  <c r="BF1416" i="4"/>
  <c r="BF1415" i="4"/>
  <c r="AP1415" i="4"/>
  <c r="BF1407" i="4"/>
  <c r="AP1407" i="4"/>
  <c r="AP1399" i="4"/>
  <c r="BF1400" i="4"/>
  <c r="BF1399" i="4"/>
  <c r="BF1367" i="4"/>
  <c r="AP1367" i="4"/>
  <c r="BF1368" i="4"/>
  <c r="BF1359" i="4"/>
  <c r="AP1359" i="4"/>
  <c r="BF1352" i="4"/>
  <c r="BF1351" i="4"/>
  <c r="BF1344" i="4"/>
  <c r="BF1343" i="4"/>
  <c r="BF1336" i="4"/>
  <c r="BF1335" i="4"/>
  <c r="BF1328" i="4"/>
  <c r="BF1327" i="4"/>
  <c r="AP1320" i="4"/>
  <c r="BF1320" i="4"/>
  <c r="BF1303" i="4"/>
  <c r="AP1303" i="4"/>
  <c r="BF1304" i="4"/>
  <c r="BF1295" i="4"/>
  <c r="BF1296" i="4"/>
  <c r="AP1279" i="4"/>
  <c r="BF1279" i="4"/>
  <c r="BF1272" i="4"/>
  <c r="BF1271" i="4"/>
  <c r="BF1264" i="4"/>
  <c r="BF1263" i="4"/>
  <c r="BF1256" i="4"/>
  <c r="AP1255" i="4"/>
  <c r="BF1239" i="4"/>
  <c r="AP1239" i="4"/>
  <c r="BF1240" i="4"/>
  <c r="BF1231" i="4"/>
  <c r="BF1232" i="4"/>
  <c r="AP1231" i="4"/>
  <c r="BF1208" i="4"/>
  <c r="BF1207" i="4"/>
  <c r="BF1200" i="4"/>
  <c r="AP1199" i="4"/>
  <c r="BF1199" i="4"/>
  <c r="AP1103" i="4"/>
  <c r="BF1039" i="4"/>
  <c r="AP1039" i="4"/>
  <c r="BF1040" i="4"/>
  <c r="BF1016" i="4"/>
  <c r="BF1015" i="4"/>
  <c r="BF1008" i="4"/>
  <c r="BF1007" i="4"/>
  <c r="BF983" i="4"/>
  <c r="AP983" i="4"/>
  <c r="BF984" i="4"/>
  <c r="BF975" i="4"/>
  <c r="AP975" i="4"/>
  <c r="BF976" i="4"/>
  <c r="BF967" i="4"/>
  <c r="BF968" i="4"/>
  <c r="BF952" i="4"/>
  <c r="AP943" i="4"/>
  <c r="BF944" i="4"/>
  <c r="BF943" i="4"/>
  <c r="BF936" i="4"/>
  <c r="AP935" i="4"/>
  <c r="AP927" i="4"/>
  <c r="BF928" i="4"/>
  <c r="BF919" i="4"/>
  <c r="AP919" i="4"/>
  <c r="BF911" i="4"/>
  <c r="BF912" i="4"/>
  <c r="AP896" i="4"/>
  <c r="BF895" i="4"/>
  <c r="BF888" i="4"/>
  <c r="BF887" i="4"/>
  <c r="BF880" i="4"/>
  <c r="BF879" i="4"/>
  <c r="BF776" i="4"/>
  <c r="BF775" i="4"/>
  <c r="BF751" i="4"/>
  <c r="BF752" i="4"/>
  <c r="AP751" i="4"/>
  <c r="BF743" i="4"/>
  <c r="BF744" i="4"/>
  <c r="BF735" i="4"/>
  <c r="AP735" i="4"/>
  <c r="BF736" i="4"/>
  <c r="BF727" i="4"/>
  <c r="BF728" i="4"/>
  <c r="BF719" i="4"/>
  <c r="BF720" i="4"/>
  <c r="BF712" i="4"/>
  <c r="AP711" i="4"/>
  <c r="BF711" i="4"/>
  <c r="BF687" i="4"/>
  <c r="BF688" i="4"/>
  <c r="BF648" i="4"/>
  <c r="BF616" i="4"/>
  <c r="BF615" i="4"/>
  <c r="AP575" i="4"/>
  <c r="BF575" i="4"/>
  <c r="AP559" i="4"/>
  <c r="BF560" i="4"/>
  <c r="BF551" i="4"/>
  <c r="BF552" i="4"/>
  <c r="AP552" i="4"/>
  <c r="BF543" i="4"/>
  <c r="BF544" i="4"/>
  <c r="BF535" i="4"/>
  <c r="AP535" i="4"/>
  <c r="BF528" i="4"/>
  <c r="BF527" i="4"/>
  <c r="AP519" i="4"/>
  <c r="BF520" i="4"/>
  <c r="BF519" i="4"/>
  <c r="BF512" i="4"/>
  <c r="BF511" i="4"/>
  <c r="BF487" i="4"/>
  <c r="BF488" i="4"/>
  <c r="BF479" i="4"/>
  <c r="AP479" i="4"/>
  <c r="BF480" i="4"/>
  <c r="BF471" i="4"/>
  <c r="BF472" i="4"/>
  <c r="BF463" i="4"/>
  <c r="AP463" i="4"/>
  <c r="BF448" i="4"/>
  <c r="BF447" i="4"/>
  <c r="AP431" i="4"/>
  <c r="BF432" i="4"/>
  <c r="BF423" i="4"/>
  <c r="AP423" i="4"/>
  <c r="BF424" i="4"/>
  <c r="BF415" i="4"/>
  <c r="BF416" i="4"/>
  <c r="AP391" i="4"/>
  <c r="BF391" i="4"/>
  <c r="BF376" i="4"/>
  <c r="AP375" i="4"/>
  <c r="BF368" i="4"/>
  <c r="AP368" i="4"/>
  <c r="AP367" i="4"/>
  <c r="BF359" i="4"/>
  <c r="AP360" i="4"/>
  <c r="BF360" i="4"/>
  <c r="BF352" i="4"/>
  <c r="BF351" i="4"/>
  <c r="BF343" i="4"/>
  <c r="AP344" i="4"/>
  <c r="AP343" i="4"/>
  <c r="BF344" i="4"/>
  <c r="BF320" i="4"/>
  <c r="BF319" i="4"/>
  <c r="BF295" i="4"/>
  <c r="AP295" i="4"/>
  <c r="BF296" i="4"/>
  <c r="AP296" i="4"/>
  <c r="BF287" i="4"/>
  <c r="BF288" i="4"/>
  <c r="BF279" i="4"/>
  <c r="BF280" i="4"/>
  <c r="BF271" i="4"/>
  <c r="AP271" i="4"/>
  <c r="BF256" i="4"/>
  <c r="BF255" i="4"/>
  <c r="AP240" i="4"/>
  <c r="BF240" i="4"/>
  <c r="AP239" i="4"/>
  <c r="BF231" i="4"/>
  <c r="BF232" i="4"/>
  <c r="BF223" i="4"/>
  <c r="BF224" i="4"/>
  <c r="BF215" i="4"/>
  <c r="AP215" i="4"/>
  <c r="BF216" i="4"/>
  <c r="BF192" i="4"/>
  <c r="BF191" i="4"/>
  <c r="AP184" i="4"/>
  <c r="AP183" i="4"/>
  <c r="BF184" i="4"/>
  <c r="BF183" i="4"/>
  <c r="BF151" i="4"/>
  <c r="AP152" i="4"/>
  <c r="BF152" i="4"/>
  <c r="AP151" i="4"/>
  <c r="BF119" i="4"/>
  <c r="BF120" i="4"/>
  <c r="AP104" i="4"/>
  <c r="BF103" i="4"/>
  <c r="AP79" i="4"/>
  <c r="BF80" i="4"/>
  <c r="BF71" i="4"/>
  <c r="AP71" i="4"/>
  <c r="BF72" i="4"/>
  <c r="BF32" i="4"/>
  <c r="BF31" i="4"/>
  <c r="BF24" i="4"/>
  <c r="BF23" i="4"/>
  <c r="AJ116" i="4"/>
  <c r="AF116" i="4"/>
  <c r="J116" i="4"/>
  <c r="AJ100" i="4"/>
  <c r="J100" i="4"/>
  <c r="AF100" i="4"/>
  <c r="AJ92" i="4"/>
  <c r="AF92" i="4"/>
  <c r="J92" i="4"/>
  <c r="AJ84" i="4"/>
  <c r="AF84" i="4"/>
  <c r="J76" i="4"/>
  <c r="AJ69" i="4"/>
  <c r="AF69" i="4"/>
  <c r="J69" i="4"/>
  <c r="AI61" i="4"/>
  <c r="AF61" i="4"/>
  <c r="AI53" i="4"/>
  <c r="J53" i="4"/>
  <c r="AF53" i="4"/>
  <c r="AI30" i="4"/>
  <c r="AF30" i="4"/>
  <c r="J30" i="4"/>
  <c r="AI241" i="4"/>
  <c r="J241" i="4"/>
  <c r="J121" i="4"/>
  <c r="AF121" i="4"/>
  <c r="AI15" i="4"/>
  <c r="AE117" i="4"/>
  <c r="AE118" i="4"/>
  <c r="AE116" i="4"/>
  <c r="AF15" i="4"/>
  <c r="AE120" i="4"/>
  <c r="AE121" i="4"/>
  <c r="AE25" i="4"/>
  <c r="AE119" i="4"/>
  <c r="AE150" i="4"/>
  <c r="BF579" i="4"/>
  <c r="BF547" i="4"/>
  <c r="V10" i="4"/>
  <c r="V27" i="4"/>
  <c r="V62" i="4"/>
  <c r="V31" i="4"/>
  <c r="V91" i="4"/>
  <c r="V52" i="4"/>
  <c r="V21" i="4"/>
  <c r="V95" i="4"/>
  <c r="V66" i="4"/>
  <c r="V85" i="4"/>
  <c r="AP116" i="4"/>
  <c r="V261" i="4"/>
  <c r="V245" i="4"/>
  <c r="V237" i="4"/>
  <c r="V229" i="4"/>
  <c r="V197" i="4"/>
  <c r="V181" i="4"/>
  <c r="V173" i="4"/>
  <c r="V165" i="4"/>
  <c r="V133" i="4"/>
  <c r="V117" i="4"/>
  <c r="AF258" i="4"/>
  <c r="AF250" i="4"/>
  <c r="AF242" i="4"/>
  <c r="AF234" i="4"/>
  <c r="AF226" i="4"/>
  <c r="AF218" i="4"/>
  <c r="AF210" i="4"/>
  <c r="AF202" i="4"/>
  <c r="AF194" i="4"/>
  <c r="AF186" i="4"/>
  <c r="AF178" i="4"/>
  <c r="AF170" i="4"/>
  <c r="AF162" i="4"/>
  <c r="AF154" i="4"/>
  <c r="AF146" i="4"/>
  <c r="AF138" i="4"/>
  <c r="AF130" i="4"/>
  <c r="AF122" i="4"/>
  <c r="AI258" i="4"/>
  <c r="AI250" i="4"/>
  <c r="AI50" i="4"/>
  <c r="AJ149" i="4"/>
  <c r="AJ141" i="4"/>
  <c r="AJ133" i="4"/>
  <c r="AJ125" i="4"/>
  <c r="AJ109" i="4"/>
  <c r="AJ101" i="4"/>
  <c r="AJ77" i="4"/>
  <c r="AK203" i="4"/>
  <c r="AK192" i="4"/>
  <c r="AK182" i="4"/>
  <c r="AK169" i="4"/>
  <c r="AK158" i="4"/>
  <c r="AE262" i="4"/>
  <c r="AE198" i="4"/>
  <c r="AE134" i="4"/>
  <c r="V252" i="4"/>
  <c r="V236" i="4"/>
  <c r="V228" i="4"/>
  <c r="V220" i="4"/>
  <c r="V196" i="4"/>
  <c r="V188" i="4"/>
  <c r="V172" i="4"/>
  <c r="V164" i="4"/>
  <c r="V156" i="4"/>
  <c r="V132" i="4"/>
  <c r="V124" i="4"/>
  <c r="AF265" i="4"/>
  <c r="AF257" i="4"/>
  <c r="AF249" i="4"/>
  <c r="AF241" i="4"/>
  <c r="AF233" i="4"/>
  <c r="AF225" i="4"/>
  <c r="AF217" i="4"/>
  <c r="AF209" i="4"/>
  <c r="AF201" i="4"/>
  <c r="AF193" i="4"/>
  <c r="AF185" i="4"/>
  <c r="AF177" i="4"/>
  <c r="AF169" i="4"/>
  <c r="AF161" i="4"/>
  <c r="AF153" i="4"/>
  <c r="AF145" i="4"/>
  <c r="AF137" i="4"/>
  <c r="AF129" i="4"/>
  <c r="AF120" i="4"/>
  <c r="AI257" i="4"/>
  <c r="AI225" i="4"/>
  <c r="AI49" i="4"/>
  <c r="AI41" i="4"/>
  <c r="AJ148" i="4"/>
  <c r="AJ140" i="4"/>
  <c r="AJ132" i="4"/>
  <c r="AJ124" i="4"/>
  <c r="AJ108" i="4"/>
  <c r="AJ76" i="4"/>
  <c r="AJ68" i="4"/>
  <c r="AK191" i="4"/>
  <c r="AK180" i="4"/>
  <c r="AK168" i="4"/>
  <c r="AK155" i="4"/>
  <c r="AE254" i="4"/>
  <c r="AE190" i="4"/>
  <c r="AE126" i="4"/>
  <c r="V251" i="4"/>
  <c r="V243" i="4"/>
  <c r="V227" i="4"/>
  <c r="V219" i="4"/>
  <c r="V211" i="4"/>
  <c r="V163" i="4"/>
  <c r="V155" i="4"/>
  <c r="V147" i="4"/>
  <c r="AF264" i="4"/>
  <c r="AF256" i="4"/>
  <c r="AF248" i="4"/>
  <c r="AF240" i="4"/>
  <c r="AF232" i="4"/>
  <c r="AF224" i="4"/>
  <c r="AF216" i="4"/>
  <c r="AF208" i="4"/>
  <c r="AF200" i="4"/>
  <c r="AF184" i="4"/>
  <c r="AF176" i="4"/>
  <c r="AF160" i="4"/>
  <c r="AF152" i="4"/>
  <c r="AF144" i="4"/>
  <c r="AF136" i="4"/>
  <c r="AF128" i="4"/>
  <c r="AI40" i="4"/>
  <c r="AJ147" i="4"/>
  <c r="AJ139" i="4"/>
  <c r="AJ131" i="4"/>
  <c r="AJ123" i="4"/>
  <c r="AJ115" i="4"/>
  <c r="AJ83" i="4"/>
  <c r="AJ75" i="4"/>
  <c r="AJ67" i="4"/>
  <c r="AK190" i="4"/>
  <c r="AK179" i="4"/>
  <c r="AK167" i="4"/>
  <c r="AE246" i="4"/>
  <c r="AP246" i="4" s="1"/>
  <c r="AE182" i="4"/>
  <c r="V258" i="4"/>
  <c r="V226" i="4"/>
  <c r="V202" i="4"/>
  <c r="V194" i="4"/>
  <c r="V186" i="4"/>
  <c r="V162" i="4"/>
  <c r="V154" i="4"/>
  <c r="V138" i="4"/>
  <c r="V130" i="4"/>
  <c r="V122" i="4"/>
  <c r="AF263" i="4"/>
  <c r="AF255" i="4"/>
  <c r="AF247" i="4"/>
  <c r="AF239" i="4"/>
  <c r="AF231" i="4"/>
  <c r="AF223" i="4"/>
  <c r="AF215" i="4"/>
  <c r="AF207" i="4"/>
  <c r="AF199" i="4"/>
  <c r="AF183" i="4"/>
  <c r="AF175" i="4"/>
  <c r="AF159" i="4"/>
  <c r="AF151" i="4"/>
  <c r="AF143" i="4"/>
  <c r="AF135" i="4"/>
  <c r="AF127" i="4"/>
  <c r="AI255" i="4"/>
  <c r="AI215" i="4"/>
  <c r="AI47" i="4"/>
  <c r="AJ154" i="4"/>
  <c r="AJ82" i="4"/>
  <c r="AK188" i="4"/>
  <c r="AK166" i="4"/>
  <c r="AE238" i="4"/>
  <c r="AE174" i="4"/>
  <c r="AF118" i="4"/>
  <c r="V233" i="4"/>
  <c r="V225" i="4"/>
  <c r="V209" i="4"/>
  <c r="V201" i="4"/>
  <c r="V193" i="4"/>
  <c r="V169" i="4"/>
  <c r="V161" i="4"/>
  <c r="V145" i="4"/>
  <c r="V129" i="4"/>
  <c r="AF262" i="4"/>
  <c r="AF254" i="4"/>
  <c r="AF246" i="4"/>
  <c r="AF238" i="4"/>
  <c r="AF230" i="4"/>
  <c r="AF222" i="4"/>
  <c r="AF214" i="4"/>
  <c r="AF206" i="4"/>
  <c r="AF198" i="4"/>
  <c r="AF174" i="4"/>
  <c r="AF150" i="4"/>
  <c r="AF142" i="4"/>
  <c r="AF134" i="4"/>
  <c r="AF126" i="4"/>
  <c r="AI238" i="4"/>
  <c r="AI54" i="4"/>
  <c r="AI46" i="4"/>
  <c r="AJ153" i="4"/>
  <c r="AJ145" i="4"/>
  <c r="AJ137" i="4"/>
  <c r="AJ121" i="4"/>
  <c r="AJ113" i="4"/>
  <c r="AJ65" i="4"/>
  <c r="AK187" i="4"/>
  <c r="AK163" i="4"/>
  <c r="AE230" i="4"/>
  <c r="AE166" i="4"/>
  <c r="V264" i="4"/>
  <c r="V248" i="4"/>
  <c r="V232" i="4"/>
  <c r="V208" i="4"/>
  <c r="V192" i="4"/>
  <c r="V184" i="4"/>
  <c r="V144" i="4"/>
  <c r="V120" i="4"/>
  <c r="AF261" i="4"/>
  <c r="AF253" i="4"/>
  <c r="AF245" i="4"/>
  <c r="AF237" i="4"/>
  <c r="AF229" i="4"/>
  <c r="AF221" i="4"/>
  <c r="AF213" i="4"/>
  <c r="AF205" i="4"/>
  <c r="AF197" i="4"/>
  <c r="AF189" i="4"/>
  <c r="AF181" i="4"/>
  <c r="AF173" i="4"/>
  <c r="AF165" i="4"/>
  <c r="AF157" i="4"/>
  <c r="AF149" i="4"/>
  <c r="AF141" i="4"/>
  <c r="AF133" i="4"/>
  <c r="AF125" i="4"/>
  <c r="AI261" i="4"/>
  <c r="AI245" i="4"/>
  <c r="AI229" i="4"/>
  <c r="AI213" i="4"/>
  <c r="AJ144" i="4"/>
  <c r="AJ120" i="4"/>
  <c r="AJ112" i="4"/>
  <c r="AJ80" i="4"/>
  <c r="AK196" i="4"/>
  <c r="AE222" i="4"/>
  <c r="AE158" i="4"/>
  <c r="AX242" i="4"/>
  <c r="V263" i="4"/>
  <c r="V255" i="4"/>
  <c r="V247" i="4"/>
  <c r="V215" i="4"/>
  <c r="V199" i="4"/>
  <c r="V191" i="4"/>
  <c r="V183" i="4"/>
  <c r="V159" i="4"/>
  <c r="V151" i="4"/>
  <c r="V135" i="4"/>
  <c r="V127" i="4"/>
  <c r="V119" i="4"/>
  <c r="AF260" i="4"/>
  <c r="AF252" i="4"/>
  <c r="AF244" i="4"/>
  <c r="AF236" i="4"/>
  <c r="AF228" i="4"/>
  <c r="AF220" i="4"/>
  <c r="AF212" i="4"/>
  <c r="AF204" i="4"/>
  <c r="AF196" i="4"/>
  <c r="AF180" i="4"/>
  <c r="AF172" i="4"/>
  <c r="AF164" i="4"/>
  <c r="AF156" i="4"/>
  <c r="AI212" i="4"/>
  <c r="AI44" i="4"/>
  <c r="AJ111" i="4"/>
  <c r="AJ103" i="4"/>
  <c r="AJ87" i="4"/>
  <c r="AJ79" i="4"/>
  <c r="AJ71" i="4"/>
  <c r="AK195" i="4"/>
  <c r="AE214" i="4"/>
  <c r="AG9" i="4"/>
  <c r="AE128" i="4"/>
  <c r="AE136" i="4"/>
  <c r="AE144" i="4"/>
  <c r="AE152" i="4"/>
  <c r="AE160" i="4"/>
  <c r="AE168" i="4"/>
  <c r="AE176" i="4"/>
  <c r="AE184" i="4"/>
  <c r="AE192" i="4"/>
  <c r="AE200" i="4"/>
  <c r="AE208" i="4"/>
  <c r="AE216" i="4"/>
  <c r="AE224" i="4"/>
  <c r="AE232" i="4"/>
  <c r="AE240" i="4"/>
  <c r="AE248" i="4"/>
  <c r="AE256" i="4"/>
  <c r="AE264" i="4"/>
  <c r="AE129" i="4"/>
  <c r="AE137" i="4"/>
  <c r="AE145" i="4"/>
  <c r="AE153" i="4"/>
  <c r="AE161" i="4"/>
  <c r="AE169" i="4"/>
  <c r="AE177" i="4"/>
  <c r="AE185" i="4"/>
  <c r="AE193" i="4"/>
  <c r="AE201" i="4"/>
  <c r="AE209" i="4"/>
  <c r="AE217" i="4"/>
  <c r="AE225" i="4"/>
  <c r="AE233" i="4"/>
  <c r="AE241" i="4"/>
  <c r="AE249" i="4"/>
  <c r="AE257" i="4"/>
  <c r="AP257" i="4" s="1"/>
  <c r="AE265" i="4"/>
  <c r="AE122" i="4"/>
  <c r="AE130" i="4"/>
  <c r="AE138" i="4"/>
  <c r="AE146" i="4"/>
  <c r="AE154" i="4"/>
  <c r="AE162" i="4"/>
  <c r="AE170" i="4"/>
  <c r="AE178" i="4"/>
  <c r="AE186" i="4"/>
  <c r="AE194" i="4"/>
  <c r="AE202" i="4"/>
  <c r="AE210" i="4"/>
  <c r="AE218" i="4"/>
  <c r="AE226" i="4"/>
  <c r="AE234" i="4"/>
  <c r="AE242" i="4"/>
  <c r="AE250" i="4"/>
  <c r="AE258" i="4"/>
  <c r="AE123" i="4"/>
  <c r="AE131" i="4"/>
  <c r="AE139" i="4"/>
  <c r="AE147" i="4"/>
  <c r="AP147" i="4" s="1"/>
  <c r="AE155" i="4"/>
  <c r="AE163" i="4"/>
  <c r="AE171" i="4"/>
  <c r="AE179" i="4"/>
  <c r="AE187" i="4"/>
  <c r="AE195" i="4"/>
  <c r="AE203" i="4"/>
  <c r="AE211" i="4"/>
  <c r="AE219" i="4"/>
  <c r="AE227" i="4"/>
  <c r="AE235" i="4"/>
  <c r="AE243" i="4"/>
  <c r="AE251" i="4"/>
  <c r="AE259" i="4"/>
  <c r="AE124" i="4"/>
  <c r="AE132" i="4"/>
  <c r="AE140" i="4"/>
  <c r="AE148" i="4"/>
  <c r="AE156" i="4"/>
  <c r="AE164" i="4"/>
  <c r="AE172" i="4"/>
  <c r="AE180" i="4"/>
  <c r="AE188" i="4"/>
  <c r="AE196" i="4"/>
  <c r="AE204" i="4"/>
  <c r="AE212" i="4"/>
  <c r="AE220" i="4"/>
  <c r="AE228" i="4"/>
  <c r="AE236" i="4"/>
  <c r="AE244" i="4"/>
  <c r="AE252" i="4"/>
  <c r="AE260" i="4"/>
  <c r="AE125" i="4"/>
  <c r="AE133" i="4"/>
  <c r="AE141" i="4"/>
  <c r="AE149" i="4"/>
  <c r="AE157" i="4"/>
  <c r="AE165" i="4"/>
  <c r="AE173" i="4"/>
  <c r="AE181" i="4"/>
  <c r="AE189" i="4"/>
  <c r="AE197" i="4"/>
  <c r="AE205" i="4"/>
  <c r="AE213" i="4"/>
  <c r="AE221" i="4"/>
  <c r="AE229" i="4"/>
  <c r="AE237" i="4"/>
  <c r="AE245" i="4"/>
  <c r="AE253" i="4"/>
  <c r="AE261" i="4"/>
  <c r="AE127" i="4"/>
  <c r="AE135" i="4"/>
  <c r="AE143" i="4"/>
  <c r="AE151" i="4"/>
  <c r="AE159" i="4"/>
  <c r="AE167" i="4"/>
  <c r="AE175" i="4"/>
  <c r="AE183" i="4"/>
  <c r="AE191" i="4"/>
  <c r="AE199" i="4"/>
  <c r="AE207" i="4"/>
  <c r="AP207" i="4" s="1"/>
  <c r="AE215" i="4"/>
  <c r="AE223" i="4"/>
  <c r="AE231" i="4"/>
  <c r="AE239" i="4"/>
  <c r="AE247" i="4"/>
  <c r="AE255" i="4"/>
  <c r="AE263" i="4"/>
  <c r="V262" i="4"/>
  <c r="V254" i="4"/>
  <c r="V246" i="4"/>
  <c r="V222" i="4"/>
  <c r="V214" i="4"/>
  <c r="V198" i="4"/>
  <c r="V190" i="4"/>
  <c r="V182" i="4"/>
  <c r="V150" i="4"/>
  <c r="V134" i="4"/>
  <c r="V126" i="4"/>
  <c r="V118" i="4"/>
  <c r="AF259" i="4"/>
  <c r="AF251" i="4"/>
  <c r="AF243" i="4"/>
  <c r="AF235" i="4"/>
  <c r="AF227" i="4"/>
  <c r="AF219" i="4"/>
  <c r="AF211" i="4"/>
  <c r="AF203" i="4"/>
  <c r="AF195" i="4"/>
  <c r="AF187" i="4"/>
  <c r="AF179" i="4"/>
  <c r="AF171" i="4"/>
  <c r="AF163" i="4"/>
  <c r="AF155" i="4"/>
  <c r="AF147" i="4"/>
  <c r="AF139" i="4"/>
  <c r="AF131" i="4"/>
  <c r="AF123" i="4"/>
  <c r="AI259" i="4"/>
  <c r="AI251" i="4"/>
  <c r="AI243" i="4"/>
  <c r="AI227" i="4"/>
  <c r="AI43" i="4"/>
  <c r="AJ110" i="4"/>
  <c r="AJ86" i="4"/>
  <c r="AK204" i="4"/>
  <c r="AK193" i="4"/>
  <c r="AK171" i="4"/>
  <c r="AE206" i="4"/>
  <c r="AE142" i="4"/>
  <c r="AX259" i="4"/>
  <c r="AZ259" i="4" s="1"/>
  <c r="AY259" i="4"/>
  <c r="AX251" i="4"/>
  <c r="AZ251" i="4" s="1"/>
  <c r="AY251" i="4"/>
  <c r="AX243" i="4"/>
  <c r="AZ243" i="4" s="1"/>
  <c r="AY243" i="4"/>
  <c r="AX235" i="4"/>
  <c r="AZ235" i="4" s="1"/>
  <c r="AY235" i="4"/>
  <c r="AX227" i="4"/>
  <c r="AZ227" i="4" s="1"/>
  <c r="AY227" i="4"/>
  <c r="AX219" i="4"/>
  <c r="AZ219" i="4" s="1"/>
  <c r="AY219" i="4"/>
  <c r="AX211" i="4"/>
  <c r="AZ211" i="4" s="1"/>
  <c r="AY211" i="4"/>
  <c r="AX203" i="4"/>
  <c r="AZ203" i="4" s="1"/>
  <c r="AY203" i="4"/>
  <c r="AX195" i="4"/>
  <c r="AZ195" i="4" s="1"/>
  <c r="AY195" i="4"/>
  <c r="AY187" i="4"/>
  <c r="AX187" i="4"/>
  <c r="AZ187" i="4" s="1"/>
  <c r="AY179" i="4"/>
  <c r="AX179" i="4"/>
  <c r="AZ179" i="4" s="1"/>
  <c r="AY171" i="4"/>
  <c r="AX171" i="4"/>
  <c r="AZ171" i="4" s="1"/>
  <c r="AY163" i="4"/>
  <c r="AX163" i="4"/>
  <c r="AZ163" i="4" s="1"/>
  <c r="AY155" i="4"/>
  <c r="AX155" i="4"/>
  <c r="AZ155" i="4" s="1"/>
  <c r="AY147" i="4"/>
  <c r="AX147" i="4"/>
  <c r="AZ147" i="4" s="1"/>
  <c r="AY139" i="4"/>
  <c r="AX139" i="4"/>
  <c r="AZ139" i="4" s="1"/>
  <c r="AY131" i="4"/>
  <c r="AX131" i="4"/>
  <c r="AZ131" i="4" s="1"/>
  <c r="AY123" i="4"/>
  <c r="AX123" i="4"/>
  <c r="AZ123" i="4" s="1"/>
  <c r="AY178" i="4"/>
  <c r="AY170" i="4"/>
  <c r="AY130" i="4"/>
  <c r="AX130" i="4"/>
  <c r="AZ130" i="4" s="1"/>
  <c r="AY122" i="4"/>
  <c r="AX122" i="4"/>
  <c r="AZ122" i="4" s="1"/>
  <c r="AY264" i="4"/>
  <c r="AX264" i="4"/>
  <c r="AZ264" i="4" s="1"/>
  <c r="AY256" i="4"/>
  <c r="AX256" i="4"/>
  <c r="AZ256" i="4" s="1"/>
  <c r="AY248" i="4"/>
  <c r="AX248" i="4"/>
  <c r="AZ248" i="4" s="1"/>
  <c r="AY240" i="4"/>
  <c r="AX240" i="4"/>
  <c r="AZ240" i="4" s="1"/>
  <c r="AY232" i="4"/>
  <c r="AX232" i="4"/>
  <c r="AZ232" i="4" s="1"/>
  <c r="AY224" i="4"/>
  <c r="AX224" i="4"/>
  <c r="AZ224" i="4" s="1"/>
  <c r="AY216" i="4"/>
  <c r="AX216" i="4"/>
  <c r="AZ216" i="4" s="1"/>
  <c r="AY208" i="4"/>
  <c r="AX208" i="4"/>
  <c r="AZ208" i="4" s="1"/>
  <c r="AY200" i="4"/>
  <c r="AX200" i="4"/>
  <c r="AZ200" i="4" s="1"/>
  <c r="AY192" i="4"/>
  <c r="AX192" i="4"/>
  <c r="AZ192" i="4" s="1"/>
  <c r="AY184" i="4"/>
  <c r="AX184" i="4"/>
  <c r="AZ184" i="4" s="1"/>
  <c r="AY176" i="4"/>
  <c r="AX176" i="4"/>
  <c r="AZ176" i="4" s="1"/>
  <c r="AY168" i="4"/>
  <c r="AX168" i="4"/>
  <c r="AZ168" i="4" s="1"/>
  <c r="AY160" i="4"/>
  <c r="AX160" i="4"/>
  <c r="AZ160" i="4" s="1"/>
  <c r="AY152" i="4"/>
  <c r="AX152" i="4"/>
  <c r="AZ152" i="4" s="1"/>
  <c r="AY144" i="4"/>
  <c r="AX144" i="4"/>
  <c r="AZ144" i="4" s="1"/>
  <c r="AY136" i="4"/>
  <c r="AX136" i="4"/>
  <c r="AZ136" i="4" s="1"/>
  <c r="AY128" i="4"/>
  <c r="AX128" i="4"/>
  <c r="AZ128" i="4" s="1"/>
  <c r="AY120" i="4"/>
  <c r="AX120" i="4"/>
  <c r="AZ120" i="4" s="1"/>
  <c r="AY263" i="4"/>
  <c r="AX263" i="4"/>
  <c r="AZ263" i="4" s="1"/>
  <c r="AY255" i="4"/>
  <c r="AX255" i="4"/>
  <c r="AZ255" i="4" s="1"/>
  <c r="AY247" i="4"/>
  <c r="AX247" i="4"/>
  <c r="AZ247" i="4" s="1"/>
  <c r="AY239" i="4"/>
  <c r="AX239" i="4"/>
  <c r="AZ239" i="4" s="1"/>
  <c r="AY231" i="4"/>
  <c r="AX231" i="4"/>
  <c r="AZ231" i="4" s="1"/>
  <c r="AY223" i="4"/>
  <c r="AX223" i="4"/>
  <c r="AZ223" i="4" s="1"/>
  <c r="AY215" i="4"/>
  <c r="AX215" i="4"/>
  <c r="AZ215" i="4" s="1"/>
  <c r="AY207" i="4"/>
  <c r="AX207" i="4"/>
  <c r="AZ207" i="4" s="1"/>
  <c r="AY199" i="4"/>
  <c r="AX199" i="4"/>
  <c r="AZ199" i="4" s="1"/>
  <c r="AY191" i="4"/>
  <c r="AX191" i="4"/>
  <c r="AZ191" i="4" s="1"/>
  <c r="AY183" i="4"/>
  <c r="AX183" i="4"/>
  <c r="AZ183" i="4" s="1"/>
  <c r="AY175" i="4"/>
  <c r="AX175" i="4"/>
  <c r="AZ175" i="4" s="1"/>
  <c r="AY167" i="4"/>
  <c r="AX167" i="4"/>
  <c r="AZ167" i="4" s="1"/>
  <c r="AY159" i="4"/>
  <c r="AX159" i="4"/>
  <c r="AZ159" i="4" s="1"/>
  <c r="AY151" i="4"/>
  <c r="AX151" i="4"/>
  <c r="AZ151" i="4" s="1"/>
  <c r="AY143" i="4"/>
  <c r="AX143" i="4"/>
  <c r="AZ143" i="4" s="1"/>
  <c r="AY135" i="4"/>
  <c r="AX135" i="4"/>
  <c r="AZ135" i="4" s="1"/>
  <c r="AY127" i="4"/>
  <c r="AX127" i="4"/>
  <c r="AZ127" i="4" s="1"/>
  <c r="AY119" i="4"/>
  <c r="AX119" i="4"/>
  <c r="AZ119" i="4" s="1"/>
  <c r="AY262" i="4"/>
  <c r="AX262" i="4"/>
  <c r="AZ262" i="4" s="1"/>
  <c r="AY254" i="4"/>
  <c r="AX254" i="4"/>
  <c r="AZ254" i="4" s="1"/>
  <c r="AY246" i="4"/>
  <c r="AX246" i="4"/>
  <c r="AZ246" i="4" s="1"/>
  <c r="AY238" i="4"/>
  <c r="AX238" i="4"/>
  <c r="AZ238" i="4" s="1"/>
  <c r="AY230" i="4"/>
  <c r="AX230" i="4"/>
  <c r="AZ230" i="4" s="1"/>
  <c r="AY222" i="4"/>
  <c r="AX222" i="4"/>
  <c r="AZ222" i="4" s="1"/>
  <c r="AY214" i="4"/>
  <c r="AX214" i="4"/>
  <c r="AZ214" i="4" s="1"/>
  <c r="AY206" i="4"/>
  <c r="AX206" i="4"/>
  <c r="AZ206" i="4" s="1"/>
  <c r="AY198" i="4"/>
  <c r="AX198" i="4"/>
  <c r="AZ198" i="4" s="1"/>
  <c r="AY190" i="4"/>
  <c r="AX190" i="4"/>
  <c r="AZ190" i="4" s="1"/>
  <c r="AY182" i="4"/>
  <c r="AX182" i="4"/>
  <c r="AZ182" i="4" s="1"/>
  <c r="AY174" i="4"/>
  <c r="AX174" i="4"/>
  <c r="AZ174" i="4" s="1"/>
  <c r="AY166" i="4"/>
  <c r="AX166" i="4"/>
  <c r="AZ166" i="4" s="1"/>
  <c r="AY158" i="4"/>
  <c r="AX158" i="4"/>
  <c r="AZ158" i="4" s="1"/>
  <c r="AY150" i="4"/>
  <c r="AX150" i="4"/>
  <c r="AZ150" i="4" s="1"/>
  <c r="AY142" i="4"/>
  <c r="AX142" i="4"/>
  <c r="AZ142" i="4" s="1"/>
  <c r="AY134" i="4"/>
  <c r="AX134" i="4"/>
  <c r="AZ134" i="4" s="1"/>
  <c r="AY126" i="4"/>
  <c r="AX126" i="4"/>
  <c r="AZ126" i="4" s="1"/>
  <c r="AY118" i="4"/>
  <c r="AX118" i="4"/>
  <c r="AZ118" i="4" s="1"/>
  <c r="AX261" i="4"/>
  <c r="AZ261" i="4" s="1"/>
  <c r="AY261" i="4"/>
  <c r="AX253" i="4"/>
  <c r="AZ253" i="4" s="1"/>
  <c r="AY253" i="4"/>
  <c r="AX245" i="4"/>
  <c r="AZ245" i="4" s="1"/>
  <c r="AY245" i="4"/>
  <c r="AX237" i="4"/>
  <c r="AZ237" i="4" s="1"/>
  <c r="AY237" i="4"/>
  <c r="AX229" i="4"/>
  <c r="AZ229" i="4" s="1"/>
  <c r="AY229" i="4"/>
  <c r="AX221" i="4"/>
  <c r="AZ221" i="4" s="1"/>
  <c r="AY221" i="4"/>
  <c r="AX213" i="4"/>
  <c r="AZ213" i="4" s="1"/>
  <c r="AY213" i="4"/>
  <c r="AX205" i="4"/>
  <c r="AZ205" i="4" s="1"/>
  <c r="AY205" i="4"/>
  <c r="AX197" i="4"/>
  <c r="AZ197" i="4" s="1"/>
  <c r="AY197" i="4"/>
  <c r="AY189" i="4"/>
  <c r="AX189" i="4"/>
  <c r="AZ189" i="4" s="1"/>
  <c r="AY181" i="4"/>
  <c r="AX181" i="4"/>
  <c r="AZ181" i="4" s="1"/>
  <c r="AY173" i="4"/>
  <c r="AX173" i="4"/>
  <c r="AZ173" i="4" s="1"/>
  <c r="AY165" i="4"/>
  <c r="AX165" i="4"/>
  <c r="AZ165" i="4" s="1"/>
  <c r="AY157" i="4"/>
  <c r="AX157" i="4"/>
  <c r="AZ157" i="4" s="1"/>
  <c r="AY149" i="4"/>
  <c r="AX149" i="4"/>
  <c r="AZ149" i="4" s="1"/>
  <c r="AY141" i="4"/>
  <c r="AX141" i="4"/>
  <c r="AZ141" i="4" s="1"/>
  <c r="AY133" i="4"/>
  <c r="AX133" i="4"/>
  <c r="AZ133" i="4" s="1"/>
  <c r="AY125" i="4"/>
  <c r="AX125" i="4"/>
  <c r="AZ125" i="4" s="1"/>
  <c r="AY117" i="4"/>
  <c r="AX117" i="4"/>
  <c r="AZ117" i="4" s="1"/>
  <c r="AX260" i="4"/>
  <c r="AZ260" i="4" s="1"/>
  <c r="AY260" i="4"/>
  <c r="AX252" i="4"/>
  <c r="AZ252" i="4" s="1"/>
  <c r="AY252" i="4"/>
  <c r="AX244" i="4"/>
  <c r="AZ244" i="4" s="1"/>
  <c r="AY244" i="4"/>
  <c r="AX236" i="4"/>
  <c r="AZ236" i="4" s="1"/>
  <c r="AY236" i="4"/>
  <c r="AX228" i="4"/>
  <c r="AZ228" i="4" s="1"/>
  <c r="AY228" i="4"/>
  <c r="AX220" i="4"/>
  <c r="AZ220" i="4" s="1"/>
  <c r="AY220" i="4"/>
  <c r="AX212" i="4"/>
  <c r="AZ212" i="4" s="1"/>
  <c r="AY212" i="4"/>
  <c r="AX204" i="4"/>
  <c r="AZ204" i="4" s="1"/>
  <c r="AY204" i="4"/>
  <c r="AX196" i="4"/>
  <c r="AZ196" i="4" s="1"/>
  <c r="AY196" i="4"/>
  <c r="AY188" i="4"/>
  <c r="AX188" i="4"/>
  <c r="AZ188" i="4" s="1"/>
  <c r="AY180" i="4"/>
  <c r="AX180" i="4"/>
  <c r="AZ180" i="4" s="1"/>
  <c r="AY172" i="4"/>
  <c r="AX172" i="4"/>
  <c r="AZ172" i="4" s="1"/>
  <c r="AY164" i="4"/>
  <c r="AX164" i="4"/>
  <c r="AZ164" i="4" s="1"/>
  <c r="AY156" i="4"/>
  <c r="AX156" i="4"/>
  <c r="AZ156" i="4" s="1"/>
  <c r="AY148" i="4"/>
  <c r="AX148" i="4"/>
  <c r="AZ148" i="4" s="1"/>
  <c r="AY140" i="4"/>
  <c r="AX140" i="4"/>
  <c r="AZ140" i="4" s="1"/>
  <c r="AY132" i="4"/>
  <c r="AX132" i="4"/>
  <c r="AZ132" i="4" s="1"/>
  <c r="AY124" i="4"/>
  <c r="AX124" i="4"/>
  <c r="AZ124" i="4" s="1"/>
  <c r="AY116" i="4"/>
  <c r="AX116" i="4"/>
  <c r="AZ116" i="4" s="1"/>
  <c r="AP74" i="4"/>
  <c r="AU77" i="4"/>
  <c r="BF82" i="4"/>
  <c r="AP121" i="4"/>
  <c r="AP153" i="4"/>
  <c r="AP25" i="4"/>
  <c r="AP89" i="4"/>
  <c r="BF90" i="4"/>
  <c r="BF122" i="4"/>
  <c r="BF154" i="4"/>
  <c r="AP73" i="4"/>
  <c r="AP10" i="4"/>
  <c r="BF49" i="4"/>
  <c r="BF121" i="4"/>
  <c r="BF153" i="4"/>
  <c r="AP66" i="4"/>
  <c r="AP113" i="4"/>
  <c r="AP33" i="4"/>
  <c r="J77" i="4"/>
  <c r="BF106" i="4"/>
  <c r="AP138" i="4"/>
  <c r="BF162" i="4"/>
  <c r="AP65" i="4"/>
  <c r="AP57" i="4"/>
  <c r="AP90" i="4"/>
  <c r="BF58" i="4"/>
  <c r="AP161" i="4"/>
  <c r="AP114" i="4"/>
  <c r="AP106" i="4"/>
  <c r="AP105" i="4"/>
  <c r="AP82" i="4"/>
  <c r="BF114" i="4"/>
  <c r="AP81" i="4"/>
  <c r="AP41" i="4"/>
  <c r="T112" i="4"/>
  <c r="A5" i="3"/>
  <c r="T9" i="4"/>
  <c r="T17" i="4"/>
  <c r="T25" i="4"/>
  <c r="T41" i="4"/>
  <c r="T49" i="4"/>
  <c r="U58" i="4"/>
  <c r="AO58" i="4" s="1"/>
  <c r="U19" i="4"/>
  <c r="AO19" i="4" s="1"/>
  <c r="U83" i="4"/>
  <c r="AO83" i="4" s="1"/>
  <c r="U44" i="4"/>
  <c r="AO44" i="4" s="1"/>
  <c r="U108" i="4"/>
  <c r="AO108" i="4" s="1"/>
  <c r="U13" i="4"/>
  <c r="AO13" i="4" s="1"/>
  <c r="U77" i="4"/>
  <c r="AO77" i="4" s="1"/>
  <c r="U54" i="4"/>
  <c r="AO54" i="4" s="1"/>
  <c r="U23" i="4"/>
  <c r="AO23" i="4" s="1"/>
  <c r="U87" i="4"/>
  <c r="AO87" i="4" s="1"/>
  <c r="U56" i="4"/>
  <c r="AO56" i="4" s="1"/>
  <c r="U33" i="4"/>
  <c r="AO33" i="4" s="1"/>
  <c r="U97" i="4"/>
  <c r="AO97" i="4" s="1"/>
  <c r="U41" i="4"/>
  <c r="AO41" i="4" s="1"/>
  <c r="U74" i="4"/>
  <c r="AO74" i="4" s="1"/>
  <c r="U35" i="4"/>
  <c r="AO35" i="4" s="1"/>
  <c r="U99" i="4"/>
  <c r="AO99" i="4" s="1"/>
  <c r="U60" i="4"/>
  <c r="AO60" i="4" s="1"/>
  <c r="U29" i="4"/>
  <c r="AO29" i="4" s="1"/>
  <c r="U93" i="4"/>
  <c r="AO93" i="4" s="1"/>
  <c r="U70" i="4"/>
  <c r="AO70" i="4" s="1"/>
  <c r="U39" i="4"/>
  <c r="AO39" i="4" s="1"/>
  <c r="U103" i="4"/>
  <c r="AO103" i="4" s="1"/>
  <c r="U72" i="4"/>
  <c r="AO72" i="4" s="1"/>
  <c r="U49" i="4"/>
  <c r="AO49" i="4" s="1"/>
  <c r="U113" i="4"/>
  <c r="AO113" i="4" s="1"/>
  <c r="U18" i="4"/>
  <c r="AO18" i="4" s="1"/>
  <c r="U82" i="4"/>
  <c r="AO82" i="4" s="1"/>
  <c r="U43" i="4"/>
  <c r="AO43" i="4" s="1"/>
  <c r="U107" i="4"/>
  <c r="AO107" i="4" s="1"/>
  <c r="U68" i="4"/>
  <c r="AO68" i="4" s="1"/>
  <c r="U37" i="4"/>
  <c r="AO37" i="4" s="1"/>
  <c r="U101" i="4"/>
  <c r="AO101" i="4" s="1"/>
  <c r="U14" i="4"/>
  <c r="AO14" i="4" s="1"/>
  <c r="U78" i="4"/>
  <c r="AO78" i="4" s="1"/>
  <c r="U47" i="4"/>
  <c r="AO47" i="4" s="1"/>
  <c r="U111" i="4"/>
  <c r="AO111" i="4" s="1"/>
  <c r="U16" i="4"/>
  <c r="AO16" i="4" s="1"/>
  <c r="AP16" i="4" s="1"/>
  <c r="U80" i="4"/>
  <c r="AO80" i="4" s="1"/>
  <c r="U57" i="4"/>
  <c r="AO57" i="4" s="1"/>
  <c r="U26" i="4"/>
  <c r="AO26" i="4" s="1"/>
  <c r="U90" i="4"/>
  <c r="AO90" i="4" s="1"/>
  <c r="U51" i="4"/>
  <c r="AO51" i="4" s="1"/>
  <c r="U115" i="4"/>
  <c r="AO115" i="4" s="1"/>
  <c r="U12" i="4"/>
  <c r="AO12" i="4" s="1"/>
  <c r="U76" i="4"/>
  <c r="AO76" i="4" s="1"/>
  <c r="U45" i="4"/>
  <c r="AO45" i="4" s="1"/>
  <c r="U109" i="4"/>
  <c r="AO109" i="4" s="1"/>
  <c r="U22" i="4"/>
  <c r="AO22" i="4" s="1"/>
  <c r="U86" i="4"/>
  <c r="AO86" i="4" s="1"/>
  <c r="U55" i="4"/>
  <c r="AO55" i="4" s="1"/>
  <c r="U24" i="4"/>
  <c r="AO24" i="4" s="1"/>
  <c r="U88" i="4"/>
  <c r="AO88" i="4" s="1"/>
  <c r="U65" i="4"/>
  <c r="AO65" i="4" s="1"/>
  <c r="U34" i="4"/>
  <c r="AO34" i="4" s="1"/>
  <c r="U98" i="4"/>
  <c r="AO98" i="4" s="1"/>
  <c r="AP98" i="4" s="1"/>
  <c r="U9" i="4"/>
  <c r="AO9" i="4" s="1"/>
  <c r="AP9" i="4" s="1"/>
  <c r="U59" i="4"/>
  <c r="AO59" i="4" s="1"/>
  <c r="U20" i="4"/>
  <c r="AO20" i="4" s="1"/>
  <c r="U84" i="4"/>
  <c r="AO84" i="4" s="1"/>
  <c r="U53" i="4"/>
  <c r="AO53" i="4" s="1"/>
  <c r="U30" i="4"/>
  <c r="AO30" i="4" s="1"/>
  <c r="U94" i="4"/>
  <c r="AO94" i="4" s="1"/>
  <c r="U63" i="4"/>
  <c r="AO63" i="4" s="1"/>
  <c r="U32" i="4"/>
  <c r="AO32" i="4" s="1"/>
  <c r="U96" i="4"/>
  <c r="AO96" i="4" s="1"/>
  <c r="U73" i="4"/>
  <c r="AO73" i="4" s="1"/>
  <c r="U105" i="4"/>
  <c r="AO105" i="4" s="1"/>
  <c r="U42" i="4"/>
  <c r="AO42" i="4" s="1"/>
  <c r="U106" i="4"/>
  <c r="AO106" i="4" s="1"/>
  <c r="U67" i="4"/>
  <c r="AO67" i="4" s="1"/>
  <c r="AP67" i="4" s="1"/>
  <c r="U28" i="4"/>
  <c r="AO28" i="4" s="1"/>
  <c r="U92" i="4"/>
  <c r="AO92" i="4" s="1"/>
  <c r="U61" i="4"/>
  <c r="AO61" i="4" s="1"/>
  <c r="U38" i="4"/>
  <c r="AO38" i="4" s="1"/>
  <c r="U102" i="4"/>
  <c r="AO102" i="4" s="1"/>
  <c r="U71" i="4"/>
  <c r="AO71" i="4" s="1"/>
  <c r="U40" i="4"/>
  <c r="AO40" i="4" s="1"/>
  <c r="U104" i="4"/>
  <c r="AO104" i="4" s="1"/>
  <c r="U17" i="4"/>
  <c r="AO17" i="4" s="1"/>
  <c r="U81" i="4"/>
  <c r="AO81" i="4" s="1"/>
  <c r="U50" i="4"/>
  <c r="AO50" i="4" s="1"/>
  <c r="U114" i="4"/>
  <c r="AO114" i="4" s="1"/>
  <c r="U11" i="4"/>
  <c r="AO11" i="4" s="1"/>
  <c r="AP11" i="4" s="1"/>
  <c r="U75" i="4"/>
  <c r="AO75" i="4" s="1"/>
  <c r="U36" i="4"/>
  <c r="AO36" i="4" s="1"/>
  <c r="U100" i="4"/>
  <c r="AO100" i="4" s="1"/>
  <c r="U69" i="4"/>
  <c r="AO69" i="4" s="1"/>
  <c r="U46" i="4"/>
  <c r="AO46" i="4" s="1"/>
  <c r="U110" i="4"/>
  <c r="AO110" i="4" s="1"/>
  <c r="U15" i="4"/>
  <c r="AO15" i="4" s="1"/>
  <c r="U79" i="4"/>
  <c r="AO79" i="4" s="1"/>
  <c r="U48" i="4"/>
  <c r="AO48" i="4" s="1"/>
  <c r="U112" i="4"/>
  <c r="AO112" i="4" s="1"/>
  <c r="U25" i="4"/>
  <c r="AO25" i="4" s="1"/>
  <c r="U89" i="4"/>
  <c r="AO89" i="4" s="1"/>
  <c r="AF71" i="4"/>
  <c r="AK103" i="4"/>
  <c r="AF103" i="4"/>
  <c r="T57" i="4"/>
  <c r="J111" i="4"/>
  <c r="T65" i="4"/>
  <c r="J27" i="4"/>
  <c r="AF12" i="4"/>
  <c r="AI12" i="4"/>
  <c r="AK65" i="4"/>
  <c r="AF27" i="4"/>
  <c r="AF79" i="4"/>
  <c r="AK71" i="4"/>
  <c r="T33" i="4"/>
  <c r="AF87" i="4"/>
  <c r="AP565" i="4"/>
  <c r="BF549" i="4"/>
  <c r="AP541" i="4"/>
  <c r="AP533" i="4"/>
  <c r="BF517" i="4"/>
  <c r="AP509" i="4"/>
  <c r="BF485" i="4"/>
  <c r="AP469" i="4"/>
  <c r="BF453" i="4"/>
  <c r="BF421" i="4"/>
  <c r="BF389" i="4"/>
  <c r="AP357" i="4"/>
  <c r="BF309" i="4"/>
  <c r="AP293" i="4"/>
  <c r="BF285" i="4"/>
  <c r="BF253" i="4"/>
  <c r="AP229" i="4"/>
  <c r="BF205" i="4"/>
  <c r="AP197" i="4"/>
  <c r="AP181" i="4"/>
  <c r="BF157" i="4"/>
  <c r="AP141" i="4"/>
  <c r="AP133" i="4"/>
  <c r="AP125" i="4"/>
  <c r="AP117" i="4"/>
  <c r="BF109" i="4"/>
  <c r="BF85" i="4"/>
  <c r="BF69" i="4"/>
  <c r="BF61" i="4"/>
  <c r="AP53" i="4"/>
  <c r="T73" i="4"/>
  <c r="T81" i="4"/>
  <c r="T89" i="4"/>
  <c r="T97" i="4"/>
  <c r="T105" i="4"/>
  <c r="T113" i="4"/>
  <c r="BE101" i="4"/>
  <c r="BE45" i="4"/>
  <c r="BE2005" i="4"/>
  <c r="BE1997" i="4"/>
  <c r="BE1989" i="4"/>
  <c r="BE1981" i="4"/>
  <c r="BE1973" i="4"/>
  <c r="BE1965" i="4"/>
  <c r="BE1957" i="4"/>
  <c r="BE1949" i="4"/>
  <c r="BE1941" i="4"/>
  <c r="BE1933" i="4"/>
  <c r="BE1925" i="4"/>
  <c r="BE1917" i="4"/>
  <c r="BE1909" i="4"/>
  <c r="BE1901" i="4"/>
  <c r="BE1893" i="4"/>
  <c r="BE1885" i="4"/>
  <c r="BE1877" i="4"/>
  <c r="BE1869" i="4"/>
  <c r="BE1861" i="4"/>
  <c r="BE1853" i="4"/>
  <c r="BE1845" i="4"/>
  <c r="BE1837" i="4"/>
  <c r="BE1829" i="4"/>
  <c r="BE1821" i="4"/>
  <c r="BE1813" i="4"/>
  <c r="BE1805" i="4"/>
  <c r="BE1797" i="4"/>
  <c r="BE1789" i="4"/>
  <c r="BE1781" i="4"/>
  <c r="BE1773" i="4"/>
  <c r="BE1765" i="4"/>
  <c r="BE1757" i="4"/>
  <c r="BE1749" i="4"/>
  <c r="BE1741" i="4"/>
  <c r="BE1733" i="4"/>
  <c r="BE1725" i="4"/>
  <c r="BE1717" i="4"/>
  <c r="BE1709" i="4"/>
  <c r="BE1701" i="4"/>
  <c r="BE1693" i="4"/>
  <c r="BE1685" i="4"/>
  <c r="BE1677" i="4"/>
  <c r="BE1669" i="4"/>
  <c r="BE1661" i="4"/>
  <c r="BE1653" i="4"/>
  <c r="BE1645" i="4"/>
  <c r="BE1637" i="4"/>
  <c r="BE1629" i="4"/>
  <c r="BE1621" i="4"/>
  <c r="BE1613" i="4"/>
  <c r="BE1605" i="4"/>
  <c r="BE1597" i="4"/>
  <c r="BE1589" i="4"/>
  <c r="BE1581" i="4"/>
  <c r="BE1573" i="4"/>
  <c r="BE1565" i="4"/>
  <c r="BE1557" i="4"/>
  <c r="BE1549" i="4"/>
  <c r="BE1541" i="4"/>
  <c r="BE1533" i="4"/>
  <c r="BE1525" i="4"/>
  <c r="BE1517" i="4"/>
  <c r="BE1509" i="4"/>
  <c r="BE1501" i="4"/>
  <c r="BE1493" i="4"/>
  <c r="BE1485" i="4"/>
  <c r="BE1477" i="4"/>
  <c r="BE1469" i="4"/>
  <c r="BE1461" i="4"/>
  <c r="BE1453" i="4"/>
  <c r="BE1445" i="4"/>
  <c r="BE1437" i="4"/>
  <c r="BE1429" i="4"/>
  <c r="BE1421" i="4"/>
  <c r="BE1413" i="4"/>
  <c r="BE1405" i="4"/>
  <c r="BE1397" i="4"/>
  <c r="BE1389" i="4"/>
  <c r="BE1381" i="4"/>
  <c r="BE1373" i="4"/>
  <c r="BE1365" i="4"/>
  <c r="BE1357" i="4"/>
  <c r="BE1349" i="4"/>
  <c r="BE1341" i="4"/>
  <c r="BE1333" i="4"/>
  <c r="BE1325" i="4"/>
  <c r="BE1317" i="4"/>
  <c r="BE1309" i="4"/>
  <c r="BE1301" i="4"/>
  <c r="BE1293" i="4"/>
  <c r="BE1285" i="4"/>
  <c r="BE1277" i="4"/>
  <c r="BE1269" i="4"/>
  <c r="BE1261" i="4"/>
  <c r="BE1253" i="4"/>
  <c r="BE1245" i="4"/>
  <c r="BE1237" i="4"/>
  <c r="BE1229" i="4"/>
  <c r="BE1221" i="4"/>
  <c r="BE1213" i="4"/>
  <c r="BE1205" i="4"/>
  <c r="BE1197" i="4"/>
  <c r="BE1189" i="4"/>
  <c r="BE1181" i="4"/>
  <c r="BE1173" i="4"/>
  <c r="BE1165" i="4"/>
  <c r="BE1157" i="4"/>
  <c r="BE1149" i="4"/>
  <c r="BE1141" i="4"/>
  <c r="BE1133" i="4"/>
  <c r="BE1125" i="4"/>
  <c r="BE1117" i="4"/>
  <c r="BE1109" i="4"/>
  <c r="BE1101" i="4"/>
  <c r="BE1093" i="4"/>
  <c r="BE1085" i="4"/>
  <c r="BE1077" i="4"/>
  <c r="BE1069" i="4"/>
  <c r="BE1061" i="4"/>
  <c r="BE1053" i="4"/>
  <c r="BE1045" i="4"/>
  <c r="BE1037" i="4"/>
  <c r="BE1029" i="4"/>
  <c r="BE1021" i="4"/>
  <c r="BE1013" i="4"/>
  <c r="BE1005" i="4"/>
  <c r="BE997" i="4"/>
  <c r="BE989" i="4"/>
  <c r="BE981" i="4"/>
  <c r="BE973" i="4"/>
  <c r="BE965" i="4"/>
  <c r="BE957" i="4"/>
  <c r="BE949" i="4"/>
  <c r="BE941" i="4"/>
  <c r="BE933" i="4"/>
  <c r="BE925" i="4"/>
  <c r="BE917" i="4"/>
  <c r="BE909" i="4"/>
  <c r="BE901" i="4"/>
  <c r="BE893" i="4"/>
  <c r="BE885" i="4"/>
  <c r="BE877" i="4"/>
  <c r="BE869" i="4"/>
  <c r="BE861" i="4"/>
  <c r="BE853" i="4"/>
  <c r="BE845" i="4"/>
  <c r="BE837" i="4"/>
  <c r="BE829" i="4"/>
  <c r="BE821" i="4"/>
  <c r="BE813" i="4"/>
  <c r="BE805" i="4"/>
  <c r="BE797" i="4"/>
  <c r="BE789" i="4"/>
  <c r="BE781" i="4"/>
  <c r="BE773" i="4"/>
  <c r="BE765" i="4"/>
  <c r="BE757" i="4"/>
  <c r="BE749" i="4"/>
  <c r="BE741" i="4"/>
  <c r="BE733" i="4"/>
  <c r="BE725" i="4"/>
  <c r="BE717" i="4"/>
  <c r="BE709" i="4"/>
  <c r="BE701" i="4"/>
  <c r="BE693" i="4"/>
  <c r="BE685" i="4"/>
  <c r="BE677" i="4"/>
  <c r="BE669" i="4"/>
  <c r="BE661" i="4"/>
  <c r="BE653" i="4"/>
  <c r="BE645" i="4"/>
  <c r="BE637" i="4"/>
  <c r="BE629" i="4"/>
  <c r="BE621" i="4"/>
  <c r="BE613" i="4"/>
  <c r="BE605" i="4"/>
  <c r="BE597" i="4"/>
  <c r="BE589" i="4"/>
  <c r="BE581" i="4"/>
  <c r="BE573" i="4"/>
  <c r="BE565" i="4"/>
  <c r="BE557" i="4"/>
  <c r="BE549" i="4"/>
  <c r="BE541" i="4"/>
  <c r="BE533" i="4"/>
  <c r="BE525" i="4"/>
  <c r="BE517" i="4"/>
  <c r="BE509" i="4"/>
  <c r="BE501" i="4"/>
  <c r="BE493" i="4"/>
  <c r="BE485" i="4"/>
  <c r="BE477" i="4"/>
  <c r="BE469" i="4"/>
  <c r="BE461" i="4"/>
  <c r="BE453" i="4"/>
  <c r="BE445" i="4"/>
  <c r="BE437" i="4"/>
  <c r="BE429" i="4"/>
  <c r="BE421" i="4"/>
  <c r="BE413" i="4"/>
  <c r="BE405" i="4"/>
  <c r="BE397" i="4"/>
  <c r="BE389" i="4"/>
  <c r="BE381" i="4"/>
  <c r="BE373" i="4"/>
  <c r="BE365" i="4"/>
  <c r="BE357" i="4"/>
  <c r="BE349" i="4"/>
  <c r="BE341" i="4"/>
  <c r="BE333" i="4"/>
  <c r="BE325" i="4"/>
  <c r="BE317" i="4"/>
  <c r="BE309" i="4"/>
  <c r="BE301" i="4"/>
  <c r="BE293" i="4"/>
  <c r="BE285" i="4"/>
  <c r="BE277" i="4"/>
  <c r="BE269" i="4"/>
  <c r="BE261" i="4"/>
  <c r="BE253" i="4"/>
  <c r="BE245" i="4"/>
  <c r="BE237" i="4"/>
  <c r="BE229" i="4"/>
  <c r="BE221" i="4"/>
  <c r="BE213" i="4"/>
  <c r="BE205" i="4"/>
  <c r="BE197" i="4"/>
  <c r="BE189" i="4"/>
  <c r="BE181" i="4"/>
  <c r="BE173" i="4"/>
  <c r="BE165" i="4"/>
  <c r="BE157" i="4"/>
  <c r="BE149" i="4"/>
  <c r="BE141" i="4"/>
  <c r="BE133" i="4"/>
  <c r="BE125" i="4"/>
  <c r="BE117" i="4"/>
  <c r="AX82" i="4"/>
  <c r="AZ82" i="4" s="1"/>
  <c r="BE92" i="4"/>
  <c r="BE2004" i="4"/>
  <c r="BE1996" i="4"/>
  <c r="BE1988" i="4"/>
  <c r="BE1980" i="4"/>
  <c r="BE1972" i="4"/>
  <c r="BE1964" i="4"/>
  <c r="BE1956" i="4"/>
  <c r="BE1948" i="4"/>
  <c r="BE1940" i="4"/>
  <c r="BE1932" i="4"/>
  <c r="BE1924" i="4"/>
  <c r="BE1916" i="4"/>
  <c r="BE1908" i="4"/>
  <c r="BE1900" i="4"/>
  <c r="BE1892" i="4"/>
  <c r="BE1884" i="4"/>
  <c r="BE1876" i="4"/>
  <c r="BE1868" i="4"/>
  <c r="BE1860" i="4"/>
  <c r="BE1852" i="4"/>
  <c r="BE1844" i="4"/>
  <c r="BE1836" i="4"/>
  <c r="BE1828" i="4"/>
  <c r="BE1820" i="4"/>
  <c r="BE1812" i="4"/>
  <c r="BE1804" i="4"/>
  <c r="BE1796" i="4"/>
  <c r="BE1788" i="4"/>
  <c r="BE1780" i="4"/>
  <c r="BE1772" i="4"/>
  <c r="BE1764" i="4"/>
  <c r="BE1756" i="4"/>
  <c r="BE1748" i="4"/>
  <c r="BE1740" i="4"/>
  <c r="BE1732" i="4"/>
  <c r="BE1724" i="4"/>
  <c r="BE1716" i="4"/>
  <c r="BE1708" i="4"/>
  <c r="BE1700" i="4"/>
  <c r="BE1692" i="4"/>
  <c r="BE1684" i="4"/>
  <c r="BE1676" i="4"/>
  <c r="BE1668" i="4"/>
  <c r="BE1660" i="4"/>
  <c r="BE1652" i="4"/>
  <c r="BE1644" i="4"/>
  <c r="BE1636" i="4"/>
  <c r="BE1628" i="4"/>
  <c r="BE1620" i="4"/>
  <c r="BE1612" i="4"/>
  <c r="BE1604" i="4"/>
  <c r="BE1596" i="4"/>
  <c r="BE1588" i="4"/>
  <c r="BE1580" i="4"/>
  <c r="BE1572" i="4"/>
  <c r="BE1564" i="4"/>
  <c r="BE1556" i="4"/>
  <c r="BE1548" i="4"/>
  <c r="BE1540" i="4"/>
  <c r="BE1532" i="4"/>
  <c r="BE1524" i="4"/>
  <c r="BE1516" i="4"/>
  <c r="BE1508" i="4"/>
  <c r="BE1500" i="4"/>
  <c r="BE1492" i="4"/>
  <c r="BE1484" i="4"/>
  <c r="BE1476" i="4"/>
  <c r="BE1468" i="4"/>
  <c r="BE1460" i="4"/>
  <c r="BE1452" i="4"/>
  <c r="BE1444" i="4"/>
  <c r="BE1436" i="4"/>
  <c r="BE1428" i="4"/>
  <c r="BE1420" i="4"/>
  <c r="BE1412" i="4"/>
  <c r="BE1404" i="4"/>
  <c r="BE1396" i="4"/>
  <c r="BE1388" i="4"/>
  <c r="BE1380" i="4"/>
  <c r="BE1372" i="4"/>
  <c r="BE1364" i="4"/>
  <c r="BE1356" i="4"/>
  <c r="BE1348" i="4"/>
  <c r="BE1340" i="4"/>
  <c r="BE1332" i="4"/>
  <c r="BE1324" i="4"/>
  <c r="BE1316" i="4"/>
  <c r="BE1308" i="4"/>
  <c r="BE1300" i="4"/>
  <c r="BE1292" i="4"/>
  <c r="BE1284" i="4"/>
  <c r="BE1276" i="4"/>
  <c r="BE1268" i="4"/>
  <c r="BE1260" i="4"/>
  <c r="BE1252" i="4"/>
  <c r="BE1244" i="4"/>
  <c r="BE1236" i="4"/>
  <c r="BE1228" i="4"/>
  <c r="BE1220" i="4"/>
  <c r="BE1212" i="4"/>
  <c r="BE1204" i="4"/>
  <c r="BE1196" i="4"/>
  <c r="BE1188" i="4"/>
  <c r="BE1180" i="4"/>
  <c r="BE1172" i="4"/>
  <c r="BE1164" i="4"/>
  <c r="BE1156" i="4"/>
  <c r="BE1148" i="4"/>
  <c r="BE1140" i="4"/>
  <c r="BE1132" i="4"/>
  <c r="BE1124" i="4"/>
  <c r="BE1116" i="4"/>
  <c r="BE1108" i="4"/>
  <c r="BE1100" i="4"/>
  <c r="BE1092" i="4"/>
  <c r="BE1084" i="4"/>
  <c r="BE1076" i="4"/>
  <c r="BE1068" i="4"/>
  <c r="BE1060" i="4"/>
  <c r="BE1052" i="4"/>
  <c r="BE1044" i="4"/>
  <c r="BE1036" i="4"/>
  <c r="BE1028" i="4"/>
  <c r="BE1020" i="4"/>
  <c r="BE1012" i="4"/>
  <c r="BE1004" i="4"/>
  <c r="BE996" i="4"/>
  <c r="BE988" i="4"/>
  <c r="BE980" i="4"/>
  <c r="BE972" i="4"/>
  <c r="BE964" i="4"/>
  <c r="BE956" i="4"/>
  <c r="BE948" i="4"/>
  <c r="BE940" i="4"/>
  <c r="BE932" i="4"/>
  <c r="BE924" i="4"/>
  <c r="BE916" i="4"/>
  <c r="BE908" i="4"/>
  <c r="BE900" i="4"/>
  <c r="BE892" i="4"/>
  <c r="BE884" i="4"/>
  <c r="BE876" i="4"/>
  <c r="BE868" i="4"/>
  <c r="BE860" i="4"/>
  <c r="BE852" i="4"/>
  <c r="BE844" i="4"/>
  <c r="BE836" i="4"/>
  <c r="BE828" i="4"/>
  <c r="BE820" i="4"/>
  <c r="BE812" i="4"/>
  <c r="BE804" i="4"/>
  <c r="BE796" i="4"/>
  <c r="BE788" i="4"/>
  <c r="BE780" i="4"/>
  <c r="BE772" i="4"/>
  <c r="BE764" i="4"/>
  <c r="BE756" i="4"/>
  <c r="BE748" i="4"/>
  <c r="BE740" i="4"/>
  <c r="BE732" i="4"/>
  <c r="BE724" i="4"/>
  <c r="BE716" i="4"/>
  <c r="BE708" i="4"/>
  <c r="BE700" i="4"/>
  <c r="BE692" i="4"/>
  <c r="BE684" i="4"/>
  <c r="BE676" i="4"/>
  <c r="BE668" i="4"/>
  <c r="BE660" i="4"/>
  <c r="BE652" i="4"/>
  <c r="BE644" i="4"/>
  <c r="BE636" i="4"/>
  <c r="BE628" i="4"/>
  <c r="BE620" i="4"/>
  <c r="BE612" i="4"/>
  <c r="BE604" i="4"/>
  <c r="BE596" i="4"/>
  <c r="BE588" i="4"/>
  <c r="BE580" i="4"/>
  <c r="BE572" i="4"/>
  <c r="BE564" i="4"/>
  <c r="BE556" i="4"/>
  <c r="BE548" i="4"/>
  <c r="BE540" i="4"/>
  <c r="BE532" i="4"/>
  <c r="BE524" i="4"/>
  <c r="BE516" i="4"/>
  <c r="BE508" i="4"/>
  <c r="BE500" i="4"/>
  <c r="BE492" i="4"/>
  <c r="BE484" i="4"/>
  <c r="BE476" i="4"/>
  <c r="BE468" i="4"/>
  <c r="BE460" i="4"/>
  <c r="BE452" i="4"/>
  <c r="BE444" i="4"/>
  <c r="BE436" i="4"/>
  <c r="BE428" i="4"/>
  <c r="BE420" i="4"/>
  <c r="BE412" i="4"/>
  <c r="BE404" i="4"/>
  <c r="BE396" i="4"/>
  <c r="BE388" i="4"/>
  <c r="BE380" i="4"/>
  <c r="BE372" i="4"/>
  <c r="BE364" i="4"/>
  <c r="BE356" i="4"/>
  <c r="BE348" i="4"/>
  <c r="BE340" i="4"/>
  <c r="BE332" i="4"/>
  <c r="BE324" i="4"/>
  <c r="BE316" i="4"/>
  <c r="BE308" i="4"/>
  <c r="BE300" i="4"/>
  <c r="BE292" i="4"/>
  <c r="BE284" i="4"/>
  <c r="BE276" i="4"/>
  <c r="BE268" i="4"/>
  <c r="BE260" i="4"/>
  <c r="BE252" i="4"/>
  <c r="BE244" i="4"/>
  <c r="BE236" i="4"/>
  <c r="BE228" i="4"/>
  <c r="BE220" i="4"/>
  <c r="BE212" i="4"/>
  <c r="BE204" i="4"/>
  <c r="BE196" i="4"/>
  <c r="BE188" i="4"/>
  <c r="BE180" i="4"/>
  <c r="BE172" i="4"/>
  <c r="BE164" i="4"/>
  <c r="BE156" i="4"/>
  <c r="BE148" i="4"/>
  <c r="BE140" i="4"/>
  <c r="BE132" i="4"/>
  <c r="BE124" i="4"/>
  <c r="BE116" i="4"/>
  <c r="AX17" i="4"/>
  <c r="AZ17" i="4" s="1"/>
  <c r="BE115" i="4"/>
  <c r="BE2003" i="4"/>
  <c r="BE1995" i="4"/>
  <c r="BE1987" i="4"/>
  <c r="BE1979" i="4"/>
  <c r="BE1971" i="4"/>
  <c r="BE1963" i="4"/>
  <c r="BE1955" i="4"/>
  <c r="BE1947" i="4"/>
  <c r="BE1939" i="4"/>
  <c r="BE1931" i="4"/>
  <c r="BE1923" i="4"/>
  <c r="BE1915" i="4"/>
  <c r="BE1907" i="4"/>
  <c r="BE1899" i="4"/>
  <c r="BE1891" i="4"/>
  <c r="BE1883" i="4"/>
  <c r="BE1875" i="4"/>
  <c r="BE1867" i="4"/>
  <c r="BE1859" i="4"/>
  <c r="BE1851" i="4"/>
  <c r="BE1843" i="4"/>
  <c r="BE1835" i="4"/>
  <c r="BE1827" i="4"/>
  <c r="BE1819" i="4"/>
  <c r="BE1811" i="4"/>
  <c r="BE1803" i="4"/>
  <c r="BE1795" i="4"/>
  <c r="BE1787" i="4"/>
  <c r="BE1779" i="4"/>
  <c r="BE1771" i="4"/>
  <c r="BE1763" i="4"/>
  <c r="BE1755" i="4"/>
  <c r="BE1747" i="4"/>
  <c r="BE1739" i="4"/>
  <c r="BE1731" i="4"/>
  <c r="BE1723" i="4"/>
  <c r="BE1715" i="4"/>
  <c r="BE1707" i="4"/>
  <c r="BE1699" i="4"/>
  <c r="BE1691" i="4"/>
  <c r="BE1683" i="4"/>
  <c r="BE1675" i="4"/>
  <c r="BE1667" i="4"/>
  <c r="BE1659" i="4"/>
  <c r="BE1651" i="4"/>
  <c r="BE1643" i="4"/>
  <c r="BE1635" i="4"/>
  <c r="BE1627" i="4"/>
  <c r="BE1619" i="4"/>
  <c r="BE1611" i="4"/>
  <c r="BE1603" i="4"/>
  <c r="BE1595" i="4"/>
  <c r="BE1587" i="4"/>
  <c r="BE1579" i="4"/>
  <c r="BE1571" i="4"/>
  <c r="BE1563" i="4"/>
  <c r="BE1555" i="4"/>
  <c r="BE1547" i="4"/>
  <c r="BE1539" i="4"/>
  <c r="BE1531" i="4"/>
  <c r="BE1523" i="4"/>
  <c r="BE1515" i="4"/>
  <c r="BE1507" i="4"/>
  <c r="BE1499" i="4"/>
  <c r="BE1491" i="4"/>
  <c r="BE1483" i="4"/>
  <c r="BE1475" i="4"/>
  <c r="BE1467" i="4"/>
  <c r="BE1459" i="4"/>
  <c r="BE1451" i="4"/>
  <c r="BE1443" i="4"/>
  <c r="BE1435" i="4"/>
  <c r="BE1427" i="4"/>
  <c r="BE1419" i="4"/>
  <c r="BE1411" i="4"/>
  <c r="BE1403" i="4"/>
  <c r="BE1395" i="4"/>
  <c r="BE1387" i="4"/>
  <c r="BE1379" i="4"/>
  <c r="BE1371" i="4"/>
  <c r="BE1363" i="4"/>
  <c r="BE1355" i="4"/>
  <c r="BE1347" i="4"/>
  <c r="BE1339" i="4"/>
  <c r="BE1331" i="4"/>
  <c r="BE1323" i="4"/>
  <c r="BE1315" i="4"/>
  <c r="BE1307" i="4"/>
  <c r="BE1299" i="4"/>
  <c r="BE1291" i="4"/>
  <c r="BE1283" i="4"/>
  <c r="BE1275" i="4"/>
  <c r="BE1267" i="4"/>
  <c r="BE1259" i="4"/>
  <c r="BE1251" i="4"/>
  <c r="BE1243" i="4"/>
  <c r="BE1235" i="4"/>
  <c r="BE1227" i="4"/>
  <c r="BE1219" i="4"/>
  <c r="BE1211" i="4"/>
  <c r="BE1203" i="4"/>
  <c r="BE1195" i="4"/>
  <c r="BE1187" i="4"/>
  <c r="BE1179" i="4"/>
  <c r="BE1171" i="4"/>
  <c r="BE1163" i="4"/>
  <c r="BE1155" i="4"/>
  <c r="BE1147" i="4"/>
  <c r="BE1139" i="4"/>
  <c r="BE1131" i="4"/>
  <c r="BE1123" i="4"/>
  <c r="BE1115" i="4"/>
  <c r="BE1107" i="4"/>
  <c r="BE1099" i="4"/>
  <c r="BE1091" i="4"/>
  <c r="BE1083" i="4"/>
  <c r="BE1075" i="4"/>
  <c r="BE1067" i="4"/>
  <c r="BE1059" i="4"/>
  <c r="BE1051" i="4"/>
  <c r="BE1043" i="4"/>
  <c r="BE1035" i="4"/>
  <c r="BE1027" i="4"/>
  <c r="BE1019" i="4"/>
  <c r="BE1011" i="4"/>
  <c r="BE1003" i="4"/>
  <c r="BE995" i="4"/>
  <c r="BE987" i="4"/>
  <c r="BE979" i="4"/>
  <c r="BE971" i="4"/>
  <c r="BE963" i="4"/>
  <c r="BE955" i="4"/>
  <c r="BE947" i="4"/>
  <c r="BE939" i="4"/>
  <c r="BE931" i="4"/>
  <c r="BE923" i="4"/>
  <c r="BE915" i="4"/>
  <c r="BE907" i="4"/>
  <c r="BE899" i="4"/>
  <c r="BE891" i="4"/>
  <c r="BE883" i="4"/>
  <c r="BE875" i="4"/>
  <c r="BE867" i="4"/>
  <c r="BE859" i="4"/>
  <c r="BE851" i="4"/>
  <c r="BE843" i="4"/>
  <c r="BE835" i="4"/>
  <c r="BE827" i="4"/>
  <c r="BE819" i="4"/>
  <c r="BE811" i="4"/>
  <c r="BE803" i="4"/>
  <c r="BE795" i="4"/>
  <c r="BE787" i="4"/>
  <c r="BE779" i="4"/>
  <c r="BE771" i="4"/>
  <c r="BE763" i="4"/>
  <c r="BE755" i="4"/>
  <c r="BE747" i="4"/>
  <c r="BE739" i="4"/>
  <c r="BE731" i="4"/>
  <c r="BE723" i="4"/>
  <c r="BE715" i="4"/>
  <c r="BE707" i="4"/>
  <c r="BE699" i="4"/>
  <c r="BE691" i="4"/>
  <c r="BE683" i="4"/>
  <c r="BE675" i="4"/>
  <c r="BE667" i="4"/>
  <c r="BE659" i="4"/>
  <c r="BE651" i="4"/>
  <c r="BE643" i="4"/>
  <c r="BE635" i="4"/>
  <c r="BE627" i="4"/>
  <c r="BE619" i="4"/>
  <c r="BE611" i="4"/>
  <c r="BE603" i="4"/>
  <c r="BE595" i="4"/>
  <c r="BE587" i="4"/>
  <c r="BE579" i="4"/>
  <c r="BE571" i="4"/>
  <c r="BE563" i="4"/>
  <c r="BE555" i="4"/>
  <c r="BE547" i="4"/>
  <c r="BE539" i="4"/>
  <c r="BE531" i="4"/>
  <c r="BE523" i="4"/>
  <c r="BE515" i="4"/>
  <c r="BE507" i="4"/>
  <c r="BE499" i="4"/>
  <c r="BE491" i="4"/>
  <c r="BE483" i="4"/>
  <c r="BE475" i="4"/>
  <c r="BE467" i="4"/>
  <c r="BE459" i="4"/>
  <c r="BE451" i="4"/>
  <c r="BE443" i="4"/>
  <c r="BE435" i="4"/>
  <c r="BE427" i="4"/>
  <c r="BE419" i="4"/>
  <c r="BE411" i="4"/>
  <c r="BE403" i="4"/>
  <c r="BE395" i="4"/>
  <c r="BE387" i="4"/>
  <c r="BE379" i="4"/>
  <c r="BE371" i="4"/>
  <c r="BE363" i="4"/>
  <c r="BE355" i="4"/>
  <c r="BE347" i="4"/>
  <c r="BE339" i="4"/>
  <c r="BE331" i="4"/>
  <c r="BE323" i="4"/>
  <c r="BE315" i="4"/>
  <c r="BE307" i="4"/>
  <c r="BE299" i="4"/>
  <c r="BE291" i="4"/>
  <c r="BE283" i="4"/>
  <c r="BE275" i="4"/>
  <c r="BE267" i="4"/>
  <c r="BE259" i="4"/>
  <c r="BE251" i="4"/>
  <c r="BE243" i="4"/>
  <c r="BE235" i="4"/>
  <c r="BE227" i="4"/>
  <c r="BE219" i="4"/>
  <c r="BE211" i="4"/>
  <c r="BE203" i="4"/>
  <c r="BE195" i="4"/>
  <c r="BE187" i="4"/>
  <c r="BE179" i="4"/>
  <c r="BE171" i="4"/>
  <c r="BE163" i="4"/>
  <c r="BE155" i="4"/>
  <c r="BE147" i="4"/>
  <c r="BE139" i="4"/>
  <c r="BE131" i="4"/>
  <c r="BE123" i="4"/>
  <c r="AX80" i="4"/>
  <c r="AZ80" i="4" s="1"/>
  <c r="AX32" i="4"/>
  <c r="AZ32" i="4" s="1"/>
  <c r="BE82" i="4"/>
  <c r="BB82" i="4"/>
  <c r="BA82" i="4"/>
  <c r="BE2002" i="4"/>
  <c r="BE1994" i="4"/>
  <c r="BE1986" i="4"/>
  <c r="BE1978" i="4"/>
  <c r="BE1970" i="4"/>
  <c r="BE1962" i="4"/>
  <c r="BE1954" i="4"/>
  <c r="BE1946" i="4"/>
  <c r="BE1938" i="4"/>
  <c r="BE1930" i="4"/>
  <c r="BE1922" i="4"/>
  <c r="BE1914" i="4"/>
  <c r="BE1906" i="4"/>
  <c r="BE1898" i="4"/>
  <c r="BE1890" i="4"/>
  <c r="BE1882" i="4"/>
  <c r="BE1874" i="4"/>
  <c r="BE1866" i="4"/>
  <c r="BE1858" i="4"/>
  <c r="BE1850" i="4"/>
  <c r="BE1842" i="4"/>
  <c r="BE1834" i="4"/>
  <c r="BE1826" i="4"/>
  <c r="BE1818" i="4"/>
  <c r="BE1810" i="4"/>
  <c r="BE1802" i="4"/>
  <c r="BE1794" i="4"/>
  <c r="BE1786" i="4"/>
  <c r="BE1778" i="4"/>
  <c r="BE1770" i="4"/>
  <c r="BE1762" i="4"/>
  <c r="BE1754" i="4"/>
  <c r="BE1746" i="4"/>
  <c r="BE1738" i="4"/>
  <c r="BE1730" i="4"/>
  <c r="BE1722" i="4"/>
  <c r="BE1714" i="4"/>
  <c r="BE1706" i="4"/>
  <c r="BE1698" i="4"/>
  <c r="BE1690" i="4"/>
  <c r="BE1682" i="4"/>
  <c r="BE1674" i="4"/>
  <c r="BE1666" i="4"/>
  <c r="BE1658" i="4"/>
  <c r="BE1650" i="4"/>
  <c r="BE1642" i="4"/>
  <c r="BE1634" i="4"/>
  <c r="BE1626" i="4"/>
  <c r="BE1618" i="4"/>
  <c r="BE1610" i="4"/>
  <c r="BE1602" i="4"/>
  <c r="BE1594" i="4"/>
  <c r="BE1586" i="4"/>
  <c r="BE1578" i="4"/>
  <c r="BE1570" i="4"/>
  <c r="BE1562" i="4"/>
  <c r="BE1554" i="4"/>
  <c r="BE1546" i="4"/>
  <c r="BE1538" i="4"/>
  <c r="BE1530" i="4"/>
  <c r="BE1522" i="4"/>
  <c r="BE1514" i="4"/>
  <c r="BE1506" i="4"/>
  <c r="BE1498" i="4"/>
  <c r="BE1490" i="4"/>
  <c r="BE1482" i="4"/>
  <c r="BE1474" i="4"/>
  <c r="BE1466" i="4"/>
  <c r="BE1458" i="4"/>
  <c r="BE1450" i="4"/>
  <c r="BE1442" i="4"/>
  <c r="BE1434" i="4"/>
  <c r="BE1426" i="4"/>
  <c r="BE1418" i="4"/>
  <c r="BE1410" i="4"/>
  <c r="BE1402" i="4"/>
  <c r="BE1394" i="4"/>
  <c r="BE1386" i="4"/>
  <c r="BE1378" i="4"/>
  <c r="BE1370" i="4"/>
  <c r="BE1362" i="4"/>
  <c r="BE1354" i="4"/>
  <c r="BE1346" i="4"/>
  <c r="BE1338" i="4"/>
  <c r="BE1330" i="4"/>
  <c r="BE1322" i="4"/>
  <c r="BE1314" i="4"/>
  <c r="BE1306" i="4"/>
  <c r="BE1298" i="4"/>
  <c r="BE1290" i="4"/>
  <c r="BE1282" i="4"/>
  <c r="BE1274" i="4"/>
  <c r="BE1266" i="4"/>
  <c r="BE1258" i="4"/>
  <c r="BE1250" i="4"/>
  <c r="BE1242" i="4"/>
  <c r="BE1234" i="4"/>
  <c r="BE1226" i="4"/>
  <c r="BE1218" i="4"/>
  <c r="BE1210" i="4"/>
  <c r="BE1202" i="4"/>
  <c r="BE1194" i="4"/>
  <c r="BE1186" i="4"/>
  <c r="BE1178" i="4"/>
  <c r="BE1170" i="4"/>
  <c r="BE1162" i="4"/>
  <c r="BE1154" i="4"/>
  <c r="BE1146" i="4"/>
  <c r="BE1138" i="4"/>
  <c r="BE1130" i="4"/>
  <c r="BE1122" i="4"/>
  <c r="BE1114" i="4"/>
  <c r="BE1106" i="4"/>
  <c r="BE1098" i="4"/>
  <c r="BE1090" i="4"/>
  <c r="BE1082" i="4"/>
  <c r="BE1074" i="4"/>
  <c r="BE1066" i="4"/>
  <c r="BE1058" i="4"/>
  <c r="BE1050" i="4"/>
  <c r="BE1042" i="4"/>
  <c r="BE1034" i="4"/>
  <c r="BE1026" i="4"/>
  <c r="BE1018" i="4"/>
  <c r="BE1010" i="4"/>
  <c r="BE1002" i="4"/>
  <c r="BE994" i="4"/>
  <c r="BE986" i="4"/>
  <c r="BE978" i="4"/>
  <c r="BE970" i="4"/>
  <c r="BE962" i="4"/>
  <c r="BE954" i="4"/>
  <c r="BE946" i="4"/>
  <c r="BE938" i="4"/>
  <c r="BE930" i="4"/>
  <c r="BE922" i="4"/>
  <c r="BE914" i="4"/>
  <c r="BE906" i="4"/>
  <c r="BE898" i="4"/>
  <c r="BE890" i="4"/>
  <c r="BE882" i="4"/>
  <c r="BE874" i="4"/>
  <c r="BE866" i="4"/>
  <c r="BE858" i="4"/>
  <c r="BE850" i="4"/>
  <c r="BE842" i="4"/>
  <c r="BE834" i="4"/>
  <c r="BE826" i="4"/>
  <c r="BE818" i="4"/>
  <c r="BE810" i="4"/>
  <c r="BE802" i="4"/>
  <c r="BE794" i="4"/>
  <c r="BE786" i="4"/>
  <c r="BE778" i="4"/>
  <c r="BE770" i="4"/>
  <c r="BE762" i="4"/>
  <c r="BE754" i="4"/>
  <c r="BE746" i="4"/>
  <c r="BE738" i="4"/>
  <c r="BE730" i="4"/>
  <c r="BE722" i="4"/>
  <c r="BE714" i="4"/>
  <c r="BE706" i="4"/>
  <c r="BE698" i="4"/>
  <c r="BE690" i="4"/>
  <c r="BE682" i="4"/>
  <c r="BE674" i="4"/>
  <c r="BE666" i="4"/>
  <c r="BE658" i="4"/>
  <c r="BE650" i="4"/>
  <c r="BE642" i="4"/>
  <c r="BE634" i="4"/>
  <c r="BE626" i="4"/>
  <c r="BE618" i="4"/>
  <c r="BE610" i="4"/>
  <c r="BE602" i="4"/>
  <c r="BE594" i="4"/>
  <c r="BE586" i="4"/>
  <c r="BE578" i="4"/>
  <c r="BE570" i="4"/>
  <c r="BE562" i="4"/>
  <c r="BE554" i="4"/>
  <c r="BE546" i="4"/>
  <c r="BE538" i="4"/>
  <c r="BE530" i="4"/>
  <c r="BE522" i="4"/>
  <c r="BE514" i="4"/>
  <c r="BE506" i="4"/>
  <c r="BE498" i="4"/>
  <c r="BE490" i="4"/>
  <c r="BE482" i="4"/>
  <c r="BE474" i="4"/>
  <c r="BE466" i="4"/>
  <c r="BE458" i="4"/>
  <c r="BE450" i="4"/>
  <c r="BE442" i="4"/>
  <c r="BE434" i="4"/>
  <c r="BE426" i="4"/>
  <c r="BE418" i="4"/>
  <c r="BE410" i="4"/>
  <c r="BE402" i="4"/>
  <c r="BE394" i="4"/>
  <c r="BE386" i="4"/>
  <c r="BE378" i="4"/>
  <c r="BE370" i="4"/>
  <c r="BE362" i="4"/>
  <c r="BE354" i="4"/>
  <c r="BE346" i="4"/>
  <c r="BE338" i="4"/>
  <c r="BE330" i="4"/>
  <c r="BE322" i="4"/>
  <c r="BE314" i="4"/>
  <c r="BE306" i="4"/>
  <c r="BE298" i="4"/>
  <c r="BE290" i="4"/>
  <c r="BE282" i="4"/>
  <c r="BE274" i="4"/>
  <c r="BE266" i="4"/>
  <c r="BE242" i="4"/>
  <c r="BE178" i="4"/>
  <c r="BE130" i="4"/>
  <c r="BE122" i="4"/>
  <c r="AX111" i="4"/>
  <c r="AZ111" i="4" s="1"/>
  <c r="AX103" i="4"/>
  <c r="AZ103" i="4" s="1"/>
  <c r="AX95" i="4"/>
  <c r="AZ95" i="4" s="1"/>
  <c r="AX79" i="4"/>
  <c r="AZ79" i="4" s="1"/>
  <c r="AX71" i="4"/>
  <c r="AZ71" i="4" s="1"/>
  <c r="AX55" i="4"/>
  <c r="AZ55" i="4" s="1"/>
  <c r="AX47" i="4"/>
  <c r="AZ47" i="4" s="1"/>
  <c r="AX39" i="4"/>
  <c r="AZ39" i="4" s="1"/>
  <c r="AX31" i="4"/>
  <c r="AZ31" i="4" s="1"/>
  <c r="AX23" i="4"/>
  <c r="AZ23" i="4" s="1"/>
  <c r="AX15" i="4"/>
  <c r="AZ15" i="4" s="1"/>
  <c r="BE17" i="4"/>
  <c r="BE2001" i="4"/>
  <c r="BE1993" i="4"/>
  <c r="BE1985" i="4"/>
  <c r="BE1977" i="4"/>
  <c r="BE1969" i="4"/>
  <c r="BE1961" i="4"/>
  <c r="BE1953" i="4"/>
  <c r="BE1945" i="4"/>
  <c r="BE1937" i="4"/>
  <c r="BE1929" i="4"/>
  <c r="BE1921" i="4"/>
  <c r="BE1913" i="4"/>
  <c r="BE1905" i="4"/>
  <c r="BE1897" i="4"/>
  <c r="BE1889" i="4"/>
  <c r="BE1881" i="4"/>
  <c r="BE1873" i="4"/>
  <c r="BE1865" i="4"/>
  <c r="BE1857" i="4"/>
  <c r="BE1849" i="4"/>
  <c r="BE1841" i="4"/>
  <c r="BE1833" i="4"/>
  <c r="BE1825" i="4"/>
  <c r="BE1817" i="4"/>
  <c r="BE1809" i="4"/>
  <c r="BE1801" i="4"/>
  <c r="BE1793" i="4"/>
  <c r="BE1785" i="4"/>
  <c r="BE1777" i="4"/>
  <c r="BE1769" i="4"/>
  <c r="BE1761" i="4"/>
  <c r="BE1753" i="4"/>
  <c r="BE1745" i="4"/>
  <c r="BE1737" i="4"/>
  <c r="BE1729" i="4"/>
  <c r="BE1721" i="4"/>
  <c r="BE1713" i="4"/>
  <c r="BE1705" i="4"/>
  <c r="BE1697" i="4"/>
  <c r="BE1689" i="4"/>
  <c r="BE1681" i="4"/>
  <c r="BE1673" i="4"/>
  <c r="BE1665" i="4"/>
  <c r="BE1657" i="4"/>
  <c r="BE1649" i="4"/>
  <c r="BE1641" i="4"/>
  <c r="BE1633" i="4"/>
  <c r="BE1625" i="4"/>
  <c r="BE1617" i="4"/>
  <c r="BE1609" i="4"/>
  <c r="BE1601" i="4"/>
  <c r="BE1593" i="4"/>
  <c r="BE1585" i="4"/>
  <c r="BE1577" i="4"/>
  <c r="BE1569" i="4"/>
  <c r="BE1561" i="4"/>
  <c r="BE1553" i="4"/>
  <c r="BE1545" i="4"/>
  <c r="BE1537" i="4"/>
  <c r="BE1529" i="4"/>
  <c r="BE1521" i="4"/>
  <c r="BE1513" i="4"/>
  <c r="BE1505" i="4"/>
  <c r="BE1497" i="4"/>
  <c r="BE1489" i="4"/>
  <c r="BE1481" i="4"/>
  <c r="BE1473" i="4"/>
  <c r="BE1465" i="4"/>
  <c r="BE1457" i="4"/>
  <c r="BE1449" i="4"/>
  <c r="BE1441" i="4"/>
  <c r="BE1433" i="4"/>
  <c r="BE1425" i="4"/>
  <c r="BE1417" i="4"/>
  <c r="BE1409" i="4"/>
  <c r="BE1401" i="4"/>
  <c r="BE1393" i="4"/>
  <c r="BE1385" i="4"/>
  <c r="BE1377" i="4"/>
  <c r="BE1369" i="4"/>
  <c r="BE1361" i="4"/>
  <c r="BE1353" i="4"/>
  <c r="BE1345" i="4"/>
  <c r="BE1337" i="4"/>
  <c r="BE1329" i="4"/>
  <c r="BE1321" i="4"/>
  <c r="BE1313" i="4"/>
  <c r="BE1305" i="4"/>
  <c r="BE1297" i="4"/>
  <c r="BE1289" i="4"/>
  <c r="BE1281" i="4"/>
  <c r="BE1273" i="4"/>
  <c r="BE1265" i="4"/>
  <c r="BE1257" i="4"/>
  <c r="BE1249" i="4"/>
  <c r="BE1241" i="4"/>
  <c r="BE1233" i="4"/>
  <c r="BE1225" i="4"/>
  <c r="BE1217" i="4"/>
  <c r="BE1209" i="4"/>
  <c r="BE1201" i="4"/>
  <c r="BE1193" i="4"/>
  <c r="BE1185" i="4"/>
  <c r="BE1177" i="4"/>
  <c r="BE1169" i="4"/>
  <c r="BE1161" i="4"/>
  <c r="BE1153" i="4"/>
  <c r="BE1145" i="4"/>
  <c r="BE1137" i="4"/>
  <c r="BE1129" i="4"/>
  <c r="BE1121" i="4"/>
  <c r="BE1113" i="4"/>
  <c r="BE1105" i="4"/>
  <c r="BE1097" i="4"/>
  <c r="BE1089" i="4"/>
  <c r="BE1081" i="4"/>
  <c r="BE1073" i="4"/>
  <c r="BE1065" i="4"/>
  <c r="BE1057" i="4"/>
  <c r="BE1049" i="4"/>
  <c r="BE1041" i="4"/>
  <c r="BE1033" i="4"/>
  <c r="BE1025" i="4"/>
  <c r="BE1017" i="4"/>
  <c r="BE1009" i="4"/>
  <c r="BE1001" i="4"/>
  <c r="BE993" i="4"/>
  <c r="BE985" i="4"/>
  <c r="BE977" i="4"/>
  <c r="BE969" i="4"/>
  <c r="BE961" i="4"/>
  <c r="BE953" i="4"/>
  <c r="BE945" i="4"/>
  <c r="BE937" i="4"/>
  <c r="BE929" i="4"/>
  <c r="BE921" i="4"/>
  <c r="BE913" i="4"/>
  <c r="BE905" i="4"/>
  <c r="BE897" i="4"/>
  <c r="BE889" i="4"/>
  <c r="BE881" i="4"/>
  <c r="BE873" i="4"/>
  <c r="BE865" i="4"/>
  <c r="BE857" i="4"/>
  <c r="BE849" i="4"/>
  <c r="BE841" i="4"/>
  <c r="BE833" i="4"/>
  <c r="BE825" i="4"/>
  <c r="BE817" i="4"/>
  <c r="BE809" i="4"/>
  <c r="BE801" i="4"/>
  <c r="BE793" i="4"/>
  <c r="BE785" i="4"/>
  <c r="BE777" i="4"/>
  <c r="BE769" i="4"/>
  <c r="BE761" i="4"/>
  <c r="BE753" i="4"/>
  <c r="BE745" i="4"/>
  <c r="BE737" i="4"/>
  <c r="BE729" i="4"/>
  <c r="BE721" i="4"/>
  <c r="BE713" i="4"/>
  <c r="BE705" i="4"/>
  <c r="BE697" i="4"/>
  <c r="BE689" i="4"/>
  <c r="BE681" i="4"/>
  <c r="BE673" i="4"/>
  <c r="BE665" i="4"/>
  <c r="BE657" i="4"/>
  <c r="BE649" i="4"/>
  <c r="BE641" i="4"/>
  <c r="BE633" i="4"/>
  <c r="BE625" i="4"/>
  <c r="BE617" i="4"/>
  <c r="BE609" i="4"/>
  <c r="BE601" i="4"/>
  <c r="BE593" i="4"/>
  <c r="BE585" i="4"/>
  <c r="BE577" i="4"/>
  <c r="BE569" i="4"/>
  <c r="BE561" i="4"/>
  <c r="BE553" i="4"/>
  <c r="BE545" i="4"/>
  <c r="BE537" i="4"/>
  <c r="BE529" i="4"/>
  <c r="BE521" i="4"/>
  <c r="BE513" i="4"/>
  <c r="BE505" i="4"/>
  <c r="BE497" i="4"/>
  <c r="BE489" i="4"/>
  <c r="BE481" i="4"/>
  <c r="BE473" i="4"/>
  <c r="BE465" i="4"/>
  <c r="BE457" i="4"/>
  <c r="BE449" i="4"/>
  <c r="BE441" i="4"/>
  <c r="BE433" i="4"/>
  <c r="BE425" i="4"/>
  <c r="BE417" i="4"/>
  <c r="BE409" i="4"/>
  <c r="BE401" i="4"/>
  <c r="BE393" i="4"/>
  <c r="BE385" i="4"/>
  <c r="BE377" i="4"/>
  <c r="BE369" i="4"/>
  <c r="BE361" i="4"/>
  <c r="BE353" i="4"/>
  <c r="BE345" i="4"/>
  <c r="BE337" i="4"/>
  <c r="BE329" i="4"/>
  <c r="BE321" i="4"/>
  <c r="BE313" i="4"/>
  <c r="BE305" i="4"/>
  <c r="BE297" i="4"/>
  <c r="BE289" i="4"/>
  <c r="BE281" i="4"/>
  <c r="BE273" i="4"/>
  <c r="BE249" i="4"/>
  <c r="BE225" i="4"/>
  <c r="BE209" i="4"/>
  <c r="BE193" i="4"/>
  <c r="BE185" i="4"/>
  <c r="BE161" i="4"/>
  <c r="BE145" i="4"/>
  <c r="BE121" i="4"/>
  <c r="AX86" i="4"/>
  <c r="AZ86" i="4" s="1"/>
  <c r="AX62" i="4"/>
  <c r="AZ62" i="4" s="1"/>
  <c r="BE80" i="4"/>
  <c r="BE32" i="4"/>
  <c r="BE2008" i="4"/>
  <c r="BE2000" i="4"/>
  <c r="BE1992" i="4"/>
  <c r="BE1984" i="4"/>
  <c r="BE1976" i="4"/>
  <c r="BE1968" i="4"/>
  <c r="BE1960" i="4"/>
  <c r="BE1952" i="4"/>
  <c r="BE1944" i="4"/>
  <c r="BE1936" i="4"/>
  <c r="BE1928" i="4"/>
  <c r="BE1920" i="4"/>
  <c r="BE1912" i="4"/>
  <c r="BE1904" i="4"/>
  <c r="BE1896" i="4"/>
  <c r="BE1888" i="4"/>
  <c r="BE1880" i="4"/>
  <c r="BE1872" i="4"/>
  <c r="BE1864" i="4"/>
  <c r="BE1856" i="4"/>
  <c r="BE1848" i="4"/>
  <c r="BE1840" i="4"/>
  <c r="BE1832" i="4"/>
  <c r="BE1824" i="4"/>
  <c r="BE1816" i="4"/>
  <c r="BE1808" i="4"/>
  <c r="BE1800" i="4"/>
  <c r="BE1792" i="4"/>
  <c r="BE1784" i="4"/>
  <c r="BE1776" i="4"/>
  <c r="BE1768" i="4"/>
  <c r="BE1760" i="4"/>
  <c r="BE1752" i="4"/>
  <c r="BE1744" i="4"/>
  <c r="BE1736" i="4"/>
  <c r="BE1728" i="4"/>
  <c r="BE1720" i="4"/>
  <c r="BE1712" i="4"/>
  <c r="BE1704" i="4"/>
  <c r="BE1696" i="4"/>
  <c r="BE1688" i="4"/>
  <c r="BE1680" i="4"/>
  <c r="BE1672" i="4"/>
  <c r="BE1664" i="4"/>
  <c r="BE1656" i="4"/>
  <c r="BE1648" i="4"/>
  <c r="BE1640" i="4"/>
  <c r="BE1632" i="4"/>
  <c r="BE1624" i="4"/>
  <c r="BE1616" i="4"/>
  <c r="BE1608" i="4"/>
  <c r="BE1600" i="4"/>
  <c r="BE1592" i="4"/>
  <c r="BE1584" i="4"/>
  <c r="BE1576" i="4"/>
  <c r="BE1568" i="4"/>
  <c r="BE1560" i="4"/>
  <c r="BE1552" i="4"/>
  <c r="BE1544" i="4"/>
  <c r="BE1536" i="4"/>
  <c r="BE1528" i="4"/>
  <c r="BE1520" i="4"/>
  <c r="BE1512" i="4"/>
  <c r="BE1504" i="4"/>
  <c r="BE1496" i="4"/>
  <c r="BE1488" i="4"/>
  <c r="BE1480" i="4"/>
  <c r="BE1472" i="4"/>
  <c r="BE1464" i="4"/>
  <c r="BE1456" i="4"/>
  <c r="BE1448" i="4"/>
  <c r="BE1440" i="4"/>
  <c r="BE1432" i="4"/>
  <c r="BE1424" i="4"/>
  <c r="BE1416" i="4"/>
  <c r="BE1408" i="4"/>
  <c r="BE1400" i="4"/>
  <c r="BE1392" i="4"/>
  <c r="BE1384" i="4"/>
  <c r="BE1376" i="4"/>
  <c r="BE1368" i="4"/>
  <c r="BE1360" i="4"/>
  <c r="BE1352" i="4"/>
  <c r="BE1344" i="4"/>
  <c r="BE1336" i="4"/>
  <c r="BE1328" i="4"/>
  <c r="BE1320" i="4"/>
  <c r="BE1312" i="4"/>
  <c r="BE1304" i="4"/>
  <c r="BE1296" i="4"/>
  <c r="BE1288" i="4"/>
  <c r="BE1280" i="4"/>
  <c r="BE1272" i="4"/>
  <c r="BE1264" i="4"/>
  <c r="BE1256" i="4"/>
  <c r="BE1248" i="4"/>
  <c r="BE1240" i="4"/>
  <c r="BE1232" i="4"/>
  <c r="BE1224" i="4"/>
  <c r="BE1216" i="4"/>
  <c r="BE1208" i="4"/>
  <c r="BE1200" i="4"/>
  <c r="BE1192" i="4"/>
  <c r="BE1184" i="4"/>
  <c r="BE1176" i="4"/>
  <c r="BE1168" i="4"/>
  <c r="BE1160" i="4"/>
  <c r="BE1152" i="4"/>
  <c r="BE1144" i="4"/>
  <c r="BE1136" i="4"/>
  <c r="BE1128" i="4"/>
  <c r="BE1120" i="4"/>
  <c r="BE1112" i="4"/>
  <c r="BE1104" i="4"/>
  <c r="BE1096" i="4"/>
  <c r="BE1088" i="4"/>
  <c r="BE1080" i="4"/>
  <c r="BE1072" i="4"/>
  <c r="BE1064" i="4"/>
  <c r="BE1056" i="4"/>
  <c r="BE1048" i="4"/>
  <c r="BE1040" i="4"/>
  <c r="BE1032" i="4"/>
  <c r="BE1024" i="4"/>
  <c r="BE1016" i="4"/>
  <c r="BE1008" i="4"/>
  <c r="BE1000" i="4"/>
  <c r="BE992" i="4"/>
  <c r="BE984" i="4"/>
  <c r="BE976" i="4"/>
  <c r="BE968" i="4"/>
  <c r="BE960" i="4"/>
  <c r="BE952" i="4"/>
  <c r="BE944" i="4"/>
  <c r="BE936" i="4"/>
  <c r="BE928" i="4"/>
  <c r="BE920" i="4"/>
  <c r="BE912" i="4"/>
  <c r="BE904" i="4"/>
  <c r="BE896" i="4"/>
  <c r="BE888" i="4"/>
  <c r="BE880" i="4"/>
  <c r="BE872" i="4"/>
  <c r="BE864" i="4"/>
  <c r="BE856" i="4"/>
  <c r="BE848" i="4"/>
  <c r="BE840" i="4"/>
  <c r="BE832" i="4"/>
  <c r="BE824" i="4"/>
  <c r="BE816" i="4"/>
  <c r="BE808" i="4"/>
  <c r="BE800" i="4"/>
  <c r="BE792" i="4"/>
  <c r="BE784" i="4"/>
  <c r="BE776" i="4"/>
  <c r="BE768" i="4"/>
  <c r="BE760" i="4"/>
  <c r="BE752" i="4"/>
  <c r="BE744" i="4"/>
  <c r="BE736" i="4"/>
  <c r="BE728" i="4"/>
  <c r="BE720" i="4"/>
  <c r="BE712" i="4"/>
  <c r="BE704" i="4"/>
  <c r="BE696" i="4"/>
  <c r="BE688" i="4"/>
  <c r="BE680" i="4"/>
  <c r="BE672" i="4"/>
  <c r="BE664" i="4"/>
  <c r="BE656" i="4"/>
  <c r="BE648" i="4"/>
  <c r="BE640" i="4"/>
  <c r="BE632" i="4"/>
  <c r="BE624" i="4"/>
  <c r="BE616" i="4"/>
  <c r="BE608" i="4"/>
  <c r="BE600" i="4"/>
  <c r="BE592" i="4"/>
  <c r="BE584" i="4"/>
  <c r="BE576" i="4"/>
  <c r="BE568" i="4"/>
  <c r="BE560" i="4"/>
  <c r="BE552" i="4"/>
  <c r="BE544" i="4"/>
  <c r="BE536" i="4"/>
  <c r="BE528" i="4"/>
  <c r="BE520" i="4"/>
  <c r="BE512" i="4"/>
  <c r="BE504" i="4"/>
  <c r="BE496" i="4"/>
  <c r="BE488" i="4"/>
  <c r="BE480" i="4"/>
  <c r="BE472" i="4"/>
  <c r="BE464" i="4"/>
  <c r="BE456" i="4"/>
  <c r="BE448" i="4"/>
  <c r="BE440" i="4"/>
  <c r="BE432" i="4"/>
  <c r="BE424" i="4"/>
  <c r="BE416" i="4"/>
  <c r="BE408" i="4"/>
  <c r="BE400" i="4"/>
  <c r="BE392" i="4"/>
  <c r="BE384" i="4"/>
  <c r="BE376" i="4"/>
  <c r="BE368" i="4"/>
  <c r="BE360" i="4"/>
  <c r="BE352" i="4"/>
  <c r="BE344" i="4"/>
  <c r="BE336" i="4"/>
  <c r="BE328" i="4"/>
  <c r="BE320" i="4"/>
  <c r="BE312" i="4"/>
  <c r="BE304" i="4"/>
  <c r="BE296" i="4"/>
  <c r="BE288" i="4"/>
  <c r="BE280" i="4"/>
  <c r="BE272" i="4"/>
  <c r="BE264" i="4"/>
  <c r="BE256" i="4"/>
  <c r="BE248" i="4"/>
  <c r="BE240" i="4"/>
  <c r="BE232" i="4"/>
  <c r="BE224" i="4"/>
  <c r="BE216" i="4"/>
  <c r="BE208" i="4"/>
  <c r="BE200" i="4"/>
  <c r="BE192" i="4"/>
  <c r="BE184" i="4"/>
  <c r="BE176" i="4"/>
  <c r="BE168" i="4"/>
  <c r="BE160" i="4"/>
  <c r="BE152" i="4"/>
  <c r="BE144" i="4"/>
  <c r="BE136" i="4"/>
  <c r="BE128" i="4"/>
  <c r="BE120" i="4"/>
  <c r="AX101" i="4"/>
  <c r="AZ101" i="4" s="1"/>
  <c r="AX45" i="4"/>
  <c r="AZ45" i="4" s="1"/>
  <c r="AY101" i="4"/>
  <c r="AY45" i="4"/>
  <c r="BE111" i="4"/>
  <c r="BE103" i="4"/>
  <c r="BE95" i="4"/>
  <c r="BE79" i="4"/>
  <c r="BE71" i="4"/>
  <c r="BE55" i="4"/>
  <c r="BE47" i="4"/>
  <c r="BE39" i="4"/>
  <c r="BE31" i="4"/>
  <c r="BE23" i="4"/>
  <c r="BE15" i="4"/>
  <c r="BE2007" i="4"/>
  <c r="BE1999" i="4"/>
  <c r="BE1991" i="4"/>
  <c r="BE1983" i="4"/>
  <c r="BE1975" i="4"/>
  <c r="BE1967" i="4"/>
  <c r="BE1959" i="4"/>
  <c r="BE1951" i="4"/>
  <c r="BE1943" i="4"/>
  <c r="BE1935" i="4"/>
  <c r="BE1927" i="4"/>
  <c r="BE1919" i="4"/>
  <c r="BE1911" i="4"/>
  <c r="BE1903" i="4"/>
  <c r="BE1895" i="4"/>
  <c r="BE1887" i="4"/>
  <c r="BE1879" i="4"/>
  <c r="BE1871" i="4"/>
  <c r="BE1863" i="4"/>
  <c r="BE1855" i="4"/>
  <c r="BE1847" i="4"/>
  <c r="BE1839" i="4"/>
  <c r="BE1831" i="4"/>
  <c r="BE1823" i="4"/>
  <c r="BE1815" i="4"/>
  <c r="BE1807" i="4"/>
  <c r="BE1799" i="4"/>
  <c r="BE1791" i="4"/>
  <c r="BE1783" i="4"/>
  <c r="BE1775" i="4"/>
  <c r="BE1767" i="4"/>
  <c r="BE1759" i="4"/>
  <c r="BE1751" i="4"/>
  <c r="BE1743" i="4"/>
  <c r="BE1735" i="4"/>
  <c r="BE1727" i="4"/>
  <c r="BE1719" i="4"/>
  <c r="BE1711" i="4"/>
  <c r="BE1703" i="4"/>
  <c r="BE1695" i="4"/>
  <c r="BE1687" i="4"/>
  <c r="BE1679" i="4"/>
  <c r="BE1671" i="4"/>
  <c r="BE1663" i="4"/>
  <c r="BE1655" i="4"/>
  <c r="BE1647" i="4"/>
  <c r="BE1639" i="4"/>
  <c r="BE1631" i="4"/>
  <c r="BE1623" i="4"/>
  <c r="BE1615" i="4"/>
  <c r="BE1607" i="4"/>
  <c r="BE1599" i="4"/>
  <c r="BE1591" i="4"/>
  <c r="BE1583" i="4"/>
  <c r="BE1575" i="4"/>
  <c r="BE1567" i="4"/>
  <c r="BE1559" i="4"/>
  <c r="BE1551" i="4"/>
  <c r="BE1543" i="4"/>
  <c r="BE1535" i="4"/>
  <c r="BE1527" i="4"/>
  <c r="BE1519" i="4"/>
  <c r="BE1511" i="4"/>
  <c r="BE1503" i="4"/>
  <c r="BE1495" i="4"/>
  <c r="BE1487" i="4"/>
  <c r="BE1479" i="4"/>
  <c r="BE1471" i="4"/>
  <c r="BE1463" i="4"/>
  <c r="BE1455" i="4"/>
  <c r="BE1447" i="4"/>
  <c r="BE1439" i="4"/>
  <c r="BE1431" i="4"/>
  <c r="BE1423" i="4"/>
  <c r="BE1415" i="4"/>
  <c r="BE1407" i="4"/>
  <c r="BE1399" i="4"/>
  <c r="BE1391" i="4"/>
  <c r="BE1383" i="4"/>
  <c r="BE1375" i="4"/>
  <c r="BE1367" i="4"/>
  <c r="BE1359" i="4"/>
  <c r="BE1351" i="4"/>
  <c r="BE1343" i="4"/>
  <c r="BE1335" i="4"/>
  <c r="BE1327" i="4"/>
  <c r="BE1319" i="4"/>
  <c r="BE1311" i="4"/>
  <c r="BE1303" i="4"/>
  <c r="BE1295" i="4"/>
  <c r="BE1287" i="4"/>
  <c r="BE1279" i="4"/>
  <c r="BE1271" i="4"/>
  <c r="BE1263" i="4"/>
  <c r="BE1255" i="4"/>
  <c r="BE1247" i="4"/>
  <c r="BE1239" i="4"/>
  <c r="BE1231" i="4"/>
  <c r="BE1223" i="4"/>
  <c r="BE1215" i="4"/>
  <c r="BE1207" i="4"/>
  <c r="BE1199" i="4"/>
  <c r="BE1191" i="4"/>
  <c r="BE1183" i="4"/>
  <c r="BE1175" i="4"/>
  <c r="BE1167" i="4"/>
  <c r="BE1159" i="4"/>
  <c r="BE1151" i="4"/>
  <c r="BE1143" i="4"/>
  <c r="BE1135" i="4"/>
  <c r="BE1127" i="4"/>
  <c r="BE1119" i="4"/>
  <c r="BE1111" i="4"/>
  <c r="BE1103" i="4"/>
  <c r="BE1095" i="4"/>
  <c r="BE1087" i="4"/>
  <c r="BE1079" i="4"/>
  <c r="BE1071" i="4"/>
  <c r="BE1063" i="4"/>
  <c r="BE1055" i="4"/>
  <c r="BE1047" i="4"/>
  <c r="BE1039" i="4"/>
  <c r="BE1031" i="4"/>
  <c r="BE1023" i="4"/>
  <c r="BE1015" i="4"/>
  <c r="BE1007" i="4"/>
  <c r="BE999" i="4"/>
  <c r="BE991" i="4"/>
  <c r="BE983" i="4"/>
  <c r="BE975" i="4"/>
  <c r="BE967" i="4"/>
  <c r="BE959" i="4"/>
  <c r="BE951" i="4"/>
  <c r="BE943" i="4"/>
  <c r="BE935" i="4"/>
  <c r="BE927" i="4"/>
  <c r="BE919" i="4"/>
  <c r="BE911" i="4"/>
  <c r="BE903" i="4"/>
  <c r="BE895" i="4"/>
  <c r="BE887" i="4"/>
  <c r="BE879" i="4"/>
  <c r="BE871" i="4"/>
  <c r="BE863" i="4"/>
  <c r="BE855" i="4"/>
  <c r="BE847" i="4"/>
  <c r="BE839" i="4"/>
  <c r="BE831" i="4"/>
  <c r="BE823" i="4"/>
  <c r="BE815" i="4"/>
  <c r="BE807" i="4"/>
  <c r="BE799" i="4"/>
  <c r="BE791" i="4"/>
  <c r="BE783" i="4"/>
  <c r="BE775" i="4"/>
  <c r="BE767" i="4"/>
  <c r="BE759" i="4"/>
  <c r="BE751" i="4"/>
  <c r="BE743" i="4"/>
  <c r="BE735" i="4"/>
  <c r="BE727" i="4"/>
  <c r="BE719" i="4"/>
  <c r="BE711" i="4"/>
  <c r="BE703" i="4"/>
  <c r="BE695" i="4"/>
  <c r="BE687" i="4"/>
  <c r="BE679" i="4"/>
  <c r="BE671" i="4"/>
  <c r="BE663" i="4"/>
  <c r="BE655" i="4"/>
  <c r="BE647" i="4"/>
  <c r="BE639" i="4"/>
  <c r="BE631" i="4"/>
  <c r="BE623" i="4"/>
  <c r="BE615" i="4"/>
  <c r="BE607" i="4"/>
  <c r="BE599" i="4"/>
  <c r="BE591" i="4"/>
  <c r="BE583" i="4"/>
  <c r="BE575" i="4"/>
  <c r="BE567" i="4"/>
  <c r="BE559" i="4"/>
  <c r="BE551" i="4"/>
  <c r="BE543" i="4"/>
  <c r="BE535" i="4"/>
  <c r="BE527" i="4"/>
  <c r="BE519" i="4"/>
  <c r="BE511" i="4"/>
  <c r="BE503" i="4"/>
  <c r="BE495" i="4"/>
  <c r="BE487" i="4"/>
  <c r="BE479" i="4"/>
  <c r="BE471" i="4"/>
  <c r="BE463" i="4"/>
  <c r="BE455" i="4"/>
  <c r="BE447" i="4"/>
  <c r="BE439" i="4"/>
  <c r="BE431" i="4"/>
  <c r="BE423" i="4"/>
  <c r="BE415" i="4"/>
  <c r="BE407" i="4"/>
  <c r="BE399" i="4"/>
  <c r="BE391" i="4"/>
  <c r="BE383" i="4"/>
  <c r="BE375" i="4"/>
  <c r="BE367" i="4"/>
  <c r="BE359" i="4"/>
  <c r="BE351" i="4"/>
  <c r="BE343" i="4"/>
  <c r="BE335" i="4"/>
  <c r="BE327" i="4"/>
  <c r="BE319" i="4"/>
  <c r="BE311" i="4"/>
  <c r="BE303" i="4"/>
  <c r="BE295" i="4"/>
  <c r="BE287" i="4"/>
  <c r="BE279" i="4"/>
  <c r="BE271" i="4"/>
  <c r="BE263" i="4"/>
  <c r="BE255" i="4"/>
  <c r="BE247" i="4"/>
  <c r="BE239" i="4"/>
  <c r="BE231" i="4"/>
  <c r="BE223" i="4"/>
  <c r="BE215" i="4"/>
  <c r="BE207" i="4"/>
  <c r="BE199" i="4"/>
  <c r="BE191" i="4"/>
  <c r="BE183" i="4"/>
  <c r="BE175" i="4"/>
  <c r="BE167" i="4"/>
  <c r="BE159" i="4"/>
  <c r="BE151" i="4"/>
  <c r="BE143" i="4"/>
  <c r="BE135" i="4"/>
  <c r="BE127" i="4"/>
  <c r="BE119" i="4"/>
  <c r="AX92" i="4"/>
  <c r="AZ92" i="4" s="1"/>
  <c r="AY92" i="4"/>
  <c r="BE86" i="4"/>
  <c r="BE62" i="4"/>
  <c r="BE2006" i="4"/>
  <c r="BE1998" i="4"/>
  <c r="BE1990" i="4"/>
  <c r="BE1982" i="4"/>
  <c r="BE1974" i="4"/>
  <c r="BE1966" i="4"/>
  <c r="BE1958" i="4"/>
  <c r="BE1950" i="4"/>
  <c r="BE1942" i="4"/>
  <c r="BE1934" i="4"/>
  <c r="BE1926" i="4"/>
  <c r="BE1918" i="4"/>
  <c r="BE1910" i="4"/>
  <c r="BE1902" i="4"/>
  <c r="BE1894" i="4"/>
  <c r="BE1886" i="4"/>
  <c r="BE1878" i="4"/>
  <c r="BE1870" i="4"/>
  <c r="BE1862" i="4"/>
  <c r="BE1854" i="4"/>
  <c r="BE1846" i="4"/>
  <c r="BE1838" i="4"/>
  <c r="BE1830" i="4"/>
  <c r="BE1822" i="4"/>
  <c r="BE1814" i="4"/>
  <c r="BE1806" i="4"/>
  <c r="BE1798" i="4"/>
  <c r="BE1790" i="4"/>
  <c r="BE1782" i="4"/>
  <c r="BE1774" i="4"/>
  <c r="BE1766" i="4"/>
  <c r="BE1758" i="4"/>
  <c r="BE1750" i="4"/>
  <c r="BE1742" i="4"/>
  <c r="BE1734" i="4"/>
  <c r="BE1726" i="4"/>
  <c r="BE1718" i="4"/>
  <c r="BE1710" i="4"/>
  <c r="BE1702" i="4"/>
  <c r="BE1694" i="4"/>
  <c r="BE1686" i="4"/>
  <c r="BE1678" i="4"/>
  <c r="BE1670" i="4"/>
  <c r="BE1662" i="4"/>
  <c r="BE1654" i="4"/>
  <c r="BE1646" i="4"/>
  <c r="BE1638" i="4"/>
  <c r="BE1630" i="4"/>
  <c r="BE1622" i="4"/>
  <c r="BE1614" i="4"/>
  <c r="BE1606" i="4"/>
  <c r="BE1598" i="4"/>
  <c r="BE1590" i="4"/>
  <c r="BE1582" i="4"/>
  <c r="BE1574" i="4"/>
  <c r="BE1566" i="4"/>
  <c r="BE1558" i="4"/>
  <c r="BE1550" i="4"/>
  <c r="BE1542" i="4"/>
  <c r="BE1534" i="4"/>
  <c r="BE1526" i="4"/>
  <c r="BE1518" i="4"/>
  <c r="BE1510" i="4"/>
  <c r="BE1502" i="4"/>
  <c r="BE1494" i="4"/>
  <c r="BE1486" i="4"/>
  <c r="BE1478" i="4"/>
  <c r="BE1470" i="4"/>
  <c r="BE1462" i="4"/>
  <c r="BE1454" i="4"/>
  <c r="BE1446" i="4"/>
  <c r="BE1438" i="4"/>
  <c r="BE1430" i="4"/>
  <c r="BE1422" i="4"/>
  <c r="BE1414" i="4"/>
  <c r="BE1406" i="4"/>
  <c r="BE1398" i="4"/>
  <c r="BE1390" i="4"/>
  <c r="BE1382" i="4"/>
  <c r="BE1374" i="4"/>
  <c r="BE1366" i="4"/>
  <c r="BE1358" i="4"/>
  <c r="BE1350" i="4"/>
  <c r="BE1342" i="4"/>
  <c r="BE1334" i="4"/>
  <c r="BE1326" i="4"/>
  <c r="BE1318" i="4"/>
  <c r="BE1310" i="4"/>
  <c r="BE1302" i="4"/>
  <c r="BE1294" i="4"/>
  <c r="BE1286" i="4"/>
  <c r="BE1278" i="4"/>
  <c r="BE1270" i="4"/>
  <c r="BE1262" i="4"/>
  <c r="BE1254" i="4"/>
  <c r="BE1246" i="4"/>
  <c r="BE1238" i="4"/>
  <c r="BE1230" i="4"/>
  <c r="BE1222" i="4"/>
  <c r="BE1214" i="4"/>
  <c r="BE1206" i="4"/>
  <c r="BE1198" i="4"/>
  <c r="BE1190" i="4"/>
  <c r="BE1182" i="4"/>
  <c r="BE1174" i="4"/>
  <c r="BE1166" i="4"/>
  <c r="BE1158" i="4"/>
  <c r="BE1150" i="4"/>
  <c r="BE1142" i="4"/>
  <c r="BE1134" i="4"/>
  <c r="BE1126" i="4"/>
  <c r="BE1118" i="4"/>
  <c r="BE1110" i="4"/>
  <c r="BE1102" i="4"/>
  <c r="BE1094" i="4"/>
  <c r="BE1086" i="4"/>
  <c r="BE1078" i="4"/>
  <c r="BE1070" i="4"/>
  <c r="BE1062" i="4"/>
  <c r="BE1054" i="4"/>
  <c r="BE1046" i="4"/>
  <c r="BE1038" i="4"/>
  <c r="BE1030" i="4"/>
  <c r="BE1022" i="4"/>
  <c r="BE1014" i="4"/>
  <c r="BE1006" i="4"/>
  <c r="BE998" i="4"/>
  <c r="BE990" i="4"/>
  <c r="BE982" i="4"/>
  <c r="BE974" i="4"/>
  <c r="BE966" i="4"/>
  <c r="BE958" i="4"/>
  <c r="BE950" i="4"/>
  <c r="BE942" i="4"/>
  <c r="BE934" i="4"/>
  <c r="BE926" i="4"/>
  <c r="BE918" i="4"/>
  <c r="BE910" i="4"/>
  <c r="BE902" i="4"/>
  <c r="BE894" i="4"/>
  <c r="BE886" i="4"/>
  <c r="BE878" i="4"/>
  <c r="BE870" i="4"/>
  <c r="BE862" i="4"/>
  <c r="BE854" i="4"/>
  <c r="BE846" i="4"/>
  <c r="BE838" i="4"/>
  <c r="BE830" i="4"/>
  <c r="BE822" i="4"/>
  <c r="BE814" i="4"/>
  <c r="BE806" i="4"/>
  <c r="BE798" i="4"/>
  <c r="BE790" i="4"/>
  <c r="BE782" i="4"/>
  <c r="BE774" i="4"/>
  <c r="BE766" i="4"/>
  <c r="BE758" i="4"/>
  <c r="BE750" i="4"/>
  <c r="BE742" i="4"/>
  <c r="BE734" i="4"/>
  <c r="BE726" i="4"/>
  <c r="BE718" i="4"/>
  <c r="BE710" i="4"/>
  <c r="BE702" i="4"/>
  <c r="BE694" i="4"/>
  <c r="BE686" i="4"/>
  <c r="BE678" i="4"/>
  <c r="BE670" i="4"/>
  <c r="BE662" i="4"/>
  <c r="BE654" i="4"/>
  <c r="BE646" i="4"/>
  <c r="BE638" i="4"/>
  <c r="BE630" i="4"/>
  <c r="BE622" i="4"/>
  <c r="BE614" i="4"/>
  <c r="BE606" i="4"/>
  <c r="BE598" i="4"/>
  <c r="BE590" i="4"/>
  <c r="BE582" i="4"/>
  <c r="BE574" i="4"/>
  <c r="BE566" i="4"/>
  <c r="BE558" i="4"/>
  <c r="BE550" i="4"/>
  <c r="BE542" i="4"/>
  <c r="BE534" i="4"/>
  <c r="BE526" i="4"/>
  <c r="BE518" i="4"/>
  <c r="BE510" i="4"/>
  <c r="BE502" i="4"/>
  <c r="BE494" i="4"/>
  <c r="BE486" i="4"/>
  <c r="BE478" i="4"/>
  <c r="BE470" i="4"/>
  <c r="BE462" i="4"/>
  <c r="BE454" i="4"/>
  <c r="BE446" i="4"/>
  <c r="BE438" i="4"/>
  <c r="BE430" i="4"/>
  <c r="BE422" i="4"/>
  <c r="BE414" i="4"/>
  <c r="BE406" i="4"/>
  <c r="BE398" i="4"/>
  <c r="BE390" i="4"/>
  <c r="BE382" i="4"/>
  <c r="BE374" i="4"/>
  <c r="BE366" i="4"/>
  <c r="BE358" i="4"/>
  <c r="BE350" i="4"/>
  <c r="BE342" i="4"/>
  <c r="BE334" i="4"/>
  <c r="BE326" i="4"/>
  <c r="BE318" i="4"/>
  <c r="BE310" i="4"/>
  <c r="BE302" i="4"/>
  <c r="BE294" i="4"/>
  <c r="BE286" i="4"/>
  <c r="BE278" i="4"/>
  <c r="BE270" i="4"/>
  <c r="BE262" i="4"/>
  <c r="BE254" i="4"/>
  <c r="BE246" i="4"/>
  <c r="BE238" i="4"/>
  <c r="BE230" i="4"/>
  <c r="BE222" i="4"/>
  <c r="BE214" i="4"/>
  <c r="BE206" i="4"/>
  <c r="BE198" i="4"/>
  <c r="BE190" i="4"/>
  <c r="BE182" i="4"/>
  <c r="BE174" i="4"/>
  <c r="BE166" i="4"/>
  <c r="BE158" i="4"/>
  <c r="BE150" i="4"/>
  <c r="BE142" i="4"/>
  <c r="BE134" i="4"/>
  <c r="BE126" i="4"/>
  <c r="BE118" i="4"/>
  <c r="AX115" i="4"/>
  <c r="AZ115" i="4" s="1"/>
  <c r="AY115" i="4"/>
  <c r="AW112" i="4"/>
  <c r="AW104" i="4"/>
  <c r="AW96" i="4"/>
  <c r="AW88" i="4"/>
  <c r="AW72" i="4"/>
  <c r="AW64" i="4"/>
  <c r="AW56" i="4"/>
  <c r="AW48" i="4"/>
  <c r="AW40" i="4"/>
  <c r="AW24" i="4"/>
  <c r="AW16" i="4"/>
  <c r="AW87" i="4"/>
  <c r="AW63" i="4"/>
  <c r="AW110" i="4"/>
  <c r="AW102" i="4"/>
  <c r="AW94" i="4"/>
  <c r="AW78" i="4"/>
  <c r="AW70" i="4"/>
  <c r="AW54" i="4"/>
  <c r="AW46" i="4"/>
  <c r="AW38" i="4"/>
  <c r="AW30" i="4"/>
  <c r="AW22" i="4"/>
  <c r="AW14" i="4"/>
  <c r="AW109" i="4"/>
  <c r="AW93" i="4"/>
  <c r="AW85" i="4"/>
  <c r="AW77" i="4"/>
  <c r="AW69" i="4"/>
  <c r="AW61" i="4"/>
  <c r="AW53" i="4"/>
  <c r="AW37" i="4"/>
  <c r="AW29" i="4"/>
  <c r="AW21" i="4"/>
  <c r="AW13" i="4"/>
  <c r="AW108" i="4"/>
  <c r="AW100" i="4"/>
  <c r="AW84" i="4"/>
  <c r="AW76" i="4"/>
  <c r="AW68" i="4"/>
  <c r="AW60" i="4"/>
  <c r="AW52" i="4"/>
  <c r="AW44" i="4"/>
  <c r="AW36" i="4"/>
  <c r="AW28" i="4"/>
  <c r="AW20" i="4"/>
  <c r="AW12" i="4"/>
  <c r="AW107" i="4"/>
  <c r="AW99" i="4"/>
  <c r="AW91" i="4"/>
  <c r="AW83" i="4"/>
  <c r="AW75" i="4"/>
  <c r="AW67" i="4"/>
  <c r="AW59" i="4"/>
  <c r="AW51" i="4"/>
  <c r="AW43" i="4"/>
  <c r="AW35" i="4"/>
  <c r="AW27" i="4"/>
  <c r="AW19" i="4"/>
  <c r="AW11" i="4"/>
  <c r="AW114" i="4"/>
  <c r="AW106" i="4"/>
  <c r="AW98" i="4"/>
  <c r="AW90" i="4"/>
  <c r="AW74" i="4"/>
  <c r="AW66" i="4"/>
  <c r="AW58" i="4"/>
  <c r="AW50" i="4"/>
  <c r="AW42" i="4"/>
  <c r="AW34" i="4"/>
  <c r="AW26" i="4"/>
  <c r="AW18" i="4"/>
  <c r="AW10" i="4"/>
  <c r="AW113" i="4"/>
  <c r="AW105" i="4"/>
  <c r="AW97" i="4"/>
  <c r="AW89" i="4"/>
  <c r="AW81" i="4"/>
  <c r="AW73" i="4"/>
  <c r="AW65" i="4"/>
  <c r="AW57" i="4"/>
  <c r="AW49" i="4"/>
  <c r="AW41" i="4"/>
  <c r="AW33" i="4"/>
  <c r="AW25" i="4"/>
  <c r="AW9" i="4"/>
  <c r="BF1629" i="4"/>
  <c r="AP1442" i="4"/>
  <c r="AP1434" i="4"/>
  <c r="BF1418" i="4"/>
  <c r="BF1402" i="4"/>
  <c r="BF1370" i="4"/>
  <c r="AP1354" i="4"/>
  <c r="AP1346" i="4"/>
  <c r="AP1338" i="4"/>
  <c r="AP1330" i="4"/>
  <c r="BF1322" i="4"/>
  <c r="AP1314" i="4"/>
  <c r="AP1274" i="4"/>
  <c r="BF1458" i="4"/>
  <c r="BF1218" i="4"/>
  <c r="BF1090" i="4"/>
  <c r="BF1074" i="4"/>
  <c r="BF1050" i="4"/>
  <c r="BF1026" i="4"/>
  <c r="BF1010" i="4"/>
  <c r="BF994" i="4"/>
  <c r="BF978" i="4"/>
  <c r="BF922" i="4"/>
  <c r="BF898" i="4"/>
  <c r="BF826" i="4"/>
  <c r="BF794" i="4"/>
  <c r="BF682" i="4"/>
  <c r="BF666" i="4"/>
  <c r="BF634" i="4"/>
  <c r="BF578" i="4"/>
  <c r="BF570" i="4"/>
  <c r="BF530" i="4"/>
  <c r="BF338" i="4"/>
  <c r="BF314" i="4"/>
  <c r="BF306" i="4"/>
  <c r="BF274" i="4"/>
  <c r="BF218" i="4"/>
  <c r="BF202" i="4"/>
  <c r="BF26" i="4"/>
  <c r="AP1468" i="4"/>
  <c r="AP1436" i="4"/>
  <c r="BF1420" i="4"/>
  <c r="BF1356" i="4"/>
  <c r="BF731" i="4"/>
  <c r="AP411" i="4"/>
  <c r="AP1435" i="4"/>
  <c r="AJ39" i="4"/>
  <c r="J39" i="4"/>
  <c r="AF39" i="4"/>
  <c r="AI31" i="4"/>
  <c r="J31" i="4"/>
  <c r="AF31" i="4"/>
  <c r="BF1994" i="4"/>
  <c r="BF1993" i="4"/>
  <c r="BF1930" i="4"/>
  <c r="BF1729" i="4"/>
  <c r="AP1729" i="4"/>
  <c r="BF1714" i="4"/>
  <c r="BF1649" i="4"/>
  <c r="BF1626" i="4"/>
  <c r="BF1617" i="4"/>
  <c r="BF1618" i="4"/>
  <c r="BF1594" i="4"/>
  <c r="BF1593" i="4"/>
  <c r="BF1586" i="4"/>
  <c r="BF1585" i="4"/>
  <c r="BF1578" i="4"/>
  <c r="BF1570" i="4"/>
  <c r="BF1569" i="4"/>
  <c r="BF1561" i="4"/>
  <c r="BF1562" i="4"/>
  <c r="BF1553" i="4"/>
  <c r="BF1554" i="4"/>
  <c r="BF1529" i="4"/>
  <c r="BF1530" i="4"/>
  <c r="BF1522" i="4"/>
  <c r="BF1514" i="4"/>
  <c r="BF1513" i="4"/>
  <c r="BF1506" i="4"/>
  <c r="BF1498" i="4"/>
  <c r="AP1497" i="4"/>
  <c r="BF1490" i="4"/>
  <c r="BF1449" i="4"/>
  <c r="BF1450" i="4"/>
  <c r="BF1442" i="4"/>
  <c r="AP1377" i="4"/>
  <c r="BF1378" i="4"/>
  <c r="AP1361" i="4"/>
  <c r="BF1361" i="4"/>
  <c r="BF1354" i="4"/>
  <c r="AP1345" i="4"/>
  <c r="BF1346" i="4"/>
  <c r="BF1345" i="4"/>
  <c r="BF1337" i="4"/>
  <c r="BF1338" i="4"/>
  <c r="BF1313" i="4"/>
  <c r="BF1314" i="4"/>
  <c r="AP1313" i="4"/>
  <c r="BF1306" i="4"/>
  <c r="BF1298" i="4"/>
  <c r="AP1297" i="4"/>
  <c r="BF1297" i="4"/>
  <c r="BF1289" i="4"/>
  <c r="BF1290" i="4"/>
  <c r="BF1282" i="4"/>
  <c r="AP1281" i="4"/>
  <c r="BF1273" i="4"/>
  <c r="BF1274" i="4"/>
  <c r="BF1241" i="4"/>
  <c r="BF1242" i="4"/>
  <c r="BF1233" i="4"/>
  <c r="BF1234" i="4"/>
  <c r="AP1233" i="4"/>
  <c r="BF1225" i="4"/>
  <c r="BF1226" i="4"/>
  <c r="BF1210" i="4"/>
  <c r="BF1209" i="4"/>
  <c r="BF1201" i="4"/>
  <c r="BF1202" i="4"/>
  <c r="BF1177" i="4"/>
  <c r="AP1177" i="4"/>
  <c r="BF1178" i="4"/>
  <c r="BF1170" i="4"/>
  <c r="BF1169" i="4"/>
  <c r="AP1161" i="4"/>
  <c r="BF1162" i="4"/>
  <c r="BF1153" i="4"/>
  <c r="BF1154" i="4"/>
  <c r="BF1138" i="4"/>
  <c r="BF1137" i="4"/>
  <c r="BF1129" i="4"/>
  <c r="BF1130" i="4"/>
  <c r="AP1121" i="4"/>
  <c r="BF1122" i="4"/>
  <c r="AP1113" i="4"/>
  <c r="BF1114" i="4"/>
  <c r="BF1081" i="4"/>
  <c r="BF1082" i="4"/>
  <c r="BF1066" i="4"/>
  <c r="BF1065" i="4"/>
  <c r="BF1057" i="4"/>
  <c r="BF1058" i="4"/>
  <c r="BF1018" i="4"/>
  <c r="BF1017" i="4"/>
  <c r="BF1001" i="4"/>
  <c r="AP1001" i="4"/>
  <c r="BF1002" i="4"/>
  <c r="BF969" i="4"/>
  <c r="AP969" i="4"/>
  <c r="BF970" i="4"/>
  <c r="AP929" i="4"/>
  <c r="BF930" i="4"/>
  <c r="BF889" i="4"/>
  <c r="BF881" i="4"/>
  <c r="BF882" i="4"/>
  <c r="AP873" i="4"/>
  <c r="BF874" i="4"/>
  <c r="BF873" i="4"/>
  <c r="BF850" i="4"/>
  <c r="BF849" i="4"/>
  <c r="BF842" i="4"/>
  <c r="BF841" i="4"/>
  <c r="AP833" i="4"/>
  <c r="BF834" i="4"/>
  <c r="BF817" i="4"/>
  <c r="AP817" i="4"/>
  <c r="BF810" i="4"/>
  <c r="BF809" i="4"/>
  <c r="BF802" i="4"/>
  <c r="BF801" i="4"/>
  <c r="BF785" i="4"/>
  <c r="BF786" i="4"/>
  <c r="BF777" i="4"/>
  <c r="BF778" i="4"/>
  <c r="BF769" i="4"/>
  <c r="AP769" i="4"/>
  <c r="BF746" i="4"/>
  <c r="BF745" i="4"/>
  <c r="BF738" i="4"/>
  <c r="BF737" i="4"/>
  <c r="AP729" i="4"/>
  <c r="BF730" i="4"/>
  <c r="AP721" i="4"/>
  <c r="BF721" i="4"/>
  <c r="BF722" i="4"/>
  <c r="BF698" i="4"/>
  <c r="BF697" i="4"/>
  <c r="AP689" i="4"/>
  <c r="BF690" i="4"/>
  <c r="BF689" i="4"/>
  <c r="AP673" i="4"/>
  <c r="BF674" i="4"/>
  <c r="BF650" i="4"/>
  <c r="BF649" i="4"/>
  <c r="AP641" i="4"/>
  <c r="BF642" i="4"/>
  <c r="BF625" i="4"/>
  <c r="AP625" i="4"/>
  <c r="BF626" i="4"/>
  <c r="BF601" i="4"/>
  <c r="BF602" i="4"/>
  <c r="BF593" i="4"/>
  <c r="BF594" i="4"/>
  <c r="BF585" i="4"/>
  <c r="BF546" i="4"/>
  <c r="BF545" i="4"/>
  <c r="BF538" i="4"/>
  <c r="BF537" i="4"/>
  <c r="BF521" i="4"/>
  <c r="BF522" i="4"/>
  <c r="BF513" i="4"/>
  <c r="BF514" i="4"/>
  <c r="BF505" i="4"/>
  <c r="BF506" i="4"/>
  <c r="BF481" i="4"/>
  <c r="BF482" i="4"/>
  <c r="AP473" i="4"/>
  <c r="BF473" i="4"/>
  <c r="BF474" i="4"/>
  <c r="BF465" i="4"/>
  <c r="BF466" i="4"/>
  <c r="BF457" i="4"/>
  <c r="AP457" i="4"/>
  <c r="BF458" i="4"/>
  <c r="BF442" i="4"/>
  <c r="BF441" i="4"/>
  <c r="BF434" i="4"/>
  <c r="BF426" i="4"/>
  <c r="BF425" i="4"/>
  <c r="AP417" i="4"/>
  <c r="BF418" i="4"/>
  <c r="BF417" i="4"/>
  <c r="BF409" i="4"/>
  <c r="BF410" i="4"/>
  <c r="BF394" i="4"/>
  <c r="BF393" i="4"/>
  <c r="BF386" i="4"/>
  <c r="BF385" i="4"/>
  <c r="AP377" i="4"/>
  <c r="BF378" i="4"/>
  <c r="BF369" i="4"/>
  <c r="BF370" i="4"/>
  <c r="BF361" i="4"/>
  <c r="BF362" i="4"/>
  <c r="BF330" i="4"/>
  <c r="BF329" i="4"/>
  <c r="BF322" i="4"/>
  <c r="BF321" i="4"/>
  <c r="BF297" i="4"/>
  <c r="BF298" i="4"/>
  <c r="BF282" i="4"/>
  <c r="BF258" i="4"/>
  <c r="BF249" i="4"/>
  <c r="AP249" i="4"/>
  <c r="BF233" i="4"/>
  <c r="BF234" i="4"/>
  <c r="BF225" i="4"/>
  <c r="AP225" i="4"/>
  <c r="BF226" i="4"/>
  <c r="BF210" i="4"/>
  <c r="BF209" i="4"/>
  <c r="BF193" i="4"/>
  <c r="BF97" i="4"/>
  <c r="BF1387" i="4"/>
  <c r="AP1362" i="4"/>
  <c r="AP1915" i="4"/>
  <c r="AP1250" i="4"/>
  <c r="BF1410" i="4"/>
  <c r="BF1426" i="4"/>
  <c r="AP1283" i="4"/>
  <c r="AE26" i="4"/>
  <c r="AE16" i="4"/>
  <c r="AE20" i="4"/>
  <c r="AP1379" i="4"/>
  <c r="AP1266" i="4"/>
  <c r="AP1306" i="4"/>
  <c r="AP1626" i="4"/>
  <c r="AP1578" i="4"/>
  <c r="AP1355" i="4"/>
  <c r="AP1706" i="4"/>
  <c r="AP1547" i="4"/>
  <c r="AP1930" i="4"/>
  <c r="AP1515" i="4"/>
  <c r="AP1522" i="4"/>
  <c r="AP1259" i="4"/>
  <c r="AP1443" i="4"/>
  <c r="AP1523" i="4"/>
  <c r="AP1611" i="4"/>
  <c r="AP1691" i="4"/>
  <c r="AP1763" i="4"/>
  <c r="J24" i="4"/>
  <c r="AP1642" i="4"/>
  <c r="BF658" i="4"/>
  <c r="BF858" i="4"/>
  <c r="BF1098" i="4"/>
  <c r="AP1441" i="4"/>
  <c r="BF1330" i="4"/>
  <c r="BF897" i="4"/>
  <c r="BF1275" i="4"/>
  <c r="BF633" i="4"/>
  <c r="BF377" i="4"/>
  <c r="AP1410" i="4"/>
  <c r="AP1282" i="4"/>
  <c r="AP1482" i="4"/>
  <c r="AP1755" i="4"/>
  <c r="AP1618" i="4"/>
  <c r="AP1403" i="4"/>
  <c r="BF1355" i="4"/>
  <c r="BF1394" i="4"/>
  <c r="AE33" i="4"/>
  <c r="AE28" i="4"/>
  <c r="AP28" i="4" s="1"/>
  <c r="AE15" i="4"/>
  <c r="AP15" i="4" s="1"/>
  <c r="AP1251" i="4"/>
  <c r="AP1931" i="4"/>
  <c r="AP1378" i="4"/>
  <c r="AP1587" i="4"/>
  <c r="AP1938" i="4"/>
  <c r="AP1490" i="4"/>
  <c r="AP1562" i="4"/>
  <c r="J17" i="4"/>
  <c r="AP1267" i="4"/>
  <c r="AP1531" i="4"/>
  <c r="BF866" i="4"/>
  <c r="BF1106" i="4"/>
  <c r="AP1489" i="4"/>
  <c r="BF977" i="4"/>
  <c r="BF1467" i="4"/>
  <c r="BF673" i="4"/>
  <c r="BF273" i="4"/>
  <c r="BF793" i="4"/>
  <c r="AK89" i="4"/>
  <c r="AK81" i="4"/>
  <c r="J52" i="4"/>
  <c r="AF52" i="4"/>
  <c r="J45" i="4"/>
  <c r="BF1970" i="4"/>
  <c r="BF1971" i="4"/>
  <c r="AE17" i="4"/>
  <c r="AF17" i="4"/>
  <c r="AP1603" i="4"/>
  <c r="BF1362" i="4"/>
  <c r="AP1402" i="4"/>
  <c r="AP1418" i="4"/>
  <c r="BF1434" i="4"/>
  <c r="AE19" i="4"/>
  <c r="AE21" i="4"/>
  <c r="AP21" i="4" s="1"/>
  <c r="AE30" i="4"/>
  <c r="AP1539" i="4"/>
  <c r="AP1258" i="4"/>
  <c r="AP1699" i="4"/>
  <c r="AP1762" i="4"/>
  <c r="AP1651" i="4"/>
  <c r="AP1946" i="4"/>
  <c r="AP2002" i="4"/>
  <c r="AP1658" i="4"/>
  <c r="AP1299" i="4"/>
  <c r="AP1451" i="4"/>
  <c r="AP1555" i="4"/>
  <c r="AP1715" i="4"/>
  <c r="AP1883" i="4"/>
  <c r="AF24" i="4"/>
  <c r="BF706" i="4"/>
  <c r="BF906" i="4"/>
  <c r="AP1137" i="4"/>
  <c r="BF1482" i="4"/>
  <c r="BF1475" i="4"/>
  <c r="BF1121" i="4"/>
  <c r="BF825" i="4"/>
  <c r="BF313" i="4"/>
  <c r="BF833" i="4"/>
  <c r="J104" i="4"/>
  <c r="AJ59" i="4"/>
  <c r="AE23" i="4"/>
  <c r="AP1570" i="4"/>
  <c r="AP1634" i="4"/>
  <c r="AP1507" i="4"/>
  <c r="BF1371" i="4"/>
  <c r="AE22" i="4"/>
  <c r="AE13" i="4"/>
  <c r="AE11" i="4"/>
  <c r="AP1291" i="4"/>
  <c r="AP1458" i="4"/>
  <c r="AP1298" i="4"/>
  <c r="AP1994" i="4"/>
  <c r="AE10" i="4"/>
  <c r="AP1419" i="4"/>
  <c r="AP1666" i="4"/>
  <c r="AP1347" i="4"/>
  <c r="AP1459" i="4"/>
  <c r="AP1714" i="4"/>
  <c r="AP1970" i="4"/>
  <c r="AF10" i="4"/>
  <c r="AP1954" i="4"/>
  <c r="BF914" i="4"/>
  <c r="BF1146" i="4"/>
  <c r="BF1538" i="4"/>
  <c r="BF1305" i="4"/>
  <c r="BF1161" i="4"/>
  <c r="BF865" i="4"/>
  <c r="BF681" i="4"/>
  <c r="BF1353" i="4"/>
  <c r="AP1394" i="4"/>
  <c r="AP1754" i="4"/>
  <c r="AP1962" i="4"/>
  <c r="AE31" i="4"/>
  <c r="AE24" i="4"/>
  <c r="AP1290" i="4"/>
  <c r="AP1891" i="4"/>
  <c r="AP1371" i="4"/>
  <c r="AP1738" i="4"/>
  <c r="AP1370" i="4"/>
  <c r="AP1723" i="4"/>
  <c r="AP1995" i="4"/>
  <c r="J10" i="4"/>
  <c r="AF16" i="4"/>
  <c r="BF1577" i="4"/>
  <c r="BF1521" i="4"/>
  <c r="AE14" i="4"/>
  <c r="AP1907" i="4"/>
  <c r="AE32" i="4"/>
  <c r="AE27" i="4"/>
  <c r="AP27" i="4" s="1"/>
  <c r="AE29" i="4"/>
  <c r="AP1427" i="4"/>
  <c r="AP1971" i="4"/>
  <c r="AP1450" i="4"/>
  <c r="AP1275" i="4"/>
  <c r="AP1586" i="4"/>
  <c r="AI16" i="4"/>
  <c r="BF1250" i="4"/>
  <c r="BF1602" i="4"/>
  <c r="BF1625" i="4"/>
  <c r="BF1713" i="4"/>
  <c r="AP1921" i="4"/>
  <c r="BF1761" i="4"/>
  <c r="BF1505" i="4"/>
  <c r="AE64" i="4"/>
  <c r="BF1477" i="4"/>
  <c r="BF1445" i="4"/>
  <c r="BF1413" i="4"/>
  <c r="BF1405" i="4"/>
  <c r="BF1397" i="4"/>
  <c r="BF1389" i="4"/>
  <c r="BF1381" i="4"/>
  <c r="BF1365" i="4"/>
  <c r="BF1349" i="4"/>
  <c r="BF1341" i="4"/>
  <c r="BF1333" i="4"/>
  <c r="BF1325" i="4"/>
  <c r="BF1603" i="4"/>
  <c r="BF1588" i="4"/>
  <c r="BF1571" i="4"/>
  <c r="BF1539" i="4"/>
  <c r="BF1524" i="4"/>
  <c r="BF1507" i="4"/>
  <c r="BF1395" i="4"/>
  <c r="BF1089" i="4"/>
  <c r="BF1041" i="4"/>
  <c r="AP537" i="4"/>
  <c r="AP615" i="4"/>
  <c r="AP607" i="4"/>
  <c r="AP574" i="4"/>
  <c r="BF558" i="4"/>
  <c r="AP526" i="4"/>
  <c r="AP502" i="4"/>
  <c r="AP478" i="4"/>
  <c r="AP462" i="4"/>
  <c r="AP446" i="4"/>
  <c r="AP438" i="4"/>
  <c r="BF430" i="4"/>
  <c r="AP414" i="4"/>
  <c r="AP406" i="4"/>
  <c r="AP398" i="4"/>
  <c r="AP374" i="4"/>
  <c r="BF366" i="4"/>
  <c r="BF350" i="4"/>
  <c r="BF334" i="4"/>
  <c r="BF326" i="4"/>
  <c r="BF318" i="4"/>
  <c r="BF302" i="4"/>
  <c r="AP278" i="4"/>
  <c r="BF270" i="4"/>
  <c r="BF262" i="4"/>
  <c r="AP222" i="4"/>
  <c r="AP214" i="4"/>
  <c r="BF174" i="4"/>
  <c r="AP166" i="4"/>
  <c r="AP150" i="4"/>
  <c r="AP46" i="4"/>
  <c r="AP38" i="4"/>
  <c r="BF30" i="4"/>
  <c r="BF22" i="4"/>
  <c r="AP14" i="4"/>
  <c r="BF1317" i="4"/>
  <c r="BF1292" i="4"/>
  <c r="BF1284" i="4"/>
  <c r="BF1277" i="4"/>
  <c r="AP1260" i="4"/>
  <c r="BF1252" i="4"/>
  <c r="BF1244" i="4"/>
  <c r="AP1236" i="4"/>
  <c r="BF1228" i="4"/>
  <c r="AP1220" i="4"/>
  <c r="AP1212" i="4"/>
  <c r="AP1204" i="4"/>
  <c r="BF1196" i="4"/>
  <c r="BF1188" i="4"/>
  <c r="AP1181" i="4"/>
  <c r="BF1173" i="4"/>
  <c r="AP1165" i="4"/>
  <c r="BF1148" i="4"/>
  <c r="AP1133" i="4"/>
  <c r="AP1125" i="4"/>
  <c r="BF1117" i="4"/>
  <c r="AP1108" i="4"/>
  <c r="BF1101" i="4"/>
  <c r="AP1092" i="4"/>
  <c r="BF1084" i="4"/>
  <c r="BF1077" i="4"/>
  <c r="AP1068" i="4"/>
  <c r="AP1061" i="4"/>
  <c r="AP1044" i="4"/>
  <c r="AP1029" i="4"/>
  <c r="BF1020" i="4"/>
  <c r="AP1013" i="4"/>
  <c r="AP997" i="4"/>
  <c r="AP981" i="4"/>
  <c r="AP973" i="4"/>
  <c r="BF964" i="4"/>
  <c r="AP957" i="4"/>
  <c r="BF948" i="4"/>
  <c r="BF941" i="4"/>
  <c r="AP932" i="4"/>
  <c r="BF924" i="4"/>
  <c r="AP917" i="4"/>
  <c r="BF908" i="4"/>
  <c r="BF900" i="4"/>
  <c r="BF892" i="4"/>
  <c r="BF884" i="4"/>
  <c r="BF877" i="4"/>
  <c r="BF860" i="4"/>
  <c r="AP852" i="4"/>
  <c r="BF845" i="4"/>
  <c r="AP836" i="4"/>
  <c r="AP828" i="4"/>
  <c r="AP820" i="4"/>
  <c r="BF813" i="4"/>
  <c r="AP805" i="4"/>
  <c r="BF796" i="4"/>
  <c r="AP788" i="4"/>
  <c r="BF781" i="4"/>
  <c r="AP773" i="4"/>
  <c r="BF749" i="4"/>
  <c r="BF732" i="4"/>
  <c r="AP716" i="4"/>
  <c r="BF692" i="4"/>
  <c r="BF684" i="4"/>
  <c r="BF676" i="4"/>
  <c r="AP669" i="4"/>
  <c r="BF653" i="4"/>
  <c r="AP645" i="4"/>
  <c r="AP637" i="4"/>
  <c r="AP621" i="4"/>
  <c r="AP604" i="4"/>
  <c r="AP597" i="4"/>
  <c r="BF589" i="4"/>
  <c r="AP581" i="4"/>
  <c r="BF723" i="4"/>
  <c r="BF539" i="4"/>
  <c r="BF531" i="4"/>
  <c r="BF523" i="4"/>
  <c r="BF515" i="4"/>
  <c r="BF507" i="4"/>
  <c r="BF499" i="4"/>
  <c r="AP17" i="4"/>
  <c r="BF1453" i="4"/>
  <c r="BF1452" i="4"/>
  <c r="BF1156" i="4"/>
  <c r="BF1157" i="4"/>
  <c r="BF1052" i="4"/>
  <c r="BF1053" i="4"/>
  <c r="BF1005" i="4"/>
  <c r="BF1004" i="4"/>
  <c r="BF756" i="4"/>
  <c r="BF757" i="4"/>
  <c r="BF725" i="4"/>
  <c r="BF724" i="4"/>
  <c r="BF701" i="4"/>
  <c r="BF700" i="4"/>
  <c r="BF661" i="4"/>
  <c r="BF660" i="4"/>
  <c r="BF613" i="4"/>
  <c r="BF612" i="4"/>
  <c r="Q84" i="4"/>
  <c r="Q82" i="4"/>
  <c r="BC82" i="4" s="1"/>
  <c r="AP877" i="4"/>
  <c r="AP893" i="4"/>
  <c r="AP925" i="4"/>
  <c r="AP941" i="4"/>
  <c r="AP956" i="4"/>
  <c r="AP1180" i="4"/>
  <c r="AP1164" i="4"/>
  <c r="AP789" i="4"/>
  <c r="AP158" i="4"/>
  <c r="AP661" i="4"/>
  <c r="AP685" i="4"/>
  <c r="AP1021" i="4"/>
  <c r="AP534" i="4"/>
  <c r="AP1237" i="4"/>
  <c r="AP812" i="4"/>
  <c r="AP996" i="4"/>
  <c r="AP1404" i="4"/>
  <c r="AP1476" i="4"/>
  <c r="AP389" i="4"/>
  <c r="AP653" i="4"/>
  <c r="AP1012" i="4"/>
  <c r="AP1101" i="4"/>
  <c r="AP1261" i="4"/>
  <c r="AP876" i="4"/>
  <c r="AP349" i="4"/>
  <c r="AP884" i="4"/>
  <c r="AP1341" i="4"/>
  <c r="AP198" i="4"/>
  <c r="AP550" i="4"/>
  <c r="AP660" i="4"/>
  <c r="AP804" i="4"/>
  <c r="AP157" i="4"/>
  <c r="AP285" i="4"/>
  <c r="AP118" i="4"/>
  <c r="AP358" i="4"/>
  <c r="BF588" i="4"/>
  <c r="BF844" i="4"/>
  <c r="BF1276" i="4"/>
  <c r="BF310" i="4"/>
  <c r="BF550" i="4"/>
  <c r="BF429" i="4"/>
  <c r="BF1085" i="4"/>
  <c r="BF1628" i="4"/>
  <c r="BF1627" i="4"/>
  <c r="BF1619" i="4"/>
  <c r="BF1612" i="4"/>
  <c r="BF1611" i="4"/>
  <c r="BF1596" i="4"/>
  <c r="BF1595" i="4"/>
  <c r="BF1579" i="4"/>
  <c r="BF1580" i="4"/>
  <c r="BF1564" i="4"/>
  <c r="BF1563" i="4"/>
  <c r="BF1556" i="4"/>
  <c r="BF1555" i="4"/>
  <c r="BF1548" i="4"/>
  <c r="BF1547" i="4"/>
  <c r="BF1532" i="4"/>
  <c r="BF1531" i="4"/>
  <c r="BF1515" i="4"/>
  <c r="BF1516" i="4"/>
  <c r="BF1499" i="4"/>
  <c r="BF1492" i="4"/>
  <c r="BF1491" i="4"/>
  <c r="BF1484" i="4"/>
  <c r="BF1483" i="4"/>
  <c r="BF1436" i="4"/>
  <c r="BF1437" i="4"/>
  <c r="BF1141" i="4"/>
  <c r="BF1140" i="4"/>
  <c r="BF740" i="4"/>
  <c r="BF741" i="4"/>
  <c r="AP924" i="4"/>
  <c r="AP461" i="4"/>
  <c r="AP1156" i="4"/>
  <c r="AP429" i="4"/>
  <c r="AP413" i="4"/>
  <c r="AP1093" i="4"/>
  <c r="AP1245" i="4"/>
  <c r="AP916" i="4"/>
  <c r="AP748" i="4"/>
  <c r="AP813" i="4"/>
  <c r="AP692" i="4"/>
  <c r="AP1389" i="4"/>
  <c r="AP397" i="4"/>
  <c r="AP573" i="4"/>
  <c r="AP652" i="4"/>
  <c r="AP1109" i="4"/>
  <c r="AP1292" i="4"/>
  <c r="AP1477" i="4"/>
  <c r="AP1189" i="4"/>
  <c r="AP1381" i="4"/>
  <c r="AP1356" i="4"/>
  <c r="AP206" i="4"/>
  <c r="AP676" i="4"/>
  <c r="AP270" i="4"/>
  <c r="AP205" i="4"/>
  <c r="AP142" i="4"/>
  <c r="AP366" i="4"/>
  <c r="AP342" i="4"/>
  <c r="BF620" i="4"/>
  <c r="BF876" i="4"/>
  <c r="BF1396" i="4"/>
  <c r="AP333" i="4"/>
  <c r="BF493" i="4"/>
  <c r="BF1149" i="4"/>
  <c r="BF2003" i="4"/>
  <c r="BF2002" i="4"/>
  <c r="BF1987" i="4"/>
  <c r="BF1978" i="4"/>
  <c r="BF1979" i="4"/>
  <c r="BF1963" i="4"/>
  <c r="BF1962" i="4"/>
  <c r="BF1954" i="4"/>
  <c r="BF1947" i="4"/>
  <c r="BF1946" i="4"/>
  <c r="BF1939" i="4"/>
  <c r="BF1938" i="4"/>
  <c r="BF1922" i="4"/>
  <c r="BF1923" i="4"/>
  <c r="BF1747" i="4"/>
  <c r="BF1746" i="4"/>
  <c r="BF1739" i="4"/>
  <c r="BF1738" i="4"/>
  <c r="BF1731" i="4"/>
  <c r="BF1730" i="4"/>
  <c r="BF1723" i="4"/>
  <c r="BF1722" i="4"/>
  <c r="BF1707" i="4"/>
  <c r="BF1706" i="4"/>
  <c r="BF1699" i="4"/>
  <c r="BF1698" i="4"/>
  <c r="BF1691" i="4"/>
  <c r="BF1690" i="4"/>
  <c r="BF1683" i="4"/>
  <c r="BF1682" i="4"/>
  <c r="BF1675" i="4"/>
  <c r="BF1674" i="4"/>
  <c r="BF1667" i="4"/>
  <c r="BF1666" i="4"/>
  <c r="BF1659" i="4"/>
  <c r="BF1658" i="4"/>
  <c r="BF1643" i="4"/>
  <c r="BF1642" i="4"/>
  <c r="BF1635" i="4"/>
  <c r="BF1634" i="4"/>
  <c r="J47" i="4"/>
  <c r="AF47" i="4"/>
  <c r="BF1268" i="4"/>
  <c r="BF1269" i="4"/>
  <c r="BF1036" i="4"/>
  <c r="BF1037" i="4"/>
  <c r="BF981" i="4"/>
  <c r="BF980" i="4"/>
  <c r="BF628" i="4"/>
  <c r="BF629" i="4"/>
  <c r="BF580" i="4"/>
  <c r="BF581" i="4"/>
  <c r="AP892" i="4"/>
  <c r="BF925" i="4"/>
  <c r="AP940" i="4"/>
  <c r="BF956" i="4"/>
  <c r="AP517" i="4"/>
  <c r="AP61" i="4"/>
  <c r="AP566" i="4"/>
  <c r="AP1388" i="4"/>
  <c r="AP549" i="4"/>
  <c r="AP980" i="4"/>
  <c r="AP1453" i="4"/>
  <c r="AP1348" i="4"/>
  <c r="AP708" i="4"/>
  <c r="AP628" i="4"/>
  <c r="AP972" i="4"/>
  <c r="AP165" i="4"/>
  <c r="AP421" i="4"/>
  <c r="AP588" i="4"/>
  <c r="AP1037" i="4"/>
  <c r="AP1117" i="4"/>
  <c r="AP1317" i="4"/>
  <c r="AP1020" i="4"/>
  <c r="AP1405" i="4"/>
  <c r="J54" i="4"/>
  <c r="AP684" i="4"/>
  <c r="AP1052" i="4"/>
  <c r="AP326" i="4"/>
  <c r="AP213" i="4"/>
  <c r="AP309" i="4"/>
  <c r="AP173" i="4"/>
  <c r="BF652" i="4"/>
  <c r="BF916" i="4"/>
  <c r="BF1444" i="4"/>
  <c r="BF70" i="4"/>
  <c r="BF557" i="4"/>
  <c r="BF1245" i="4"/>
  <c r="AI23" i="4"/>
  <c r="AF23" i="4"/>
  <c r="BF1461" i="4"/>
  <c r="BF1460" i="4"/>
  <c r="BF1372" i="4"/>
  <c r="BF1373" i="4"/>
  <c r="BF1237" i="4"/>
  <c r="BF1236" i="4"/>
  <c r="BF1068" i="4"/>
  <c r="BF1069" i="4"/>
  <c r="BF1028" i="4"/>
  <c r="BF1029" i="4"/>
  <c r="BF989" i="4"/>
  <c r="BF988" i="4"/>
  <c r="BF828" i="4"/>
  <c r="BF789" i="4"/>
  <c r="BF788" i="4"/>
  <c r="BF764" i="4"/>
  <c r="BF765" i="4"/>
  <c r="BF669" i="4"/>
  <c r="BF668" i="4"/>
  <c r="BF940" i="4"/>
  <c r="AP325" i="4"/>
  <c r="AP109" i="4"/>
  <c r="BF957" i="4"/>
  <c r="AP860" i="4"/>
  <c r="AP1397" i="4"/>
  <c r="AP29" i="4"/>
  <c r="AP1412" i="4"/>
  <c r="AP837" i="4"/>
  <c r="AP493" i="4"/>
  <c r="AP796" i="4"/>
  <c r="AP437" i="4"/>
  <c r="AP677" i="4"/>
  <c r="AP1069" i="4"/>
  <c r="AP1140" i="4"/>
  <c r="AP1325" i="4"/>
  <c r="AP1364" i="4"/>
  <c r="AP1228" i="4"/>
  <c r="AP1028" i="4"/>
  <c r="AP1437" i="4"/>
  <c r="AP390" i="4"/>
  <c r="AF54" i="4"/>
  <c r="AP700" i="4"/>
  <c r="AP454" i="4"/>
  <c r="AP341" i="4"/>
  <c r="BF1476" i="4"/>
  <c r="BF134" i="4"/>
  <c r="BF390" i="4"/>
  <c r="BF621" i="4"/>
  <c r="BF1357" i="4"/>
  <c r="BF1205" i="4"/>
  <c r="BF1204" i="4"/>
  <c r="BF1164" i="4"/>
  <c r="BF1165" i="4"/>
  <c r="BF1125" i="4"/>
  <c r="BF1124" i="4"/>
  <c r="BF1092" i="4"/>
  <c r="BF1093" i="4"/>
  <c r="BF1044" i="4"/>
  <c r="BF1045" i="4"/>
  <c r="BF997" i="4"/>
  <c r="BF996" i="4"/>
  <c r="BF868" i="4"/>
  <c r="BF869" i="4"/>
  <c r="BF836" i="4"/>
  <c r="BF837" i="4"/>
  <c r="BF804" i="4"/>
  <c r="BF805" i="4"/>
  <c r="BF772" i="4"/>
  <c r="BF773" i="4"/>
  <c r="BF644" i="4"/>
  <c r="BF645" i="4"/>
  <c r="BF597" i="4"/>
  <c r="BF596" i="4"/>
  <c r="BF893" i="4"/>
  <c r="AP1149" i="4"/>
  <c r="BF909" i="4"/>
  <c r="BF1348" i="4"/>
  <c r="AP885" i="4"/>
  <c r="AP901" i="4"/>
  <c r="AP933" i="4"/>
  <c r="AP949" i="4"/>
  <c r="AP964" i="4"/>
  <c r="AP1157" i="4"/>
  <c r="AP1172" i="4"/>
  <c r="AP174" i="4"/>
  <c r="AP85" i="4"/>
  <c r="AP1221" i="4"/>
  <c r="AP1333" i="4"/>
  <c r="AP1205" i="4"/>
  <c r="AP589" i="4"/>
  <c r="AP1045" i="4"/>
  <c r="AP1365" i="4"/>
  <c r="AP1357" i="4"/>
  <c r="AP1421" i="4"/>
  <c r="AP709" i="4"/>
  <c r="AP668" i="4"/>
  <c r="AP1196" i="4"/>
  <c r="AP1276" i="4"/>
  <c r="AP989" i="4"/>
  <c r="AP1396" i="4"/>
  <c r="AP453" i="4"/>
  <c r="AP613" i="4"/>
  <c r="AP693" i="4"/>
  <c r="AP844" i="4"/>
  <c r="AP1077" i="4"/>
  <c r="AP1141" i="4"/>
  <c r="AP1349" i="4"/>
  <c r="AP1284" i="4"/>
  <c r="AP612" i="4"/>
  <c r="AP1444" i="4"/>
  <c r="AP22" i="4"/>
  <c r="AP724" i="4"/>
  <c r="AP1124" i="4"/>
  <c r="AP253" i="4"/>
  <c r="AP1373" i="4"/>
  <c r="AP262" i="4"/>
  <c r="AP486" i="4"/>
  <c r="BF716" i="4"/>
  <c r="BF1076" i="4"/>
  <c r="BF158" i="4"/>
  <c r="BF422" i="4"/>
  <c r="BF29" i="4"/>
  <c r="BF733" i="4"/>
  <c r="BF1421" i="4"/>
  <c r="AK93" i="4"/>
  <c r="J93" i="4"/>
  <c r="AF93" i="4"/>
  <c r="BF1468" i="4"/>
  <c r="BF1428" i="4"/>
  <c r="BF1429" i="4"/>
  <c r="BF1213" i="4"/>
  <c r="BF1212" i="4"/>
  <c r="BF1181" i="4"/>
  <c r="BF1180" i="4"/>
  <c r="BF1133" i="4"/>
  <c r="BF1132" i="4"/>
  <c r="BF1109" i="4"/>
  <c r="BF1108" i="4"/>
  <c r="BF1060" i="4"/>
  <c r="BF1061" i="4"/>
  <c r="BF1013" i="4"/>
  <c r="BF973" i="4"/>
  <c r="BF972" i="4"/>
  <c r="BF853" i="4"/>
  <c r="BF852" i="4"/>
  <c r="BF820" i="4"/>
  <c r="BF821" i="4"/>
  <c r="BF636" i="4"/>
  <c r="BF637" i="4"/>
  <c r="BF605" i="4"/>
  <c r="BF604" i="4"/>
  <c r="AP909" i="4"/>
  <c r="BF932" i="4"/>
  <c r="AP948" i="4"/>
  <c r="AP965" i="4"/>
  <c r="AP1053" i="4"/>
  <c r="AP1173" i="4"/>
  <c r="AP1277" i="4"/>
  <c r="AP557" i="4"/>
  <c r="AP1429" i="4"/>
  <c r="AP69" i="4"/>
  <c r="AP1060" i="4"/>
  <c r="AP988" i="4"/>
  <c r="AP430" i="4"/>
  <c r="AP868" i="4"/>
  <c r="AP908" i="4"/>
  <c r="AP1132" i="4"/>
  <c r="AP749" i="4"/>
  <c r="AP861" i="4"/>
  <c r="AP1076" i="4"/>
  <c r="AP1148" i="4"/>
  <c r="AP1372" i="4"/>
  <c r="AP1229" i="4"/>
  <c r="AP580" i="4"/>
  <c r="AP732" i="4"/>
  <c r="AP1428" i="4"/>
  <c r="AP261" i="4"/>
  <c r="AP1269" i="4"/>
  <c r="BF748" i="4"/>
  <c r="BF1116" i="4"/>
  <c r="BF206" i="4"/>
  <c r="BF454" i="4"/>
  <c r="BF797" i="4"/>
  <c r="BF901" i="4"/>
  <c r="AP900" i="4"/>
  <c r="AP780" i="4"/>
  <c r="AP725" i="4"/>
  <c r="AP845" i="4"/>
  <c r="AP1293" i="4"/>
  <c r="AP1116" i="4"/>
  <c r="AP1445" i="4"/>
  <c r="AP853" i="4"/>
  <c r="AP1461" i="4"/>
  <c r="AP797" i="4"/>
  <c r="AP1036" i="4"/>
  <c r="AP629" i="4"/>
  <c r="AP756" i="4"/>
  <c r="AP869" i="4"/>
  <c r="AP1085" i="4"/>
  <c r="AP1213" i="4"/>
  <c r="AP1413" i="4"/>
  <c r="AP1460" i="4"/>
  <c r="AP741" i="4"/>
  <c r="AP1244" i="4"/>
  <c r="AP596" i="4"/>
  <c r="AP740" i="4"/>
  <c r="AP1452" i="4"/>
  <c r="BF780" i="4"/>
  <c r="BF1172" i="4"/>
  <c r="BF1100" i="4"/>
  <c r="BF861" i="4"/>
  <c r="BF574" i="4"/>
  <c r="BF573" i="4"/>
  <c r="BF566" i="4"/>
  <c r="BF565" i="4"/>
  <c r="BF542" i="4"/>
  <c r="BF541" i="4"/>
  <c r="BF534" i="4"/>
  <c r="BF533" i="4"/>
  <c r="BF526" i="4"/>
  <c r="BF510" i="4"/>
  <c r="BF509" i="4"/>
  <c r="BF502" i="4"/>
  <c r="BF501" i="4"/>
  <c r="BF478" i="4"/>
  <c r="BF477" i="4"/>
  <c r="BF470" i="4"/>
  <c r="BF469" i="4"/>
  <c r="BF462" i="4"/>
  <c r="BF461" i="4"/>
  <c r="BF446" i="4"/>
  <c r="BF445" i="4"/>
  <c r="BF438" i="4"/>
  <c r="BF437" i="4"/>
  <c r="BF414" i="4"/>
  <c r="BF413" i="4"/>
  <c r="BF406" i="4"/>
  <c r="BF405" i="4"/>
  <c r="BF398" i="4"/>
  <c r="BF397" i="4"/>
  <c r="AP382" i="4"/>
  <c r="BF381" i="4"/>
  <c r="BF382" i="4"/>
  <c r="BF374" i="4"/>
  <c r="BF357" i="4"/>
  <c r="BF358" i="4"/>
  <c r="AP294" i="4"/>
  <c r="BF294" i="4"/>
  <c r="BF277" i="4"/>
  <c r="BF278" i="4"/>
  <c r="BF229" i="4"/>
  <c r="AP221" i="4"/>
  <c r="BF221" i="4"/>
  <c r="BF222" i="4"/>
  <c r="BF213" i="4"/>
  <c r="BF214" i="4"/>
  <c r="BF197" i="4"/>
  <c r="BF198" i="4"/>
  <c r="BF190" i="4"/>
  <c r="BF182" i="4"/>
  <c r="BF181" i="4"/>
  <c r="BF165" i="4"/>
  <c r="BF166" i="4"/>
  <c r="BF150" i="4"/>
  <c r="BF149" i="4"/>
  <c r="BF142" i="4"/>
  <c r="BF141" i="4"/>
  <c r="AP134" i="4"/>
  <c r="BF133" i="4"/>
  <c r="BF126" i="4"/>
  <c r="BF125" i="4"/>
  <c r="BF118" i="4"/>
  <c r="BF117" i="4"/>
  <c r="BF78" i="4"/>
  <c r="AP54" i="4"/>
  <c r="BF54" i="4"/>
  <c r="BF53" i="4"/>
  <c r="BF46" i="4"/>
  <c r="BF45" i="4"/>
  <c r="BF38" i="4"/>
  <c r="BF37" i="4"/>
  <c r="BF13" i="4"/>
  <c r="BF14" i="4"/>
  <c r="BF1364" i="4"/>
  <c r="BF349" i="4"/>
  <c r="BF341" i="4"/>
  <c r="BF317" i="4"/>
  <c r="BF1419" i="4"/>
  <c r="BF811" i="4"/>
  <c r="BF803" i="4"/>
  <c r="BF779" i="4"/>
  <c r="BF771" i="4"/>
  <c r="BF99" i="4"/>
  <c r="BF59" i="4"/>
  <c r="BF1025" i="4"/>
  <c r="BF1009" i="4"/>
  <c r="BF641" i="4"/>
  <c r="BF1645" i="4"/>
  <c r="BF693" i="4"/>
  <c r="P77" i="4"/>
  <c r="J98" i="4"/>
  <c r="AF98" i="4"/>
  <c r="AK98" i="4"/>
  <c r="BF1889" i="4"/>
  <c r="BF1890" i="4"/>
  <c r="AP1889" i="4"/>
  <c r="AP1890" i="4"/>
  <c r="BF1843" i="4"/>
  <c r="BF1842" i="4"/>
  <c r="AP1842" i="4"/>
  <c r="BF1795" i="4"/>
  <c r="BF1794" i="4"/>
  <c r="AP1794" i="4"/>
  <c r="AP1795" i="4"/>
  <c r="BF1159" i="4"/>
  <c r="AP1159" i="4"/>
  <c r="BF1158" i="4"/>
  <c r="AP1158" i="4"/>
  <c r="AP1127" i="4"/>
  <c r="AP1126" i="4"/>
  <c r="BF1126" i="4"/>
  <c r="BF1127" i="4"/>
  <c r="BF1071" i="4"/>
  <c r="BF1072" i="4"/>
  <c r="AP1072" i="4"/>
  <c r="AP1071" i="4"/>
  <c r="BF491" i="4"/>
  <c r="BF492" i="4"/>
  <c r="AP492" i="4"/>
  <c r="AP491" i="4"/>
  <c r="BF363" i="4"/>
  <c r="BF364" i="4"/>
  <c r="AP364" i="4"/>
  <c r="AP363" i="4"/>
  <c r="BF1929" i="4"/>
  <c r="BF1928" i="4"/>
  <c r="AP1928" i="4"/>
  <c r="AP1929" i="4"/>
  <c r="BF1881" i="4"/>
  <c r="AP1881" i="4"/>
  <c r="BF1882" i="4"/>
  <c r="AP1882" i="4"/>
  <c r="BF1835" i="4"/>
  <c r="AP1835" i="4"/>
  <c r="AP1834" i="4"/>
  <c r="AP1183" i="4"/>
  <c r="AP1182" i="4"/>
  <c r="BF1183" i="4"/>
  <c r="BF1182" i="4"/>
  <c r="BF1142" i="4"/>
  <c r="BF1143" i="4"/>
  <c r="AP1143" i="4"/>
  <c r="AP1142" i="4"/>
  <c r="BF475" i="4"/>
  <c r="BF476" i="4"/>
  <c r="AP476" i="4"/>
  <c r="AP475" i="4"/>
  <c r="BF419" i="4"/>
  <c r="BF420" i="4"/>
  <c r="AP420" i="4"/>
  <c r="AP419" i="4"/>
  <c r="BF371" i="4"/>
  <c r="AP372" i="4"/>
  <c r="BF372" i="4"/>
  <c r="AP371" i="4"/>
  <c r="J91" i="4"/>
  <c r="AK91" i="4"/>
  <c r="AF91" i="4"/>
  <c r="BF1913" i="4"/>
  <c r="BF1914" i="4"/>
  <c r="AP1913" i="4"/>
  <c r="BF1867" i="4"/>
  <c r="BF1866" i="4"/>
  <c r="AP1867" i="4"/>
  <c r="AP1866" i="4"/>
  <c r="BF1819" i="4"/>
  <c r="BF1818" i="4"/>
  <c r="AP1819" i="4"/>
  <c r="AP1818" i="4"/>
  <c r="BF1771" i="4"/>
  <c r="BF1770" i="4"/>
  <c r="AP1770" i="4"/>
  <c r="AP1771" i="4"/>
  <c r="BF1166" i="4"/>
  <c r="AP1167" i="4"/>
  <c r="BF1167" i="4"/>
  <c r="AP1166" i="4"/>
  <c r="BF1056" i="4"/>
  <c r="AP1055" i="4"/>
  <c r="BF1055" i="4"/>
  <c r="AP1056" i="4"/>
  <c r="BF451" i="4"/>
  <c r="BF452" i="4"/>
  <c r="AP452" i="4"/>
  <c r="AP451" i="4"/>
  <c r="BF403" i="4"/>
  <c r="AP403" i="4"/>
  <c r="BF355" i="4"/>
  <c r="BF356" i="4"/>
  <c r="AP356" i="4"/>
  <c r="AP355" i="4"/>
  <c r="AP1914" i="4"/>
  <c r="AP1802" i="4"/>
  <c r="BF1905" i="4"/>
  <c r="BF1906" i="4"/>
  <c r="AP1905" i="4"/>
  <c r="BF1859" i="4"/>
  <c r="AP1859" i="4"/>
  <c r="BF1858" i="4"/>
  <c r="AP1858" i="4"/>
  <c r="BF1811" i="4"/>
  <c r="BF1810" i="4"/>
  <c r="AP1810" i="4"/>
  <c r="BF1151" i="4"/>
  <c r="AP1151" i="4"/>
  <c r="AP1150" i="4"/>
  <c r="BF1150" i="4"/>
  <c r="BF1063" i="4"/>
  <c r="AP1064" i="4"/>
  <c r="BF1064" i="4"/>
  <c r="AP1063" i="4"/>
  <c r="BF459" i="4"/>
  <c r="BF460" i="4"/>
  <c r="AP460" i="4"/>
  <c r="AP459" i="4"/>
  <c r="BF411" i="4"/>
  <c r="BF412" i="4"/>
  <c r="AP412" i="4"/>
  <c r="BF379" i="4"/>
  <c r="BF380" i="4"/>
  <c r="AP380" i="4"/>
  <c r="AP379" i="4"/>
  <c r="AP1906" i="4"/>
  <c r="AU84" i="4"/>
  <c r="BF1921" i="4"/>
  <c r="BF1920" i="4"/>
  <c r="AP1920" i="4"/>
  <c r="BF1875" i="4"/>
  <c r="BF1874" i="4"/>
  <c r="AP1875" i="4"/>
  <c r="AP1874" i="4"/>
  <c r="BF1827" i="4"/>
  <c r="BF1826" i="4"/>
  <c r="AP1827" i="4"/>
  <c r="AP1826" i="4"/>
  <c r="BF1779" i="4"/>
  <c r="BF1778" i="4"/>
  <c r="AP1778" i="4"/>
  <c r="AP1779" i="4"/>
  <c r="AP1174" i="4"/>
  <c r="BF1174" i="4"/>
  <c r="BF1175" i="4"/>
  <c r="AP1175" i="4"/>
  <c r="BF1134" i="4"/>
  <c r="AP1134" i="4"/>
  <c r="BF1080" i="4"/>
  <c r="AP1080" i="4"/>
  <c r="BF1079" i="4"/>
  <c r="AP1079" i="4"/>
  <c r="BF483" i="4"/>
  <c r="BF484" i="4"/>
  <c r="AP484" i="4"/>
  <c r="AP483" i="4"/>
  <c r="BF435" i="4"/>
  <c r="AP436" i="4"/>
  <c r="BF436" i="4"/>
  <c r="AP435" i="4"/>
  <c r="BF387" i="4"/>
  <c r="AP388" i="4"/>
  <c r="BF388" i="4"/>
  <c r="AP387" i="4"/>
  <c r="AP1811" i="4"/>
  <c r="BF1898" i="4"/>
  <c r="BF1897" i="4"/>
  <c r="AP1897" i="4"/>
  <c r="AP1898" i="4"/>
  <c r="BF1851" i="4"/>
  <c r="BF1850" i="4"/>
  <c r="AP1850" i="4"/>
  <c r="AP1851" i="4"/>
  <c r="BF1802" i="4"/>
  <c r="BF1088" i="4"/>
  <c r="AP1088" i="4"/>
  <c r="BF1087" i="4"/>
  <c r="AP1087" i="4"/>
  <c r="BF467" i="4"/>
  <c r="AP468" i="4"/>
  <c r="BF468" i="4"/>
  <c r="AP467" i="4"/>
  <c r="BF427" i="4"/>
  <c r="BF428" i="4"/>
  <c r="AP428" i="4"/>
  <c r="AP427" i="4"/>
  <c r="BF395" i="4"/>
  <c r="AP396" i="4"/>
  <c r="BF396" i="4"/>
  <c r="AP395" i="4"/>
  <c r="AI19" i="4"/>
  <c r="J19" i="4"/>
  <c r="AF13" i="4"/>
  <c r="J13" i="4"/>
  <c r="BF1974" i="4"/>
  <c r="BF1380" i="4"/>
  <c r="AP1974" i="4"/>
  <c r="BF599" i="4"/>
  <c r="BF671" i="4"/>
  <c r="BF608" i="4"/>
  <c r="BF569" i="4"/>
  <c r="BF1261" i="4"/>
  <c r="BF1253" i="4"/>
  <c r="BF1229" i="4"/>
  <c r="BF1221" i="4"/>
  <c r="BF1197" i="4"/>
  <c r="BF1189" i="4"/>
  <c r="AP623" i="4"/>
  <c r="AP624" i="4"/>
  <c r="BF1388" i="4"/>
  <c r="BF607" i="4"/>
  <c r="BF1293" i="4"/>
  <c r="BF561" i="4"/>
  <c r="BF553" i="4"/>
  <c r="BF1411" i="4"/>
  <c r="BF1403" i="4"/>
  <c r="BF577" i="4"/>
  <c r="BF1404" i="4"/>
  <c r="BF623" i="4"/>
  <c r="BF1443" i="4"/>
  <c r="BF1435" i="4"/>
  <c r="BF685" i="4"/>
  <c r="BF677" i="4"/>
  <c r="BF1412" i="4"/>
  <c r="BF662" i="4"/>
  <c r="BF631" i="4"/>
  <c r="BF568" i="4"/>
  <c r="BF632" i="4"/>
  <c r="BF1363" i="4"/>
  <c r="BF1973" i="4"/>
  <c r="BF1497" i="4"/>
  <c r="BF1489" i="4"/>
  <c r="BF1457" i="4"/>
  <c r="BF717" i="4"/>
  <c r="BF709" i="4"/>
  <c r="AP223" i="4"/>
  <c r="BF639" i="4"/>
  <c r="BF600" i="4"/>
  <c r="AE48" i="4"/>
  <c r="BF993" i="4"/>
  <c r="BF985" i="4"/>
  <c r="BF929" i="4"/>
  <c r="BF921" i="4"/>
  <c r="BF915" i="4"/>
  <c r="BF891" i="4"/>
  <c r="BF883" i="4"/>
  <c r="BF851" i="4"/>
  <c r="BF827" i="4"/>
  <c r="BF819" i="4"/>
  <c r="BF795" i="4"/>
  <c r="BF787" i="4"/>
  <c r="BF747" i="4"/>
  <c r="BF301" i="4"/>
  <c r="BF293" i="4"/>
  <c r="BF269" i="4"/>
  <c r="BF261" i="4"/>
  <c r="AP639" i="4"/>
  <c r="BF74" i="4"/>
  <c r="BF670" i="4"/>
  <c r="BF576" i="4"/>
  <c r="BF640" i="4"/>
  <c r="BF1763" i="4"/>
  <c r="BF1755" i="4"/>
  <c r="BF1733" i="4"/>
  <c r="BF1725" i="4"/>
  <c r="BF1701" i="4"/>
  <c r="BF1693" i="4"/>
  <c r="BF1669" i="4"/>
  <c r="BF1661" i="4"/>
  <c r="BF1049" i="4"/>
  <c r="BF1033" i="4"/>
  <c r="BF333" i="4"/>
  <c r="BF325" i="4"/>
  <c r="BF831" i="4"/>
  <c r="BF713" i="4"/>
  <c r="BF603" i="4"/>
  <c r="Q1981" i="4"/>
  <c r="BC1981" i="4" s="1"/>
  <c r="J1981" i="4"/>
  <c r="J1730" i="4"/>
  <c r="Q1677" i="4"/>
  <c r="BC1677" i="4" s="1"/>
  <c r="J1677" i="4"/>
  <c r="Q1637" i="4"/>
  <c r="BC1637" i="4" s="1"/>
  <c r="J1637" i="4"/>
  <c r="Q1570" i="4"/>
  <c r="BC1570" i="4" s="1"/>
  <c r="J1570" i="4"/>
  <c r="J1452" i="4"/>
  <c r="Q1304" i="4"/>
  <c r="BC1304" i="4" s="1"/>
  <c r="J1304" i="4"/>
  <c r="Q1229" i="4"/>
  <c r="BC1229" i="4" s="1"/>
  <c r="J1229" i="4"/>
  <c r="Q1193" i="4"/>
  <c r="BC1193" i="4" s="1"/>
  <c r="J1193" i="4"/>
  <c r="J1062" i="4"/>
  <c r="Q954" i="4"/>
  <c r="BC954" i="4" s="1"/>
  <c r="J954" i="4"/>
  <c r="Q892" i="4"/>
  <c r="BC892" i="4" s="1"/>
  <c r="J708" i="4"/>
  <c r="Q654" i="4"/>
  <c r="BC654" i="4" s="1"/>
  <c r="J654" i="4"/>
  <c r="Q556" i="4"/>
  <c r="BC556" i="4" s="1"/>
  <c r="J556" i="4"/>
  <c r="Q549" i="4"/>
  <c r="BC549" i="4" s="1"/>
  <c r="J549" i="4"/>
  <c r="J534" i="4"/>
  <c r="Q465" i="4"/>
  <c r="BC465" i="4" s="1"/>
  <c r="J465" i="4"/>
  <c r="Q304" i="4"/>
  <c r="BC304" i="4" s="1"/>
  <c r="J304" i="4"/>
  <c r="Q244" i="4"/>
  <c r="BC244" i="4" s="1"/>
  <c r="J244" i="4"/>
  <c r="Q142" i="4"/>
  <c r="BC142" i="4" s="1"/>
  <c r="J142" i="4"/>
  <c r="Q135" i="4"/>
  <c r="BC135" i="4" s="1"/>
  <c r="J135" i="4"/>
  <c r="Q105" i="4"/>
  <c r="AF105" i="4"/>
  <c r="AK105" i="4"/>
  <c r="J105" i="4"/>
  <c r="AP2006" i="4"/>
  <c r="BF2005" i="4"/>
  <c r="BF2006" i="4"/>
  <c r="AP2005" i="4"/>
  <c r="BF1989" i="4"/>
  <c r="AP1990" i="4"/>
  <c r="BF1990" i="4"/>
  <c r="AP1989" i="4"/>
  <c r="BF1787" i="4"/>
  <c r="BF1786" i="4"/>
  <c r="AP1787" i="4"/>
  <c r="AP1786" i="4"/>
  <c r="BF1636" i="4"/>
  <c r="AP1637" i="4"/>
  <c r="BF1637" i="4"/>
  <c r="AP1636" i="4"/>
  <c r="BF1621" i="4"/>
  <c r="AP1621" i="4"/>
  <c r="AP1622" i="4"/>
  <c r="BF1622" i="4"/>
  <c r="BF1466" i="4"/>
  <c r="AP1465" i="4"/>
  <c r="BF1465" i="4"/>
  <c r="AP1466" i="4"/>
  <c r="BF1340" i="4"/>
  <c r="AP1339" i="4"/>
  <c r="BF1339" i="4"/>
  <c r="AP1340" i="4"/>
  <c r="AP1332" i="4"/>
  <c r="BF1332" i="4"/>
  <c r="AP1331" i="4"/>
  <c r="BF1331" i="4"/>
  <c r="AP1324" i="4"/>
  <c r="BF1324" i="4"/>
  <c r="BF1323" i="4"/>
  <c r="AP1323" i="4"/>
  <c r="AP1308" i="4"/>
  <c r="BF1309" i="4"/>
  <c r="BF1308" i="4"/>
  <c r="AP1309" i="4"/>
  <c r="BF1301" i="4"/>
  <c r="AP1300" i="4"/>
  <c r="BF1300" i="4"/>
  <c r="AP1301" i="4"/>
  <c r="BF1119" i="4"/>
  <c r="AP1119" i="4"/>
  <c r="BF1118" i="4"/>
  <c r="AP1118" i="4"/>
  <c r="BF1111" i="4"/>
  <c r="AP1111" i="4"/>
  <c r="BF1110" i="4"/>
  <c r="AP1110" i="4"/>
  <c r="BF1095" i="4"/>
  <c r="AP1096" i="4"/>
  <c r="BF1096" i="4"/>
  <c r="AP1095" i="4"/>
  <c r="AP961" i="4"/>
  <c r="BF961" i="4"/>
  <c r="BF962" i="4"/>
  <c r="AP962" i="4"/>
  <c r="BF946" i="4"/>
  <c r="BF945" i="4"/>
  <c r="AP945" i="4"/>
  <c r="BF938" i="4"/>
  <c r="BF937" i="4"/>
  <c r="AP937" i="4"/>
  <c r="AP938" i="4"/>
  <c r="BF763" i="4"/>
  <c r="BF762" i="4"/>
  <c r="AP762" i="4"/>
  <c r="AP763" i="4"/>
  <c r="BF754" i="4"/>
  <c r="BF755" i="4"/>
  <c r="AP755" i="4"/>
  <c r="AP754" i="4"/>
  <c r="AP655" i="4"/>
  <c r="AP654" i="4"/>
  <c r="BF655" i="4"/>
  <c r="BF654" i="4"/>
  <c r="AP591" i="4"/>
  <c r="AP592" i="4"/>
  <c r="BF592" i="4"/>
  <c r="BF591" i="4"/>
  <c r="AP583" i="4"/>
  <c r="BF584" i="4"/>
  <c r="AP584" i="4"/>
  <c r="BF583" i="4"/>
  <c r="BF443" i="4"/>
  <c r="BF444" i="4"/>
  <c r="AP444" i="4"/>
  <c r="AP443" i="4"/>
  <c r="BF245" i="4"/>
  <c r="AP245" i="4"/>
  <c r="AP237" i="4"/>
  <c r="BF238" i="4"/>
  <c r="BF237" i="4"/>
  <c r="AP238" i="4"/>
  <c r="BF144" i="4"/>
  <c r="AP144" i="4"/>
  <c r="BF145" i="4"/>
  <c r="BF137" i="4"/>
  <c r="AP137" i="4"/>
  <c r="BF130" i="4"/>
  <c r="AP129" i="4"/>
  <c r="BF129" i="4"/>
  <c r="AE111" i="4"/>
  <c r="AP946" i="4"/>
  <c r="Q1974" i="4"/>
  <c r="BC1974" i="4" s="1"/>
  <c r="J1974" i="4"/>
  <c r="Q1865" i="4"/>
  <c r="BC1865" i="4" s="1"/>
  <c r="J1865" i="4"/>
  <c r="J1737" i="4"/>
  <c r="Q1312" i="4"/>
  <c r="BC1312" i="4" s="1"/>
  <c r="J1312" i="4"/>
  <c r="Q1237" i="4"/>
  <c r="BC1237" i="4" s="1"/>
  <c r="J1237" i="4"/>
  <c r="Q1222" i="4"/>
  <c r="BC1222" i="4" s="1"/>
  <c r="J1222" i="4"/>
  <c r="J1139" i="4"/>
  <c r="Q1070" i="4"/>
  <c r="BC1070" i="4" s="1"/>
  <c r="Q975" i="4"/>
  <c r="BC975" i="4" s="1"/>
  <c r="J975" i="4"/>
  <c r="J884" i="4"/>
  <c r="Q807" i="4"/>
  <c r="BC807" i="4" s="1"/>
  <c r="J807" i="4"/>
  <c r="Q716" i="4"/>
  <c r="BC716" i="4" s="1"/>
  <c r="J716" i="4"/>
  <c r="Q700" i="4"/>
  <c r="BC700" i="4" s="1"/>
  <c r="J700" i="4"/>
  <c r="J592" i="4"/>
  <c r="Q541" i="4"/>
  <c r="BC541" i="4" s="1"/>
  <c r="J541" i="4"/>
  <c r="Q411" i="4"/>
  <c r="BC411" i="4" s="1"/>
  <c r="J411" i="4"/>
  <c r="J148" i="4"/>
  <c r="J85" i="4"/>
  <c r="AK85" i="4"/>
  <c r="AF85" i="4"/>
  <c r="Q34" i="4"/>
  <c r="J34" i="4"/>
  <c r="AI34" i="4"/>
  <c r="AF34" i="4"/>
  <c r="AE36" i="4"/>
  <c r="AE49" i="4"/>
  <c r="AE52" i="4"/>
  <c r="AE84" i="4"/>
  <c r="AE73" i="4"/>
  <c r="AE106" i="4"/>
  <c r="AE58" i="4"/>
  <c r="AE60" i="4"/>
  <c r="AE105" i="4"/>
  <c r="AE69" i="4"/>
  <c r="AE102" i="4"/>
  <c r="AP102" i="4" s="1"/>
  <c r="AE37" i="4"/>
  <c r="AE57" i="4"/>
  <c r="AE99" i="4"/>
  <c r="AE65" i="4"/>
  <c r="AE74" i="4"/>
  <c r="AE66" i="4"/>
  <c r="AE68" i="4"/>
  <c r="AP68" i="4" s="1"/>
  <c r="AE98" i="4"/>
  <c r="AE97" i="4"/>
  <c r="AE115" i="4"/>
  <c r="AP115" i="4" s="1"/>
  <c r="AE56" i="4"/>
  <c r="AE109" i="4"/>
  <c r="AE101" i="4"/>
  <c r="AE107" i="4"/>
  <c r="AE75" i="4"/>
  <c r="AP75" i="4" s="1"/>
  <c r="AE59" i="4"/>
  <c r="AE87" i="4"/>
  <c r="AE113" i="4"/>
  <c r="AE83" i="4"/>
  <c r="AE78" i="4"/>
  <c r="AE93" i="4"/>
  <c r="AP93" i="4" s="1"/>
  <c r="AE62" i="4"/>
  <c r="AP62" i="4" s="1"/>
  <c r="AE114" i="4"/>
  <c r="AE77" i="4"/>
  <c r="AE67" i="4"/>
  <c r="AE94" i="4"/>
  <c r="AP94" i="4" s="1"/>
  <c r="AE47" i="4"/>
  <c r="AP47" i="4" s="1"/>
  <c r="AE34" i="4"/>
  <c r="AE96" i="4"/>
  <c r="AE100" i="4"/>
  <c r="AE103" i="4"/>
  <c r="AE82" i="4"/>
  <c r="AE89" i="4"/>
  <c r="AE90" i="4"/>
  <c r="AE39" i="4"/>
  <c r="AE72" i="4"/>
  <c r="AE41" i="4"/>
  <c r="AE45" i="4"/>
  <c r="AE43" i="4"/>
  <c r="AP43" i="4" s="1"/>
  <c r="AE35" i="4"/>
  <c r="AP35" i="4" s="1"/>
  <c r="AE40" i="4"/>
  <c r="AE54" i="4"/>
  <c r="AE104" i="4"/>
  <c r="AE61" i="4"/>
  <c r="AE86" i="4"/>
  <c r="AP86" i="4" s="1"/>
  <c r="AE70" i="4"/>
  <c r="AE91" i="4"/>
  <c r="AE92" i="4"/>
  <c r="AE108" i="4"/>
  <c r="AE50" i="4"/>
  <c r="AE51" i="4"/>
  <c r="AE53" i="4"/>
  <c r="AE42" i="4"/>
  <c r="AP42" i="4" s="1"/>
  <c r="AE38" i="4"/>
  <c r="AE44" i="4"/>
  <c r="AE63" i="4"/>
  <c r="AE80" i="4"/>
  <c r="AE110" i="4"/>
  <c r="AP110" i="4" s="1"/>
  <c r="AE85" i="4"/>
  <c r="AE112" i="4"/>
  <c r="AE71" i="4"/>
  <c r="AE88" i="4"/>
  <c r="BF1997" i="4"/>
  <c r="AP1998" i="4"/>
  <c r="BF1998" i="4"/>
  <c r="AP1997" i="4"/>
  <c r="BF1981" i="4"/>
  <c r="BF1982" i="4"/>
  <c r="AP1982" i="4"/>
  <c r="AP1981" i="4"/>
  <c r="AP1473" i="4"/>
  <c r="BF1473" i="4"/>
  <c r="BF1474" i="4"/>
  <c r="AP1316" i="4"/>
  <c r="AP1315" i="4"/>
  <c r="BF1315" i="4"/>
  <c r="BF953" i="4"/>
  <c r="AP953" i="4"/>
  <c r="BF954" i="4"/>
  <c r="AP954" i="4"/>
  <c r="BF34" i="4"/>
  <c r="AE76" i="4"/>
  <c r="AE46" i="4"/>
  <c r="Q77" i="4"/>
  <c r="AU82" i="4"/>
  <c r="BD82" i="4" s="1"/>
  <c r="AE79" i="4"/>
  <c r="AE95" i="4"/>
  <c r="AP34" i="4"/>
  <c r="AP130" i="4"/>
  <c r="AP145" i="4"/>
  <c r="AE81" i="4"/>
  <c r="AE55" i="4"/>
  <c r="AP55" i="4" s="1"/>
  <c r="AP1474" i="4"/>
  <c r="J1070" i="4"/>
  <c r="J892" i="4"/>
  <c r="Q1908" i="4"/>
  <c r="BC1908" i="4" s="1"/>
  <c r="J1834" i="4"/>
  <c r="Q1781" i="4"/>
  <c r="BC1781" i="4" s="1"/>
  <c r="J1781" i="4"/>
  <c r="Q1744" i="4"/>
  <c r="BC1744" i="4" s="1"/>
  <c r="Q1584" i="4"/>
  <c r="BC1584" i="4" s="1"/>
  <c r="BA1459" i="4"/>
  <c r="J1459" i="4"/>
  <c r="Q1375" i="4"/>
  <c r="BC1375" i="4" s="1"/>
  <c r="J1375" i="4"/>
  <c r="J1244" i="4"/>
  <c r="Q1085" i="4"/>
  <c r="BC1085" i="4" s="1"/>
  <c r="Q1077" i="4"/>
  <c r="BC1077" i="4" s="1"/>
  <c r="Q998" i="4"/>
  <c r="BC998" i="4" s="1"/>
  <c r="Q990" i="4"/>
  <c r="BC990" i="4" s="1"/>
  <c r="Q982" i="4"/>
  <c r="BC982" i="4" s="1"/>
  <c r="Q907" i="4"/>
  <c r="BC907" i="4" s="1"/>
  <c r="BA899" i="4"/>
  <c r="BA835" i="4"/>
  <c r="Q829" i="4"/>
  <c r="BC829" i="4" s="1"/>
  <c r="Q814" i="4"/>
  <c r="BC814" i="4" s="1"/>
  <c r="Q723" i="4"/>
  <c r="BC723" i="4" s="1"/>
  <c r="J723" i="4"/>
  <c r="Q599" i="4"/>
  <c r="BC599" i="4" s="1"/>
  <c r="J569" i="4"/>
  <c r="Q318" i="4"/>
  <c r="BC318" i="4" s="1"/>
  <c r="AF46" i="4"/>
  <c r="Q1921" i="4"/>
  <c r="BC1921" i="4" s="1"/>
  <c r="J1921" i="4"/>
  <c r="Q1915" i="4"/>
  <c r="BC1915" i="4" s="1"/>
  <c r="J1788" i="4"/>
  <c r="BA1651" i="4"/>
  <c r="Q1538" i="4"/>
  <c r="BC1538" i="4" s="1"/>
  <c r="J1538" i="4"/>
  <c r="Q1264" i="4"/>
  <c r="BC1264" i="4" s="1"/>
  <c r="Q1145" i="4"/>
  <c r="BC1145" i="4" s="1"/>
  <c r="Q737" i="4"/>
  <c r="BC737" i="4" s="1"/>
  <c r="Q660" i="4"/>
  <c r="BC660" i="4" s="1"/>
  <c r="J660" i="4"/>
  <c r="Q606" i="4"/>
  <c r="BC606" i="4" s="1"/>
  <c r="Q485" i="4"/>
  <c r="BC485" i="4" s="1"/>
  <c r="Q477" i="4"/>
  <c r="BC477" i="4" s="1"/>
  <c r="Q469" i="4"/>
  <c r="BC469" i="4" s="1"/>
  <c r="Q417" i="4"/>
  <c r="BC417" i="4" s="1"/>
  <c r="J417" i="4"/>
  <c r="BA355" i="4"/>
  <c r="Q355" i="4"/>
  <c r="BC355" i="4" s="1"/>
  <c r="Q333" i="4"/>
  <c r="BC333" i="4" s="1"/>
  <c r="Q176" i="4"/>
  <c r="BC176" i="4" s="1"/>
  <c r="Q169" i="4"/>
  <c r="BC169" i="4" s="1"/>
  <c r="Q161" i="4"/>
  <c r="BC161" i="4" s="1"/>
  <c r="J161" i="4"/>
  <c r="Q70" i="4"/>
  <c r="Q2001" i="4"/>
  <c r="BC2001" i="4" s="1"/>
  <c r="Q1993" i="4"/>
  <c r="BC1993" i="4" s="1"/>
  <c r="Q1870" i="4"/>
  <c r="BC1870" i="4" s="1"/>
  <c r="Q1840" i="4"/>
  <c r="BC1840" i="4" s="1"/>
  <c r="BA1795" i="4"/>
  <c r="Q1749" i="4"/>
  <c r="BC1749" i="4" s="1"/>
  <c r="Q1690" i="4"/>
  <c r="BC1690" i="4" s="1"/>
  <c r="J1690" i="4"/>
  <c r="Q1682" i="4"/>
  <c r="BC1682" i="4" s="1"/>
  <c r="J1666" i="4"/>
  <c r="Q1658" i="4"/>
  <c r="BC1658" i="4" s="1"/>
  <c r="Q1604" i="4"/>
  <c r="BC1604" i="4" s="1"/>
  <c r="Q1545" i="4"/>
  <c r="BC1545" i="4" s="1"/>
  <c r="Q1509" i="4"/>
  <c r="BC1509" i="4" s="1"/>
  <c r="Q1323" i="4"/>
  <c r="BC1323" i="4" s="1"/>
  <c r="Q1270" i="4"/>
  <c r="BC1270" i="4" s="1"/>
  <c r="Q1198" i="4"/>
  <c r="BC1198" i="4" s="1"/>
  <c r="J1198" i="4"/>
  <c r="Q1152" i="4"/>
  <c r="BC1152" i="4" s="1"/>
  <c r="Q1004" i="4"/>
  <c r="BC1004" i="4" s="1"/>
  <c r="Q841" i="4"/>
  <c r="BC841" i="4" s="1"/>
  <c r="J760" i="4"/>
  <c r="Q752" i="4"/>
  <c r="BC752" i="4" s="1"/>
  <c r="Q500" i="4"/>
  <c r="BC500" i="4" s="1"/>
  <c r="Q492" i="4"/>
  <c r="BC492" i="4" s="1"/>
  <c r="Q431" i="4"/>
  <c r="BC431" i="4" s="1"/>
  <c r="J431" i="4"/>
  <c r="Q256" i="4"/>
  <c r="BC256" i="4" s="1"/>
  <c r="Q191" i="4"/>
  <c r="BC191" i="4" s="1"/>
  <c r="Q183" i="4"/>
  <c r="BC183" i="4" s="1"/>
  <c r="Q10" i="4"/>
  <c r="AI10" i="4"/>
  <c r="Q1934" i="4"/>
  <c r="BC1934" i="4" s="1"/>
  <c r="Q1883" i="4"/>
  <c r="BC1883" i="4" s="1"/>
  <c r="Q1877" i="4"/>
  <c r="BC1877" i="4" s="1"/>
  <c r="Q1846" i="4"/>
  <c r="BC1846" i="4" s="1"/>
  <c r="Q1823" i="4"/>
  <c r="BC1823" i="4" s="1"/>
  <c r="Q1809" i="4"/>
  <c r="BC1809" i="4" s="1"/>
  <c r="Q1801" i="4"/>
  <c r="BC1801" i="4" s="1"/>
  <c r="Q1756" i="4"/>
  <c r="BC1756" i="4" s="1"/>
  <c r="Q1617" i="4"/>
  <c r="BC1617" i="4" s="1"/>
  <c r="Q1552" i="4"/>
  <c r="BC1552" i="4" s="1"/>
  <c r="J1552" i="4"/>
  <c r="Q1514" i="4"/>
  <c r="BC1514" i="4" s="1"/>
  <c r="Q1409" i="4"/>
  <c r="BC1409" i="4" s="1"/>
  <c r="Q1394" i="4"/>
  <c r="BC1394" i="4" s="1"/>
  <c r="Q1277" i="4"/>
  <c r="BC1277" i="4" s="1"/>
  <c r="Q1159" i="4"/>
  <c r="BC1159" i="4" s="1"/>
  <c r="J1097" i="4"/>
  <c r="Q1011" i="4"/>
  <c r="BC1011" i="4" s="1"/>
  <c r="Q919" i="4"/>
  <c r="BC919" i="4" s="1"/>
  <c r="Q856" i="4"/>
  <c r="BC856" i="4" s="1"/>
  <c r="J856" i="4"/>
  <c r="Q848" i="4"/>
  <c r="BC848" i="4" s="1"/>
  <c r="Q619" i="4"/>
  <c r="BC619" i="4" s="1"/>
  <c r="Q573" i="4"/>
  <c r="BC573" i="4" s="1"/>
  <c r="Q438" i="4"/>
  <c r="BC438" i="4" s="1"/>
  <c r="Q262" i="4"/>
  <c r="BC262" i="4" s="1"/>
  <c r="BA118" i="4"/>
  <c r="J118" i="4"/>
  <c r="Q94" i="4"/>
  <c r="AF94" i="4"/>
  <c r="Q38" i="4"/>
  <c r="J38" i="4"/>
  <c r="BF807" i="4"/>
  <c r="Q1954" i="4"/>
  <c r="BC1954" i="4" s="1"/>
  <c r="J1954" i="4"/>
  <c r="Q1947" i="4"/>
  <c r="BC1947" i="4" s="1"/>
  <c r="Q1940" i="4"/>
  <c r="BC1940" i="4" s="1"/>
  <c r="Q1852" i="4"/>
  <c r="BC1852" i="4" s="1"/>
  <c r="BA1763" i="4"/>
  <c r="Q1696" i="4"/>
  <c r="BC1696" i="4" s="1"/>
  <c r="J1696" i="4"/>
  <c r="J1672" i="4"/>
  <c r="Q1624" i="4"/>
  <c r="BC1624" i="4" s="1"/>
  <c r="Q1520" i="4"/>
  <c r="BC1520" i="4" s="1"/>
  <c r="J1520" i="4"/>
  <c r="Q1284" i="4"/>
  <c r="BC1284" i="4" s="1"/>
  <c r="J1284" i="4"/>
  <c r="Q1166" i="4"/>
  <c r="BC1166" i="4" s="1"/>
  <c r="Q1111" i="4"/>
  <c r="BC1111" i="4" s="1"/>
  <c r="Q1103" i="4"/>
  <c r="BC1103" i="4" s="1"/>
  <c r="Q925" i="4"/>
  <c r="BC925" i="4" s="1"/>
  <c r="Q871" i="4"/>
  <c r="BC871" i="4" s="1"/>
  <c r="J871" i="4"/>
  <c r="Q774" i="4"/>
  <c r="BC774" i="4" s="1"/>
  <c r="Q514" i="4"/>
  <c r="BC514" i="4" s="1"/>
  <c r="Q445" i="4"/>
  <c r="BC445" i="4" s="1"/>
  <c r="Q292" i="4"/>
  <c r="BC292" i="4" s="1"/>
  <c r="Q276" i="4"/>
  <c r="BC276" i="4" s="1"/>
  <c r="Q210" i="4"/>
  <c r="Q55" i="4"/>
  <c r="BC55" i="4" s="1"/>
  <c r="AJ55" i="4"/>
  <c r="BF1945" i="4"/>
  <c r="Q1889" i="4"/>
  <c r="BC1889" i="4" s="1"/>
  <c r="J1859" i="4"/>
  <c r="Q1829" i="4"/>
  <c r="BC1829" i="4" s="1"/>
  <c r="Q1702" i="4"/>
  <c r="BC1702" i="4" s="1"/>
  <c r="Q1631" i="4"/>
  <c r="BC1631" i="4" s="1"/>
  <c r="Q1490" i="4"/>
  <c r="BC1490" i="4" s="1"/>
  <c r="Q1484" i="4"/>
  <c r="BC1484" i="4" s="1"/>
  <c r="Q1477" i="4"/>
  <c r="BC1477" i="4" s="1"/>
  <c r="Q1423" i="4"/>
  <c r="BC1423" i="4" s="1"/>
  <c r="Q1356" i="4"/>
  <c r="BC1356" i="4" s="1"/>
  <c r="J1356" i="4"/>
  <c r="Q1173" i="4"/>
  <c r="BC1173" i="4" s="1"/>
  <c r="Q1040" i="4"/>
  <c r="BC1040" i="4" s="1"/>
  <c r="J1040" i="4"/>
  <c r="Q1032" i="4"/>
  <c r="BC1032" i="4" s="1"/>
  <c r="Q1024" i="4"/>
  <c r="BC1024" i="4" s="1"/>
  <c r="Q940" i="4"/>
  <c r="BC940" i="4" s="1"/>
  <c r="Q932" i="4"/>
  <c r="BC932" i="4" s="1"/>
  <c r="Q878" i="4"/>
  <c r="BC878" i="4" s="1"/>
  <c r="Q640" i="4"/>
  <c r="BC640" i="4" s="1"/>
  <c r="Q633" i="4"/>
  <c r="BC633" i="4" s="1"/>
  <c r="Q625" i="4"/>
  <c r="BC625" i="4" s="1"/>
  <c r="Q521" i="4"/>
  <c r="BC521" i="4" s="1"/>
  <c r="Q459" i="4"/>
  <c r="BC459" i="4" s="1"/>
  <c r="Q397" i="4"/>
  <c r="BC397" i="4" s="1"/>
  <c r="J397" i="4"/>
  <c r="Q382" i="4"/>
  <c r="BC382" i="4" s="1"/>
  <c r="Q122" i="4"/>
  <c r="BC122" i="4" s="1"/>
  <c r="Q100" i="4"/>
  <c r="AK100" i="4"/>
  <c r="Q25" i="4"/>
  <c r="AI25" i="4"/>
  <c r="Q20" i="4"/>
  <c r="Q1967" i="4"/>
  <c r="BC1967" i="4" s="1"/>
  <c r="J1967" i="4"/>
  <c r="Q1776" i="4"/>
  <c r="BC1776" i="4" s="1"/>
  <c r="Q1724" i="4"/>
  <c r="BC1724" i="4" s="1"/>
  <c r="Q1717" i="4"/>
  <c r="BC1717" i="4" s="1"/>
  <c r="Q1709" i="4"/>
  <c r="BC1709" i="4" s="1"/>
  <c r="BA1563" i="4"/>
  <c r="Q1526" i="4"/>
  <c r="BC1526" i="4" s="1"/>
  <c r="J1526" i="4"/>
  <c r="Q1497" i="4"/>
  <c r="BC1497" i="4" s="1"/>
  <c r="Q1437" i="4"/>
  <c r="BC1437" i="4" s="1"/>
  <c r="Q1216" i="4"/>
  <c r="BC1216" i="4" s="1"/>
  <c r="Q1055" i="4"/>
  <c r="BC1055" i="4" s="1"/>
  <c r="Q947" i="4"/>
  <c r="BC947" i="4" s="1"/>
  <c r="Q693" i="4"/>
  <c r="BC693" i="4" s="1"/>
  <c r="Q647" i="4"/>
  <c r="BC647" i="4" s="1"/>
  <c r="J647" i="4"/>
  <c r="Q527" i="4"/>
  <c r="BC527" i="4" s="1"/>
  <c r="Q404" i="4"/>
  <c r="BC404" i="4" s="1"/>
  <c r="J404" i="4"/>
  <c r="Q298" i="4"/>
  <c r="BC298" i="4" s="1"/>
  <c r="J298" i="4"/>
  <c r="Q237" i="4"/>
  <c r="BC237" i="4" s="1"/>
  <c r="Q222" i="4"/>
  <c r="BC222" i="4" s="1"/>
  <c r="Q128" i="4"/>
  <c r="BC128" i="4" s="1"/>
  <c r="Q60" i="4"/>
  <c r="AF60" i="4"/>
  <c r="AF42" i="4"/>
  <c r="Q29" i="4"/>
  <c r="Q1989" i="4"/>
  <c r="BC1989" i="4" s="1"/>
  <c r="Q1983" i="4"/>
  <c r="BC1983" i="4" s="1"/>
  <c r="Q1969" i="4"/>
  <c r="BC1969" i="4" s="1"/>
  <c r="Q1950" i="4"/>
  <c r="BC1950" i="4" s="1"/>
  <c r="Q1943" i="4"/>
  <c r="BC1943" i="4" s="1"/>
  <c r="Q1930" i="4"/>
  <c r="BC1930" i="4" s="1"/>
  <c r="Q1911" i="4"/>
  <c r="BC1911" i="4" s="1"/>
  <c r="Q1904" i="4"/>
  <c r="BC1904" i="4" s="1"/>
  <c r="Q1897" i="4"/>
  <c r="BC1897" i="4" s="1"/>
  <c r="Q1892" i="4"/>
  <c r="BC1892" i="4" s="1"/>
  <c r="Q1885" i="4"/>
  <c r="BC1885" i="4" s="1"/>
  <c r="Q1872" i="4"/>
  <c r="BC1872" i="4" s="1"/>
  <c r="Q1867" i="4"/>
  <c r="BC1867" i="4" s="1"/>
  <c r="Q1861" i="4"/>
  <c r="BC1861" i="4" s="1"/>
  <c r="Q1855" i="4"/>
  <c r="BC1855" i="4" s="1"/>
  <c r="Q1843" i="4"/>
  <c r="BC1843" i="4" s="1"/>
  <c r="Q1836" i="4"/>
  <c r="BC1836" i="4" s="1"/>
  <c r="Q1831" i="4"/>
  <c r="BC1831" i="4" s="1"/>
  <c r="Q1825" i="4"/>
  <c r="BC1825" i="4" s="1"/>
  <c r="Q1818" i="4"/>
  <c r="BC1818" i="4" s="1"/>
  <c r="Q1804" i="4"/>
  <c r="BC1804" i="4" s="1"/>
  <c r="Q1798" i="4"/>
  <c r="BC1798" i="4" s="1"/>
  <c r="Q1790" i="4"/>
  <c r="BC1790" i="4" s="1"/>
  <c r="Q1783" i="4"/>
  <c r="BC1783" i="4" s="1"/>
  <c r="Q1778" i="4"/>
  <c r="BC1778" i="4" s="1"/>
  <c r="Q1772" i="4"/>
  <c r="BC1772" i="4" s="1"/>
  <c r="Q1766" i="4"/>
  <c r="BC1766" i="4" s="1"/>
  <c r="Q1758" i="4"/>
  <c r="BC1758" i="4" s="1"/>
  <c r="Q1752" i="4"/>
  <c r="BC1752" i="4" s="1"/>
  <c r="Q1746" i="4"/>
  <c r="BC1746" i="4" s="1"/>
  <c r="Q1739" i="4"/>
  <c r="BC1739" i="4" s="1"/>
  <c r="Q1733" i="4"/>
  <c r="BC1733" i="4" s="1"/>
  <c r="Q1712" i="4"/>
  <c r="BC1712" i="4" s="1"/>
  <c r="Q1704" i="4"/>
  <c r="BC1704" i="4" s="1"/>
  <c r="Q1692" i="4"/>
  <c r="BC1692" i="4" s="1"/>
  <c r="Q1685" i="4"/>
  <c r="BC1685" i="4" s="1"/>
  <c r="Q1679" i="4"/>
  <c r="BC1679" i="4" s="1"/>
  <c r="Q1674" i="4"/>
  <c r="BC1674" i="4" s="1"/>
  <c r="Q1668" i="4"/>
  <c r="BC1668" i="4" s="1"/>
  <c r="Q1661" i="4"/>
  <c r="BC1661" i="4" s="1"/>
  <c r="Q1654" i="4"/>
  <c r="BC1654" i="4" s="1"/>
  <c r="Q1647" i="4"/>
  <c r="BC1647" i="4" s="1"/>
  <c r="Q1640" i="4"/>
  <c r="BC1640" i="4" s="1"/>
  <c r="Q1634" i="4"/>
  <c r="BC1634" i="4" s="1"/>
  <c r="Q1626" i="4"/>
  <c r="BC1626" i="4" s="1"/>
  <c r="Q1620" i="4"/>
  <c r="BC1620" i="4" s="1"/>
  <c r="Q1607" i="4"/>
  <c r="BC1607" i="4" s="1"/>
  <c r="Q1599" i="4"/>
  <c r="BC1599" i="4" s="1"/>
  <c r="Q1593" i="4"/>
  <c r="BC1593" i="4" s="1"/>
  <c r="BA1587" i="4"/>
  <c r="Q1579" i="4"/>
  <c r="BC1579" i="4" s="1"/>
  <c r="Q1573" i="4"/>
  <c r="BC1573" i="4" s="1"/>
  <c r="Q1566" i="4"/>
  <c r="BC1566" i="4" s="1"/>
  <c r="Q1559" i="4"/>
  <c r="BC1559" i="4" s="1"/>
  <c r="Q1554" i="4"/>
  <c r="BC1554" i="4" s="1"/>
  <c r="Q1548" i="4"/>
  <c r="BC1548" i="4" s="1"/>
  <c r="Q1540" i="4"/>
  <c r="BC1540" i="4" s="1"/>
  <c r="Q1534" i="4"/>
  <c r="BC1534" i="4" s="1"/>
  <c r="Q1528" i="4"/>
  <c r="BC1528" i="4" s="1"/>
  <c r="Q1522" i="4"/>
  <c r="BC1522" i="4" s="1"/>
  <c r="Q1516" i="4"/>
  <c r="BC1516" i="4" s="1"/>
  <c r="Q1505" i="4"/>
  <c r="BC1505" i="4" s="1"/>
  <c r="BA1499" i="4"/>
  <c r="Q1499" i="4"/>
  <c r="BC1499" i="4" s="1"/>
  <c r="Q1493" i="4"/>
  <c r="BC1493" i="4" s="1"/>
  <c r="Q1480" i="4"/>
  <c r="BC1480" i="4" s="1"/>
  <c r="Q1473" i="4"/>
  <c r="BC1473" i="4" s="1"/>
  <c r="BA1467" i="4"/>
  <c r="Q1461" i="4"/>
  <c r="BC1461" i="4" s="1"/>
  <c r="Q1454" i="4"/>
  <c r="BC1454" i="4" s="1"/>
  <c r="Q1448" i="4"/>
  <c r="BC1448" i="4" s="1"/>
  <c r="Q1440" i="4"/>
  <c r="BC1440" i="4" s="1"/>
  <c r="Q1433" i="4"/>
  <c r="BC1433" i="4" s="1"/>
  <c r="Q1426" i="4"/>
  <c r="BC1426" i="4" s="1"/>
  <c r="Q1419" i="4"/>
  <c r="BC1419" i="4" s="1"/>
  <c r="Q1412" i="4"/>
  <c r="BC1412" i="4" s="1"/>
  <c r="Q1404" i="4"/>
  <c r="BC1404" i="4" s="1"/>
  <c r="Q1397" i="4"/>
  <c r="BC1397" i="4" s="1"/>
  <c r="Q1391" i="4"/>
  <c r="BC1391" i="4" s="1"/>
  <c r="Q1385" i="4"/>
  <c r="BC1385" i="4" s="1"/>
  <c r="Q1377" i="4"/>
  <c r="BC1377" i="4" s="1"/>
  <c r="BA1371" i="4"/>
  <c r="Q1364" i="4"/>
  <c r="BC1364" i="4" s="1"/>
  <c r="Q1358" i="4"/>
  <c r="BC1358" i="4" s="1"/>
  <c r="Q1351" i="4"/>
  <c r="BC1351" i="4" s="1"/>
  <c r="Q1344" i="4"/>
  <c r="BC1344" i="4" s="1"/>
  <c r="Q1332" i="4"/>
  <c r="BC1332" i="4" s="1"/>
  <c r="Q1325" i="4"/>
  <c r="BC1325" i="4" s="1"/>
  <c r="Q1314" i="4"/>
  <c r="BC1314" i="4" s="1"/>
  <c r="BA1307" i="4"/>
  <c r="BA1299" i="4"/>
  <c r="Q1292" i="4"/>
  <c r="BC1292" i="4" s="1"/>
  <c r="Q1286" i="4"/>
  <c r="BC1286" i="4" s="1"/>
  <c r="Q1280" i="4"/>
  <c r="BC1280" i="4" s="1"/>
  <c r="Q1273" i="4"/>
  <c r="BC1273" i="4" s="1"/>
  <c r="Q1267" i="4"/>
  <c r="BC1267" i="4" s="1"/>
  <c r="Q1259" i="4"/>
  <c r="BC1259" i="4" s="1"/>
  <c r="Q1240" i="4"/>
  <c r="BC1240" i="4" s="1"/>
  <c r="Q1232" i="4"/>
  <c r="BC1232" i="4" s="1"/>
  <c r="BA1219" i="4"/>
  <c r="Q1211" i="4"/>
  <c r="BC1211" i="4" s="1"/>
  <c r="Q1207" i="4"/>
  <c r="BC1207" i="4" s="1"/>
  <c r="Q1200" i="4"/>
  <c r="BC1200" i="4" s="1"/>
  <c r="Q1195" i="4"/>
  <c r="BC1195" i="4" s="1"/>
  <c r="Q1189" i="4"/>
  <c r="BC1189" i="4" s="1"/>
  <c r="Q1183" i="4"/>
  <c r="BC1183" i="4" s="1"/>
  <c r="Q1176" i="4"/>
  <c r="BC1176" i="4" s="1"/>
  <c r="Q1169" i="4"/>
  <c r="BC1169" i="4" s="1"/>
  <c r="Q1162" i="4"/>
  <c r="BC1162" i="4" s="1"/>
  <c r="Q1154" i="4"/>
  <c r="BC1154" i="4" s="1"/>
  <c r="Q1148" i="4"/>
  <c r="BC1148" i="4" s="1"/>
  <c r="Q1141" i="4"/>
  <c r="BC1141" i="4" s="1"/>
  <c r="Q1135" i="4"/>
  <c r="BC1135" i="4" s="1"/>
  <c r="Q1128" i="4"/>
  <c r="BC1128" i="4" s="1"/>
  <c r="Q1121" i="4"/>
  <c r="BC1121" i="4" s="1"/>
  <c r="Q1114" i="4"/>
  <c r="BC1114" i="4" s="1"/>
  <c r="Q1106" i="4"/>
  <c r="BC1106" i="4" s="1"/>
  <c r="BA1099" i="4"/>
  <c r="Q1099" i="4"/>
  <c r="BC1099" i="4" s="1"/>
  <c r="Q1088" i="4"/>
  <c r="BC1088" i="4" s="1"/>
  <c r="Q1080" i="4"/>
  <c r="BC1080" i="4" s="1"/>
  <c r="Q1072" i="4"/>
  <c r="BC1072" i="4" s="1"/>
  <c r="Q1065" i="4"/>
  <c r="BC1065" i="4" s="1"/>
  <c r="Q1058" i="4"/>
  <c r="BC1058" i="4" s="1"/>
  <c r="Q1050" i="4"/>
  <c r="BC1050" i="4" s="1"/>
  <c r="Q1042" i="4"/>
  <c r="BC1042" i="4" s="1"/>
  <c r="BA1035" i="4"/>
  <c r="BA1027" i="4"/>
  <c r="Q1020" i="4"/>
  <c r="BC1020" i="4" s="1"/>
  <c r="Q1014" i="4"/>
  <c r="BC1014" i="4" s="1"/>
  <c r="Q1007" i="4"/>
  <c r="BC1007" i="4" s="1"/>
  <c r="Q1000" i="4"/>
  <c r="BC1000" i="4" s="1"/>
  <c r="Q993" i="4"/>
  <c r="BC993" i="4" s="1"/>
  <c r="Q985" i="4"/>
  <c r="BC985" i="4" s="1"/>
  <c r="Q977" i="4"/>
  <c r="BC977" i="4" s="1"/>
  <c r="Q970" i="4"/>
  <c r="BC970" i="4" s="1"/>
  <c r="BA963" i="4"/>
  <c r="Q963" i="4"/>
  <c r="BC963" i="4" s="1"/>
  <c r="Q949" i="4"/>
  <c r="BC949" i="4" s="1"/>
  <c r="Q943" i="4"/>
  <c r="BC943" i="4" s="1"/>
  <c r="Q935" i="4"/>
  <c r="BC935" i="4" s="1"/>
  <c r="Q928" i="4"/>
  <c r="BC928" i="4" s="1"/>
  <c r="Q915" i="4"/>
  <c r="BC915" i="4" s="1"/>
  <c r="Q910" i="4"/>
  <c r="BC910" i="4" s="1"/>
  <c r="Q902" i="4"/>
  <c r="BC902" i="4" s="1"/>
  <c r="Q895" i="4"/>
  <c r="BC895" i="4" s="1"/>
  <c r="Q887" i="4"/>
  <c r="BC887" i="4" s="1"/>
  <c r="Q880" i="4"/>
  <c r="BC880" i="4" s="1"/>
  <c r="Q873" i="4"/>
  <c r="BC873" i="4" s="1"/>
  <c r="Q866" i="4"/>
  <c r="BC866" i="4" s="1"/>
  <c r="Q858" i="4"/>
  <c r="BC858" i="4" s="1"/>
  <c r="BA851" i="4"/>
  <c r="Q844" i="4"/>
  <c r="BC844" i="4" s="1"/>
  <c r="Q838" i="4"/>
  <c r="BC838" i="4" s="1"/>
  <c r="Q824" i="4"/>
  <c r="BC824" i="4" s="1"/>
  <c r="Q817" i="4"/>
  <c r="BC817" i="4" s="1"/>
  <c r="Q810" i="4"/>
  <c r="BC810" i="4" s="1"/>
  <c r="Q796" i="4"/>
  <c r="BC796" i="4" s="1"/>
  <c r="Q789" i="4"/>
  <c r="BC789" i="4" s="1"/>
  <c r="Q782" i="4"/>
  <c r="BC782" i="4" s="1"/>
  <c r="Q777" i="4"/>
  <c r="BC777" i="4" s="1"/>
  <c r="Q769" i="4"/>
  <c r="BC769" i="4" s="1"/>
  <c r="Q762" i="4"/>
  <c r="BC762" i="4" s="1"/>
  <c r="BA755" i="4"/>
  <c r="Q747" i="4"/>
  <c r="BC747" i="4" s="1"/>
  <c r="Q740" i="4"/>
  <c r="BC740" i="4" s="1"/>
  <c r="Q732" i="4"/>
  <c r="BC732" i="4" s="1"/>
  <c r="Q719" i="4"/>
  <c r="BC719" i="4" s="1"/>
  <c r="Q711" i="4"/>
  <c r="BC711" i="4" s="1"/>
  <c r="Q703" i="4"/>
  <c r="BC703" i="4" s="1"/>
  <c r="Q696" i="4"/>
  <c r="BC696" i="4" s="1"/>
  <c r="Q688" i="4"/>
  <c r="BC688" i="4" s="1"/>
  <c r="Q681" i="4"/>
  <c r="BC681" i="4" s="1"/>
  <c r="BA675" i="4"/>
  <c r="Q675" i="4"/>
  <c r="BC675" i="4" s="1"/>
  <c r="Q669" i="4"/>
  <c r="BC669" i="4" s="1"/>
  <c r="Q662" i="4"/>
  <c r="BC662" i="4" s="1"/>
  <c r="Q657" i="4"/>
  <c r="BC657" i="4" s="1"/>
  <c r="Q649" i="4"/>
  <c r="BC649" i="4" s="1"/>
  <c r="BA643" i="4"/>
  <c r="Q628" i="4"/>
  <c r="BC628" i="4" s="1"/>
  <c r="Q621" i="4"/>
  <c r="BC621" i="4" s="1"/>
  <c r="Q614" i="4"/>
  <c r="BC614" i="4" s="1"/>
  <c r="Q608" i="4"/>
  <c r="BC608" i="4" s="1"/>
  <c r="Q602" i="4"/>
  <c r="BC602" i="4" s="1"/>
  <c r="Q594" i="4"/>
  <c r="BC594" i="4" s="1"/>
  <c r="Q588" i="4"/>
  <c r="BC588" i="4" s="1"/>
  <c r="Q584" i="4"/>
  <c r="BC584" i="4" s="1"/>
  <c r="Q576" i="4"/>
  <c r="BC576" i="4" s="1"/>
  <c r="Q559" i="4"/>
  <c r="BC559" i="4" s="1"/>
  <c r="Q544" i="4"/>
  <c r="BC544" i="4" s="1"/>
  <c r="Q537" i="4"/>
  <c r="BC537" i="4" s="1"/>
  <c r="Q530" i="4"/>
  <c r="BC530" i="4" s="1"/>
  <c r="Q516" i="4"/>
  <c r="BC516" i="4" s="1"/>
  <c r="Q510" i="4"/>
  <c r="BC510" i="4" s="1"/>
  <c r="Q503" i="4"/>
  <c r="BC503" i="4" s="1"/>
  <c r="Q495" i="4"/>
  <c r="BC495" i="4" s="1"/>
  <c r="Q488" i="4"/>
  <c r="BC488" i="4" s="1"/>
  <c r="Q480" i="4"/>
  <c r="BC480" i="4" s="1"/>
  <c r="Q472" i="4"/>
  <c r="BC472" i="4" s="1"/>
  <c r="Q461" i="4"/>
  <c r="BC461" i="4" s="1"/>
  <c r="Q455" i="4"/>
  <c r="BC455" i="4" s="1"/>
  <c r="Q441" i="4"/>
  <c r="BC441" i="4" s="1"/>
  <c r="Q433" i="4"/>
  <c r="BC433" i="4" s="1"/>
  <c r="Q426" i="4"/>
  <c r="BC426" i="4" s="1"/>
  <c r="Q413" i="4"/>
  <c r="BC413" i="4" s="1"/>
  <c r="Q406" i="4"/>
  <c r="BC406" i="4" s="1"/>
  <c r="Q399" i="4"/>
  <c r="BC399" i="4" s="1"/>
  <c r="Q385" i="4"/>
  <c r="BC385" i="4" s="1"/>
  <c r="Q377" i="4"/>
  <c r="BC377" i="4" s="1"/>
  <c r="Q371" i="4"/>
  <c r="BC371" i="4" s="1"/>
  <c r="Q364" i="4"/>
  <c r="BC364" i="4" s="1"/>
  <c r="Q350" i="4"/>
  <c r="BC350" i="4" s="1"/>
  <c r="Q336" i="4"/>
  <c r="BC336" i="4" s="1"/>
  <c r="Q328" i="4"/>
  <c r="BC328" i="4" s="1"/>
  <c r="Q321" i="4"/>
  <c r="BC321" i="4" s="1"/>
  <c r="Q313" i="4"/>
  <c r="BC313" i="4" s="1"/>
  <c r="BA307" i="4"/>
  <c r="Q307" i="4"/>
  <c r="BC307" i="4" s="1"/>
  <c r="Q295" i="4"/>
  <c r="BC295" i="4" s="1"/>
  <c r="Q287" i="4"/>
  <c r="BC287" i="4" s="1"/>
  <c r="Q279" i="4"/>
  <c r="BC279" i="4" s="1"/>
  <c r="Q272" i="4"/>
  <c r="BC272" i="4" s="1"/>
  <c r="Q265" i="4"/>
  <c r="Q252" i="4"/>
  <c r="BC252" i="4" s="1"/>
  <c r="Q239" i="4"/>
  <c r="BC239" i="4" s="1"/>
  <c r="Q232" i="4"/>
  <c r="BC232" i="4" s="1"/>
  <c r="Q225" i="4"/>
  <c r="BC225" i="4" s="1"/>
  <c r="Q205" i="4"/>
  <c r="BC205" i="4" s="1"/>
  <c r="Q199" i="4"/>
  <c r="BC199" i="4" s="1"/>
  <c r="Q186" i="4"/>
  <c r="Q164" i="4"/>
  <c r="BC164" i="4" s="1"/>
  <c r="Q156" i="4"/>
  <c r="BC156" i="4" s="1"/>
  <c r="Q150" i="4"/>
  <c r="BC150" i="4" s="1"/>
  <c r="Q131" i="4"/>
  <c r="BC131" i="4" s="1"/>
  <c r="Q124" i="4"/>
  <c r="BC124" i="4" s="1"/>
  <c r="Q119" i="4"/>
  <c r="BC119" i="4" s="1"/>
  <c r="Q111" i="4"/>
  <c r="BC111" i="4" s="1"/>
  <c r="Q107" i="4"/>
  <c r="Q102" i="4"/>
  <c r="Q96" i="4"/>
  <c r="Q91" i="4"/>
  <c r="Q73" i="4"/>
  <c r="Q62" i="4"/>
  <c r="BC62" i="4" s="1"/>
  <c r="Q57" i="4"/>
  <c r="Q48" i="4"/>
  <c r="Q36" i="4"/>
  <c r="Q12" i="4"/>
  <c r="Q1996" i="4"/>
  <c r="BC1996" i="4" s="1"/>
  <c r="Q1932" i="4"/>
  <c r="BC1932" i="4" s="1"/>
  <c r="Q1995" i="4"/>
  <c r="BC1995" i="4" s="1"/>
  <c r="Q1968" i="4"/>
  <c r="BC1968" i="4" s="1"/>
  <c r="Q1955" i="4"/>
  <c r="BC1955" i="4" s="1"/>
  <c r="Q1942" i="4"/>
  <c r="BC1942" i="4" s="1"/>
  <c r="Q1929" i="4"/>
  <c r="BC1929" i="4" s="1"/>
  <c r="Q1917" i="4"/>
  <c r="BC1917" i="4" s="1"/>
  <c r="Q1903" i="4"/>
  <c r="BC1903" i="4" s="1"/>
  <c r="Q1879" i="4"/>
  <c r="BC1879" i="4" s="1"/>
  <c r="Q1854" i="4"/>
  <c r="BC1854" i="4" s="1"/>
  <c r="Q1842" i="4"/>
  <c r="BC1842" i="4" s="1"/>
  <c r="Q1817" i="4"/>
  <c r="BC1817" i="4" s="1"/>
  <c r="Q1803" i="4"/>
  <c r="BC1803" i="4" s="1"/>
  <c r="Q1789" i="4"/>
  <c r="BC1789" i="4" s="1"/>
  <c r="Q1771" i="4"/>
  <c r="BC1771" i="4" s="1"/>
  <c r="Q1751" i="4"/>
  <c r="BC1751" i="4" s="1"/>
  <c r="Q1726" i="4"/>
  <c r="BC1726" i="4" s="1"/>
  <c r="Q1711" i="4"/>
  <c r="BC1711" i="4" s="1"/>
  <c r="Q1691" i="4"/>
  <c r="BC1691" i="4" s="1"/>
  <c r="Q1678" i="4"/>
  <c r="BC1678" i="4" s="1"/>
  <c r="Q1667" i="4"/>
  <c r="BC1667" i="4" s="1"/>
  <c r="Q1653" i="4"/>
  <c r="BC1653" i="4" s="1"/>
  <c r="Q1639" i="4"/>
  <c r="BC1639" i="4" s="1"/>
  <c r="Q1619" i="4"/>
  <c r="BC1619" i="4" s="1"/>
  <c r="Q1606" i="4"/>
  <c r="BC1606" i="4" s="1"/>
  <c r="Q1586" i="4"/>
  <c r="BC1586" i="4" s="1"/>
  <c r="Q1572" i="4"/>
  <c r="BC1572" i="4" s="1"/>
  <c r="Q1553" i="4"/>
  <c r="BC1553" i="4" s="1"/>
  <c r="Q1539" i="4"/>
  <c r="BC1539" i="4" s="1"/>
  <c r="Q1527" i="4"/>
  <c r="BC1527" i="4" s="1"/>
  <c r="Q1511" i="4"/>
  <c r="BC1511" i="4" s="1"/>
  <c r="Q1486" i="4"/>
  <c r="BC1486" i="4" s="1"/>
  <c r="Q1460" i="4"/>
  <c r="BC1460" i="4" s="1"/>
  <c r="Q1447" i="4"/>
  <c r="BC1447" i="4" s="1"/>
  <c r="Q1432" i="4"/>
  <c r="BC1432" i="4" s="1"/>
  <c r="Q1418" i="4"/>
  <c r="BC1418" i="4" s="1"/>
  <c r="Q1403" i="4"/>
  <c r="BC1403" i="4" s="1"/>
  <c r="Q1390" i="4"/>
  <c r="BC1390" i="4" s="1"/>
  <c r="Q1376" i="4"/>
  <c r="BC1376" i="4" s="1"/>
  <c r="Q1363" i="4"/>
  <c r="BC1363" i="4" s="1"/>
  <c r="Q1350" i="4"/>
  <c r="BC1350" i="4" s="1"/>
  <c r="Q1331" i="4"/>
  <c r="BC1331" i="4" s="1"/>
  <c r="Q1313" i="4"/>
  <c r="BC1313" i="4" s="1"/>
  <c r="Q1291" i="4"/>
  <c r="BC1291" i="4" s="1"/>
  <c r="Q1279" i="4"/>
  <c r="BC1279" i="4" s="1"/>
  <c r="Q1266" i="4"/>
  <c r="BC1266" i="4" s="1"/>
  <c r="Q1252" i="4"/>
  <c r="BC1252" i="4" s="1"/>
  <c r="Q1239" i="4"/>
  <c r="BC1239" i="4" s="1"/>
  <c r="Q1224" i="4"/>
  <c r="BC1224" i="4" s="1"/>
  <c r="Q1206" i="4"/>
  <c r="BC1206" i="4" s="1"/>
  <c r="Q1188" i="4"/>
  <c r="BC1188" i="4" s="1"/>
  <c r="Q1175" i="4"/>
  <c r="BC1175" i="4" s="1"/>
  <c r="Q1161" i="4"/>
  <c r="BC1161" i="4" s="1"/>
  <c r="Q1140" i="4"/>
  <c r="BC1140" i="4" s="1"/>
  <c r="Q1127" i="4"/>
  <c r="BC1127" i="4" s="1"/>
  <c r="Q1113" i="4"/>
  <c r="BC1113" i="4" s="1"/>
  <c r="Q1098" i="4"/>
  <c r="BC1098" i="4" s="1"/>
  <c r="Q1087" i="4"/>
  <c r="BC1087" i="4" s="1"/>
  <c r="Q1064" i="4"/>
  <c r="BC1064" i="4" s="1"/>
  <c r="Q1049" i="4"/>
  <c r="BC1049" i="4" s="1"/>
  <c r="Q1034" i="4"/>
  <c r="BC1034" i="4" s="1"/>
  <c r="Q1019" i="4"/>
  <c r="BC1019" i="4" s="1"/>
  <c r="Q1006" i="4"/>
  <c r="BC1006" i="4" s="1"/>
  <c r="Q984" i="4"/>
  <c r="BC984" i="4" s="1"/>
  <c r="Q969" i="4"/>
  <c r="BC969" i="4" s="1"/>
  <c r="Q956" i="4"/>
  <c r="BC956" i="4" s="1"/>
  <c r="Q934" i="4"/>
  <c r="BC934" i="4" s="1"/>
  <c r="Q921" i="4"/>
  <c r="BC921" i="4" s="1"/>
  <c r="Q901" i="4"/>
  <c r="BC901" i="4" s="1"/>
  <c r="Q886" i="4"/>
  <c r="BC886" i="4" s="1"/>
  <c r="Q865" i="4"/>
  <c r="BC865" i="4" s="1"/>
  <c r="Q850" i="4"/>
  <c r="BC850" i="4" s="1"/>
  <c r="Q837" i="4"/>
  <c r="BC837" i="4" s="1"/>
  <c r="Q823" i="4"/>
  <c r="BC823" i="4" s="1"/>
  <c r="Q809" i="4"/>
  <c r="BC809" i="4" s="1"/>
  <c r="Q795" i="4"/>
  <c r="BC795" i="4" s="1"/>
  <c r="Q776" i="4"/>
  <c r="BC776" i="4" s="1"/>
  <c r="Q761" i="4"/>
  <c r="BC761" i="4" s="1"/>
  <c r="Q739" i="4"/>
  <c r="BC739" i="4" s="1"/>
  <c r="Q724" i="4"/>
  <c r="BC724" i="4" s="1"/>
  <c r="Q710" i="4"/>
  <c r="BC710" i="4" s="1"/>
  <c r="Q695" i="4"/>
  <c r="BC695" i="4" s="1"/>
  <c r="Q680" i="4"/>
  <c r="BC680" i="4" s="1"/>
  <c r="Q661" i="4"/>
  <c r="BC661" i="4" s="1"/>
  <c r="Q648" i="4"/>
  <c r="BC648" i="4" s="1"/>
  <c r="Q635" i="4"/>
  <c r="BC635" i="4" s="1"/>
  <c r="Q613" i="4"/>
  <c r="BC613" i="4" s="1"/>
  <c r="Q583" i="4"/>
  <c r="BC583" i="4" s="1"/>
  <c r="Q570" i="4"/>
  <c r="BC570" i="4" s="1"/>
  <c r="Q558" i="4"/>
  <c r="BC558" i="4" s="1"/>
  <c r="Q543" i="4"/>
  <c r="BC543" i="4" s="1"/>
  <c r="Q529" i="4"/>
  <c r="BC529" i="4" s="1"/>
  <c r="Q509" i="4"/>
  <c r="BC509" i="4" s="1"/>
  <c r="Q494" i="4"/>
  <c r="BC494" i="4" s="1"/>
  <c r="Q479" i="4"/>
  <c r="BC479" i="4" s="1"/>
  <c r="Q466" i="4"/>
  <c r="BC466" i="4" s="1"/>
  <c r="Q447" i="4"/>
  <c r="BC447" i="4" s="1"/>
  <c r="Q432" i="4"/>
  <c r="BC432" i="4" s="1"/>
  <c r="Q419" i="4"/>
  <c r="BC419" i="4" s="1"/>
  <c r="Q405" i="4"/>
  <c r="BC405" i="4" s="1"/>
  <c r="Q392" i="4"/>
  <c r="BC392" i="4" s="1"/>
  <c r="Q370" i="4"/>
  <c r="BC370" i="4" s="1"/>
  <c r="Q349" i="4"/>
  <c r="BC349" i="4" s="1"/>
  <c r="Q335" i="4"/>
  <c r="BC335" i="4" s="1"/>
  <c r="Q320" i="4"/>
  <c r="BC320" i="4" s="1"/>
  <c r="Q306" i="4"/>
  <c r="BC306" i="4" s="1"/>
  <c r="Q294" i="4"/>
  <c r="BC294" i="4" s="1"/>
  <c r="Q278" i="4"/>
  <c r="BC278" i="4" s="1"/>
  <c r="Q264" i="4"/>
  <c r="BC264" i="4" s="1"/>
  <c r="Q258" i="4"/>
  <c r="Q231" i="4"/>
  <c r="BC231" i="4" s="1"/>
  <c r="Q224" i="4"/>
  <c r="BC224" i="4" s="1"/>
  <c r="Q217" i="4"/>
  <c r="BC217" i="4" s="1"/>
  <c r="Q212" i="4"/>
  <c r="BC212" i="4" s="1"/>
  <c r="Q198" i="4"/>
  <c r="BC198" i="4" s="1"/>
  <c r="Q193" i="4"/>
  <c r="Q185" i="4"/>
  <c r="BC185" i="4" s="1"/>
  <c r="Q178" i="4"/>
  <c r="BC178" i="4" s="1"/>
  <c r="Q171" i="4"/>
  <c r="BC171" i="4" s="1"/>
  <c r="Q163" i="4"/>
  <c r="BC163" i="4" s="1"/>
  <c r="Q144" i="4"/>
  <c r="BC144" i="4" s="1"/>
  <c r="Q137" i="4"/>
  <c r="Q130" i="4"/>
  <c r="BC130" i="4" s="1"/>
  <c r="Q115" i="4"/>
  <c r="BC115" i="4" s="1"/>
  <c r="Q106" i="4"/>
  <c r="Q101" i="4"/>
  <c r="BC101" i="4" s="1"/>
  <c r="Q95" i="4"/>
  <c r="BC95" i="4" s="1"/>
  <c r="Q86" i="4"/>
  <c r="BC86" i="4" s="1"/>
  <c r="Q72" i="4"/>
  <c r="Q67" i="4"/>
  <c r="Q61" i="4"/>
  <c r="Q56" i="4"/>
  <c r="Q52" i="4"/>
  <c r="Q47" i="4"/>
  <c r="BC47" i="4" s="1"/>
  <c r="Q43" i="4"/>
  <c r="Q39" i="4"/>
  <c r="BC39" i="4" s="1"/>
  <c r="Q35" i="4"/>
  <c r="Q30" i="4"/>
  <c r="Q26" i="4"/>
  <c r="Q22" i="4"/>
  <c r="Q17" i="4"/>
  <c r="BC17" i="4" s="1"/>
  <c r="Q11" i="4"/>
  <c r="Q1988" i="4"/>
  <c r="BC1988" i="4" s="1"/>
  <c r="Q1924" i="4"/>
  <c r="BC1924" i="4" s="1"/>
  <c r="Q2002" i="4"/>
  <c r="BC2002" i="4" s="1"/>
  <c r="Q1987" i="4"/>
  <c r="BC1987" i="4" s="1"/>
  <c r="Q1975" i="4"/>
  <c r="BC1975" i="4" s="1"/>
  <c r="Q1941" i="4"/>
  <c r="BC1941" i="4" s="1"/>
  <c r="Q1928" i="4"/>
  <c r="BC1928" i="4" s="1"/>
  <c r="Q1909" i="4"/>
  <c r="BC1909" i="4" s="1"/>
  <c r="Q1896" i="4"/>
  <c r="BC1896" i="4" s="1"/>
  <c r="Q1884" i="4"/>
  <c r="BC1884" i="4" s="1"/>
  <c r="Q1871" i="4"/>
  <c r="BC1871" i="4" s="1"/>
  <c r="Q1853" i="4"/>
  <c r="BC1853" i="4" s="1"/>
  <c r="Q1841" i="4"/>
  <c r="BC1841" i="4" s="1"/>
  <c r="Q1824" i="4"/>
  <c r="BC1824" i="4" s="1"/>
  <c r="Q1810" i="4"/>
  <c r="BC1810" i="4" s="1"/>
  <c r="Q1796" i="4"/>
  <c r="BC1796" i="4" s="1"/>
  <c r="Q1770" i="4"/>
  <c r="BC1770" i="4" s="1"/>
  <c r="Q1757" i="4"/>
  <c r="BC1757" i="4" s="1"/>
  <c r="Q1745" i="4"/>
  <c r="BC1745" i="4" s="1"/>
  <c r="Q1731" i="4"/>
  <c r="BC1731" i="4" s="1"/>
  <c r="Q1718" i="4"/>
  <c r="BC1718" i="4" s="1"/>
  <c r="Q1703" i="4"/>
  <c r="BC1703" i="4" s="1"/>
  <c r="Q1659" i="4"/>
  <c r="BC1659" i="4" s="1"/>
  <c r="Q1645" i="4"/>
  <c r="BC1645" i="4" s="1"/>
  <c r="Q1632" i="4"/>
  <c r="BC1632" i="4" s="1"/>
  <c r="Q1618" i="4"/>
  <c r="BC1618" i="4" s="1"/>
  <c r="Q1605" i="4"/>
  <c r="BC1605" i="4" s="1"/>
  <c r="Q1591" i="4"/>
  <c r="BC1591" i="4" s="1"/>
  <c r="Q1577" i="4"/>
  <c r="BC1577" i="4" s="1"/>
  <c r="Q1564" i="4"/>
  <c r="BC1564" i="4" s="1"/>
  <c r="Q1546" i="4"/>
  <c r="BC1546" i="4" s="1"/>
  <c r="Q1515" i="4"/>
  <c r="BC1515" i="4" s="1"/>
  <c r="Q1504" i="4"/>
  <c r="BC1504" i="4" s="1"/>
  <c r="Q1491" i="4"/>
  <c r="BC1491" i="4" s="1"/>
  <c r="Q1478" i="4"/>
  <c r="BC1478" i="4" s="1"/>
  <c r="Q1466" i="4"/>
  <c r="BC1466" i="4" s="1"/>
  <c r="Q1438" i="4"/>
  <c r="BC1438" i="4" s="1"/>
  <c r="Q1424" i="4"/>
  <c r="BC1424" i="4" s="1"/>
  <c r="Q1410" i="4"/>
  <c r="BC1410" i="4" s="1"/>
  <c r="Q1395" i="4"/>
  <c r="BC1395" i="4" s="1"/>
  <c r="Q1383" i="4"/>
  <c r="BC1383" i="4" s="1"/>
  <c r="Q1362" i="4"/>
  <c r="BC1362" i="4" s="1"/>
  <c r="Q1343" i="4"/>
  <c r="BC1343" i="4" s="1"/>
  <c r="Q1330" i="4"/>
  <c r="BC1330" i="4" s="1"/>
  <c r="Q1317" i="4"/>
  <c r="BC1317" i="4" s="1"/>
  <c r="Q1298" i="4"/>
  <c r="BC1298" i="4" s="1"/>
  <c r="Q1278" i="4"/>
  <c r="BC1278" i="4" s="1"/>
  <c r="Q1265" i="4"/>
  <c r="BC1265" i="4" s="1"/>
  <c r="BA1251" i="4"/>
  <c r="Q1230" i="4"/>
  <c r="BC1230" i="4" s="1"/>
  <c r="Q1217" i="4"/>
  <c r="BC1217" i="4" s="1"/>
  <c r="Q1205" i="4"/>
  <c r="BC1205" i="4" s="1"/>
  <c r="BA1187" i="4"/>
  <c r="Q1174" i="4"/>
  <c r="BC1174" i="4" s="1"/>
  <c r="Q1160" i="4"/>
  <c r="BC1160" i="4" s="1"/>
  <c r="Q1146" i="4"/>
  <c r="BC1146" i="4" s="1"/>
  <c r="Q1126" i="4"/>
  <c r="BC1126" i="4" s="1"/>
  <c r="Q1112" i="4"/>
  <c r="BC1112" i="4" s="1"/>
  <c r="Q1092" i="4"/>
  <c r="BC1092" i="4" s="1"/>
  <c r="Q1078" i="4"/>
  <c r="BC1078" i="4" s="1"/>
  <c r="Q1063" i="4"/>
  <c r="BC1063" i="4" s="1"/>
  <c r="Q1048" i="4"/>
  <c r="BC1048" i="4" s="1"/>
  <c r="Q1025" i="4"/>
  <c r="BC1025" i="4" s="1"/>
  <c r="Q1012" i="4"/>
  <c r="BC1012" i="4" s="1"/>
  <c r="Q999" i="4"/>
  <c r="BC999" i="4" s="1"/>
  <c r="Q983" i="4"/>
  <c r="BC983" i="4" s="1"/>
  <c r="Q961" i="4"/>
  <c r="BC961" i="4" s="1"/>
  <c r="Q948" i="4"/>
  <c r="BC948" i="4" s="1"/>
  <c r="Q933" i="4"/>
  <c r="BC933" i="4" s="1"/>
  <c r="Q920" i="4"/>
  <c r="BC920" i="4" s="1"/>
  <c r="Q908" i="4"/>
  <c r="BC908" i="4" s="1"/>
  <c r="Q893" i="4"/>
  <c r="BC893" i="4" s="1"/>
  <c r="Q879" i="4"/>
  <c r="BC879" i="4" s="1"/>
  <c r="Q849" i="4"/>
  <c r="BC849" i="4" s="1"/>
  <c r="Q836" i="4"/>
  <c r="BC836" i="4" s="1"/>
  <c r="Q822" i="4"/>
  <c r="BC822" i="4" s="1"/>
  <c r="Q808" i="4"/>
  <c r="BC808" i="4" s="1"/>
  <c r="Q794" i="4"/>
  <c r="BC794" i="4" s="1"/>
  <c r="Q781" i="4"/>
  <c r="BC781" i="4" s="1"/>
  <c r="Q767" i="4"/>
  <c r="BC767" i="4" s="1"/>
  <c r="Q746" i="4"/>
  <c r="BC746" i="4" s="1"/>
  <c r="Q730" i="4"/>
  <c r="BC730" i="4" s="1"/>
  <c r="Q709" i="4"/>
  <c r="BC709" i="4" s="1"/>
  <c r="Q694" i="4"/>
  <c r="BC694" i="4" s="1"/>
  <c r="Q679" i="4"/>
  <c r="BC679" i="4" s="1"/>
  <c r="Q667" i="4"/>
  <c r="BC667" i="4" s="1"/>
  <c r="Q641" i="4"/>
  <c r="BC641" i="4" s="1"/>
  <c r="Q626" i="4"/>
  <c r="BC626" i="4" s="1"/>
  <c r="Q612" i="4"/>
  <c r="BC612" i="4" s="1"/>
  <c r="Q600" i="4"/>
  <c r="BC600" i="4" s="1"/>
  <c r="Q587" i="4"/>
  <c r="BC587" i="4" s="1"/>
  <c r="Q574" i="4"/>
  <c r="BC574" i="4" s="1"/>
  <c r="Q557" i="4"/>
  <c r="BC557" i="4" s="1"/>
  <c r="Q542" i="4"/>
  <c r="BC542" i="4" s="1"/>
  <c r="Q528" i="4"/>
  <c r="BC528" i="4" s="1"/>
  <c r="Q515" i="4"/>
  <c r="BC515" i="4" s="1"/>
  <c r="Q501" i="4"/>
  <c r="BC501" i="4" s="1"/>
  <c r="Q486" i="4"/>
  <c r="BC486" i="4" s="1"/>
  <c r="Q470" i="4"/>
  <c r="BC470" i="4" s="1"/>
  <c r="Q453" i="4"/>
  <c r="BC453" i="4" s="1"/>
  <c r="Q439" i="4"/>
  <c r="BC439" i="4" s="1"/>
  <c r="Q418" i="4"/>
  <c r="BC418" i="4" s="1"/>
  <c r="Q383" i="4"/>
  <c r="BC383" i="4" s="1"/>
  <c r="Q369" i="4"/>
  <c r="BC369" i="4" s="1"/>
  <c r="Q356" i="4"/>
  <c r="BC356" i="4" s="1"/>
  <c r="Q342" i="4"/>
  <c r="BC342" i="4" s="1"/>
  <c r="Q326" i="4"/>
  <c r="BC326" i="4" s="1"/>
  <c r="Q311" i="4"/>
  <c r="BC311" i="4" s="1"/>
  <c r="Q293" i="4"/>
  <c r="BC293" i="4" s="1"/>
  <c r="Q277" i="4"/>
  <c r="BC277" i="4" s="1"/>
  <c r="Q263" i="4"/>
  <c r="BC263" i="4" s="1"/>
  <c r="Q251" i="4"/>
  <c r="BC251" i="4" s="1"/>
  <c r="Q245" i="4"/>
  <c r="BC245" i="4" s="1"/>
  <c r="Q238" i="4"/>
  <c r="BC238" i="4" s="1"/>
  <c r="Q223" i="4"/>
  <c r="BC223" i="4" s="1"/>
  <c r="Q216" i="4"/>
  <c r="BC216" i="4" s="1"/>
  <c r="Q211" i="4"/>
  <c r="BC211" i="4" s="1"/>
  <c r="BA197" i="4"/>
  <c r="Q192" i="4"/>
  <c r="BC192" i="4" s="1"/>
  <c r="Q184" i="4"/>
  <c r="BC184" i="4" s="1"/>
  <c r="Q170" i="4"/>
  <c r="BC170" i="4" s="1"/>
  <c r="Q162" i="4"/>
  <c r="BC162" i="4" s="1"/>
  <c r="Q155" i="4"/>
  <c r="BC155" i="4" s="1"/>
  <c r="Q143" i="4"/>
  <c r="BC143" i="4" s="1"/>
  <c r="Q136" i="4"/>
  <c r="BC136" i="4" s="1"/>
  <c r="Q129" i="4"/>
  <c r="Q114" i="4"/>
  <c r="Q110" i="4"/>
  <c r="Q90" i="4"/>
  <c r="Q81" i="4"/>
  <c r="Q71" i="4"/>
  <c r="BC71" i="4" s="1"/>
  <c r="Q66" i="4"/>
  <c r="Q51" i="4"/>
  <c r="Q21" i="4"/>
  <c r="Q16" i="4"/>
  <c r="Q1980" i="4"/>
  <c r="BC1980" i="4" s="1"/>
  <c r="Q1916" i="4"/>
  <c r="BC1916" i="4" s="1"/>
  <c r="Q1972" i="4"/>
  <c r="BC1972" i="4" s="1"/>
  <c r="Q2000" i="4"/>
  <c r="BC2000" i="4" s="1"/>
  <c r="Q1973" i="4"/>
  <c r="BC1973" i="4" s="1"/>
  <c r="Q1960" i="4"/>
  <c r="BC1960" i="4" s="1"/>
  <c r="Q1946" i="4"/>
  <c r="BC1946" i="4" s="1"/>
  <c r="Q1933" i="4"/>
  <c r="BC1933" i="4" s="1"/>
  <c r="Q1914" i="4"/>
  <c r="BC1914" i="4" s="1"/>
  <c r="Q1901" i="4"/>
  <c r="BC1901" i="4" s="1"/>
  <c r="Q1888" i="4"/>
  <c r="BC1888" i="4" s="1"/>
  <c r="Q1869" i="4"/>
  <c r="BC1869" i="4" s="1"/>
  <c r="Q1858" i="4"/>
  <c r="BC1858" i="4" s="1"/>
  <c r="Q1839" i="4"/>
  <c r="BC1839" i="4" s="1"/>
  <c r="Q1828" i="4"/>
  <c r="BC1828" i="4" s="1"/>
  <c r="Q1815" i="4"/>
  <c r="BC1815" i="4" s="1"/>
  <c r="Q1794" i="4"/>
  <c r="BC1794" i="4" s="1"/>
  <c r="Q1780" i="4"/>
  <c r="BC1780" i="4" s="1"/>
  <c r="Q1769" i="4"/>
  <c r="BC1769" i="4" s="1"/>
  <c r="Q1755" i="4"/>
  <c r="BC1755" i="4" s="1"/>
  <c r="Q1729" i="4"/>
  <c r="BC1729" i="4" s="1"/>
  <c r="Q1716" i="4"/>
  <c r="BC1716" i="4" s="1"/>
  <c r="Q1701" i="4"/>
  <c r="BC1701" i="4" s="1"/>
  <c r="Q1689" i="4"/>
  <c r="BC1689" i="4" s="1"/>
  <c r="Q1671" i="4"/>
  <c r="BC1671" i="4" s="1"/>
  <c r="Q1657" i="4"/>
  <c r="BC1657" i="4" s="1"/>
  <c r="Q1643" i="4"/>
  <c r="BC1643" i="4" s="1"/>
  <c r="Q1611" i="4"/>
  <c r="BC1611" i="4" s="1"/>
  <c r="Q1597" i="4"/>
  <c r="BC1597" i="4" s="1"/>
  <c r="Q1583" i="4"/>
  <c r="BC1583" i="4" s="1"/>
  <c r="Q1569" i="4"/>
  <c r="BC1569" i="4" s="1"/>
  <c r="Q1551" i="4"/>
  <c r="BC1551" i="4" s="1"/>
  <c r="Q1537" i="4"/>
  <c r="BC1537" i="4" s="1"/>
  <c r="Q1525" i="4"/>
  <c r="BC1525" i="4" s="1"/>
  <c r="Q1502" i="4"/>
  <c r="BC1502" i="4" s="1"/>
  <c r="Q1476" i="4"/>
  <c r="BC1476" i="4" s="1"/>
  <c r="Q1465" i="4"/>
  <c r="BC1465" i="4" s="1"/>
  <c r="Q1451" i="4"/>
  <c r="BC1451" i="4" s="1"/>
  <c r="Q1436" i="4"/>
  <c r="BC1436" i="4" s="1"/>
  <c r="Q1422" i="4"/>
  <c r="BC1422" i="4" s="1"/>
  <c r="Q1408" i="4"/>
  <c r="BC1408" i="4" s="1"/>
  <c r="Q1381" i="4"/>
  <c r="BC1381" i="4" s="1"/>
  <c r="Q1368" i="4"/>
  <c r="BC1368" i="4" s="1"/>
  <c r="Q1355" i="4"/>
  <c r="BC1355" i="4" s="1"/>
  <c r="Q1336" i="4"/>
  <c r="BC1336" i="4" s="1"/>
  <c r="Q1322" i="4"/>
  <c r="BC1322" i="4" s="1"/>
  <c r="Q1311" i="4"/>
  <c r="BC1311" i="4" s="1"/>
  <c r="Q1296" i="4"/>
  <c r="BC1296" i="4" s="1"/>
  <c r="BA1283" i="4"/>
  <c r="Q1263" i="4"/>
  <c r="BC1263" i="4" s="1"/>
  <c r="Q1249" i="4"/>
  <c r="BC1249" i="4" s="1"/>
  <c r="Q1236" i="4"/>
  <c r="BC1236" i="4" s="1"/>
  <c r="Q1215" i="4"/>
  <c r="BC1215" i="4" s="1"/>
  <c r="Q1197" i="4"/>
  <c r="BC1197" i="4" s="1"/>
  <c r="Q1186" i="4"/>
  <c r="BC1186" i="4" s="1"/>
  <c r="Q1172" i="4"/>
  <c r="BC1172" i="4" s="1"/>
  <c r="Q1158" i="4"/>
  <c r="BC1158" i="4" s="1"/>
  <c r="Q1144" i="4"/>
  <c r="BC1144" i="4" s="1"/>
  <c r="Q1132" i="4"/>
  <c r="BC1132" i="4" s="1"/>
  <c r="Q1117" i="4"/>
  <c r="BC1117" i="4" s="1"/>
  <c r="Q1096" i="4"/>
  <c r="BC1096" i="4" s="1"/>
  <c r="Q1084" i="4"/>
  <c r="BC1084" i="4" s="1"/>
  <c r="Q1069" i="4"/>
  <c r="BC1069" i="4" s="1"/>
  <c r="Q1054" i="4"/>
  <c r="BC1054" i="4" s="1"/>
  <c r="Q1039" i="4"/>
  <c r="BC1039" i="4" s="1"/>
  <c r="Q1023" i="4"/>
  <c r="BC1023" i="4" s="1"/>
  <c r="Q1010" i="4"/>
  <c r="BC1010" i="4" s="1"/>
  <c r="Q997" i="4"/>
  <c r="BC997" i="4" s="1"/>
  <c r="Q981" i="4"/>
  <c r="BC981" i="4" s="1"/>
  <c r="Q967" i="4"/>
  <c r="BC967" i="4" s="1"/>
  <c r="Q953" i="4"/>
  <c r="BC953" i="4" s="1"/>
  <c r="Q939" i="4"/>
  <c r="BC939" i="4" s="1"/>
  <c r="Q924" i="4"/>
  <c r="BC924" i="4" s="1"/>
  <c r="Q906" i="4"/>
  <c r="BC906" i="4" s="1"/>
  <c r="Q891" i="4"/>
  <c r="BC891" i="4" s="1"/>
  <c r="Q877" i="4"/>
  <c r="BC877" i="4" s="1"/>
  <c r="Q862" i="4"/>
  <c r="BC862" i="4" s="1"/>
  <c r="Q828" i="4"/>
  <c r="BC828" i="4" s="1"/>
  <c r="Q813" i="4"/>
  <c r="BC813" i="4" s="1"/>
  <c r="Q800" i="4"/>
  <c r="BC800" i="4" s="1"/>
  <c r="Q786" i="4"/>
  <c r="BC786" i="4" s="1"/>
  <c r="Q773" i="4"/>
  <c r="BC773" i="4" s="1"/>
  <c r="Q759" i="4"/>
  <c r="BC759" i="4" s="1"/>
  <c r="Q744" i="4"/>
  <c r="BC744" i="4" s="1"/>
  <c r="Q728" i="4"/>
  <c r="BC728" i="4" s="1"/>
  <c r="Q715" i="4"/>
  <c r="BC715" i="4" s="1"/>
  <c r="Q692" i="4"/>
  <c r="BC692" i="4" s="1"/>
  <c r="Q678" i="4"/>
  <c r="BC678" i="4" s="1"/>
  <c r="Q659" i="4"/>
  <c r="BC659" i="4" s="1"/>
  <c r="Q646" i="4"/>
  <c r="BC646" i="4" s="1"/>
  <c r="Q632" i="4"/>
  <c r="BC632" i="4" s="1"/>
  <c r="Q618" i="4"/>
  <c r="BC618" i="4" s="1"/>
  <c r="Q605" i="4"/>
  <c r="BC605" i="4" s="1"/>
  <c r="Q591" i="4"/>
  <c r="BC591" i="4" s="1"/>
  <c r="Q580" i="4"/>
  <c r="BC580" i="4" s="1"/>
  <c r="Q562" i="4"/>
  <c r="BC562" i="4" s="1"/>
  <c r="Q548" i="4"/>
  <c r="BC548" i="4" s="1"/>
  <c r="Q520" i="4"/>
  <c r="BC520" i="4" s="1"/>
  <c r="BA499" i="4"/>
  <c r="Q484" i="4"/>
  <c r="BC484" i="4" s="1"/>
  <c r="Q464" i="4"/>
  <c r="BC464" i="4" s="1"/>
  <c r="BA451" i="4"/>
  <c r="Q437" i="4"/>
  <c r="BC437" i="4" s="1"/>
  <c r="Q410" i="4"/>
  <c r="BC410" i="4" s="1"/>
  <c r="Q396" i="4"/>
  <c r="BC396" i="4" s="1"/>
  <c r="Q381" i="4"/>
  <c r="BC381" i="4" s="1"/>
  <c r="Q367" i="4"/>
  <c r="BC367" i="4" s="1"/>
  <c r="Q354" i="4"/>
  <c r="BC354" i="4" s="1"/>
  <c r="Q340" i="4"/>
  <c r="BC340" i="4" s="1"/>
  <c r="Q317" i="4"/>
  <c r="BC317" i="4" s="1"/>
  <c r="Q303" i="4"/>
  <c r="BC303" i="4" s="1"/>
  <c r="Q283" i="4"/>
  <c r="BC283" i="4" s="1"/>
  <c r="Q269" i="4"/>
  <c r="BC269" i="4" s="1"/>
  <c r="Q250" i="4"/>
  <c r="Q243" i="4"/>
  <c r="BC243" i="4" s="1"/>
  <c r="Q236" i="4"/>
  <c r="BC236" i="4" s="1"/>
  <c r="BA221" i="4"/>
  <c r="Q215" i="4"/>
  <c r="BC215" i="4" s="1"/>
  <c r="Q209" i="4"/>
  <c r="BC209" i="4" s="1"/>
  <c r="Q196" i="4"/>
  <c r="BC196" i="4" s="1"/>
  <c r="Q190" i="4"/>
  <c r="BC190" i="4" s="1"/>
  <c r="Q182" i="4"/>
  <c r="BC182" i="4" s="1"/>
  <c r="Q168" i="4"/>
  <c r="BC168" i="4" s="1"/>
  <c r="Q160" i="4"/>
  <c r="BC160" i="4" s="1"/>
  <c r="Q154" i="4"/>
  <c r="BA134" i="4"/>
  <c r="Q127" i="4"/>
  <c r="BC127" i="4" s="1"/>
  <c r="Q121" i="4"/>
  <c r="BC121" i="4" s="1"/>
  <c r="Q113" i="4"/>
  <c r="Q109" i="4"/>
  <c r="Q99" i="4"/>
  <c r="Q89" i="4"/>
  <c r="Q80" i="4"/>
  <c r="BC80" i="4" s="1"/>
  <c r="Q75" i="4"/>
  <c r="Q65" i="4"/>
  <c r="Q50" i="4"/>
  <c r="Q15" i="4"/>
  <c r="BC15" i="4" s="1"/>
  <c r="Q1964" i="4"/>
  <c r="BC1964" i="4" s="1"/>
  <c r="Q1999" i="4"/>
  <c r="BC1999" i="4" s="1"/>
  <c r="Q1985" i="4"/>
  <c r="BC1985" i="4" s="1"/>
  <c r="Q1965" i="4"/>
  <c r="BC1965" i="4" s="1"/>
  <c r="Q1938" i="4"/>
  <c r="BC1938" i="4" s="1"/>
  <c r="Q1920" i="4"/>
  <c r="BC1920" i="4" s="1"/>
  <c r="Q1900" i="4"/>
  <c r="BC1900" i="4" s="1"/>
  <c r="Q1887" i="4"/>
  <c r="BC1887" i="4" s="1"/>
  <c r="Q1875" i="4"/>
  <c r="BC1875" i="4" s="1"/>
  <c r="Q1850" i="4"/>
  <c r="BC1850" i="4" s="1"/>
  <c r="Q1838" i="4"/>
  <c r="BC1838" i="4" s="1"/>
  <c r="Q1821" i="4"/>
  <c r="BC1821" i="4" s="1"/>
  <c r="Q1807" i="4"/>
  <c r="BC1807" i="4" s="1"/>
  <c r="Q1793" i="4"/>
  <c r="BC1793" i="4" s="1"/>
  <c r="Q1774" i="4"/>
  <c r="BC1774" i="4" s="1"/>
  <c r="Q1761" i="4"/>
  <c r="BC1761" i="4" s="1"/>
  <c r="Q1748" i="4"/>
  <c r="BC1748" i="4" s="1"/>
  <c r="Q1736" i="4"/>
  <c r="BC1736" i="4" s="1"/>
  <c r="Q1722" i="4"/>
  <c r="BC1722" i="4" s="1"/>
  <c r="Q1707" i="4"/>
  <c r="BC1707" i="4" s="1"/>
  <c r="Q1694" i="4"/>
  <c r="BC1694" i="4" s="1"/>
  <c r="Q1681" i="4"/>
  <c r="BC1681" i="4" s="1"/>
  <c r="Q1664" i="4"/>
  <c r="BC1664" i="4" s="1"/>
  <c r="Q1649" i="4"/>
  <c r="BC1649" i="4" s="1"/>
  <c r="Q1636" i="4"/>
  <c r="BC1636" i="4" s="1"/>
  <c r="Q1623" i="4"/>
  <c r="BC1623" i="4" s="1"/>
  <c r="Q1610" i="4"/>
  <c r="BC1610" i="4" s="1"/>
  <c r="Q1596" i="4"/>
  <c r="BC1596" i="4" s="1"/>
  <c r="Q1582" i="4"/>
  <c r="BC1582" i="4" s="1"/>
  <c r="Q1556" i="4"/>
  <c r="BC1556" i="4" s="1"/>
  <c r="Q1536" i="4"/>
  <c r="BC1536" i="4" s="1"/>
  <c r="Q1519" i="4"/>
  <c r="BC1519" i="4" s="1"/>
  <c r="Q1501" i="4"/>
  <c r="BC1501" i="4" s="1"/>
  <c r="Q1489" i="4"/>
  <c r="BC1489" i="4" s="1"/>
  <c r="BA1475" i="4"/>
  <c r="Q1457" i="4"/>
  <c r="BC1457" i="4" s="1"/>
  <c r="Q1429" i="4"/>
  <c r="BC1429" i="4" s="1"/>
  <c r="Q1414" i="4"/>
  <c r="BC1414" i="4" s="1"/>
  <c r="Q1400" i="4"/>
  <c r="BC1400" i="4" s="1"/>
  <c r="Q1387" i="4"/>
  <c r="BC1387" i="4" s="1"/>
  <c r="Q1367" i="4"/>
  <c r="BC1367" i="4" s="1"/>
  <c r="Q1354" i="4"/>
  <c r="BC1354" i="4" s="1"/>
  <c r="Q1341" i="4"/>
  <c r="BC1341" i="4" s="1"/>
  <c r="Q1328" i="4"/>
  <c r="BC1328" i="4" s="1"/>
  <c r="Q1310" i="4"/>
  <c r="BC1310" i="4" s="1"/>
  <c r="Q1295" i="4"/>
  <c r="BC1295" i="4" s="1"/>
  <c r="Q1282" i="4"/>
  <c r="BC1282" i="4" s="1"/>
  <c r="Q1269" i="4"/>
  <c r="BC1269" i="4" s="1"/>
  <c r="Q1255" i="4"/>
  <c r="BC1255" i="4" s="1"/>
  <c r="Q1235" i="4"/>
  <c r="BC1235" i="4" s="1"/>
  <c r="Q1221" i="4"/>
  <c r="BC1221" i="4" s="1"/>
  <c r="Q1203" i="4"/>
  <c r="BC1203" i="4" s="1"/>
  <c r="Q1185" i="4"/>
  <c r="BC1185" i="4" s="1"/>
  <c r="Q1171" i="4"/>
  <c r="BC1171" i="4" s="1"/>
  <c r="Q1157" i="4"/>
  <c r="BC1157" i="4" s="1"/>
  <c r="Q1143" i="4"/>
  <c r="BC1143" i="4" s="1"/>
  <c r="BA1123" i="4"/>
  <c r="Q1123" i="4"/>
  <c r="BC1123" i="4" s="1"/>
  <c r="Q1102" i="4"/>
  <c r="BC1102" i="4" s="1"/>
  <c r="Q1075" i="4"/>
  <c r="BC1075" i="4" s="1"/>
  <c r="Q1053" i="4"/>
  <c r="BC1053" i="4" s="1"/>
  <c r="Q1038" i="4"/>
  <c r="BC1038" i="4" s="1"/>
  <c r="Q1022" i="4"/>
  <c r="BC1022" i="4" s="1"/>
  <c r="Q996" i="4"/>
  <c r="BC996" i="4" s="1"/>
  <c r="Q980" i="4"/>
  <c r="BC980" i="4" s="1"/>
  <c r="Q966" i="4"/>
  <c r="BC966" i="4" s="1"/>
  <c r="Q952" i="4"/>
  <c r="BC952" i="4" s="1"/>
  <c r="Q938" i="4"/>
  <c r="BC938" i="4" s="1"/>
  <c r="Q918" i="4"/>
  <c r="BC918" i="4" s="1"/>
  <c r="Q890" i="4"/>
  <c r="BC890" i="4" s="1"/>
  <c r="Q876" i="4"/>
  <c r="BC876" i="4" s="1"/>
  <c r="Q861" i="4"/>
  <c r="BC861" i="4" s="1"/>
  <c r="Q834" i="4"/>
  <c r="BC834" i="4" s="1"/>
  <c r="Q820" i="4"/>
  <c r="BC820" i="4" s="1"/>
  <c r="Q805" i="4"/>
  <c r="BC805" i="4" s="1"/>
  <c r="Q792" i="4"/>
  <c r="BC792" i="4" s="1"/>
  <c r="Q779" i="4"/>
  <c r="BC779" i="4" s="1"/>
  <c r="Q764" i="4"/>
  <c r="BC764" i="4" s="1"/>
  <c r="Q750" i="4"/>
  <c r="BC750" i="4" s="1"/>
  <c r="Q735" i="4"/>
  <c r="BC735" i="4" s="1"/>
  <c r="Q721" i="4"/>
  <c r="BC721" i="4" s="1"/>
  <c r="Q706" i="4"/>
  <c r="BC706" i="4" s="1"/>
  <c r="Q691" i="4"/>
  <c r="BC691" i="4" s="1"/>
  <c r="Q672" i="4"/>
  <c r="BC672" i="4" s="1"/>
  <c r="Q652" i="4"/>
  <c r="BC652" i="4" s="1"/>
  <c r="Q638" i="4"/>
  <c r="BC638" i="4" s="1"/>
  <c r="Q623" i="4"/>
  <c r="BC623" i="4" s="1"/>
  <c r="Q610" i="4"/>
  <c r="BC610" i="4" s="1"/>
  <c r="Q590" i="4"/>
  <c r="BC590" i="4" s="1"/>
  <c r="Q572" i="4"/>
  <c r="BC572" i="4" s="1"/>
  <c r="Q554" i="4"/>
  <c r="BC554" i="4" s="1"/>
  <c r="Q540" i="4"/>
  <c r="BC540" i="4" s="1"/>
  <c r="Q526" i="4"/>
  <c r="BC526" i="4" s="1"/>
  <c r="Q513" i="4"/>
  <c r="BC513" i="4" s="1"/>
  <c r="Q490" i="4"/>
  <c r="BC490" i="4" s="1"/>
  <c r="Q475" i="4"/>
  <c r="BC475" i="4" s="1"/>
  <c r="Q457" i="4"/>
  <c r="BC457" i="4" s="1"/>
  <c r="Q436" i="4"/>
  <c r="BC436" i="4" s="1"/>
  <c r="Q422" i="4"/>
  <c r="BC422" i="4" s="1"/>
  <c r="Q409" i="4"/>
  <c r="BC409" i="4" s="1"/>
  <c r="Q395" i="4"/>
  <c r="BC395" i="4" s="1"/>
  <c r="Q380" i="4"/>
  <c r="BC380" i="4" s="1"/>
  <c r="Q366" i="4"/>
  <c r="BC366" i="4" s="1"/>
  <c r="Q353" i="4"/>
  <c r="BC353" i="4" s="1"/>
  <c r="Q339" i="4"/>
  <c r="BC339" i="4" s="1"/>
  <c r="Q324" i="4"/>
  <c r="BC324" i="4" s="1"/>
  <c r="Q309" i="4"/>
  <c r="BC309" i="4" s="1"/>
  <c r="Q297" i="4"/>
  <c r="BC297" i="4" s="1"/>
  <c r="Q282" i="4"/>
  <c r="BC282" i="4" s="1"/>
  <c r="Q268" i="4"/>
  <c r="BC268" i="4" s="1"/>
  <c r="Q255" i="4"/>
  <c r="BC255" i="4" s="1"/>
  <c r="Q249" i="4"/>
  <c r="BC249" i="4" s="1"/>
  <c r="Q242" i="4"/>
  <c r="BC242" i="4" s="1"/>
  <c r="Q228" i="4"/>
  <c r="BC228" i="4" s="1"/>
  <c r="Q220" i="4"/>
  <c r="BC220" i="4" s="1"/>
  <c r="Q214" i="4"/>
  <c r="BC214" i="4" s="1"/>
  <c r="Q202" i="4"/>
  <c r="BC202" i="4" s="1"/>
  <c r="Q189" i="4"/>
  <c r="BC189" i="4" s="1"/>
  <c r="BA181" i="4"/>
  <c r="Q167" i="4"/>
  <c r="BC167" i="4" s="1"/>
  <c r="Q159" i="4"/>
  <c r="BC159" i="4" s="1"/>
  <c r="Q153" i="4"/>
  <c r="BC153" i="4" s="1"/>
  <c r="Q141" i="4"/>
  <c r="BC141" i="4" s="1"/>
  <c r="Q126" i="4"/>
  <c r="BC126" i="4" s="1"/>
  <c r="BA117" i="4"/>
  <c r="Q104" i="4"/>
  <c r="Q98" i="4"/>
  <c r="Q93" i="4"/>
  <c r="Q88" i="4"/>
  <c r="BA79" i="4"/>
  <c r="Q69" i="4"/>
  <c r="Q64" i="4"/>
  <c r="Q59" i="4"/>
  <c r="Q54" i="4"/>
  <c r="Q45" i="4"/>
  <c r="BC45" i="4" s="1"/>
  <c r="Q41" i="4"/>
  <c r="Q33" i="4"/>
  <c r="Q28" i="4"/>
  <c r="Q24" i="4"/>
  <c r="Q19" i="4"/>
  <c r="Q14" i="4"/>
  <c r="Q1956" i="4"/>
  <c r="BC1956" i="4" s="1"/>
  <c r="Q1998" i="4"/>
  <c r="BC1998" i="4" s="1"/>
  <c r="Q1978" i="4"/>
  <c r="BC1978" i="4" s="1"/>
  <c r="Q1971" i="4"/>
  <c r="BC1971" i="4" s="1"/>
  <c r="J1964" i="4"/>
  <c r="Q1958" i="4"/>
  <c r="BC1958" i="4" s="1"/>
  <c r="Q1945" i="4"/>
  <c r="BC1945" i="4" s="1"/>
  <c r="Q1919" i="4"/>
  <c r="BC1919" i="4" s="1"/>
  <c r="Q1899" i="4"/>
  <c r="BC1899" i="4" s="1"/>
  <c r="Q1881" i="4"/>
  <c r="BC1881" i="4" s="1"/>
  <c r="Q1868" i="4"/>
  <c r="BC1868" i="4" s="1"/>
  <c r="Q1832" i="4"/>
  <c r="BC1832" i="4" s="1"/>
  <c r="Q1820" i="4"/>
  <c r="BC1820" i="4" s="1"/>
  <c r="Q1806" i="4"/>
  <c r="BC1806" i="4" s="1"/>
  <c r="Q1785" i="4"/>
  <c r="BC1785" i="4" s="1"/>
  <c r="Q1760" i="4"/>
  <c r="BC1760" i="4" s="1"/>
  <c r="Q1735" i="4"/>
  <c r="BC1735" i="4" s="1"/>
  <c r="Q1714" i="4"/>
  <c r="BC1714" i="4" s="1"/>
  <c r="Q1699" i="4"/>
  <c r="BC1699" i="4" s="1"/>
  <c r="Q1675" i="4"/>
  <c r="BC1675" i="4" s="1"/>
  <c r="Q1635" i="4"/>
  <c r="BC1635" i="4" s="1"/>
  <c r="Q1622" i="4"/>
  <c r="BC1622" i="4" s="1"/>
  <c r="Q1609" i="4"/>
  <c r="BC1609" i="4" s="1"/>
  <c r="Q1595" i="4"/>
  <c r="BC1595" i="4" s="1"/>
  <c r="Q1581" i="4"/>
  <c r="BC1581" i="4" s="1"/>
  <c r="Q1568" i="4"/>
  <c r="BC1568" i="4" s="1"/>
  <c r="Q1555" i="4"/>
  <c r="BC1555" i="4" s="1"/>
  <c r="Q1542" i="4"/>
  <c r="BC1542" i="4" s="1"/>
  <c r="Q1518" i="4"/>
  <c r="BC1518" i="4" s="1"/>
  <c r="Q1500" i="4"/>
  <c r="BC1500" i="4" s="1"/>
  <c r="Q1482" i="4"/>
  <c r="BC1482" i="4" s="1"/>
  <c r="Q1463" i="4"/>
  <c r="BC1463" i="4" s="1"/>
  <c r="Q1450" i="4"/>
  <c r="BC1450" i="4" s="1"/>
  <c r="Q1435" i="4"/>
  <c r="BC1435" i="4" s="1"/>
  <c r="Q1413" i="4"/>
  <c r="BC1413" i="4" s="1"/>
  <c r="Q1399" i="4"/>
  <c r="BC1399" i="4" s="1"/>
  <c r="Q1373" i="4"/>
  <c r="BC1373" i="4" s="1"/>
  <c r="Q1353" i="4"/>
  <c r="BC1353" i="4" s="1"/>
  <c r="Q1334" i="4"/>
  <c r="BC1334" i="4" s="1"/>
  <c r="Q1320" i="4"/>
  <c r="BC1320" i="4" s="1"/>
  <c r="Q1309" i="4"/>
  <c r="BC1309" i="4" s="1"/>
  <c r="Q1294" i="4"/>
  <c r="BC1294" i="4" s="1"/>
  <c r="Q1268" i="4"/>
  <c r="BC1268" i="4" s="1"/>
  <c r="Q1254" i="4"/>
  <c r="BC1254" i="4" s="1"/>
  <c r="Q1242" i="4"/>
  <c r="BC1242" i="4" s="1"/>
  <c r="Q1226" i="4"/>
  <c r="BC1226" i="4" s="1"/>
  <c r="Q1208" i="4"/>
  <c r="BC1208" i="4" s="1"/>
  <c r="Q1196" i="4"/>
  <c r="BC1196" i="4" s="1"/>
  <c r="Q1178" i="4"/>
  <c r="BC1178" i="4" s="1"/>
  <c r="Q1149" i="4"/>
  <c r="BC1149" i="4" s="1"/>
  <c r="Q1137" i="4"/>
  <c r="BC1137" i="4" s="1"/>
  <c r="Q1122" i="4"/>
  <c r="BC1122" i="4" s="1"/>
  <c r="Q1108" i="4"/>
  <c r="BC1108" i="4" s="1"/>
  <c r="Q1095" i="4"/>
  <c r="BC1095" i="4" s="1"/>
  <c r="Q1082" i="4"/>
  <c r="BC1082" i="4" s="1"/>
  <c r="Q1067" i="4"/>
  <c r="BC1067" i="4" s="1"/>
  <c r="Q1052" i="4"/>
  <c r="BC1052" i="4" s="1"/>
  <c r="Q1037" i="4"/>
  <c r="BC1037" i="4" s="1"/>
  <c r="Q1021" i="4"/>
  <c r="BC1021" i="4" s="1"/>
  <c r="Q1008" i="4"/>
  <c r="BC1008" i="4" s="1"/>
  <c r="Q995" i="4"/>
  <c r="BC995" i="4" s="1"/>
  <c r="Q979" i="4"/>
  <c r="BC979" i="4" s="1"/>
  <c r="Q965" i="4"/>
  <c r="BC965" i="4" s="1"/>
  <c r="Q951" i="4"/>
  <c r="BC951" i="4" s="1"/>
  <c r="Q937" i="4"/>
  <c r="BC937" i="4" s="1"/>
  <c r="Q923" i="4"/>
  <c r="BC923" i="4" s="1"/>
  <c r="Q917" i="4"/>
  <c r="BC917" i="4" s="1"/>
  <c r="Q911" i="4"/>
  <c r="BC911" i="4" s="1"/>
  <c r="Q904" i="4"/>
  <c r="BC904" i="4" s="1"/>
  <c r="Q897" i="4"/>
  <c r="BC897" i="4" s="1"/>
  <c r="Q889" i="4"/>
  <c r="BC889" i="4" s="1"/>
  <c r="Q875" i="4"/>
  <c r="BC875" i="4" s="1"/>
  <c r="Q868" i="4"/>
  <c r="BC868" i="4" s="1"/>
  <c r="Q860" i="4"/>
  <c r="BC860" i="4" s="1"/>
  <c r="Q853" i="4"/>
  <c r="BC853" i="4" s="1"/>
  <c r="Q846" i="4"/>
  <c r="BC846" i="4" s="1"/>
  <c r="Q839" i="4"/>
  <c r="BC839" i="4" s="1"/>
  <c r="Q833" i="4"/>
  <c r="BC833" i="4" s="1"/>
  <c r="Q826" i="4"/>
  <c r="BC826" i="4" s="1"/>
  <c r="Q819" i="4"/>
  <c r="BC819" i="4" s="1"/>
  <c r="Q798" i="4"/>
  <c r="BC798" i="4" s="1"/>
  <c r="Q791" i="4"/>
  <c r="BC791" i="4" s="1"/>
  <c r="Q784" i="4"/>
  <c r="BC784" i="4" s="1"/>
  <c r="Q778" i="4"/>
  <c r="BC778" i="4" s="1"/>
  <c r="Q771" i="4"/>
  <c r="BC771" i="4" s="1"/>
  <c r="Q763" i="4"/>
  <c r="BC763" i="4" s="1"/>
  <c r="Q757" i="4"/>
  <c r="BC757" i="4" s="1"/>
  <c r="Q749" i="4"/>
  <c r="BC749" i="4" s="1"/>
  <c r="Q742" i="4"/>
  <c r="BC742" i="4" s="1"/>
  <c r="Q734" i="4"/>
  <c r="BC734" i="4" s="1"/>
  <c r="Q726" i="4"/>
  <c r="BC726" i="4" s="1"/>
  <c r="Q720" i="4"/>
  <c r="BC720" i="4" s="1"/>
  <c r="Q713" i="4"/>
  <c r="BC713" i="4" s="1"/>
  <c r="Q705" i="4"/>
  <c r="BC705" i="4" s="1"/>
  <c r="Q698" i="4"/>
  <c r="BC698" i="4" s="1"/>
  <c r="Q690" i="4"/>
  <c r="BC690" i="4" s="1"/>
  <c r="Q683" i="4"/>
  <c r="BC683" i="4" s="1"/>
  <c r="Q671" i="4"/>
  <c r="BC671" i="4" s="1"/>
  <c r="Q664" i="4"/>
  <c r="BC664" i="4" s="1"/>
  <c r="Q658" i="4"/>
  <c r="BC658" i="4" s="1"/>
  <c r="Q651" i="4"/>
  <c r="BC651" i="4" s="1"/>
  <c r="Q637" i="4"/>
  <c r="BC637" i="4" s="1"/>
  <c r="Q630" i="4"/>
  <c r="BC630" i="4" s="1"/>
  <c r="Q622" i="4"/>
  <c r="BC622" i="4" s="1"/>
  <c r="Q616" i="4"/>
  <c r="BC616" i="4" s="1"/>
  <c r="Q609" i="4"/>
  <c r="BC609" i="4" s="1"/>
  <c r="Q604" i="4"/>
  <c r="BC604" i="4" s="1"/>
  <c r="Q596" i="4"/>
  <c r="BC596" i="4" s="1"/>
  <c r="Q589" i="4"/>
  <c r="BC589" i="4" s="1"/>
  <c r="Q585" i="4"/>
  <c r="BC585" i="4" s="1"/>
  <c r="Q578" i="4"/>
  <c r="BC578" i="4" s="1"/>
  <c r="Q566" i="4"/>
  <c r="BC566" i="4" s="1"/>
  <c r="Q561" i="4"/>
  <c r="BC561" i="4" s="1"/>
  <c r="Q553" i="4"/>
  <c r="BC553" i="4" s="1"/>
  <c r="Q546" i="4"/>
  <c r="BC546" i="4" s="1"/>
  <c r="Q539" i="4"/>
  <c r="BC539" i="4" s="1"/>
  <c r="Q525" i="4"/>
  <c r="BC525" i="4" s="1"/>
  <c r="Q518" i="4"/>
  <c r="BC518" i="4" s="1"/>
  <c r="Q512" i="4"/>
  <c r="BC512" i="4" s="1"/>
  <c r="Q505" i="4"/>
  <c r="BC505" i="4" s="1"/>
  <c r="Q497" i="4"/>
  <c r="BC497" i="4" s="1"/>
  <c r="Q482" i="4"/>
  <c r="BC482" i="4" s="1"/>
  <c r="Q474" i="4"/>
  <c r="BC474" i="4" s="1"/>
  <c r="Q463" i="4"/>
  <c r="BC463" i="4" s="1"/>
  <c r="Q456" i="4"/>
  <c r="BC456" i="4" s="1"/>
  <c r="Q449" i="4"/>
  <c r="BC449" i="4" s="1"/>
  <c r="Q443" i="4"/>
  <c r="BC443" i="4" s="1"/>
  <c r="Q435" i="4"/>
  <c r="BC435" i="4" s="1"/>
  <c r="Q428" i="4"/>
  <c r="BC428" i="4" s="1"/>
  <c r="Q421" i="4"/>
  <c r="BC421" i="4" s="1"/>
  <c r="Q415" i="4"/>
  <c r="BC415" i="4" s="1"/>
  <c r="Q408" i="4"/>
  <c r="BC408" i="4" s="1"/>
  <c r="Q401" i="4"/>
  <c r="BC401" i="4" s="1"/>
  <c r="Q394" i="4"/>
  <c r="BC394" i="4" s="1"/>
  <c r="Q387" i="4"/>
  <c r="BC387" i="4" s="1"/>
  <c r="Q379" i="4"/>
  <c r="BC379" i="4" s="1"/>
  <c r="Q372" i="4"/>
  <c r="BC372" i="4" s="1"/>
  <c r="Q359" i="4"/>
  <c r="BC359" i="4" s="1"/>
  <c r="Q352" i="4"/>
  <c r="BC352" i="4" s="1"/>
  <c r="Q345" i="4"/>
  <c r="BC345" i="4" s="1"/>
  <c r="Q338" i="4"/>
  <c r="BC338" i="4" s="1"/>
  <c r="Q330" i="4"/>
  <c r="BC330" i="4" s="1"/>
  <c r="Q323" i="4"/>
  <c r="BC323" i="4" s="1"/>
  <c r="Q315" i="4"/>
  <c r="BC315" i="4" s="1"/>
  <c r="Q308" i="4"/>
  <c r="BC308" i="4" s="1"/>
  <c r="Q301" i="4"/>
  <c r="BC301" i="4" s="1"/>
  <c r="Q289" i="4"/>
  <c r="BC289" i="4" s="1"/>
  <c r="Q281" i="4"/>
  <c r="BC281" i="4" s="1"/>
  <c r="Q267" i="4"/>
  <c r="BC267" i="4" s="1"/>
  <c r="Q254" i="4"/>
  <c r="BC254" i="4" s="1"/>
  <c r="Q248" i="4"/>
  <c r="BC248" i="4" s="1"/>
  <c r="Q241" i="4"/>
  <c r="BC241" i="4" s="1"/>
  <c r="Q227" i="4"/>
  <c r="BC227" i="4" s="1"/>
  <c r="Q219" i="4"/>
  <c r="BC219" i="4" s="1"/>
  <c r="Q207" i="4"/>
  <c r="BC207" i="4" s="1"/>
  <c r="Q195" i="4"/>
  <c r="BC195" i="4" s="1"/>
  <c r="Q188" i="4"/>
  <c r="BC188" i="4" s="1"/>
  <c r="Q173" i="4"/>
  <c r="BC173" i="4" s="1"/>
  <c r="Q158" i="4"/>
  <c r="BC158" i="4" s="1"/>
  <c r="Q152" i="4"/>
  <c r="BC152" i="4" s="1"/>
  <c r="Q146" i="4"/>
  <c r="BC146" i="4" s="1"/>
  <c r="BA133" i="4"/>
  <c r="Q120" i="4"/>
  <c r="BC120" i="4" s="1"/>
  <c r="Q112" i="4"/>
  <c r="Q108" i="4"/>
  <c r="BA103" i="4"/>
  <c r="Q83" i="4"/>
  <c r="Q78" i="4"/>
  <c r="Q74" i="4"/>
  <c r="Q58" i="4"/>
  <c r="Q49" i="4"/>
  <c r="Q37" i="4"/>
  <c r="BA32" i="4"/>
  <c r="Q1948" i="4"/>
  <c r="BC1948" i="4" s="1"/>
  <c r="Q2005" i="4"/>
  <c r="BC2005" i="4" s="1"/>
  <c r="Q1997" i="4"/>
  <c r="BC1997" i="4" s="1"/>
  <c r="Q1990" i="4"/>
  <c r="BC1990" i="4" s="1"/>
  <c r="Q1984" i="4"/>
  <c r="BC1984" i="4" s="1"/>
  <c r="Q1977" i="4"/>
  <c r="BC1977" i="4" s="1"/>
  <c r="Q1970" i="4"/>
  <c r="BC1970" i="4" s="1"/>
  <c r="Q1957" i="4"/>
  <c r="BC1957" i="4" s="1"/>
  <c r="Q1951" i="4"/>
  <c r="BC1951" i="4" s="1"/>
  <c r="Q1944" i="4"/>
  <c r="BC1944" i="4" s="1"/>
  <c r="Q1937" i="4"/>
  <c r="BC1937" i="4" s="1"/>
  <c r="Q1931" i="4"/>
  <c r="BC1931" i="4" s="1"/>
  <c r="J1924" i="4"/>
  <c r="Q1918" i="4"/>
  <c r="BC1918" i="4" s="1"/>
  <c r="Q1912" i="4"/>
  <c r="BC1912" i="4" s="1"/>
  <c r="Q1905" i="4"/>
  <c r="BC1905" i="4" s="1"/>
  <c r="Q1898" i="4"/>
  <c r="BC1898" i="4" s="1"/>
  <c r="Q1893" i="4"/>
  <c r="BC1893" i="4" s="1"/>
  <c r="J1885" i="4"/>
  <c r="Q1880" i="4"/>
  <c r="BC1880" i="4" s="1"/>
  <c r="Q1873" i="4"/>
  <c r="BC1873" i="4" s="1"/>
  <c r="J1867" i="4"/>
  <c r="Q1862" i="4"/>
  <c r="BC1862" i="4" s="1"/>
  <c r="Q1856" i="4"/>
  <c r="BC1856" i="4" s="1"/>
  <c r="Q1849" i="4"/>
  <c r="BC1849" i="4" s="1"/>
  <c r="Q1844" i="4"/>
  <c r="BC1844" i="4" s="1"/>
  <c r="Q1837" i="4"/>
  <c r="BC1837" i="4" s="1"/>
  <c r="J1831" i="4"/>
  <c r="J1825" i="4"/>
  <c r="Q1819" i="4"/>
  <c r="BC1819" i="4" s="1"/>
  <c r="Q1812" i="4"/>
  <c r="BC1812" i="4" s="1"/>
  <c r="Q1805" i="4"/>
  <c r="BC1805" i="4" s="1"/>
  <c r="Q1799" i="4"/>
  <c r="BC1799" i="4" s="1"/>
  <c r="Q1791" i="4"/>
  <c r="BC1791" i="4" s="1"/>
  <c r="Q1784" i="4"/>
  <c r="BC1784" i="4" s="1"/>
  <c r="J1778" i="4"/>
  <c r="Q1773" i="4"/>
  <c r="BC1773" i="4" s="1"/>
  <c r="Q1767" i="4"/>
  <c r="BC1767" i="4" s="1"/>
  <c r="Q1759" i="4"/>
  <c r="BC1759" i="4" s="1"/>
  <c r="Q1753" i="4"/>
  <c r="BC1753" i="4" s="1"/>
  <c r="Q1747" i="4"/>
  <c r="BC1747" i="4" s="1"/>
  <c r="Q1740" i="4"/>
  <c r="BC1740" i="4" s="1"/>
  <c r="Q1734" i="4"/>
  <c r="BC1734" i="4" s="1"/>
  <c r="Q1727" i="4"/>
  <c r="BC1727" i="4" s="1"/>
  <c r="Q1720" i="4"/>
  <c r="BC1720" i="4" s="1"/>
  <c r="Q1713" i="4"/>
  <c r="BC1713" i="4" s="1"/>
  <c r="Q1705" i="4"/>
  <c r="BC1705" i="4" s="1"/>
  <c r="Q1698" i="4"/>
  <c r="BC1698" i="4" s="1"/>
  <c r="Q1693" i="4"/>
  <c r="BC1693" i="4" s="1"/>
  <c r="Q1686" i="4"/>
  <c r="BC1686" i="4" s="1"/>
  <c r="Q1680" i="4"/>
  <c r="BC1680" i="4" s="1"/>
  <c r="J1674" i="4"/>
  <c r="Q1669" i="4"/>
  <c r="BC1669" i="4" s="1"/>
  <c r="Q1662" i="4"/>
  <c r="BC1662" i="4" s="1"/>
  <c r="Q1655" i="4"/>
  <c r="BC1655" i="4" s="1"/>
  <c r="Q1648" i="4"/>
  <c r="BC1648" i="4" s="1"/>
  <c r="Q1641" i="4"/>
  <c r="BC1641" i="4" s="1"/>
  <c r="J1634" i="4"/>
  <c r="Q1627" i="4"/>
  <c r="BC1627" i="4" s="1"/>
  <c r="Q1621" i="4"/>
  <c r="BC1621" i="4" s="1"/>
  <c r="Q1614" i="4"/>
  <c r="BC1614" i="4" s="1"/>
  <c r="Q1608" i="4"/>
  <c r="BC1608" i="4" s="1"/>
  <c r="Q1600" i="4"/>
  <c r="BC1600" i="4" s="1"/>
  <c r="Q1594" i="4"/>
  <c r="BC1594" i="4" s="1"/>
  <c r="J1587" i="4"/>
  <c r="Q1580" i="4"/>
  <c r="BC1580" i="4" s="1"/>
  <c r="Q1574" i="4"/>
  <c r="BC1574" i="4" s="1"/>
  <c r="Q1567" i="4"/>
  <c r="BC1567" i="4" s="1"/>
  <c r="Q1560" i="4"/>
  <c r="BC1560" i="4" s="1"/>
  <c r="J1554" i="4"/>
  <c r="Q1549" i="4"/>
  <c r="BC1549" i="4" s="1"/>
  <c r="Q1541" i="4"/>
  <c r="BC1541" i="4" s="1"/>
  <c r="Q1535" i="4"/>
  <c r="BC1535" i="4" s="1"/>
  <c r="Q1529" i="4"/>
  <c r="BC1529" i="4" s="1"/>
  <c r="Q1523" i="4"/>
  <c r="BC1523" i="4" s="1"/>
  <c r="Q1517" i="4"/>
  <c r="BC1517" i="4" s="1"/>
  <c r="Q1512" i="4"/>
  <c r="BC1512" i="4" s="1"/>
  <c r="Q1506" i="4"/>
  <c r="BC1506" i="4" s="1"/>
  <c r="J1499" i="4"/>
  <c r="Q1494" i="4"/>
  <c r="BC1494" i="4" s="1"/>
  <c r="Q1487" i="4"/>
  <c r="BC1487" i="4" s="1"/>
  <c r="Q1481" i="4"/>
  <c r="BC1481" i="4" s="1"/>
  <c r="Q1474" i="4"/>
  <c r="BC1474" i="4" s="1"/>
  <c r="Q1468" i="4"/>
  <c r="BC1468" i="4" s="1"/>
  <c r="Q1462" i="4"/>
  <c r="BC1462" i="4" s="1"/>
  <c r="Q1455" i="4"/>
  <c r="BC1455" i="4" s="1"/>
  <c r="Q1449" i="4"/>
  <c r="BC1449" i="4" s="1"/>
  <c r="Q1441" i="4"/>
  <c r="BC1441" i="4" s="1"/>
  <c r="Q1434" i="4"/>
  <c r="BC1434" i="4" s="1"/>
  <c r="Q1427" i="4"/>
  <c r="BC1427" i="4" s="1"/>
  <c r="Q1420" i="4"/>
  <c r="BC1420" i="4" s="1"/>
  <c r="J1412" i="4"/>
  <c r="Q1405" i="4"/>
  <c r="BC1405" i="4" s="1"/>
  <c r="Q1398" i="4"/>
  <c r="BC1398" i="4" s="1"/>
  <c r="Q1392" i="4"/>
  <c r="BC1392" i="4" s="1"/>
  <c r="Q1386" i="4"/>
  <c r="BC1386" i="4" s="1"/>
  <c r="Q1378" i="4"/>
  <c r="BC1378" i="4" s="1"/>
  <c r="Q1372" i="4"/>
  <c r="BC1372" i="4" s="1"/>
  <c r="Q1365" i="4"/>
  <c r="BC1365" i="4" s="1"/>
  <c r="Q1359" i="4"/>
  <c r="BC1359" i="4" s="1"/>
  <c r="Q1352" i="4"/>
  <c r="BC1352" i="4" s="1"/>
  <c r="Q1345" i="4"/>
  <c r="BC1345" i="4" s="1"/>
  <c r="Q1339" i="4"/>
  <c r="BC1339" i="4" s="1"/>
  <c r="Q1333" i="4"/>
  <c r="BC1333" i="4" s="1"/>
  <c r="Q1326" i="4"/>
  <c r="BC1326" i="4" s="1"/>
  <c r="Q1319" i="4"/>
  <c r="BC1319" i="4" s="1"/>
  <c r="J1314" i="4"/>
  <c r="Q1308" i="4"/>
  <c r="BC1308" i="4" s="1"/>
  <c r="Q1300" i="4"/>
  <c r="BC1300" i="4" s="1"/>
  <c r="Q1293" i="4"/>
  <c r="BC1293" i="4" s="1"/>
  <c r="Q1287" i="4"/>
  <c r="BC1287" i="4" s="1"/>
  <c r="Q1281" i="4"/>
  <c r="BC1281" i="4" s="1"/>
  <c r="J1273" i="4"/>
  <c r="J1267" i="4"/>
  <c r="Q1260" i="4"/>
  <c r="BC1260" i="4" s="1"/>
  <c r="Q1253" i="4"/>
  <c r="BC1253" i="4" s="1"/>
  <c r="Q1246" i="4"/>
  <c r="BC1246" i="4" s="1"/>
  <c r="Q1241" i="4"/>
  <c r="BC1241" i="4" s="1"/>
  <c r="Q1233" i="4"/>
  <c r="BC1233" i="4" s="1"/>
  <c r="Q1225" i="4"/>
  <c r="BC1225" i="4" s="1"/>
  <c r="Q1220" i="4"/>
  <c r="BC1220" i="4" s="1"/>
  <c r="Q1212" i="4"/>
  <c r="BC1212" i="4" s="1"/>
  <c r="J1207" i="4"/>
  <c r="Q1201" i="4"/>
  <c r="BC1201" i="4" s="1"/>
  <c r="J1195" i="4"/>
  <c r="J1189" i="4"/>
  <c r="Q1184" i="4"/>
  <c r="BC1184" i="4" s="1"/>
  <c r="Q1177" i="4"/>
  <c r="BC1177" i="4" s="1"/>
  <c r="Q1170" i="4"/>
  <c r="BC1170" i="4" s="1"/>
  <c r="Q1163" i="4"/>
  <c r="BC1163" i="4" s="1"/>
  <c r="Q1155" i="4"/>
  <c r="BC1155" i="4" s="1"/>
  <c r="J1148" i="4"/>
  <c r="J1141" i="4"/>
  <c r="Q1136" i="4"/>
  <c r="BC1136" i="4" s="1"/>
  <c r="Q1129" i="4"/>
  <c r="BC1129" i="4" s="1"/>
  <c r="J1121" i="4"/>
  <c r="Q1115" i="4"/>
  <c r="BC1115" i="4" s="1"/>
  <c r="Q1107" i="4"/>
  <c r="BC1107" i="4" s="1"/>
  <c r="Q1100" i="4"/>
  <c r="BC1100" i="4" s="1"/>
  <c r="Q1094" i="4"/>
  <c r="BC1094" i="4" s="1"/>
  <c r="J1088" i="4"/>
  <c r="Q1081" i="4"/>
  <c r="BC1081" i="4" s="1"/>
  <c r="Q1073" i="4"/>
  <c r="BC1073" i="4" s="1"/>
  <c r="Q1066" i="4"/>
  <c r="BC1066" i="4" s="1"/>
  <c r="Q1059" i="4"/>
  <c r="BC1059" i="4" s="1"/>
  <c r="Q1051" i="4"/>
  <c r="BC1051" i="4" s="1"/>
  <c r="Q1043" i="4"/>
  <c r="BC1043" i="4" s="1"/>
  <c r="Q1036" i="4"/>
  <c r="BC1036" i="4" s="1"/>
  <c r="Q1028" i="4"/>
  <c r="BC1028" i="4" s="1"/>
  <c r="J1020" i="4"/>
  <c r="Q1015" i="4"/>
  <c r="BC1015" i="4" s="1"/>
  <c r="J1007" i="4"/>
  <c r="Q1001" i="4"/>
  <c r="BC1001" i="4" s="1"/>
  <c r="Q994" i="4"/>
  <c r="BC994" i="4" s="1"/>
  <c r="Q986" i="4"/>
  <c r="BC986" i="4" s="1"/>
  <c r="Q978" i="4"/>
  <c r="BC978" i="4" s="1"/>
  <c r="Q971" i="4"/>
  <c r="BC971" i="4" s="1"/>
  <c r="Q964" i="4"/>
  <c r="BC964" i="4" s="1"/>
  <c r="Q957" i="4"/>
  <c r="BC957" i="4" s="1"/>
  <c r="Q950" i="4"/>
  <c r="BC950" i="4" s="1"/>
  <c r="J943" i="4"/>
  <c r="Q936" i="4"/>
  <c r="BC936" i="4" s="1"/>
  <c r="Q929" i="4"/>
  <c r="BC929" i="4" s="1"/>
  <c r="Q922" i="4"/>
  <c r="BC922" i="4" s="1"/>
  <c r="Q916" i="4"/>
  <c r="BC916" i="4" s="1"/>
  <c r="J910" i="4"/>
  <c r="Q903" i="4"/>
  <c r="BC903" i="4" s="1"/>
  <c r="Q896" i="4"/>
  <c r="BC896" i="4" s="1"/>
  <c r="Q888" i="4"/>
  <c r="BC888" i="4" s="1"/>
  <c r="Q881" i="4"/>
  <c r="BC881" i="4" s="1"/>
  <c r="Q874" i="4"/>
  <c r="BC874" i="4" s="1"/>
  <c r="Q867" i="4"/>
  <c r="BC867" i="4" s="1"/>
  <c r="Q859" i="4"/>
  <c r="BC859" i="4" s="1"/>
  <c r="Q852" i="4"/>
  <c r="BC852" i="4" s="1"/>
  <c r="Q845" i="4"/>
  <c r="BC845" i="4" s="1"/>
  <c r="J838" i="4"/>
  <c r="Q832" i="4"/>
  <c r="BC832" i="4" s="1"/>
  <c r="Q825" i="4"/>
  <c r="BC825" i="4" s="1"/>
  <c r="Q818" i="4"/>
  <c r="BC818" i="4" s="1"/>
  <c r="Q811" i="4"/>
  <c r="BC811" i="4" s="1"/>
  <c r="Q804" i="4"/>
  <c r="BC804" i="4" s="1"/>
  <c r="Q797" i="4"/>
  <c r="BC797" i="4" s="1"/>
  <c r="Q790" i="4"/>
  <c r="BC790" i="4" s="1"/>
  <c r="Q783" i="4"/>
  <c r="BC783" i="4" s="1"/>
  <c r="J777" i="4"/>
  <c r="Q770" i="4"/>
  <c r="BC770" i="4" s="1"/>
  <c r="J762" i="4"/>
  <c r="Q756" i="4"/>
  <c r="BC756" i="4" s="1"/>
  <c r="Q748" i="4"/>
  <c r="BC748" i="4" s="1"/>
  <c r="Q741" i="4"/>
  <c r="BC741" i="4" s="1"/>
  <c r="Q733" i="4"/>
  <c r="BC733" i="4" s="1"/>
  <c r="Q725" i="4"/>
  <c r="BC725" i="4" s="1"/>
  <c r="J719" i="4"/>
  <c r="Q712" i="4"/>
  <c r="BC712" i="4" s="1"/>
  <c r="Q704" i="4"/>
  <c r="BC704" i="4" s="1"/>
  <c r="Q697" i="4"/>
  <c r="BC697" i="4" s="1"/>
  <c r="Q682" i="4"/>
  <c r="BC682" i="4" s="1"/>
  <c r="Q676" i="4"/>
  <c r="BC676" i="4" s="1"/>
  <c r="Q670" i="4"/>
  <c r="BC670" i="4" s="1"/>
  <c r="Q663" i="4"/>
  <c r="BC663" i="4" s="1"/>
  <c r="J657" i="4"/>
  <c r="Q650" i="4"/>
  <c r="BC650" i="4" s="1"/>
  <c r="Q644" i="4"/>
  <c r="BC644" i="4" s="1"/>
  <c r="Q636" i="4"/>
  <c r="BC636" i="4" s="1"/>
  <c r="Q629" i="4"/>
  <c r="BC629" i="4" s="1"/>
  <c r="J621" i="4"/>
  <c r="Q615" i="4"/>
  <c r="BC615" i="4" s="1"/>
  <c r="J608" i="4"/>
  <c r="Q603" i="4"/>
  <c r="BC603" i="4" s="1"/>
  <c r="Q595" i="4"/>
  <c r="BC595" i="4" s="1"/>
  <c r="J588" i="4"/>
  <c r="J584" i="4"/>
  <c r="Q577" i="4"/>
  <c r="BC577" i="4" s="1"/>
  <c r="Q571" i="4"/>
  <c r="BC571" i="4" s="1"/>
  <c r="Q565" i="4"/>
  <c r="BC565" i="4" s="1"/>
  <c r="Q552" i="4"/>
  <c r="BC552" i="4" s="1"/>
  <c r="Q545" i="4"/>
  <c r="BC545" i="4" s="1"/>
  <c r="Q538" i="4"/>
  <c r="BC538" i="4" s="1"/>
  <c r="Q531" i="4"/>
  <c r="BC531" i="4" s="1"/>
  <c r="Q524" i="4"/>
  <c r="BC524" i="4" s="1"/>
  <c r="Q517" i="4"/>
  <c r="BC517" i="4" s="1"/>
  <c r="Q511" i="4"/>
  <c r="BC511" i="4" s="1"/>
  <c r="Q496" i="4"/>
  <c r="BC496" i="4" s="1"/>
  <c r="Q489" i="4"/>
  <c r="BC489" i="4" s="1"/>
  <c r="Q481" i="4"/>
  <c r="BC481" i="4" s="1"/>
  <c r="Q467" i="4"/>
  <c r="BC467" i="4" s="1"/>
  <c r="Q462" i="4"/>
  <c r="BC462" i="4" s="1"/>
  <c r="J455" i="4"/>
  <c r="Q448" i="4"/>
  <c r="BC448" i="4" s="1"/>
  <c r="Q442" i="4"/>
  <c r="BC442" i="4" s="1"/>
  <c r="Q434" i="4"/>
  <c r="BC434" i="4" s="1"/>
  <c r="Q420" i="4"/>
  <c r="BC420" i="4" s="1"/>
  <c r="Q414" i="4"/>
  <c r="BC414" i="4" s="1"/>
  <c r="Q400" i="4"/>
  <c r="BC400" i="4" s="1"/>
  <c r="Q393" i="4"/>
  <c r="BC393" i="4" s="1"/>
  <c r="Q386" i="4"/>
  <c r="BC386" i="4" s="1"/>
  <c r="Q378" i="4"/>
  <c r="BC378" i="4" s="1"/>
  <c r="J371" i="4"/>
  <c r="Q365" i="4"/>
  <c r="BC365" i="4" s="1"/>
  <c r="Q351" i="4"/>
  <c r="BC351" i="4" s="1"/>
  <c r="Q344" i="4"/>
  <c r="BC344" i="4" s="1"/>
  <c r="Q337" i="4"/>
  <c r="BC337" i="4" s="1"/>
  <c r="Q329" i="4"/>
  <c r="BC329" i="4" s="1"/>
  <c r="Q322" i="4"/>
  <c r="BC322" i="4" s="1"/>
  <c r="Q314" i="4"/>
  <c r="BC314" i="4" s="1"/>
  <c r="J307" i="4"/>
  <c r="Q300" i="4"/>
  <c r="BC300" i="4" s="1"/>
  <c r="Q296" i="4"/>
  <c r="BC296" i="4" s="1"/>
  <c r="Q280" i="4"/>
  <c r="BC280" i="4" s="1"/>
  <c r="Q273" i="4"/>
  <c r="BC273" i="4" s="1"/>
  <c r="BA266" i="4"/>
  <c r="Q253" i="4"/>
  <c r="BC253" i="4" s="1"/>
  <c r="Q247" i="4"/>
  <c r="BC247" i="4" s="1"/>
  <c r="Q240" i="4"/>
  <c r="BC240" i="4" s="1"/>
  <c r="Q226" i="4"/>
  <c r="BC226" i="4" s="1"/>
  <c r="J218" i="4"/>
  <c r="BA213" i="4"/>
  <c r="Q206" i="4"/>
  <c r="BC206" i="4" s="1"/>
  <c r="Q200" i="4"/>
  <c r="BC200" i="4" s="1"/>
  <c r="Q194" i="4"/>
  <c r="BC194" i="4" s="1"/>
  <c r="Q187" i="4"/>
  <c r="BC187" i="4" s="1"/>
  <c r="BA180" i="4"/>
  <c r="BA172" i="4"/>
  <c r="Q165" i="4"/>
  <c r="BC165" i="4" s="1"/>
  <c r="Q157" i="4"/>
  <c r="BC157" i="4" s="1"/>
  <c r="Q151" i="4"/>
  <c r="BC151" i="4" s="1"/>
  <c r="Q145" i="4"/>
  <c r="BC145" i="4" s="1"/>
  <c r="Q139" i="4"/>
  <c r="BC139" i="4" s="1"/>
  <c r="Q132" i="4"/>
  <c r="BC132" i="4" s="1"/>
  <c r="Q125" i="4"/>
  <c r="BC125" i="4" s="1"/>
  <c r="Q116" i="4"/>
  <c r="BC116" i="4" s="1"/>
  <c r="AK111" i="4"/>
  <c r="AF107" i="4"/>
  <c r="AF102" i="4"/>
  <c r="Q97" i="4"/>
  <c r="Q92" i="4"/>
  <c r="BC92" i="4" s="1"/>
  <c r="Q87" i="4"/>
  <c r="AF73" i="4"/>
  <c r="J62" i="4"/>
  <c r="J57" i="4"/>
  <c r="Q53" i="4"/>
  <c r="AF48" i="4"/>
  <c r="Q44" i="4"/>
  <c r="Q40" i="4"/>
  <c r="AF36" i="4"/>
  <c r="Q31" i="4"/>
  <c r="BC31" i="4" s="1"/>
  <c r="Q27" i="4"/>
  <c r="Q23" i="4"/>
  <c r="BC23" i="4" s="1"/>
  <c r="Q13" i="4"/>
  <c r="Q2004" i="4"/>
  <c r="BC2004" i="4" s="1"/>
  <c r="Q9" i="4"/>
  <c r="V206" i="4" l="1"/>
  <c r="V210" i="4"/>
  <c r="V235" i="4"/>
  <c r="V116" i="4"/>
  <c r="V217" i="4"/>
  <c r="V146" i="4"/>
  <c r="V253" i="4"/>
  <c r="V142" i="4"/>
  <c r="V153" i="4"/>
  <c r="V171" i="4"/>
  <c r="V256" i="4"/>
  <c r="V189" i="4"/>
  <c r="V128" i="4"/>
  <c r="Q451" i="4"/>
  <c r="BC451" i="4" s="1"/>
  <c r="Q1187" i="4"/>
  <c r="BC1187" i="4" s="1"/>
  <c r="Q755" i="4"/>
  <c r="BC755" i="4" s="1"/>
  <c r="Q1563" i="4"/>
  <c r="BC1563" i="4" s="1"/>
  <c r="Q1651" i="4"/>
  <c r="BC1651" i="4" s="1"/>
  <c r="Q851" i="4"/>
  <c r="BC851" i="4" s="1"/>
  <c r="Q1027" i="4"/>
  <c r="BC1027" i="4" s="1"/>
  <c r="AP159" i="4"/>
  <c r="Q1475" i="4"/>
  <c r="BC1475" i="4" s="1"/>
  <c r="Q1587" i="4"/>
  <c r="BC1587" i="4" s="1"/>
  <c r="Q1219" i="4"/>
  <c r="BC1219" i="4" s="1"/>
  <c r="Q1299" i="4"/>
  <c r="BC1299" i="4" s="1"/>
  <c r="Q1371" i="4"/>
  <c r="BC1371" i="4" s="1"/>
  <c r="Q1467" i="4"/>
  <c r="BC1467" i="4" s="1"/>
  <c r="Q1307" i="4"/>
  <c r="BC1307" i="4" s="1"/>
  <c r="Q835" i="4"/>
  <c r="BC835" i="4" s="1"/>
  <c r="Q1251" i="4"/>
  <c r="BC1251" i="4" s="1"/>
  <c r="Q1035" i="4"/>
  <c r="BC1035" i="4" s="1"/>
  <c r="Q899" i="4"/>
  <c r="BC899" i="4" s="1"/>
  <c r="Q1283" i="4"/>
  <c r="BC1283" i="4" s="1"/>
  <c r="Q1795" i="4"/>
  <c r="BC1795" i="4" s="1"/>
  <c r="Q1459" i="4"/>
  <c r="BC1459" i="4" s="1"/>
  <c r="P358" i="4"/>
  <c r="BB358" i="4" s="1"/>
  <c r="AU358" i="4"/>
  <c r="BD358" i="4" s="1"/>
  <c r="BA358" i="4"/>
  <c r="P504" i="4"/>
  <c r="BB504" i="4" s="1"/>
  <c r="AU504" i="4"/>
  <c r="BD504" i="4" s="1"/>
  <c r="BA504" i="4"/>
  <c r="P560" i="4"/>
  <c r="BB560" i="4" s="1"/>
  <c r="AU560" i="4"/>
  <c r="BD560" i="4" s="1"/>
  <c r="BA560" i="4"/>
  <c r="P273" i="4"/>
  <c r="BB273" i="4" s="1"/>
  <c r="AU273" i="4"/>
  <c r="BD273" i="4" s="1"/>
  <c r="BA273" i="4"/>
  <c r="P300" i="4"/>
  <c r="BB300" i="4" s="1"/>
  <c r="AU300" i="4"/>
  <c r="BD300" i="4" s="1"/>
  <c r="BA300" i="4"/>
  <c r="P393" i="4"/>
  <c r="BB393" i="4" s="1"/>
  <c r="AU393" i="4"/>
  <c r="BD393" i="4" s="1"/>
  <c r="BA393" i="4"/>
  <c r="P420" i="4"/>
  <c r="BB420" i="4" s="1"/>
  <c r="AU420" i="4"/>
  <c r="BD420" i="4" s="1"/>
  <c r="BA420" i="4"/>
  <c r="P448" i="4"/>
  <c r="BB448" i="4" s="1"/>
  <c r="AU448" i="4"/>
  <c r="BD448" i="4" s="1"/>
  <c r="BA448" i="4"/>
  <c r="P682" i="4"/>
  <c r="BB682" i="4" s="1"/>
  <c r="AU682" i="4"/>
  <c r="BD682" i="4" s="1"/>
  <c r="BA682" i="4"/>
  <c r="P712" i="4"/>
  <c r="BB712" i="4" s="1"/>
  <c r="AU712" i="4"/>
  <c r="BD712" i="4" s="1"/>
  <c r="BA712" i="4"/>
  <c r="P867" i="4"/>
  <c r="BB867" i="4" s="1"/>
  <c r="AU867" i="4"/>
  <c r="BD867" i="4" s="1"/>
  <c r="BA867" i="4"/>
  <c r="P896" i="4"/>
  <c r="BB896" i="4" s="1"/>
  <c r="AU896" i="4"/>
  <c r="BD896" i="4" s="1"/>
  <c r="BA896" i="4"/>
  <c r="P957" i="4"/>
  <c r="BB957" i="4" s="1"/>
  <c r="AU957" i="4"/>
  <c r="BD957" i="4" s="1"/>
  <c r="BA957" i="4"/>
  <c r="P986" i="4"/>
  <c r="BB986" i="4" s="1"/>
  <c r="AU986" i="4"/>
  <c r="BD986" i="4" s="1"/>
  <c r="BA986" i="4"/>
  <c r="P1051" i="4"/>
  <c r="BB1051" i="4" s="1"/>
  <c r="AU1051" i="4"/>
  <c r="BD1051" i="4" s="1"/>
  <c r="BA1051" i="4"/>
  <c r="P1081" i="4"/>
  <c r="BB1081" i="4" s="1"/>
  <c r="AU1081" i="4"/>
  <c r="BD1081" i="4" s="1"/>
  <c r="BA1081" i="4"/>
  <c r="P1177" i="4"/>
  <c r="BB1177" i="4" s="1"/>
  <c r="AU1177" i="4"/>
  <c r="BD1177" i="4" s="1"/>
  <c r="BA1177" i="4"/>
  <c r="P1326" i="4"/>
  <c r="BB1326" i="4" s="1"/>
  <c r="AU1326" i="4"/>
  <c r="BD1326" i="4" s="1"/>
  <c r="BA1326" i="4"/>
  <c r="P1352" i="4"/>
  <c r="BB1352" i="4" s="1"/>
  <c r="AU1352" i="4"/>
  <c r="BD1352" i="4" s="1"/>
  <c r="BA1352" i="4"/>
  <c r="P1378" i="4"/>
  <c r="BB1378" i="4" s="1"/>
  <c r="AU1378" i="4"/>
  <c r="BD1378" i="4" s="1"/>
  <c r="BA1378" i="4"/>
  <c r="P1405" i="4"/>
  <c r="BB1405" i="4" s="1"/>
  <c r="AU1405" i="4"/>
  <c r="BD1405" i="4" s="1"/>
  <c r="BA1405" i="4"/>
  <c r="P1517" i="4"/>
  <c r="BB1517" i="4" s="1"/>
  <c r="AU1517" i="4"/>
  <c r="BD1517" i="4" s="1"/>
  <c r="BA1517" i="4"/>
  <c r="P1541" i="4"/>
  <c r="BB1541" i="4" s="1"/>
  <c r="AU1541" i="4"/>
  <c r="BD1541" i="4" s="1"/>
  <c r="BA1541" i="4"/>
  <c r="P1600" i="4"/>
  <c r="BB1600" i="4" s="1"/>
  <c r="AU1600" i="4"/>
  <c r="BD1600" i="4" s="1"/>
  <c r="BA1600" i="4"/>
  <c r="P1627" i="4"/>
  <c r="BB1627" i="4" s="1"/>
  <c r="AU1627" i="4"/>
  <c r="BD1627" i="4" s="1"/>
  <c r="BA1627" i="4"/>
  <c r="P1686" i="4"/>
  <c r="BB1686" i="4" s="1"/>
  <c r="AU1686" i="4"/>
  <c r="BD1686" i="4" s="1"/>
  <c r="BA1686" i="4"/>
  <c r="P1713" i="4"/>
  <c r="BB1713" i="4" s="1"/>
  <c r="AU1713" i="4"/>
  <c r="BD1713" i="4" s="1"/>
  <c r="BA1713" i="4"/>
  <c r="P1740" i="4"/>
  <c r="BB1740" i="4" s="1"/>
  <c r="AU1740" i="4"/>
  <c r="BD1740" i="4" s="1"/>
  <c r="BA1740" i="4"/>
  <c r="P1767" i="4"/>
  <c r="BB1767" i="4" s="1"/>
  <c r="AU1767" i="4"/>
  <c r="BD1767" i="4" s="1"/>
  <c r="BA1767" i="4"/>
  <c r="P1880" i="4"/>
  <c r="BB1880" i="4" s="1"/>
  <c r="AU1880" i="4"/>
  <c r="BD1880" i="4" s="1"/>
  <c r="BA1880" i="4"/>
  <c r="P1937" i="4"/>
  <c r="BB1937" i="4" s="1"/>
  <c r="AU1937" i="4"/>
  <c r="BD1937" i="4" s="1"/>
  <c r="BA1937" i="4"/>
  <c r="P1970" i="4"/>
  <c r="BB1970" i="4" s="1"/>
  <c r="AU1970" i="4"/>
  <c r="BD1970" i="4" s="1"/>
  <c r="BA1970" i="4"/>
  <c r="P1997" i="4"/>
  <c r="BB1997" i="4" s="1"/>
  <c r="AU1997" i="4"/>
  <c r="BD1997" i="4" s="1"/>
  <c r="BA1997" i="4"/>
  <c r="P972" i="4"/>
  <c r="BB972" i="4" s="1"/>
  <c r="AU972" i="4"/>
  <c r="BD972" i="4" s="1"/>
  <c r="BA972" i="4"/>
  <c r="Q972" i="4"/>
  <c r="BC972" i="4" s="1"/>
  <c r="P1016" i="4"/>
  <c r="BB1016" i="4" s="1"/>
  <c r="AU1016" i="4"/>
  <c r="BD1016" i="4" s="1"/>
  <c r="BA1016" i="4"/>
  <c r="Q1016" i="4"/>
  <c r="BC1016" i="4" s="1"/>
  <c r="P1149" i="4"/>
  <c r="BB1149" i="4" s="1"/>
  <c r="AU1149" i="4"/>
  <c r="BD1149" i="4" s="1"/>
  <c r="BA1149" i="4"/>
  <c r="P1213" i="4"/>
  <c r="BB1213" i="4" s="1"/>
  <c r="AU1213" i="4"/>
  <c r="BD1213" i="4" s="1"/>
  <c r="BA1213" i="4"/>
  <c r="Q1213" i="4"/>
  <c r="BC1213" i="4" s="1"/>
  <c r="P1261" i="4"/>
  <c r="BB1261" i="4" s="1"/>
  <c r="AU1261" i="4"/>
  <c r="BD1261" i="4" s="1"/>
  <c r="BA1261" i="4"/>
  <c r="Q1261" i="4"/>
  <c r="BC1261" i="4" s="1"/>
  <c r="P1435" i="4"/>
  <c r="BB1435" i="4" s="1"/>
  <c r="AU1435" i="4"/>
  <c r="BD1435" i="4" s="1"/>
  <c r="BA1435" i="4"/>
  <c r="P1488" i="4"/>
  <c r="BB1488" i="4" s="1"/>
  <c r="AU1488" i="4"/>
  <c r="BD1488" i="4" s="1"/>
  <c r="BA1488" i="4"/>
  <c r="Q1488" i="4"/>
  <c r="BC1488" i="4" s="1"/>
  <c r="P1550" i="4"/>
  <c r="BB1550" i="4" s="1"/>
  <c r="AU1550" i="4"/>
  <c r="BD1550" i="4" s="1"/>
  <c r="BA1550" i="4"/>
  <c r="Q1550" i="4"/>
  <c r="BC1550" i="4" s="1"/>
  <c r="P1714" i="4"/>
  <c r="BB1714" i="4" s="1"/>
  <c r="AU1714" i="4"/>
  <c r="BD1714" i="4" s="1"/>
  <c r="BA1714" i="4"/>
  <c r="P1863" i="4"/>
  <c r="BB1863" i="4" s="1"/>
  <c r="AU1863" i="4"/>
  <c r="BD1863" i="4" s="1"/>
  <c r="BA1863" i="4"/>
  <c r="Q1863" i="4"/>
  <c r="BC1863" i="4" s="1"/>
  <c r="P483" i="4"/>
  <c r="BB483" i="4" s="1"/>
  <c r="AU483" i="4"/>
  <c r="BD483" i="4" s="1"/>
  <c r="Q483" i="4"/>
  <c r="BC483" i="4" s="1"/>
  <c r="BA483" i="4"/>
  <c r="P743" i="4"/>
  <c r="BB743" i="4" s="1"/>
  <c r="AU743" i="4"/>
  <c r="BD743" i="4" s="1"/>
  <c r="BA743" i="4"/>
  <c r="Q743" i="4"/>
  <c r="BC743" i="4" s="1"/>
  <c r="P1009" i="4"/>
  <c r="BB1009" i="4" s="1"/>
  <c r="AU1009" i="4"/>
  <c r="BD1009" i="4" s="1"/>
  <c r="BA1009" i="4"/>
  <c r="Q1009" i="4"/>
  <c r="BC1009" i="4" s="1"/>
  <c r="P1288" i="4"/>
  <c r="BB1288" i="4" s="1"/>
  <c r="AU1288" i="4"/>
  <c r="BD1288" i="4" s="1"/>
  <c r="BA1288" i="4"/>
  <c r="Q1288" i="4"/>
  <c r="BC1288" i="4" s="1"/>
  <c r="P1543" i="4"/>
  <c r="BB1543" i="4" s="1"/>
  <c r="AU1543" i="4"/>
  <c r="BD1543" i="4" s="1"/>
  <c r="BA1543" i="4"/>
  <c r="Q1543" i="4"/>
  <c r="BC1543" i="4" s="1"/>
  <c r="P1786" i="4"/>
  <c r="BB1786" i="4" s="1"/>
  <c r="AU1786" i="4"/>
  <c r="BD1786" i="4" s="1"/>
  <c r="BA1786" i="4"/>
  <c r="Q1786" i="4"/>
  <c r="BC1786" i="4" s="1"/>
  <c r="P389" i="4"/>
  <c r="BB389" i="4" s="1"/>
  <c r="AU389" i="4"/>
  <c r="BD389" i="4" s="1"/>
  <c r="BA389" i="4"/>
  <c r="Q389" i="4"/>
  <c r="BC389" i="4" s="1"/>
  <c r="P653" i="4"/>
  <c r="BB653" i="4" s="1"/>
  <c r="AU653" i="4"/>
  <c r="BD653" i="4" s="1"/>
  <c r="BA653" i="4"/>
  <c r="Q653" i="4"/>
  <c r="BC653" i="4" s="1"/>
  <c r="P898" i="4"/>
  <c r="BB898" i="4" s="1"/>
  <c r="AU898" i="4"/>
  <c r="BD898" i="4" s="1"/>
  <c r="BA898" i="4"/>
  <c r="Q898" i="4"/>
  <c r="BC898" i="4" s="1"/>
  <c r="P1138" i="4"/>
  <c r="BB1138" i="4" s="1"/>
  <c r="AU1138" i="4"/>
  <c r="BD1138" i="4" s="1"/>
  <c r="BA1138" i="4"/>
  <c r="Q1138" i="4"/>
  <c r="BC1138" i="4" s="1"/>
  <c r="P1374" i="4"/>
  <c r="BB1374" i="4" s="1"/>
  <c r="AU1374" i="4"/>
  <c r="BD1374" i="4" s="1"/>
  <c r="BA1374" i="4"/>
  <c r="Q1374" i="4"/>
  <c r="BC1374" i="4" s="1"/>
  <c r="P1650" i="4"/>
  <c r="BB1650" i="4" s="1"/>
  <c r="AU1650" i="4"/>
  <c r="BD1650" i="4" s="1"/>
  <c r="BA1650" i="4"/>
  <c r="Q1650" i="4"/>
  <c r="BC1650" i="4" s="1"/>
  <c r="P1895" i="4"/>
  <c r="BB1895" i="4" s="1"/>
  <c r="AU1895" i="4"/>
  <c r="BD1895" i="4" s="1"/>
  <c r="BA1895" i="4"/>
  <c r="Q1895" i="4"/>
  <c r="BC1895" i="4" s="1"/>
  <c r="P391" i="4"/>
  <c r="BB391" i="4" s="1"/>
  <c r="AU391" i="4"/>
  <c r="BD391" i="4" s="1"/>
  <c r="BA391" i="4"/>
  <c r="Q391" i="4"/>
  <c r="BC391" i="4" s="1"/>
  <c r="P655" i="4"/>
  <c r="BB655" i="4" s="1"/>
  <c r="AU655" i="4"/>
  <c r="BD655" i="4" s="1"/>
  <c r="BA655" i="4"/>
  <c r="Q655" i="4"/>
  <c r="BC655" i="4" s="1"/>
  <c r="P914" i="4"/>
  <c r="BB914" i="4" s="1"/>
  <c r="AU914" i="4"/>
  <c r="BD914" i="4" s="1"/>
  <c r="BA914" i="4"/>
  <c r="Q914" i="4"/>
  <c r="BC914" i="4" s="1"/>
  <c r="P1167" i="4"/>
  <c r="BB1167" i="4" s="1"/>
  <c r="AU1167" i="4"/>
  <c r="BD1167" i="4" s="1"/>
  <c r="BA1167" i="4"/>
  <c r="Q1167" i="4"/>
  <c r="BC1167" i="4" s="1"/>
  <c r="P1417" i="4"/>
  <c r="BB1417" i="4" s="1"/>
  <c r="AU1417" i="4"/>
  <c r="BD1417" i="4" s="1"/>
  <c r="BA1417" i="4"/>
  <c r="Q1417" i="4"/>
  <c r="BC1417" i="4" s="1"/>
  <c r="P1683" i="4"/>
  <c r="BB1683" i="4" s="1"/>
  <c r="AU1683" i="4"/>
  <c r="BD1683" i="4" s="1"/>
  <c r="BA1683" i="4"/>
  <c r="Q1683" i="4"/>
  <c r="BC1683" i="4" s="1"/>
  <c r="P1935" i="4"/>
  <c r="BB1935" i="4" s="1"/>
  <c r="AU1935" i="4"/>
  <c r="BD1935" i="4" s="1"/>
  <c r="BA1935" i="4"/>
  <c r="Q1935" i="4"/>
  <c r="BC1935" i="4" s="1"/>
  <c r="P384" i="4"/>
  <c r="BB384" i="4" s="1"/>
  <c r="AU384" i="4"/>
  <c r="BD384" i="4" s="1"/>
  <c r="BA384" i="4"/>
  <c r="Q384" i="4"/>
  <c r="BC384" i="4" s="1"/>
  <c r="P642" i="4"/>
  <c r="BB642" i="4" s="1"/>
  <c r="AU642" i="4"/>
  <c r="BD642" i="4" s="1"/>
  <c r="BA642" i="4"/>
  <c r="Q642" i="4"/>
  <c r="BC642" i="4" s="1"/>
  <c r="P894" i="4"/>
  <c r="BB894" i="4" s="1"/>
  <c r="AU894" i="4"/>
  <c r="BD894" i="4" s="1"/>
  <c r="BA894" i="4"/>
  <c r="Q894" i="4"/>
  <c r="BC894" i="4" s="1"/>
  <c r="P1147" i="4"/>
  <c r="BB1147" i="4" s="1"/>
  <c r="AU1147" i="4"/>
  <c r="BD1147" i="4" s="1"/>
  <c r="Q1147" i="4"/>
  <c r="BC1147" i="4" s="1"/>
  <c r="BA1147" i="4"/>
  <c r="P1396" i="4"/>
  <c r="BB1396" i="4" s="1"/>
  <c r="AU1396" i="4"/>
  <c r="BD1396" i="4" s="1"/>
  <c r="BA1396" i="4"/>
  <c r="Q1396" i="4"/>
  <c r="BC1396" i="4" s="1"/>
  <c r="P1660" i="4"/>
  <c r="BB1660" i="4" s="1"/>
  <c r="AU1660" i="4"/>
  <c r="BD1660" i="4" s="1"/>
  <c r="BA1660" i="4"/>
  <c r="Q1660" i="4"/>
  <c r="BC1660" i="4" s="1"/>
  <c r="P1936" i="4"/>
  <c r="BB1936" i="4" s="1"/>
  <c r="AU1936" i="4"/>
  <c r="BD1936" i="4" s="1"/>
  <c r="BA1936" i="4"/>
  <c r="Q1936" i="4"/>
  <c r="BC1936" i="4" s="1"/>
  <c r="P452" i="4"/>
  <c r="BB452" i="4" s="1"/>
  <c r="AU452" i="4"/>
  <c r="BD452" i="4" s="1"/>
  <c r="BA452" i="4"/>
  <c r="Q452" i="4"/>
  <c r="BC452" i="4" s="1"/>
  <c r="P368" i="4"/>
  <c r="BB368" i="4" s="1"/>
  <c r="AU368" i="4"/>
  <c r="BD368" i="4" s="1"/>
  <c r="BA368" i="4"/>
  <c r="Q368" i="4"/>
  <c r="BC368" i="4" s="1"/>
  <c r="P1471" i="4"/>
  <c r="BB1471" i="4" s="1"/>
  <c r="AU1471" i="4"/>
  <c r="BD1471" i="4" s="1"/>
  <c r="BA1471" i="4"/>
  <c r="Q1471" i="4"/>
  <c r="BC1471" i="4" s="1"/>
  <c r="P2008" i="4"/>
  <c r="BB2008" i="4" s="1"/>
  <c r="AU2008" i="4"/>
  <c r="BD2008" i="4" s="1"/>
  <c r="BA2008" i="4"/>
  <c r="Q2008" i="4"/>
  <c r="BC2008" i="4" s="1"/>
  <c r="P1666" i="4"/>
  <c r="BB1666" i="4" s="1"/>
  <c r="AU1666" i="4"/>
  <c r="BD1666" i="4" s="1"/>
  <c r="BA1666" i="4"/>
  <c r="Q1666" i="4"/>
  <c r="BC1666" i="4" s="1"/>
  <c r="P427" i="4"/>
  <c r="BB427" i="4" s="1"/>
  <c r="AU427" i="4"/>
  <c r="BD427" i="4" s="1"/>
  <c r="BA427" i="4"/>
  <c r="P689" i="4"/>
  <c r="BB689" i="4" s="1"/>
  <c r="AU689" i="4"/>
  <c r="BD689" i="4" s="1"/>
  <c r="BA689" i="4"/>
  <c r="P288" i="4"/>
  <c r="BB288" i="4" s="1"/>
  <c r="AU288" i="4"/>
  <c r="BD288" i="4" s="1"/>
  <c r="BA288" i="4"/>
  <c r="P407" i="4"/>
  <c r="BB407" i="4" s="1"/>
  <c r="AU407" i="4"/>
  <c r="BD407" i="4" s="1"/>
  <c r="BA407" i="4"/>
  <c r="P473" i="4"/>
  <c r="BB473" i="4" s="1"/>
  <c r="AU473" i="4"/>
  <c r="BD473" i="4" s="1"/>
  <c r="BA473" i="4"/>
  <c r="P337" i="4"/>
  <c r="BB337" i="4" s="1"/>
  <c r="AU337" i="4"/>
  <c r="BD337" i="4" s="1"/>
  <c r="BA337" i="4"/>
  <c r="P365" i="4"/>
  <c r="BB365" i="4" s="1"/>
  <c r="AU365" i="4"/>
  <c r="BD365" i="4" s="1"/>
  <c r="BA365" i="4"/>
  <c r="Q427" i="4"/>
  <c r="BC427" i="4" s="1"/>
  <c r="P481" i="4"/>
  <c r="BB481" i="4" s="1"/>
  <c r="AU481" i="4"/>
  <c r="BD481" i="4" s="1"/>
  <c r="BA481" i="4"/>
  <c r="P511" i="4"/>
  <c r="BB511" i="4" s="1"/>
  <c r="AU511" i="4"/>
  <c r="BD511" i="4" s="1"/>
  <c r="BA511" i="4"/>
  <c r="P538" i="4"/>
  <c r="BB538" i="4" s="1"/>
  <c r="AU538" i="4"/>
  <c r="BD538" i="4" s="1"/>
  <c r="BA538" i="4"/>
  <c r="P565" i="4"/>
  <c r="BB565" i="4" s="1"/>
  <c r="AU565" i="4"/>
  <c r="BD565" i="4" s="1"/>
  <c r="BA565" i="4"/>
  <c r="P595" i="4"/>
  <c r="BB595" i="4" s="1"/>
  <c r="AU595" i="4"/>
  <c r="BD595" i="4" s="1"/>
  <c r="BA595" i="4"/>
  <c r="P629" i="4"/>
  <c r="BB629" i="4" s="1"/>
  <c r="AU629" i="4"/>
  <c r="BD629" i="4" s="1"/>
  <c r="BA629" i="4"/>
  <c r="Q689" i="4"/>
  <c r="BC689" i="4" s="1"/>
  <c r="P748" i="4"/>
  <c r="BB748" i="4" s="1"/>
  <c r="AU748" i="4"/>
  <c r="BD748" i="4" s="1"/>
  <c r="BA748" i="4"/>
  <c r="P783" i="4"/>
  <c r="BB783" i="4" s="1"/>
  <c r="AU783" i="4"/>
  <c r="BD783" i="4" s="1"/>
  <c r="BA783" i="4"/>
  <c r="P811" i="4"/>
  <c r="BB811" i="4" s="1"/>
  <c r="AU811" i="4"/>
  <c r="BD811" i="4" s="1"/>
  <c r="BA811" i="4"/>
  <c r="P929" i="4"/>
  <c r="BB929" i="4" s="1"/>
  <c r="AU929" i="4"/>
  <c r="BD929" i="4" s="1"/>
  <c r="BA929" i="4"/>
  <c r="P1115" i="4"/>
  <c r="BB1115" i="4" s="1"/>
  <c r="AU1115" i="4"/>
  <c r="BD1115" i="4" s="1"/>
  <c r="BA1115" i="4"/>
  <c r="P1212" i="4"/>
  <c r="BB1212" i="4" s="1"/>
  <c r="AU1212" i="4"/>
  <c r="BD1212" i="4" s="1"/>
  <c r="BA1212" i="4"/>
  <c r="P1241" i="4"/>
  <c r="BB1241" i="4" s="1"/>
  <c r="AU1241" i="4"/>
  <c r="BD1241" i="4" s="1"/>
  <c r="BA1241" i="4"/>
  <c r="P1300" i="4"/>
  <c r="BB1300" i="4" s="1"/>
  <c r="AU1300" i="4"/>
  <c r="BD1300" i="4" s="1"/>
  <c r="BA1300" i="4"/>
  <c r="P1441" i="4"/>
  <c r="BB1441" i="4" s="1"/>
  <c r="AU1441" i="4"/>
  <c r="BD1441" i="4" s="1"/>
  <c r="BA1441" i="4"/>
  <c r="P1468" i="4"/>
  <c r="BB1468" i="4" s="1"/>
  <c r="AU1468" i="4"/>
  <c r="BD1468" i="4" s="1"/>
  <c r="BA1468" i="4"/>
  <c r="P1494" i="4"/>
  <c r="BB1494" i="4" s="1"/>
  <c r="AU1494" i="4"/>
  <c r="BD1494" i="4" s="1"/>
  <c r="BA1494" i="4"/>
  <c r="P1574" i="4"/>
  <c r="BB1574" i="4" s="1"/>
  <c r="AU1574" i="4"/>
  <c r="BD1574" i="4" s="1"/>
  <c r="BA1574" i="4"/>
  <c r="P1662" i="4"/>
  <c r="BB1662" i="4" s="1"/>
  <c r="AU1662" i="4"/>
  <c r="BD1662" i="4" s="1"/>
  <c r="BA1662" i="4"/>
  <c r="P1799" i="4"/>
  <c r="BB1799" i="4" s="1"/>
  <c r="AU1799" i="4"/>
  <c r="BD1799" i="4" s="1"/>
  <c r="BA1799" i="4"/>
  <c r="P1856" i="4"/>
  <c r="BB1856" i="4" s="1"/>
  <c r="AU1856" i="4"/>
  <c r="BD1856" i="4" s="1"/>
  <c r="BA1856" i="4"/>
  <c r="P1912" i="4"/>
  <c r="BB1912" i="4" s="1"/>
  <c r="AU1912" i="4"/>
  <c r="BD1912" i="4" s="1"/>
  <c r="BA1912" i="4"/>
  <c r="P301" i="4"/>
  <c r="BB301" i="4" s="1"/>
  <c r="AU301" i="4"/>
  <c r="BD301" i="4" s="1"/>
  <c r="BA301" i="4"/>
  <c r="P330" i="4"/>
  <c r="BB330" i="4" s="1"/>
  <c r="AU330" i="4"/>
  <c r="BD330" i="4" s="1"/>
  <c r="BA330" i="4"/>
  <c r="P359" i="4"/>
  <c r="BB359" i="4" s="1"/>
  <c r="AU359" i="4"/>
  <c r="BD359" i="4" s="1"/>
  <c r="BA359" i="4"/>
  <c r="P394" i="4"/>
  <c r="BB394" i="4" s="1"/>
  <c r="AU394" i="4"/>
  <c r="BD394" i="4" s="1"/>
  <c r="BA394" i="4"/>
  <c r="P421" i="4"/>
  <c r="BB421" i="4" s="1"/>
  <c r="AU421" i="4"/>
  <c r="BD421" i="4" s="1"/>
  <c r="BA421" i="4"/>
  <c r="P449" i="4"/>
  <c r="BB449" i="4" s="1"/>
  <c r="AU449" i="4"/>
  <c r="BD449" i="4" s="1"/>
  <c r="BA449" i="4"/>
  <c r="P482" i="4"/>
  <c r="BB482" i="4" s="1"/>
  <c r="AU482" i="4"/>
  <c r="BD482" i="4" s="1"/>
  <c r="BA482" i="4"/>
  <c r="P518" i="4"/>
  <c r="BB518" i="4" s="1"/>
  <c r="AU518" i="4"/>
  <c r="BD518" i="4" s="1"/>
  <c r="BA518" i="4"/>
  <c r="P553" i="4"/>
  <c r="BB553" i="4" s="1"/>
  <c r="AU553" i="4"/>
  <c r="BD553" i="4" s="1"/>
  <c r="BA553" i="4"/>
  <c r="P585" i="4"/>
  <c r="BB585" i="4" s="1"/>
  <c r="AU585" i="4"/>
  <c r="BD585" i="4" s="1"/>
  <c r="BA585" i="4"/>
  <c r="P609" i="4"/>
  <c r="BB609" i="4" s="1"/>
  <c r="AU609" i="4"/>
  <c r="BD609" i="4" s="1"/>
  <c r="BA609" i="4"/>
  <c r="P637" i="4"/>
  <c r="BB637" i="4" s="1"/>
  <c r="AU637" i="4"/>
  <c r="BD637" i="4" s="1"/>
  <c r="BA637" i="4"/>
  <c r="P671" i="4"/>
  <c r="BB671" i="4" s="1"/>
  <c r="AU671" i="4"/>
  <c r="BD671" i="4" s="1"/>
  <c r="BA671" i="4"/>
  <c r="P705" i="4"/>
  <c r="BB705" i="4" s="1"/>
  <c r="AU705" i="4"/>
  <c r="BD705" i="4" s="1"/>
  <c r="BA705" i="4"/>
  <c r="P734" i="4"/>
  <c r="BB734" i="4" s="1"/>
  <c r="AU734" i="4"/>
  <c r="BD734" i="4" s="1"/>
  <c r="BA734" i="4"/>
  <c r="P763" i="4"/>
  <c r="BB763" i="4" s="1"/>
  <c r="AU763" i="4"/>
  <c r="BD763" i="4" s="1"/>
  <c r="BA763" i="4"/>
  <c r="P791" i="4"/>
  <c r="BB791" i="4" s="1"/>
  <c r="AU791" i="4"/>
  <c r="BD791" i="4" s="1"/>
  <c r="BA791" i="4"/>
  <c r="P833" i="4"/>
  <c r="BB833" i="4" s="1"/>
  <c r="AU833" i="4"/>
  <c r="BD833" i="4" s="1"/>
  <c r="BA833" i="4"/>
  <c r="P860" i="4"/>
  <c r="BB860" i="4" s="1"/>
  <c r="AU860" i="4"/>
  <c r="BD860" i="4" s="1"/>
  <c r="BA860" i="4"/>
  <c r="P897" i="4"/>
  <c r="BB897" i="4" s="1"/>
  <c r="AU897" i="4"/>
  <c r="BD897" i="4" s="1"/>
  <c r="BA897" i="4"/>
  <c r="P923" i="4"/>
  <c r="BB923" i="4" s="1"/>
  <c r="AU923" i="4"/>
  <c r="BD923" i="4" s="1"/>
  <c r="BA923" i="4"/>
  <c r="P1067" i="4"/>
  <c r="BB1067" i="4" s="1"/>
  <c r="AU1067" i="4"/>
  <c r="BD1067" i="4" s="1"/>
  <c r="BA1067" i="4"/>
  <c r="P1116" i="4"/>
  <c r="BB1116" i="4" s="1"/>
  <c r="AU1116" i="4"/>
  <c r="BD1116" i="4" s="1"/>
  <c r="BA1116" i="4"/>
  <c r="Q1116" i="4"/>
  <c r="BC1116" i="4" s="1"/>
  <c r="P1156" i="4"/>
  <c r="BB1156" i="4" s="1"/>
  <c r="AU1156" i="4"/>
  <c r="BD1156" i="4" s="1"/>
  <c r="BA1156" i="4"/>
  <c r="Q1156" i="4"/>
  <c r="BC1156" i="4" s="1"/>
  <c r="P1320" i="4"/>
  <c r="BB1320" i="4" s="1"/>
  <c r="AU1320" i="4"/>
  <c r="BD1320" i="4" s="1"/>
  <c r="BA1320" i="4"/>
  <c r="P1379" i="4"/>
  <c r="BB1379" i="4" s="1"/>
  <c r="AU1379" i="4"/>
  <c r="BD1379" i="4" s="1"/>
  <c r="Q1379" i="4"/>
  <c r="BC1379" i="4" s="1"/>
  <c r="BA1379" i="4"/>
  <c r="P1442" i="4"/>
  <c r="BB1442" i="4" s="1"/>
  <c r="AU1442" i="4"/>
  <c r="BD1442" i="4" s="1"/>
  <c r="BA1442" i="4"/>
  <c r="Q1442" i="4"/>
  <c r="BC1442" i="4" s="1"/>
  <c r="P1595" i="4"/>
  <c r="BB1595" i="4" s="1"/>
  <c r="AU1595" i="4"/>
  <c r="BD1595" i="4" s="1"/>
  <c r="BA1595" i="4"/>
  <c r="P1663" i="4"/>
  <c r="BB1663" i="4" s="1"/>
  <c r="AU1663" i="4"/>
  <c r="BD1663" i="4" s="1"/>
  <c r="BA1663" i="4"/>
  <c r="Q1663" i="4"/>
  <c r="BC1663" i="4" s="1"/>
  <c r="P1721" i="4"/>
  <c r="BB1721" i="4" s="1"/>
  <c r="AU1721" i="4"/>
  <c r="BD1721" i="4" s="1"/>
  <c r="BA1721" i="4"/>
  <c r="Q1721" i="4"/>
  <c r="BC1721" i="4" s="1"/>
  <c r="P388" i="4"/>
  <c r="BB388" i="4" s="1"/>
  <c r="AU388" i="4"/>
  <c r="BD388" i="4" s="1"/>
  <c r="BA388" i="4"/>
  <c r="Q388" i="4"/>
  <c r="BC388" i="4" s="1"/>
  <c r="P645" i="4"/>
  <c r="BB645" i="4" s="1"/>
  <c r="AU645" i="4"/>
  <c r="BD645" i="4" s="1"/>
  <c r="BA645" i="4"/>
  <c r="Q645" i="4"/>
  <c r="BC645" i="4" s="1"/>
  <c r="P905" i="4"/>
  <c r="BB905" i="4" s="1"/>
  <c r="AU905" i="4"/>
  <c r="BD905" i="4" s="1"/>
  <c r="BA905" i="4"/>
  <c r="Q905" i="4"/>
  <c r="BC905" i="4" s="1"/>
  <c r="P1191" i="4"/>
  <c r="BB1191" i="4" s="1"/>
  <c r="AU1191" i="4"/>
  <c r="BD1191" i="4" s="1"/>
  <c r="BA1191" i="4"/>
  <c r="Q1191" i="4"/>
  <c r="BC1191" i="4" s="1"/>
  <c r="P1443" i="4"/>
  <c r="BB1443" i="4" s="1"/>
  <c r="AU1443" i="4"/>
  <c r="BD1443" i="4" s="1"/>
  <c r="Q1443" i="4"/>
  <c r="BC1443" i="4" s="1"/>
  <c r="BA1443" i="4"/>
  <c r="P1700" i="4"/>
  <c r="BB1700" i="4" s="1"/>
  <c r="AU1700" i="4"/>
  <c r="BD1700" i="4" s="1"/>
  <c r="BA1700" i="4"/>
  <c r="Q1700" i="4"/>
  <c r="BC1700" i="4" s="1"/>
  <c r="P1959" i="4"/>
  <c r="BB1959" i="4" s="1"/>
  <c r="AU1959" i="4"/>
  <c r="BD1959" i="4" s="1"/>
  <c r="BA1959" i="4"/>
  <c r="Q1959" i="4"/>
  <c r="BC1959" i="4" s="1"/>
  <c r="P291" i="4"/>
  <c r="BB291" i="4" s="1"/>
  <c r="AU291" i="4"/>
  <c r="BD291" i="4" s="1"/>
  <c r="Q291" i="4"/>
  <c r="BC291" i="4" s="1"/>
  <c r="BA291" i="4"/>
  <c r="P568" i="4"/>
  <c r="BB568" i="4" s="1"/>
  <c r="AU568" i="4"/>
  <c r="BD568" i="4" s="1"/>
  <c r="BA568" i="4"/>
  <c r="Q568" i="4"/>
  <c r="BC568" i="4" s="1"/>
  <c r="P806" i="4"/>
  <c r="BB806" i="4" s="1"/>
  <c r="AU806" i="4"/>
  <c r="BD806" i="4" s="1"/>
  <c r="BA806" i="4"/>
  <c r="Q806" i="4"/>
  <c r="BC806" i="4" s="1"/>
  <c r="P1046" i="4"/>
  <c r="BB1046" i="4" s="1"/>
  <c r="AU1046" i="4"/>
  <c r="BD1046" i="4" s="1"/>
  <c r="BA1046" i="4"/>
  <c r="Q1046" i="4"/>
  <c r="BC1046" i="4" s="1"/>
  <c r="P1289" i="4"/>
  <c r="BB1289" i="4" s="1"/>
  <c r="AU1289" i="4"/>
  <c r="BD1289" i="4" s="1"/>
  <c r="BA1289" i="4"/>
  <c r="Q1289" i="4"/>
  <c r="BC1289" i="4" s="1"/>
  <c r="P1544" i="4"/>
  <c r="BB1544" i="4" s="1"/>
  <c r="AU1544" i="4"/>
  <c r="BD1544" i="4" s="1"/>
  <c r="BA1544" i="4"/>
  <c r="Q1544" i="4"/>
  <c r="BC1544" i="4" s="1"/>
  <c r="P1808" i="4"/>
  <c r="BB1808" i="4" s="1"/>
  <c r="AU1808" i="4"/>
  <c r="BD1808" i="4" s="1"/>
  <c r="BA1808" i="4"/>
  <c r="Q1808" i="4"/>
  <c r="BC1808" i="4" s="1"/>
  <c r="P305" i="4"/>
  <c r="BB305" i="4" s="1"/>
  <c r="AU305" i="4"/>
  <c r="BD305" i="4" s="1"/>
  <c r="BA305" i="4"/>
  <c r="Q305" i="4"/>
  <c r="BC305" i="4" s="1"/>
  <c r="P563" i="4"/>
  <c r="BB563" i="4" s="1"/>
  <c r="AU563" i="4"/>
  <c r="BD563" i="4" s="1"/>
  <c r="BA563" i="4"/>
  <c r="Q563" i="4"/>
  <c r="BC563" i="4" s="1"/>
  <c r="P815" i="4"/>
  <c r="BB815" i="4" s="1"/>
  <c r="AU815" i="4"/>
  <c r="BD815" i="4" s="1"/>
  <c r="BA815" i="4"/>
  <c r="Q815" i="4"/>
  <c r="BC815" i="4" s="1"/>
  <c r="P1071" i="4"/>
  <c r="BB1071" i="4" s="1"/>
  <c r="AU1071" i="4"/>
  <c r="BD1071" i="4" s="1"/>
  <c r="BA1071" i="4"/>
  <c r="Q1071" i="4"/>
  <c r="BC1071" i="4" s="1"/>
  <c r="P1324" i="4"/>
  <c r="BB1324" i="4" s="1"/>
  <c r="AU1324" i="4"/>
  <c r="BD1324" i="4" s="1"/>
  <c r="BA1324" i="4"/>
  <c r="Q1324" i="4"/>
  <c r="BC1324" i="4" s="1"/>
  <c r="P1585" i="4"/>
  <c r="BB1585" i="4" s="1"/>
  <c r="AU1585" i="4"/>
  <c r="BD1585" i="4" s="1"/>
  <c r="BA1585" i="4"/>
  <c r="Q1585" i="4"/>
  <c r="BC1585" i="4" s="1"/>
  <c r="P1847" i="4"/>
  <c r="BB1847" i="4" s="1"/>
  <c r="AU1847" i="4"/>
  <c r="BD1847" i="4" s="1"/>
  <c r="BA1847" i="4"/>
  <c r="Q1847" i="4"/>
  <c r="BC1847" i="4" s="1"/>
  <c r="P286" i="4"/>
  <c r="BB286" i="4" s="1"/>
  <c r="AU286" i="4"/>
  <c r="BD286" i="4" s="1"/>
  <c r="BA286" i="4"/>
  <c r="Q286" i="4"/>
  <c r="BC286" i="4" s="1"/>
  <c r="P536" i="4"/>
  <c r="BB536" i="4" s="1"/>
  <c r="AU536" i="4"/>
  <c r="BD536" i="4" s="1"/>
  <c r="BA536" i="4"/>
  <c r="Q536" i="4"/>
  <c r="BC536" i="4" s="1"/>
  <c r="P803" i="4"/>
  <c r="BB803" i="4" s="1"/>
  <c r="AU803" i="4"/>
  <c r="BD803" i="4" s="1"/>
  <c r="Q803" i="4"/>
  <c r="BC803" i="4" s="1"/>
  <c r="BA803" i="4"/>
  <c r="P1057" i="4"/>
  <c r="BB1057" i="4" s="1"/>
  <c r="AU1057" i="4"/>
  <c r="BD1057" i="4" s="1"/>
  <c r="BA1057" i="4"/>
  <c r="Q1057" i="4"/>
  <c r="BC1057" i="4" s="1"/>
  <c r="P1306" i="4"/>
  <c r="BB1306" i="4" s="1"/>
  <c r="AU1306" i="4"/>
  <c r="BD1306" i="4" s="1"/>
  <c r="BA1306" i="4"/>
  <c r="Q1306" i="4"/>
  <c r="BC1306" i="4" s="1"/>
  <c r="P1565" i="4"/>
  <c r="BB1565" i="4" s="1"/>
  <c r="AU1565" i="4"/>
  <c r="BD1565" i="4" s="1"/>
  <c r="BA1565" i="4"/>
  <c r="Q1565" i="4"/>
  <c r="BC1565" i="4" s="1"/>
  <c r="P1835" i="4"/>
  <c r="BB1835" i="4" s="1"/>
  <c r="AU1835" i="4"/>
  <c r="BD1835" i="4" s="1"/>
  <c r="BA1835" i="4"/>
  <c r="Q1835" i="4"/>
  <c r="BC1835" i="4" s="1"/>
  <c r="P1047" i="4"/>
  <c r="BB1047" i="4" s="1"/>
  <c r="AU1047" i="4"/>
  <c r="BD1047" i="4" s="1"/>
  <c r="BA1047" i="4"/>
  <c r="Q1047" i="4"/>
  <c r="BC1047" i="4" s="1"/>
  <c r="P729" i="4"/>
  <c r="BB729" i="4" s="1"/>
  <c r="AU729" i="4"/>
  <c r="BD729" i="4" s="1"/>
  <c r="BA729" i="4"/>
  <c r="Q729" i="4"/>
  <c r="BC729" i="4" s="1"/>
  <c r="P708" i="4"/>
  <c r="BB708" i="4" s="1"/>
  <c r="AU708" i="4"/>
  <c r="BD708" i="4" s="1"/>
  <c r="BA708" i="4"/>
  <c r="Q708" i="4"/>
  <c r="BC708" i="4" s="1"/>
  <c r="P845" i="4"/>
  <c r="BB845" i="4" s="1"/>
  <c r="AU845" i="4"/>
  <c r="BD845" i="4" s="1"/>
  <c r="BA845" i="4"/>
  <c r="P903" i="4"/>
  <c r="BB903" i="4" s="1"/>
  <c r="AU903" i="4"/>
  <c r="BD903" i="4" s="1"/>
  <c r="BA903" i="4"/>
  <c r="P964" i="4"/>
  <c r="BB964" i="4" s="1"/>
  <c r="AU964" i="4"/>
  <c r="BD964" i="4" s="1"/>
  <c r="BA964" i="4"/>
  <c r="P1028" i="4"/>
  <c r="BB1028" i="4" s="1"/>
  <c r="AU1028" i="4"/>
  <c r="BD1028" i="4" s="1"/>
  <c r="BA1028" i="4"/>
  <c r="P1059" i="4"/>
  <c r="BB1059" i="4" s="1"/>
  <c r="AU1059" i="4"/>
  <c r="BD1059" i="4" s="1"/>
  <c r="BA1059" i="4"/>
  <c r="P1155" i="4"/>
  <c r="BB1155" i="4" s="1"/>
  <c r="AU1155" i="4"/>
  <c r="BD1155" i="4" s="1"/>
  <c r="BA1155" i="4"/>
  <c r="P1184" i="4"/>
  <c r="BB1184" i="4" s="1"/>
  <c r="AU1184" i="4"/>
  <c r="BD1184" i="4" s="1"/>
  <c r="BA1184" i="4"/>
  <c r="P1333" i="4"/>
  <c r="BB1333" i="4" s="1"/>
  <c r="AU1333" i="4"/>
  <c r="BD1333" i="4" s="1"/>
  <c r="BA1333" i="4"/>
  <c r="P1359" i="4"/>
  <c r="BB1359" i="4" s="1"/>
  <c r="AU1359" i="4"/>
  <c r="BD1359" i="4" s="1"/>
  <c r="BA1359" i="4"/>
  <c r="P1386" i="4"/>
  <c r="BB1386" i="4" s="1"/>
  <c r="AU1386" i="4"/>
  <c r="BD1386" i="4" s="1"/>
  <c r="BA1386" i="4"/>
  <c r="P1523" i="4"/>
  <c r="BB1523" i="4" s="1"/>
  <c r="AU1523" i="4"/>
  <c r="BD1523" i="4" s="1"/>
  <c r="BA1523" i="4"/>
  <c r="P1549" i="4"/>
  <c r="BB1549" i="4" s="1"/>
  <c r="AU1549" i="4"/>
  <c r="BD1549" i="4" s="1"/>
  <c r="BA1549" i="4"/>
  <c r="P1608" i="4"/>
  <c r="BB1608" i="4" s="1"/>
  <c r="AU1608" i="4"/>
  <c r="BD1608" i="4" s="1"/>
  <c r="BA1608" i="4"/>
  <c r="P1693" i="4"/>
  <c r="BB1693" i="4" s="1"/>
  <c r="AU1693" i="4"/>
  <c r="BD1693" i="4" s="1"/>
  <c r="BA1693" i="4"/>
  <c r="P1720" i="4"/>
  <c r="BB1720" i="4" s="1"/>
  <c r="AU1720" i="4"/>
  <c r="BD1720" i="4" s="1"/>
  <c r="BA1720" i="4"/>
  <c r="P1747" i="4"/>
  <c r="BB1747" i="4" s="1"/>
  <c r="AU1747" i="4"/>
  <c r="BD1747" i="4" s="1"/>
  <c r="BA1747" i="4"/>
  <c r="P1773" i="4"/>
  <c r="BB1773" i="4" s="1"/>
  <c r="AU1773" i="4"/>
  <c r="BD1773" i="4" s="1"/>
  <c r="BA1773" i="4"/>
  <c r="P1944" i="4"/>
  <c r="BB1944" i="4" s="1"/>
  <c r="AU1944" i="4"/>
  <c r="BD1944" i="4" s="1"/>
  <c r="BA1944" i="4"/>
  <c r="P1977" i="4"/>
  <c r="BB1977" i="4" s="1"/>
  <c r="AU1977" i="4"/>
  <c r="BD1977" i="4" s="1"/>
  <c r="BA1977" i="4"/>
  <c r="P2005" i="4"/>
  <c r="BB2005" i="4" s="1"/>
  <c r="AU2005" i="4"/>
  <c r="BD2005" i="4" s="1"/>
  <c r="BA2005" i="4"/>
  <c r="P979" i="4"/>
  <c r="BB979" i="4" s="1"/>
  <c r="AU979" i="4"/>
  <c r="BD979" i="4" s="1"/>
  <c r="BA979" i="4"/>
  <c r="P1029" i="4"/>
  <c r="BB1029" i="4" s="1"/>
  <c r="AU1029" i="4"/>
  <c r="BD1029" i="4" s="1"/>
  <c r="BA1029" i="4"/>
  <c r="Q1029" i="4"/>
  <c r="BC1029" i="4" s="1"/>
  <c r="P1074" i="4"/>
  <c r="BB1074" i="4" s="1"/>
  <c r="AU1074" i="4"/>
  <c r="BD1074" i="4" s="1"/>
  <c r="BA1074" i="4"/>
  <c r="Q1074" i="4"/>
  <c r="BC1074" i="4" s="1"/>
  <c r="P1226" i="4"/>
  <c r="BB1226" i="4" s="1"/>
  <c r="AU1226" i="4"/>
  <c r="BD1226" i="4" s="1"/>
  <c r="BA1226" i="4"/>
  <c r="P1274" i="4"/>
  <c r="BB1274" i="4" s="1"/>
  <c r="AU1274" i="4"/>
  <c r="BD1274" i="4" s="1"/>
  <c r="BA1274" i="4"/>
  <c r="Q1274" i="4"/>
  <c r="BC1274" i="4" s="1"/>
  <c r="P1327" i="4"/>
  <c r="BB1327" i="4" s="1"/>
  <c r="AU1327" i="4"/>
  <c r="BD1327" i="4" s="1"/>
  <c r="BA1327" i="4"/>
  <c r="Q1327" i="4"/>
  <c r="BC1327" i="4" s="1"/>
  <c r="P1500" i="4"/>
  <c r="BB1500" i="4" s="1"/>
  <c r="AU1500" i="4"/>
  <c r="BD1500" i="4" s="1"/>
  <c r="BA1500" i="4"/>
  <c r="P1561" i="4"/>
  <c r="BB1561" i="4" s="1"/>
  <c r="AU1561" i="4"/>
  <c r="BD1561" i="4" s="1"/>
  <c r="BA1561" i="4"/>
  <c r="Q1561" i="4"/>
  <c r="BC1561" i="4" s="1"/>
  <c r="P1601" i="4"/>
  <c r="BB1601" i="4" s="1"/>
  <c r="AU1601" i="4"/>
  <c r="BD1601" i="4" s="1"/>
  <c r="BA1601" i="4"/>
  <c r="Q1601" i="4"/>
  <c r="BC1601" i="4" s="1"/>
  <c r="P1806" i="4"/>
  <c r="BB1806" i="4" s="1"/>
  <c r="AU1806" i="4"/>
  <c r="BD1806" i="4" s="1"/>
  <c r="BA1806" i="4"/>
  <c r="P1925" i="4"/>
  <c r="BB1925" i="4" s="1"/>
  <c r="AU1925" i="4"/>
  <c r="BD1925" i="4" s="1"/>
  <c r="BA1925" i="4"/>
  <c r="Q1925" i="4"/>
  <c r="BC1925" i="4" s="1"/>
  <c r="P302" i="4"/>
  <c r="BB302" i="4" s="1"/>
  <c r="AU302" i="4"/>
  <c r="BD302" i="4" s="1"/>
  <c r="BA302" i="4"/>
  <c r="Q302" i="4"/>
  <c r="BC302" i="4" s="1"/>
  <c r="P547" i="4"/>
  <c r="BB547" i="4" s="1"/>
  <c r="AU547" i="4"/>
  <c r="BD547" i="4" s="1"/>
  <c r="Q547" i="4"/>
  <c r="BC547" i="4" s="1"/>
  <c r="BA547" i="4"/>
  <c r="P799" i="4"/>
  <c r="BB799" i="4" s="1"/>
  <c r="AU799" i="4"/>
  <c r="BD799" i="4" s="1"/>
  <c r="BA799" i="4"/>
  <c r="Q799" i="4"/>
  <c r="BC799" i="4" s="1"/>
  <c r="P1083" i="4"/>
  <c r="BB1083" i="4" s="1"/>
  <c r="AU1083" i="4"/>
  <c r="BD1083" i="4" s="1"/>
  <c r="Q1083" i="4"/>
  <c r="BC1083" i="4" s="1"/>
  <c r="BA1083" i="4"/>
  <c r="P1346" i="4"/>
  <c r="BB1346" i="4" s="1"/>
  <c r="AU1346" i="4"/>
  <c r="BD1346" i="4" s="1"/>
  <c r="BA1346" i="4"/>
  <c r="Q1346" i="4"/>
  <c r="BC1346" i="4" s="1"/>
  <c r="P1616" i="4"/>
  <c r="BB1616" i="4" s="1"/>
  <c r="AU1616" i="4"/>
  <c r="BD1616" i="4" s="1"/>
  <c r="BA1616" i="4"/>
  <c r="Q1616" i="4"/>
  <c r="BC1616" i="4" s="1"/>
  <c r="P1845" i="4"/>
  <c r="BB1845" i="4" s="1"/>
  <c r="AU1845" i="4"/>
  <c r="BD1845" i="4" s="1"/>
  <c r="BA1845" i="4"/>
  <c r="Q1845" i="4"/>
  <c r="BC1845" i="4" s="1"/>
  <c r="P458" i="4"/>
  <c r="BB458" i="4" s="1"/>
  <c r="AU458" i="4"/>
  <c r="BD458" i="4" s="1"/>
  <c r="BA458" i="4"/>
  <c r="Q458" i="4"/>
  <c r="BC458" i="4" s="1"/>
  <c r="P722" i="4"/>
  <c r="BB722" i="4" s="1"/>
  <c r="AU722" i="4"/>
  <c r="BD722" i="4" s="1"/>
  <c r="BA722" i="4"/>
  <c r="Q722" i="4"/>
  <c r="BC722" i="4" s="1"/>
  <c r="P960" i="4"/>
  <c r="BB960" i="4" s="1"/>
  <c r="AU960" i="4"/>
  <c r="BD960" i="4" s="1"/>
  <c r="BA960" i="4"/>
  <c r="Q960" i="4"/>
  <c r="BC960" i="4" s="1"/>
  <c r="P1192" i="4"/>
  <c r="BB1192" i="4" s="1"/>
  <c r="AU1192" i="4"/>
  <c r="BD1192" i="4" s="1"/>
  <c r="BA1192" i="4"/>
  <c r="Q1192" i="4"/>
  <c r="BC1192" i="4" s="1"/>
  <c r="P1444" i="4"/>
  <c r="BB1444" i="4" s="1"/>
  <c r="AU1444" i="4"/>
  <c r="BD1444" i="4" s="1"/>
  <c r="BA1444" i="4"/>
  <c r="Q1444" i="4"/>
  <c r="BC1444" i="4" s="1"/>
  <c r="P1708" i="4"/>
  <c r="BB1708" i="4" s="1"/>
  <c r="AU1708" i="4"/>
  <c r="BD1708" i="4" s="1"/>
  <c r="BA1708" i="4"/>
  <c r="Q1708" i="4"/>
  <c r="BC1708" i="4" s="1"/>
  <c r="P1953" i="4"/>
  <c r="BB1953" i="4" s="1"/>
  <c r="AU1953" i="4"/>
  <c r="BD1953" i="4" s="1"/>
  <c r="BA1953" i="4"/>
  <c r="Q1953" i="4"/>
  <c r="BC1953" i="4" s="1"/>
  <c r="P478" i="4"/>
  <c r="BB478" i="4" s="1"/>
  <c r="AU478" i="4"/>
  <c r="BD478" i="4" s="1"/>
  <c r="BA478" i="4"/>
  <c r="Q478" i="4"/>
  <c r="BC478" i="4" s="1"/>
  <c r="P717" i="4"/>
  <c r="BB717" i="4" s="1"/>
  <c r="AU717" i="4"/>
  <c r="BD717" i="4" s="1"/>
  <c r="BA717" i="4"/>
  <c r="Q717" i="4"/>
  <c r="BC717" i="4" s="1"/>
  <c r="P968" i="4"/>
  <c r="BB968" i="4" s="1"/>
  <c r="AU968" i="4"/>
  <c r="BD968" i="4" s="1"/>
  <c r="BA968" i="4"/>
  <c r="Q968" i="4"/>
  <c r="BC968" i="4" s="1"/>
  <c r="P1223" i="4"/>
  <c r="BB1223" i="4" s="1"/>
  <c r="AU1223" i="4"/>
  <c r="BD1223" i="4" s="1"/>
  <c r="BA1223" i="4"/>
  <c r="Q1223" i="4"/>
  <c r="BC1223" i="4" s="1"/>
  <c r="P1485" i="4"/>
  <c r="BB1485" i="4" s="1"/>
  <c r="AU1485" i="4"/>
  <c r="BD1485" i="4" s="1"/>
  <c r="BA1485" i="4"/>
  <c r="Q1485" i="4"/>
  <c r="BC1485" i="4" s="1"/>
  <c r="P1750" i="4"/>
  <c r="BB1750" i="4" s="1"/>
  <c r="AU1750" i="4"/>
  <c r="BD1750" i="4" s="1"/>
  <c r="BA1750" i="4"/>
  <c r="Q1750" i="4"/>
  <c r="BC1750" i="4" s="1"/>
  <c r="P440" i="4"/>
  <c r="BB440" i="4" s="1"/>
  <c r="AU440" i="4"/>
  <c r="BD440" i="4" s="1"/>
  <c r="BA440" i="4"/>
  <c r="Q440" i="4"/>
  <c r="BC440" i="4" s="1"/>
  <c r="P702" i="4"/>
  <c r="BB702" i="4" s="1"/>
  <c r="AU702" i="4"/>
  <c r="BD702" i="4" s="1"/>
  <c r="BA702" i="4"/>
  <c r="Q702" i="4"/>
  <c r="BC702" i="4" s="1"/>
  <c r="P962" i="4"/>
  <c r="BB962" i="4" s="1"/>
  <c r="AU962" i="4"/>
  <c r="BD962" i="4" s="1"/>
  <c r="BA962" i="4"/>
  <c r="Q962" i="4"/>
  <c r="BC962" i="4" s="1"/>
  <c r="P1218" i="4"/>
  <c r="BB1218" i="4" s="1"/>
  <c r="AU1218" i="4"/>
  <c r="BD1218" i="4" s="1"/>
  <c r="BA1218" i="4"/>
  <c r="Q1218" i="4"/>
  <c r="BC1218" i="4" s="1"/>
  <c r="P1453" i="4"/>
  <c r="BB1453" i="4" s="1"/>
  <c r="AU1453" i="4"/>
  <c r="BD1453" i="4" s="1"/>
  <c r="BA1453" i="4"/>
  <c r="Q1453" i="4"/>
  <c r="BC1453" i="4" s="1"/>
  <c r="P1719" i="4"/>
  <c r="BB1719" i="4" s="1"/>
  <c r="AU1719" i="4"/>
  <c r="BD1719" i="4" s="1"/>
  <c r="BA1719" i="4"/>
  <c r="Q1719" i="4"/>
  <c r="BC1719" i="4" s="1"/>
  <c r="P2003" i="4"/>
  <c r="BB2003" i="4" s="1"/>
  <c r="AU2003" i="4"/>
  <c r="BD2003" i="4" s="1"/>
  <c r="BA2003" i="4"/>
  <c r="Q2003" i="4"/>
  <c r="BC2003" i="4" s="1"/>
  <c r="P284" i="4"/>
  <c r="BB284" i="4" s="1"/>
  <c r="AU284" i="4"/>
  <c r="BD284" i="4" s="1"/>
  <c r="BA284" i="4"/>
  <c r="Q284" i="4"/>
  <c r="BC284" i="4" s="1"/>
  <c r="P1672" i="4"/>
  <c r="BB1672" i="4" s="1"/>
  <c r="AU1672" i="4"/>
  <c r="BD1672" i="4" s="1"/>
  <c r="BA1672" i="4"/>
  <c r="Q1672" i="4"/>
  <c r="BC1672" i="4" s="1"/>
  <c r="P1342" i="4"/>
  <c r="BB1342" i="4" s="1"/>
  <c r="AU1342" i="4"/>
  <c r="BD1342" i="4" s="1"/>
  <c r="BA1342" i="4"/>
  <c r="Q1342" i="4"/>
  <c r="BC1342" i="4" s="1"/>
  <c r="P663" i="4"/>
  <c r="BB663" i="4" s="1"/>
  <c r="AU663" i="4"/>
  <c r="BD663" i="4" s="1"/>
  <c r="BA663" i="4"/>
  <c r="P874" i="4"/>
  <c r="BB874" i="4" s="1"/>
  <c r="AU874" i="4"/>
  <c r="BD874" i="4" s="1"/>
  <c r="BA874" i="4"/>
  <c r="P994" i="4"/>
  <c r="BB994" i="4" s="1"/>
  <c r="AU994" i="4"/>
  <c r="BD994" i="4" s="1"/>
  <c r="BA994" i="4"/>
  <c r="Q288" i="4"/>
  <c r="BC288" i="4" s="1"/>
  <c r="P314" i="4"/>
  <c r="BB314" i="4" s="1"/>
  <c r="AU314" i="4"/>
  <c r="BD314" i="4" s="1"/>
  <c r="BA314" i="4"/>
  <c r="P344" i="4"/>
  <c r="BB344" i="4" s="1"/>
  <c r="AU344" i="4"/>
  <c r="BD344" i="4" s="1"/>
  <c r="BA344" i="4"/>
  <c r="Q407" i="4"/>
  <c r="BC407" i="4" s="1"/>
  <c r="P462" i="4"/>
  <c r="BB462" i="4" s="1"/>
  <c r="AU462" i="4"/>
  <c r="BD462" i="4" s="1"/>
  <c r="BA462" i="4"/>
  <c r="P489" i="4"/>
  <c r="BB489" i="4" s="1"/>
  <c r="AU489" i="4"/>
  <c r="BD489" i="4" s="1"/>
  <c r="BA489" i="4"/>
  <c r="P517" i="4"/>
  <c r="BB517" i="4" s="1"/>
  <c r="AU517" i="4"/>
  <c r="BD517" i="4" s="1"/>
  <c r="BA517" i="4"/>
  <c r="P545" i="4"/>
  <c r="BB545" i="4" s="1"/>
  <c r="AU545" i="4"/>
  <c r="BD545" i="4" s="1"/>
  <c r="BA545" i="4"/>
  <c r="P571" i="4"/>
  <c r="BB571" i="4" s="1"/>
  <c r="AU571" i="4"/>
  <c r="BD571" i="4" s="1"/>
  <c r="BA571" i="4"/>
  <c r="P603" i="4"/>
  <c r="BB603" i="4" s="1"/>
  <c r="AU603" i="4"/>
  <c r="BD603" i="4" s="1"/>
  <c r="BA603" i="4"/>
  <c r="P636" i="4"/>
  <c r="BB636" i="4" s="1"/>
  <c r="AU636" i="4"/>
  <c r="BD636" i="4" s="1"/>
  <c r="BA636" i="4"/>
  <c r="P725" i="4"/>
  <c r="BB725" i="4" s="1"/>
  <c r="AU725" i="4"/>
  <c r="BD725" i="4" s="1"/>
  <c r="BA725" i="4"/>
  <c r="P756" i="4"/>
  <c r="BB756" i="4" s="1"/>
  <c r="AU756" i="4"/>
  <c r="BD756" i="4" s="1"/>
  <c r="BA756" i="4"/>
  <c r="P790" i="4"/>
  <c r="BB790" i="4" s="1"/>
  <c r="AU790" i="4"/>
  <c r="BD790" i="4" s="1"/>
  <c r="BA790" i="4"/>
  <c r="P818" i="4"/>
  <c r="BB818" i="4" s="1"/>
  <c r="AU818" i="4"/>
  <c r="BD818" i="4" s="1"/>
  <c r="BA818" i="4"/>
  <c r="P936" i="4"/>
  <c r="BB936" i="4" s="1"/>
  <c r="AU936" i="4"/>
  <c r="BD936" i="4" s="1"/>
  <c r="BA936" i="4"/>
  <c r="P1094" i="4"/>
  <c r="BB1094" i="4" s="1"/>
  <c r="AU1094" i="4"/>
  <c r="BD1094" i="4" s="1"/>
  <c r="BA1094" i="4"/>
  <c r="P1220" i="4"/>
  <c r="BB1220" i="4" s="1"/>
  <c r="AU1220" i="4"/>
  <c r="BD1220" i="4" s="1"/>
  <c r="BA1220" i="4"/>
  <c r="P1246" i="4"/>
  <c r="BB1246" i="4" s="1"/>
  <c r="AU1246" i="4"/>
  <c r="BD1246" i="4" s="1"/>
  <c r="BA1246" i="4"/>
  <c r="P1281" i="4"/>
  <c r="BB1281" i="4" s="1"/>
  <c r="AU1281" i="4"/>
  <c r="BD1281" i="4" s="1"/>
  <c r="BA1281" i="4"/>
  <c r="P1308" i="4"/>
  <c r="BB1308" i="4" s="1"/>
  <c r="AU1308" i="4"/>
  <c r="BD1308" i="4" s="1"/>
  <c r="BA1308" i="4"/>
  <c r="P1420" i="4"/>
  <c r="BB1420" i="4" s="1"/>
  <c r="AU1420" i="4"/>
  <c r="BD1420" i="4" s="1"/>
  <c r="BA1420" i="4"/>
  <c r="P1449" i="4"/>
  <c r="BB1449" i="4" s="1"/>
  <c r="AU1449" i="4"/>
  <c r="BD1449" i="4" s="1"/>
  <c r="BA1449" i="4"/>
  <c r="P1474" i="4"/>
  <c r="BB1474" i="4" s="1"/>
  <c r="AU1474" i="4"/>
  <c r="BD1474" i="4" s="1"/>
  <c r="BA1474" i="4"/>
  <c r="P1580" i="4"/>
  <c r="BB1580" i="4" s="1"/>
  <c r="AU1580" i="4"/>
  <c r="BD1580" i="4" s="1"/>
  <c r="BA1580" i="4"/>
  <c r="P1641" i="4"/>
  <c r="BB1641" i="4" s="1"/>
  <c r="AU1641" i="4"/>
  <c r="BD1641" i="4" s="1"/>
  <c r="BA1641" i="4"/>
  <c r="P1669" i="4"/>
  <c r="BB1669" i="4" s="1"/>
  <c r="AU1669" i="4"/>
  <c r="BD1669" i="4" s="1"/>
  <c r="BA1669" i="4"/>
  <c r="P1805" i="4"/>
  <c r="BB1805" i="4" s="1"/>
  <c r="AU1805" i="4"/>
  <c r="BD1805" i="4" s="1"/>
  <c r="BA1805" i="4"/>
  <c r="P1837" i="4"/>
  <c r="BB1837" i="4" s="1"/>
  <c r="AU1837" i="4"/>
  <c r="BD1837" i="4" s="1"/>
  <c r="BA1837" i="4"/>
  <c r="P1862" i="4"/>
  <c r="BB1862" i="4" s="1"/>
  <c r="AU1862" i="4"/>
  <c r="BD1862" i="4" s="1"/>
  <c r="BA1862" i="4"/>
  <c r="P1893" i="4"/>
  <c r="BB1893" i="4" s="1"/>
  <c r="AU1893" i="4"/>
  <c r="BD1893" i="4" s="1"/>
  <c r="BA1893" i="4"/>
  <c r="P1918" i="4"/>
  <c r="BB1918" i="4" s="1"/>
  <c r="AU1918" i="4"/>
  <c r="BD1918" i="4" s="1"/>
  <c r="BA1918" i="4"/>
  <c r="P267" i="4"/>
  <c r="BB267" i="4" s="1"/>
  <c r="AU267" i="4"/>
  <c r="BD267" i="4" s="1"/>
  <c r="BA267" i="4"/>
  <c r="P308" i="4"/>
  <c r="BB308" i="4" s="1"/>
  <c r="AU308" i="4"/>
  <c r="BD308" i="4" s="1"/>
  <c r="BA308" i="4"/>
  <c r="P338" i="4"/>
  <c r="BB338" i="4" s="1"/>
  <c r="AU338" i="4"/>
  <c r="BD338" i="4" s="1"/>
  <c r="BA338" i="4"/>
  <c r="P372" i="4"/>
  <c r="BB372" i="4" s="1"/>
  <c r="AU372" i="4"/>
  <c r="BD372" i="4" s="1"/>
  <c r="BA372" i="4"/>
  <c r="P401" i="4"/>
  <c r="BB401" i="4" s="1"/>
  <c r="AU401" i="4"/>
  <c r="BD401" i="4" s="1"/>
  <c r="BA401" i="4"/>
  <c r="P428" i="4"/>
  <c r="BB428" i="4" s="1"/>
  <c r="AU428" i="4"/>
  <c r="BD428" i="4" s="1"/>
  <c r="BA428" i="4"/>
  <c r="P456" i="4"/>
  <c r="BB456" i="4" s="1"/>
  <c r="AU456" i="4"/>
  <c r="BD456" i="4" s="1"/>
  <c r="BA456" i="4"/>
  <c r="P497" i="4"/>
  <c r="BB497" i="4" s="1"/>
  <c r="AU497" i="4"/>
  <c r="BD497" i="4" s="1"/>
  <c r="BA497" i="4"/>
  <c r="P525" i="4"/>
  <c r="BB525" i="4" s="1"/>
  <c r="AU525" i="4"/>
  <c r="BD525" i="4" s="1"/>
  <c r="BA525" i="4"/>
  <c r="P561" i="4"/>
  <c r="BB561" i="4" s="1"/>
  <c r="AU561" i="4"/>
  <c r="BD561" i="4" s="1"/>
  <c r="BA561" i="4"/>
  <c r="P589" i="4"/>
  <c r="BB589" i="4" s="1"/>
  <c r="AU589" i="4"/>
  <c r="BD589" i="4" s="1"/>
  <c r="BA589" i="4"/>
  <c r="P616" i="4"/>
  <c r="BB616" i="4" s="1"/>
  <c r="AU616" i="4"/>
  <c r="BD616" i="4" s="1"/>
  <c r="BA616" i="4"/>
  <c r="P651" i="4"/>
  <c r="BB651" i="4" s="1"/>
  <c r="AU651" i="4"/>
  <c r="BD651" i="4" s="1"/>
  <c r="BA651" i="4"/>
  <c r="P683" i="4"/>
  <c r="BB683" i="4" s="1"/>
  <c r="AU683" i="4"/>
  <c r="BD683" i="4" s="1"/>
  <c r="BA683" i="4"/>
  <c r="P713" i="4"/>
  <c r="BB713" i="4" s="1"/>
  <c r="AU713" i="4"/>
  <c r="BD713" i="4" s="1"/>
  <c r="BA713" i="4"/>
  <c r="P742" i="4"/>
  <c r="BB742" i="4" s="1"/>
  <c r="AU742" i="4"/>
  <c r="BD742" i="4" s="1"/>
  <c r="BA742" i="4"/>
  <c r="P771" i="4"/>
  <c r="BB771" i="4" s="1"/>
  <c r="AU771" i="4"/>
  <c r="BD771" i="4" s="1"/>
  <c r="BA771" i="4"/>
  <c r="P798" i="4"/>
  <c r="BB798" i="4" s="1"/>
  <c r="AU798" i="4"/>
  <c r="BD798" i="4" s="1"/>
  <c r="BA798" i="4"/>
  <c r="P839" i="4"/>
  <c r="BB839" i="4" s="1"/>
  <c r="AU839" i="4"/>
  <c r="BD839" i="4" s="1"/>
  <c r="BA839" i="4"/>
  <c r="P868" i="4"/>
  <c r="BB868" i="4" s="1"/>
  <c r="AU868" i="4"/>
  <c r="BD868" i="4" s="1"/>
  <c r="BA868" i="4"/>
  <c r="P904" i="4"/>
  <c r="BB904" i="4" s="1"/>
  <c r="AU904" i="4"/>
  <c r="BD904" i="4" s="1"/>
  <c r="BA904" i="4"/>
  <c r="P944" i="4"/>
  <c r="BB944" i="4" s="1"/>
  <c r="AU944" i="4"/>
  <c r="BD944" i="4" s="1"/>
  <c r="BA944" i="4"/>
  <c r="Q944" i="4"/>
  <c r="BC944" i="4" s="1"/>
  <c r="P987" i="4"/>
  <c r="BB987" i="4" s="1"/>
  <c r="AU987" i="4"/>
  <c r="BD987" i="4" s="1"/>
  <c r="Q987" i="4"/>
  <c r="BC987" i="4" s="1"/>
  <c r="BA987" i="4"/>
  <c r="P1122" i="4"/>
  <c r="BB1122" i="4" s="1"/>
  <c r="AU1122" i="4"/>
  <c r="BD1122" i="4" s="1"/>
  <c r="BA1122" i="4"/>
  <c r="P1190" i="4"/>
  <c r="BB1190" i="4" s="1"/>
  <c r="AU1190" i="4"/>
  <c r="BD1190" i="4" s="1"/>
  <c r="BA1190" i="4"/>
  <c r="Q1190" i="4"/>
  <c r="BC1190" i="4" s="1"/>
  <c r="P1234" i="4"/>
  <c r="BB1234" i="4" s="1"/>
  <c r="AU1234" i="4"/>
  <c r="BD1234" i="4" s="1"/>
  <c r="BA1234" i="4"/>
  <c r="Q1234" i="4"/>
  <c r="BC1234" i="4" s="1"/>
  <c r="P1399" i="4"/>
  <c r="BB1399" i="4" s="1"/>
  <c r="AU1399" i="4"/>
  <c r="BD1399" i="4" s="1"/>
  <c r="BA1399" i="4"/>
  <c r="P1456" i="4"/>
  <c r="BB1456" i="4" s="1"/>
  <c r="AU1456" i="4"/>
  <c r="BD1456" i="4" s="1"/>
  <c r="BA1456" i="4"/>
  <c r="Q1456" i="4"/>
  <c r="BC1456" i="4" s="1"/>
  <c r="P1507" i="4"/>
  <c r="BB1507" i="4" s="1"/>
  <c r="AU1507" i="4"/>
  <c r="BD1507" i="4" s="1"/>
  <c r="Q1507" i="4"/>
  <c r="BC1507" i="4" s="1"/>
  <c r="BA1507" i="4"/>
  <c r="P1675" i="4"/>
  <c r="BB1675" i="4" s="1"/>
  <c r="AU1675" i="4"/>
  <c r="BD1675" i="4" s="1"/>
  <c r="BA1675" i="4"/>
  <c r="P1813" i="4"/>
  <c r="BB1813" i="4" s="1"/>
  <c r="AU1813" i="4"/>
  <c r="BD1813" i="4" s="1"/>
  <c r="BA1813" i="4"/>
  <c r="Q1813" i="4"/>
  <c r="BC1813" i="4" s="1"/>
  <c r="P1991" i="4"/>
  <c r="BB1991" i="4" s="1"/>
  <c r="AU1991" i="4"/>
  <c r="BD1991" i="4" s="1"/>
  <c r="BA1991" i="4"/>
  <c r="Q1991" i="4"/>
  <c r="BC1991" i="4" s="1"/>
  <c r="P450" i="4"/>
  <c r="BB450" i="4" s="1"/>
  <c r="AU450" i="4"/>
  <c r="BD450" i="4" s="1"/>
  <c r="BA450" i="4"/>
  <c r="Q450" i="4"/>
  <c r="BC450" i="4" s="1"/>
  <c r="P714" i="4"/>
  <c r="BB714" i="4" s="1"/>
  <c r="AU714" i="4"/>
  <c r="BD714" i="4" s="1"/>
  <c r="BA714" i="4"/>
  <c r="Q714" i="4"/>
  <c r="BC714" i="4" s="1"/>
  <c r="P973" i="4"/>
  <c r="BB973" i="4" s="1"/>
  <c r="AU973" i="4"/>
  <c r="BD973" i="4" s="1"/>
  <c r="BA973" i="4"/>
  <c r="Q973" i="4"/>
  <c r="BC973" i="4" s="1"/>
  <c r="P1262" i="4"/>
  <c r="BB1262" i="4" s="1"/>
  <c r="AU1262" i="4"/>
  <c r="BD1262" i="4" s="1"/>
  <c r="BA1262" i="4"/>
  <c r="Q1262" i="4"/>
  <c r="BC1262" i="4" s="1"/>
  <c r="P1513" i="4"/>
  <c r="BB1513" i="4" s="1"/>
  <c r="AU1513" i="4"/>
  <c r="BD1513" i="4" s="1"/>
  <c r="BA1513" i="4"/>
  <c r="Q1513" i="4"/>
  <c r="BC1513" i="4" s="1"/>
  <c r="P1754" i="4"/>
  <c r="BB1754" i="4" s="1"/>
  <c r="AU1754" i="4"/>
  <c r="BD1754" i="4" s="1"/>
  <c r="BA1754" i="4"/>
  <c r="Q1754" i="4"/>
  <c r="BC1754" i="4" s="1"/>
  <c r="P361" i="4"/>
  <c r="BB361" i="4" s="1"/>
  <c r="AU361" i="4"/>
  <c r="BD361" i="4" s="1"/>
  <c r="BA361" i="4"/>
  <c r="Q361" i="4"/>
  <c r="BC361" i="4" s="1"/>
  <c r="P624" i="4"/>
  <c r="BB624" i="4" s="1"/>
  <c r="AU624" i="4"/>
  <c r="BD624" i="4" s="1"/>
  <c r="BA624" i="4"/>
  <c r="Q624" i="4"/>
  <c r="BC624" i="4" s="1"/>
  <c r="P870" i="4"/>
  <c r="BB870" i="4" s="1"/>
  <c r="AU870" i="4"/>
  <c r="BD870" i="4" s="1"/>
  <c r="BA870" i="4"/>
  <c r="Q870" i="4"/>
  <c r="BC870" i="4" s="1"/>
  <c r="P1110" i="4"/>
  <c r="BB1110" i="4" s="1"/>
  <c r="AU1110" i="4"/>
  <c r="BD1110" i="4" s="1"/>
  <c r="BA1110" i="4"/>
  <c r="Q1110" i="4"/>
  <c r="BC1110" i="4" s="1"/>
  <c r="P1347" i="4"/>
  <c r="BB1347" i="4" s="1"/>
  <c r="AU1347" i="4"/>
  <c r="BD1347" i="4" s="1"/>
  <c r="Q1347" i="4"/>
  <c r="BC1347" i="4" s="1"/>
  <c r="BA1347" i="4"/>
  <c r="P1603" i="4"/>
  <c r="BB1603" i="4" s="1"/>
  <c r="AU1603" i="4"/>
  <c r="BD1603" i="4" s="1"/>
  <c r="Q1603" i="4"/>
  <c r="BC1603" i="4" s="1"/>
  <c r="BA1603" i="4"/>
  <c r="P1864" i="4"/>
  <c r="BB1864" i="4" s="1"/>
  <c r="AU1864" i="4"/>
  <c r="BD1864" i="4" s="1"/>
  <c r="BA1864" i="4"/>
  <c r="Q1864" i="4"/>
  <c r="BC1864" i="4" s="1"/>
  <c r="P363" i="4"/>
  <c r="BB363" i="4" s="1"/>
  <c r="AU363" i="4"/>
  <c r="BD363" i="4" s="1"/>
  <c r="BA363" i="4"/>
  <c r="Q363" i="4"/>
  <c r="BC363" i="4" s="1"/>
  <c r="P620" i="4"/>
  <c r="BB620" i="4" s="1"/>
  <c r="AU620" i="4"/>
  <c r="BD620" i="4" s="1"/>
  <c r="BA620" i="4"/>
  <c r="Q620" i="4"/>
  <c r="BC620" i="4" s="1"/>
  <c r="P885" i="4"/>
  <c r="BB885" i="4" s="1"/>
  <c r="AU885" i="4"/>
  <c r="BD885" i="4" s="1"/>
  <c r="BA885" i="4"/>
  <c r="Q885" i="4"/>
  <c r="BC885" i="4" s="1"/>
  <c r="P1133" i="4"/>
  <c r="BB1133" i="4" s="1"/>
  <c r="AU1133" i="4"/>
  <c r="BD1133" i="4" s="1"/>
  <c r="BA1133" i="4"/>
  <c r="Q1133" i="4"/>
  <c r="BC1133" i="4" s="1"/>
  <c r="P1389" i="4"/>
  <c r="BB1389" i="4" s="1"/>
  <c r="AU1389" i="4"/>
  <c r="BD1389" i="4" s="1"/>
  <c r="BA1389" i="4"/>
  <c r="Q1389" i="4"/>
  <c r="BC1389" i="4" s="1"/>
  <c r="P1638" i="4"/>
  <c r="BB1638" i="4" s="1"/>
  <c r="AU1638" i="4"/>
  <c r="BD1638" i="4" s="1"/>
  <c r="BA1638" i="4"/>
  <c r="Q1638" i="4"/>
  <c r="BC1638" i="4" s="1"/>
  <c r="P1902" i="4"/>
  <c r="BB1902" i="4" s="1"/>
  <c r="AU1902" i="4"/>
  <c r="BD1902" i="4" s="1"/>
  <c r="BA1902" i="4"/>
  <c r="Q1902" i="4"/>
  <c r="BC1902" i="4" s="1"/>
  <c r="P343" i="4"/>
  <c r="BB343" i="4" s="1"/>
  <c r="AU343" i="4"/>
  <c r="BD343" i="4" s="1"/>
  <c r="BA343" i="4"/>
  <c r="Q343" i="4"/>
  <c r="BC343" i="4" s="1"/>
  <c r="P601" i="4"/>
  <c r="BB601" i="4" s="1"/>
  <c r="AU601" i="4"/>
  <c r="BD601" i="4" s="1"/>
  <c r="BA601" i="4"/>
  <c r="Q601" i="4"/>
  <c r="BC601" i="4" s="1"/>
  <c r="P857" i="4"/>
  <c r="BB857" i="4" s="1"/>
  <c r="AU857" i="4"/>
  <c r="BD857" i="4" s="1"/>
  <c r="BA857" i="4"/>
  <c r="Q857" i="4"/>
  <c r="BC857" i="4" s="1"/>
  <c r="P1120" i="4"/>
  <c r="BB1120" i="4" s="1"/>
  <c r="AU1120" i="4"/>
  <c r="BD1120" i="4" s="1"/>
  <c r="BA1120" i="4"/>
  <c r="Q1120" i="4"/>
  <c r="BC1120" i="4" s="1"/>
  <c r="P1370" i="4"/>
  <c r="BB1370" i="4" s="1"/>
  <c r="AU1370" i="4"/>
  <c r="BD1370" i="4" s="1"/>
  <c r="BA1370" i="4"/>
  <c r="Q1370" i="4"/>
  <c r="BC1370" i="4" s="1"/>
  <c r="P1633" i="4"/>
  <c r="BB1633" i="4" s="1"/>
  <c r="AU1633" i="4"/>
  <c r="BD1633" i="4" s="1"/>
  <c r="BA1633" i="4"/>
  <c r="Q1633" i="4"/>
  <c r="BC1633" i="4" s="1"/>
  <c r="P1910" i="4"/>
  <c r="BB1910" i="4" s="1"/>
  <c r="AU1910" i="4"/>
  <c r="BD1910" i="4" s="1"/>
  <c r="BA1910" i="4"/>
  <c r="Q1910" i="4"/>
  <c r="BC1910" i="4" s="1"/>
  <c r="P685" i="4"/>
  <c r="BB685" i="4" s="1"/>
  <c r="AU685" i="4"/>
  <c r="BD685" i="4" s="1"/>
  <c r="BA685" i="4"/>
  <c r="Q685" i="4"/>
  <c r="BC685" i="4" s="1"/>
  <c r="P1961" i="4"/>
  <c r="BB1961" i="4" s="1"/>
  <c r="AU1961" i="4"/>
  <c r="BD1961" i="4" s="1"/>
  <c r="BA1961" i="4"/>
  <c r="Q1961" i="4"/>
  <c r="BC1961" i="4" s="1"/>
  <c r="P913" i="4"/>
  <c r="BB913" i="4" s="1"/>
  <c r="AU913" i="4"/>
  <c r="BD913" i="4" s="1"/>
  <c r="BA913" i="4"/>
  <c r="Q913" i="4"/>
  <c r="BC913" i="4" s="1"/>
  <c r="P362" i="4"/>
  <c r="BB362" i="4" s="1"/>
  <c r="AU362" i="4"/>
  <c r="BD362" i="4" s="1"/>
  <c r="BA362" i="4"/>
  <c r="Q362" i="4"/>
  <c r="BC362" i="4" s="1"/>
  <c r="P569" i="4"/>
  <c r="BB569" i="4" s="1"/>
  <c r="AU569" i="4"/>
  <c r="BD569" i="4" s="1"/>
  <c r="BA569" i="4"/>
  <c r="Q569" i="4"/>
  <c r="BC569" i="4" s="1"/>
  <c r="P1834" i="4"/>
  <c r="BB1834" i="4" s="1"/>
  <c r="AU1834" i="4"/>
  <c r="BD1834" i="4" s="1"/>
  <c r="BA1834" i="4"/>
  <c r="Q1834" i="4"/>
  <c r="BC1834" i="4" s="1"/>
  <c r="P1730" i="4"/>
  <c r="BB1730" i="4" s="1"/>
  <c r="AU1730" i="4"/>
  <c r="BD1730" i="4" s="1"/>
  <c r="BA1730" i="4"/>
  <c r="Q1730" i="4"/>
  <c r="BC1730" i="4" s="1"/>
  <c r="P670" i="4"/>
  <c r="BB670" i="4" s="1"/>
  <c r="AU670" i="4"/>
  <c r="BD670" i="4" s="1"/>
  <c r="BA670" i="4"/>
  <c r="P697" i="4"/>
  <c r="BB697" i="4" s="1"/>
  <c r="AU697" i="4"/>
  <c r="BD697" i="4" s="1"/>
  <c r="BA697" i="4"/>
  <c r="P852" i="4"/>
  <c r="BB852" i="4" s="1"/>
  <c r="AU852" i="4"/>
  <c r="BD852" i="4" s="1"/>
  <c r="BA852" i="4"/>
  <c r="P881" i="4"/>
  <c r="BB881" i="4" s="1"/>
  <c r="AU881" i="4"/>
  <c r="BD881" i="4" s="1"/>
  <c r="BA881" i="4"/>
  <c r="P971" i="4"/>
  <c r="BB971" i="4" s="1"/>
  <c r="AU971" i="4"/>
  <c r="BD971" i="4" s="1"/>
  <c r="BA971" i="4"/>
  <c r="P1001" i="4"/>
  <c r="BB1001" i="4" s="1"/>
  <c r="AU1001" i="4"/>
  <c r="BD1001" i="4" s="1"/>
  <c r="BA1001" i="4"/>
  <c r="P1036" i="4"/>
  <c r="BB1036" i="4" s="1"/>
  <c r="AU1036" i="4"/>
  <c r="BD1036" i="4" s="1"/>
  <c r="BA1036" i="4"/>
  <c r="P1066" i="4"/>
  <c r="BB1066" i="4" s="1"/>
  <c r="AU1066" i="4"/>
  <c r="BD1066" i="4" s="1"/>
  <c r="BA1066" i="4"/>
  <c r="P1129" i="4"/>
  <c r="BB1129" i="4" s="1"/>
  <c r="AU1129" i="4"/>
  <c r="BD1129" i="4" s="1"/>
  <c r="BA1129" i="4"/>
  <c r="P1163" i="4"/>
  <c r="BB1163" i="4" s="1"/>
  <c r="AU1163" i="4"/>
  <c r="BD1163" i="4" s="1"/>
  <c r="BA1163" i="4"/>
  <c r="P1339" i="4"/>
  <c r="BB1339" i="4" s="1"/>
  <c r="AU1339" i="4"/>
  <c r="BD1339" i="4" s="1"/>
  <c r="BA1339" i="4"/>
  <c r="P1365" i="4"/>
  <c r="BB1365" i="4" s="1"/>
  <c r="AU1365" i="4"/>
  <c r="BD1365" i="4" s="1"/>
  <c r="BA1365" i="4"/>
  <c r="P1392" i="4"/>
  <c r="BB1392" i="4" s="1"/>
  <c r="AU1392" i="4"/>
  <c r="BD1392" i="4" s="1"/>
  <c r="BA1392" i="4"/>
  <c r="P1506" i="4"/>
  <c r="BB1506" i="4" s="1"/>
  <c r="AU1506" i="4"/>
  <c r="BD1506" i="4" s="1"/>
  <c r="BA1506" i="4"/>
  <c r="P1529" i="4"/>
  <c r="BB1529" i="4" s="1"/>
  <c r="AU1529" i="4"/>
  <c r="BD1529" i="4" s="1"/>
  <c r="BA1529" i="4"/>
  <c r="P1614" i="4"/>
  <c r="BB1614" i="4" s="1"/>
  <c r="AU1614" i="4"/>
  <c r="BD1614" i="4" s="1"/>
  <c r="BA1614" i="4"/>
  <c r="P1698" i="4"/>
  <c r="BB1698" i="4" s="1"/>
  <c r="AU1698" i="4"/>
  <c r="BD1698" i="4" s="1"/>
  <c r="BA1698" i="4"/>
  <c r="P1727" i="4"/>
  <c r="BB1727" i="4" s="1"/>
  <c r="AU1727" i="4"/>
  <c r="BD1727" i="4" s="1"/>
  <c r="BA1727" i="4"/>
  <c r="P1753" i="4"/>
  <c r="BB1753" i="4" s="1"/>
  <c r="AU1753" i="4"/>
  <c r="BD1753" i="4" s="1"/>
  <c r="BA1753" i="4"/>
  <c r="P1951" i="4"/>
  <c r="BB1951" i="4" s="1"/>
  <c r="AU1951" i="4"/>
  <c r="BD1951" i="4" s="1"/>
  <c r="BA1951" i="4"/>
  <c r="P1984" i="4"/>
  <c r="BB1984" i="4" s="1"/>
  <c r="AU1984" i="4"/>
  <c r="BD1984" i="4" s="1"/>
  <c r="BA1984" i="4"/>
  <c r="P1037" i="4"/>
  <c r="BB1037" i="4" s="1"/>
  <c r="AU1037" i="4"/>
  <c r="BD1037" i="4" s="1"/>
  <c r="BA1037" i="4"/>
  <c r="P1089" i="4"/>
  <c r="BB1089" i="4" s="1"/>
  <c r="AU1089" i="4"/>
  <c r="BD1089" i="4" s="1"/>
  <c r="BA1089" i="4"/>
  <c r="Q1089" i="4"/>
  <c r="BC1089" i="4" s="1"/>
  <c r="P1130" i="4"/>
  <c r="BB1130" i="4" s="1"/>
  <c r="AU1130" i="4"/>
  <c r="BD1130" i="4" s="1"/>
  <c r="BA1130" i="4"/>
  <c r="Q1130" i="4"/>
  <c r="BC1130" i="4" s="1"/>
  <c r="P1294" i="4"/>
  <c r="BB1294" i="4" s="1"/>
  <c r="AU1294" i="4"/>
  <c r="BD1294" i="4" s="1"/>
  <c r="BA1294" i="4"/>
  <c r="P1340" i="4"/>
  <c r="BB1340" i="4" s="1"/>
  <c r="AU1340" i="4"/>
  <c r="BD1340" i="4" s="1"/>
  <c r="BA1340" i="4"/>
  <c r="Q1340" i="4"/>
  <c r="BC1340" i="4" s="1"/>
  <c r="P1406" i="4"/>
  <c r="BB1406" i="4" s="1"/>
  <c r="AU1406" i="4"/>
  <c r="BD1406" i="4" s="1"/>
  <c r="BA1406" i="4"/>
  <c r="Q1406" i="4"/>
  <c r="BC1406" i="4" s="1"/>
  <c r="P1568" i="4"/>
  <c r="BB1568" i="4" s="1"/>
  <c r="AU1568" i="4"/>
  <c r="BD1568" i="4" s="1"/>
  <c r="BA1568" i="4"/>
  <c r="P1615" i="4"/>
  <c r="BB1615" i="4" s="1"/>
  <c r="AU1615" i="4"/>
  <c r="BD1615" i="4" s="1"/>
  <c r="BA1615" i="4"/>
  <c r="Q1615" i="4"/>
  <c r="BC1615" i="4" s="1"/>
  <c r="P1687" i="4"/>
  <c r="BB1687" i="4" s="1"/>
  <c r="AU1687" i="4"/>
  <c r="BD1687" i="4" s="1"/>
  <c r="BA1687" i="4"/>
  <c r="Q1687" i="4"/>
  <c r="BC1687" i="4" s="1"/>
  <c r="P360" i="4"/>
  <c r="BB360" i="4" s="1"/>
  <c r="AU360" i="4"/>
  <c r="BD360" i="4" s="1"/>
  <c r="BA360" i="4"/>
  <c r="Q360" i="4"/>
  <c r="BC360" i="4" s="1"/>
  <c r="P617" i="4"/>
  <c r="BB617" i="4" s="1"/>
  <c r="AU617" i="4"/>
  <c r="BD617" i="4" s="1"/>
  <c r="BA617" i="4"/>
  <c r="Q617" i="4"/>
  <c r="BC617" i="4" s="1"/>
  <c r="P869" i="4"/>
  <c r="BB869" i="4" s="1"/>
  <c r="AU869" i="4"/>
  <c r="BD869" i="4" s="1"/>
  <c r="BA869" i="4"/>
  <c r="Q869" i="4"/>
  <c r="BC869" i="4" s="1"/>
  <c r="P1164" i="4"/>
  <c r="BB1164" i="4" s="1"/>
  <c r="AU1164" i="4"/>
  <c r="BD1164" i="4" s="1"/>
  <c r="BA1164" i="4"/>
  <c r="Q1164" i="4"/>
  <c r="BC1164" i="4" s="1"/>
  <c r="P1407" i="4"/>
  <c r="BB1407" i="4" s="1"/>
  <c r="AU1407" i="4"/>
  <c r="BD1407" i="4" s="1"/>
  <c r="BA1407" i="4"/>
  <c r="Q1407" i="4"/>
  <c r="BC1407" i="4" s="1"/>
  <c r="P1670" i="4"/>
  <c r="BB1670" i="4" s="1"/>
  <c r="AU1670" i="4"/>
  <c r="BD1670" i="4" s="1"/>
  <c r="BA1670" i="4"/>
  <c r="Q1670" i="4"/>
  <c r="BC1670" i="4" s="1"/>
  <c r="P1906" i="4"/>
  <c r="BB1906" i="4" s="1"/>
  <c r="AU1906" i="4"/>
  <c r="BD1906" i="4" s="1"/>
  <c r="BA1906" i="4"/>
  <c r="Q1906" i="4"/>
  <c r="BC1906" i="4" s="1"/>
  <c r="P533" i="4"/>
  <c r="BB533" i="4" s="1"/>
  <c r="AU533" i="4"/>
  <c r="BD533" i="4" s="1"/>
  <c r="BA533" i="4"/>
  <c r="Q533" i="4"/>
  <c r="BC533" i="4" s="1"/>
  <c r="P780" i="4"/>
  <c r="BB780" i="4" s="1"/>
  <c r="AU780" i="4"/>
  <c r="BD780" i="4" s="1"/>
  <c r="BA780" i="4"/>
  <c r="Q780" i="4"/>
  <c r="BC780" i="4" s="1"/>
  <c r="P1017" i="4"/>
  <c r="BB1017" i="4" s="1"/>
  <c r="AU1017" i="4"/>
  <c r="BD1017" i="4" s="1"/>
  <c r="BA1017" i="4"/>
  <c r="Q1017" i="4"/>
  <c r="BC1017" i="4" s="1"/>
  <c r="P1256" i="4"/>
  <c r="BB1256" i="4" s="1"/>
  <c r="AU1256" i="4"/>
  <c r="BD1256" i="4" s="1"/>
  <c r="BA1256" i="4"/>
  <c r="Q1256" i="4"/>
  <c r="BC1256" i="4" s="1"/>
  <c r="P1508" i="4"/>
  <c r="BB1508" i="4" s="1"/>
  <c r="AU1508" i="4"/>
  <c r="BD1508" i="4" s="1"/>
  <c r="BA1508" i="4"/>
  <c r="Q1508" i="4"/>
  <c r="BC1508" i="4" s="1"/>
  <c r="P1775" i="4"/>
  <c r="BB1775" i="4" s="1"/>
  <c r="AU1775" i="4"/>
  <c r="BD1775" i="4" s="1"/>
  <c r="BA1775" i="4"/>
  <c r="Q1775" i="4"/>
  <c r="BC1775" i="4" s="1"/>
  <c r="P270" i="4"/>
  <c r="BB270" i="4" s="1"/>
  <c r="AU270" i="4"/>
  <c r="BD270" i="4" s="1"/>
  <c r="BA270" i="4"/>
  <c r="Q270" i="4"/>
  <c r="BC270" i="4" s="1"/>
  <c r="P535" i="4"/>
  <c r="BB535" i="4" s="1"/>
  <c r="AU535" i="4"/>
  <c r="BD535" i="4" s="1"/>
  <c r="BA535" i="4"/>
  <c r="Q535" i="4"/>
  <c r="BC535" i="4" s="1"/>
  <c r="P787" i="4"/>
  <c r="BB787" i="4" s="1"/>
  <c r="AU787" i="4"/>
  <c r="BD787" i="4" s="1"/>
  <c r="BA787" i="4"/>
  <c r="Q787" i="4"/>
  <c r="BC787" i="4" s="1"/>
  <c r="P1033" i="4"/>
  <c r="BB1033" i="4" s="1"/>
  <c r="AU1033" i="4"/>
  <c r="BD1033" i="4" s="1"/>
  <c r="BA1033" i="4"/>
  <c r="Q1033" i="4"/>
  <c r="BC1033" i="4" s="1"/>
  <c r="P1290" i="4"/>
  <c r="BB1290" i="4" s="1"/>
  <c r="AU1290" i="4"/>
  <c r="BD1290" i="4" s="1"/>
  <c r="BA1290" i="4"/>
  <c r="Q1290" i="4"/>
  <c r="BC1290" i="4" s="1"/>
  <c r="P1558" i="4"/>
  <c r="BB1558" i="4" s="1"/>
  <c r="AU1558" i="4"/>
  <c r="BD1558" i="4" s="1"/>
  <c r="BA1558" i="4"/>
  <c r="Q1558" i="4"/>
  <c r="BC1558" i="4" s="1"/>
  <c r="P1816" i="4"/>
  <c r="BB1816" i="4" s="1"/>
  <c r="AU1816" i="4"/>
  <c r="BD1816" i="4" s="1"/>
  <c r="BA1816" i="4"/>
  <c r="Q1816" i="4"/>
  <c r="BC1816" i="4" s="1"/>
  <c r="P502" i="4"/>
  <c r="BB502" i="4" s="1"/>
  <c r="AU502" i="4"/>
  <c r="BD502" i="4" s="1"/>
  <c r="BA502" i="4"/>
  <c r="Q502" i="4"/>
  <c r="BC502" i="4" s="1"/>
  <c r="P768" i="4"/>
  <c r="BB768" i="4" s="1"/>
  <c r="AU768" i="4"/>
  <c r="BD768" i="4" s="1"/>
  <c r="BA768" i="4"/>
  <c r="Q768" i="4"/>
  <c r="BC768" i="4" s="1"/>
  <c r="P1026" i="4"/>
  <c r="BB1026" i="4" s="1"/>
  <c r="AU1026" i="4"/>
  <c r="BD1026" i="4" s="1"/>
  <c r="BA1026" i="4"/>
  <c r="Q1026" i="4"/>
  <c r="BC1026" i="4" s="1"/>
  <c r="P1272" i="4"/>
  <c r="BB1272" i="4" s="1"/>
  <c r="AU1272" i="4"/>
  <c r="BD1272" i="4" s="1"/>
  <c r="BA1272" i="4"/>
  <c r="Q1272" i="4"/>
  <c r="BC1272" i="4" s="1"/>
  <c r="P1533" i="4"/>
  <c r="BB1533" i="4" s="1"/>
  <c r="AU1533" i="4"/>
  <c r="BD1533" i="4" s="1"/>
  <c r="BA1533" i="4"/>
  <c r="Q1533" i="4"/>
  <c r="BC1533" i="4" s="1"/>
  <c r="P1797" i="4"/>
  <c r="BB1797" i="4" s="1"/>
  <c r="AU1797" i="4"/>
  <c r="BD1797" i="4" s="1"/>
  <c r="BA1797" i="4"/>
  <c r="Q1797" i="4"/>
  <c r="BC1797" i="4" s="1"/>
  <c r="P390" i="4"/>
  <c r="BB390" i="4" s="1"/>
  <c r="AU390" i="4"/>
  <c r="BD390" i="4" s="1"/>
  <c r="BA390" i="4"/>
  <c r="Q390" i="4"/>
  <c r="BC390" i="4" s="1"/>
  <c r="P1416" i="4"/>
  <c r="BB1416" i="4" s="1"/>
  <c r="AU1416" i="4"/>
  <c r="BD1416" i="4" s="1"/>
  <c r="BA1416" i="4"/>
  <c r="Q1416" i="4"/>
  <c r="BC1416" i="4" s="1"/>
  <c r="P1097" i="4"/>
  <c r="BB1097" i="4" s="1"/>
  <c r="AU1097" i="4"/>
  <c r="BD1097" i="4" s="1"/>
  <c r="BA1097" i="4"/>
  <c r="Q1097" i="4"/>
  <c r="BC1097" i="4" s="1"/>
  <c r="P1644" i="4"/>
  <c r="BB1644" i="4" s="1"/>
  <c r="AU1644" i="4"/>
  <c r="BD1644" i="4" s="1"/>
  <c r="BA1644" i="4"/>
  <c r="Q1644" i="4"/>
  <c r="BC1644" i="4" s="1"/>
  <c r="P280" i="4"/>
  <c r="BB280" i="4" s="1"/>
  <c r="AU280" i="4"/>
  <c r="BD280" i="4" s="1"/>
  <c r="BA280" i="4"/>
  <c r="P322" i="4"/>
  <c r="BB322" i="4" s="1"/>
  <c r="AU322" i="4"/>
  <c r="BD322" i="4" s="1"/>
  <c r="BA322" i="4"/>
  <c r="P351" i="4"/>
  <c r="BB351" i="4" s="1"/>
  <c r="AU351" i="4"/>
  <c r="BD351" i="4" s="1"/>
  <c r="BA351" i="4"/>
  <c r="P467" i="4"/>
  <c r="BB467" i="4" s="1"/>
  <c r="AU467" i="4"/>
  <c r="BD467" i="4" s="1"/>
  <c r="BA467" i="4"/>
  <c r="P496" i="4"/>
  <c r="BB496" i="4" s="1"/>
  <c r="AU496" i="4"/>
  <c r="BD496" i="4" s="1"/>
  <c r="BA496" i="4"/>
  <c r="P524" i="4"/>
  <c r="BB524" i="4" s="1"/>
  <c r="AU524" i="4"/>
  <c r="BD524" i="4" s="1"/>
  <c r="BA524" i="4"/>
  <c r="P552" i="4"/>
  <c r="BB552" i="4" s="1"/>
  <c r="AU552" i="4"/>
  <c r="BD552" i="4" s="1"/>
  <c r="BA552" i="4"/>
  <c r="P577" i="4"/>
  <c r="BB577" i="4" s="1"/>
  <c r="AU577" i="4"/>
  <c r="BD577" i="4" s="1"/>
  <c r="BA577" i="4"/>
  <c r="P644" i="4"/>
  <c r="BB644" i="4" s="1"/>
  <c r="AU644" i="4"/>
  <c r="BD644" i="4" s="1"/>
  <c r="BA644" i="4"/>
  <c r="P733" i="4"/>
  <c r="BB733" i="4" s="1"/>
  <c r="AU733" i="4"/>
  <c r="BD733" i="4" s="1"/>
  <c r="BA733" i="4"/>
  <c r="P797" i="4"/>
  <c r="BB797" i="4" s="1"/>
  <c r="AU797" i="4"/>
  <c r="BD797" i="4" s="1"/>
  <c r="BA797" i="4"/>
  <c r="P825" i="4"/>
  <c r="BB825" i="4" s="1"/>
  <c r="AU825" i="4"/>
  <c r="BD825" i="4" s="1"/>
  <c r="BA825" i="4"/>
  <c r="P916" i="4"/>
  <c r="BB916" i="4" s="1"/>
  <c r="AU916" i="4"/>
  <c r="BD916" i="4" s="1"/>
  <c r="BA916" i="4"/>
  <c r="P1100" i="4"/>
  <c r="BB1100" i="4" s="1"/>
  <c r="AU1100" i="4"/>
  <c r="BD1100" i="4" s="1"/>
  <c r="BA1100" i="4"/>
  <c r="P1225" i="4"/>
  <c r="BB1225" i="4" s="1"/>
  <c r="AU1225" i="4"/>
  <c r="BD1225" i="4" s="1"/>
  <c r="BA1225" i="4"/>
  <c r="P1253" i="4"/>
  <c r="BB1253" i="4" s="1"/>
  <c r="AU1253" i="4"/>
  <c r="BD1253" i="4" s="1"/>
  <c r="BA1253" i="4"/>
  <c r="P1287" i="4"/>
  <c r="BB1287" i="4" s="1"/>
  <c r="AU1287" i="4"/>
  <c r="BD1287" i="4" s="1"/>
  <c r="BA1287" i="4"/>
  <c r="P1427" i="4"/>
  <c r="BB1427" i="4" s="1"/>
  <c r="AU1427" i="4"/>
  <c r="BD1427" i="4" s="1"/>
  <c r="BA1427" i="4"/>
  <c r="P1455" i="4"/>
  <c r="BB1455" i="4" s="1"/>
  <c r="AU1455" i="4"/>
  <c r="BD1455" i="4" s="1"/>
  <c r="BA1455" i="4"/>
  <c r="P1481" i="4"/>
  <c r="BB1481" i="4" s="1"/>
  <c r="AU1481" i="4"/>
  <c r="BD1481" i="4" s="1"/>
  <c r="BA1481" i="4"/>
  <c r="P1560" i="4"/>
  <c r="BB1560" i="4" s="1"/>
  <c r="AU1560" i="4"/>
  <c r="BD1560" i="4" s="1"/>
  <c r="BA1560" i="4"/>
  <c r="P1648" i="4"/>
  <c r="BB1648" i="4" s="1"/>
  <c r="AU1648" i="4"/>
  <c r="BD1648" i="4" s="1"/>
  <c r="BA1648" i="4"/>
  <c r="P1784" i="4"/>
  <c r="BB1784" i="4" s="1"/>
  <c r="AU1784" i="4"/>
  <c r="BD1784" i="4" s="1"/>
  <c r="BA1784" i="4"/>
  <c r="P1812" i="4"/>
  <c r="BB1812" i="4" s="1"/>
  <c r="AU1812" i="4"/>
  <c r="BD1812" i="4" s="1"/>
  <c r="BA1812" i="4"/>
  <c r="P1844" i="4"/>
  <c r="BB1844" i="4" s="1"/>
  <c r="AU1844" i="4"/>
  <c r="BD1844" i="4" s="1"/>
  <c r="BA1844" i="4"/>
  <c r="P1898" i="4"/>
  <c r="BB1898" i="4" s="1"/>
  <c r="AU1898" i="4"/>
  <c r="BD1898" i="4" s="1"/>
  <c r="BA1898" i="4"/>
  <c r="P281" i="4"/>
  <c r="BB281" i="4" s="1"/>
  <c r="AU281" i="4"/>
  <c r="BD281" i="4" s="1"/>
  <c r="BA281" i="4"/>
  <c r="P315" i="4"/>
  <c r="BB315" i="4" s="1"/>
  <c r="AU315" i="4"/>
  <c r="BD315" i="4" s="1"/>
  <c r="BA315" i="4"/>
  <c r="P345" i="4"/>
  <c r="BB345" i="4" s="1"/>
  <c r="AU345" i="4"/>
  <c r="BD345" i="4" s="1"/>
  <c r="BA345" i="4"/>
  <c r="P379" i="4"/>
  <c r="BB379" i="4" s="1"/>
  <c r="AU379" i="4"/>
  <c r="BD379" i="4" s="1"/>
  <c r="BA379" i="4"/>
  <c r="P408" i="4"/>
  <c r="BB408" i="4" s="1"/>
  <c r="AU408" i="4"/>
  <c r="BD408" i="4" s="1"/>
  <c r="BA408" i="4"/>
  <c r="P435" i="4"/>
  <c r="BB435" i="4" s="1"/>
  <c r="AU435" i="4"/>
  <c r="BD435" i="4" s="1"/>
  <c r="BA435" i="4"/>
  <c r="P463" i="4"/>
  <c r="BB463" i="4" s="1"/>
  <c r="AU463" i="4"/>
  <c r="BD463" i="4" s="1"/>
  <c r="BA463" i="4"/>
  <c r="P505" i="4"/>
  <c r="BB505" i="4" s="1"/>
  <c r="AU505" i="4"/>
  <c r="BD505" i="4" s="1"/>
  <c r="BA505" i="4"/>
  <c r="P539" i="4"/>
  <c r="BB539" i="4" s="1"/>
  <c r="AU539" i="4"/>
  <c r="BD539" i="4" s="1"/>
  <c r="BA539" i="4"/>
  <c r="P566" i="4"/>
  <c r="BB566" i="4" s="1"/>
  <c r="AU566" i="4"/>
  <c r="BD566" i="4" s="1"/>
  <c r="BA566" i="4"/>
  <c r="P596" i="4"/>
  <c r="BB596" i="4" s="1"/>
  <c r="AU596" i="4"/>
  <c r="BD596" i="4" s="1"/>
  <c r="BA596" i="4"/>
  <c r="P622" i="4"/>
  <c r="BB622" i="4" s="1"/>
  <c r="AU622" i="4"/>
  <c r="BD622" i="4" s="1"/>
  <c r="BA622" i="4"/>
  <c r="P658" i="4"/>
  <c r="BB658" i="4" s="1"/>
  <c r="AU658" i="4"/>
  <c r="BD658" i="4" s="1"/>
  <c r="BA658" i="4"/>
  <c r="P690" i="4"/>
  <c r="BB690" i="4" s="1"/>
  <c r="AU690" i="4"/>
  <c r="BD690" i="4" s="1"/>
  <c r="BA690" i="4"/>
  <c r="P720" i="4"/>
  <c r="BB720" i="4" s="1"/>
  <c r="AU720" i="4"/>
  <c r="BD720" i="4" s="1"/>
  <c r="BA720" i="4"/>
  <c r="P749" i="4"/>
  <c r="BB749" i="4" s="1"/>
  <c r="AU749" i="4"/>
  <c r="BD749" i="4" s="1"/>
  <c r="BA749" i="4"/>
  <c r="P778" i="4"/>
  <c r="BB778" i="4" s="1"/>
  <c r="AU778" i="4"/>
  <c r="BD778" i="4" s="1"/>
  <c r="BA778" i="4"/>
  <c r="P819" i="4"/>
  <c r="BB819" i="4" s="1"/>
  <c r="AU819" i="4"/>
  <c r="BD819" i="4" s="1"/>
  <c r="BA819" i="4"/>
  <c r="P846" i="4"/>
  <c r="BB846" i="4" s="1"/>
  <c r="AU846" i="4"/>
  <c r="BD846" i="4" s="1"/>
  <c r="BA846" i="4"/>
  <c r="P875" i="4"/>
  <c r="BB875" i="4" s="1"/>
  <c r="AU875" i="4"/>
  <c r="BD875" i="4" s="1"/>
  <c r="BA875" i="4"/>
  <c r="P911" i="4"/>
  <c r="BB911" i="4" s="1"/>
  <c r="AU911" i="4"/>
  <c r="BD911" i="4" s="1"/>
  <c r="BA911" i="4"/>
  <c r="P951" i="4"/>
  <c r="BB951" i="4" s="1"/>
  <c r="AU951" i="4"/>
  <c r="BD951" i="4" s="1"/>
  <c r="BA951" i="4"/>
  <c r="P1002" i="4"/>
  <c r="BB1002" i="4" s="1"/>
  <c r="AU1002" i="4"/>
  <c r="BD1002" i="4" s="1"/>
  <c r="BA1002" i="4"/>
  <c r="Q1002" i="4"/>
  <c r="BC1002" i="4" s="1"/>
  <c r="P1044" i="4"/>
  <c r="BB1044" i="4" s="1"/>
  <c r="AU1044" i="4"/>
  <c r="BD1044" i="4" s="1"/>
  <c r="BA1044" i="4"/>
  <c r="Q1044" i="4"/>
  <c r="BC1044" i="4" s="1"/>
  <c r="P1196" i="4"/>
  <c r="BB1196" i="4" s="1"/>
  <c r="AU1196" i="4"/>
  <c r="BD1196" i="4" s="1"/>
  <c r="BA1196" i="4"/>
  <c r="P1247" i="4"/>
  <c r="BB1247" i="4" s="1"/>
  <c r="AU1247" i="4"/>
  <c r="BD1247" i="4" s="1"/>
  <c r="BA1247" i="4"/>
  <c r="Q1247" i="4"/>
  <c r="BC1247" i="4" s="1"/>
  <c r="P1301" i="4"/>
  <c r="BB1301" i="4" s="1"/>
  <c r="AU1301" i="4"/>
  <c r="BD1301" i="4" s="1"/>
  <c r="BA1301" i="4"/>
  <c r="Q1301" i="4"/>
  <c r="BC1301" i="4" s="1"/>
  <c r="P1463" i="4"/>
  <c r="BB1463" i="4" s="1"/>
  <c r="AU1463" i="4"/>
  <c r="BD1463" i="4" s="1"/>
  <c r="BA1463" i="4"/>
  <c r="P1530" i="4"/>
  <c r="BB1530" i="4" s="1"/>
  <c r="AU1530" i="4"/>
  <c r="BD1530" i="4" s="1"/>
  <c r="BA1530" i="4"/>
  <c r="Q1530" i="4"/>
  <c r="BC1530" i="4" s="1"/>
  <c r="P1575" i="4"/>
  <c r="BB1575" i="4" s="1"/>
  <c r="AU1575" i="4"/>
  <c r="BD1575" i="4" s="1"/>
  <c r="BA1575" i="4"/>
  <c r="Q1575" i="4"/>
  <c r="BC1575" i="4" s="1"/>
  <c r="P1760" i="4"/>
  <c r="BB1760" i="4" s="1"/>
  <c r="AU1760" i="4"/>
  <c r="BD1760" i="4" s="1"/>
  <c r="BA1760" i="4"/>
  <c r="P1886" i="4"/>
  <c r="BB1886" i="4" s="1"/>
  <c r="AU1886" i="4"/>
  <c r="BD1886" i="4" s="1"/>
  <c r="BA1886" i="4"/>
  <c r="Q1886" i="4"/>
  <c r="BC1886" i="4" s="1"/>
  <c r="P274" i="4"/>
  <c r="BB274" i="4" s="1"/>
  <c r="AU274" i="4"/>
  <c r="BD274" i="4" s="1"/>
  <c r="BA274" i="4"/>
  <c r="Q274" i="4"/>
  <c r="BC274" i="4" s="1"/>
  <c r="P519" i="4"/>
  <c r="BB519" i="4" s="1"/>
  <c r="AU519" i="4"/>
  <c r="BD519" i="4" s="1"/>
  <c r="BA519" i="4"/>
  <c r="Q519" i="4"/>
  <c r="BC519" i="4" s="1"/>
  <c r="P772" i="4"/>
  <c r="BB772" i="4" s="1"/>
  <c r="AU772" i="4"/>
  <c r="BD772" i="4" s="1"/>
  <c r="BA772" i="4"/>
  <c r="Q772" i="4"/>
  <c r="BC772" i="4" s="1"/>
  <c r="P1045" i="4"/>
  <c r="BB1045" i="4" s="1"/>
  <c r="AU1045" i="4"/>
  <c r="BD1045" i="4" s="1"/>
  <c r="BA1045" i="4"/>
  <c r="Q1045" i="4"/>
  <c r="BC1045" i="4" s="1"/>
  <c r="P1321" i="4"/>
  <c r="BB1321" i="4" s="1"/>
  <c r="AU1321" i="4"/>
  <c r="BD1321" i="4" s="1"/>
  <c r="BA1321" i="4"/>
  <c r="Q1321" i="4"/>
  <c r="BC1321" i="4" s="1"/>
  <c r="P1589" i="4"/>
  <c r="BB1589" i="4" s="1"/>
  <c r="AU1589" i="4"/>
  <c r="BD1589" i="4" s="1"/>
  <c r="BA1589" i="4"/>
  <c r="Q1589" i="4"/>
  <c r="BC1589" i="4" s="1"/>
  <c r="P1814" i="4"/>
  <c r="BB1814" i="4" s="1"/>
  <c r="AU1814" i="4"/>
  <c r="BD1814" i="4" s="1"/>
  <c r="BA1814" i="4"/>
  <c r="Q1814" i="4"/>
  <c r="BC1814" i="4" s="1"/>
  <c r="P430" i="4"/>
  <c r="BB430" i="4" s="1"/>
  <c r="AU430" i="4"/>
  <c r="BD430" i="4" s="1"/>
  <c r="BA430" i="4"/>
  <c r="Q430" i="4"/>
  <c r="BC430" i="4" s="1"/>
  <c r="P684" i="4"/>
  <c r="BB684" i="4" s="1"/>
  <c r="AU684" i="4"/>
  <c r="BD684" i="4" s="1"/>
  <c r="BA684" i="4"/>
  <c r="Q684" i="4"/>
  <c r="BC684" i="4" s="1"/>
  <c r="P931" i="4"/>
  <c r="BB931" i="4" s="1"/>
  <c r="AU931" i="4"/>
  <c r="BD931" i="4" s="1"/>
  <c r="Q931" i="4"/>
  <c r="BC931" i="4" s="1"/>
  <c r="BA931" i="4"/>
  <c r="P1165" i="4"/>
  <c r="BB1165" i="4" s="1"/>
  <c r="AU1165" i="4"/>
  <c r="BD1165" i="4" s="1"/>
  <c r="BA1165" i="4"/>
  <c r="Q1165" i="4"/>
  <c r="BC1165" i="4" s="1"/>
  <c r="P1415" i="4"/>
  <c r="BB1415" i="4" s="1"/>
  <c r="AU1415" i="4"/>
  <c r="BD1415" i="4" s="1"/>
  <c r="BA1415" i="4"/>
  <c r="Q1415" i="4"/>
  <c r="BC1415" i="4" s="1"/>
  <c r="P1676" i="4"/>
  <c r="BB1676" i="4" s="1"/>
  <c r="AU1676" i="4"/>
  <c r="BD1676" i="4" s="1"/>
  <c r="BA1676" i="4"/>
  <c r="Q1676" i="4"/>
  <c r="BC1676" i="4" s="1"/>
  <c r="P1927" i="4"/>
  <c r="BB1927" i="4" s="1"/>
  <c r="AU1927" i="4"/>
  <c r="BD1927" i="4" s="1"/>
  <c r="BA1927" i="4"/>
  <c r="Q1927" i="4"/>
  <c r="BC1927" i="4" s="1"/>
  <c r="P446" i="4"/>
  <c r="BB446" i="4" s="1"/>
  <c r="AU446" i="4"/>
  <c r="BD446" i="4" s="1"/>
  <c r="BA446" i="4"/>
  <c r="Q446" i="4"/>
  <c r="BC446" i="4" s="1"/>
  <c r="P686" i="4"/>
  <c r="BB686" i="4" s="1"/>
  <c r="AU686" i="4"/>
  <c r="BD686" i="4" s="1"/>
  <c r="BA686" i="4"/>
  <c r="Q686" i="4"/>
  <c r="BC686" i="4" s="1"/>
  <c r="P941" i="4"/>
  <c r="BB941" i="4" s="1"/>
  <c r="AU941" i="4"/>
  <c r="BD941" i="4" s="1"/>
  <c r="BA941" i="4"/>
  <c r="Q941" i="4"/>
  <c r="BC941" i="4" s="1"/>
  <c r="P1194" i="4"/>
  <c r="BB1194" i="4" s="1"/>
  <c r="AU1194" i="4"/>
  <c r="BD1194" i="4" s="1"/>
  <c r="BA1194" i="4"/>
  <c r="Q1194" i="4"/>
  <c r="BC1194" i="4" s="1"/>
  <c r="P1446" i="4"/>
  <c r="BB1446" i="4" s="1"/>
  <c r="AU1446" i="4"/>
  <c r="BD1446" i="4" s="1"/>
  <c r="BA1446" i="4"/>
  <c r="Q1446" i="4"/>
  <c r="BC1446" i="4" s="1"/>
  <c r="P1725" i="4"/>
  <c r="BB1725" i="4" s="1"/>
  <c r="AU1725" i="4"/>
  <c r="BD1725" i="4" s="1"/>
  <c r="BA1725" i="4"/>
  <c r="Q1725" i="4"/>
  <c r="BC1725" i="4" s="1"/>
  <c r="P1982" i="4"/>
  <c r="BB1982" i="4" s="1"/>
  <c r="AU1982" i="4"/>
  <c r="BD1982" i="4" s="1"/>
  <c r="BA1982" i="4"/>
  <c r="Q1982" i="4"/>
  <c r="BC1982" i="4" s="1"/>
  <c r="P412" i="4"/>
  <c r="BB412" i="4" s="1"/>
  <c r="AU412" i="4"/>
  <c r="BD412" i="4" s="1"/>
  <c r="BA412" i="4"/>
  <c r="Q412" i="4"/>
  <c r="BC412" i="4" s="1"/>
  <c r="P668" i="4"/>
  <c r="BB668" i="4" s="1"/>
  <c r="AU668" i="4"/>
  <c r="BD668" i="4" s="1"/>
  <c r="BA668" i="4"/>
  <c r="Q668" i="4"/>
  <c r="BC668" i="4" s="1"/>
  <c r="P927" i="4"/>
  <c r="BB927" i="4" s="1"/>
  <c r="AU927" i="4"/>
  <c r="BD927" i="4" s="1"/>
  <c r="BA927" i="4"/>
  <c r="Q927" i="4"/>
  <c r="BC927" i="4" s="1"/>
  <c r="P1182" i="4"/>
  <c r="BB1182" i="4" s="1"/>
  <c r="AU1182" i="4"/>
  <c r="BD1182" i="4" s="1"/>
  <c r="BA1182" i="4"/>
  <c r="Q1182" i="4"/>
  <c r="BC1182" i="4" s="1"/>
  <c r="P1425" i="4"/>
  <c r="BB1425" i="4" s="1"/>
  <c r="AU1425" i="4"/>
  <c r="BD1425" i="4" s="1"/>
  <c r="BA1425" i="4"/>
  <c r="Q1425" i="4"/>
  <c r="BC1425" i="4" s="1"/>
  <c r="P1684" i="4"/>
  <c r="BB1684" i="4" s="1"/>
  <c r="AU1684" i="4"/>
  <c r="BD1684" i="4" s="1"/>
  <c r="BA1684" i="4"/>
  <c r="Q1684" i="4"/>
  <c r="BC1684" i="4" s="1"/>
  <c r="P1963" i="4"/>
  <c r="BB1963" i="4" s="1"/>
  <c r="AU1963" i="4"/>
  <c r="BD1963" i="4" s="1"/>
  <c r="BA1963" i="4"/>
  <c r="Q1963" i="4"/>
  <c r="BC1963" i="4" s="1"/>
  <c r="P325" i="4"/>
  <c r="BB325" i="4" s="1"/>
  <c r="AU325" i="4"/>
  <c r="BD325" i="4" s="1"/>
  <c r="BA325" i="4"/>
  <c r="Q325" i="4"/>
  <c r="BC325" i="4" s="1"/>
  <c r="P378" i="4"/>
  <c r="BB378" i="4" s="1"/>
  <c r="AU378" i="4"/>
  <c r="BD378" i="4" s="1"/>
  <c r="BA378" i="4"/>
  <c r="P296" i="4"/>
  <c r="BB296" i="4" s="1"/>
  <c r="AU296" i="4"/>
  <c r="BD296" i="4" s="1"/>
  <c r="BA296" i="4"/>
  <c r="Q358" i="4"/>
  <c r="BC358" i="4" s="1"/>
  <c r="P386" i="4"/>
  <c r="BB386" i="4" s="1"/>
  <c r="AU386" i="4"/>
  <c r="BD386" i="4" s="1"/>
  <c r="BA386" i="4"/>
  <c r="P414" i="4"/>
  <c r="BB414" i="4" s="1"/>
  <c r="AU414" i="4"/>
  <c r="BD414" i="4" s="1"/>
  <c r="BA414" i="4"/>
  <c r="P442" i="4"/>
  <c r="BB442" i="4" s="1"/>
  <c r="AU442" i="4"/>
  <c r="BD442" i="4" s="1"/>
  <c r="BA442" i="4"/>
  <c r="Q473" i="4"/>
  <c r="BC473" i="4" s="1"/>
  <c r="Q504" i="4"/>
  <c r="BC504" i="4" s="1"/>
  <c r="Q560" i="4"/>
  <c r="BC560" i="4" s="1"/>
  <c r="P615" i="4"/>
  <c r="BB615" i="4" s="1"/>
  <c r="AU615" i="4"/>
  <c r="BD615" i="4" s="1"/>
  <c r="BA615" i="4"/>
  <c r="P676" i="4"/>
  <c r="BB676" i="4" s="1"/>
  <c r="AU676" i="4"/>
  <c r="BD676" i="4" s="1"/>
  <c r="BA676" i="4"/>
  <c r="P704" i="4"/>
  <c r="BB704" i="4" s="1"/>
  <c r="AU704" i="4"/>
  <c r="BD704" i="4" s="1"/>
  <c r="BA704" i="4"/>
  <c r="P770" i="4"/>
  <c r="BB770" i="4" s="1"/>
  <c r="AU770" i="4"/>
  <c r="BD770" i="4" s="1"/>
  <c r="BA770" i="4"/>
  <c r="P859" i="4"/>
  <c r="BB859" i="4" s="1"/>
  <c r="AU859" i="4"/>
  <c r="BD859" i="4" s="1"/>
  <c r="BA859" i="4"/>
  <c r="P888" i="4"/>
  <c r="BB888" i="4" s="1"/>
  <c r="AU888" i="4"/>
  <c r="BD888" i="4" s="1"/>
  <c r="BA888" i="4"/>
  <c r="P950" i="4"/>
  <c r="BB950" i="4" s="1"/>
  <c r="AU950" i="4"/>
  <c r="BD950" i="4" s="1"/>
  <c r="BA950" i="4"/>
  <c r="P978" i="4"/>
  <c r="BB978" i="4" s="1"/>
  <c r="AU978" i="4"/>
  <c r="BD978" i="4" s="1"/>
  <c r="BA978" i="4"/>
  <c r="P1043" i="4"/>
  <c r="BB1043" i="4" s="1"/>
  <c r="AU1043" i="4"/>
  <c r="BD1043" i="4" s="1"/>
  <c r="BA1043" i="4"/>
  <c r="P1073" i="4"/>
  <c r="BB1073" i="4" s="1"/>
  <c r="AU1073" i="4"/>
  <c r="BD1073" i="4" s="1"/>
  <c r="BA1073" i="4"/>
  <c r="P1136" i="4"/>
  <c r="BB1136" i="4" s="1"/>
  <c r="AU1136" i="4"/>
  <c r="BD1136" i="4" s="1"/>
  <c r="BA1136" i="4"/>
  <c r="P1170" i="4"/>
  <c r="BB1170" i="4" s="1"/>
  <c r="AU1170" i="4"/>
  <c r="BD1170" i="4" s="1"/>
  <c r="BA1170" i="4"/>
  <c r="P1201" i="4"/>
  <c r="BB1201" i="4" s="1"/>
  <c r="AU1201" i="4"/>
  <c r="BD1201" i="4" s="1"/>
  <c r="BA1201" i="4"/>
  <c r="P1319" i="4"/>
  <c r="BB1319" i="4" s="1"/>
  <c r="AU1319" i="4"/>
  <c r="BD1319" i="4" s="1"/>
  <c r="BA1319" i="4"/>
  <c r="P1345" i="4"/>
  <c r="BB1345" i="4" s="1"/>
  <c r="AU1345" i="4"/>
  <c r="BD1345" i="4" s="1"/>
  <c r="BA1345" i="4"/>
  <c r="P1372" i="4"/>
  <c r="BB1372" i="4" s="1"/>
  <c r="AU1372" i="4"/>
  <c r="BD1372" i="4" s="1"/>
  <c r="BA1372" i="4"/>
  <c r="P1398" i="4"/>
  <c r="BB1398" i="4" s="1"/>
  <c r="AU1398" i="4"/>
  <c r="BD1398" i="4" s="1"/>
  <c r="BA1398" i="4"/>
  <c r="P1512" i="4"/>
  <c r="BB1512" i="4" s="1"/>
  <c r="AU1512" i="4"/>
  <c r="BD1512" i="4" s="1"/>
  <c r="BA1512" i="4"/>
  <c r="P1535" i="4"/>
  <c r="BB1535" i="4" s="1"/>
  <c r="AU1535" i="4"/>
  <c r="BD1535" i="4" s="1"/>
  <c r="BA1535" i="4"/>
  <c r="P1594" i="4"/>
  <c r="BB1594" i="4" s="1"/>
  <c r="AU1594" i="4"/>
  <c r="BD1594" i="4" s="1"/>
  <c r="BA1594" i="4"/>
  <c r="P1621" i="4"/>
  <c r="BB1621" i="4" s="1"/>
  <c r="AU1621" i="4"/>
  <c r="BD1621" i="4" s="1"/>
  <c r="BA1621" i="4"/>
  <c r="P1680" i="4"/>
  <c r="BB1680" i="4" s="1"/>
  <c r="AU1680" i="4"/>
  <c r="BD1680" i="4" s="1"/>
  <c r="BA1680" i="4"/>
  <c r="P1705" i="4"/>
  <c r="BB1705" i="4" s="1"/>
  <c r="AU1705" i="4"/>
  <c r="BD1705" i="4" s="1"/>
  <c r="BA1705" i="4"/>
  <c r="P1734" i="4"/>
  <c r="BB1734" i="4" s="1"/>
  <c r="AU1734" i="4"/>
  <c r="BD1734" i="4" s="1"/>
  <c r="BA1734" i="4"/>
  <c r="P1759" i="4"/>
  <c r="BB1759" i="4" s="1"/>
  <c r="AU1759" i="4"/>
  <c r="BD1759" i="4" s="1"/>
  <c r="BA1759" i="4"/>
  <c r="P1873" i="4"/>
  <c r="BB1873" i="4" s="1"/>
  <c r="AU1873" i="4"/>
  <c r="BD1873" i="4" s="1"/>
  <c r="BA1873" i="4"/>
  <c r="P1931" i="4"/>
  <c r="BB1931" i="4" s="1"/>
  <c r="AU1931" i="4"/>
  <c r="BD1931" i="4" s="1"/>
  <c r="BA1931" i="4"/>
  <c r="P1957" i="4"/>
  <c r="BB1957" i="4" s="1"/>
  <c r="AU1957" i="4"/>
  <c r="BD1957" i="4" s="1"/>
  <c r="BA1957" i="4"/>
  <c r="P1990" i="4"/>
  <c r="BB1990" i="4" s="1"/>
  <c r="AU1990" i="4"/>
  <c r="BD1990" i="4" s="1"/>
  <c r="BA1990" i="4"/>
  <c r="P958" i="4"/>
  <c r="BB958" i="4" s="1"/>
  <c r="AU958" i="4"/>
  <c r="BD958" i="4" s="1"/>
  <c r="BA958" i="4"/>
  <c r="Q958" i="4"/>
  <c r="BC958" i="4" s="1"/>
  <c r="P1095" i="4"/>
  <c r="BB1095" i="4" s="1"/>
  <c r="AU1095" i="4"/>
  <c r="BD1095" i="4" s="1"/>
  <c r="BA1095" i="4"/>
  <c r="P1142" i="4"/>
  <c r="BB1142" i="4" s="1"/>
  <c r="AU1142" i="4"/>
  <c r="BD1142" i="4" s="1"/>
  <c r="BA1142" i="4"/>
  <c r="Q1142" i="4"/>
  <c r="BC1142" i="4" s="1"/>
  <c r="P1202" i="4"/>
  <c r="BB1202" i="4" s="1"/>
  <c r="AU1202" i="4"/>
  <c r="BD1202" i="4" s="1"/>
  <c r="BA1202" i="4"/>
  <c r="Q1202" i="4"/>
  <c r="BC1202" i="4" s="1"/>
  <c r="P1353" i="4"/>
  <c r="BB1353" i="4" s="1"/>
  <c r="AU1353" i="4"/>
  <c r="BD1353" i="4" s="1"/>
  <c r="BA1353" i="4"/>
  <c r="P1428" i="4"/>
  <c r="BB1428" i="4" s="1"/>
  <c r="AU1428" i="4"/>
  <c r="BD1428" i="4" s="1"/>
  <c r="BA1428" i="4"/>
  <c r="Q1428" i="4"/>
  <c r="BC1428" i="4" s="1"/>
  <c r="P1469" i="4"/>
  <c r="BB1469" i="4" s="1"/>
  <c r="AU1469" i="4"/>
  <c r="BD1469" i="4" s="1"/>
  <c r="BA1469" i="4"/>
  <c r="Q1469" i="4"/>
  <c r="BC1469" i="4" s="1"/>
  <c r="P1622" i="4"/>
  <c r="BB1622" i="4" s="1"/>
  <c r="AU1622" i="4"/>
  <c r="BD1622" i="4" s="1"/>
  <c r="BA1622" i="4"/>
  <c r="P1779" i="4"/>
  <c r="BB1779" i="4" s="1"/>
  <c r="AU1779" i="4"/>
  <c r="BD1779" i="4" s="1"/>
  <c r="BA1779" i="4"/>
  <c r="Q1779" i="4"/>
  <c r="BC1779" i="4" s="1"/>
  <c r="P416" i="4"/>
  <c r="BB416" i="4" s="1"/>
  <c r="AU416" i="4"/>
  <c r="BD416" i="4" s="1"/>
  <c r="BA416" i="4"/>
  <c r="Q416" i="4"/>
  <c r="BC416" i="4" s="1"/>
  <c r="P677" i="4"/>
  <c r="BB677" i="4" s="1"/>
  <c r="AU677" i="4"/>
  <c r="BD677" i="4" s="1"/>
  <c r="BA677" i="4"/>
  <c r="Q677" i="4"/>
  <c r="BC677" i="4" s="1"/>
  <c r="P945" i="4"/>
  <c r="BB945" i="4" s="1"/>
  <c r="AU945" i="4"/>
  <c r="BD945" i="4" s="1"/>
  <c r="BA945" i="4"/>
  <c r="Q945" i="4"/>
  <c r="BC945" i="4" s="1"/>
  <c r="P1227" i="4"/>
  <c r="BB1227" i="4" s="1"/>
  <c r="AU1227" i="4"/>
  <c r="BD1227" i="4" s="1"/>
  <c r="BA1227" i="4"/>
  <c r="Q1227" i="4"/>
  <c r="BC1227" i="4" s="1"/>
  <c r="P1483" i="4"/>
  <c r="BB1483" i="4" s="1"/>
  <c r="AU1483" i="4"/>
  <c r="BD1483" i="4" s="1"/>
  <c r="BA1483" i="4"/>
  <c r="Q1483" i="4"/>
  <c r="BC1483" i="4" s="1"/>
  <c r="P1728" i="4"/>
  <c r="BB1728" i="4" s="1"/>
  <c r="AU1728" i="4"/>
  <c r="BD1728" i="4" s="1"/>
  <c r="BA1728" i="4"/>
  <c r="Q1728" i="4"/>
  <c r="BC1728" i="4" s="1"/>
  <c r="P1992" i="4"/>
  <c r="BB1992" i="4" s="1"/>
  <c r="AU1992" i="4"/>
  <c r="BD1992" i="4" s="1"/>
  <c r="BA1992" i="4"/>
  <c r="Q1992" i="4"/>
  <c r="BC1992" i="4" s="1"/>
  <c r="P332" i="4"/>
  <c r="BB332" i="4" s="1"/>
  <c r="AU332" i="4"/>
  <c r="BD332" i="4" s="1"/>
  <c r="BA332" i="4"/>
  <c r="Q332" i="4"/>
  <c r="BC332" i="4" s="1"/>
  <c r="P598" i="4"/>
  <c r="BB598" i="4" s="1"/>
  <c r="AU598" i="4"/>
  <c r="BD598" i="4" s="1"/>
  <c r="BA598" i="4"/>
  <c r="Q598" i="4"/>
  <c r="BC598" i="4" s="1"/>
  <c r="P840" i="4"/>
  <c r="BB840" i="4" s="1"/>
  <c r="AU840" i="4"/>
  <c r="BD840" i="4" s="1"/>
  <c r="BA840" i="4"/>
  <c r="Q840" i="4"/>
  <c r="BC840" i="4" s="1"/>
  <c r="P1076" i="4"/>
  <c r="BB1076" i="4" s="1"/>
  <c r="AU1076" i="4"/>
  <c r="BD1076" i="4" s="1"/>
  <c r="BA1076" i="4"/>
  <c r="Q1076" i="4"/>
  <c r="BC1076" i="4" s="1"/>
  <c r="P1316" i="4"/>
  <c r="BB1316" i="4" s="1"/>
  <c r="AU1316" i="4"/>
  <c r="BD1316" i="4" s="1"/>
  <c r="BA1316" i="4"/>
  <c r="Q1316" i="4"/>
  <c r="BC1316" i="4" s="1"/>
  <c r="P1576" i="4"/>
  <c r="BB1576" i="4" s="1"/>
  <c r="AU1576" i="4"/>
  <c r="BD1576" i="4" s="1"/>
  <c r="BA1576" i="4"/>
  <c r="Q1576" i="4"/>
  <c r="BC1576" i="4" s="1"/>
  <c r="P1833" i="4"/>
  <c r="BB1833" i="4" s="1"/>
  <c r="AU1833" i="4"/>
  <c r="BD1833" i="4" s="1"/>
  <c r="BA1833" i="4"/>
  <c r="Q1833" i="4"/>
  <c r="BC1833" i="4" s="1"/>
  <c r="P334" i="4"/>
  <c r="BB334" i="4" s="1"/>
  <c r="AU334" i="4"/>
  <c r="BD334" i="4" s="1"/>
  <c r="BA334" i="4"/>
  <c r="Q334" i="4"/>
  <c r="BC334" i="4" s="1"/>
  <c r="P593" i="4"/>
  <c r="BB593" i="4" s="1"/>
  <c r="AU593" i="4"/>
  <c r="BD593" i="4" s="1"/>
  <c r="BA593" i="4"/>
  <c r="Q593" i="4"/>
  <c r="BC593" i="4" s="1"/>
  <c r="P842" i="4"/>
  <c r="BB842" i="4" s="1"/>
  <c r="AU842" i="4"/>
  <c r="BD842" i="4" s="1"/>
  <c r="BA842" i="4"/>
  <c r="Q842" i="4"/>
  <c r="BC842" i="4" s="1"/>
  <c r="P1104" i="4"/>
  <c r="BB1104" i="4" s="1"/>
  <c r="AU1104" i="4"/>
  <c r="BD1104" i="4" s="1"/>
  <c r="BA1104" i="4"/>
  <c r="Q1104" i="4"/>
  <c r="BC1104" i="4" s="1"/>
  <c r="P1349" i="4"/>
  <c r="BB1349" i="4" s="1"/>
  <c r="AU1349" i="4"/>
  <c r="BD1349" i="4" s="1"/>
  <c r="BA1349" i="4"/>
  <c r="Q1349" i="4"/>
  <c r="BC1349" i="4" s="1"/>
  <c r="P1612" i="4"/>
  <c r="BB1612" i="4" s="1"/>
  <c r="AU1612" i="4"/>
  <c r="BD1612" i="4" s="1"/>
  <c r="BA1612" i="4"/>
  <c r="Q1612" i="4"/>
  <c r="BC1612" i="4" s="1"/>
  <c r="P1878" i="4"/>
  <c r="BB1878" i="4" s="1"/>
  <c r="AU1878" i="4"/>
  <c r="BD1878" i="4" s="1"/>
  <c r="BA1878" i="4"/>
  <c r="Q1878" i="4"/>
  <c r="BC1878" i="4" s="1"/>
  <c r="P312" i="4"/>
  <c r="BB312" i="4" s="1"/>
  <c r="AU312" i="4"/>
  <c r="BD312" i="4" s="1"/>
  <c r="BA312" i="4"/>
  <c r="Q312" i="4"/>
  <c r="BC312" i="4" s="1"/>
  <c r="P564" i="4"/>
  <c r="BB564" i="4" s="1"/>
  <c r="AU564" i="4"/>
  <c r="BD564" i="4" s="1"/>
  <c r="BA564" i="4"/>
  <c r="Q564" i="4"/>
  <c r="BC564" i="4" s="1"/>
  <c r="P831" i="4"/>
  <c r="BB831" i="4" s="1"/>
  <c r="AU831" i="4"/>
  <c r="BD831" i="4" s="1"/>
  <c r="BA831" i="4"/>
  <c r="Q831" i="4"/>
  <c r="BC831" i="4" s="1"/>
  <c r="P1093" i="4"/>
  <c r="BB1093" i="4" s="1"/>
  <c r="AU1093" i="4"/>
  <c r="BD1093" i="4" s="1"/>
  <c r="BA1093" i="4"/>
  <c r="Q1093" i="4"/>
  <c r="BC1093" i="4" s="1"/>
  <c r="P1338" i="4"/>
  <c r="BB1338" i="4" s="1"/>
  <c r="AU1338" i="4"/>
  <c r="BD1338" i="4" s="1"/>
  <c r="BA1338" i="4"/>
  <c r="Q1338" i="4"/>
  <c r="BC1338" i="4" s="1"/>
  <c r="P1592" i="4"/>
  <c r="BB1592" i="4" s="1"/>
  <c r="AU1592" i="4"/>
  <c r="BD1592" i="4" s="1"/>
  <c r="BA1592" i="4"/>
  <c r="Q1592" i="4"/>
  <c r="BC1592" i="4" s="1"/>
  <c r="P1860" i="4"/>
  <c r="BB1860" i="4" s="1"/>
  <c r="AU1860" i="4"/>
  <c r="BD1860" i="4" s="1"/>
  <c r="BA1860" i="4"/>
  <c r="Q1860" i="4"/>
  <c r="BC1860" i="4" s="1"/>
  <c r="P863" i="4"/>
  <c r="BB863" i="4" s="1"/>
  <c r="AU863" i="4"/>
  <c r="BD863" i="4" s="1"/>
  <c r="BA863" i="4"/>
  <c r="Q863" i="4"/>
  <c r="BC863" i="4" s="1"/>
  <c r="P581" i="4"/>
  <c r="BB581" i="4" s="1"/>
  <c r="AU581" i="4"/>
  <c r="BD581" i="4" s="1"/>
  <c r="BA581" i="4"/>
  <c r="Q581" i="4"/>
  <c r="BC581" i="4" s="1"/>
  <c r="P423" i="4"/>
  <c r="BB423" i="4" s="1"/>
  <c r="AU423" i="4"/>
  <c r="BD423" i="4" s="1"/>
  <c r="BA423" i="4"/>
  <c r="Q423" i="4"/>
  <c r="BC423" i="4" s="1"/>
  <c r="P400" i="4"/>
  <c r="BB400" i="4" s="1"/>
  <c r="AU400" i="4"/>
  <c r="BD400" i="4" s="1"/>
  <c r="BA400" i="4"/>
  <c r="P434" i="4"/>
  <c r="BB434" i="4" s="1"/>
  <c r="AU434" i="4"/>
  <c r="BD434" i="4" s="1"/>
  <c r="BA434" i="4"/>
  <c r="P329" i="4"/>
  <c r="BB329" i="4" s="1"/>
  <c r="AU329" i="4"/>
  <c r="BD329" i="4" s="1"/>
  <c r="BA329" i="4"/>
  <c r="P531" i="4"/>
  <c r="BB531" i="4" s="1"/>
  <c r="AU531" i="4"/>
  <c r="BD531" i="4" s="1"/>
  <c r="BA531" i="4"/>
  <c r="P650" i="4"/>
  <c r="BB650" i="4" s="1"/>
  <c r="AU650" i="4"/>
  <c r="BD650" i="4" s="1"/>
  <c r="BA650" i="4"/>
  <c r="P741" i="4"/>
  <c r="BB741" i="4" s="1"/>
  <c r="AU741" i="4"/>
  <c r="BD741" i="4" s="1"/>
  <c r="BA741" i="4"/>
  <c r="P804" i="4"/>
  <c r="BB804" i="4" s="1"/>
  <c r="AU804" i="4"/>
  <c r="BD804" i="4" s="1"/>
  <c r="BA804" i="4"/>
  <c r="P832" i="4"/>
  <c r="BB832" i="4" s="1"/>
  <c r="AU832" i="4"/>
  <c r="BD832" i="4" s="1"/>
  <c r="BA832" i="4"/>
  <c r="P922" i="4"/>
  <c r="BB922" i="4" s="1"/>
  <c r="AU922" i="4"/>
  <c r="BD922" i="4" s="1"/>
  <c r="BA922" i="4"/>
  <c r="P1015" i="4"/>
  <c r="BB1015" i="4" s="1"/>
  <c r="AU1015" i="4"/>
  <c r="BD1015" i="4" s="1"/>
  <c r="BA1015" i="4"/>
  <c r="P1107" i="4"/>
  <c r="BB1107" i="4" s="1"/>
  <c r="AU1107" i="4"/>
  <c r="BD1107" i="4" s="1"/>
  <c r="BA1107" i="4"/>
  <c r="P1233" i="4"/>
  <c r="BB1233" i="4" s="1"/>
  <c r="AU1233" i="4"/>
  <c r="BD1233" i="4" s="1"/>
  <c r="BA1233" i="4"/>
  <c r="P1260" i="4"/>
  <c r="BB1260" i="4" s="1"/>
  <c r="AU1260" i="4"/>
  <c r="BD1260" i="4" s="1"/>
  <c r="BA1260" i="4"/>
  <c r="P1293" i="4"/>
  <c r="BB1293" i="4" s="1"/>
  <c r="AU1293" i="4"/>
  <c r="BD1293" i="4" s="1"/>
  <c r="BA1293" i="4"/>
  <c r="P1434" i="4"/>
  <c r="BB1434" i="4" s="1"/>
  <c r="AU1434" i="4"/>
  <c r="BD1434" i="4" s="1"/>
  <c r="BA1434" i="4"/>
  <c r="P1462" i="4"/>
  <c r="BB1462" i="4" s="1"/>
  <c r="AU1462" i="4"/>
  <c r="BD1462" i="4" s="1"/>
  <c r="BA1462" i="4"/>
  <c r="P1487" i="4"/>
  <c r="BB1487" i="4" s="1"/>
  <c r="AU1487" i="4"/>
  <c r="BD1487" i="4" s="1"/>
  <c r="BA1487" i="4"/>
  <c r="P1567" i="4"/>
  <c r="BB1567" i="4" s="1"/>
  <c r="AU1567" i="4"/>
  <c r="BD1567" i="4" s="1"/>
  <c r="BA1567" i="4"/>
  <c r="P1655" i="4"/>
  <c r="BB1655" i="4" s="1"/>
  <c r="AU1655" i="4"/>
  <c r="BD1655" i="4" s="1"/>
  <c r="BA1655" i="4"/>
  <c r="P1791" i="4"/>
  <c r="BB1791" i="4" s="1"/>
  <c r="AU1791" i="4"/>
  <c r="BD1791" i="4" s="1"/>
  <c r="BA1791" i="4"/>
  <c r="P1819" i="4"/>
  <c r="BB1819" i="4" s="1"/>
  <c r="AU1819" i="4"/>
  <c r="BD1819" i="4" s="1"/>
  <c r="BA1819" i="4"/>
  <c r="P1849" i="4"/>
  <c r="BB1849" i="4" s="1"/>
  <c r="AU1849" i="4"/>
  <c r="BD1849" i="4" s="1"/>
  <c r="BA1849" i="4"/>
  <c r="P1905" i="4"/>
  <c r="BB1905" i="4" s="1"/>
  <c r="AU1905" i="4"/>
  <c r="BD1905" i="4" s="1"/>
  <c r="BA1905" i="4"/>
  <c r="P289" i="4"/>
  <c r="BB289" i="4" s="1"/>
  <c r="AU289" i="4"/>
  <c r="BD289" i="4" s="1"/>
  <c r="BA289" i="4"/>
  <c r="P323" i="4"/>
  <c r="BB323" i="4" s="1"/>
  <c r="AU323" i="4"/>
  <c r="BD323" i="4" s="1"/>
  <c r="BA323" i="4"/>
  <c r="P352" i="4"/>
  <c r="BB352" i="4" s="1"/>
  <c r="AU352" i="4"/>
  <c r="BD352" i="4" s="1"/>
  <c r="BA352" i="4"/>
  <c r="P387" i="4"/>
  <c r="BB387" i="4" s="1"/>
  <c r="AU387" i="4"/>
  <c r="BD387" i="4" s="1"/>
  <c r="BA387" i="4"/>
  <c r="P415" i="4"/>
  <c r="BB415" i="4" s="1"/>
  <c r="AU415" i="4"/>
  <c r="BD415" i="4" s="1"/>
  <c r="BA415" i="4"/>
  <c r="P443" i="4"/>
  <c r="BB443" i="4" s="1"/>
  <c r="AU443" i="4"/>
  <c r="BD443" i="4" s="1"/>
  <c r="BA443" i="4"/>
  <c r="P474" i="4"/>
  <c r="BB474" i="4" s="1"/>
  <c r="AU474" i="4"/>
  <c r="BD474" i="4" s="1"/>
  <c r="BA474" i="4"/>
  <c r="P512" i="4"/>
  <c r="BB512" i="4" s="1"/>
  <c r="AU512" i="4"/>
  <c r="BD512" i="4" s="1"/>
  <c r="BA512" i="4"/>
  <c r="P546" i="4"/>
  <c r="BB546" i="4" s="1"/>
  <c r="AU546" i="4"/>
  <c r="BD546" i="4" s="1"/>
  <c r="BA546" i="4"/>
  <c r="P578" i="4"/>
  <c r="BB578" i="4" s="1"/>
  <c r="AU578" i="4"/>
  <c r="BD578" i="4" s="1"/>
  <c r="BA578" i="4"/>
  <c r="P604" i="4"/>
  <c r="BB604" i="4" s="1"/>
  <c r="AU604" i="4"/>
  <c r="BD604" i="4" s="1"/>
  <c r="BA604" i="4"/>
  <c r="P630" i="4"/>
  <c r="BB630" i="4" s="1"/>
  <c r="AU630" i="4"/>
  <c r="BD630" i="4" s="1"/>
  <c r="BA630" i="4"/>
  <c r="P664" i="4"/>
  <c r="BB664" i="4" s="1"/>
  <c r="AU664" i="4"/>
  <c r="BD664" i="4" s="1"/>
  <c r="BA664" i="4"/>
  <c r="P698" i="4"/>
  <c r="BB698" i="4" s="1"/>
  <c r="AU698" i="4"/>
  <c r="BD698" i="4" s="1"/>
  <c r="BA698" i="4"/>
  <c r="P726" i="4"/>
  <c r="BB726" i="4" s="1"/>
  <c r="AU726" i="4"/>
  <c r="BD726" i="4" s="1"/>
  <c r="BA726" i="4"/>
  <c r="P757" i="4"/>
  <c r="BB757" i="4" s="1"/>
  <c r="AU757" i="4"/>
  <c r="BD757" i="4" s="1"/>
  <c r="BA757" i="4"/>
  <c r="P784" i="4"/>
  <c r="BB784" i="4" s="1"/>
  <c r="AU784" i="4"/>
  <c r="BD784" i="4" s="1"/>
  <c r="BA784" i="4"/>
  <c r="P826" i="4"/>
  <c r="BB826" i="4" s="1"/>
  <c r="AU826" i="4"/>
  <c r="BD826" i="4" s="1"/>
  <c r="BA826" i="4"/>
  <c r="P853" i="4"/>
  <c r="BB853" i="4" s="1"/>
  <c r="AU853" i="4"/>
  <c r="BD853" i="4" s="1"/>
  <c r="BA853" i="4"/>
  <c r="P889" i="4"/>
  <c r="BB889" i="4" s="1"/>
  <c r="AU889" i="4"/>
  <c r="BD889" i="4" s="1"/>
  <c r="BA889" i="4"/>
  <c r="P917" i="4"/>
  <c r="BB917" i="4" s="1"/>
  <c r="AU917" i="4"/>
  <c r="BD917" i="4" s="1"/>
  <c r="BA917" i="4"/>
  <c r="P1008" i="4"/>
  <c r="BB1008" i="4" s="1"/>
  <c r="AU1008" i="4"/>
  <c r="BD1008" i="4" s="1"/>
  <c r="BA1008" i="4"/>
  <c r="P1060" i="4"/>
  <c r="BB1060" i="4" s="1"/>
  <c r="AU1060" i="4"/>
  <c r="BD1060" i="4" s="1"/>
  <c r="BA1060" i="4"/>
  <c r="Q1060" i="4"/>
  <c r="BC1060" i="4" s="1"/>
  <c r="P1101" i="4"/>
  <c r="BB1101" i="4" s="1"/>
  <c r="AU1101" i="4"/>
  <c r="BD1101" i="4" s="1"/>
  <c r="BA1101" i="4"/>
  <c r="Q1101" i="4"/>
  <c r="BC1101" i="4" s="1"/>
  <c r="P1254" i="4"/>
  <c r="BB1254" i="4" s="1"/>
  <c r="AU1254" i="4"/>
  <c r="BD1254" i="4" s="1"/>
  <c r="BA1254" i="4"/>
  <c r="P1315" i="4"/>
  <c r="BB1315" i="4" s="1"/>
  <c r="AU1315" i="4"/>
  <c r="BD1315" i="4" s="1"/>
  <c r="Q1315" i="4"/>
  <c r="BC1315" i="4" s="1"/>
  <c r="BA1315" i="4"/>
  <c r="P1366" i="4"/>
  <c r="BB1366" i="4" s="1"/>
  <c r="AU1366" i="4"/>
  <c r="BD1366" i="4" s="1"/>
  <c r="BA1366" i="4"/>
  <c r="Q1366" i="4"/>
  <c r="BC1366" i="4" s="1"/>
  <c r="P1542" i="4"/>
  <c r="BB1542" i="4" s="1"/>
  <c r="AU1542" i="4"/>
  <c r="BD1542" i="4" s="1"/>
  <c r="BA1542" i="4"/>
  <c r="P1588" i="4"/>
  <c r="BB1588" i="4" s="1"/>
  <c r="AU1588" i="4"/>
  <c r="BD1588" i="4" s="1"/>
  <c r="BA1588" i="4"/>
  <c r="Q1588" i="4"/>
  <c r="BC1588" i="4" s="1"/>
  <c r="P1628" i="4"/>
  <c r="BB1628" i="4" s="1"/>
  <c r="AU1628" i="4"/>
  <c r="BD1628" i="4" s="1"/>
  <c r="BA1628" i="4"/>
  <c r="Q1628" i="4"/>
  <c r="BC1628" i="4" s="1"/>
  <c r="P1832" i="4"/>
  <c r="BB1832" i="4" s="1"/>
  <c r="AU1832" i="4"/>
  <c r="BD1832" i="4" s="1"/>
  <c r="BA1832" i="4"/>
  <c r="P331" i="4"/>
  <c r="BB331" i="4" s="1"/>
  <c r="AU331" i="4"/>
  <c r="BD331" i="4" s="1"/>
  <c r="BA331" i="4"/>
  <c r="Q331" i="4"/>
  <c r="BC331" i="4" s="1"/>
  <c r="P579" i="4"/>
  <c r="BB579" i="4" s="1"/>
  <c r="AU579" i="4"/>
  <c r="BD579" i="4" s="1"/>
  <c r="Q579" i="4"/>
  <c r="BC579" i="4" s="1"/>
  <c r="BA579" i="4"/>
  <c r="P827" i="4"/>
  <c r="BB827" i="4" s="1"/>
  <c r="AU827" i="4"/>
  <c r="BD827" i="4" s="1"/>
  <c r="Q827" i="4"/>
  <c r="BC827" i="4" s="1"/>
  <c r="BA827" i="4"/>
  <c r="P1131" i="4"/>
  <c r="BB1131" i="4" s="1"/>
  <c r="AU1131" i="4"/>
  <c r="BD1131" i="4" s="1"/>
  <c r="BA1131" i="4"/>
  <c r="Q1131" i="4"/>
  <c r="BC1131" i="4" s="1"/>
  <c r="P1380" i="4"/>
  <c r="BB1380" i="4" s="1"/>
  <c r="AU1380" i="4"/>
  <c r="BD1380" i="4" s="1"/>
  <c r="BA1380" i="4"/>
  <c r="Q1380" i="4"/>
  <c r="BC1380" i="4" s="1"/>
  <c r="P1642" i="4"/>
  <c r="BB1642" i="4" s="1"/>
  <c r="AU1642" i="4"/>
  <c r="BD1642" i="4" s="1"/>
  <c r="BA1642" i="4"/>
  <c r="Q1642" i="4"/>
  <c r="BC1642" i="4" s="1"/>
  <c r="P1882" i="4"/>
  <c r="BB1882" i="4" s="1"/>
  <c r="AU1882" i="4"/>
  <c r="BD1882" i="4" s="1"/>
  <c r="BA1882" i="4"/>
  <c r="Q1882" i="4"/>
  <c r="BC1882" i="4" s="1"/>
  <c r="P491" i="4"/>
  <c r="BB491" i="4" s="1"/>
  <c r="AU491" i="4"/>
  <c r="BD491" i="4" s="1"/>
  <c r="BA491" i="4"/>
  <c r="Q491" i="4"/>
  <c r="BC491" i="4" s="1"/>
  <c r="P751" i="4"/>
  <c r="BB751" i="4" s="1"/>
  <c r="AU751" i="4"/>
  <c r="BD751" i="4" s="1"/>
  <c r="BA751" i="4"/>
  <c r="Q751" i="4"/>
  <c r="BC751" i="4" s="1"/>
  <c r="P989" i="4"/>
  <c r="BB989" i="4" s="1"/>
  <c r="AU989" i="4"/>
  <c r="BD989" i="4" s="1"/>
  <c r="BA989" i="4"/>
  <c r="Q989" i="4"/>
  <c r="BC989" i="4" s="1"/>
  <c r="P1228" i="4"/>
  <c r="BB1228" i="4" s="1"/>
  <c r="AU1228" i="4"/>
  <c r="BD1228" i="4" s="1"/>
  <c r="BA1228" i="4"/>
  <c r="Q1228" i="4"/>
  <c r="BC1228" i="4" s="1"/>
  <c r="P1470" i="4"/>
  <c r="BB1470" i="4" s="1"/>
  <c r="AU1470" i="4"/>
  <c r="BD1470" i="4" s="1"/>
  <c r="BA1470" i="4"/>
  <c r="Q1470" i="4"/>
  <c r="BC1470" i="4" s="1"/>
  <c r="P1743" i="4"/>
  <c r="BB1743" i="4" s="1"/>
  <c r="AU1743" i="4"/>
  <c r="BD1743" i="4" s="1"/>
  <c r="BA1743" i="4"/>
  <c r="Q1743" i="4"/>
  <c r="BC1743" i="4" s="1"/>
  <c r="P1986" i="4"/>
  <c r="BB1986" i="4" s="1"/>
  <c r="AU1986" i="4"/>
  <c r="BD1986" i="4" s="1"/>
  <c r="BA1986" i="4"/>
  <c r="Q1986" i="4"/>
  <c r="BC1986" i="4" s="1"/>
  <c r="P508" i="4"/>
  <c r="BB508" i="4" s="1"/>
  <c r="AU508" i="4"/>
  <c r="BD508" i="4" s="1"/>
  <c r="BA508" i="4"/>
  <c r="Q508" i="4"/>
  <c r="BC508" i="4" s="1"/>
  <c r="P753" i="4"/>
  <c r="BB753" i="4" s="1"/>
  <c r="AU753" i="4"/>
  <c r="BD753" i="4" s="1"/>
  <c r="BA753" i="4"/>
  <c r="Q753" i="4"/>
  <c r="BC753" i="4" s="1"/>
  <c r="P1005" i="4"/>
  <c r="BB1005" i="4" s="1"/>
  <c r="AU1005" i="4"/>
  <c r="BD1005" i="4" s="1"/>
  <c r="BA1005" i="4"/>
  <c r="Q1005" i="4"/>
  <c r="BC1005" i="4" s="1"/>
  <c r="P1257" i="4"/>
  <c r="BB1257" i="4" s="1"/>
  <c r="AU1257" i="4"/>
  <c r="BD1257" i="4" s="1"/>
  <c r="BA1257" i="4"/>
  <c r="Q1257" i="4"/>
  <c r="BC1257" i="4" s="1"/>
  <c r="P1510" i="4"/>
  <c r="BB1510" i="4" s="1"/>
  <c r="AU1510" i="4"/>
  <c r="BD1510" i="4" s="1"/>
  <c r="BA1510" i="4"/>
  <c r="Q1510" i="4"/>
  <c r="BC1510" i="4" s="1"/>
  <c r="P1777" i="4"/>
  <c r="BB1777" i="4" s="1"/>
  <c r="AU1777" i="4"/>
  <c r="BD1777" i="4" s="1"/>
  <c r="BA1777" i="4"/>
  <c r="Q1777" i="4"/>
  <c r="BC1777" i="4" s="1"/>
  <c r="P471" i="4"/>
  <c r="BB471" i="4" s="1"/>
  <c r="AU471" i="4"/>
  <c r="BD471" i="4" s="1"/>
  <c r="BA471" i="4"/>
  <c r="Q471" i="4"/>
  <c r="BC471" i="4" s="1"/>
  <c r="P731" i="4"/>
  <c r="BB731" i="4" s="1"/>
  <c r="AU731" i="4"/>
  <c r="BD731" i="4" s="1"/>
  <c r="Q731" i="4"/>
  <c r="BC731" i="4" s="1"/>
  <c r="BA731" i="4"/>
  <c r="P992" i="4"/>
  <c r="BB992" i="4" s="1"/>
  <c r="AU992" i="4"/>
  <c r="BD992" i="4" s="1"/>
  <c r="BA992" i="4"/>
  <c r="Q992" i="4"/>
  <c r="BC992" i="4" s="1"/>
  <c r="P1245" i="4"/>
  <c r="BB1245" i="4" s="1"/>
  <c r="AU1245" i="4"/>
  <c r="BD1245" i="4" s="1"/>
  <c r="BA1245" i="4"/>
  <c r="Q1245" i="4"/>
  <c r="BC1245" i="4" s="1"/>
  <c r="P1492" i="4"/>
  <c r="BB1492" i="4" s="1"/>
  <c r="AU1492" i="4"/>
  <c r="BD1492" i="4" s="1"/>
  <c r="BA1492" i="4"/>
  <c r="Q1492" i="4"/>
  <c r="BC1492" i="4" s="1"/>
  <c r="P1765" i="4"/>
  <c r="BB1765" i="4" s="1"/>
  <c r="AU1765" i="4"/>
  <c r="BD1765" i="4" s="1"/>
  <c r="BA1765" i="4"/>
  <c r="Q1765" i="4"/>
  <c r="BC1765" i="4" s="1"/>
  <c r="P1297" i="4"/>
  <c r="BB1297" i="4" s="1"/>
  <c r="AU1297" i="4"/>
  <c r="BD1297" i="4" s="1"/>
  <c r="BA1297" i="4"/>
  <c r="Q1297" i="4"/>
  <c r="BC1297" i="4" s="1"/>
  <c r="P1348" i="4"/>
  <c r="BB1348" i="4" s="1"/>
  <c r="AU1348" i="4"/>
  <c r="BD1348" i="4" s="1"/>
  <c r="BA1348" i="4"/>
  <c r="Q1348" i="4"/>
  <c r="BC1348" i="4" s="1"/>
  <c r="P1250" i="4"/>
  <c r="BB1250" i="4" s="1"/>
  <c r="AU1250" i="4"/>
  <c r="BD1250" i="4" s="1"/>
  <c r="BA1250" i="4"/>
  <c r="Q1250" i="4"/>
  <c r="BC1250" i="4" s="1"/>
  <c r="P592" i="4"/>
  <c r="BB592" i="4" s="1"/>
  <c r="AU592" i="4"/>
  <c r="BD592" i="4" s="1"/>
  <c r="BA592" i="4"/>
  <c r="Q592" i="4"/>
  <c r="BC592" i="4" s="1"/>
  <c r="P1737" i="4"/>
  <c r="BB1737" i="4" s="1"/>
  <c r="AU1737" i="4"/>
  <c r="BD1737" i="4" s="1"/>
  <c r="BA1737" i="4"/>
  <c r="Q1737" i="4"/>
  <c r="BC1737" i="4" s="1"/>
  <c r="P1062" i="4"/>
  <c r="BB1062" i="4" s="1"/>
  <c r="AU1062" i="4"/>
  <c r="BD1062" i="4" s="1"/>
  <c r="BA1062" i="4"/>
  <c r="Q1062" i="4"/>
  <c r="BC1062" i="4" s="1"/>
  <c r="P1706" i="4"/>
  <c r="BB1706" i="4" s="1"/>
  <c r="AU1706" i="4"/>
  <c r="BD1706" i="4" s="1"/>
  <c r="BA1706" i="4"/>
  <c r="P1741" i="4"/>
  <c r="BB1741" i="4" s="1"/>
  <c r="AU1741" i="4"/>
  <c r="BD1741" i="4" s="1"/>
  <c r="BA1741" i="4"/>
  <c r="P1792" i="4"/>
  <c r="BB1792" i="4" s="1"/>
  <c r="AU1792" i="4"/>
  <c r="BD1792" i="4" s="1"/>
  <c r="BA1792" i="4"/>
  <c r="P1826" i="4"/>
  <c r="BB1826" i="4" s="1"/>
  <c r="AU1826" i="4"/>
  <c r="BD1826" i="4" s="1"/>
  <c r="BA1826" i="4"/>
  <c r="P1874" i="4"/>
  <c r="BB1874" i="4" s="1"/>
  <c r="AU1874" i="4"/>
  <c r="BD1874" i="4" s="1"/>
  <c r="BA1874" i="4"/>
  <c r="P1913" i="4"/>
  <c r="BB1913" i="4" s="1"/>
  <c r="AU1913" i="4"/>
  <c r="BD1913" i="4" s="1"/>
  <c r="BA1913" i="4"/>
  <c r="P1952" i="4"/>
  <c r="BB1952" i="4" s="1"/>
  <c r="AU1952" i="4"/>
  <c r="BD1952" i="4" s="1"/>
  <c r="BA1952" i="4"/>
  <c r="P290" i="4"/>
  <c r="BB290" i="4" s="1"/>
  <c r="AU290" i="4"/>
  <c r="BD290" i="4" s="1"/>
  <c r="BA290" i="4"/>
  <c r="P316" i="4"/>
  <c r="BB316" i="4" s="1"/>
  <c r="AU316" i="4"/>
  <c r="BD316" i="4" s="1"/>
  <c r="BA316" i="4"/>
  <c r="P346" i="4"/>
  <c r="BB346" i="4" s="1"/>
  <c r="AU346" i="4"/>
  <c r="BD346" i="4" s="1"/>
  <c r="BA346" i="4"/>
  <c r="P373" i="4"/>
  <c r="BB373" i="4" s="1"/>
  <c r="AU373" i="4"/>
  <c r="BD373" i="4" s="1"/>
  <c r="BA373" i="4"/>
  <c r="P402" i="4"/>
  <c r="BB402" i="4" s="1"/>
  <c r="AU402" i="4"/>
  <c r="BD402" i="4" s="1"/>
  <c r="BA402" i="4"/>
  <c r="P429" i="4"/>
  <c r="BB429" i="4" s="1"/>
  <c r="AU429" i="4"/>
  <c r="BD429" i="4" s="1"/>
  <c r="BA429" i="4"/>
  <c r="P468" i="4"/>
  <c r="BB468" i="4" s="1"/>
  <c r="AU468" i="4"/>
  <c r="BD468" i="4" s="1"/>
  <c r="BA468" i="4"/>
  <c r="P498" i="4"/>
  <c r="BB498" i="4" s="1"/>
  <c r="AU498" i="4"/>
  <c r="BD498" i="4" s="1"/>
  <c r="BA498" i="4"/>
  <c r="P532" i="4"/>
  <c r="BB532" i="4" s="1"/>
  <c r="AU532" i="4"/>
  <c r="BD532" i="4" s="1"/>
  <c r="BA532" i="4"/>
  <c r="P567" i="4"/>
  <c r="BB567" i="4" s="1"/>
  <c r="AU567" i="4"/>
  <c r="BD567" i="4" s="1"/>
  <c r="BA567" i="4"/>
  <c r="P597" i="4"/>
  <c r="BB597" i="4" s="1"/>
  <c r="AU597" i="4"/>
  <c r="BD597" i="4" s="1"/>
  <c r="BA597" i="4"/>
  <c r="P631" i="4"/>
  <c r="BB631" i="4" s="1"/>
  <c r="AU631" i="4"/>
  <c r="BD631" i="4" s="1"/>
  <c r="BA631" i="4"/>
  <c r="P665" i="4"/>
  <c r="BB665" i="4" s="1"/>
  <c r="AU665" i="4"/>
  <c r="BD665" i="4" s="1"/>
  <c r="BA665" i="4"/>
  <c r="P699" i="4"/>
  <c r="BB699" i="4" s="1"/>
  <c r="AU699" i="4"/>
  <c r="BD699" i="4" s="1"/>
  <c r="P727" i="4"/>
  <c r="BB727" i="4" s="1"/>
  <c r="AU727" i="4"/>
  <c r="BD727" i="4" s="1"/>
  <c r="BA727" i="4"/>
  <c r="P758" i="4"/>
  <c r="BB758" i="4" s="1"/>
  <c r="AU758" i="4"/>
  <c r="BD758" i="4" s="1"/>
  <c r="BA758" i="4"/>
  <c r="P785" i="4"/>
  <c r="BB785" i="4" s="1"/>
  <c r="AU785" i="4"/>
  <c r="BD785" i="4" s="1"/>
  <c r="BA785" i="4"/>
  <c r="P812" i="4"/>
  <c r="BB812" i="4" s="1"/>
  <c r="AU812" i="4"/>
  <c r="BD812" i="4" s="1"/>
  <c r="BA812" i="4"/>
  <c r="P854" i="4"/>
  <c r="BB854" i="4" s="1"/>
  <c r="AU854" i="4"/>
  <c r="BD854" i="4" s="1"/>
  <c r="BA854" i="4"/>
  <c r="P882" i="4"/>
  <c r="BB882" i="4" s="1"/>
  <c r="AU882" i="4"/>
  <c r="BD882" i="4" s="1"/>
  <c r="BA882" i="4"/>
  <c r="P930" i="4"/>
  <c r="BB930" i="4" s="1"/>
  <c r="AU930" i="4"/>
  <c r="BD930" i="4" s="1"/>
  <c r="BA930" i="4"/>
  <c r="P959" i="4"/>
  <c r="BB959" i="4" s="1"/>
  <c r="AU959" i="4"/>
  <c r="BD959" i="4" s="1"/>
  <c r="BA959" i="4"/>
  <c r="P988" i="4"/>
  <c r="BB988" i="4" s="1"/>
  <c r="AU988" i="4"/>
  <c r="BD988" i="4" s="1"/>
  <c r="BA988" i="4"/>
  <c r="P1030" i="4"/>
  <c r="BB1030" i="4" s="1"/>
  <c r="AU1030" i="4"/>
  <c r="BD1030" i="4" s="1"/>
  <c r="BA1030" i="4"/>
  <c r="P1068" i="4"/>
  <c r="BB1068" i="4" s="1"/>
  <c r="AU1068" i="4"/>
  <c r="BD1068" i="4" s="1"/>
  <c r="BA1068" i="4"/>
  <c r="P1109" i="4"/>
  <c r="BB1109" i="4" s="1"/>
  <c r="AU1109" i="4"/>
  <c r="BD1109" i="4" s="1"/>
  <c r="BA1109" i="4"/>
  <c r="P1150" i="4"/>
  <c r="BB1150" i="4" s="1"/>
  <c r="AU1150" i="4"/>
  <c r="BD1150" i="4" s="1"/>
  <c r="BA1150" i="4"/>
  <c r="P1179" i="4"/>
  <c r="BB1179" i="4" s="1"/>
  <c r="AU1179" i="4"/>
  <c r="BD1179" i="4" s="1"/>
  <c r="P1214" i="4"/>
  <c r="BB1214" i="4" s="1"/>
  <c r="AU1214" i="4"/>
  <c r="BD1214" i="4" s="1"/>
  <c r="BA1214" i="4"/>
  <c r="P1248" i="4"/>
  <c r="BB1248" i="4" s="1"/>
  <c r="AU1248" i="4"/>
  <c r="BD1248" i="4" s="1"/>
  <c r="BA1248" i="4"/>
  <c r="P1275" i="4"/>
  <c r="BB1275" i="4" s="1"/>
  <c r="AU1275" i="4"/>
  <c r="BD1275" i="4" s="1"/>
  <c r="P1302" i="4"/>
  <c r="BB1302" i="4" s="1"/>
  <c r="AU1302" i="4"/>
  <c r="BD1302" i="4" s="1"/>
  <c r="BA1302" i="4"/>
  <c r="P1335" i="4"/>
  <c r="BB1335" i="4" s="1"/>
  <c r="AU1335" i="4"/>
  <c r="BD1335" i="4" s="1"/>
  <c r="BA1335" i="4"/>
  <c r="P1360" i="4"/>
  <c r="BB1360" i="4" s="1"/>
  <c r="AU1360" i="4"/>
  <c r="BD1360" i="4" s="1"/>
  <c r="BA1360" i="4"/>
  <c r="P1393" i="4"/>
  <c r="BB1393" i="4" s="1"/>
  <c r="AU1393" i="4"/>
  <c r="BD1393" i="4" s="1"/>
  <c r="BA1393" i="4"/>
  <c r="P1421" i="4"/>
  <c r="BB1421" i="4" s="1"/>
  <c r="AU1421" i="4"/>
  <c r="BD1421" i="4" s="1"/>
  <c r="BA1421" i="4"/>
  <c r="P1464" i="4"/>
  <c r="BB1464" i="4" s="1"/>
  <c r="AU1464" i="4"/>
  <c r="BD1464" i="4" s="1"/>
  <c r="BA1464" i="4"/>
  <c r="P1495" i="4"/>
  <c r="BB1495" i="4" s="1"/>
  <c r="AU1495" i="4"/>
  <c r="BD1495" i="4" s="1"/>
  <c r="BA1495" i="4"/>
  <c r="P1524" i="4"/>
  <c r="BB1524" i="4" s="1"/>
  <c r="AU1524" i="4"/>
  <c r="BD1524" i="4" s="1"/>
  <c r="BA1524" i="4"/>
  <c r="P1562" i="4"/>
  <c r="BB1562" i="4" s="1"/>
  <c r="AU1562" i="4"/>
  <c r="BD1562" i="4" s="1"/>
  <c r="BA1562" i="4"/>
  <c r="P1602" i="4"/>
  <c r="BB1602" i="4" s="1"/>
  <c r="AU1602" i="4"/>
  <c r="BD1602" i="4" s="1"/>
  <c r="BA1602" i="4"/>
  <c r="P1629" i="4"/>
  <c r="BB1629" i="4" s="1"/>
  <c r="AU1629" i="4"/>
  <c r="BD1629" i="4" s="1"/>
  <c r="BA1629" i="4"/>
  <c r="P1656" i="4"/>
  <c r="BB1656" i="4" s="1"/>
  <c r="AU1656" i="4"/>
  <c r="BD1656" i="4" s="1"/>
  <c r="BA1656" i="4"/>
  <c r="P1688" i="4"/>
  <c r="BB1688" i="4" s="1"/>
  <c r="AU1688" i="4"/>
  <c r="BD1688" i="4" s="1"/>
  <c r="BA1688" i="4"/>
  <c r="P1715" i="4"/>
  <c r="BB1715" i="4" s="1"/>
  <c r="AU1715" i="4"/>
  <c r="BD1715" i="4" s="1"/>
  <c r="P1742" i="4"/>
  <c r="BB1742" i="4" s="1"/>
  <c r="AU1742" i="4"/>
  <c r="BD1742" i="4" s="1"/>
  <c r="BA1742" i="4"/>
  <c r="P1768" i="4"/>
  <c r="BB1768" i="4" s="1"/>
  <c r="AU1768" i="4"/>
  <c r="BD1768" i="4" s="1"/>
  <c r="BA1768" i="4"/>
  <c r="P1800" i="4"/>
  <c r="BB1800" i="4" s="1"/>
  <c r="AU1800" i="4"/>
  <c r="BD1800" i="4" s="1"/>
  <c r="BA1800" i="4"/>
  <c r="P1827" i="4"/>
  <c r="BB1827" i="4" s="1"/>
  <c r="AU1827" i="4"/>
  <c r="BD1827" i="4" s="1"/>
  <c r="P1857" i="4"/>
  <c r="BB1857" i="4" s="1"/>
  <c r="AU1857" i="4"/>
  <c r="BD1857" i="4" s="1"/>
  <c r="BA1857" i="4"/>
  <c r="P1894" i="4"/>
  <c r="BB1894" i="4" s="1"/>
  <c r="AU1894" i="4"/>
  <c r="BD1894" i="4" s="1"/>
  <c r="BA1894" i="4"/>
  <c r="P1926" i="4"/>
  <c r="BB1926" i="4" s="1"/>
  <c r="AU1926" i="4"/>
  <c r="BD1926" i="4" s="1"/>
  <c r="BA1926" i="4"/>
  <c r="P1979" i="4"/>
  <c r="BB1979" i="4" s="1"/>
  <c r="AU1979" i="4"/>
  <c r="BD1979" i="4" s="1"/>
  <c r="BA1979" i="4"/>
  <c r="P2006" i="4"/>
  <c r="BB2006" i="4" s="1"/>
  <c r="AU2006" i="4"/>
  <c r="BD2006" i="4" s="1"/>
  <c r="BA2006" i="4"/>
  <c r="P275" i="4"/>
  <c r="BB275" i="4" s="1"/>
  <c r="AU275" i="4"/>
  <c r="BD275" i="4" s="1"/>
  <c r="P310" i="4"/>
  <c r="BB310" i="4" s="1"/>
  <c r="AU310" i="4"/>
  <c r="BD310" i="4" s="1"/>
  <c r="BA310" i="4"/>
  <c r="P347" i="4"/>
  <c r="BB347" i="4" s="1"/>
  <c r="AU347" i="4"/>
  <c r="BD347" i="4" s="1"/>
  <c r="P374" i="4"/>
  <c r="BB374" i="4" s="1"/>
  <c r="AU374" i="4"/>
  <c r="BD374" i="4" s="1"/>
  <c r="BA374" i="4"/>
  <c r="P403" i="4"/>
  <c r="BB403" i="4" s="1"/>
  <c r="AU403" i="4"/>
  <c r="BD403" i="4" s="1"/>
  <c r="P444" i="4"/>
  <c r="BB444" i="4" s="1"/>
  <c r="AU444" i="4"/>
  <c r="BD444" i="4" s="1"/>
  <c r="BA444" i="4"/>
  <c r="P476" i="4"/>
  <c r="BB476" i="4" s="1"/>
  <c r="AU476" i="4"/>
  <c r="BD476" i="4" s="1"/>
  <c r="BA476" i="4"/>
  <c r="P506" i="4"/>
  <c r="BB506" i="4" s="1"/>
  <c r="AU506" i="4"/>
  <c r="BD506" i="4" s="1"/>
  <c r="BA506" i="4"/>
  <c r="P555" i="4"/>
  <c r="BB555" i="4" s="1"/>
  <c r="AU555" i="4"/>
  <c r="BD555" i="4" s="1"/>
  <c r="P586" i="4"/>
  <c r="BB586" i="4" s="1"/>
  <c r="AU586" i="4"/>
  <c r="BD586" i="4" s="1"/>
  <c r="BA586" i="4"/>
  <c r="P611" i="4"/>
  <c r="BB611" i="4" s="1"/>
  <c r="AU611" i="4"/>
  <c r="BD611" i="4" s="1"/>
  <c r="P639" i="4"/>
  <c r="BB639" i="4" s="1"/>
  <c r="AU639" i="4"/>
  <c r="BD639" i="4" s="1"/>
  <c r="BA639" i="4"/>
  <c r="P666" i="4"/>
  <c r="BB666" i="4" s="1"/>
  <c r="AU666" i="4"/>
  <c r="BD666" i="4" s="1"/>
  <c r="BA666" i="4"/>
  <c r="P707" i="4"/>
  <c r="BB707" i="4" s="1"/>
  <c r="AU707" i="4"/>
  <c r="BD707" i="4" s="1"/>
  <c r="P736" i="4"/>
  <c r="BB736" i="4" s="1"/>
  <c r="AU736" i="4"/>
  <c r="BD736" i="4" s="1"/>
  <c r="BA736" i="4"/>
  <c r="P765" i="4"/>
  <c r="BB765" i="4" s="1"/>
  <c r="AU765" i="4"/>
  <c r="BD765" i="4" s="1"/>
  <c r="BA765" i="4"/>
  <c r="P793" i="4"/>
  <c r="BB793" i="4" s="1"/>
  <c r="AU793" i="4"/>
  <c r="BD793" i="4" s="1"/>
  <c r="BA793" i="4"/>
  <c r="P821" i="4"/>
  <c r="BB821" i="4" s="1"/>
  <c r="AU821" i="4"/>
  <c r="BD821" i="4" s="1"/>
  <c r="BA821" i="4"/>
  <c r="P855" i="4"/>
  <c r="BB855" i="4" s="1"/>
  <c r="AU855" i="4"/>
  <c r="BD855" i="4" s="1"/>
  <c r="BA855" i="4"/>
  <c r="P883" i="4"/>
  <c r="BB883" i="4" s="1"/>
  <c r="AU883" i="4"/>
  <c r="BD883" i="4" s="1"/>
  <c r="P912" i="4"/>
  <c r="BB912" i="4" s="1"/>
  <c r="AU912" i="4"/>
  <c r="BD912" i="4" s="1"/>
  <c r="BA912" i="4"/>
  <c r="P946" i="4"/>
  <c r="BB946" i="4" s="1"/>
  <c r="AU946" i="4"/>
  <c r="BD946" i="4" s="1"/>
  <c r="BA946" i="4"/>
  <c r="P974" i="4"/>
  <c r="BB974" i="4" s="1"/>
  <c r="AU974" i="4"/>
  <c r="BD974" i="4" s="1"/>
  <c r="BA974" i="4"/>
  <c r="P1003" i="4"/>
  <c r="BB1003" i="4" s="1"/>
  <c r="AU1003" i="4"/>
  <c r="BD1003" i="4" s="1"/>
  <c r="P1031" i="4"/>
  <c r="BB1031" i="4" s="1"/>
  <c r="AU1031" i="4"/>
  <c r="BD1031" i="4" s="1"/>
  <c r="BA1031" i="4"/>
  <c r="P1061" i="4"/>
  <c r="BB1061" i="4" s="1"/>
  <c r="AU1061" i="4"/>
  <c r="BD1061" i="4" s="1"/>
  <c r="BA1061" i="4"/>
  <c r="P1090" i="4"/>
  <c r="BB1090" i="4" s="1"/>
  <c r="AU1090" i="4"/>
  <c r="BD1090" i="4" s="1"/>
  <c r="BA1090" i="4"/>
  <c r="P1124" i="4"/>
  <c r="BB1124" i="4" s="1"/>
  <c r="AU1124" i="4"/>
  <c r="BD1124" i="4" s="1"/>
  <c r="BA1124" i="4"/>
  <c r="P1151" i="4"/>
  <c r="BB1151" i="4" s="1"/>
  <c r="AU1151" i="4"/>
  <c r="BD1151" i="4" s="1"/>
  <c r="BA1151" i="4"/>
  <c r="P1180" i="4"/>
  <c r="BB1180" i="4" s="1"/>
  <c r="AU1180" i="4"/>
  <c r="BD1180" i="4" s="1"/>
  <c r="BA1180" i="4"/>
  <c r="P1209" i="4"/>
  <c r="BB1209" i="4" s="1"/>
  <c r="AU1209" i="4"/>
  <c r="BD1209" i="4" s="1"/>
  <c r="BA1209" i="4"/>
  <c r="P1243" i="4"/>
  <c r="BB1243" i="4" s="1"/>
  <c r="AU1243" i="4"/>
  <c r="BD1243" i="4" s="1"/>
  <c r="P1276" i="4"/>
  <c r="BB1276" i="4" s="1"/>
  <c r="AU1276" i="4"/>
  <c r="BD1276" i="4" s="1"/>
  <c r="BA1276" i="4"/>
  <c r="P1303" i="4"/>
  <c r="BB1303" i="4" s="1"/>
  <c r="AU1303" i="4"/>
  <c r="BD1303" i="4" s="1"/>
  <c r="BA1303" i="4"/>
  <c r="P1329" i="4"/>
  <c r="BB1329" i="4" s="1"/>
  <c r="AU1329" i="4"/>
  <c r="BD1329" i="4" s="1"/>
  <c r="BA1329" i="4"/>
  <c r="P1361" i="4"/>
  <c r="BB1361" i="4" s="1"/>
  <c r="AU1361" i="4"/>
  <c r="BD1361" i="4" s="1"/>
  <c r="BA1361" i="4"/>
  <c r="P1388" i="4"/>
  <c r="BB1388" i="4" s="1"/>
  <c r="AU1388" i="4"/>
  <c r="BD1388" i="4" s="1"/>
  <c r="BA1388" i="4"/>
  <c r="P1430" i="4"/>
  <c r="BB1430" i="4" s="1"/>
  <c r="AU1430" i="4"/>
  <c r="BD1430" i="4" s="1"/>
  <c r="BA1430" i="4"/>
  <c r="P1458" i="4"/>
  <c r="BB1458" i="4" s="1"/>
  <c r="AU1458" i="4"/>
  <c r="BD1458" i="4" s="1"/>
  <c r="BA1458" i="4"/>
  <c r="P1496" i="4"/>
  <c r="BB1496" i="4" s="1"/>
  <c r="AU1496" i="4"/>
  <c r="BD1496" i="4" s="1"/>
  <c r="BA1496" i="4"/>
  <c r="P1531" i="4"/>
  <c r="BB1531" i="4" s="1"/>
  <c r="AU1531" i="4"/>
  <c r="BD1531" i="4" s="1"/>
  <c r="P1557" i="4"/>
  <c r="BB1557" i="4" s="1"/>
  <c r="AU1557" i="4"/>
  <c r="BD1557" i="4" s="1"/>
  <c r="BA1557" i="4"/>
  <c r="P1590" i="4"/>
  <c r="BB1590" i="4" s="1"/>
  <c r="AU1590" i="4"/>
  <c r="BD1590" i="4" s="1"/>
  <c r="BA1590" i="4"/>
  <c r="P1630" i="4"/>
  <c r="BB1630" i="4" s="1"/>
  <c r="AU1630" i="4"/>
  <c r="BD1630" i="4" s="1"/>
  <c r="BA1630" i="4"/>
  <c r="P1665" i="4"/>
  <c r="BB1665" i="4" s="1"/>
  <c r="AU1665" i="4"/>
  <c r="BD1665" i="4" s="1"/>
  <c r="BA1665" i="4"/>
  <c r="P1695" i="4"/>
  <c r="BB1695" i="4" s="1"/>
  <c r="AU1695" i="4"/>
  <c r="BD1695" i="4" s="1"/>
  <c r="BA1695" i="4"/>
  <c r="P1723" i="4"/>
  <c r="BB1723" i="4" s="1"/>
  <c r="AU1723" i="4"/>
  <c r="BD1723" i="4" s="1"/>
  <c r="P1762" i="4"/>
  <c r="BB1762" i="4" s="1"/>
  <c r="AU1762" i="4"/>
  <c r="BD1762" i="4" s="1"/>
  <c r="BA1762" i="4"/>
  <c r="P1787" i="4"/>
  <c r="BB1787" i="4" s="1"/>
  <c r="AU1787" i="4"/>
  <c r="BD1787" i="4" s="1"/>
  <c r="P1822" i="4"/>
  <c r="BB1822" i="4" s="1"/>
  <c r="AU1822" i="4"/>
  <c r="BD1822" i="4" s="1"/>
  <c r="BA1822" i="4"/>
  <c r="P1851" i="4"/>
  <c r="BB1851" i="4" s="1"/>
  <c r="AU1851" i="4"/>
  <c r="BD1851" i="4" s="1"/>
  <c r="BA1851" i="4"/>
  <c r="P1876" i="4"/>
  <c r="BB1876" i="4" s="1"/>
  <c r="AU1876" i="4"/>
  <c r="BD1876" i="4" s="1"/>
  <c r="BA1876" i="4"/>
  <c r="P1907" i="4"/>
  <c r="BB1907" i="4" s="1"/>
  <c r="AU1907" i="4"/>
  <c r="BD1907" i="4" s="1"/>
  <c r="BA1907" i="4"/>
  <c r="P1939" i="4"/>
  <c r="BB1939" i="4" s="1"/>
  <c r="AU1939" i="4"/>
  <c r="BD1939" i="4" s="1"/>
  <c r="BA1939" i="4"/>
  <c r="P1966" i="4"/>
  <c r="BB1966" i="4" s="1"/>
  <c r="AU1966" i="4"/>
  <c r="BD1966" i="4" s="1"/>
  <c r="BA1966" i="4"/>
  <c r="P2007" i="4"/>
  <c r="BB2007" i="4" s="1"/>
  <c r="AU2007" i="4"/>
  <c r="BD2007" i="4" s="1"/>
  <c r="BA2007" i="4"/>
  <c r="P285" i="4"/>
  <c r="BB285" i="4" s="1"/>
  <c r="AU285" i="4"/>
  <c r="BD285" i="4" s="1"/>
  <c r="BA285" i="4"/>
  <c r="P319" i="4"/>
  <c r="BB319" i="4" s="1"/>
  <c r="AU319" i="4"/>
  <c r="BD319" i="4" s="1"/>
  <c r="BA319" i="4"/>
  <c r="P348" i="4"/>
  <c r="BB348" i="4" s="1"/>
  <c r="AU348" i="4"/>
  <c r="BD348" i="4" s="1"/>
  <c r="BA348" i="4"/>
  <c r="P376" i="4"/>
  <c r="BB376" i="4" s="1"/>
  <c r="AU376" i="4"/>
  <c r="BD376" i="4" s="1"/>
  <c r="BA376" i="4"/>
  <c r="P424" i="4"/>
  <c r="BB424" i="4" s="1"/>
  <c r="AU424" i="4"/>
  <c r="BD424" i="4" s="1"/>
  <c r="BA424" i="4"/>
  <c r="P460" i="4"/>
  <c r="BB460" i="4" s="1"/>
  <c r="AU460" i="4"/>
  <c r="BD460" i="4" s="1"/>
  <c r="BA460" i="4"/>
  <c r="P493" i="4"/>
  <c r="BB493" i="4" s="1"/>
  <c r="AU493" i="4"/>
  <c r="BD493" i="4" s="1"/>
  <c r="BA493" i="4"/>
  <c r="P522" i="4"/>
  <c r="BB522" i="4" s="1"/>
  <c r="AU522" i="4"/>
  <c r="BD522" i="4" s="1"/>
  <c r="BA522" i="4"/>
  <c r="P550" i="4"/>
  <c r="BB550" i="4" s="1"/>
  <c r="AU550" i="4"/>
  <c r="BD550" i="4" s="1"/>
  <c r="BA550" i="4"/>
  <c r="P582" i="4"/>
  <c r="BB582" i="4" s="1"/>
  <c r="AU582" i="4"/>
  <c r="BD582" i="4" s="1"/>
  <c r="BA582" i="4"/>
  <c r="P607" i="4"/>
  <c r="BB607" i="4" s="1"/>
  <c r="AU607" i="4"/>
  <c r="BD607" i="4" s="1"/>
  <c r="BA607" i="4"/>
  <c r="P634" i="4"/>
  <c r="BB634" i="4" s="1"/>
  <c r="AU634" i="4"/>
  <c r="BD634" i="4" s="1"/>
  <c r="BA634" i="4"/>
  <c r="P674" i="4"/>
  <c r="BB674" i="4" s="1"/>
  <c r="AU674" i="4"/>
  <c r="BD674" i="4" s="1"/>
  <c r="BA674" i="4"/>
  <c r="P701" i="4"/>
  <c r="BB701" i="4" s="1"/>
  <c r="AU701" i="4"/>
  <c r="BD701" i="4" s="1"/>
  <c r="BA701" i="4"/>
  <c r="P738" i="4"/>
  <c r="BB738" i="4" s="1"/>
  <c r="AU738" i="4"/>
  <c r="BD738" i="4" s="1"/>
  <c r="BA738" i="4"/>
  <c r="P775" i="4"/>
  <c r="BB775" i="4" s="1"/>
  <c r="AU775" i="4"/>
  <c r="BD775" i="4" s="1"/>
  <c r="BA775" i="4"/>
  <c r="P802" i="4"/>
  <c r="BB802" i="4" s="1"/>
  <c r="AU802" i="4"/>
  <c r="BD802" i="4" s="1"/>
  <c r="BA802" i="4"/>
  <c r="P830" i="4"/>
  <c r="BB830" i="4" s="1"/>
  <c r="AU830" i="4"/>
  <c r="BD830" i="4" s="1"/>
  <c r="BA830" i="4"/>
  <c r="P864" i="4"/>
  <c r="BB864" i="4" s="1"/>
  <c r="AU864" i="4"/>
  <c r="BD864" i="4" s="1"/>
  <c r="BA864" i="4"/>
  <c r="P900" i="4"/>
  <c r="BB900" i="4" s="1"/>
  <c r="AU900" i="4"/>
  <c r="BD900" i="4" s="1"/>
  <c r="BA900" i="4"/>
  <c r="P926" i="4"/>
  <c r="BB926" i="4" s="1"/>
  <c r="AU926" i="4"/>
  <c r="BD926" i="4" s="1"/>
  <c r="BA926" i="4"/>
  <c r="P955" i="4"/>
  <c r="BB955" i="4" s="1"/>
  <c r="AU955" i="4"/>
  <c r="BD955" i="4" s="1"/>
  <c r="P991" i="4"/>
  <c r="BB991" i="4" s="1"/>
  <c r="AU991" i="4"/>
  <c r="BD991" i="4" s="1"/>
  <c r="BA991" i="4"/>
  <c r="P1018" i="4"/>
  <c r="BB1018" i="4" s="1"/>
  <c r="AU1018" i="4"/>
  <c r="BD1018" i="4" s="1"/>
  <c r="BA1018" i="4"/>
  <c r="P1056" i="4"/>
  <c r="BB1056" i="4" s="1"/>
  <c r="AU1056" i="4"/>
  <c r="BD1056" i="4" s="1"/>
  <c r="BA1056" i="4"/>
  <c r="P1086" i="4"/>
  <c r="BB1086" i="4" s="1"/>
  <c r="AU1086" i="4"/>
  <c r="BD1086" i="4" s="1"/>
  <c r="BA1086" i="4"/>
  <c r="P1119" i="4"/>
  <c r="BB1119" i="4" s="1"/>
  <c r="AU1119" i="4"/>
  <c r="BD1119" i="4" s="1"/>
  <c r="BA1119" i="4"/>
  <c r="P1153" i="4"/>
  <c r="BB1153" i="4" s="1"/>
  <c r="AU1153" i="4"/>
  <c r="BD1153" i="4" s="1"/>
  <c r="BA1153" i="4"/>
  <c r="P1181" i="4"/>
  <c r="BB1181" i="4" s="1"/>
  <c r="AU1181" i="4"/>
  <c r="BD1181" i="4" s="1"/>
  <c r="BA1181" i="4"/>
  <c r="P1210" i="4"/>
  <c r="BB1210" i="4" s="1"/>
  <c r="AU1210" i="4"/>
  <c r="BD1210" i="4" s="1"/>
  <c r="BA1210" i="4"/>
  <c r="P1238" i="4"/>
  <c r="BB1238" i="4" s="1"/>
  <c r="AU1238" i="4"/>
  <c r="BD1238" i="4" s="1"/>
  <c r="BA1238" i="4"/>
  <c r="P1271" i="4"/>
  <c r="BB1271" i="4" s="1"/>
  <c r="AU1271" i="4"/>
  <c r="BD1271" i="4" s="1"/>
  <c r="BA1271" i="4"/>
  <c r="P1305" i="4"/>
  <c r="BB1305" i="4" s="1"/>
  <c r="AU1305" i="4"/>
  <c r="BD1305" i="4" s="1"/>
  <c r="BA1305" i="4"/>
  <c r="P1337" i="4"/>
  <c r="BB1337" i="4" s="1"/>
  <c r="AU1337" i="4"/>
  <c r="BD1337" i="4" s="1"/>
  <c r="BA1337" i="4"/>
  <c r="P1369" i="4"/>
  <c r="BB1369" i="4" s="1"/>
  <c r="AU1369" i="4"/>
  <c r="BD1369" i="4" s="1"/>
  <c r="BA1369" i="4"/>
  <c r="P1402" i="4"/>
  <c r="BB1402" i="4" s="1"/>
  <c r="AU1402" i="4"/>
  <c r="BD1402" i="4" s="1"/>
  <c r="BA1402" i="4"/>
  <c r="P1431" i="4"/>
  <c r="BB1431" i="4" s="1"/>
  <c r="AU1431" i="4"/>
  <c r="BD1431" i="4" s="1"/>
  <c r="BA1431" i="4"/>
  <c r="P1472" i="4"/>
  <c r="BB1472" i="4" s="1"/>
  <c r="AU1472" i="4"/>
  <c r="BD1472" i="4" s="1"/>
  <c r="BA1472" i="4"/>
  <c r="P1498" i="4"/>
  <c r="BB1498" i="4" s="1"/>
  <c r="AU1498" i="4"/>
  <c r="BD1498" i="4" s="1"/>
  <c r="BA1498" i="4"/>
  <c r="P1532" i="4"/>
  <c r="BB1532" i="4" s="1"/>
  <c r="AU1532" i="4"/>
  <c r="BD1532" i="4" s="1"/>
  <c r="BA1532" i="4"/>
  <c r="P1571" i="4"/>
  <c r="BB1571" i="4" s="1"/>
  <c r="AU1571" i="4"/>
  <c r="BD1571" i="4" s="1"/>
  <c r="P1598" i="4"/>
  <c r="BB1598" i="4" s="1"/>
  <c r="AU1598" i="4"/>
  <c r="BD1598" i="4" s="1"/>
  <c r="BA1598" i="4"/>
  <c r="P1625" i="4"/>
  <c r="BB1625" i="4" s="1"/>
  <c r="AU1625" i="4"/>
  <c r="BD1625" i="4" s="1"/>
  <c r="BA1625" i="4"/>
  <c r="P1652" i="4"/>
  <c r="BB1652" i="4" s="1"/>
  <c r="AU1652" i="4"/>
  <c r="BD1652" i="4" s="1"/>
  <c r="BA1652" i="4"/>
  <c r="P1710" i="4"/>
  <c r="BB1710" i="4" s="1"/>
  <c r="AU1710" i="4"/>
  <c r="BD1710" i="4" s="1"/>
  <c r="BA1710" i="4"/>
  <c r="P1738" i="4"/>
  <c r="BB1738" i="4" s="1"/>
  <c r="AU1738" i="4"/>
  <c r="BD1738" i="4" s="1"/>
  <c r="BA1738" i="4"/>
  <c r="P1764" i="4"/>
  <c r="BB1764" i="4" s="1"/>
  <c r="AU1764" i="4"/>
  <c r="BD1764" i="4" s="1"/>
  <c r="BA1764" i="4"/>
  <c r="P1802" i="4"/>
  <c r="BB1802" i="4" s="1"/>
  <c r="AU1802" i="4"/>
  <c r="BD1802" i="4" s="1"/>
  <c r="BA1802" i="4"/>
  <c r="P1830" i="4"/>
  <c r="BB1830" i="4" s="1"/>
  <c r="AU1830" i="4"/>
  <c r="BD1830" i="4" s="1"/>
  <c r="BA1830" i="4"/>
  <c r="P1866" i="4"/>
  <c r="BB1866" i="4" s="1"/>
  <c r="AU1866" i="4"/>
  <c r="BD1866" i="4" s="1"/>
  <c r="BA1866" i="4"/>
  <c r="P1890" i="4"/>
  <c r="BB1890" i="4" s="1"/>
  <c r="AU1890" i="4"/>
  <c r="BD1890" i="4" s="1"/>
  <c r="BA1890" i="4"/>
  <c r="P1922" i="4"/>
  <c r="BB1922" i="4" s="1"/>
  <c r="AU1922" i="4"/>
  <c r="BD1922" i="4" s="1"/>
  <c r="BA1922" i="4"/>
  <c r="P1962" i="4"/>
  <c r="BB1962" i="4" s="1"/>
  <c r="AU1962" i="4"/>
  <c r="BD1962" i="4" s="1"/>
  <c r="BA1962" i="4"/>
  <c r="P1994" i="4"/>
  <c r="BB1994" i="4" s="1"/>
  <c r="AU1994" i="4"/>
  <c r="BD1994" i="4" s="1"/>
  <c r="BA1994" i="4"/>
  <c r="P271" i="4"/>
  <c r="BB271" i="4" s="1"/>
  <c r="AU271" i="4"/>
  <c r="BD271" i="4" s="1"/>
  <c r="BA271" i="4"/>
  <c r="P299" i="4"/>
  <c r="BB299" i="4" s="1"/>
  <c r="AU299" i="4"/>
  <c r="BD299" i="4" s="1"/>
  <c r="P327" i="4"/>
  <c r="BB327" i="4" s="1"/>
  <c r="AU327" i="4"/>
  <c r="BD327" i="4" s="1"/>
  <c r="BA327" i="4"/>
  <c r="P357" i="4"/>
  <c r="BB357" i="4" s="1"/>
  <c r="AU357" i="4"/>
  <c r="BD357" i="4" s="1"/>
  <c r="BA357" i="4"/>
  <c r="P398" i="4"/>
  <c r="BB398" i="4" s="1"/>
  <c r="AU398" i="4"/>
  <c r="BD398" i="4" s="1"/>
  <c r="BA398" i="4"/>
  <c r="P425" i="4"/>
  <c r="BB425" i="4" s="1"/>
  <c r="AU425" i="4"/>
  <c r="BD425" i="4" s="1"/>
  <c r="BA425" i="4"/>
  <c r="P454" i="4"/>
  <c r="BB454" i="4" s="1"/>
  <c r="AU454" i="4"/>
  <c r="BD454" i="4" s="1"/>
  <c r="BA454" i="4"/>
  <c r="P487" i="4"/>
  <c r="BB487" i="4" s="1"/>
  <c r="AU487" i="4"/>
  <c r="BD487" i="4" s="1"/>
  <c r="BA487" i="4"/>
  <c r="P523" i="4"/>
  <c r="BB523" i="4" s="1"/>
  <c r="AU523" i="4"/>
  <c r="BD523" i="4" s="1"/>
  <c r="P551" i="4"/>
  <c r="BB551" i="4" s="1"/>
  <c r="AU551" i="4"/>
  <c r="BD551" i="4" s="1"/>
  <c r="BA551" i="4"/>
  <c r="P575" i="4"/>
  <c r="BB575" i="4" s="1"/>
  <c r="AU575" i="4"/>
  <c r="BD575" i="4" s="1"/>
  <c r="BA575" i="4"/>
  <c r="P627" i="4"/>
  <c r="BB627" i="4" s="1"/>
  <c r="AU627" i="4"/>
  <c r="BD627" i="4" s="1"/>
  <c r="P656" i="4"/>
  <c r="BB656" i="4" s="1"/>
  <c r="AU656" i="4"/>
  <c r="BD656" i="4" s="1"/>
  <c r="BA656" i="4"/>
  <c r="P687" i="4"/>
  <c r="BB687" i="4" s="1"/>
  <c r="AU687" i="4"/>
  <c r="BD687" i="4" s="1"/>
  <c r="BA687" i="4"/>
  <c r="P718" i="4"/>
  <c r="BB718" i="4" s="1"/>
  <c r="AU718" i="4"/>
  <c r="BD718" i="4" s="1"/>
  <c r="BA718" i="4"/>
  <c r="P754" i="4"/>
  <c r="BB754" i="4" s="1"/>
  <c r="AU754" i="4"/>
  <c r="BD754" i="4" s="1"/>
  <c r="BA754" i="4"/>
  <c r="P788" i="4"/>
  <c r="BB788" i="4" s="1"/>
  <c r="AU788" i="4"/>
  <c r="BD788" i="4" s="1"/>
  <c r="BA788" i="4"/>
  <c r="P816" i="4"/>
  <c r="BB816" i="4" s="1"/>
  <c r="AU816" i="4"/>
  <c r="BD816" i="4" s="1"/>
  <c r="BA816" i="4"/>
  <c r="P843" i="4"/>
  <c r="BB843" i="4" s="1"/>
  <c r="AU843" i="4"/>
  <c r="BD843" i="4" s="1"/>
  <c r="P872" i="4"/>
  <c r="BB872" i="4" s="1"/>
  <c r="AU872" i="4"/>
  <c r="BD872" i="4" s="1"/>
  <c r="BA872" i="4"/>
  <c r="P909" i="4"/>
  <c r="BB909" i="4" s="1"/>
  <c r="AU909" i="4"/>
  <c r="BD909" i="4" s="1"/>
  <c r="BA909" i="4"/>
  <c r="P942" i="4"/>
  <c r="BB942" i="4" s="1"/>
  <c r="AU942" i="4"/>
  <c r="BD942" i="4" s="1"/>
  <c r="BA942" i="4"/>
  <c r="P976" i="4"/>
  <c r="BB976" i="4" s="1"/>
  <c r="AU976" i="4"/>
  <c r="BD976" i="4" s="1"/>
  <c r="BA976" i="4"/>
  <c r="P1013" i="4"/>
  <c r="BB1013" i="4" s="1"/>
  <c r="AU1013" i="4"/>
  <c r="BD1013" i="4" s="1"/>
  <c r="BA1013" i="4"/>
  <c r="P1041" i="4"/>
  <c r="BB1041" i="4" s="1"/>
  <c r="AU1041" i="4"/>
  <c r="BD1041" i="4" s="1"/>
  <c r="BA1041" i="4"/>
  <c r="P1079" i="4"/>
  <c r="BB1079" i="4" s="1"/>
  <c r="AU1079" i="4"/>
  <c r="BD1079" i="4" s="1"/>
  <c r="BA1079" i="4"/>
  <c r="P1105" i="4"/>
  <c r="BB1105" i="4" s="1"/>
  <c r="AU1105" i="4"/>
  <c r="BD1105" i="4" s="1"/>
  <c r="BA1105" i="4"/>
  <c r="P1134" i="4"/>
  <c r="BB1134" i="4" s="1"/>
  <c r="AU1134" i="4"/>
  <c r="BD1134" i="4" s="1"/>
  <c r="BA1134" i="4"/>
  <c r="P1168" i="4"/>
  <c r="BB1168" i="4" s="1"/>
  <c r="AU1168" i="4"/>
  <c r="BD1168" i="4" s="1"/>
  <c r="BA1168" i="4"/>
  <c r="P1199" i="4"/>
  <c r="BB1199" i="4" s="1"/>
  <c r="AU1199" i="4"/>
  <c r="BD1199" i="4" s="1"/>
  <c r="BA1199" i="4"/>
  <c r="P1231" i="4"/>
  <c r="BB1231" i="4" s="1"/>
  <c r="AU1231" i="4"/>
  <c r="BD1231" i="4" s="1"/>
  <c r="BA1231" i="4"/>
  <c r="P1258" i="4"/>
  <c r="BB1258" i="4" s="1"/>
  <c r="AU1258" i="4"/>
  <c r="BD1258" i="4" s="1"/>
  <c r="BA1258" i="4"/>
  <c r="P1285" i="4"/>
  <c r="BB1285" i="4" s="1"/>
  <c r="AU1285" i="4"/>
  <c r="BD1285" i="4" s="1"/>
  <c r="BA1285" i="4"/>
  <c r="P1318" i="4"/>
  <c r="BB1318" i="4" s="1"/>
  <c r="AU1318" i="4"/>
  <c r="BD1318" i="4" s="1"/>
  <c r="BA1318" i="4"/>
  <c r="P1357" i="4"/>
  <c r="BB1357" i="4" s="1"/>
  <c r="AU1357" i="4"/>
  <c r="BD1357" i="4" s="1"/>
  <c r="BA1357" i="4"/>
  <c r="P1384" i="4"/>
  <c r="BB1384" i="4" s="1"/>
  <c r="AU1384" i="4"/>
  <c r="BD1384" i="4" s="1"/>
  <c r="BA1384" i="4"/>
  <c r="P1411" i="4"/>
  <c r="BB1411" i="4" s="1"/>
  <c r="AU1411" i="4"/>
  <c r="BD1411" i="4" s="1"/>
  <c r="P1439" i="4"/>
  <c r="BB1439" i="4" s="1"/>
  <c r="AU1439" i="4"/>
  <c r="BD1439" i="4" s="1"/>
  <c r="BA1439" i="4"/>
  <c r="P1479" i="4"/>
  <c r="BB1479" i="4" s="1"/>
  <c r="AU1479" i="4"/>
  <c r="BD1479" i="4" s="1"/>
  <c r="BA1479" i="4"/>
  <c r="P1521" i="4"/>
  <c r="BB1521" i="4" s="1"/>
  <c r="AU1521" i="4"/>
  <c r="BD1521" i="4" s="1"/>
  <c r="BA1521" i="4"/>
  <c r="P1547" i="4"/>
  <c r="BB1547" i="4" s="1"/>
  <c r="AU1547" i="4"/>
  <c r="BD1547" i="4" s="1"/>
  <c r="P1578" i="4"/>
  <c r="BB1578" i="4" s="1"/>
  <c r="AU1578" i="4"/>
  <c r="BD1578" i="4" s="1"/>
  <c r="BA1578" i="4"/>
  <c r="P1613" i="4"/>
  <c r="BB1613" i="4" s="1"/>
  <c r="AU1613" i="4"/>
  <c r="BD1613" i="4" s="1"/>
  <c r="BA1613" i="4"/>
  <c r="P1646" i="4"/>
  <c r="BB1646" i="4" s="1"/>
  <c r="AU1646" i="4"/>
  <c r="BD1646" i="4" s="1"/>
  <c r="BA1646" i="4"/>
  <c r="P1673" i="4"/>
  <c r="BB1673" i="4" s="1"/>
  <c r="AU1673" i="4"/>
  <c r="BD1673" i="4" s="1"/>
  <c r="BA1673" i="4"/>
  <c r="P1697" i="4"/>
  <c r="BB1697" i="4" s="1"/>
  <c r="AU1697" i="4"/>
  <c r="BD1697" i="4" s="1"/>
  <c r="BA1697" i="4"/>
  <c r="P1732" i="4"/>
  <c r="BB1732" i="4" s="1"/>
  <c r="AU1732" i="4"/>
  <c r="BD1732" i="4" s="1"/>
  <c r="BA1732" i="4"/>
  <c r="P1782" i="4"/>
  <c r="BB1782" i="4" s="1"/>
  <c r="AU1782" i="4"/>
  <c r="BD1782" i="4" s="1"/>
  <c r="BA1782" i="4"/>
  <c r="P1811" i="4"/>
  <c r="BB1811" i="4" s="1"/>
  <c r="AU1811" i="4"/>
  <c r="BD1811" i="4" s="1"/>
  <c r="P1848" i="4"/>
  <c r="BB1848" i="4" s="1"/>
  <c r="AU1848" i="4"/>
  <c r="BD1848" i="4" s="1"/>
  <c r="BA1848" i="4"/>
  <c r="P1891" i="4"/>
  <c r="BB1891" i="4" s="1"/>
  <c r="AU1891" i="4"/>
  <c r="BD1891" i="4" s="1"/>
  <c r="BA1891" i="4"/>
  <c r="P1923" i="4"/>
  <c r="BB1923" i="4" s="1"/>
  <c r="AU1923" i="4"/>
  <c r="BD1923" i="4" s="1"/>
  <c r="BA1923" i="4"/>
  <c r="P1949" i="4"/>
  <c r="BB1949" i="4" s="1"/>
  <c r="AU1949" i="4"/>
  <c r="BD1949" i="4" s="1"/>
  <c r="BA1949" i="4"/>
  <c r="P1976" i="4"/>
  <c r="BB1976" i="4" s="1"/>
  <c r="AU1976" i="4"/>
  <c r="BD1976" i="4" s="1"/>
  <c r="BA1976" i="4"/>
  <c r="Q643" i="4"/>
  <c r="BC643" i="4" s="1"/>
  <c r="P801" i="4"/>
  <c r="BB801" i="4" s="1"/>
  <c r="AU801" i="4"/>
  <c r="BD801" i="4" s="1"/>
  <c r="BA801" i="4"/>
  <c r="P1125" i="4"/>
  <c r="BB1125" i="4" s="1"/>
  <c r="AU1125" i="4"/>
  <c r="BD1125" i="4" s="1"/>
  <c r="BA1125" i="4"/>
  <c r="P1445" i="4"/>
  <c r="BB1445" i="4" s="1"/>
  <c r="AU1445" i="4"/>
  <c r="BD1445" i="4" s="1"/>
  <c r="BA1445" i="4"/>
  <c r="P1118" i="4"/>
  <c r="BB1118" i="4" s="1"/>
  <c r="AU1118" i="4"/>
  <c r="BD1118" i="4" s="1"/>
  <c r="BA1118" i="4"/>
  <c r="P1859" i="4"/>
  <c r="BB1859" i="4" s="1"/>
  <c r="AU1859" i="4"/>
  <c r="BD1859" i="4" s="1"/>
  <c r="BA1859" i="4"/>
  <c r="P375" i="4"/>
  <c r="BB375" i="4" s="1"/>
  <c r="AU375" i="4"/>
  <c r="BD375" i="4" s="1"/>
  <c r="BA375" i="4"/>
  <c r="P766" i="4"/>
  <c r="BB766" i="4" s="1"/>
  <c r="AU766" i="4"/>
  <c r="BD766" i="4" s="1"/>
  <c r="BA766" i="4"/>
  <c r="Q1763" i="4"/>
  <c r="BC1763" i="4" s="1"/>
  <c r="P507" i="4"/>
  <c r="BB507" i="4" s="1"/>
  <c r="AU507" i="4"/>
  <c r="BD507" i="4" s="1"/>
  <c r="P673" i="4"/>
  <c r="BB673" i="4" s="1"/>
  <c r="AU673" i="4"/>
  <c r="BD673" i="4" s="1"/>
  <c r="BA673" i="4"/>
  <c r="P1204" i="4"/>
  <c r="BB1204" i="4" s="1"/>
  <c r="AU1204" i="4"/>
  <c r="BD1204" i="4" s="1"/>
  <c r="BA1204" i="4"/>
  <c r="P1401" i="4"/>
  <c r="BB1401" i="4" s="1"/>
  <c r="AU1401" i="4"/>
  <c r="BD1401" i="4" s="1"/>
  <c r="BA1401" i="4"/>
  <c r="P760" i="4"/>
  <c r="BB760" i="4" s="1"/>
  <c r="AU760" i="4"/>
  <c r="BD760" i="4" s="1"/>
  <c r="BA760" i="4"/>
  <c r="P1091" i="4"/>
  <c r="BB1091" i="4" s="1"/>
  <c r="AU1091" i="4"/>
  <c r="BD1091" i="4" s="1"/>
  <c r="P341" i="4"/>
  <c r="BB341" i="4" s="1"/>
  <c r="AU341" i="4"/>
  <c r="BD341" i="4" s="1"/>
  <c r="BA341" i="4"/>
  <c r="P745" i="4"/>
  <c r="BB745" i="4" s="1"/>
  <c r="AU745" i="4"/>
  <c r="BD745" i="4" s="1"/>
  <c r="BA745" i="4"/>
  <c r="P1382" i="4"/>
  <c r="BB1382" i="4" s="1"/>
  <c r="AU1382" i="4"/>
  <c r="BD1382" i="4" s="1"/>
  <c r="BA1382" i="4"/>
  <c r="P1788" i="4"/>
  <c r="BB1788" i="4" s="1"/>
  <c r="AU1788" i="4"/>
  <c r="BD1788" i="4" s="1"/>
  <c r="BA1788" i="4"/>
  <c r="P1244" i="4"/>
  <c r="BB1244" i="4" s="1"/>
  <c r="AU1244" i="4"/>
  <c r="BD1244" i="4" s="1"/>
  <c r="BA1244" i="4"/>
  <c r="P1503" i="4"/>
  <c r="BB1503" i="4" s="1"/>
  <c r="AU1503" i="4"/>
  <c r="BD1503" i="4" s="1"/>
  <c r="BA1503" i="4"/>
  <c r="P884" i="4"/>
  <c r="BB884" i="4" s="1"/>
  <c r="AU884" i="4"/>
  <c r="BD884" i="4" s="1"/>
  <c r="BA884" i="4"/>
  <c r="P1139" i="4"/>
  <c r="BB1139" i="4" s="1"/>
  <c r="AU1139" i="4"/>
  <c r="BD1139" i="4" s="1"/>
  <c r="P534" i="4"/>
  <c r="BB534" i="4" s="1"/>
  <c r="AU534" i="4"/>
  <c r="BD534" i="4" s="1"/>
  <c r="BA534" i="4"/>
  <c r="P954" i="4"/>
  <c r="BB954" i="4" s="1"/>
  <c r="AU954" i="4"/>
  <c r="BD954" i="4" s="1"/>
  <c r="BA954" i="4"/>
  <c r="P1452" i="4"/>
  <c r="BB1452" i="4" s="1"/>
  <c r="AU1452" i="4"/>
  <c r="BD1452" i="4" s="1"/>
  <c r="BA1452" i="4"/>
  <c r="AG266" i="4"/>
  <c r="BA419" i="4"/>
  <c r="BA515" i="4"/>
  <c r="BA611" i="4"/>
  <c r="BA707" i="4"/>
  <c r="BA739" i="4"/>
  <c r="BA995" i="4"/>
  <c r="BA1091" i="4"/>
  <c r="BA1411" i="4"/>
  <c r="BA1539" i="4"/>
  <c r="BA1571" i="4"/>
  <c r="BA1635" i="4"/>
  <c r="BA1667" i="4"/>
  <c r="BA1699" i="4"/>
  <c r="BA1731" i="4"/>
  <c r="BA1827" i="4"/>
  <c r="P287" i="4"/>
  <c r="BB287" i="4" s="1"/>
  <c r="AU287" i="4"/>
  <c r="BD287" i="4" s="1"/>
  <c r="BA287" i="4"/>
  <c r="P321" i="4"/>
  <c r="BB321" i="4" s="1"/>
  <c r="AU321" i="4"/>
  <c r="BD321" i="4" s="1"/>
  <c r="BA321" i="4"/>
  <c r="P364" i="4"/>
  <c r="BB364" i="4" s="1"/>
  <c r="AU364" i="4"/>
  <c r="BD364" i="4" s="1"/>
  <c r="BA364" i="4"/>
  <c r="P399" i="4"/>
  <c r="BB399" i="4" s="1"/>
  <c r="AU399" i="4"/>
  <c r="BD399" i="4" s="1"/>
  <c r="BA399" i="4"/>
  <c r="P433" i="4"/>
  <c r="BB433" i="4" s="1"/>
  <c r="AU433" i="4"/>
  <c r="BD433" i="4" s="1"/>
  <c r="BA433" i="4"/>
  <c r="P472" i="4"/>
  <c r="BB472" i="4" s="1"/>
  <c r="AU472" i="4"/>
  <c r="BD472" i="4" s="1"/>
  <c r="BA472" i="4"/>
  <c r="P503" i="4"/>
  <c r="BB503" i="4" s="1"/>
  <c r="AU503" i="4"/>
  <c r="BD503" i="4" s="1"/>
  <c r="BA503" i="4"/>
  <c r="P537" i="4"/>
  <c r="BB537" i="4" s="1"/>
  <c r="AU537" i="4"/>
  <c r="BD537" i="4" s="1"/>
  <c r="BA537" i="4"/>
  <c r="P584" i="4"/>
  <c r="BB584" i="4" s="1"/>
  <c r="AU584" i="4"/>
  <c r="BD584" i="4" s="1"/>
  <c r="BA584" i="4"/>
  <c r="P608" i="4"/>
  <c r="BB608" i="4" s="1"/>
  <c r="AU608" i="4"/>
  <c r="BD608" i="4" s="1"/>
  <c r="BA608" i="4"/>
  <c r="P643" i="4"/>
  <c r="BB643" i="4" s="1"/>
  <c r="AU643" i="4"/>
  <c r="BD643" i="4" s="1"/>
  <c r="P669" i="4"/>
  <c r="BB669" i="4" s="1"/>
  <c r="AU669" i="4"/>
  <c r="BD669" i="4" s="1"/>
  <c r="BA669" i="4"/>
  <c r="P696" i="4"/>
  <c r="BB696" i="4" s="1"/>
  <c r="AU696" i="4"/>
  <c r="BD696" i="4" s="1"/>
  <c r="BA696" i="4"/>
  <c r="P732" i="4"/>
  <c r="BB732" i="4" s="1"/>
  <c r="AU732" i="4"/>
  <c r="BD732" i="4" s="1"/>
  <c r="BA732" i="4"/>
  <c r="P762" i="4"/>
  <c r="BB762" i="4" s="1"/>
  <c r="AU762" i="4"/>
  <c r="BD762" i="4" s="1"/>
  <c r="BA762" i="4"/>
  <c r="P789" i="4"/>
  <c r="BB789" i="4" s="1"/>
  <c r="AU789" i="4"/>
  <c r="BD789" i="4" s="1"/>
  <c r="BA789" i="4"/>
  <c r="P824" i="4"/>
  <c r="BB824" i="4" s="1"/>
  <c r="AU824" i="4"/>
  <c r="BD824" i="4" s="1"/>
  <c r="BA824" i="4"/>
  <c r="P858" i="4"/>
  <c r="BB858" i="4" s="1"/>
  <c r="AU858" i="4"/>
  <c r="BD858" i="4" s="1"/>
  <c r="BA858" i="4"/>
  <c r="P887" i="4"/>
  <c r="BB887" i="4" s="1"/>
  <c r="AU887" i="4"/>
  <c r="BD887" i="4" s="1"/>
  <c r="BA887" i="4"/>
  <c r="P915" i="4"/>
  <c r="BB915" i="4" s="1"/>
  <c r="AU915" i="4"/>
  <c r="BD915" i="4" s="1"/>
  <c r="P949" i="4"/>
  <c r="BB949" i="4" s="1"/>
  <c r="AU949" i="4"/>
  <c r="BD949" i="4" s="1"/>
  <c r="BA949" i="4"/>
  <c r="P985" i="4"/>
  <c r="BB985" i="4" s="1"/>
  <c r="AU985" i="4"/>
  <c r="BD985" i="4" s="1"/>
  <c r="BA985" i="4"/>
  <c r="P1014" i="4"/>
  <c r="BB1014" i="4" s="1"/>
  <c r="AU1014" i="4"/>
  <c r="BD1014" i="4" s="1"/>
  <c r="BA1014" i="4"/>
  <c r="P1042" i="4"/>
  <c r="BB1042" i="4" s="1"/>
  <c r="AU1042" i="4"/>
  <c r="BD1042" i="4" s="1"/>
  <c r="BA1042" i="4"/>
  <c r="P1072" i="4"/>
  <c r="BB1072" i="4" s="1"/>
  <c r="AU1072" i="4"/>
  <c r="BD1072" i="4" s="1"/>
  <c r="BA1072" i="4"/>
  <c r="P1106" i="4"/>
  <c r="BB1106" i="4" s="1"/>
  <c r="AU1106" i="4"/>
  <c r="BD1106" i="4" s="1"/>
  <c r="BA1106" i="4"/>
  <c r="P1135" i="4"/>
  <c r="BB1135" i="4" s="1"/>
  <c r="AU1135" i="4"/>
  <c r="BD1135" i="4" s="1"/>
  <c r="BA1135" i="4"/>
  <c r="P1162" i="4"/>
  <c r="BB1162" i="4" s="1"/>
  <c r="AU1162" i="4"/>
  <c r="BD1162" i="4" s="1"/>
  <c r="BA1162" i="4"/>
  <c r="P1189" i="4"/>
  <c r="BB1189" i="4" s="1"/>
  <c r="AU1189" i="4"/>
  <c r="BD1189" i="4" s="1"/>
  <c r="BA1189" i="4"/>
  <c r="P1211" i="4"/>
  <c r="BB1211" i="4" s="1"/>
  <c r="AU1211" i="4"/>
  <c r="BD1211" i="4" s="1"/>
  <c r="P1259" i="4"/>
  <c r="BB1259" i="4" s="1"/>
  <c r="AU1259" i="4"/>
  <c r="BD1259" i="4" s="1"/>
  <c r="P1286" i="4"/>
  <c r="BB1286" i="4" s="1"/>
  <c r="AU1286" i="4"/>
  <c r="BD1286" i="4" s="1"/>
  <c r="BA1286" i="4"/>
  <c r="P1314" i="4"/>
  <c r="BB1314" i="4" s="1"/>
  <c r="AU1314" i="4"/>
  <c r="BD1314" i="4" s="1"/>
  <c r="BA1314" i="4"/>
  <c r="P1351" i="4"/>
  <c r="BB1351" i="4" s="1"/>
  <c r="AU1351" i="4"/>
  <c r="BD1351" i="4" s="1"/>
  <c r="BA1351" i="4"/>
  <c r="P1377" i="4"/>
  <c r="BB1377" i="4" s="1"/>
  <c r="AU1377" i="4"/>
  <c r="BD1377" i="4" s="1"/>
  <c r="BA1377" i="4"/>
  <c r="P1404" i="4"/>
  <c r="BB1404" i="4" s="1"/>
  <c r="AU1404" i="4"/>
  <c r="BD1404" i="4" s="1"/>
  <c r="BA1404" i="4"/>
  <c r="P1433" i="4"/>
  <c r="BB1433" i="4" s="1"/>
  <c r="AU1433" i="4"/>
  <c r="BD1433" i="4" s="1"/>
  <c r="BA1433" i="4"/>
  <c r="P1461" i="4"/>
  <c r="BB1461" i="4" s="1"/>
  <c r="AU1461" i="4"/>
  <c r="BD1461" i="4" s="1"/>
  <c r="BA1461" i="4"/>
  <c r="P1493" i="4"/>
  <c r="BB1493" i="4" s="1"/>
  <c r="AU1493" i="4"/>
  <c r="BD1493" i="4" s="1"/>
  <c r="BA1493" i="4"/>
  <c r="P1522" i="4"/>
  <c r="BB1522" i="4" s="1"/>
  <c r="AU1522" i="4"/>
  <c r="BD1522" i="4" s="1"/>
  <c r="BA1522" i="4"/>
  <c r="P1548" i="4"/>
  <c r="BB1548" i="4" s="1"/>
  <c r="AU1548" i="4"/>
  <c r="BD1548" i="4" s="1"/>
  <c r="BA1548" i="4"/>
  <c r="P1573" i="4"/>
  <c r="BB1573" i="4" s="1"/>
  <c r="AU1573" i="4"/>
  <c r="BD1573" i="4" s="1"/>
  <c r="BA1573" i="4"/>
  <c r="P1599" i="4"/>
  <c r="BB1599" i="4" s="1"/>
  <c r="AU1599" i="4"/>
  <c r="BD1599" i="4" s="1"/>
  <c r="BA1599" i="4"/>
  <c r="P1634" i="4"/>
  <c r="BB1634" i="4" s="1"/>
  <c r="AU1634" i="4"/>
  <c r="BD1634" i="4" s="1"/>
  <c r="BA1634" i="4"/>
  <c r="P1661" i="4"/>
  <c r="BB1661" i="4" s="1"/>
  <c r="AU1661" i="4"/>
  <c r="BD1661" i="4" s="1"/>
  <c r="BA1661" i="4"/>
  <c r="P1685" i="4"/>
  <c r="BB1685" i="4" s="1"/>
  <c r="AU1685" i="4"/>
  <c r="BD1685" i="4" s="1"/>
  <c r="BA1685" i="4"/>
  <c r="P1733" i="4"/>
  <c r="BB1733" i="4" s="1"/>
  <c r="AU1733" i="4"/>
  <c r="BD1733" i="4" s="1"/>
  <c r="BA1733" i="4"/>
  <c r="P1758" i="4"/>
  <c r="BB1758" i="4" s="1"/>
  <c r="AU1758" i="4"/>
  <c r="BD1758" i="4" s="1"/>
  <c r="BA1758" i="4"/>
  <c r="P1783" i="4"/>
  <c r="BB1783" i="4" s="1"/>
  <c r="AU1783" i="4"/>
  <c r="BD1783" i="4" s="1"/>
  <c r="BA1783" i="4"/>
  <c r="P1818" i="4"/>
  <c r="BB1818" i="4" s="1"/>
  <c r="AU1818" i="4"/>
  <c r="BD1818" i="4" s="1"/>
  <c r="BA1818" i="4"/>
  <c r="P1843" i="4"/>
  <c r="BB1843" i="4" s="1"/>
  <c r="AU1843" i="4"/>
  <c r="BD1843" i="4" s="1"/>
  <c r="P1872" i="4"/>
  <c r="BB1872" i="4" s="1"/>
  <c r="AU1872" i="4"/>
  <c r="BD1872" i="4" s="1"/>
  <c r="BA1872" i="4"/>
  <c r="P1904" i="4"/>
  <c r="BB1904" i="4" s="1"/>
  <c r="AU1904" i="4"/>
  <c r="BD1904" i="4" s="1"/>
  <c r="BA1904" i="4"/>
  <c r="P1950" i="4"/>
  <c r="BB1950" i="4" s="1"/>
  <c r="AU1950" i="4"/>
  <c r="BD1950" i="4" s="1"/>
  <c r="BA1950" i="4"/>
  <c r="P1709" i="4"/>
  <c r="BB1709" i="4" s="1"/>
  <c r="AU1709" i="4"/>
  <c r="BD1709" i="4" s="1"/>
  <c r="BA1709" i="4"/>
  <c r="P459" i="4"/>
  <c r="BB459" i="4" s="1"/>
  <c r="AU459" i="4"/>
  <c r="BD459" i="4" s="1"/>
  <c r="P640" i="4"/>
  <c r="BB640" i="4" s="1"/>
  <c r="AU640" i="4"/>
  <c r="BD640" i="4" s="1"/>
  <c r="BA640" i="4"/>
  <c r="P1024" i="4"/>
  <c r="BB1024" i="4" s="1"/>
  <c r="AU1024" i="4"/>
  <c r="BD1024" i="4" s="1"/>
  <c r="BA1024" i="4"/>
  <c r="P1423" i="4"/>
  <c r="BB1423" i="4" s="1"/>
  <c r="AU1423" i="4"/>
  <c r="BD1423" i="4" s="1"/>
  <c r="BA1423" i="4"/>
  <c r="P1631" i="4"/>
  <c r="BB1631" i="4" s="1"/>
  <c r="AU1631" i="4"/>
  <c r="BD1631" i="4" s="1"/>
  <c r="BA1631" i="4"/>
  <c r="P925" i="4"/>
  <c r="BB925" i="4" s="1"/>
  <c r="AU925" i="4"/>
  <c r="BD925" i="4" s="1"/>
  <c r="BA925" i="4"/>
  <c r="P1624" i="4"/>
  <c r="BB1624" i="4" s="1"/>
  <c r="AU1624" i="4"/>
  <c r="BD1624" i="4" s="1"/>
  <c r="BA1624" i="4"/>
  <c r="P1763" i="4"/>
  <c r="BB1763" i="4" s="1"/>
  <c r="AU1763" i="4"/>
  <c r="BD1763" i="4" s="1"/>
  <c r="P1011" i="4"/>
  <c r="BB1011" i="4" s="1"/>
  <c r="AU1011" i="4"/>
  <c r="BD1011" i="4" s="1"/>
  <c r="P1552" i="4"/>
  <c r="BB1552" i="4" s="1"/>
  <c r="AU1552" i="4"/>
  <c r="BD1552" i="4" s="1"/>
  <c r="BA1552" i="4"/>
  <c r="P1809" i="4"/>
  <c r="BB1809" i="4" s="1"/>
  <c r="AU1809" i="4"/>
  <c r="BD1809" i="4" s="1"/>
  <c r="BA1809" i="4"/>
  <c r="P1883" i="4"/>
  <c r="BB1883" i="4" s="1"/>
  <c r="AU1883" i="4"/>
  <c r="BD1883" i="4" s="1"/>
  <c r="BA1883" i="4"/>
  <c r="P492" i="4"/>
  <c r="BB492" i="4" s="1"/>
  <c r="AU492" i="4"/>
  <c r="BD492" i="4" s="1"/>
  <c r="BA492" i="4"/>
  <c r="P1323" i="4"/>
  <c r="BB1323" i="4" s="1"/>
  <c r="AU1323" i="4"/>
  <c r="BD1323" i="4" s="1"/>
  <c r="P1658" i="4"/>
  <c r="BB1658" i="4" s="1"/>
  <c r="AU1658" i="4"/>
  <c r="BD1658" i="4" s="1"/>
  <c r="BA1658" i="4"/>
  <c r="P1690" i="4"/>
  <c r="BB1690" i="4" s="1"/>
  <c r="AU1690" i="4"/>
  <c r="BD1690" i="4" s="1"/>
  <c r="BA1690" i="4"/>
  <c r="P1870" i="4"/>
  <c r="BB1870" i="4" s="1"/>
  <c r="AU1870" i="4"/>
  <c r="BD1870" i="4" s="1"/>
  <c r="BA1870" i="4"/>
  <c r="P469" i="4"/>
  <c r="BB469" i="4" s="1"/>
  <c r="AU469" i="4"/>
  <c r="BD469" i="4" s="1"/>
  <c r="BA469" i="4"/>
  <c r="P318" i="4"/>
  <c r="BB318" i="4" s="1"/>
  <c r="AU318" i="4"/>
  <c r="BD318" i="4" s="1"/>
  <c r="BA318" i="4"/>
  <c r="P723" i="4"/>
  <c r="BB723" i="4" s="1"/>
  <c r="AU723" i="4"/>
  <c r="BD723" i="4" s="1"/>
  <c r="P899" i="4"/>
  <c r="BB899" i="4" s="1"/>
  <c r="AU899" i="4"/>
  <c r="BD899" i="4" s="1"/>
  <c r="P998" i="4"/>
  <c r="BB998" i="4" s="1"/>
  <c r="AU998" i="4"/>
  <c r="BD998" i="4" s="1"/>
  <c r="BA998" i="4"/>
  <c r="P1781" i="4"/>
  <c r="BB1781" i="4" s="1"/>
  <c r="AU1781" i="4"/>
  <c r="BD1781" i="4" s="1"/>
  <c r="BA1781" i="4"/>
  <c r="P541" i="4"/>
  <c r="BB541" i="4" s="1"/>
  <c r="AU541" i="4"/>
  <c r="BD541" i="4" s="1"/>
  <c r="BA541" i="4"/>
  <c r="P1312" i="4"/>
  <c r="BB1312" i="4" s="1"/>
  <c r="AU1312" i="4"/>
  <c r="BD1312" i="4" s="1"/>
  <c r="BA1312" i="4"/>
  <c r="P654" i="4"/>
  <c r="BB654" i="4" s="1"/>
  <c r="AU654" i="4"/>
  <c r="BD654" i="4" s="1"/>
  <c r="BA654" i="4"/>
  <c r="P1677" i="4"/>
  <c r="BB1677" i="4" s="1"/>
  <c r="AU1677" i="4"/>
  <c r="BD1677" i="4" s="1"/>
  <c r="BA1677" i="4"/>
  <c r="P1881" i="4"/>
  <c r="BB1881" i="4" s="1"/>
  <c r="AU1881" i="4"/>
  <c r="BD1881" i="4" s="1"/>
  <c r="BA1881" i="4"/>
  <c r="P1919" i="4"/>
  <c r="BB1919" i="4" s="1"/>
  <c r="AU1919" i="4"/>
  <c r="BD1919" i="4" s="1"/>
  <c r="BA1919" i="4"/>
  <c r="P1958" i="4"/>
  <c r="BB1958" i="4" s="1"/>
  <c r="AU1958" i="4"/>
  <c r="BD1958" i="4" s="1"/>
  <c r="BA1958" i="4"/>
  <c r="P268" i="4"/>
  <c r="BB268" i="4" s="1"/>
  <c r="AU268" i="4"/>
  <c r="BD268" i="4" s="1"/>
  <c r="BA268" i="4"/>
  <c r="P297" i="4"/>
  <c r="BB297" i="4" s="1"/>
  <c r="AU297" i="4"/>
  <c r="BD297" i="4" s="1"/>
  <c r="BA297" i="4"/>
  <c r="P324" i="4"/>
  <c r="BB324" i="4" s="1"/>
  <c r="AU324" i="4"/>
  <c r="BD324" i="4" s="1"/>
  <c r="BA324" i="4"/>
  <c r="P353" i="4"/>
  <c r="BB353" i="4" s="1"/>
  <c r="AU353" i="4"/>
  <c r="BD353" i="4" s="1"/>
  <c r="BA353" i="4"/>
  <c r="P380" i="4"/>
  <c r="BB380" i="4" s="1"/>
  <c r="AU380" i="4"/>
  <c r="BD380" i="4" s="1"/>
  <c r="BA380" i="4"/>
  <c r="P409" i="4"/>
  <c r="BB409" i="4" s="1"/>
  <c r="AU409" i="4"/>
  <c r="BD409" i="4" s="1"/>
  <c r="BA409" i="4"/>
  <c r="P436" i="4"/>
  <c r="BB436" i="4" s="1"/>
  <c r="AU436" i="4"/>
  <c r="BD436" i="4" s="1"/>
  <c r="BA436" i="4"/>
  <c r="P475" i="4"/>
  <c r="BB475" i="4" s="1"/>
  <c r="AU475" i="4"/>
  <c r="BD475" i="4" s="1"/>
  <c r="P513" i="4"/>
  <c r="BB513" i="4" s="1"/>
  <c r="AU513" i="4"/>
  <c r="BD513" i="4" s="1"/>
  <c r="BA513" i="4"/>
  <c r="P540" i="4"/>
  <c r="BB540" i="4" s="1"/>
  <c r="AU540" i="4"/>
  <c r="BD540" i="4" s="1"/>
  <c r="BA540" i="4"/>
  <c r="P572" i="4"/>
  <c r="BB572" i="4" s="1"/>
  <c r="AU572" i="4"/>
  <c r="BD572" i="4" s="1"/>
  <c r="BA572" i="4"/>
  <c r="P610" i="4"/>
  <c r="BB610" i="4" s="1"/>
  <c r="AU610" i="4"/>
  <c r="BD610" i="4" s="1"/>
  <c r="BA610" i="4"/>
  <c r="P638" i="4"/>
  <c r="BB638" i="4" s="1"/>
  <c r="AU638" i="4"/>
  <c r="BD638" i="4" s="1"/>
  <c r="BA638" i="4"/>
  <c r="P672" i="4"/>
  <c r="BB672" i="4" s="1"/>
  <c r="AU672" i="4"/>
  <c r="BD672" i="4" s="1"/>
  <c r="BA672" i="4"/>
  <c r="P706" i="4"/>
  <c r="BB706" i="4" s="1"/>
  <c r="AU706" i="4"/>
  <c r="BD706" i="4" s="1"/>
  <c r="BA706" i="4"/>
  <c r="P735" i="4"/>
  <c r="BB735" i="4" s="1"/>
  <c r="AU735" i="4"/>
  <c r="BD735" i="4" s="1"/>
  <c r="BA735" i="4"/>
  <c r="P764" i="4"/>
  <c r="BB764" i="4" s="1"/>
  <c r="AU764" i="4"/>
  <c r="BD764" i="4" s="1"/>
  <c r="BA764" i="4"/>
  <c r="P792" i="4"/>
  <c r="BB792" i="4" s="1"/>
  <c r="AU792" i="4"/>
  <c r="BD792" i="4" s="1"/>
  <c r="BA792" i="4"/>
  <c r="P820" i="4"/>
  <c r="BB820" i="4" s="1"/>
  <c r="AU820" i="4"/>
  <c r="BD820" i="4" s="1"/>
  <c r="BA820" i="4"/>
  <c r="P861" i="4"/>
  <c r="BB861" i="4" s="1"/>
  <c r="AU861" i="4"/>
  <c r="BD861" i="4" s="1"/>
  <c r="BA861" i="4"/>
  <c r="P890" i="4"/>
  <c r="BB890" i="4" s="1"/>
  <c r="AU890" i="4"/>
  <c r="BD890" i="4" s="1"/>
  <c r="BA890" i="4"/>
  <c r="P938" i="4"/>
  <c r="BB938" i="4" s="1"/>
  <c r="AU938" i="4"/>
  <c r="BD938" i="4" s="1"/>
  <c r="BA938" i="4"/>
  <c r="P966" i="4"/>
  <c r="BB966" i="4" s="1"/>
  <c r="AU966" i="4"/>
  <c r="BD966" i="4" s="1"/>
  <c r="BA966" i="4"/>
  <c r="P996" i="4"/>
  <c r="BB996" i="4" s="1"/>
  <c r="AU996" i="4"/>
  <c r="BD996" i="4" s="1"/>
  <c r="BA996" i="4"/>
  <c r="P1038" i="4"/>
  <c r="BB1038" i="4" s="1"/>
  <c r="AU1038" i="4"/>
  <c r="BD1038" i="4" s="1"/>
  <c r="BA1038" i="4"/>
  <c r="P1075" i="4"/>
  <c r="BB1075" i="4" s="1"/>
  <c r="AU1075" i="4"/>
  <c r="BD1075" i="4" s="1"/>
  <c r="P1123" i="4"/>
  <c r="BB1123" i="4" s="1"/>
  <c r="AU1123" i="4"/>
  <c r="BD1123" i="4" s="1"/>
  <c r="P1157" i="4"/>
  <c r="BB1157" i="4" s="1"/>
  <c r="AU1157" i="4"/>
  <c r="BD1157" i="4" s="1"/>
  <c r="BA1157" i="4"/>
  <c r="P1185" i="4"/>
  <c r="BB1185" i="4" s="1"/>
  <c r="AU1185" i="4"/>
  <c r="BD1185" i="4" s="1"/>
  <c r="BA1185" i="4"/>
  <c r="P1221" i="4"/>
  <c r="BB1221" i="4" s="1"/>
  <c r="AU1221" i="4"/>
  <c r="BD1221" i="4" s="1"/>
  <c r="BA1221" i="4"/>
  <c r="P1255" i="4"/>
  <c r="BB1255" i="4" s="1"/>
  <c r="AU1255" i="4"/>
  <c r="BD1255" i="4" s="1"/>
  <c r="BA1255" i="4"/>
  <c r="P1282" i="4"/>
  <c r="BB1282" i="4" s="1"/>
  <c r="AU1282" i="4"/>
  <c r="BD1282" i="4" s="1"/>
  <c r="BA1282" i="4"/>
  <c r="P1310" i="4"/>
  <c r="BB1310" i="4" s="1"/>
  <c r="AU1310" i="4"/>
  <c r="BD1310" i="4" s="1"/>
  <c r="BA1310" i="4"/>
  <c r="P1341" i="4"/>
  <c r="BB1341" i="4" s="1"/>
  <c r="AU1341" i="4"/>
  <c r="BD1341" i="4" s="1"/>
  <c r="BA1341" i="4"/>
  <c r="P1367" i="4"/>
  <c r="BB1367" i="4" s="1"/>
  <c r="AU1367" i="4"/>
  <c r="BD1367" i="4" s="1"/>
  <c r="BA1367" i="4"/>
  <c r="P1400" i="4"/>
  <c r="BB1400" i="4" s="1"/>
  <c r="AU1400" i="4"/>
  <c r="BD1400" i="4" s="1"/>
  <c r="BA1400" i="4"/>
  <c r="P1429" i="4"/>
  <c r="BB1429" i="4" s="1"/>
  <c r="AU1429" i="4"/>
  <c r="BD1429" i="4" s="1"/>
  <c r="BA1429" i="4"/>
  <c r="P1475" i="4"/>
  <c r="BB1475" i="4" s="1"/>
  <c r="AU1475" i="4"/>
  <c r="BD1475" i="4" s="1"/>
  <c r="P1501" i="4"/>
  <c r="BB1501" i="4" s="1"/>
  <c r="AU1501" i="4"/>
  <c r="BD1501" i="4" s="1"/>
  <c r="BA1501" i="4"/>
  <c r="P1536" i="4"/>
  <c r="BB1536" i="4" s="1"/>
  <c r="AU1536" i="4"/>
  <c r="BD1536" i="4" s="1"/>
  <c r="BA1536" i="4"/>
  <c r="P1582" i="4"/>
  <c r="BB1582" i="4" s="1"/>
  <c r="AU1582" i="4"/>
  <c r="BD1582" i="4" s="1"/>
  <c r="BA1582" i="4"/>
  <c r="P1610" i="4"/>
  <c r="BB1610" i="4" s="1"/>
  <c r="AU1610" i="4"/>
  <c r="BD1610" i="4" s="1"/>
  <c r="BA1610" i="4"/>
  <c r="P1636" i="4"/>
  <c r="BB1636" i="4" s="1"/>
  <c r="AU1636" i="4"/>
  <c r="BD1636" i="4" s="1"/>
  <c r="BA1636" i="4"/>
  <c r="P1664" i="4"/>
  <c r="BB1664" i="4" s="1"/>
  <c r="AU1664" i="4"/>
  <c r="BD1664" i="4" s="1"/>
  <c r="BA1664" i="4"/>
  <c r="P1694" i="4"/>
  <c r="BB1694" i="4" s="1"/>
  <c r="AU1694" i="4"/>
  <c r="BD1694" i="4" s="1"/>
  <c r="BA1694" i="4"/>
  <c r="P1722" i="4"/>
  <c r="BB1722" i="4" s="1"/>
  <c r="AU1722" i="4"/>
  <c r="BD1722" i="4" s="1"/>
  <c r="BA1722" i="4"/>
  <c r="P1748" i="4"/>
  <c r="BB1748" i="4" s="1"/>
  <c r="AU1748" i="4"/>
  <c r="BD1748" i="4" s="1"/>
  <c r="BA1748" i="4"/>
  <c r="P1774" i="4"/>
  <c r="BB1774" i="4" s="1"/>
  <c r="AU1774" i="4"/>
  <c r="BD1774" i="4" s="1"/>
  <c r="BA1774" i="4"/>
  <c r="P1807" i="4"/>
  <c r="BB1807" i="4" s="1"/>
  <c r="AU1807" i="4"/>
  <c r="BD1807" i="4" s="1"/>
  <c r="BA1807" i="4"/>
  <c r="P1838" i="4"/>
  <c r="BB1838" i="4" s="1"/>
  <c r="AU1838" i="4"/>
  <c r="BD1838" i="4" s="1"/>
  <c r="BA1838" i="4"/>
  <c r="P1875" i="4"/>
  <c r="BB1875" i="4" s="1"/>
  <c r="AU1875" i="4"/>
  <c r="BD1875" i="4" s="1"/>
  <c r="BA1875" i="4"/>
  <c r="P1900" i="4"/>
  <c r="BB1900" i="4" s="1"/>
  <c r="AU1900" i="4"/>
  <c r="BD1900" i="4" s="1"/>
  <c r="BA1900" i="4"/>
  <c r="P1938" i="4"/>
  <c r="BB1938" i="4" s="1"/>
  <c r="AU1938" i="4"/>
  <c r="BD1938" i="4" s="1"/>
  <c r="BA1938" i="4"/>
  <c r="P1985" i="4"/>
  <c r="BB1985" i="4" s="1"/>
  <c r="AU1985" i="4"/>
  <c r="BD1985" i="4" s="1"/>
  <c r="BA1985" i="4"/>
  <c r="P283" i="4"/>
  <c r="BB283" i="4" s="1"/>
  <c r="AU283" i="4"/>
  <c r="BD283" i="4" s="1"/>
  <c r="P317" i="4"/>
  <c r="BB317" i="4" s="1"/>
  <c r="AU317" i="4"/>
  <c r="BD317" i="4" s="1"/>
  <c r="BA317" i="4"/>
  <c r="P354" i="4"/>
  <c r="BB354" i="4" s="1"/>
  <c r="AU354" i="4"/>
  <c r="BD354" i="4" s="1"/>
  <c r="BA354" i="4"/>
  <c r="P381" i="4"/>
  <c r="BB381" i="4" s="1"/>
  <c r="AU381" i="4"/>
  <c r="BD381" i="4" s="1"/>
  <c r="BA381" i="4"/>
  <c r="P410" i="4"/>
  <c r="BB410" i="4" s="1"/>
  <c r="AU410" i="4"/>
  <c r="BD410" i="4" s="1"/>
  <c r="BA410" i="4"/>
  <c r="P451" i="4"/>
  <c r="BB451" i="4" s="1"/>
  <c r="AU451" i="4"/>
  <c r="BD451" i="4" s="1"/>
  <c r="P484" i="4"/>
  <c r="BB484" i="4" s="1"/>
  <c r="AU484" i="4"/>
  <c r="BD484" i="4" s="1"/>
  <c r="BA484" i="4"/>
  <c r="P520" i="4"/>
  <c r="BB520" i="4" s="1"/>
  <c r="AU520" i="4"/>
  <c r="BD520" i="4" s="1"/>
  <c r="BA520" i="4"/>
  <c r="P562" i="4"/>
  <c r="BB562" i="4" s="1"/>
  <c r="AU562" i="4"/>
  <c r="BD562" i="4" s="1"/>
  <c r="BA562" i="4"/>
  <c r="P591" i="4"/>
  <c r="BB591" i="4" s="1"/>
  <c r="AU591" i="4"/>
  <c r="BD591" i="4" s="1"/>
  <c r="BA591" i="4"/>
  <c r="P618" i="4"/>
  <c r="BB618" i="4" s="1"/>
  <c r="AU618" i="4"/>
  <c r="BD618" i="4" s="1"/>
  <c r="BA618" i="4"/>
  <c r="P646" i="4"/>
  <c r="BB646" i="4" s="1"/>
  <c r="AU646" i="4"/>
  <c r="BD646" i="4" s="1"/>
  <c r="BA646" i="4"/>
  <c r="P678" i="4"/>
  <c r="BB678" i="4" s="1"/>
  <c r="AU678" i="4"/>
  <c r="BD678" i="4" s="1"/>
  <c r="BA678" i="4"/>
  <c r="P715" i="4"/>
  <c r="BB715" i="4" s="1"/>
  <c r="AU715" i="4"/>
  <c r="BD715" i="4" s="1"/>
  <c r="P744" i="4"/>
  <c r="BB744" i="4" s="1"/>
  <c r="AU744" i="4"/>
  <c r="BD744" i="4" s="1"/>
  <c r="BA744" i="4"/>
  <c r="P773" i="4"/>
  <c r="BB773" i="4" s="1"/>
  <c r="AU773" i="4"/>
  <c r="BD773" i="4" s="1"/>
  <c r="BA773" i="4"/>
  <c r="P800" i="4"/>
  <c r="BB800" i="4" s="1"/>
  <c r="AU800" i="4"/>
  <c r="BD800" i="4" s="1"/>
  <c r="BA800" i="4"/>
  <c r="P828" i="4"/>
  <c r="BB828" i="4" s="1"/>
  <c r="AU828" i="4"/>
  <c r="BD828" i="4" s="1"/>
  <c r="BA828" i="4"/>
  <c r="P862" i="4"/>
  <c r="BB862" i="4" s="1"/>
  <c r="AU862" i="4"/>
  <c r="BD862" i="4" s="1"/>
  <c r="BA862" i="4"/>
  <c r="P891" i="4"/>
  <c r="BB891" i="4" s="1"/>
  <c r="AU891" i="4"/>
  <c r="BD891" i="4" s="1"/>
  <c r="P924" i="4"/>
  <c r="BB924" i="4" s="1"/>
  <c r="AU924" i="4"/>
  <c r="BD924" i="4" s="1"/>
  <c r="BA924" i="4"/>
  <c r="P953" i="4"/>
  <c r="BB953" i="4" s="1"/>
  <c r="AU953" i="4"/>
  <c r="BD953" i="4" s="1"/>
  <c r="BA953" i="4"/>
  <c r="P981" i="4"/>
  <c r="BB981" i="4" s="1"/>
  <c r="AU981" i="4"/>
  <c r="BD981" i="4" s="1"/>
  <c r="BA981" i="4"/>
  <c r="P1010" i="4"/>
  <c r="BB1010" i="4" s="1"/>
  <c r="AU1010" i="4"/>
  <c r="BD1010" i="4" s="1"/>
  <c r="BA1010" i="4"/>
  <c r="P1039" i="4"/>
  <c r="BB1039" i="4" s="1"/>
  <c r="AU1039" i="4"/>
  <c r="BD1039" i="4" s="1"/>
  <c r="BA1039" i="4"/>
  <c r="P1069" i="4"/>
  <c r="BB1069" i="4" s="1"/>
  <c r="AU1069" i="4"/>
  <c r="BD1069" i="4" s="1"/>
  <c r="BA1069" i="4"/>
  <c r="P1096" i="4"/>
  <c r="BB1096" i="4" s="1"/>
  <c r="AU1096" i="4"/>
  <c r="BD1096" i="4" s="1"/>
  <c r="BA1096" i="4"/>
  <c r="P1132" i="4"/>
  <c r="BB1132" i="4" s="1"/>
  <c r="AU1132" i="4"/>
  <c r="BD1132" i="4" s="1"/>
  <c r="BA1132" i="4"/>
  <c r="P1158" i="4"/>
  <c r="BB1158" i="4" s="1"/>
  <c r="AU1158" i="4"/>
  <c r="BD1158" i="4" s="1"/>
  <c r="BA1158" i="4"/>
  <c r="P1186" i="4"/>
  <c r="BB1186" i="4" s="1"/>
  <c r="AU1186" i="4"/>
  <c r="BD1186" i="4" s="1"/>
  <c r="BA1186" i="4"/>
  <c r="P1215" i="4"/>
  <c r="BB1215" i="4" s="1"/>
  <c r="AU1215" i="4"/>
  <c r="BD1215" i="4" s="1"/>
  <c r="BA1215" i="4"/>
  <c r="P1249" i="4"/>
  <c r="BB1249" i="4" s="1"/>
  <c r="AU1249" i="4"/>
  <c r="BD1249" i="4" s="1"/>
  <c r="BA1249" i="4"/>
  <c r="P1283" i="4"/>
  <c r="BB1283" i="4" s="1"/>
  <c r="AU1283" i="4"/>
  <c r="BD1283" i="4" s="1"/>
  <c r="P1311" i="4"/>
  <c r="BB1311" i="4" s="1"/>
  <c r="AU1311" i="4"/>
  <c r="BD1311" i="4" s="1"/>
  <c r="BA1311" i="4"/>
  <c r="P1336" i="4"/>
  <c r="BB1336" i="4" s="1"/>
  <c r="AU1336" i="4"/>
  <c r="BD1336" i="4" s="1"/>
  <c r="BA1336" i="4"/>
  <c r="P1368" i="4"/>
  <c r="BB1368" i="4" s="1"/>
  <c r="AU1368" i="4"/>
  <c r="BD1368" i="4" s="1"/>
  <c r="BA1368" i="4"/>
  <c r="P1408" i="4"/>
  <c r="BB1408" i="4" s="1"/>
  <c r="AU1408" i="4"/>
  <c r="BD1408" i="4" s="1"/>
  <c r="BA1408" i="4"/>
  <c r="P1436" i="4"/>
  <c r="BB1436" i="4" s="1"/>
  <c r="AU1436" i="4"/>
  <c r="BD1436" i="4" s="1"/>
  <c r="BA1436" i="4"/>
  <c r="P1465" i="4"/>
  <c r="BB1465" i="4" s="1"/>
  <c r="AU1465" i="4"/>
  <c r="BD1465" i="4" s="1"/>
  <c r="BA1465" i="4"/>
  <c r="P1502" i="4"/>
  <c r="BB1502" i="4" s="1"/>
  <c r="AU1502" i="4"/>
  <c r="BD1502" i="4" s="1"/>
  <c r="BA1502" i="4"/>
  <c r="P1537" i="4"/>
  <c r="BB1537" i="4" s="1"/>
  <c r="AU1537" i="4"/>
  <c r="BD1537" i="4" s="1"/>
  <c r="BA1537" i="4"/>
  <c r="P1569" i="4"/>
  <c r="BB1569" i="4" s="1"/>
  <c r="AU1569" i="4"/>
  <c r="BD1569" i="4" s="1"/>
  <c r="BA1569" i="4"/>
  <c r="P1597" i="4"/>
  <c r="BB1597" i="4" s="1"/>
  <c r="AU1597" i="4"/>
  <c r="BD1597" i="4" s="1"/>
  <c r="BA1597" i="4"/>
  <c r="P1643" i="4"/>
  <c r="BB1643" i="4" s="1"/>
  <c r="AU1643" i="4"/>
  <c r="BD1643" i="4" s="1"/>
  <c r="P1671" i="4"/>
  <c r="BB1671" i="4" s="1"/>
  <c r="AU1671" i="4"/>
  <c r="BD1671" i="4" s="1"/>
  <c r="BA1671" i="4"/>
  <c r="P1701" i="4"/>
  <c r="BB1701" i="4" s="1"/>
  <c r="AU1701" i="4"/>
  <c r="BD1701" i="4" s="1"/>
  <c r="BA1701" i="4"/>
  <c r="P1729" i="4"/>
  <c r="BB1729" i="4" s="1"/>
  <c r="AU1729" i="4"/>
  <c r="BD1729" i="4" s="1"/>
  <c r="BA1729" i="4"/>
  <c r="P1769" i="4"/>
  <c r="BB1769" i="4" s="1"/>
  <c r="AU1769" i="4"/>
  <c r="BD1769" i="4" s="1"/>
  <c r="BA1769" i="4"/>
  <c r="P1794" i="4"/>
  <c r="BB1794" i="4" s="1"/>
  <c r="AU1794" i="4"/>
  <c r="BD1794" i="4" s="1"/>
  <c r="BA1794" i="4"/>
  <c r="P1828" i="4"/>
  <c r="BB1828" i="4" s="1"/>
  <c r="AU1828" i="4"/>
  <c r="BD1828" i="4" s="1"/>
  <c r="BA1828" i="4"/>
  <c r="P1858" i="4"/>
  <c r="BB1858" i="4" s="1"/>
  <c r="AU1858" i="4"/>
  <c r="BD1858" i="4" s="1"/>
  <c r="BA1858" i="4"/>
  <c r="P1888" i="4"/>
  <c r="BB1888" i="4" s="1"/>
  <c r="AU1888" i="4"/>
  <c r="BD1888" i="4" s="1"/>
  <c r="BA1888" i="4"/>
  <c r="P1914" i="4"/>
  <c r="BB1914" i="4" s="1"/>
  <c r="AU1914" i="4"/>
  <c r="BD1914" i="4" s="1"/>
  <c r="BA1914" i="4"/>
  <c r="P1946" i="4"/>
  <c r="BB1946" i="4" s="1"/>
  <c r="AU1946" i="4"/>
  <c r="BD1946" i="4" s="1"/>
  <c r="BA1946" i="4"/>
  <c r="P1973" i="4"/>
  <c r="BB1973" i="4" s="1"/>
  <c r="AU1973" i="4"/>
  <c r="BD1973" i="4" s="1"/>
  <c r="BA1973" i="4"/>
  <c r="P293" i="4"/>
  <c r="BB293" i="4" s="1"/>
  <c r="AU293" i="4"/>
  <c r="BD293" i="4" s="1"/>
  <c r="BA293" i="4"/>
  <c r="P326" i="4"/>
  <c r="BB326" i="4" s="1"/>
  <c r="AU326" i="4"/>
  <c r="BD326" i="4" s="1"/>
  <c r="BA326" i="4"/>
  <c r="P356" i="4"/>
  <c r="BB356" i="4" s="1"/>
  <c r="AU356" i="4"/>
  <c r="BD356" i="4" s="1"/>
  <c r="BA356" i="4"/>
  <c r="P383" i="4"/>
  <c r="BB383" i="4" s="1"/>
  <c r="AU383" i="4"/>
  <c r="BD383" i="4" s="1"/>
  <c r="BA383" i="4"/>
  <c r="P439" i="4"/>
  <c r="BB439" i="4" s="1"/>
  <c r="AU439" i="4"/>
  <c r="BD439" i="4" s="1"/>
  <c r="BA439" i="4"/>
  <c r="P470" i="4"/>
  <c r="BB470" i="4" s="1"/>
  <c r="AU470" i="4"/>
  <c r="BD470" i="4" s="1"/>
  <c r="BA470" i="4"/>
  <c r="P501" i="4"/>
  <c r="BB501" i="4" s="1"/>
  <c r="AU501" i="4"/>
  <c r="BD501" i="4" s="1"/>
  <c r="BA501" i="4"/>
  <c r="P528" i="4"/>
  <c r="BB528" i="4" s="1"/>
  <c r="AU528" i="4"/>
  <c r="BD528" i="4" s="1"/>
  <c r="BA528" i="4"/>
  <c r="P557" i="4"/>
  <c r="BB557" i="4" s="1"/>
  <c r="AU557" i="4"/>
  <c r="BD557" i="4" s="1"/>
  <c r="BA557" i="4"/>
  <c r="P587" i="4"/>
  <c r="BB587" i="4" s="1"/>
  <c r="AU587" i="4"/>
  <c r="BD587" i="4" s="1"/>
  <c r="P612" i="4"/>
  <c r="BB612" i="4" s="1"/>
  <c r="AU612" i="4"/>
  <c r="BD612" i="4" s="1"/>
  <c r="BA612" i="4"/>
  <c r="P641" i="4"/>
  <c r="BB641" i="4" s="1"/>
  <c r="AU641" i="4"/>
  <c r="BD641" i="4" s="1"/>
  <c r="BA641" i="4"/>
  <c r="P679" i="4"/>
  <c r="BB679" i="4" s="1"/>
  <c r="AU679" i="4"/>
  <c r="BD679" i="4" s="1"/>
  <c r="BA679" i="4"/>
  <c r="P709" i="4"/>
  <c r="BB709" i="4" s="1"/>
  <c r="AU709" i="4"/>
  <c r="BD709" i="4" s="1"/>
  <c r="BA709" i="4"/>
  <c r="P746" i="4"/>
  <c r="BB746" i="4" s="1"/>
  <c r="AU746" i="4"/>
  <c r="BD746" i="4" s="1"/>
  <c r="BA746" i="4"/>
  <c r="P781" i="4"/>
  <c r="BB781" i="4" s="1"/>
  <c r="AU781" i="4"/>
  <c r="BD781" i="4" s="1"/>
  <c r="BA781" i="4"/>
  <c r="P808" i="4"/>
  <c r="BB808" i="4" s="1"/>
  <c r="AU808" i="4"/>
  <c r="BD808" i="4" s="1"/>
  <c r="BA808" i="4"/>
  <c r="P836" i="4"/>
  <c r="BB836" i="4" s="1"/>
  <c r="AU836" i="4"/>
  <c r="BD836" i="4" s="1"/>
  <c r="BA836" i="4"/>
  <c r="P879" i="4"/>
  <c r="BB879" i="4" s="1"/>
  <c r="AU879" i="4"/>
  <c r="BD879" i="4" s="1"/>
  <c r="BA879" i="4"/>
  <c r="P908" i="4"/>
  <c r="BB908" i="4" s="1"/>
  <c r="AU908" i="4"/>
  <c r="BD908" i="4" s="1"/>
  <c r="BA908" i="4"/>
  <c r="P933" i="4"/>
  <c r="BB933" i="4" s="1"/>
  <c r="AU933" i="4"/>
  <c r="BD933" i="4" s="1"/>
  <c r="BA933" i="4"/>
  <c r="P961" i="4"/>
  <c r="BB961" i="4" s="1"/>
  <c r="AU961" i="4"/>
  <c r="BD961" i="4" s="1"/>
  <c r="BA961" i="4"/>
  <c r="P999" i="4"/>
  <c r="BB999" i="4" s="1"/>
  <c r="AU999" i="4"/>
  <c r="BD999" i="4" s="1"/>
  <c r="BA999" i="4"/>
  <c r="P1025" i="4"/>
  <c r="BB1025" i="4" s="1"/>
  <c r="AU1025" i="4"/>
  <c r="BD1025" i="4" s="1"/>
  <c r="BA1025" i="4"/>
  <c r="P1063" i="4"/>
  <c r="BB1063" i="4" s="1"/>
  <c r="AU1063" i="4"/>
  <c r="BD1063" i="4" s="1"/>
  <c r="BA1063" i="4"/>
  <c r="P1092" i="4"/>
  <c r="BB1092" i="4" s="1"/>
  <c r="AU1092" i="4"/>
  <c r="BD1092" i="4" s="1"/>
  <c r="BA1092" i="4"/>
  <c r="P1126" i="4"/>
  <c r="BB1126" i="4" s="1"/>
  <c r="AU1126" i="4"/>
  <c r="BD1126" i="4" s="1"/>
  <c r="BA1126" i="4"/>
  <c r="P1160" i="4"/>
  <c r="BB1160" i="4" s="1"/>
  <c r="AU1160" i="4"/>
  <c r="BD1160" i="4" s="1"/>
  <c r="BA1160" i="4"/>
  <c r="P1187" i="4"/>
  <c r="BB1187" i="4" s="1"/>
  <c r="AU1187" i="4"/>
  <c r="BD1187" i="4" s="1"/>
  <c r="P1217" i="4"/>
  <c r="BB1217" i="4" s="1"/>
  <c r="AU1217" i="4"/>
  <c r="BD1217" i="4" s="1"/>
  <c r="BA1217" i="4"/>
  <c r="P1251" i="4"/>
  <c r="BB1251" i="4" s="1"/>
  <c r="AU1251" i="4"/>
  <c r="BD1251" i="4" s="1"/>
  <c r="P1278" i="4"/>
  <c r="BB1278" i="4" s="1"/>
  <c r="AU1278" i="4"/>
  <c r="BD1278" i="4" s="1"/>
  <c r="BA1278" i="4"/>
  <c r="P1317" i="4"/>
  <c r="BB1317" i="4" s="1"/>
  <c r="AU1317" i="4"/>
  <c r="BD1317" i="4" s="1"/>
  <c r="BA1317" i="4"/>
  <c r="P1343" i="4"/>
  <c r="BB1343" i="4" s="1"/>
  <c r="AU1343" i="4"/>
  <c r="BD1343" i="4" s="1"/>
  <c r="BA1343" i="4"/>
  <c r="P1383" i="4"/>
  <c r="BB1383" i="4" s="1"/>
  <c r="AU1383" i="4"/>
  <c r="BD1383" i="4" s="1"/>
  <c r="BA1383" i="4"/>
  <c r="P1410" i="4"/>
  <c r="BB1410" i="4" s="1"/>
  <c r="AU1410" i="4"/>
  <c r="BD1410" i="4" s="1"/>
  <c r="BA1410" i="4"/>
  <c r="P1438" i="4"/>
  <c r="BB1438" i="4" s="1"/>
  <c r="AU1438" i="4"/>
  <c r="BD1438" i="4" s="1"/>
  <c r="BA1438" i="4"/>
  <c r="P1478" i="4"/>
  <c r="BB1478" i="4" s="1"/>
  <c r="AU1478" i="4"/>
  <c r="BD1478" i="4" s="1"/>
  <c r="BA1478" i="4"/>
  <c r="P1504" i="4"/>
  <c r="BB1504" i="4" s="1"/>
  <c r="AU1504" i="4"/>
  <c r="BD1504" i="4" s="1"/>
  <c r="BA1504" i="4"/>
  <c r="P1546" i="4"/>
  <c r="BB1546" i="4" s="1"/>
  <c r="AU1546" i="4"/>
  <c r="BD1546" i="4" s="1"/>
  <c r="BA1546" i="4"/>
  <c r="P1577" i="4"/>
  <c r="BB1577" i="4" s="1"/>
  <c r="AU1577" i="4"/>
  <c r="BD1577" i="4" s="1"/>
  <c r="BA1577" i="4"/>
  <c r="P1605" i="4"/>
  <c r="BB1605" i="4" s="1"/>
  <c r="AU1605" i="4"/>
  <c r="BD1605" i="4" s="1"/>
  <c r="BA1605" i="4"/>
  <c r="P1632" i="4"/>
  <c r="BB1632" i="4" s="1"/>
  <c r="AU1632" i="4"/>
  <c r="BD1632" i="4" s="1"/>
  <c r="BA1632" i="4"/>
  <c r="P1659" i="4"/>
  <c r="BB1659" i="4" s="1"/>
  <c r="AU1659" i="4"/>
  <c r="BD1659" i="4" s="1"/>
  <c r="P1718" i="4"/>
  <c r="BB1718" i="4" s="1"/>
  <c r="AU1718" i="4"/>
  <c r="BD1718" i="4" s="1"/>
  <c r="BA1718" i="4"/>
  <c r="P1745" i="4"/>
  <c r="BB1745" i="4" s="1"/>
  <c r="AU1745" i="4"/>
  <c r="BD1745" i="4" s="1"/>
  <c r="BA1745" i="4"/>
  <c r="P1770" i="4"/>
  <c r="BB1770" i="4" s="1"/>
  <c r="AU1770" i="4"/>
  <c r="BD1770" i="4" s="1"/>
  <c r="BA1770" i="4"/>
  <c r="P1810" i="4"/>
  <c r="BB1810" i="4" s="1"/>
  <c r="AU1810" i="4"/>
  <c r="BD1810" i="4" s="1"/>
  <c r="BA1810" i="4"/>
  <c r="P1841" i="4"/>
  <c r="BB1841" i="4" s="1"/>
  <c r="AU1841" i="4"/>
  <c r="BD1841" i="4" s="1"/>
  <c r="BA1841" i="4"/>
  <c r="P1871" i="4"/>
  <c r="BB1871" i="4" s="1"/>
  <c r="AU1871" i="4"/>
  <c r="BD1871" i="4" s="1"/>
  <c r="BA1871" i="4"/>
  <c r="P1896" i="4"/>
  <c r="BB1896" i="4" s="1"/>
  <c r="AU1896" i="4"/>
  <c r="BD1896" i="4" s="1"/>
  <c r="BA1896" i="4"/>
  <c r="P1928" i="4"/>
  <c r="BB1928" i="4" s="1"/>
  <c r="AU1928" i="4"/>
  <c r="BD1928" i="4" s="1"/>
  <c r="BA1928" i="4"/>
  <c r="P1975" i="4"/>
  <c r="BB1975" i="4" s="1"/>
  <c r="AU1975" i="4"/>
  <c r="BD1975" i="4" s="1"/>
  <c r="BA1975" i="4"/>
  <c r="P2002" i="4"/>
  <c r="BB2002" i="4" s="1"/>
  <c r="AU2002" i="4"/>
  <c r="BD2002" i="4" s="1"/>
  <c r="BA2002" i="4"/>
  <c r="P278" i="4"/>
  <c r="BB278" i="4" s="1"/>
  <c r="AU278" i="4"/>
  <c r="BD278" i="4" s="1"/>
  <c r="BA278" i="4"/>
  <c r="P306" i="4"/>
  <c r="BB306" i="4" s="1"/>
  <c r="AU306" i="4"/>
  <c r="BD306" i="4" s="1"/>
  <c r="BA306" i="4"/>
  <c r="P335" i="4"/>
  <c r="BB335" i="4" s="1"/>
  <c r="AU335" i="4"/>
  <c r="BD335" i="4" s="1"/>
  <c r="BA335" i="4"/>
  <c r="P370" i="4"/>
  <c r="BB370" i="4" s="1"/>
  <c r="AU370" i="4"/>
  <c r="BD370" i="4" s="1"/>
  <c r="BA370" i="4"/>
  <c r="P405" i="4"/>
  <c r="BB405" i="4" s="1"/>
  <c r="AU405" i="4"/>
  <c r="BD405" i="4" s="1"/>
  <c r="BA405" i="4"/>
  <c r="P432" i="4"/>
  <c r="BB432" i="4" s="1"/>
  <c r="AU432" i="4"/>
  <c r="BD432" i="4" s="1"/>
  <c r="BA432" i="4"/>
  <c r="P466" i="4"/>
  <c r="BB466" i="4" s="1"/>
  <c r="AU466" i="4"/>
  <c r="BD466" i="4" s="1"/>
  <c r="BA466" i="4"/>
  <c r="P494" i="4"/>
  <c r="BB494" i="4" s="1"/>
  <c r="AU494" i="4"/>
  <c r="BD494" i="4" s="1"/>
  <c r="BA494" i="4"/>
  <c r="P529" i="4"/>
  <c r="BB529" i="4" s="1"/>
  <c r="AU529" i="4"/>
  <c r="BD529" i="4" s="1"/>
  <c r="BA529" i="4"/>
  <c r="P558" i="4"/>
  <c r="BB558" i="4" s="1"/>
  <c r="AU558" i="4"/>
  <c r="BD558" i="4" s="1"/>
  <c r="BA558" i="4"/>
  <c r="P583" i="4"/>
  <c r="BB583" i="4" s="1"/>
  <c r="AU583" i="4"/>
  <c r="BD583" i="4" s="1"/>
  <c r="BA583" i="4"/>
  <c r="P635" i="4"/>
  <c r="BB635" i="4" s="1"/>
  <c r="AU635" i="4"/>
  <c r="BD635" i="4" s="1"/>
  <c r="P661" i="4"/>
  <c r="BB661" i="4" s="1"/>
  <c r="AU661" i="4"/>
  <c r="BD661" i="4" s="1"/>
  <c r="BA661" i="4"/>
  <c r="P695" i="4"/>
  <c r="BB695" i="4" s="1"/>
  <c r="AU695" i="4"/>
  <c r="BD695" i="4" s="1"/>
  <c r="BA695" i="4"/>
  <c r="P724" i="4"/>
  <c r="BB724" i="4" s="1"/>
  <c r="AU724" i="4"/>
  <c r="BD724" i="4" s="1"/>
  <c r="BA724" i="4"/>
  <c r="P761" i="4"/>
  <c r="BB761" i="4" s="1"/>
  <c r="AU761" i="4"/>
  <c r="BD761" i="4" s="1"/>
  <c r="BA761" i="4"/>
  <c r="P795" i="4"/>
  <c r="BB795" i="4" s="1"/>
  <c r="AU795" i="4"/>
  <c r="BD795" i="4" s="1"/>
  <c r="P823" i="4"/>
  <c r="BB823" i="4" s="1"/>
  <c r="AU823" i="4"/>
  <c r="BD823" i="4" s="1"/>
  <c r="BA823" i="4"/>
  <c r="P850" i="4"/>
  <c r="BB850" i="4" s="1"/>
  <c r="AU850" i="4"/>
  <c r="BD850" i="4" s="1"/>
  <c r="BA850" i="4"/>
  <c r="P886" i="4"/>
  <c r="BB886" i="4" s="1"/>
  <c r="AU886" i="4"/>
  <c r="BD886" i="4" s="1"/>
  <c r="BA886" i="4"/>
  <c r="P921" i="4"/>
  <c r="BB921" i="4" s="1"/>
  <c r="AU921" i="4"/>
  <c r="BD921" i="4" s="1"/>
  <c r="BA921" i="4"/>
  <c r="P956" i="4"/>
  <c r="BB956" i="4" s="1"/>
  <c r="AU956" i="4"/>
  <c r="BD956" i="4" s="1"/>
  <c r="BA956" i="4"/>
  <c r="P984" i="4"/>
  <c r="BB984" i="4" s="1"/>
  <c r="AU984" i="4"/>
  <c r="BD984" i="4" s="1"/>
  <c r="BA984" i="4"/>
  <c r="P1019" i="4"/>
  <c r="BB1019" i="4" s="1"/>
  <c r="AU1019" i="4"/>
  <c r="BD1019" i="4" s="1"/>
  <c r="P1049" i="4"/>
  <c r="BB1049" i="4" s="1"/>
  <c r="AU1049" i="4"/>
  <c r="BD1049" i="4" s="1"/>
  <c r="BA1049" i="4"/>
  <c r="P1087" i="4"/>
  <c r="BB1087" i="4" s="1"/>
  <c r="AU1087" i="4"/>
  <c r="BD1087" i="4" s="1"/>
  <c r="BA1087" i="4"/>
  <c r="P1113" i="4"/>
  <c r="BB1113" i="4" s="1"/>
  <c r="AU1113" i="4"/>
  <c r="BD1113" i="4" s="1"/>
  <c r="BA1113" i="4"/>
  <c r="P1140" i="4"/>
  <c r="BB1140" i="4" s="1"/>
  <c r="AU1140" i="4"/>
  <c r="BD1140" i="4" s="1"/>
  <c r="BA1140" i="4"/>
  <c r="P1175" i="4"/>
  <c r="BB1175" i="4" s="1"/>
  <c r="AU1175" i="4"/>
  <c r="BD1175" i="4" s="1"/>
  <c r="BA1175" i="4"/>
  <c r="P1206" i="4"/>
  <c r="BB1206" i="4" s="1"/>
  <c r="AU1206" i="4"/>
  <c r="BD1206" i="4" s="1"/>
  <c r="BA1206" i="4"/>
  <c r="P1239" i="4"/>
  <c r="BB1239" i="4" s="1"/>
  <c r="AU1239" i="4"/>
  <c r="BD1239" i="4" s="1"/>
  <c r="BA1239" i="4"/>
  <c r="P1266" i="4"/>
  <c r="BB1266" i="4" s="1"/>
  <c r="AU1266" i="4"/>
  <c r="BD1266" i="4" s="1"/>
  <c r="BA1266" i="4"/>
  <c r="P1291" i="4"/>
  <c r="BB1291" i="4" s="1"/>
  <c r="AU1291" i="4"/>
  <c r="BD1291" i="4" s="1"/>
  <c r="P1331" i="4"/>
  <c r="BB1331" i="4" s="1"/>
  <c r="AU1331" i="4"/>
  <c r="BD1331" i="4" s="1"/>
  <c r="P1363" i="4"/>
  <c r="BB1363" i="4" s="1"/>
  <c r="AU1363" i="4"/>
  <c r="BD1363" i="4" s="1"/>
  <c r="P1390" i="4"/>
  <c r="BB1390" i="4" s="1"/>
  <c r="AU1390" i="4"/>
  <c r="BD1390" i="4" s="1"/>
  <c r="BA1390" i="4"/>
  <c r="P1418" i="4"/>
  <c r="BB1418" i="4" s="1"/>
  <c r="AU1418" i="4"/>
  <c r="BD1418" i="4" s="1"/>
  <c r="BA1418" i="4"/>
  <c r="P1447" i="4"/>
  <c r="BB1447" i="4" s="1"/>
  <c r="AU1447" i="4"/>
  <c r="BD1447" i="4" s="1"/>
  <c r="BA1447" i="4"/>
  <c r="P1486" i="4"/>
  <c r="BB1486" i="4" s="1"/>
  <c r="AU1486" i="4"/>
  <c r="BD1486" i="4" s="1"/>
  <c r="BA1486" i="4"/>
  <c r="P1527" i="4"/>
  <c r="BB1527" i="4" s="1"/>
  <c r="AU1527" i="4"/>
  <c r="BD1527" i="4" s="1"/>
  <c r="BA1527" i="4"/>
  <c r="P1553" i="4"/>
  <c r="BB1553" i="4" s="1"/>
  <c r="AU1553" i="4"/>
  <c r="BD1553" i="4" s="1"/>
  <c r="BA1553" i="4"/>
  <c r="P1586" i="4"/>
  <c r="BB1586" i="4" s="1"/>
  <c r="AU1586" i="4"/>
  <c r="BD1586" i="4" s="1"/>
  <c r="BA1586" i="4"/>
  <c r="P1619" i="4"/>
  <c r="BB1619" i="4" s="1"/>
  <c r="AU1619" i="4"/>
  <c r="BD1619" i="4" s="1"/>
  <c r="P1653" i="4"/>
  <c r="BB1653" i="4" s="1"/>
  <c r="AU1653" i="4"/>
  <c r="BD1653" i="4" s="1"/>
  <c r="BA1653" i="4"/>
  <c r="P1678" i="4"/>
  <c r="BB1678" i="4" s="1"/>
  <c r="AU1678" i="4"/>
  <c r="BD1678" i="4" s="1"/>
  <c r="BA1678" i="4"/>
  <c r="P1711" i="4"/>
  <c r="BB1711" i="4" s="1"/>
  <c r="AU1711" i="4"/>
  <c r="BD1711" i="4" s="1"/>
  <c r="BA1711" i="4"/>
  <c r="P1751" i="4"/>
  <c r="BB1751" i="4" s="1"/>
  <c r="AU1751" i="4"/>
  <c r="BD1751" i="4" s="1"/>
  <c r="BA1751" i="4"/>
  <c r="P1789" i="4"/>
  <c r="BB1789" i="4" s="1"/>
  <c r="AU1789" i="4"/>
  <c r="BD1789" i="4" s="1"/>
  <c r="BA1789" i="4"/>
  <c r="P1817" i="4"/>
  <c r="BB1817" i="4" s="1"/>
  <c r="AU1817" i="4"/>
  <c r="BD1817" i="4" s="1"/>
  <c r="BA1817" i="4"/>
  <c r="P1854" i="4"/>
  <c r="BB1854" i="4" s="1"/>
  <c r="AU1854" i="4"/>
  <c r="BD1854" i="4" s="1"/>
  <c r="BA1854" i="4"/>
  <c r="P1903" i="4"/>
  <c r="BB1903" i="4" s="1"/>
  <c r="AU1903" i="4"/>
  <c r="BD1903" i="4" s="1"/>
  <c r="BA1903" i="4"/>
  <c r="P1929" i="4"/>
  <c r="BB1929" i="4" s="1"/>
  <c r="AU1929" i="4"/>
  <c r="BD1929" i="4" s="1"/>
  <c r="BA1929" i="4"/>
  <c r="P1955" i="4"/>
  <c r="BB1955" i="4" s="1"/>
  <c r="AU1955" i="4"/>
  <c r="BD1955" i="4" s="1"/>
  <c r="BA1955" i="4"/>
  <c r="P1995" i="4"/>
  <c r="BB1995" i="4" s="1"/>
  <c r="AU1995" i="4"/>
  <c r="BD1995" i="4" s="1"/>
  <c r="BA1995" i="4"/>
  <c r="P298" i="4"/>
  <c r="BB298" i="4" s="1"/>
  <c r="AU298" i="4"/>
  <c r="BD298" i="4" s="1"/>
  <c r="BA298" i="4"/>
  <c r="P647" i="4"/>
  <c r="BB647" i="4" s="1"/>
  <c r="AU647" i="4"/>
  <c r="BD647" i="4" s="1"/>
  <c r="BA647" i="4"/>
  <c r="P947" i="4"/>
  <c r="BB947" i="4" s="1"/>
  <c r="AU947" i="4"/>
  <c r="BD947" i="4" s="1"/>
  <c r="P1216" i="4"/>
  <c r="BB1216" i="4" s="1"/>
  <c r="AU1216" i="4"/>
  <c r="BD1216" i="4" s="1"/>
  <c r="BA1216" i="4"/>
  <c r="P1497" i="4"/>
  <c r="BB1497" i="4" s="1"/>
  <c r="AU1497" i="4"/>
  <c r="BD1497" i="4" s="1"/>
  <c r="BA1497" i="4"/>
  <c r="P1967" i="4"/>
  <c r="BB1967" i="4" s="1"/>
  <c r="AU1967" i="4"/>
  <c r="BD1967" i="4" s="1"/>
  <c r="BA1967" i="4"/>
  <c r="P382" i="4"/>
  <c r="BB382" i="4" s="1"/>
  <c r="AU382" i="4"/>
  <c r="BD382" i="4" s="1"/>
  <c r="BA382" i="4"/>
  <c r="P1173" i="4"/>
  <c r="BB1173" i="4" s="1"/>
  <c r="AU1173" i="4"/>
  <c r="BD1173" i="4" s="1"/>
  <c r="BA1173" i="4"/>
  <c r="P1889" i="4"/>
  <c r="BB1889" i="4" s="1"/>
  <c r="AU1889" i="4"/>
  <c r="BD1889" i="4" s="1"/>
  <c r="BA1889" i="4"/>
  <c r="P276" i="4"/>
  <c r="BB276" i="4" s="1"/>
  <c r="AU276" i="4"/>
  <c r="BD276" i="4" s="1"/>
  <c r="BA276" i="4"/>
  <c r="P445" i="4"/>
  <c r="BB445" i="4" s="1"/>
  <c r="AU445" i="4"/>
  <c r="BD445" i="4" s="1"/>
  <c r="BA445" i="4"/>
  <c r="P774" i="4"/>
  <c r="BB774" i="4" s="1"/>
  <c r="AU774" i="4"/>
  <c r="BD774" i="4" s="1"/>
  <c r="BA774" i="4"/>
  <c r="P1284" i="4"/>
  <c r="BB1284" i="4" s="1"/>
  <c r="AU1284" i="4"/>
  <c r="BD1284" i="4" s="1"/>
  <c r="BA1284" i="4"/>
  <c r="P1954" i="4"/>
  <c r="BB1954" i="4" s="1"/>
  <c r="AU1954" i="4"/>
  <c r="BD1954" i="4" s="1"/>
  <c r="BA1954" i="4"/>
  <c r="P573" i="4"/>
  <c r="BB573" i="4" s="1"/>
  <c r="AU573" i="4"/>
  <c r="BD573" i="4" s="1"/>
  <c r="BA573" i="4"/>
  <c r="P848" i="4"/>
  <c r="BB848" i="4" s="1"/>
  <c r="AU848" i="4"/>
  <c r="BD848" i="4" s="1"/>
  <c r="BA848" i="4"/>
  <c r="P1277" i="4"/>
  <c r="BB1277" i="4" s="1"/>
  <c r="AU1277" i="4"/>
  <c r="BD1277" i="4" s="1"/>
  <c r="BA1277" i="4"/>
  <c r="P1409" i="4"/>
  <c r="BB1409" i="4" s="1"/>
  <c r="AU1409" i="4"/>
  <c r="BD1409" i="4" s="1"/>
  <c r="BA1409" i="4"/>
  <c r="P841" i="4"/>
  <c r="BB841" i="4" s="1"/>
  <c r="AU841" i="4"/>
  <c r="BD841" i="4" s="1"/>
  <c r="BA841" i="4"/>
  <c r="P1152" i="4"/>
  <c r="BB1152" i="4" s="1"/>
  <c r="AU1152" i="4"/>
  <c r="BD1152" i="4" s="1"/>
  <c r="BA1152" i="4"/>
  <c r="P355" i="4"/>
  <c r="BB355" i="4" s="1"/>
  <c r="AU355" i="4"/>
  <c r="BD355" i="4" s="1"/>
  <c r="P660" i="4"/>
  <c r="BB660" i="4" s="1"/>
  <c r="AU660" i="4"/>
  <c r="BD660" i="4" s="1"/>
  <c r="BA660" i="4"/>
  <c r="P1145" i="4"/>
  <c r="BB1145" i="4" s="1"/>
  <c r="AU1145" i="4"/>
  <c r="BD1145" i="4" s="1"/>
  <c r="BA1145" i="4"/>
  <c r="P1915" i="4"/>
  <c r="BB1915" i="4" s="1"/>
  <c r="AU1915" i="4"/>
  <c r="BD1915" i="4" s="1"/>
  <c r="BA1915" i="4"/>
  <c r="P1584" i="4"/>
  <c r="BB1584" i="4" s="1"/>
  <c r="AU1584" i="4"/>
  <c r="BD1584" i="4" s="1"/>
  <c r="BA1584" i="4"/>
  <c r="P716" i="4"/>
  <c r="BB716" i="4" s="1"/>
  <c r="AU716" i="4"/>
  <c r="BD716" i="4" s="1"/>
  <c r="BA716" i="4"/>
  <c r="P1974" i="4"/>
  <c r="BB1974" i="4" s="1"/>
  <c r="AU1974" i="4"/>
  <c r="BD1974" i="4" s="1"/>
  <c r="BA1974" i="4"/>
  <c r="P304" i="4"/>
  <c r="BB304" i="4" s="1"/>
  <c r="AU304" i="4"/>
  <c r="BD304" i="4" s="1"/>
  <c r="BA304" i="4"/>
  <c r="P1229" i="4"/>
  <c r="BB1229" i="4" s="1"/>
  <c r="AU1229" i="4"/>
  <c r="BD1229" i="4" s="1"/>
  <c r="BA1229" i="4"/>
  <c r="BA283" i="4"/>
  <c r="BA347" i="4"/>
  <c r="BA411" i="4"/>
  <c r="BA475" i="4"/>
  <c r="BA507" i="4"/>
  <c r="BA635" i="4"/>
  <c r="BA667" i="4"/>
  <c r="BA699" i="4"/>
  <c r="BA795" i="4"/>
  <c r="BA891" i="4"/>
  <c r="BA955" i="4"/>
  <c r="BA1019" i="4"/>
  <c r="BA1179" i="4"/>
  <c r="BA1211" i="4"/>
  <c r="BA1243" i="4"/>
  <c r="BA1275" i="4"/>
  <c r="BA1403" i="4"/>
  <c r="BA1531" i="4"/>
  <c r="BA1659" i="4"/>
  <c r="BA1691" i="4"/>
  <c r="BA1723" i="4"/>
  <c r="BA1755" i="4"/>
  <c r="BA1787" i="4"/>
  <c r="P1998" i="4"/>
  <c r="BB1998" i="4" s="1"/>
  <c r="AU1998" i="4"/>
  <c r="BD1998" i="4" s="1"/>
  <c r="BA1998" i="4"/>
  <c r="P295" i="4"/>
  <c r="BB295" i="4" s="1"/>
  <c r="AU295" i="4"/>
  <c r="BD295" i="4" s="1"/>
  <c r="BA295" i="4"/>
  <c r="P328" i="4"/>
  <c r="BB328" i="4" s="1"/>
  <c r="AU328" i="4"/>
  <c r="BD328" i="4" s="1"/>
  <c r="BA328" i="4"/>
  <c r="P371" i="4"/>
  <c r="BB371" i="4" s="1"/>
  <c r="AU371" i="4"/>
  <c r="BD371" i="4" s="1"/>
  <c r="P406" i="4"/>
  <c r="BB406" i="4" s="1"/>
  <c r="AU406" i="4"/>
  <c r="BD406" i="4" s="1"/>
  <c r="BA406" i="4"/>
  <c r="P441" i="4"/>
  <c r="BB441" i="4" s="1"/>
  <c r="AU441" i="4"/>
  <c r="BD441" i="4" s="1"/>
  <c r="BA441" i="4"/>
  <c r="P480" i="4"/>
  <c r="BB480" i="4" s="1"/>
  <c r="AU480" i="4"/>
  <c r="BD480" i="4" s="1"/>
  <c r="BA480" i="4"/>
  <c r="P510" i="4"/>
  <c r="BB510" i="4" s="1"/>
  <c r="AU510" i="4"/>
  <c r="BD510" i="4" s="1"/>
  <c r="BA510" i="4"/>
  <c r="P544" i="4"/>
  <c r="BB544" i="4" s="1"/>
  <c r="AU544" i="4"/>
  <c r="BD544" i="4" s="1"/>
  <c r="BA544" i="4"/>
  <c r="P588" i="4"/>
  <c r="BB588" i="4" s="1"/>
  <c r="AU588" i="4"/>
  <c r="BD588" i="4" s="1"/>
  <c r="BA588" i="4"/>
  <c r="P614" i="4"/>
  <c r="BB614" i="4" s="1"/>
  <c r="AU614" i="4"/>
  <c r="BD614" i="4" s="1"/>
  <c r="BA614" i="4"/>
  <c r="P649" i="4"/>
  <c r="BB649" i="4" s="1"/>
  <c r="AU649" i="4"/>
  <c r="BD649" i="4" s="1"/>
  <c r="BA649" i="4"/>
  <c r="P675" i="4"/>
  <c r="BB675" i="4" s="1"/>
  <c r="AU675" i="4"/>
  <c r="BD675" i="4" s="1"/>
  <c r="P703" i="4"/>
  <c r="BB703" i="4" s="1"/>
  <c r="AU703" i="4"/>
  <c r="BD703" i="4" s="1"/>
  <c r="BA703" i="4"/>
  <c r="P740" i="4"/>
  <c r="BB740" i="4" s="1"/>
  <c r="AU740" i="4"/>
  <c r="BD740" i="4" s="1"/>
  <c r="BA740" i="4"/>
  <c r="P769" i="4"/>
  <c r="BB769" i="4" s="1"/>
  <c r="AU769" i="4"/>
  <c r="BD769" i="4" s="1"/>
  <c r="BA769" i="4"/>
  <c r="P796" i="4"/>
  <c r="BB796" i="4" s="1"/>
  <c r="AU796" i="4"/>
  <c r="BD796" i="4" s="1"/>
  <c r="BA796" i="4"/>
  <c r="P838" i="4"/>
  <c r="BB838" i="4" s="1"/>
  <c r="AU838" i="4"/>
  <c r="BD838" i="4" s="1"/>
  <c r="BA838" i="4"/>
  <c r="P866" i="4"/>
  <c r="BB866" i="4" s="1"/>
  <c r="AU866" i="4"/>
  <c r="BD866" i="4" s="1"/>
  <c r="BA866" i="4"/>
  <c r="P895" i="4"/>
  <c r="BB895" i="4" s="1"/>
  <c r="AU895" i="4"/>
  <c r="BD895" i="4" s="1"/>
  <c r="BA895" i="4"/>
  <c r="P928" i="4"/>
  <c r="BB928" i="4" s="1"/>
  <c r="AU928" i="4"/>
  <c r="BD928" i="4" s="1"/>
  <c r="BA928" i="4"/>
  <c r="P963" i="4"/>
  <c r="BB963" i="4" s="1"/>
  <c r="AU963" i="4"/>
  <c r="BD963" i="4" s="1"/>
  <c r="P993" i="4"/>
  <c r="BB993" i="4" s="1"/>
  <c r="AU993" i="4"/>
  <c r="BD993" i="4" s="1"/>
  <c r="BA993" i="4"/>
  <c r="P1020" i="4"/>
  <c r="BB1020" i="4" s="1"/>
  <c r="AU1020" i="4"/>
  <c r="BD1020" i="4" s="1"/>
  <c r="BA1020" i="4"/>
  <c r="P1050" i="4"/>
  <c r="BB1050" i="4" s="1"/>
  <c r="AU1050" i="4"/>
  <c r="BD1050" i="4" s="1"/>
  <c r="BA1050" i="4"/>
  <c r="P1080" i="4"/>
  <c r="BB1080" i="4" s="1"/>
  <c r="AU1080" i="4"/>
  <c r="BD1080" i="4" s="1"/>
  <c r="BA1080" i="4"/>
  <c r="P1114" i="4"/>
  <c r="BB1114" i="4" s="1"/>
  <c r="AU1114" i="4"/>
  <c r="BD1114" i="4" s="1"/>
  <c r="BA1114" i="4"/>
  <c r="P1141" i="4"/>
  <c r="BB1141" i="4" s="1"/>
  <c r="AU1141" i="4"/>
  <c r="BD1141" i="4" s="1"/>
  <c r="BA1141" i="4"/>
  <c r="P1169" i="4"/>
  <c r="BB1169" i="4" s="1"/>
  <c r="AU1169" i="4"/>
  <c r="BD1169" i="4" s="1"/>
  <c r="BA1169" i="4"/>
  <c r="P1195" i="4"/>
  <c r="BB1195" i="4" s="1"/>
  <c r="AU1195" i="4"/>
  <c r="BD1195" i="4" s="1"/>
  <c r="P1219" i="4"/>
  <c r="BB1219" i="4" s="1"/>
  <c r="AU1219" i="4"/>
  <c r="BD1219" i="4" s="1"/>
  <c r="P1267" i="4"/>
  <c r="BB1267" i="4" s="1"/>
  <c r="AU1267" i="4"/>
  <c r="BD1267" i="4" s="1"/>
  <c r="P1292" i="4"/>
  <c r="BB1292" i="4" s="1"/>
  <c r="AU1292" i="4"/>
  <c r="BD1292" i="4" s="1"/>
  <c r="BA1292" i="4"/>
  <c r="P1325" i="4"/>
  <c r="BB1325" i="4" s="1"/>
  <c r="AU1325" i="4"/>
  <c r="BD1325" i="4" s="1"/>
  <c r="BA1325" i="4"/>
  <c r="P1358" i="4"/>
  <c r="BB1358" i="4" s="1"/>
  <c r="AU1358" i="4"/>
  <c r="BD1358" i="4" s="1"/>
  <c r="BA1358" i="4"/>
  <c r="P1385" i="4"/>
  <c r="BB1385" i="4" s="1"/>
  <c r="AU1385" i="4"/>
  <c r="BD1385" i="4" s="1"/>
  <c r="BA1385" i="4"/>
  <c r="P1412" i="4"/>
  <c r="BB1412" i="4" s="1"/>
  <c r="AU1412" i="4"/>
  <c r="BD1412" i="4" s="1"/>
  <c r="BA1412" i="4"/>
  <c r="P1440" i="4"/>
  <c r="BB1440" i="4" s="1"/>
  <c r="AU1440" i="4"/>
  <c r="BD1440" i="4" s="1"/>
  <c r="BA1440" i="4"/>
  <c r="P1467" i="4"/>
  <c r="BB1467" i="4" s="1"/>
  <c r="AU1467" i="4"/>
  <c r="BD1467" i="4" s="1"/>
  <c r="P1499" i="4"/>
  <c r="BB1499" i="4" s="1"/>
  <c r="AU1499" i="4"/>
  <c r="BD1499" i="4" s="1"/>
  <c r="P1528" i="4"/>
  <c r="BB1528" i="4" s="1"/>
  <c r="AU1528" i="4"/>
  <c r="BD1528" i="4" s="1"/>
  <c r="BA1528" i="4"/>
  <c r="P1554" i="4"/>
  <c r="BB1554" i="4" s="1"/>
  <c r="AU1554" i="4"/>
  <c r="BD1554" i="4" s="1"/>
  <c r="BA1554" i="4"/>
  <c r="P1579" i="4"/>
  <c r="BB1579" i="4" s="1"/>
  <c r="AU1579" i="4"/>
  <c r="BD1579" i="4" s="1"/>
  <c r="P1607" i="4"/>
  <c r="BB1607" i="4" s="1"/>
  <c r="AU1607" i="4"/>
  <c r="BD1607" i="4" s="1"/>
  <c r="BA1607" i="4"/>
  <c r="P1640" i="4"/>
  <c r="BB1640" i="4" s="1"/>
  <c r="AU1640" i="4"/>
  <c r="BD1640" i="4" s="1"/>
  <c r="BA1640" i="4"/>
  <c r="P1668" i="4"/>
  <c r="BB1668" i="4" s="1"/>
  <c r="AU1668" i="4"/>
  <c r="BD1668" i="4" s="1"/>
  <c r="BA1668" i="4"/>
  <c r="P1692" i="4"/>
  <c r="BB1692" i="4" s="1"/>
  <c r="AU1692" i="4"/>
  <c r="BD1692" i="4" s="1"/>
  <c r="BA1692" i="4"/>
  <c r="P1739" i="4"/>
  <c r="BB1739" i="4" s="1"/>
  <c r="AU1739" i="4"/>
  <c r="BD1739" i="4" s="1"/>
  <c r="P1766" i="4"/>
  <c r="BB1766" i="4" s="1"/>
  <c r="AU1766" i="4"/>
  <c r="BD1766" i="4" s="1"/>
  <c r="BA1766" i="4"/>
  <c r="P1790" i="4"/>
  <c r="BB1790" i="4" s="1"/>
  <c r="AU1790" i="4"/>
  <c r="BD1790" i="4" s="1"/>
  <c r="BA1790" i="4"/>
  <c r="P1825" i="4"/>
  <c r="BB1825" i="4" s="1"/>
  <c r="AU1825" i="4"/>
  <c r="BD1825" i="4" s="1"/>
  <c r="BA1825" i="4"/>
  <c r="P1855" i="4"/>
  <c r="BB1855" i="4" s="1"/>
  <c r="AU1855" i="4"/>
  <c r="BD1855" i="4" s="1"/>
  <c r="BA1855" i="4"/>
  <c r="P1885" i="4"/>
  <c r="BB1885" i="4" s="1"/>
  <c r="AU1885" i="4"/>
  <c r="BD1885" i="4" s="1"/>
  <c r="BA1885" i="4"/>
  <c r="P1911" i="4"/>
  <c r="BB1911" i="4" s="1"/>
  <c r="AU1911" i="4"/>
  <c r="BD1911" i="4" s="1"/>
  <c r="BA1911" i="4"/>
  <c r="P1969" i="4"/>
  <c r="BB1969" i="4" s="1"/>
  <c r="AU1969" i="4"/>
  <c r="BD1969" i="4" s="1"/>
  <c r="BA1969" i="4"/>
  <c r="P1717" i="4"/>
  <c r="BB1717" i="4" s="1"/>
  <c r="AU1717" i="4"/>
  <c r="BD1717" i="4" s="1"/>
  <c r="BA1717" i="4"/>
  <c r="P521" i="4"/>
  <c r="BB521" i="4" s="1"/>
  <c r="AU521" i="4"/>
  <c r="BD521" i="4" s="1"/>
  <c r="BA521" i="4"/>
  <c r="P878" i="4"/>
  <c r="BB878" i="4" s="1"/>
  <c r="AU878" i="4"/>
  <c r="BD878" i="4" s="1"/>
  <c r="BA878" i="4"/>
  <c r="P1032" i="4"/>
  <c r="BB1032" i="4" s="1"/>
  <c r="AU1032" i="4"/>
  <c r="BD1032" i="4" s="1"/>
  <c r="BA1032" i="4"/>
  <c r="P1477" i="4"/>
  <c r="BB1477" i="4" s="1"/>
  <c r="AU1477" i="4"/>
  <c r="BD1477" i="4" s="1"/>
  <c r="BA1477" i="4"/>
  <c r="P1702" i="4"/>
  <c r="BB1702" i="4" s="1"/>
  <c r="AU1702" i="4"/>
  <c r="BD1702" i="4" s="1"/>
  <c r="BA1702" i="4"/>
  <c r="P1103" i="4"/>
  <c r="BB1103" i="4" s="1"/>
  <c r="AU1103" i="4"/>
  <c r="BD1103" i="4" s="1"/>
  <c r="BA1103" i="4"/>
  <c r="P1852" i="4"/>
  <c r="BB1852" i="4" s="1"/>
  <c r="AU1852" i="4"/>
  <c r="BD1852" i="4" s="1"/>
  <c r="BA1852" i="4"/>
  <c r="P1617" i="4"/>
  <c r="BB1617" i="4" s="1"/>
  <c r="AU1617" i="4"/>
  <c r="BD1617" i="4" s="1"/>
  <c r="BA1617" i="4"/>
  <c r="P1823" i="4"/>
  <c r="BB1823" i="4" s="1"/>
  <c r="AU1823" i="4"/>
  <c r="BD1823" i="4" s="1"/>
  <c r="BA1823" i="4"/>
  <c r="P1934" i="4"/>
  <c r="BB1934" i="4" s="1"/>
  <c r="AU1934" i="4"/>
  <c r="BD1934" i="4" s="1"/>
  <c r="BA1934" i="4"/>
  <c r="P500" i="4"/>
  <c r="BB500" i="4" s="1"/>
  <c r="AU500" i="4"/>
  <c r="BD500" i="4" s="1"/>
  <c r="BA500" i="4"/>
  <c r="P1509" i="4"/>
  <c r="BB1509" i="4" s="1"/>
  <c r="AU1509" i="4"/>
  <c r="BD1509" i="4" s="1"/>
  <c r="BA1509" i="4"/>
  <c r="P1749" i="4"/>
  <c r="BB1749" i="4" s="1"/>
  <c r="AU1749" i="4"/>
  <c r="BD1749" i="4" s="1"/>
  <c r="BA1749" i="4"/>
  <c r="P1993" i="4"/>
  <c r="BB1993" i="4" s="1"/>
  <c r="AU1993" i="4"/>
  <c r="BD1993" i="4" s="1"/>
  <c r="BA1993" i="4"/>
  <c r="P477" i="4"/>
  <c r="BB477" i="4" s="1"/>
  <c r="AU477" i="4"/>
  <c r="BD477" i="4" s="1"/>
  <c r="BA477" i="4"/>
  <c r="P1538" i="4"/>
  <c r="BB1538" i="4" s="1"/>
  <c r="AU1538" i="4"/>
  <c r="BD1538" i="4" s="1"/>
  <c r="BA1538" i="4"/>
  <c r="P814" i="4"/>
  <c r="BB814" i="4" s="1"/>
  <c r="AU814" i="4"/>
  <c r="BD814" i="4" s="1"/>
  <c r="BA814" i="4"/>
  <c r="P907" i="4"/>
  <c r="BB907" i="4" s="1"/>
  <c r="AU907" i="4"/>
  <c r="BD907" i="4" s="1"/>
  <c r="P1077" i="4"/>
  <c r="BB1077" i="4" s="1"/>
  <c r="AU1077" i="4"/>
  <c r="BD1077" i="4" s="1"/>
  <c r="BA1077" i="4"/>
  <c r="P1375" i="4"/>
  <c r="BB1375" i="4" s="1"/>
  <c r="AU1375" i="4"/>
  <c r="BD1375" i="4" s="1"/>
  <c r="BA1375" i="4"/>
  <c r="P975" i="4"/>
  <c r="BB975" i="4" s="1"/>
  <c r="AU975" i="4"/>
  <c r="BD975" i="4" s="1"/>
  <c r="BA975" i="4"/>
  <c r="P1222" i="4"/>
  <c r="BB1222" i="4" s="1"/>
  <c r="AU1222" i="4"/>
  <c r="BD1222" i="4" s="1"/>
  <c r="BA1222" i="4"/>
  <c r="P549" i="4"/>
  <c r="BB549" i="4" s="1"/>
  <c r="AU549" i="4"/>
  <c r="BD549" i="4" s="1"/>
  <c r="BA549" i="4"/>
  <c r="P1570" i="4"/>
  <c r="BB1570" i="4" s="1"/>
  <c r="AU1570" i="4"/>
  <c r="BD1570" i="4" s="1"/>
  <c r="BA1570" i="4"/>
  <c r="AG274" i="4"/>
  <c r="AG338" i="4"/>
  <c r="AG402" i="4"/>
  <c r="AG466" i="4"/>
  <c r="AG530" i="4"/>
  <c r="AG594" i="4"/>
  <c r="AG658" i="4"/>
  <c r="AG722" i="4"/>
  <c r="AG786" i="4"/>
  <c r="AG850" i="4"/>
  <c r="AG914" i="4"/>
  <c r="AG978" i="4"/>
  <c r="AG1042" i="4"/>
  <c r="AG1106" i="4"/>
  <c r="AG1170" i="4"/>
  <c r="AG1234" i="4"/>
  <c r="AG1298" i="4"/>
  <c r="AG1362" i="4"/>
  <c r="AG1426" i="4"/>
  <c r="AG1490" i="4"/>
  <c r="AG1554" i="4"/>
  <c r="AG1618" i="4"/>
  <c r="AG1682" i="4"/>
  <c r="AG1746" i="4"/>
  <c r="AG1810" i="4"/>
  <c r="AG1874" i="4"/>
  <c r="AG1938" i="4"/>
  <c r="AG2002" i="4"/>
  <c r="AG323" i="4"/>
  <c r="AG387" i="4"/>
  <c r="AG451" i="4"/>
  <c r="AG515" i="4"/>
  <c r="AG579" i="4"/>
  <c r="AG643" i="4"/>
  <c r="AG707" i="4"/>
  <c r="AG771" i="4"/>
  <c r="AG835" i="4"/>
  <c r="AG899" i="4"/>
  <c r="AG963" i="4"/>
  <c r="AG1027" i="4"/>
  <c r="AG1091" i="4"/>
  <c r="AG1155" i="4"/>
  <c r="AG1219" i="4"/>
  <c r="AG1283" i="4"/>
  <c r="AG1347" i="4"/>
  <c r="AG1411" i="4"/>
  <c r="AG1475" i="4"/>
  <c r="AG1539" i="4"/>
  <c r="AG1603" i="4"/>
  <c r="AG1667" i="4"/>
  <c r="AG1731" i="4"/>
  <c r="AG1795" i="4"/>
  <c r="AG1859" i="4"/>
  <c r="AG1923" i="4"/>
  <c r="AG1987" i="4"/>
  <c r="AG308" i="4"/>
  <c r="AG372" i="4"/>
  <c r="AG436" i="4"/>
  <c r="AG500" i="4"/>
  <c r="AG564" i="4"/>
  <c r="AG628" i="4"/>
  <c r="AG692" i="4"/>
  <c r="AG756" i="4"/>
  <c r="AG820" i="4"/>
  <c r="AG884" i="4"/>
  <c r="AG948" i="4"/>
  <c r="AG1012" i="4"/>
  <c r="AG1076" i="4"/>
  <c r="AG1140" i="4"/>
  <c r="AG1204" i="4"/>
  <c r="AG1268" i="4"/>
  <c r="AG1332" i="4"/>
  <c r="AG1396" i="4"/>
  <c r="AG1460" i="4"/>
  <c r="AG1524" i="4"/>
  <c r="AG1588" i="4"/>
  <c r="AG1652" i="4"/>
  <c r="AG1716" i="4"/>
  <c r="AG1780" i="4"/>
  <c r="AG1844" i="4"/>
  <c r="AG1908" i="4"/>
  <c r="AG1972" i="4"/>
  <c r="AG293" i="4"/>
  <c r="AG357" i="4"/>
  <c r="AG421" i="4"/>
  <c r="AG485" i="4"/>
  <c r="AG549" i="4"/>
  <c r="AG613" i="4"/>
  <c r="AG677" i="4"/>
  <c r="AG741" i="4"/>
  <c r="AG805" i="4"/>
  <c r="AG869" i="4"/>
  <c r="AG933" i="4"/>
  <c r="AG997" i="4"/>
  <c r="AG1061" i="4"/>
  <c r="AG1125" i="4"/>
  <c r="AG1189" i="4"/>
  <c r="AG1253" i="4"/>
  <c r="AG1317" i="4"/>
  <c r="AG1381" i="4"/>
  <c r="AG1445" i="4"/>
  <c r="AG1509" i="4"/>
  <c r="AG1573" i="4"/>
  <c r="AG1637" i="4"/>
  <c r="AG1701" i="4"/>
  <c r="AG1765" i="4"/>
  <c r="AG1829" i="4"/>
  <c r="AG1893" i="4"/>
  <c r="AG1957" i="4"/>
  <c r="AG278" i="4"/>
  <c r="AG342" i="4"/>
  <c r="AG406" i="4"/>
  <c r="AG470" i="4"/>
  <c r="AG534" i="4"/>
  <c r="AG598" i="4"/>
  <c r="AG662" i="4"/>
  <c r="AG726" i="4"/>
  <c r="AG790" i="4"/>
  <c r="AG854" i="4"/>
  <c r="AG918" i="4"/>
  <c r="AG982" i="4"/>
  <c r="AG1046" i="4"/>
  <c r="AG1110" i="4"/>
  <c r="AG1174" i="4"/>
  <c r="AG1238" i="4"/>
  <c r="AG1302" i="4"/>
  <c r="AG1366" i="4"/>
  <c r="AG1430" i="4"/>
  <c r="AG1494" i="4"/>
  <c r="AG1558" i="4"/>
  <c r="AG1622" i="4"/>
  <c r="AG1686" i="4"/>
  <c r="AG1750" i="4"/>
  <c r="AG1814" i="4"/>
  <c r="AG1878" i="4"/>
  <c r="AG1942" i="4"/>
  <c r="AG2006" i="4"/>
  <c r="AG327" i="4"/>
  <c r="AG391" i="4"/>
  <c r="AG455" i="4"/>
  <c r="AG519" i="4"/>
  <c r="AG583" i="4"/>
  <c r="AG647" i="4"/>
  <c r="AG711" i="4"/>
  <c r="AG775" i="4"/>
  <c r="AG839" i="4"/>
  <c r="AG903" i="4"/>
  <c r="AG967" i="4"/>
  <c r="AG1031" i="4"/>
  <c r="AG1095" i="4"/>
  <c r="AG1159" i="4"/>
  <c r="AG1223" i="4"/>
  <c r="AG1287" i="4"/>
  <c r="AG1351" i="4"/>
  <c r="AG1415" i="4"/>
  <c r="AG1479" i="4"/>
  <c r="AG1543" i="4"/>
  <c r="AG1607" i="4"/>
  <c r="AG1671" i="4"/>
  <c r="AG1735" i="4"/>
  <c r="AG1799" i="4"/>
  <c r="AG1863" i="4"/>
  <c r="AG1927" i="4"/>
  <c r="AG1991" i="4"/>
  <c r="AG312" i="4"/>
  <c r="AG376" i="4"/>
  <c r="AG440" i="4"/>
  <c r="AG504" i="4"/>
  <c r="AG568" i="4"/>
  <c r="AG632" i="4"/>
  <c r="AG696" i="4"/>
  <c r="AG760" i="4"/>
  <c r="AG824" i="4"/>
  <c r="AG888" i="4"/>
  <c r="AG952" i="4"/>
  <c r="AG1016" i="4"/>
  <c r="AG1080" i="4"/>
  <c r="AG1144" i="4"/>
  <c r="AG1208" i="4"/>
  <c r="AG1272" i="4"/>
  <c r="AG1336" i="4"/>
  <c r="AG1400" i="4"/>
  <c r="AG1464" i="4"/>
  <c r="AG1528" i="4"/>
  <c r="AG1592" i="4"/>
  <c r="AG1656" i="4"/>
  <c r="AG1720" i="4"/>
  <c r="AG1784" i="4"/>
  <c r="AG1848" i="4"/>
  <c r="AG1912" i="4"/>
  <c r="AG1976" i="4"/>
  <c r="AG297" i="4"/>
  <c r="AG361" i="4"/>
  <c r="AG425" i="4"/>
  <c r="AG489" i="4"/>
  <c r="AG553" i="4"/>
  <c r="AG617" i="4"/>
  <c r="AG681" i="4"/>
  <c r="AG745" i="4"/>
  <c r="AG809" i="4"/>
  <c r="AG873" i="4"/>
  <c r="AG937" i="4"/>
  <c r="AG1001" i="4"/>
  <c r="AG1065" i="4"/>
  <c r="AG1129" i="4"/>
  <c r="AG1193" i="4"/>
  <c r="AG1257" i="4"/>
  <c r="AG1321" i="4"/>
  <c r="AG1385" i="4"/>
  <c r="AG1449" i="4"/>
  <c r="AG1513" i="4"/>
  <c r="AG1577" i="4"/>
  <c r="AG1641" i="4"/>
  <c r="AG1705" i="4"/>
  <c r="AG1769" i="4"/>
  <c r="AG1833" i="4"/>
  <c r="AG1897" i="4"/>
  <c r="AG1961" i="4"/>
  <c r="AG282" i="4"/>
  <c r="AG346" i="4"/>
  <c r="AG410" i="4"/>
  <c r="AG474" i="4"/>
  <c r="AG538" i="4"/>
  <c r="AG602" i="4"/>
  <c r="AG666" i="4"/>
  <c r="AG730" i="4"/>
  <c r="AG794" i="4"/>
  <c r="AG858" i="4"/>
  <c r="AG922" i="4"/>
  <c r="AG986" i="4"/>
  <c r="AG1050" i="4"/>
  <c r="AG1114" i="4"/>
  <c r="AG1178" i="4"/>
  <c r="AG1242" i="4"/>
  <c r="AG1306" i="4"/>
  <c r="AG1370" i="4"/>
  <c r="AG1434" i="4"/>
  <c r="AG1498" i="4"/>
  <c r="AG1562" i="4"/>
  <c r="AG1626" i="4"/>
  <c r="AG1690" i="4"/>
  <c r="AG1754" i="4"/>
  <c r="AG1818" i="4"/>
  <c r="AG1882" i="4"/>
  <c r="AG1946" i="4"/>
  <c r="AG267" i="4"/>
  <c r="AG331" i="4"/>
  <c r="AG395" i="4"/>
  <c r="AG459" i="4"/>
  <c r="AG523" i="4"/>
  <c r="AG587" i="4"/>
  <c r="AG651" i="4"/>
  <c r="AG715" i="4"/>
  <c r="AG779" i="4"/>
  <c r="AG843" i="4"/>
  <c r="AG907" i="4"/>
  <c r="AG971" i="4"/>
  <c r="AG1035" i="4"/>
  <c r="AG1099" i="4"/>
  <c r="AG1163" i="4"/>
  <c r="AG1227" i="4"/>
  <c r="AG1291" i="4"/>
  <c r="AG1355" i="4"/>
  <c r="AG1419" i="4"/>
  <c r="AG1483" i="4"/>
  <c r="AG1547" i="4"/>
  <c r="AG1611" i="4"/>
  <c r="AG1675" i="4"/>
  <c r="AG1739" i="4"/>
  <c r="AG1803" i="4"/>
  <c r="AG1867" i="4"/>
  <c r="AG1931" i="4"/>
  <c r="AG1995" i="4"/>
  <c r="AG316" i="4"/>
  <c r="AG380" i="4"/>
  <c r="AG444" i="4"/>
  <c r="AG508" i="4"/>
  <c r="AG572" i="4"/>
  <c r="AG636" i="4"/>
  <c r="AG700" i="4"/>
  <c r="AG764" i="4"/>
  <c r="AG828" i="4"/>
  <c r="AG892" i="4"/>
  <c r="AG956" i="4"/>
  <c r="AG1020" i="4"/>
  <c r="AG1084" i="4"/>
  <c r="AG1148" i="4"/>
  <c r="AG1212" i="4"/>
  <c r="AG1276" i="4"/>
  <c r="AG1340" i="4"/>
  <c r="AG1404" i="4"/>
  <c r="AG1468" i="4"/>
  <c r="AG1532" i="4"/>
  <c r="AG1596" i="4"/>
  <c r="AG1660" i="4"/>
  <c r="AG1724" i="4"/>
  <c r="AG1788" i="4"/>
  <c r="AG1852" i="4"/>
  <c r="AG1916" i="4"/>
  <c r="AG1980" i="4"/>
  <c r="AG301" i="4"/>
  <c r="AG365" i="4"/>
  <c r="AG429" i="4"/>
  <c r="AG493" i="4"/>
  <c r="AG557" i="4"/>
  <c r="AG621" i="4"/>
  <c r="AG685" i="4"/>
  <c r="AG749" i="4"/>
  <c r="AG813" i="4"/>
  <c r="AG877" i="4"/>
  <c r="AG941" i="4"/>
  <c r="AG1005" i="4"/>
  <c r="AG1069" i="4"/>
  <c r="AG1133" i="4"/>
  <c r="AG1197" i="4"/>
  <c r="AG1261" i="4"/>
  <c r="AG1325" i="4"/>
  <c r="AG1389" i="4"/>
  <c r="AG1453" i="4"/>
  <c r="AG1517" i="4"/>
  <c r="AG1581" i="4"/>
  <c r="AG1645" i="4"/>
  <c r="AG1709" i="4"/>
  <c r="AG1773" i="4"/>
  <c r="AG1837" i="4"/>
  <c r="AG1901" i="4"/>
  <c r="AG1965" i="4"/>
  <c r="AG286" i="4"/>
  <c r="AG350" i="4"/>
  <c r="AG414" i="4"/>
  <c r="AG478" i="4"/>
  <c r="AG542" i="4"/>
  <c r="AG606" i="4"/>
  <c r="AG670" i="4"/>
  <c r="AG734" i="4"/>
  <c r="AG798" i="4"/>
  <c r="AG862" i="4"/>
  <c r="AG926" i="4"/>
  <c r="AG990" i="4"/>
  <c r="AG1054" i="4"/>
  <c r="AG1118" i="4"/>
  <c r="AG1182" i="4"/>
  <c r="AG1246" i="4"/>
  <c r="AG1310" i="4"/>
  <c r="AG1374" i="4"/>
  <c r="AG1438" i="4"/>
  <c r="AG1502" i="4"/>
  <c r="AG1566" i="4"/>
  <c r="AG1630" i="4"/>
  <c r="AG1694" i="4"/>
  <c r="AG1758" i="4"/>
  <c r="AG1822" i="4"/>
  <c r="AG1886" i="4"/>
  <c r="AG1950" i="4"/>
  <c r="AG271" i="4"/>
  <c r="AG335" i="4"/>
  <c r="AG399" i="4"/>
  <c r="AG463" i="4"/>
  <c r="AG527" i="4"/>
  <c r="AG591" i="4"/>
  <c r="AG655" i="4"/>
  <c r="AG719" i="4"/>
  <c r="AG783" i="4"/>
  <c r="AG847" i="4"/>
  <c r="AG911" i="4"/>
  <c r="AG975" i="4"/>
  <c r="AG1039" i="4"/>
  <c r="AG1103" i="4"/>
  <c r="AG1167" i="4"/>
  <c r="AG1231" i="4"/>
  <c r="AG1295" i="4"/>
  <c r="AG1359" i="4"/>
  <c r="AG1423" i="4"/>
  <c r="AG1487" i="4"/>
  <c r="AG1551" i="4"/>
  <c r="AG1615" i="4"/>
  <c r="AG1679" i="4"/>
  <c r="AG1743" i="4"/>
  <c r="AG1807" i="4"/>
  <c r="AG1871" i="4"/>
  <c r="AG1935" i="4"/>
  <c r="AG1999" i="4"/>
  <c r="AG320" i="4"/>
  <c r="AG384" i="4"/>
  <c r="AG448" i="4"/>
  <c r="AG512" i="4"/>
  <c r="AG576" i="4"/>
  <c r="AG640" i="4"/>
  <c r="AG704" i="4"/>
  <c r="AG768" i="4"/>
  <c r="AG832" i="4"/>
  <c r="AG896" i="4"/>
  <c r="AG960" i="4"/>
  <c r="AG1024" i="4"/>
  <c r="AG1088" i="4"/>
  <c r="AG1152" i="4"/>
  <c r="AG1216" i="4"/>
  <c r="AG1280" i="4"/>
  <c r="AG1344" i="4"/>
  <c r="AG1408" i="4"/>
  <c r="AG1472" i="4"/>
  <c r="AG1536" i="4"/>
  <c r="AG1600" i="4"/>
  <c r="AG1664" i="4"/>
  <c r="AG1728" i="4"/>
  <c r="AG1792" i="4"/>
  <c r="AG1856" i="4"/>
  <c r="AG1920" i="4"/>
  <c r="AG1984" i="4"/>
  <c r="AG305" i="4"/>
  <c r="AG369" i="4"/>
  <c r="AG433" i="4"/>
  <c r="AG497" i="4"/>
  <c r="AG561" i="4"/>
  <c r="AG625" i="4"/>
  <c r="AG689" i="4"/>
  <c r="AG753" i="4"/>
  <c r="AG817" i="4"/>
  <c r="AG881" i="4"/>
  <c r="AG945" i="4"/>
  <c r="AG1009" i="4"/>
  <c r="AG1073" i="4"/>
  <c r="AG1137" i="4"/>
  <c r="AG1201" i="4"/>
  <c r="AG1265" i="4"/>
  <c r="AG1329" i="4"/>
  <c r="AG1393" i="4"/>
  <c r="AG1457" i="4"/>
  <c r="AG1521" i="4"/>
  <c r="AG1585" i="4"/>
  <c r="AG1649" i="4"/>
  <c r="AG1713" i="4"/>
  <c r="AG1777" i="4"/>
  <c r="AG1841" i="4"/>
  <c r="AG1905" i="4"/>
  <c r="AG1969" i="4"/>
  <c r="AG290" i="4"/>
  <c r="AG354" i="4"/>
  <c r="AG418" i="4"/>
  <c r="AG482" i="4"/>
  <c r="AG546" i="4"/>
  <c r="AG610" i="4"/>
  <c r="AG674" i="4"/>
  <c r="AG738" i="4"/>
  <c r="AG802" i="4"/>
  <c r="AG866" i="4"/>
  <c r="AG930" i="4"/>
  <c r="AG994" i="4"/>
  <c r="AG1058" i="4"/>
  <c r="AG1122" i="4"/>
  <c r="AG1186" i="4"/>
  <c r="AG1250" i="4"/>
  <c r="AG1314" i="4"/>
  <c r="AG1378" i="4"/>
  <c r="AG1442" i="4"/>
  <c r="AG1506" i="4"/>
  <c r="AG1570" i="4"/>
  <c r="AG1634" i="4"/>
  <c r="AG1698" i="4"/>
  <c r="AG1762" i="4"/>
  <c r="AG1826" i="4"/>
  <c r="AG1890" i="4"/>
  <c r="AG1954" i="4"/>
  <c r="AG275" i="4"/>
  <c r="AG339" i="4"/>
  <c r="AG403" i="4"/>
  <c r="AG467" i="4"/>
  <c r="AG531" i="4"/>
  <c r="AG595" i="4"/>
  <c r="AG659" i="4"/>
  <c r="AG723" i="4"/>
  <c r="AG787" i="4"/>
  <c r="AG851" i="4"/>
  <c r="AG915" i="4"/>
  <c r="AG979" i="4"/>
  <c r="AG1043" i="4"/>
  <c r="AG1107" i="4"/>
  <c r="AG1171" i="4"/>
  <c r="AG1235" i="4"/>
  <c r="AG1299" i="4"/>
  <c r="AG1363" i="4"/>
  <c r="AG1427" i="4"/>
  <c r="AG1491" i="4"/>
  <c r="AG1555" i="4"/>
  <c r="AG1619" i="4"/>
  <c r="AG1683" i="4"/>
  <c r="AG1747" i="4"/>
  <c r="AG1811" i="4"/>
  <c r="AG1875" i="4"/>
  <c r="AG1939" i="4"/>
  <c r="AG2003" i="4"/>
  <c r="AG324" i="4"/>
  <c r="AG388" i="4"/>
  <c r="AG452" i="4"/>
  <c r="AG516" i="4"/>
  <c r="AG580" i="4"/>
  <c r="AG644" i="4"/>
  <c r="AG708" i="4"/>
  <c r="AG772" i="4"/>
  <c r="AG836" i="4"/>
  <c r="AG900" i="4"/>
  <c r="AG964" i="4"/>
  <c r="AG1028" i="4"/>
  <c r="AG1092" i="4"/>
  <c r="AG1156" i="4"/>
  <c r="AG1220" i="4"/>
  <c r="AG1284" i="4"/>
  <c r="AG1348" i="4"/>
  <c r="AG1412" i="4"/>
  <c r="AG1476" i="4"/>
  <c r="AG1540" i="4"/>
  <c r="AG1604" i="4"/>
  <c r="AG1668" i="4"/>
  <c r="AG1732" i="4"/>
  <c r="AG1796" i="4"/>
  <c r="AG1860" i="4"/>
  <c r="AG1924" i="4"/>
  <c r="AG1988" i="4"/>
  <c r="AG309" i="4"/>
  <c r="AG373" i="4"/>
  <c r="AG437" i="4"/>
  <c r="AG501" i="4"/>
  <c r="AG565" i="4"/>
  <c r="AG629" i="4"/>
  <c r="AG693" i="4"/>
  <c r="AG757" i="4"/>
  <c r="AG821" i="4"/>
  <c r="AG885" i="4"/>
  <c r="AG949" i="4"/>
  <c r="AG1013" i="4"/>
  <c r="AG1077" i="4"/>
  <c r="AG1141" i="4"/>
  <c r="AG1205" i="4"/>
  <c r="AG1269" i="4"/>
  <c r="AG1333" i="4"/>
  <c r="AG1397" i="4"/>
  <c r="AG1461" i="4"/>
  <c r="AG1525" i="4"/>
  <c r="AG1589" i="4"/>
  <c r="AG1653" i="4"/>
  <c r="AG1717" i="4"/>
  <c r="AG1781" i="4"/>
  <c r="AG1845" i="4"/>
  <c r="AG1909" i="4"/>
  <c r="AG1973" i="4"/>
  <c r="AG294" i="4"/>
  <c r="AG358" i="4"/>
  <c r="AG422" i="4"/>
  <c r="AG486" i="4"/>
  <c r="AG550" i="4"/>
  <c r="AG614" i="4"/>
  <c r="AG678" i="4"/>
  <c r="AG742" i="4"/>
  <c r="AG806" i="4"/>
  <c r="AG870" i="4"/>
  <c r="AG934" i="4"/>
  <c r="AG998" i="4"/>
  <c r="AG1062" i="4"/>
  <c r="AG1126" i="4"/>
  <c r="AG1190" i="4"/>
  <c r="AG1254" i="4"/>
  <c r="AG1318" i="4"/>
  <c r="AG1382" i="4"/>
  <c r="AG1446" i="4"/>
  <c r="AG1510" i="4"/>
  <c r="AG1574" i="4"/>
  <c r="AG1638" i="4"/>
  <c r="AG1702" i="4"/>
  <c r="AG1766" i="4"/>
  <c r="AG1830" i="4"/>
  <c r="AG1894" i="4"/>
  <c r="AG1958" i="4"/>
  <c r="AG279" i="4"/>
  <c r="AG343" i="4"/>
  <c r="AG407" i="4"/>
  <c r="AG471" i="4"/>
  <c r="AG535" i="4"/>
  <c r="AG599" i="4"/>
  <c r="AG663" i="4"/>
  <c r="AG727" i="4"/>
  <c r="AG791" i="4"/>
  <c r="AG855" i="4"/>
  <c r="AG919" i="4"/>
  <c r="AG983" i="4"/>
  <c r="AG1047" i="4"/>
  <c r="AG1111" i="4"/>
  <c r="AG1175" i="4"/>
  <c r="AG1239" i="4"/>
  <c r="AG1303" i="4"/>
  <c r="AG1367" i="4"/>
  <c r="AG1431" i="4"/>
  <c r="AG1495" i="4"/>
  <c r="AG1559" i="4"/>
  <c r="AG1623" i="4"/>
  <c r="AG1687" i="4"/>
  <c r="AG1751" i="4"/>
  <c r="AG1815" i="4"/>
  <c r="AG1879" i="4"/>
  <c r="AG1943" i="4"/>
  <c r="AG2007" i="4"/>
  <c r="AG328" i="4"/>
  <c r="AG392" i="4"/>
  <c r="AG456" i="4"/>
  <c r="AG520" i="4"/>
  <c r="AG584" i="4"/>
  <c r="AG648" i="4"/>
  <c r="AG712" i="4"/>
  <c r="AG776" i="4"/>
  <c r="AG840" i="4"/>
  <c r="AG904" i="4"/>
  <c r="AG968" i="4"/>
  <c r="AG1032" i="4"/>
  <c r="AG1096" i="4"/>
  <c r="AG1160" i="4"/>
  <c r="AG1224" i="4"/>
  <c r="AG1288" i="4"/>
  <c r="AG1352" i="4"/>
  <c r="AG1416" i="4"/>
  <c r="AG1480" i="4"/>
  <c r="AG1544" i="4"/>
  <c r="AG1608" i="4"/>
  <c r="AG1672" i="4"/>
  <c r="AG1736" i="4"/>
  <c r="AG1800" i="4"/>
  <c r="AG1864" i="4"/>
  <c r="AG1928" i="4"/>
  <c r="AG1992" i="4"/>
  <c r="AG313" i="4"/>
  <c r="AG377" i="4"/>
  <c r="AG441" i="4"/>
  <c r="AG505" i="4"/>
  <c r="AG569" i="4"/>
  <c r="AG633" i="4"/>
  <c r="AG697" i="4"/>
  <c r="AG761" i="4"/>
  <c r="AG825" i="4"/>
  <c r="AG889" i="4"/>
  <c r="AG953" i="4"/>
  <c r="AG1017" i="4"/>
  <c r="AG1081" i="4"/>
  <c r="AG1145" i="4"/>
  <c r="AG1209" i="4"/>
  <c r="AG1273" i="4"/>
  <c r="AG1337" i="4"/>
  <c r="AG1401" i="4"/>
  <c r="AG1465" i="4"/>
  <c r="AG1529" i="4"/>
  <c r="AG1593" i="4"/>
  <c r="AG1657" i="4"/>
  <c r="AG1721" i="4"/>
  <c r="AG1785" i="4"/>
  <c r="AG1849" i="4"/>
  <c r="AG1913" i="4"/>
  <c r="AG1977" i="4"/>
  <c r="AG298" i="4"/>
  <c r="AG362" i="4"/>
  <c r="AG426" i="4"/>
  <c r="AG490" i="4"/>
  <c r="AG554" i="4"/>
  <c r="AG618" i="4"/>
  <c r="AG682" i="4"/>
  <c r="AG746" i="4"/>
  <c r="AG810" i="4"/>
  <c r="AG874" i="4"/>
  <c r="AG938" i="4"/>
  <c r="AG1002" i="4"/>
  <c r="AG1066" i="4"/>
  <c r="AG1130" i="4"/>
  <c r="AG1194" i="4"/>
  <c r="AG1258" i="4"/>
  <c r="AG1322" i="4"/>
  <c r="AG1386" i="4"/>
  <c r="AG1450" i="4"/>
  <c r="AG1514" i="4"/>
  <c r="AG1578" i="4"/>
  <c r="AG1642" i="4"/>
  <c r="AG1706" i="4"/>
  <c r="AG1770" i="4"/>
  <c r="AG1834" i="4"/>
  <c r="AG1898" i="4"/>
  <c r="AG1962" i="4"/>
  <c r="AG283" i="4"/>
  <c r="AG347" i="4"/>
  <c r="AG411" i="4"/>
  <c r="AG475" i="4"/>
  <c r="AG539" i="4"/>
  <c r="AG603" i="4"/>
  <c r="AG667" i="4"/>
  <c r="AG731" i="4"/>
  <c r="AG795" i="4"/>
  <c r="AG859" i="4"/>
  <c r="AG923" i="4"/>
  <c r="AG987" i="4"/>
  <c r="AG1051" i="4"/>
  <c r="AG1115" i="4"/>
  <c r="AG1179" i="4"/>
  <c r="AG1243" i="4"/>
  <c r="AG1307" i="4"/>
  <c r="AG1371" i="4"/>
  <c r="AG1435" i="4"/>
  <c r="AG1499" i="4"/>
  <c r="AG1563" i="4"/>
  <c r="AG1627" i="4"/>
  <c r="AG1691" i="4"/>
  <c r="AG1755" i="4"/>
  <c r="AG1819" i="4"/>
  <c r="AG1883" i="4"/>
  <c r="AG1947" i="4"/>
  <c r="AG268" i="4"/>
  <c r="AG332" i="4"/>
  <c r="AG396" i="4"/>
  <c r="AG460" i="4"/>
  <c r="AG524" i="4"/>
  <c r="AG588" i="4"/>
  <c r="AG652" i="4"/>
  <c r="AG716" i="4"/>
  <c r="AG780" i="4"/>
  <c r="AG844" i="4"/>
  <c r="AG908" i="4"/>
  <c r="AG972" i="4"/>
  <c r="AG1036" i="4"/>
  <c r="AG1100" i="4"/>
  <c r="AG1164" i="4"/>
  <c r="AG1228" i="4"/>
  <c r="AG1292" i="4"/>
  <c r="AG1356" i="4"/>
  <c r="AG1420" i="4"/>
  <c r="AG1484" i="4"/>
  <c r="AG1548" i="4"/>
  <c r="AG1612" i="4"/>
  <c r="AG1676" i="4"/>
  <c r="AG1740" i="4"/>
  <c r="AG1804" i="4"/>
  <c r="AG1868" i="4"/>
  <c r="AG1932" i="4"/>
  <c r="AG1996" i="4"/>
  <c r="AG317" i="4"/>
  <c r="AG381" i="4"/>
  <c r="AG445" i="4"/>
  <c r="AG509" i="4"/>
  <c r="AG573" i="4"/>
  <c r="AG637" i="4"/>
  <c r="AG701" i="4"/>
  <c r="AG765" i="4"/>
  <c r="AG829" i="4"/>
  <c r="AG893" i="4"/>
  <c r="AG957" i="4"/>
  <c r="AG1021" i="4"/>
  <c r="AG1085" i="4"/>
  <c r="AG1149" i="4"/>
  <c r="AG1213" i="4"/>
  <c r="AG1277" i="4"/>
  <c r="AG1341" i="4"/>
  <c r="AG1405" i="4"/>
  <c r="AG1469" i="4"/>
  <c r="AG1533" i="4"/>
  <c r="AG1597" i="4"/>
  <c r="AG1661" i="4"/>
  <c r="AG1725" i="4"/>
  <c r="AG1789" i="4"/>
  <c r="AG1853" i="4"/>
  <c r="AG1917" i="4"/>
  <c r="AG1981" i="4"/>
  <c r="AG302" i="4"/>
  <c r="AG366" i="4"/>
  <c r="AG430" i="4"/>
  <c r="AG494" i="4"/>
  <c r="AG558" i="4"/>
  <c r="AG622" i="4"/>
  <c r="AG686" i="4"/>
  <c r="AG750" i="4"/>
  <c r="AG814" i="4"/>
  <c r="AG878" i="4"/>
  <c r="AG942" i="4"/>
  <c r="AG1006" i="4"/>
  <c r="AG1070" i="4"/>
  <c r="AG1134" i="4"/>
  <c r="AG1198" i="4"/>
  <c r="AG1262" i="4"/>
  <c r="AG1326" i="4"/>
  <c r="AG1390" i="4"/>
  <c r="AG1454" i="4"/>
  <c r="AG1518" i="4"/>
  <c r="AG1582" i="4"/>
  <c r="AG1646" i="4"/>
  <c r="AG1710" i="4"/>
  <c r="AG1774" i="4"/>
  <c r="AG1838" i="4"/>
  <c r="AG1902" i="4"/>
  <c r="AG1966" i="4"/>
  <c r="AG287" i="4"/>
  <c r="AG351" i="4"/>
  <c r="AG415" i="4"/>
  <c r="AG479" i="4"/>
  <c r="AG543" i="4"/>
  <c r="AG607" i="4"/>
  <c r="AG671" i="4"/>
  <c r="AG735" i="4"/>
  <c r="AG799" i="4"/>
  <c r="AG863" i="4"/>
  <c r="AG927" i="4"/>
  <c r="AG991" i="4"/>
  <c r="AG1055" i="4"/>
  <c r="AG1119" i="4"/>
  <c r="AG1183" i="4"/>
  <c r="AG1247" i="4"/>
  <c r="AG1311" i="4"/>
  <c r="AG1375" i="4"/>
  <c r="AG1439" i="4"/>
  <c r="AG1503" i="4"/>
  <c r="AG1567" i="4"/>
  <c r="AG1631" i="4"/>
  <c r="AG1695" i="4"/>
  <c r="AG1759" i="4"/>
  <c r="AG1823" i="4"/>
  <c r="AG1887" i="4"/>
  <c r="AG1951" i="4"/>
  <c r="AG272" i="4"/>
  <c r="AG336" i="4"/>
  <c r="AG400" i="4"/>
  <c r="AG464" i="4"/>
  <c r="AG528" i="4"/>
  <c r="AG592" i="4"/>
  <c r="AG656" i="4"/>
  <c r="AG720" i="4"/>
  <c r="AG784" i="4"/>
  <c r="AG848" i="4"/>
  <c r="AG912" i="4"/>
  <c r="AG976" i="4"/>
  <c r="AG1040" i="4"/>
  <c r="AG1104" i="4"/>
  <c r="AG1168" i="4"/>
  <c r="AG1232" i="4"/>
  <c r="AG1296" i="4"/>
  <c r="AG1360" i="4"/>
  <c r="AG1424" i="4"/>
  <c r="AG1488" i="4"/>
  <c r="AG1552" i="4"/>
  <c r="AG1616" i="4"/>
  <c r="AG1680" i="4"/>
  <c r="AG1744" i="4"/>
  <c r="AG1808" i="4"/>
  <c r="AG1872" i="4"/>
  <c r="AG1936" i="4"/>
  <c r="AG2000" i="4"/>
  <c r="AG321" i="4"/>
  <c r="AG385" i="4"/>
  <c r="AG449" i="4"/>
  <c r="AG513" i="4"/>
  <c r="AG577" i="4"/>
  <c r="AG641" i="4"/>
  <c r="AG705" i="4"/>
  <c r="AG769" i="4"/>
  <c r="AG833" i="4"/>
  <c r="AG897" i="4"/>
  <c r="AG961" i="4"/>
  <c r="AG1025" i="4"/>
  <c r="AG1089" i="4"/>
  <c r="AG1153" i="4"/>
  <c r="AG1217" i="4"/>
  <c r="AG1281" i="4"/>
  <c r="AG1345" i="4"/>
  <c r="AG1409" i="4"/>
  <c r="AG1473" i="4"/>
  <c r="AG1537" i="4"/>
  <c r="AG1601" i="4"/>
  <c r="AG1665" i="4"/>
  <c r="AG1729" i="4"/>
  <c r="AG1793" i="4"/>
  <c r="AG1857" i="4"/>
  <c r="AG1921" i="4"/>
  <c r="AG1985" i="4"/>
  <c r="AG306" i="4"/>
  <c r="AG370" i="4"/>
  <c r="AG434" i="4"/>
  <c r="AG498" i="4"/>
  <c r="AG562" i="4"/>
  <c r="AG626" i="4"/>
  <c r="AG690" i="4"/>
  <c r="AG754" i="4"/>
  <c r="AG818" i="4"/>
  <c r="AG882" i="4"/>
  <c r="AG946" i="4"/>
  <c r="AG1010" i="4"/>
  <c r="AG1074" i="4"/>
  <c r="AG1138" i="4"/>
  <c r="AG1202" i="4"/>
  <c r="AG1266" i="4"/>
  <c r="AG1330" i="4"/>
  <c r="AG1394" i="4"/>
  <c r="AG1458" i="4"/>
  <c r="AG1522" i="4"/>
  <c r="AG1586" i="4"/>
  <c r="AG1650" i="4"/>
  <c r="AG1714" i="4"/>
  <c r="AG1778" i="4"/>
  <c r="AG1842" i="4"/>
  <c r="AG1906" i="4"/>
  <c r="AG1970" i="4"/>
  <c r="AG291" i="4"/>
  <c r="AG355" i="4"/>
  <c r="AG419" i="4"/>
  <c r="AG483" i="4"/>
  <c r="AG547" i="4"/>
  <c r="AG611" i="4"/>
  <c r="AG675" i="4"/>
  <c r="AG739" i="4"/>
  <c r="AG803" i="4"/>
  <c r="AG867" i="4"/>
  <c r="AG931" i="4"/>
  <c r="AG995" i="4"/>
  <c r="AG1059" i="4"/>
  <c r="AG1123" i="4"/>
  <c r="AG1187" i="4"/>
  <c r="AG1251" i="4"/>
  <c r="AG1315" i="4"/>
  <c r="AG1379" i="4"/>
  <c r="AG1443" i="4"/>
  <c r="AG1507" i="4"/>
  <c r="AG1571" i="4"/>
  <c r="AG1635" i="4"/>
  <c r="AG1699" i="4"/>
  <c r="AG1763" i="4"/>
  <c r="AG1827" i="4"/>
  <c r="AG1891" i="4"/>
  <c r="AG1955" i="4"/>
  <c r="AG276" i="4"/>
  <c r="AG340" i="4"/>
  <c r="AG404" i="4"/>
  <c r="AG468" i="4"/>
  <c r="AG532" i="4"/>
  <c r="AG596" i="4"/>
  <c r="AG660" i="4"/>
  <c r="AG724" i="4"/>
  <c r="AG788" i="4"/>
  <c r="AG852" i="4"/>
  <c r="AG916" i="4"/>
  <c r="AG980" i="4"/>
  <c r="AG1044" i="4"/>
  <c r="AG1108" i="4"/>
  <c r="AG1172" i="4"/>
  <c r="AG1236" i="4"/>
  <c r="AG1300" i="4"/>
  <c r="AG1364" i="4"/>
  <c r="AG1428" i="4"/>
  <c r="AG1492" i="4"/>
  <c r="AG1556" i="4"/>
  <c r="AG1620" i="4"/>
  <c r="AG1684" i="4"/>
  <c r="AG1748" i="4"/>
  <c r="AG1812" i="4"/>
  <c r="AG1876" i="4"/>
  <c r="AG1940" i="4"/>
  <c r="AG2004" i="4"/>
  <c r="AG325" i="4"/>
  <c r="AG389" i="4"/>
  <c r="AG453" i="4"/>
  <c r="AG517" i="4"/>
  <c r="AG581" i="4"/>
  <c r="AG645" i="4"/>
  <c r="AG709" i="4"/>
  <c r="AG773" i="4"/>
  <c r="AG837" i="4"/>
  <c r="AG901" i="4"/>
  <c r="AG965" i="4"/>
  <c r="AG1029" i="4"/>
  <c r="AG1093" i="4"/>
  <c r="AG1157" i="4"/>
  <c r="AG1221" i="4"/>
  <c r="AG1285" i="4"/>
  <c r="AG1349" i="4"/>
  <c r="AG1413" i="4"/>
  <c r="AG1477" i="4"/>
  <c r="AG1541" i="4"/>
  <c r="AG1605" i="4"/>
  <c r="AG1669" i="4"/>
  <c r="AG1733" i="4"/>
  <c r="AG1797" i="4"/>
  <c r="AG1861" i="4"/>
  <c r="AG1925" i="4"/>
  <c r="AG1989" i="4"/>
  <c r="AG310" i="4"/>
  <c r="AG374" i="4"/>
  <c r="AG438" i="4"/>
  <c r="AG502" i="4"/>
  <c r="AG566" i="4"/>
  <c r="AG630" i="4"/>
  <c r="AG694" i="4"/>
  <c r="AG758" i="4"/>
  <c r="AG822" i="4"/>
  <c r="AG886" i="4"/>
  <c r="AG950" i="4"/>
  <c r="AG1014" i="4"/>
  <c r="AG1078" i="4"/>
  <c r="AG1142" i="4"/>
  <c r="AG1206" i="4"/>
  <c r="AG1270" i="4"/>
  <c r="AG1334" i="4"/>
  <c r="AG1398" i="4"/>
  <c r="AG1462" i="4"/>
  <c r="AG1526" i="4"/>
  <c r="AG1590" i="4"/>
  <c r="AG1654" i="4"/>
  <c r="AG1718" i="4"/>
  <c r="AG1782" i="4"/>
  <c r="AG1846" i="4"/>
  <c r="AG1910" i="4"/>
  <c r="AG1974" i="4"/>
  <c r="AG295" i="4"/>
  <c r="AG359" i="4"/>
  <c r="AG423" i="4"/>
  <c r="AG487" i="4"/>
  <c r="AG551" i="4"/>
  <c r="AG615" i="4"/>
  <c r="AG679" i="4"/>
  <c r="AG743" i="4"/>
  <c r="AG807" i="4"/>
  <c r="AG871" i="4"/>
  <c r="AG935" i="4"/>
  <c r="AG999" i="4"/>
  <c r="AG1063" i="4"/>
  <c r="AG1127" i="4"/>
  <c r="AG1191" i="4"/>
  <c r="AG1255" i="4"/>
  <c r="AG1319" i="4"/>
  <c r="AG1383" i="4"/>
  <c r="AG1447" i="4"/>
  <c r="AG1511" i="4"/>
  <c r="AG1575" i="4"/>
  <c r="AG1639" i="4"/>
  <c r="AG1703" i="4"/>
  <c r="AG1767" i="4"/>
  <c r="AG1831" i="4"/>
  <c r="AG1895" i="4"/>
  <c r="AG1959" i="4"/>
  <c r="AG280" i="4"/>
  <c r="AG344" i="4"/>
  <c r="AG408" i="4"/>
  <c r="AG472" i="4"/>
  <c r="AG536" i="4"/>
  <c r="AG600" i="4"/>
  <c r="AG664" i="4"/>
  <c r="AG728" i="4"/>
  <c r="AG792" i="4"/>
  <c r="AG856" i="4"/>
  <c r="AG920" i="4"/>
  <c r="AG984" i="4"/>
  <c r="AG1048" i="4"/>
  <c r="AG1112" i="4"/>
  <c r="AG1176" i="4"/>
  <c r="AG1240" i="4"/>
  <c r="AG1304" i="4"/>
  <c r="AG1368" i="4"/>
  <c r="AG1432" i="4"/>
  <c r="AG1496" i="4"/>
  <c r="AG1560" i="4"/>
  <c r="AG1624" i="4"/>
  <c r="AG1688" i="4"/>
  <c r="AG1752" i="4"/>
  <c r="AG1816" i="4"/>
  <c r="AG1880" i="4"/>
  <c r="AG1944" i="4"/>
  <c r="AG2008" i="4"/>
  <c r="AG329" i="4"/>
  <c r="AG393" i="4"/>
  <c r="AG457" i="4"/>
  <c r="AG521" i="4"/>
  <c r="AG585" i="4"/>
  <c r="AG649" i="4"/>
  <c r="AG713" i="4"/>
  <c r="AG777" i="4"/>
  <c r="AG841" i="4"/>
  <c r="AG905" i="4"/>
  <c r="AG969" i="4"/>
  <c r="AG1033" i="4"/>
  <c r="AG1097" i="4"/>
  <c r="AG1161" i="4"/>
  <c r="AG1225" i="4"/>
  <c r="AG1289" i="4"/>
  <c r="AG1353" i="4"/>
  <c r="AG1417" i="4"/>
  <c r="AG1481" i="4"/>
  <c r="AG1545" i="4"/>
  <c r="AG1609" i="4"/>
  <c r="AG1673" i="4"/>
  <c r="AG1737" i="4"/>
  <c r="AG1801" i="4"/>
  <c r="AG1865" i="4"/>
  <c r="AG1929" i="4"/>
  <c r="AG1993" i="4"/>
  <c r="AG314" i="4"/>
  <c r="AG378" i="4"/>
  <c r="AG442" i="4"/>
  <c r="AG506" i="4"/>
  <c r="AG570" i="4"/>
  <c r="AG634" i="4"/>
  <c r="AG698" i="4"/>
  <c r="AG762" i="4"/>
  <c r="AG826" i="4"/>
  <c r="AG890" i="4"/>
  <c r="AG954" i="4"/>
  <c r="AG1018" i="4"/>
  <c r="AG1082" i="4"/>
  <c r="AG1146" i="4"/>
  <c r="AG1210" i="4"/>
  <c r="AG1274" i="4"/>
  <c r="AG1338" i="4"/>
  <c r="AG1402" i="4"/>
  <c r="AG1466" i="4"/>
  <c r="AG1530" i="4"/>
  <c r="AG1594" i="4"/>
  <c r="AG1658" i="4"/>
  <c r="AG1722" i="4"/>
  <c r="AG1786" i="4"/>
  <c r="AG1850" i="4"/>
  <c r="AG1914" i="4"/>
  <c r="AG1978" i="4"/>
  <c r="AG299" i="4"/>
  <c r="AG363" i="4"/>
  <c r="AG427" i="4"/>
  <c r="AG491" i="4"/>
  <c r="AG555" i="4"/>
  <c r="AG619" i="4"/>
  <c r="AG683" i="4"/>
  <c r="AG747" i="4"/>
  <c r="AG811" i="4"/>
  <c r="AG875" i="4"/>
  <c r="AG939" i="4"/>
  <c r="AG1003" i="4"/>
  <c r="AG1067" i="4"/>
  <c r="AG1131" i="4"/>
  <c r="AG1195" i="4"/>
  <c r="AG1259" i="4"/>
  <c r="AG1323" i="4"/>
  <c r="AG1387" i="4"/>
  <c r="AG1451" i="4"/>
  <c r="AG1515" i="4"/>
  <c r="AG1579" i="4"/>
  <c r="AG1643" i="4"/>
  <c r="AG1707" i="4"/>
  <c r="AG1771" i="4"/>
  <c r="AG1835" i="4"/>
  <c r="AG1899" i="4"/>
  <c r="AG1963" i="4"/>
  <c r="AG284" i="4"/>
  <c r="AG348" i="4"/>
  <c r="AG412" i="4"/>
  <c r="AG476" i="4"/>
  <c r="AG540" i="4"/>
  <c r="AG604" i="4"/>
  <c r="AG668" i="4"/>
  <c r="AG732" i="4"/>
  <c r="AG796" i="4"/>
  <c r="AG860" i="4"/>
  <c r="AG924" i="4"/>
  <c r="AG988" i="4"/>
  <c r="AG1052" i="4"/>
  <c r="AG1116" i="4"/>
  <c r="AG1180" i="4"/>
  <c r="AG1244" i="4"/>
  <c r="AG1308" i="4"/>
  <c r="AG1372" i="4"/>
  <c r="AG1436" i="4"/>
  <c r="AG1500" i="4"/>
  <c r="AG1564" i="4"/>
  <c r="AG1628" i="4"/>
  <c r="AG1692" i="4"/>
  <c r="AG1756" i="4"/>
  <c r="AG1820" i="4"/>
  <c r="AG1884" i="4"/>
  <c r="AG1948" i="4"/>
  <c r="AG269" i="4"/>
  <c r="AG333" i="4"/>
  <c r="AG397" i="4"/>
  <c r="AG461" i="4"/>
  <c r="AG525" i="4"/>
  <c r="AG589" i="4"/>
  <c r="AG653" i="4"/>
  <c r="AG717" i="4"/>
  <c r="AG781" i="4"/>
  <c r="AG845" i="4"/>
  <c r="AG909" i="4"/>
  <c r="AG973" i="4"/>
  <c r="AG1037" i="4"/>
  <c r="AG1101" i="4"/>
  <c r="AG1165" i="4"/>
  <c r="AG1229" i="4"/>
  <c r="AG1293" i="4"/>
  <c r="AG1357" i="4"/>
  <c r="AG1421" i="4"/>
  <c r="AG1485" i="4"/>
  <c r="AG1549" i="4"/>
  <c r="AG1613" i="4"/>
  <c r="AG1677" i="4"/>
  <c r="AG1741" i="4"/>
  <c r="AG1805" i="4"/>
  <c r="AG1869" i="4"/>
  <c r="AG1933" i="4"/>
  <c r="AG1997" i="4"/>
  <c r="AG318" i="4"/>
  <c r="AG382" i="4"/>
  <c r="AG446" i="4"/>
  <c r="AG510" i="4"/>
  <c r="AG574" i="4"/>
  <c r="AG638" i="4"/>
  <c r="AG702" i="4"/>
  <c r="AG766" i="4"/>
  <c r="AG830" i="4"/>
  <c r="AG894" i="4"/>
  <c r="AG958" i="4"/>
  <c r="AG1022" i="4"/>
  <c r="AG1086" i="4"/>
  <c r="AG1150" i="4"/>
  <c r="AG1214" i="4"/>
  <c r="AG1278" i="4"/>
  <c r="AG1342" i="4"/>
  <c r="AG1406" i="4"/>
  <c r="AG1470" i="4"/>
  <c r="AG1534" i="4"/>
  <c r="AG1598" i="4"/>
  <c r="AG1662" i="4"/>
  <c r="AG1726" i="4"/>
  <c r="AG1790" i="4"/>
  <c r="AG1854" i="4"/>
  <c r="AG1918" i="4"/>
  <c r="AG1982" i="4"/>
  <c r="AG303" i="4"/>
  <c r="AG367" i="4"/>
  <c r="AG431" i="4"/>
  <c r="AG495" i="4"/>
  <c r="AG559" i="4"/>
  <c r="AG623" i="4"/>
  <c r="AG687" i="4"/>
  <c r="AG751" i="4"/>
  <c r="AG815" i="4"/>
  <c r="AG879" i="4"/>
  <c r="AG943" i="4"/>
  <c r="AG1007" i="4"/>
  <c r="AG1071" i="4"/>
  <c r="AG1135" i="4"/>
  <c r="AG1199" i="4"/>
  <c r="AG1263" i="4"/>
  <c r="AG1327" i="4"/>
  <c r="AG1391" i="4"/>
  <c r="AG1455" i="4"/>
  <c r="AG1519" i="4"/>
  <c r="AG1583" i="4"/>
  <c r="AG1647" i="4"/>
  <c r="AG1711" i="4"/>
  <c r="AG1775" i="4"/>
  <c r="AG1839" i="4"/>
  <c r="AG1903" i="4"/>
  <c r="AG1967" i="4"/>
  <c r="AG288" i="4"/>
  <c r="AG352" i="4"/>
  <c r="AG416" i="4"/>
  <c r="AG480" i="4"/>
  <c r="AG544" i="4"/>
  <c r="AG608" i="4"/>
  <c r="AG672" i="4"/>
  <c r="AG736" i="4"/>
  <c r="AG800" i="4"/>
  <c r="AG864" i="4"/>
  <c r="AG928" i="4"/>
  <c r="AG992" i="4"/>
  <c r="AG1056" i="4"/>
  <c r="AG1120" i="4"/>
  <c r="AG1184" i="4"/>
  <c r="AG1248" i="4"/>
  <c r="AG1312" i="4"/>
  <c r="AG1376" i="4"/>
  <c r="AG1440" i="4"/>
  <c r="AG1504" i="4"/>
  <c r="AG1568" i="4"/>
  <c r="AG1632" i="4"/>
  <c r="AG1696" i="4"/>
  <c r="AG1760" i="4"/>
  <c r="AG1824" i="4"/>
  <c r="AG1888" i="4"/>
  <c r="AG1952" i="4"/>
  <c r="AG273" i="4"/>
  <c r="AG337" i="4"/>
  <c r="AG401" i="4"/>
  <c r="AG465" i="4"/>
  <c r="AG529" i="4"/>
  <c r="AG593" i="4"/>
  <c r="AG657" i="4"/>
  <c r="AG721" i="4"/>
  <c r="AG785" i="4"/>
  <c r="AG849" i="4"/>
  <c r="AG913" i="4"/>
  <c r="AG977" i="4"/>
  <c r="AG1041" i="4"/>
  <c r="AG1105" i="4"/>
  <c r="AG1169" i="4"/>
  <c r="AG1233" i="4"/>
  <c r="AG1297" i="4"/>
  <c r="AG1361" i="4"/>
  <c r="AG1425" i="4"/>
  <c r="AG1489" i="4"/>
  <c r="AG1553" i="4"/>
  <c r="AG1617" i="4"/>
  <c r="AG1681" i="4"/>
  <c r="AG1745" i="4"/>
  <c r="AG1809" i="4"/>
  <c r="AG1873" i="4"/>
  <c r="AG1937" i="4"/>
  <c r="AG2001" i="4"/>
  <c r="AG322" i="4"/>
  <c r="AG386" i="4"/>
  <c r="AG450" i="4"/>
  <c r="AG514" i="4"/>
  <c r="AG578" i="4"/>
  <c r="AG642" i="4"/>
  <c r="AG706" i="4"/>
  <c r="AG770" i="4"/>
  <c r="AG834" i="4"/>
  <c r="AG898" i="4"/>
  <c r="AG962" i="4"/>
  <c r="AG1026" i="4"/>
  <c r="AG1090" i="4"/>
  <c r="AG1154" i="4"/>
  <c r="AG1218" i="4"/>
  <c r="AG1282" i="4"/>
  <c r="AG1346" i="4"/>
  <c r="AG1410" i="4"/>
  <c r="AG1474" i="4"/>
  <c r="AG1538" i="4"/>
  <c r="AG1602" i="4"/>
  <c r="AG1666" i="4"/>
  <c r="AG1730" i="4"/>
  <c r="AG1794" i="4"/>
  <c r="AG1858" i="4"/>
  <c r="AG1922" i="4"/>
  <c r="AG1986" i="4"/>
  <c r="AG307" i="4"/>
  <c r="AG371" i="4"/>
  <c r="AG435" i="4"/>
  <c r="AG499" i="4"/>
  <c r="AG563" i="4"/>
  <c r="AG627" i="4"/>
  <c r="AG691" i="4"/>
  <c r="AG755" i="4"/>
  <c r="AG819" i="4"/>
  <c r="AG883" i="4"/>
  <c r="AG947" i="4"/>
  <c r="AG1011" i="4"/>
  <c r="AG1075" i="4"/>
  <c r="AG1139" i="4"/>
  <c r="AG1203" i="4"/>
  <c r="AG1267" i="4"/>
  <c r="AG1331" i="4"/>
  <c r="AG1395" i="4"/>
  <c r="AG1459" i="4"/>
  <c r="AG1523" i="4"/>
  <c r="AG1587" i="4"/>
  <c r="AG1651" i="4"/>
  <c r="AG1715" i="4"/>
  <c r="AG1779" i="4"/>
  <c r="AG1843" i="4"/>
  <c r="AG1907" i="4"/>
  <c r="AG1971" i="4"/>
  <c r="AG292" i="4"/>
  <c r="AG356" i="4"/>
  <c r="AG420" i="4"/>
  <c r="AG484" i="4"/>
  <c r="AG548" i="4"/>
  <c r="AG612" i="4"/>
  <c r="AG676" i="4"/>
  <c r="AG740" i="4"/>
  <c r="AG804" i="4"/>
  <c r="AG868" i="4"/>
  <c r="AG932" i="4"/>
  <c r="AG996" i="4"/>
  <c r="AG1060" i="4"/>
  <c r="AG1124" i="4"/>
  <c r="AG1188" i="4"/>
  <c r="AG1252" i="4"/>
  <c r="AG1316" i="4"/>
  <c r="AG1380" i="4"/>
  <c r="AG1444" i="4"/>
  <c r="AG1508" i="4"/>
  <c r="AG1572" i="4"/>
  <c r="AG1636" i="4"/>
  <c r="AG1700" i="4"/>
  <c r="AG1764" i="4"/>
  <c r="AG1828" i="4"/>
  <c r="AG1892" i="4"/>
  <c r="AG1956" i="4"/>
  <c r="AG277" i="4"/>
  <c r="AG341" i="4"/>
  <c r="AG405" i="4"/>
  <c r="AG469" i="4"/>
  <c r="AG533" i="4"/>
  <c r="AG597" i="4"/>
  <c r="AG661" i="4"/>
  <c r="AG725" i="4"/>
  <c r="AG789" i="4"/>
  <c r="AG853" i="4"/>
  <c r="AG917" i="4"/>
  <c r="AG981" i="4"/>
  <c r="AG1045" i="4"/>
  <c r="AG1109" i="4"/>
  <c r="AG1173" i="4"/>
  <c r="AG1237" i="4"/>
  <c r="AG1301" i="4"/>
  <c r="AG1365" i="4"/>
  <c r="AG1429" i="4"/>
  <c r="AG1493" i="4"/>
  <c r="AG1557" i="4"/>
  <c r="AG1621" i="4"/>
  <c r="AG1685" i="4"/>
  <c r="AG1749" i="4"/>
  <c r="AG1813" i="4"/>
  <c r="AG1877" i="4"/>
  <c r="AG1941" i="4"/>
  <c r="AG2005" i="4"/>
  <c r="AG326" i="4"/>
  <c r="AG390" i="4"/>
  <c r="AG454" i="4"/>
  <c r="AG518" i="4"/>
  <c r="AG582" i="4"/>
  <c r="AG646" i="4"/>
  <c r="AG710" i="4"/>
  <c r="AG774" i="4"/>
  <c r="AG838" i="4"/>
  <c r="AG902" i="4"/>
  <c r="AG966" i="4"/>
  <c r="AG1030" i="4"/>
  <c r="AG1094" i="4"/>
  <c r="AG1158" i="4"/>
  <c r="AG1222" i="4"/>
  <c r="AG1286" i="4"/>
  <c r="AG1350" i="4"/>
  <c r="AG1414" i="4"/>
  <c r="AG1478" i="4"/>
  <c r="AG1542" i="4"/>
  <c r="AG1606" i="4"/>
  <c r="AG1670" i="4"/>
  <c r="AG1734" i="4"/>
  <c r="AG1798" i="4"/>
  <c r="AG1862" i="4"/>
  <c r="AG1926" i="4"/>
  <c r="AG1990" i="4"/>
  <c r="AG311" i="4"/>
  <c r="AG375" i="4"/>
  <c r="AG439" i="4"/>
  <c r="AG503" i="4"/>
  <c r="AG567" i="4"/>
  <c r="AG631" i="4"/>
  <c r="AG695" i="4"/>
  <c r="AG759" i="4"/>
  <c r="AG823" i="4"/>
  <c r="AG887" i="4"/>
  <c r="AG951" i="4"/>
  <c r="AG1015" i="4"/>
  <c r="AG1079" i="4"/>
  <c r="AG1143" i="4"/>
  <c r="AG1207" i="4"/>
  <c r="AG1271" i="4"/>
  <c r="AG1335" i="4"/>
  <c r="AG1399" i="4"/>
  <c r="AG1463" i="4"/>
  <c r="AG1527" i="4"/>
  <c r="AG1591" i="4"/>
  <c r="AG1655" i="4"/>
  <c r="AG1719" i="4"/>
  <c r="AG1783" i="4"/>
  <c r="AG1847" i="4"/>
  <c r="AG1911" i="4"/>
  <c r="AG1975" i="4"/>
  <c r="AG296" i="4"/>
  <c r="AG360" i="4"/>
  <c r="AG424" i="4"/>
  <c r="AG488" i="4"/>
  <c r="AG552" i="4"/>
  <c r="AG616" i="4"/>
  <c r="AG680" i="4"/>
  <c r="AG744" i="4"/>
  <c r="AG808" i="4"/>
  <c r="AG872" i="4"/>
  <c r="AG936" i="4"/>
  <c r="AG1000" i="4"/>
  <c r="AG1064" i="4"/>
  <c r="AG1128" i="4"/>
  <c r="AG1192" i="4"/>
  <c r="AG1256" i="4"/>
  <c r="AG1320" i="4"/>
  <c r="AG1384" i="4"/>
  <c r="AG1448" i="4"/>
  <c r="AG1512" i="4"/>
  <c r="AG1576" i="4"/>
  <c r="AG1640" i="4"/>
  <c r="AG1704" i="4"/>
  <c r="AG1768" i="4"/>
  <c r="AG1832" i="4"/>
  <c r="AG1896" i="4"/>
  <c r="AG1960" i="4"/>
  <c r="AG281" i="4"/>
  <c r="AG345" i="4"/>
  <c r="AG409" i="4"/>
  <c r="AG473" i="4"/>
  <c r="AG537" i="4"/>
  <c r="AG601" i="4"/>
  <c r="AG665" i="4"/>
  <c r="AG729" i="4"/>
  <c r="AG793" i="4"/>
  <c r="AG857" i="4"/>
  <c r="AG921" i="4"/>
  <c r="AG985" i="4"/>
  <c r="AG1049" i="4"/>
  <c r="AG1113" i="4"/>
  <c r="AG1177" i="4"/>
  <c r="AG1241" i="4"/>
  <c r="AG1305" i="4"/>
  <c r="AG1369" i="4"/>
  <c r="AG1433" i="4"/>
  <c r="AG1497" i="4"/>
  <c r="AG1561" i="4"/>
  <c r="AG1625" i="4"/>
  <c r="AG1689" i="4"/>
  <c r="AG1753" i="4"/>
  <c r="AG1817" i="4"/>
  <c r="AG1881" i="4"/>
  <c r="AG1945" i="4"/>
  <c r="AG330" i="4"/>
  <c r="AG394" i="4"/>
  <c r="AG458" i="4"/>
  <c r="AG522" i="4"/>
  <c r="AG586" i="4"/>
  <c r="AG650" i="4"/>
  <c r="AG714" i="4"/>
  <c r="AG778" i="4"/>
  <c r="AG842" i="4"/>
  <c r="AG906" i="4"/>
  <c r="AG970" i="4"/>
  <c r="AG1034" i="4"/>
  <c r="AG1098" i="4"/>
  <c r="AG1162" i="4"/>
  <c r="AG1226" i="4"/>
  <c r="AG1290" i="4"/>
  <c r="AG1354" i="4"/>
  <c r="AG1418" i="4"/>
  <c r="AG1482" i="4"/>
  <c r="AG1546" i="4"/>
  <c r="AG1610" i="4"/>
  <c r="AG1674" i="4"/>
  <c r="AG1738" i="4"/>
  <c r="AG1802" i="4"/>
  <c r="AG1866" i="4"/>
  <c r="AG1930" i="4"/>
  <c r="AG1994" i="4"/>
  <c r="AG315" i="4"/>
  <c r="AG379" i="4"/>
  <c r="AG443" i="4"/>
  <c r="AG507" i="4"/>
  <c r="AG571" i="4"/>
  <c r="AG635" i="4"/>
  <c r="AG699" i="4"/>
  <c r="AG763" i="4"/>
  <c r="AG827" i="4"/>
  <c r="AG891" i="4"/>
  <c r="AG955" i="4"/>
  <c r="AG1019" i="4"/>
  <c r="AG1083" i="4"/>
  <c r="AG1147" i="4"/>
  <c r="AG1211" i="4"/>
  <c r="AG1275" i="4"/>
  <c r="AG1339" i="4"/>
  <c r="AG1403" i="4"/>
  <c r="AG1467" i="4"/>
  <c r="AG1531" i="4"/>
  <c r="AG1595" i="4"/>
  <c r="AG1659" i="4"/>
  <c r="AG1723" i="4"/>
  <c r="AG1787" i="4"/>
  <c r="AG1851" i="4"/>
  <c r="AG1915" i="4"/>
  <c r="AG1979" i="4"/>
  <c r="AG300" i="4"/>
  <c r="AG364" i="4"/>
  <c r="AG428" i="4"/>
  <c r="AG492" i="4"/>
  <c r="AG556" i="4"/>
  <c r="AG620" i="4"/>
  <c r="AG684" i="4"/>
  <c r="AG748" i="4"/>
  <c r="AG812" i="4"/>
  <c r="AG876" i="4"/>
  <c r="AG940" i="4"/>
  <c r="AG1004" i="4"/>
  <c r="AG1068" i="4"/>
  <c r="AG1132" i="4"/>
  <c r="AG1196" i="4"/>
  <c r="AG1260" i="4"/>
  <c r="AG1324" i="4"/>
  <c r="AG1388" i="4"/>
  <c r="AG1452" i="4"/>
  <c r="AG1516" i="4"/>
  <c r="AG1580" i="4"/>
  <c r="AG1644" i="4"/>
  <c r="AG1708" i="4"/>
  <c r="AG1772" i="4"/>
  <c r="AG1836" i="4"/>
  <c r="AG1900" i="4"/>
  <c r="AG1964" i="4"/>
  <c r="AG285" i="4"/>
  <c r="AG349" i="4"/>
  <c r="AG413" i="4"/>
  <c r="AG477" i="4"/>
  <c r="AG541" i="4"/>
  <c r="AG605" i="4"/>
  <c r="AG669" i="4"/>
  <c r="AG733" i="4"/>
  <c r="AG797" i="4"/>
  <c r="AG861" i="4"/>
  <c r="AG925" i="4"/>
  <c r="AG989" i="4"/>
  <c r="AG1053" i="4"/>
  <c r="AG1117" i="4"/>
  <c r="AG1181" i="4"/>
  <c r="AG1245" i="4"/>
  <c r="AG1309" i="4"/>
  <c r="AG1373" i="4"/>
  <c r="AG1437" i="4"/>
  <c r="AG1501" i="4"/>
  <c r="AG1565" i="4"/>
  <c r="AG1629" i="4"/>
  <c r="AG1693" i="4"/>
  <c r="AG1757" i="4"/>
  <c r="AG1821" i="4"/>
  <c r="AG1885" i="4"/>
  <c r="AG1949" i="4"/>
  <c r="AG270" i="4"/>
  <c r="AG334" i="4"/>
  <c r="AG398" i="4"/>
  <c r="AG462" i="4"/>
  <c r="AG526" i="4"/>
  <c r="AG590" i="4"/>
  <c r="AG654" i="4"/>
  <c r="AG718" i="4"/>
  <c r="AG782" i="4"/>
  <c r="AG846" i="4"/>
  <c r="AG910" i="4"/>
  <c r="AG974" i="4"/>
  <c r="AG1038" i="4"/>
  <c r="AG1102" i="4"/>
  <c r="AG1166" i="4"/>
  <c r="AG1230" i="4"/>
  <c r="AG1294" i="4"/>
  <c r="AG1358" i="4"/>
  <c r="AG1422" i="4"/>
  <c r="AG1486" i="4"/>
  <c r="AG1550" i="4"/>
  <c r="AG1614" i="4"/>
  <c r="AG1678" i="4"/>
  <c r="AG1742" i="4"/>
  <c r="AG1806" i="4"/>
  <c r="AG1870" i="4"/>
  <c r="AG1934" i="4"/>
  <c r="AG1998" i="4"/>
  <c r="AG319" i="4"/>
  <c r="AG383" i="4"/>
  <c r="AG447" i="4"/>
  <c r="AG511" i="4"/>
  <c r="AG575" i="4"/>
  <c r="AG639" i="4"/>
  <c r="AG703" i="4"/>
  <c r="AG767" i="4"/>
  <c r="AG831" i="4"/>
  <c r="AG895" i="4"/>
  <c r="AG959" i="4"/>
  <c r="AG1023" i="4"/>
  <c r="AG1087" i="4"/>
  <c r="AG1151" i="4"/>
  <c r="AG1215" i="4"/>
  <c r="AG1279" i="4"/>
  <c r="AG1343" i="4"/>
  <c r="AG1407" i="4"/>
  <c r="AG1471" i="4"/>
  <c r="AG1535" i="4"/>
  <c r="AG1599" i="4"/>
  <c r="AG1663" i="4"/>
  <c r="AG1727" i="4"/>
  <c r="AG1791" i="4"/>
  <c r="AG1855" i="4"/>
  <c r="AG1919" i="4"/>
  <c r="AG1983" i="4"/>
  <c r="AG304" i="4"/>
  <c r="AG368" i="4"/>
  <c r="AG432" i="4"/>
  <c r="AG496" i="4"/>
  <c r="AG560" i="4"/>
  <c r="AG624" i="4"/>
  <c r="AG688" i="4"/>
  <c r="AG752" i="4"/>
  <c r="AG816" i="4"/>
  <c r="AG880" i="4"/>
  <c r="AG944" i="4"/>
  <c r="AG1008" i="4"/>
  <c r="AG1072" i="4"/>
  <c r="AG1136" i="4"/>
  <c r="AG1200" i="4"/>
  <c r="AG1264" i="4"/>
  <c r="AG1328" i="4"/>
  <c r="AG1392" i="4"/>
  <c r="AG1456" i="4"/>
  <c r="AG1520" i="4"/>
  <c r="AG1584" i="4"/>
  <c r="AG1648" i="4"/>
  <c r="AG1712" i="4"/>
  <c r="AG1776" i="4"/>
  <c r="AG1840" i="4"/>
  <c r="AG1904" i="4"/>
  <c r="AG1968" i="4"/>
  <c r="AG289" i="4"/>
  <c r="AG353" i="4"/>
  <c r="AG417" i="4"/>
  <c r="AG481" i="4"/>
  <c r="AG545" i="4"/>
  <c r="AG609" i="4"/>
  <c r="AG673" i="4"/>
  <c r="AG737" i="4"/>
  <c r="AG801" i="4"/>
  <c r="AG865" i="4"/>
  <c r="AG929" i="4"/>
  <c r="AG993" i="4"/>
  <c r="AG1057" i="4"/>
  <c r="AG1121" i="4"/>
  <c r="AG1185" i="4"/>
  <c r="AG1249" i="4"/>
  <c r="AG1313" i="4"/>
  <c r="AG1377" i="4"/>
  <c r="AG1441" i="4"/>
  <c r="AG1505" i="4"/>
  <c r="AG1569" i="4"/>
  <c r="AG1633" i="4"/>
  <c r="AG1697" i="4"/>
  <c r="AG1761" i="4"/>
  <c r="AG1825" i="4"/>
  <c r="AG1889" i="4"/>
  <c r="AG1953" i="4"/>
  <c r="BA275" i="4"/>
  <c r="BA339" i="4"/>
  <c r="BA371" i="4"/>
  <c r="BA403" i="4"/>
  <c r="BA627" i="4"/>
  <c r="BA659" i="4"/>
  <c r="BA691" i="4"/>
  <c r="BA723" i="4"/>
  <c r="BA883" i="4"/>
  <c r="BA915" i="4"/>
  <c r="BA947" i="4"/>
  <c r="BA1011" i="4"/>
  <c r="BA1075" i="4"/>
  <c r="BA1139" i="4"/>
  <c r="BA1171" i="4"/>
  <c r="BA1203" i="4"/>
  <c r="BA1235" i="4"/>
  <c r="BA1267" i="4"/>
  <c r="BA1331" i="4"/>
  <c r="BA1363" i="4"/>
  <c r="BA1395" i="4"/>
  <c r="BA1491" i="4"/>
  <c r="BA1555" i="4"/>
  <c r="BA1619" i="4"/>
  <c r="BA1715" i="4"/>
  <c r="BA1811" i="4"/>
  <c r="BA1843" i="4"/>
  <c r="P1971" i="4"/>
  <c r="BB1971" i="4" s="1"/>
  <c r="AU1971" i="4"/>
  <c r="BD1971" i="4" s="1"/>
  <c r="BA1971" i="4"/>
  <c r="P499" i="4"/>
  <c r="BB499" i="4" s="1"/>
  <c r="AU499" i="4"/>
  <c r="BD499" i="4" s="1"/>
  <c r="P847" i="4"/>
  <c r="BB847" i="4" s="1"/>
  <c r="AU847" i="4"/>
  <c r="BD847" i="4" s="1"/>
  <c r="BA847" i="4"/>
  <c r="P272" i="4"/>
  <c r="BB272" i="4" s="1"/>
  <c r="AU272" i="4"/>
  <c r="BD272" i="4" s="1"/>
  <c r="BA272" i="4"/>
  <c r="P307" i="4"/>
  <c r="BB307" i="4" s="1"/>
  <c r="AU307" i="4"/>
  <c r="BD307" i="4" s="1"/>
  <c r="P336" i="4"/>
  <c r="BB336" i="4" s="1"/>
  <c r="AU336" i="4"/>
  <c r="BD336" i="4" s="1"/>
  <c r="BA336" i="4"/>
  <c r="P377" i="4"/>
  <c r="BB377" i="4" s="1"/>
  <c r="AU377" i="4"/>
  <c r="BD377" i="4" s="1"/>
  <c r="BA377" i="4"/>
  <c r="P413" i="4"/>
  <c r="BB413" i="4" s="1"/>
  <c r="AU413" i="4"/>
  <c r="BD413" i="4" s="1"/>
  <c r="BA413" i="4"/>
  <c r="P455" i="4"/>
  <c r="BB455" i="4" s="1"/>
  <c r="AU455" i="4"/>
  <c r="BD455" i="4" s="1"/>
  <c r="BA455" i="4"/>
  <c r="P488" i="4"/>
  <c r="BB488" i="4" s="1"/>
  <c r="AU488" i="4"/>
  <c r="BD488" i="4" s="1"/>
  <c r="BA488" i="4"/>
  <c r="P516" i="4"/>
  <c r="BB516" i="4" s="1"/>
  <c r="AU516" i="4"/>
  <c r="BD516" i="4" s="1"/>
  <c r="BA516" i="4"/>
  <c r="P559" i="4"/>
  <c r="BB559" i="4" s="1"/>
  <c r="AU559" i="4"/>
  <c r="BD559" i="4" s="1"/>
  <c r="BA559" i="4"/>
  <c r="P594" i="4"/>
  <c r="BB594" i="4" s="1"/>
  <c r="AU594" i="4"/>
  <c r="BD594" i="4" s="1"/>
  <c r="BA594" i="4"/>
  <c r="P621" i="4"/>
  <c r="BB621" i="4" s="1"/>
  <c r="AU621" i="4"/>
  <c r="BD621" i="4" s="1"/>
  <c r="BA621" i="4"/>
  <c r="P657" i="4"/>
  <c r="BB657" i="4" s="1"/>
  <c r="AU657" i="4"/>
  <c r="BD657" i="4" s="1"/>
  <c r="BA657" i="4"/>
  <c r="P681" i="4"/>
  <c r="BB681" i="4" s="1"/>
  <c r="AU681" i="4"/>
  <c r="BD681" i="4" s="1"/>
  <c r="BA681" i="4"/>
  <c r="P711" i="4"/>
  <c r="BB711" i="4" s="1"/>
  <c r="AU711" i="4"/>
  <c r="BD711" i="4" s="1"/>
  <c r="BA711" i="4"/>
  <c r="P747" i="4"/>
  <c r="BB747" i="4" s="1"/>
  <c r="AU747" i="4"/>
  <c r="BD747" i="4" s="1"/>
  <c r="P777" i="4"/>
  <c r="BB777" i="4" s="1"/>
  <c r="AU777" i="4"/>
  <c r="BD777" i="4" s="1"/>
  <c r="BA777" i="4"/>
  <c r="P810" i="4"/>
  <c r="BB810" i="4" s="1"/>
  <c r="AU810" i="4"/>
  <c r="BD810" i="4" s="1"/>
  <c r="BA810" i="4"/>
  <c r="P844" i="4"/>
  <c r="BB844" i="4" s="1"/>
  <c r="AU844" i="4"/>
  <c r="BD844" i="4" s="1"/>
  <c r="BA844" i="4"/>
  <c r="P873" i="4"/>
  <c r="BB873" i="4" s="1"/>
  <c r="AU873" i="4"/>
  <c r="BD873" i="4" s="1"/>
  <c r="BA873" i="4"/>
  <c r="P902" i="4"/>
  <c r="BB902" i="4" s="1"/>
  <c r="AU902" i="4"/>
  <c r="BD902" i="4" s="1"/>
  <c r="BA902" i="4"/>
  <c r="P935" i="4"/>
  <c r="BB935" i="4" s="1"/>
  <c r="AU935" i="4"/>
  <c r="BD935" i="4" s="1"/>
  <c r="BA935" i="4"/>
  <c r="P970" i="4"/>
  <c r="BB970" i="4" s="1"/>
  <c r="AU970" i="4"/>
  <c r="BD970" i="4" s="1"/>
  <c r="BA970" i="4"/>
  <c r="P1000" i="4"/>
  <c r="BB1000" i="4" s="1"/>
  <c r="AU1000" i="4"/>
  <c r="BD1000" i="4" s="1"/>
  <c r="BA1000" i="4"/>
  <c r="P1027" i="4"/>
  <c r="BB1027" i="4" s="1"/>
  <c r="AU1027" i="4"/>
  <c r="BD1027" i="4" s="1"/>
  <c r="P1058" i="4"/>
  <c r="BB1058" i="4" s="1"/>
  <c r="AU1058" i="4"/>
  <c r="BD1058" i="4" s="1"/>
  <c r="BA1058" i="4"/>
  <c r="P1088" i="4"/>
  <c r="BB1088" i="4" s="1"/>
  <c r="AU1088" i="4"/>
  <c r="BD1088" i="4" s="1"/>
  <c r="BA1088" i="4"/>
  <c r="P1121" i="4"/>
  <c r="BB1121" i="4" s="1"/>
  <c r="AU1121" i="4"/>
  <c r="BD1121" i="4" s="1"/>
  <c r="BA1121" i="4"/>
  <c r="P1148" i="4"/>
  <c r="BB1148" i="4" s="1"/>
  <c r="AU1148" i="4"/>
  <c r="BD1148" i="4" s="1"/>
  <c r="BA1148" i="4"/>
  <c r="P1176" i="4"/>
  <c r="BB1176" i="4" s="1"/>
  <c r="AU1176" i="4"/>
  <c r="BD1176" i="4" s="1"/>
  <c r="BA1176" i="4"/>
  <c r="P1200" i="4"/>
  <c r="BB1200" i="4" s="1"/>
  <c r="AU1200" i="4"/>
  <c r="BD1200" i="4" s="1"/>
  <c r="BA1200" i="4"/>
  <c r="P1232" i="4"/>
  <c r="BB1232" i="4" s="1"/>
  <c r="AU1232" i="4"/>
  <c r="BD1232" i="4" s="1"/>
  <c r="BA1232" i="4"/>
  <c r="P1273" i="4"/>
  <c r="BB1273" i="4" s="1"/>
  <c r="AU1273" i="4"/>
  <c r="BD1273" i="4" s="1"/>
  <c r="BA1273" i="4"/>
  <c r="P1299" i="4"/>
  <c r="BB1299" i="4" s="1"/>
  <c r="AU1299" i="4"/>
  <c r="BD1299" i="4" s="1"/>
  <c r="P1332" i="4"/>
  <c r="BB1332" i="4" s="1"/>
  <c r="AU1332" i="4"/>
  <c r="BD1332" i="4" s="1"/>
  <c r="BA1332" i="4"/>
  <c r="P1364" i="4"/>
  <c r="BB1364" i="4" s="1"/>
  <c r="AU1364" i="4"/>
  <c r="BD1364" i="4" s="1"/>
  <c r="BA1364" i="4"/>
  <c r="P1391" i="4"/>
  <c r="BB1391" i="4" s="1"/>
  <c r="AU1391" i="4"/>
  <c r="BD1391" i="4" s="1"/>
  <c r="BA1391" i="4"/>
  <c r="P1419" i="4"/>
  <c r="BB1419" i="4" s="1"/>
  <c r="AU1419" i="4"/>
  <c r="BD1419" i="4" s="1"/>
  <c r="P1448" i="4"/>
  <c r="BB1448" i="4" s="1"/>
  <c r="AU1448" i="4"/>
  <c r="BD1448" i="4" s="1"/>
  <c r="BA1448" i="4"/>
  <c r="P1473" i="4"/>
  <c r="BB1473" i="4" s="1"/>
  <c r="AU1473" i="4"/>
  <c r="BD1473" i="4" s="1"/>
  <c r="BA1473" i="4"/>
  <c r="P1505" i="4"/>
  <c r="BB1505" i="4" s="1"/>
  <c r="AU1505" i="4"/>
  <c r="BD1505" i="4" s="1"/>
  <c r="BA1505" i="4"/>
  <c r="P1534" i="4"/>
  <c r="BB1534" i="4" s="1"/>
  <c r="AU1534" i="4"/>
  <c r="BD1534" i="4" s="1"/>
  <c r="BA1534" i="4"/>
  <c r="P1559" i="4"/>
  <c r="BB1559" i="4" s="1"/>
  <c r="AU1559" i="4"/>
  <c r="BD1559" i="4" s="1"/>
  <c r="BA1559" i="4"/>
  <c r="P1587" i="4"/>
  <c r="BB1587" i="4" s="1"/>
  <c r="AU1587" i="4"/>
  <c r="BD1587" i="4" s="1"/>
  <c r="P1620" i="4"/>
  <c r="BB1620" i="4" s="1"/>
  <c r="AU1620" i="4"/>
  <c r="BD1620" i="4" s="1"/>
  <c r="BA1620" i="4"/>
  <c r="P1647" i="4"/>
  <c r="BB1647" i="4" s="1"/>
  <c r="AU1647" i="4"/>
  <c r="BD1647" i="4" s="1"/>
  <c r="BA1647" i="4"/>
  <c r="P1674" i="4"/>
  <c r="BB1674" i="4" s="1"/>
  <c r="AU1674" i="4"/>
  <c r="BD1674" i="4" s="1"/>
  <c r="BA1674" i="4"/>
  <c r="P1704" i="4"/>
  <c r="BB1704" i="4" s="1"/>
  <c r="AU1704" i="4"/>
  <c r="BD1704" i="4" s="1"/>
  <c r="BA1704" i="4"/>
  <c r="P1746" i="4"/>
  <c r="BB1746" i="4" s="1"/>
  <c r="AU1746" i="4"/>
  <c r="BD1746" i="4" s="1"/>
  <c r="BA1746" i="4"/>
  <c r="P1772" i="4"/>
  <c r="BB1772" i="4" s="1"/>
  <c r="AU1772" i="4"/>
  <c r="BD1772" i="4" s="1"/>
  <c r="BA1772" i="4"/>
  <c r="P1798" i="4"/>
  <c r="BB1798" i="4" s="1"/>
  <c r="AU1798" i="4"/>
  <c r="BD1798" i="4" s="1"/>
  <c r="BA1798" i="4"/>
  <c r="P1831" i="4"/>
  <c r="BB1831" i="4" s="1"/>
  <c r="AU1831" i="4"/>
  <c r="BD1831" i="4" s="1"/>
  <c r="BA1831" i="4"/>
  <c r="P1861" i="4"/>
  <c r="BB1861" i="4" s="1"/>
  <c r="AU1861" i="4"/>
  <c r="BD1861" i="4" s="1"/>
  <c r="BA1861" i="4"/>
  <c r="P1892" i="4"/>
  <c r="BB1892" i="4" s="1"/>
  <c r="AU1892" i="4"/>
  <c r="BD1892" i="4" s="1"/>
  <c r="BA1892" i="4"/>
  <c r="P1930" i="4"/>
  <c r="BB1930" i="4" s="1"/>
  <c r="AU1930" i="4"/>
  <c r="BD1930" i="4" s="1"/>
  <c r="BA1930" i="4"/>
  <c r="P1983" i="4"/>
  <c r="BB1983" i="4" s="1"/>
  <c r="AU1983" i="4"/>
  <c r="BD1983" i="4" s="1"/>
  <c r="BA1983" i="4"/>
  <c r="P404" i="4"/>
  <c r="BB404" i="4" s="1"/>
  <c r="AU404" i="4"/>
  <c r="BD404" i="4" s="1"/>
  <c r="BA404" i="4"/>
  <c r="P1526" i="4"/>
  <c r="BB1526" i="4" s="1"/>
  <c r="AU1526" i="4"/>
  <c r="BD1526" i="4" s="1"/>
  <c r="BA1526" i="4"/>
  <c r="P1724" i="4"/>
  <c r="BB1724" i="4" s="1"/>
  <c r="AU1724" i="4"/>
  <c r="BD1724" i="4" s="1"/>
  <c r="BA1724" i="4"/>
  <c r="P625" i="4"/>
  <c r="BB625" i="4" s="1"/>
  <c r="AU625" i="4"/>
  <c r="BD625" i="4" s="1"/>
  <c r="BA625" i="4"/>
  <c r="P932" i="4"/>
  <c r="BB932" i="4" s="1"/>
  <c r="AU932" i="4"/>
  <c r="BD932" i="4" s="1"/>
  <c r="BA932" i="4"/>
  <c r="P1484" i="4"/>
  <c r="BB1484" i="4" s="1"/>
  <c r="AU1484" i="4"/>
  <c r="BD1484" i="4" s="1"/>
  <c r="BA1484" i="4"/>
  <c r="P1829" i="4"/>
  <c r="BB1829" i="4" s="1"/>
  <c r="AU1829" i="4"/>
  <c r="BD1829" i="4" s="1"/>
  <c r="BA1829" i="4"/>
  <c r="P1111" i="4"/>
  <c r="BB1111" i="4" s="1"/>
  <c r="AU1111" i="4"/>
  <c r="BD1111" i="4" s="1"/>
  <c r="BA1111" i="4"/>
  <c r="P1940" i="4"/>
  <c r="BB1940" i="4" s="1"/>
  <c r="AU1940" i="4"/>
  <c r="BD1940" i="4" s="1"/>
  <c r="BA1940" i="4"/>
  <c r="P856" i="4"/>
  <c r="BB856" i="4" s="1"/>
  <c r="AU856" i="4"/>
  <c r="BD856" i="4" s="1"/>
  <c r="BA856" i="4"/>
  <c r="P1756" i="4"/>
  <c r="BB1756" i="4" s="1"/>
  <c r="AU1756" i="4"/>
  <c r="BD1756" i="4" s="1"/>
  <c r="BA1756" i="4"/>
  <c r="P1846" i="4"/>
  <c r="BB1846" i="4" s="1"/>
  <c r="AU1846" i="4"/>
  <c r="BD1846" i="4" s="1"/>
  <c r="BA1846" i="4"/>
  <c r="P752" i="4"/>
  <c r="BB752" i="4" s="1"/>
  <c r="AU752" i="4"/>
  <c r="BD752" i="4" s="1"/>
  <c r="BA752" i="4"/>
  <c r="P1198" i="4"/>
  <c r="BB1198" i="4" s="1"/>
  <c r="AU1198" i="4"/>
  <c r="BD1198" i="4" s="1"/>
  <c r="BA1198" i="4"/>
  <c r="P1545" i="4"/>
  <c r="BB1545" i="4" s="1"/>
  <c r="AU1545" i="4"/>
  <c r="BD1545" i="4" s="1"/>
  <c r="BA1545" i="4"/>
  <c r="P1795" i="4"/>
  <c r="BB1795" i="4" s="1"/>
  <c r="AU1795" i="4"/>
  <c r="BD1795" i="4" s="1"/>
  <c r="P2001" i="4"/>
  <c r="BB2001" i="4" s="1"/>
  <c r="AU2001" i="4"/>
  <c r="BD2001" i="4" s="1"/>
  <c r="BA2001" i="4"/>
  <c r="P485" i="4"/>
  <c r="BB485" i="4" s="1"/>
  <c r="AU485" i="4"/>
  <c r="BD485" i="4" s="1"/>
  <c r="BA485" i="4"/>
  <c r="P1651" i="4"/>
  <c r="BB1651" i="4" s="1"/>
  <c r="AU1651" i="4"/>
  <c r="BD1651" i="4" s="1"/>
  <c r="P1921" i="4"/>
  <c r="BB1921" i="4" s="1"/>
  <c r="AU1921" i="4"/>
  <c r="BD1921" i="4" s="1"/>
  <c r="BA1921" i="4"/>
  <c r="P829" i="4"/>
  <c r="BB829" i="4" s="1"/>
  <c r="AU829" i="4"/>
  <c r="BD829" i="4" s="1"/>
  <c r="BA829" i="4"/>
  <c r="P982" i="4"/>
  <c r="BB982" i="4" s="1"/>
  <c r="AU982" i="4"/>
  <c r="BD982" i="4" s="1"/>
  <c r="BA982" i="4"/>
  <c r="P1085" i="4"/>
  <c r="BB1085" i="4" s="1"/>
  <c r="AU1085" i="4"/>
  <c r="BD1085" i="4" s="1"/>
  <c r="BA1085" i="4"/>
  <c r="P807" i="4"/>
  <c r="BB807" i="4" s="1"/>
  <c r="AU807" i="4"/>
  <c r="BD807" i="4" s="1"/>
  <c r="BA807" i="4"/>
  <c r="P1070" i="4"/>
  <c r="BB1070" i="4" s="1"/>
  <c r="AU1070" i="4"/>
  <c r="BD1070" i="4" s="1"/>
  <c r="BA1070" i="4"/>
  <c r="P465" i="4"/>
  <c r="BB465" i="4" s="1"/>
  <c r="AU465" i="4"/>
  <c r="BD465" i="4" s="1"/>
  <c r="BA465" i="4"/>
  <c r="P1304" i="4"/>
  <c r="BB1304" i="4" s="1"/>
  <c r="AU1304" i="4"/>
  <c r="BD1304" i="4" s="1"/>
  <c r="BA1304" i="4"/>
  <c r="P1637" i="4"/>
  <c r="BB1637" i="4" s="1"/>
  <c r="AU1637" i="4"/>
  <c r="BD1637" i="4" s="1"/>
  <c r="BA1637" i="4"/>
  <c r="P937" i="4"/>
  <c r="BB937" i="4" s="1"/>
  <c r="AU937" i="4"/>
  <c r="BD937" i="4" s="1"/>
  <c r="BA937" i="4"/>
  <c r="P965" i="4"/>
  <c r="BB965" i="4" s="1"/>
  <c r="AU965" i="4"/>
  <c r="BD965" i="4" s="1"/>
  <c r="BA965" i="4"/>
  <c r="P995" i="4"/>
  <c r="BB995" i="4" s="1"/>
  <c r="AU995" i="4"/>
  <c r="BD995" i="4" s="1"/>
  <c r="P1021" i="4"/>
  <c r="BB1021" i="4" s="1"/>
  <c r="AU1021" i="4"/>
  <c r="BD1021" i="4" s="1"/>
  <c r="BA1021" i="4"/>
  <c r="P1052" i="4"/>
  <c r="BB1052" i="4" s="1"/>
  <c r="AU1052" i="4"/>
  <c r="BD1052" i="4" s="1"/>
  <c r="BA1052" i="4"/>
  <c r="P1082" i="4"/>
  <c r="BB1082" i="4" s="1"/>
  <c r="AU1082" i="4"/>
  <c r="BD1082" i="4" s="1"/>
  <c r="BA1082" i="4"/>
  <c r="P1108" i="4"/>
  <c r="BB1108" i="4" s="1"/>
  <c r="AU1108" i="4"/>
  <c r="BD1108" i="4" s="1"/>
  <c r="BA1108" i="4"/>
  <c r="P1137" i="4"/>
  <c r="BB1137" i="4" s="1"/>
  <c r="AU1137" i="4"/>
  <c r="BD1137" i="4" s="1"/>
  <c r="BA1137" i="4"/>
  <c r="P1178" i="4"/>
  <c r="BB1178" i="4" s="1"/>
  <c r="AU1178" i="4"/>
  <c r="BD1178" i="4" s="1"/>
  <c r="BA1178" i="4"/>
  <c r="P1208" i="4"/>
  <c r="BB1208" i="4" s="1"/>
  <c r="AU1208" i="4"/>
  <c r="BD1208" i="4" s="1"/>
  <c r="BA1208" i="4"/>
  <c r="P1242" i="4"/>
  <c r="BB1242" i="4" s="1"/>
  <c r="AU1242" i="4"/>
  <c r="BD1242" i="4" s="1"/>
  <c r="BA1242" i="4"/>
  <c r="P1268" i="4"/>
  <c r="BB1268" i="4" s="1"/>
  <c r="AU1268" i="4"/>
  <c r="BD1268" i="4" s="1"/>
  <c r="BA1268" i="4"/>
  <c r="P1309" i="4"/>
  <c r="BB1309" i="4" s="1"/>
  <c r="AU1309" i="4"/>
  <c r="BD1309" i="4" s="1"/>
  <c r="BA1309" i="4"/>
  <c r="P1334" i="4"/>
  <c r="BB1334" i="4" s="1"/>
  <c r="AU1334" i="4"/>
  <c r="BD1334" i="4" s="1"/>
  <c r="BA1334" i="4"/>
  <c r="P1373" i="4"/>
  <c r="BB1373" i="4" s="1"/>
  <c r="AU1373" i="4"/>
  <c r="BD1373" i="4" s="1"/>
  <c r="BA1373" i="4"/>
  <c r="P1413" i="4"/>
  <c r="BB1413" i="4" s="1"/>
  <c r="AU1413" i="4"/>
  <c r="BD1413" i="4" s="1"/>
  <c r="BA1413" i="4"/>
  <c r="P1450" i="4"/>
  <c r="BB1450" i="4" s="1"/>
  <c r="AU1450" i="4"/>
  <c r="BD1450" i="4" s="1"/>
  <c r="BA1450" i="4"/>
  <c r="P1482" i="4"/>
  <c r="BB1482" i="4" s="1"/>
  <c r="AU1482" i="4"/>
  <c r="BD1482" i="4" s="1"/>
  <c r="BA1482" i="4"/>
  <c r="P1518" i="4"/>
  <c r="BB1518" i="4" s="1"/>
  <c r="AU1518" i="4"/>
  <c r="BD1518" i="4" s="1"/>
  <c r="BA1518" i="4"/>
  <c r="P1555" i="4"/>
  <c r="BB1555" i="4" s="1"/>
  <c r="AU1555" i="4"/>
  <c r="BD1555" i="4" s="1"/>
  <c r="P1581" i="4"/>
  <c r="BB1581" i="4" s="1"/>
  <c r="AU1581" i="4"/>
  <c r="BD1581" i="4" s="1"/>
  <c r="BA1581" i="4"/>
  <c r="P1609" i="4"/>
  <c r="BB1609" i="4" s="1"/>
  <c r="AU1609" i="4"/>
  <c r="BD1609" i="4" s="1"/>
  <c r="BA1609" i="4"/>
  <c r="P1635" i="4"/>
  <c r="BB1635" i="4" s="1"/>
  <c r="AU1635" i="4"/>
  <c r="BD1635" i="4" s="1"/>
  <c r="P1699" i="4"/>
  <c r="BB1699" i="4" s="1"/>
  <c r="AU1699" i="4"/>
  <c r="BD1699" i="4" s="1"/>
  <c r="P1735" i="4"/>
  <c r="BB1735" i="4" s="1"/>
  <c r="AU1735" i="4"/>
  <c r="BD1735" i="4" s="1"/>
  <c r="BA1735" i="4"/>
  <c r="P1785" i="4"/>
  <c r="BB1785" i="4" s="1"/>
  <c r="AU1785" i="4"/>
  <c r="BD1785" i="4" s="1"/>
  <c r="BA1785" i="4"/>
  <c r="P1820" i="4"/>
  <c r="BB1820" i="4" s="1"/>
  <c r="AU1820" i="4"/>
  <c r="BD1820" i="4" s="1"/>
  <c r="BA1820" i="4"/>
  <c r="P1868" i="4"/>
  <c r="BB1868" i="4" s="1"/>
  <c r="AU1868" i="4"/>
  <c r="BD1868" i="4" s="1"/>
  <c r="BA1868" i="4"/>
  <c r="P1899" i="4"/>
  <c r="BB1899" i="4" s="1"/>
  <c r="AU1899" i="4"/>
  <c r="BD1899" i="4" s="1"/>
  <c r="BA1899" i="4"/>
  <c r="P1945" i="4"/>
  <c r="BB1945" i="4" s="1"/>
  <c r="AU1945" i="4"/>
  <c r="BD1945" i="4" s="1"/>
  <c r="BA1945" i="4"/>
  <c r="P282" i="4"/>
  <c r="BB282" i="4" s="1"/>
  <c r="AU282" i="4"/>
  <c r="BD282" i="4" s="1"/>
  <c r="BA282" i="4"/>
  <c r="P309" i="4"/>
  <c r="BB309" i="4" s="1"/>
  <c r="AU309" i="4"/>
  <c r="BD309" i="4" s="1"/>
  <c r="BA309" i="4"/>
  <c r="P339" i="4"/>
  <c r="BB339" i="4" s="1"/>
  <c r="AU339" i="4"/>
  <c r="BD339" i="4" s="1"/>
  <c r="P366" i="4"/>
  <c r="BB366" i="4" s="1"/>
  <c r="AU366" i="4"/>
  <c r="BD366" i="4" s="1"/>
  <c r="BA366" i="4"/>
  <c r="P395" i="4"/>
  <c r="BB395" i="4" s="1"/>
  <c r="AU395" i="4"/>
  <c r="BD395" i="4" s="1"/>
  <c r="P422" i="4"/>
  <c r="BB422" i="4" s="1"/>
  <c r="AU422" i="4"/>
  <c r="BD422" i="4" s="1"/>
  <c r="BA422" i="4"/>
  <c r="P457" i="4"/>
  <c r="BB457" i="4" s="1"/>
  <c r="AU457" i="4"/>
  <c r="BD457" i="4" s="1"/>
  <c r="BA457" i="4"/>
  <c r="P490" i="4"/>
  <c r="BB490" i="4" s="1"/>
  <c r="AU490" i="4"/>
  <c r="BD490" i="4" s="1"/>
  <c r="BA490" i="4"/>
  <c r="P526" i="4"/>
  <c r="BB526" i="4" s="1"/>
  <c r="AU526" i="4"/>
  <c r="BD526" i="4" s="1"/>
  <c r="BA526" i="4"/>
  <c r="P554" i="4"/>
  <c r="BB554" i="4" s="1"/>
  <c r="AU554" i="4"/>
  <c r="BD554" i="4" s="1"/>
  <c r="BA554" i="4"/>
  <c r="P590" i="4"/>
  <c r="BB590" i="4" s="1"/>
  <c r="AU590" i="4"/>
  <c r="BD590" i="4" s="1"/>
  <c r="BA590" i="4"/>
  <c r="P623" i="4"/>
  <c r="BB623" i="4" s="1"/>
  <c r="AU623" i="4"/>
  <c r="BD623" i="4" s="1"/>
  <c r="BA623" i="4"/>
  <c r="P652" i="4"/>
  <c r="BB652" i="4" s="1"/>
  <c r="AU652" i="4"/>
  <c r="BD652" i="4" s="1"/>
  <c r="BA652" i="4"/>
  <c r="P691" i="4"/>
  <c r="BB691" i="4" s="1"/>
  <c r="AU691" i="4"/>
  <c r="BD691" i="4" s="1"/>
  <c r="P721" i="4"/>
  <c r="BB721" i="4" s="1"/>
  <c r="AU721" i="4"/>
  <c r="BD721" i="4" s="1"/>
  <c r="BA721" i="4"/>
  <c r="P750" i="4"/>
  <c r="BB750" i="4" s="1"/>
  <c r="AU750" i="4"/>
  <c r="BD750" i="4" s="1"/>
  <c r="BA750" i="4"/>
  <c r="P779" i="4"/>
  <c r="BB779" i="4" s="1"/>
  <c r="AU779" i="4"/>
  <c r="BD779" i="4" s="1"/>
  <c r="P805" i="4"/>
  <c r="BB805" i="4" s="1"/>
  <c r="AU805" i="4"/>
  <c r="BD805" i="4" s="1"/>
  <c r="BA805" i="4"/>
  <c r="P834" i="4"/>
  <c r="BB834" i="4" s="1"/>
  <c r="AU834" i="4"/>
  <c r="BD834" i="4" s="1"/>
  <c r="BA834" i="4"/>
  <c r="P876" i="4"/>
  <c r="BB876" i="4" s="1"/>
  <c r="AU876" i="4"/>
  <c r="BD876" i="4" s="1"/>
  <c r="BA876" i="4"/>
  <c r="P918" i="4"/>
  <c r="BB918" i="4" s="1"/>
  <c r="AU918" i="4"/>
  <c r="BD918" i="4" s="1"/>
  <c r="BA918" i="4"/>
  <c r="P952" i="4"/>
  <c r="BB952" i="4" s="1"/>
  <c r="AU952" i="4"/>
  <c r="BD952" i="4" s="1"/>
  <c r="BA952" i="4"/>
  <c r="P980" i="4"/>
  <c r="BB980" i="4" s="1"/>
  <c r="AU980" i="4"/>
  <c r="BD980" i="4" s="1"/>
  <c r="BA980" i="4"/>
  <c r="P1022" i="4"/>
  <c r="BB1022" i="4" s="1"/>
  <c r="AU1022" i="4"/>
  <c r="BD1022" i="4" s="1"/>
  <c r="BA1022" i="4"/>
  <c r="P1053" i="4"/>
  <c r="BB1053" i="4" s="1"/>
  <c r="AU1053" i="4"/>
  <c r="BD1053" i="4" s="1"/>
  <c r="BA1053" i="4"/>
  <c r="P1102" i="4"/>
  <c r="BB1102" i="4" s="1"/>
  <c r="AU1102" i="4"/>
  <c r="BD1102" i="4" s="1"/>
  <c r="BA1102" i="4"/>
  <c r="P1143" i="4"/>
  <c r="BB1143" i="4" s="1"/>
  <c r="AU1143" i="4"/>
  <c r="BD1143" i="4" s="1"/>
  <c r="BA1143" i="4"/>
  <c r="P1171" i="4"/>
  <c r="BB1171" i="4" s="1"/>
  <c r="AU1171" i="4"/>
  <c r="BD1171" i="4" s="1"/>
  <c r="P1203" i="4"/>
  <c r="BB1203" i="4" s="1"/>
  <c r="AU1203" i="4"/>
  <c r="BD1203" i="4" s="1"/>
  <c r="P1235" i="4"/>
  <c r="BB1235" i="4" s="1"/>
  <c r="AU1235" i="4"/>
  <c r="BD1235" i="4" s="1"/>
  <c r="P1269" i="4"/>
  <c r="BB1269" i="4" s="1"/>
  <c r="AU1269" i="4"/>
  <c r="BD1269" i="4" s="1"/>
  <c r="BA1269" i="4"/>
  <c r="P1295" i="4"/>
  <c r="BB1295" i="4" s="1"/>
  <c r="AU1295" i="4"/>
  <c r="BD1295" i="4" s="1"/>
  <c r="BA1295" i="4"/>
  <c r="P1328" i="4"/>
  <c r="BB1328" i="4" s="1"/>
  <c r="AU1328" i="4"/>
  <c r="BD1328" i="4" s="1"/>
  <c r="BA1328" i="4"/>
  <c r="P1354" i="4"/>
  <c r="BB1354" i="4" s="1"/>
  <c r="AU1354" i="4"/>
  <c r="BD1354" i="4" s="1"/>
  <c r="BA1354" i="4"/>
  <c r="P1387" i="4"/>
  <c r="BB1387" i="4" s="1"/>
  <c r="AU1387" i="4"/>
  <c r="BD1387" i="4" s="1"/>
  <c r="P1414" i="4"/>
  <c r="BB1414" i="4" s="1"/>
  <c r="AU1414" i="4"/>
  <c r="BD1414" i="4" s="1"/>
  <c r="BA1414" i="4"/>
  <c r="P1457" i="4"/>
  <c r="BB1457" i="4" s="1"/>
  <c r="AU1457" i="4"/>
  <c r="BD1457" i="4" s="1"/>
  <c r="BA1457" i="4"/>
  <c r="P1489" i="4"/>
  <c r="BB1489" i="4" s="1"/>
  <c r="AU1489" i="4"/>
  <c r="BD1489" i="4" s="1"/>
  <c r="BA1489" i="4"/>
  <c r="P1519" i="4"/>
  <c r="BB1519" i="4" s="1"/>
  <c r="AU1519" i="4"/>
  <c r="BD1519" i="4" s="1"/>
  <c r="BA1519" i="4"/>
  <c r="P1556" i="4"/>
  <c r="BB1556" i="4" s="1"/>
  <c r="AU1556" i="4"/>
  <c r="BD1556" i="4" s="1"/>
  <c r="BA1556" i="4"/>
  <c r="P1596" i="4"/>
  <c r="BB1596" i="4" s="1"/>
  <c r="AU1596" i="4"/>
  <c r="BD1596" i="4" s="1"/>
  <c r="BA1596" i="4"/>
  <c r="P1623" i="4"/>
  <c r="BB1623" i="4" s="1"/>
  <c r="AU1623" i="4"/>
  <c r="BD1623" i="4" s="1"/>
  <c r="BA1623" i="4"/>
  <c r="P1649" i="4"/>
  <c r="BB1649" i="4" s="1"/>
  <c r="AU1649" i="4"/>
  <c r="BD1649" i="4" s="1"/>
  <c r="BA1649" i="4"/>
  <c r="P1681" i="4"/>
  <c r="BB1681" i="4" s="1"/>
  <c r="AU1681" i="4"/>
  <c r="BD1681" i="4" s="1"/>
  <c r="BA1681" i="4"/>
  <c r="P1707" i="4"/>
  <c r="BB1707" i="4" s="1"/>
  <c r="AU1707" i="4"/>
  <c r="BD1707" i="4" s="1"/>
  <c r="P1736" i="4"/>
  <c r="BB1736" i="4" s="1"/>
  <c r="AU1736" i="4"/>
  <c r="BD1736" i="4" s="1"/>
  <c r="BA1736" i="4"/>
  <c r="P1761" i="4"/>
  <c r="BB1761" i="4" s="1"/>
  <c r="AU1761" i="4"/>
  <c r="BD1761" i="4" s="1"/>
  <c r="BA1761" i="4"/>
  <c r="P1793" i="4"/>
  <c r="BB1793" i="4" s="1"/>
  <c r="AU1793" i="4"/>
  <c r="BD1793" i="4" s="1"/>
  <c r="BA1793" i="4"/>
  <c r="P1821" i="4"/>
  <c r="BB1821" i="4" s="1"/>
  <c r="AU1821" i="4"/>
  <c r="BD1821" i="4" s="1"/>
  <c r="BA1821" i="4"/>
  <c r="P1850" i="4"/>
  <c r="BB1850" i="4" s="1"/>
  <c r="AU1850" i="4"/>
  <c r="BD1850" i="4" s="1"/>
  <c r="BA1850" i="4"/>
  <c r="P1887" i="4"/>
  <c r="BB1887" i="4" s="1"/>
  <c r="AU1887" i="4"/>
  <c r="BD1887" i="4" s="1"/>
  <c r="BA1887" i="4"/>
  <c r="P1920" i="4"/>
  <c r="BB1920" i="4" s="1"/>
  <c r="AU1920" i="4"/>
  <c r="BD1920" i="4" s="1"/>
  <c r="BA1920" i="4"/>
  <c r="P1965" i="4"/>
  <c r="BB1965" i="4" s="1"/>
  <c r="AU1965" i="4"/>
  <c r="BD1965" i="4" s="1"/>
  <c r="BA1965" i="4"/>
  <c r="P1999" i="4"/>
  <c r="BB1999" i="4" s="1"/>
  <c r="AU1999" i="4"/>
  <c r="BD1999" i="4" s="1"/>
  <c r="BA1999" i="4"/>
  <c r="P269" i="4"/>
  <c r="BB269" i="4" s="1"/>
  <c r="AU269" i="4"/>
  <c r="BD269" i="4" s="1"/>
  <c r="BA269" i="4"/>
  <c r="P303" i="4"/>
  <c r="BB303" i="4" s="1"/>
  <c r="AU303" i="4"/>
  <c r="BD303" i="4" s="1"/>
  <c r="BA303" i="4"/>
  <c r="P340" i="4"/>
  <c r="BB340" i="4" s="1"/>
  <c r="AU340" i="4"/>
  <c r="BD340" i="4" s="1"/>
  <c r="BA340" i="4"/>
  <c r="P367" i="4"/>
  <c r="BB367" i="4" s="1"/>
  <c r="AU367" i="4"/>
  <c r="BD367" i="4" s="1"/>
  <c r="BA367" i="4"/>
  <c r="P396" i="4"/>
  <c r="BB396" i="4" s="1"/>
  <c r="AU396" i="4"/>
  <c r="BD396" i="4" s="1"/>
  <c r="BA396" i="4"/>
  <c r="P437" i="4"/>
  <c r="BB437" i="4" s="1"/>
  <c r="AU437" i="4"/>
  <c r="BD437" i="4" s="1"/>
  <c r="BA437" i="4"/>
  <c r="P464" i="4"/>
  <c r="BB464" i="4" s="1"/>
  <c r="AU464" i="4"/>
  <c r="BD464" i="4" s="1"/>
  <c r="BA464" i="4"/>
  <c r="Q499" i="4"/>
  <c r="BC499" i="4" s="1"/>
  <c r="P548" i="4"/>
  <c r="BB548" i="4" s="1"/>
  <c r="AU548" i="4"/>
  <c r="BD548" i="4" s="1"/>
  <c r="BA548" i="4"/>
  <c r="P580" i="4"/>
  <c r="BB580" i="4" s="1"/>
  <c r="AU580" i="4"/>
  <c r="BD580" i="4" s="1"/>
  <c r="BA580" i="4"/>
  <c r="P605" i="4"/>
  <c r="BB605" i="4" s="1"/>
  <c r="AU605" i="4"/>
  <c r="BD605" i="4" s="1"/>
  <c r="BA605" i="4"/>
  <c r="P632" i="4"/>
  <c r="BB632" i="4" s="1"/>
  <c r="AU632" i="4"/>
  <c r="BD632" i="4" s="1"/>
  <c r="BA632" i="4"/>
  <c r="P659" i="4"/>
  <c r="BB659" i="4" s="1"/>
  <c r="AU659" i="4"/>
  <c r="BD659" i="4" s="1"/>
  <c r="P692" i="4"/>
  <c r="BB692" i="4" s="1"/>
  <c r="AU692" i="4"/>
  <c r="BD692" i="4" s="1"/>
  <c r="BA692" i="4"/>
  <c r="P728" i="4"/>
  <c r="BB728" i="4" s="1"/>
  <c r="AU728" i="4"/>
  <c r="BD728" i="4" s="1"/>
  <c r="BA728" i="4"/>
  <c r="P759" i="4"/>
  <c r="BB759" i="4" s="1"/>
  <c r="AU759" i="4"/>
  <c r="BD759" i="4" s="1"/>
  <c r="BA759" i="4"/>
  <c r="P786" i="4"/>
  <c r="BB786" i="4" s="1"/>
  <c r="AU786" i="4"/>
  <c r="BD786" i="4" s="1"/>
  <c r="BA786" i="4"/>
  <c r="P813" i="4"/>
  <c r="BB813" i="4" s="1"/>
  <c r="AU813" i="4"/>
  <c r="BD813" i="4" s="1"/>
  <c r="BA813" i="4"/>
  <c r="Q847" i="4"/>
  <c r="BC847" i="4" s="1"/>
  <c r="P877" i="4"/>
  <c r="BB877" i="4" s="1"/>
  <c r="AU877" i="4"/>
  <c r="BD877" i="4" s="1"/>
  <c r="BA877" i="4"/>
  <c r="P906" i="4"/>
  <c r="BB906" i="4" s="1"/>
  <c r="AU906" i="4"/>
  <c r="BD906" i="4" s="1"/>
  <c r="BA906" i="4"/>
  <c r="P939" i="4"/>
  <c r="BB939" i="4" s="1"/>
  <c r="AU939" i="4"/>
  <c r="BD939" i="4" s="1"/>
  <c r="P967" i="4"/>
  <c r="BB967" i="4" s="1"/>
  <c r="AU967" i="4"/>
  <c r="BD967" i="4" s="1"/>
  <c r="BA967" i="4"/>
  <c r="P997" i="4"/>
  <c r="BB997" i="4" s="1"/>
  <c r="AU997" i="4"/>
  <c r="BD997" i="4" s="1"/>
  <c r="BA997" i="4"/>
  <c r="P1023" i="4"/>
  <c r="BB1023" i="4" s="1"/>
  <c r="AU1023" i="4"/>
  <c r="BD1023" i="4" s="1"/>
  <c r="BA1023" i="4"/>
  <c r="P1054" i="4"/>
  <c r="BB1054" i="4" s="1"/>
  <c r="AU1054" i="4"/>
  <c r="BD1054" i="4" s="1"/>
  <c r="BA1054" i="4"/>
  <c r="P1084" i="4"/>
  <c r="BB1084" i="4" s="1"/>
  <c r="AU1084" i="4"/>
  <c r="BD1084" i="4" s="1"/>
  <c r="BA1084" i="4"/>
  <c r="P1117" i="4"/>
  <c r="BB1117" i="4" s="1"/>
  <c r="AU1117" i="4"/>
  <c r="BD1117" i="4" s="1"/>
  <c r="BA1117" i="4"/>
  <c r="P1144" i="4"/>
  <c r="BB1144" i="4" s="1"/>
  <c r="AU1144" i="4"/>
  <c r="BD1144" i="4" s="1"/>
  <c r="BA1144" i="4"/>
  <c r="P1172" i="4"/>
  <c r="BB1172" i="4" s="1"/>
  <c r="AU1172" i="4"/>
  <c r="BD1172" i="4" s="1"/>
  <c r="BA1172" i="4"/>
  <c r="P1197" i="4"/>
  <c r="BB1197" i="4" s="1"/>
  <c r="AU1197" i="4"/>
  <c r="BD1197" i="4" s="1"/>
  <c r="BA1197" i="4"/>
  <c r="P1236" i="4"/>
  <c r="BB1236" i="4" s="1"/>
  <c r="AU1236" i="4"/>
  <c r="BD1236" i="4" s="1"/>
  <c r="BA1236" i="4"/>
  <c r="P1263" i="4"/>
  <c r="BB1263" i="4" s="1"/>
  <c r="AU1263" i="4"/>
  <c r="BD1263" i="4" s="1"/>
  <c r="BA1263" i="4"/>
  <c r="P1296" i="4"/>
  <c r="BB1296" i="4" s="1"/>
  <c r="AU1296" i="4"/>
  <c r="BD1296" i="4" s="1"/>
  <c r="BA1296" i="4"/>
  <c r="P1322" i="4"/>
  <c r="BB1322" i="4" s="1"/>
  <c r="AU1322" i="4"/>
  <c r="BD1322" i="4" s="1"/>
  <c r="BA1322" i="4"/>
  <c r="P1355" i="4"/>
  <c r="BB1355" i="4" s="1"/>
  <c r="AU1355" i="4"/>
  <c r="BD1355" i="4" s="1"/>
  <c r="P1381" i="4"/>
  <c r="BB1381" i="4" s="1"/>
  <c r="AU1381" i="4"/>
  <c r="BD1381" i="4" s="1"/>
  <c r="BA1381" i="4"/>
  <c r="P1422" i="4"/>
  <c r="BB1422" i="4" s="1"/>
  <c r="AU1422" i="4"/>
  <c r="BD1422" i="4" s="1"/>
  <c r="BA1422" i="4"/>
  <c r="P1451" i="4"/>
  <c r="BB1451" i="4" s="1"/>
  <c r="AU1451" i="4"/>
  <c r="BD1451" i="4" s="1"/>
  <c r="P1476" i="4"/>
  <c r="BB1476" i="4" s="1"/>
  <c r="AU1476" i="4"/>
  <c r="BD1476" i="4" s="1"/>
  <c r="BA1476" i="4"/>
  <c r="P1525" i="4"/>
  <c r="BB1525" i="4" s="1"/>
  <c r="AU1525" i="4"/>
  <c r="BD1525" i="4" s="1"/>
  <c r="BA1525" i="4"/>
  <c r="P1551" i="4"/>
  <c r="BB1551" i="4" s="1"/>
  <c r="AU1551" i="4"/>
  <c r="BD1551" i="4" s="1"/>
  <c r="BA1551" i="4"/>
  <c r="P1583" i="4"/>
  <c r="BB1583" i="4" s="1"/>
  <c r="AU1583" i="4"/>
  <c r="BD1583" i="4" s="1"/>
  <c r="BA1583" i="4"/>
  <c r="P1611" i="4"/>
  <c r="BB1611" i="4" s="1"/>
  <c r="AU1611" i="4"/>
  <c r="BD1611" i="4" s="1"/>
  <c r="P1657" i="4"/>
  <c r="BB1657" i="4" s="1"/>
  <c r="AU1657" i="4"/>
  <c r="BD1657" i="4" s="1"/>
  <c r="BA1657" i="4"/>
  <c r="P1689" i="4"/>
  <c r="BB1689" i="4" s="1"/>
  <c r="AU1689" i="4"/>
  <c r="BD1689" i="4" s="1"/>
  <c r="BA1689" i="4"/>
  <c r="P1716" i="4"/>
  <c r="BB1716" i="4" s="1"/>
  <c r="AU1716" i="4"/>
  <c r="BD1716" i="4" s="1"/>
  <c r="BA1716" i="4"/>
  <c r="P1755" i="4"/>
  <c r="BB1755" i="4" s="1"/>
  <c r="AU1755" i="4"/>
  <c r="BD1755" i="4" s="1"/>
  <c r="P1780" i="4"/>
  <c r="BB1780" i="4" s="1"/>
  <c r="AU1780" i="4"/>
  <c r="BD1780" i="4" s="1"/>
  <c r="BA1780" i="4"/>
  <c r="P1815" i="4"/>
  <c r="BB1815" i="4" s="1"/>
  <c r="AU1815" i="4"/>
  <c r="BD1815" i="4" s="1"/>
  <c r="BA1815" i="4"/>
  <c r="P1839" i="4"/>
  <c r="BB1839" i="4" s="1"/>
  <c r="AU1839" i="4"/>
  <c r="BD1839" i="4" s="1"/>
  <c r="BA1839" i="4"/>
  <c r="P1869" i="4"/>
  <c r="BB1869" i="4" s="1"/>
  <c r="AU1869" i="4"/>
  <c r="BD1869" i="4" s="1"/>
  <c r="BA1869" i="4"/>
  <c r="P1901" i="4"/>
  <c r="BB1901" i="4" s="1"/>
  <c r="AU1901" i="4"/>
  <c r="BD1901" i="4" s="1"/>
  <c r="BA1901" i="4"/>
  <c r="P1933" i="4"/>
  <c r="BB1933" i="4" s="1"/>
  <c r="AU1933" i="4"/>
  <c r="BD1933" i="4" s="1"/>
  <c r="BA1933" i="4"/>
  <c r="P1960" i="4"/>
  <c r="BB1960" i="4" s="1"/>
  <c r="AU1960" i="4"/>
  <c r="BD1960" i="4" s="1"/>
  <c r="BA1960" i="4"/>
  <c r="P2000" i="4"/>
  <c r="BB2000" i="4" s="1"/>
  <c r="AU2000" i="4"/>
  <c r="BD2000" i="4" s="1"/>
  <c r="BA2000" i="4"/>
  <c r="P277" i="4"/>
  <c r="BB277" i="4" s="1"/>
  <c r="AU277" i="4"/>
  <c r="BD277" i="4" s="1"/>
  <c r="BA277" i="4"/>
  <c r="P311" i="4"/>
  <c r="BB311" i="4" s="1"/>
  <c r="AU311" i="4"/>
  <c r="BD311" i="4" s="1"/>
  <c r="BA311" i="4"/>
  <c r="P342" i="4"/>
  <c r="BB342" i="4" s="1"/>
  <c r="AU342" i="4"/>
  <c r="BD342" i="4" s="1"/>
  <c r="BA342" i="4"/>
  <c r="P369" i="4"/>
  <c r="BB369" i="4" s="1"/>
  <c r="AU369" i="4"/>
  <c r="BD369" i="4" s="1"/>
  <c r="BA369" i="4"/>
  <c r="P418" i="4"/>
  <c r="BB418" i="4" s="1"/>
  <c r="AU418" i="4"/>
  <c r="BD418" i="4" s="1"/>
  <c r="BA418" i="4"/>
  <c r="P453" i="4"/>
  <c r="BB453" i="4" s="1"/>
  <c r="AU453" i="4"/>
  <c r="BD453" i="4" s="1"/>
  <c r="BA453" i="4"/>
  <c r="P486" i="4"/>
  <c r="BB486" i="4" s="1"/>
  <c r="AU486" i="4"/>
  <c r="BD486" i="4" s="1"/>
  <c r="BA486" i="4"/>
  <c r="P515" i="4"/>
  <c r="BB515" i="4" s="1"/>
  <c r="AU515" i="4"/>
  <c r="BD515" i="4" s="1"/>
  <c r="P542" i="4"/>
  <c r="BB542" i="4" s="1"/>
  <c r="AU542" i="4"/>
  <c r="BD542" i="4" s="1"/>
  <c r="BA542" i="4"/>
  <c r="P574" i="4"/>
  <c r="BB574" i="4" s="1"/>
  <c r="AU574" i="4"/>
  <c r="BD574" i="4" s="1"/>
  <c r="BA574" i="4"/>
  <c r="P600" i="4"/>
  <c r="BB600" i="4" s="1"/>
  <c r="AU600" i="4"/>
  <c r="BD600" i="4" s="1"/>
  <c r="BA600" i="4"/>
  <c r="P626" i="4"/>
  <c r="BB626" i="4" s="1"/>
  <c r="AU626" i="4"/>
  <c r="BD626" i="4" s="1"/>
  <c r="BA626" i="4"/>
  <c r="P667" i="4"/>
  <c r="BB667" i="4" s="1"/>
  <c r="AU667" i="4"/>
  <c r="BD667" i="4" s="1"/>
  <c r="P694" i="4"/>
  <c r="BB694" i="4" s="1"/>
  <c r="AU694" i="4"/>
  <c r="BD694" i="4" s="1"/>
  <c r="BA694" i="4"/>
  <c r="P730" i="4"/>
  <c r="BB730" i="4" s="1"/>
  <c r="AU730" i="4"/>
  <c r="BD730" i="4" s="1"/>
  <c r="BA730" i="4"/>
  <c r="P767" i="4"/>
  <c r="BB767" i="4" s="1"/>
  <c r="AU767" i="4"/>
  <c r="BD767" i="4" s="1"/>
  <c r="BA767" i="4"/>
  <c r="P794" i="4"/>
  <c r="BB794" i="4" s="1"/>
  <c r="AU794" i="4"/>
  <c r="BD794" i="4" s="1"/>
  <c r="BA794" i="4"/>
  <c r="P822" i="4"/>
  <c r="BB822" i="4" s="1"/>
  <c r="AU822" i="4"/>
  <c r="BD822" i="4" s="1"/>
  <c r="BA822" i="4"/>
  <c r="P849" i="4"/>
  <c r="BB849" i="4" s="1"/>
  <c r="AU849" i="4"/>
  <c r="BD849" i="4" s="1"/>
  <c r="BA849" i="4"/>
  <c r="P893" i="4"/>
  <c r="BB893" i="4" s="1"/>
  <c r="AU893" i="4"/>
  <c r="BD893" i="4" s="1"/>
  <c r="BA893" i="4"/>
  <c r="P920" i="4"/>
  <c r="BB920" i="4" s="1"/>
  <c r="AU920" i="4"/>
  <c r="BD920" i="4" s="1"/>
  <c r="BA920" i="4"/>
  <c r="P948" i="4"/>
  <c r="BB948" i="4" s="1"/>
  <c r="AU948" i="4"/>
  <c r="BD948" i="4" s="1"/>
  <c r="BA948" i="4"/>
  <c r="P983" i="4"/>
  <c r="BB983" i="4" s="1"/>
  <c r="AU983" i="4"/>
  <c r="BD983" i="4" s="1"/>
  <c r="BA983" i="4"/>
  <c r="P1012" i="4"/>
  <c r="BB1012" i="4" s="1"/>
  <c r="AU1012" i="4"/>
  <c r="BD1012" i="4" s="1"/>
  <c r="BA1012" i="4"/>
  <c r="P1048" i="4"/>
  <c r="BB1048" i="4" s="1"/>
  <c r="AU1048" i="4"/>
  <c r="BD1048" i="4" s="1"/>
  <c r="BA1048" i="4"/>
  <c r="P1078" i="4"/>
  <c r="BB1078" i="4" s="1"/>
  <c r="AU1078" i="4"/>
  <c r="BD1078" i="4" s="1"/>
  <c r="BA1078" i="4"/>
  <c r="P1112" i="4"/>
  <c r="BB1112" i="4" s="1"/>
  <c r="AU1112" i="4"/>
  <c r="BD1112" i="4" s="1"/>
  <c r="BA1112" i="4"/>
  <c r="P1146" i="4"/>
  <c r="BB1146" i="4" s="1"/>
  <c r="AU1146" i="4"/>
  <c r="BD1146" i="4" s="1"/>
  <c r="BA1146" i="4"/>
  <c r="P1174" i="4"/>
  <c r="BB1174" i="4" s="1"/>
  <c r="AU1174" i="4"/>
  <c r="BD1174" i="4" s="1"/>
  <c r="BA1174" i="4"/>
  <c r="P1205" i="4"/>
  <c r="BB1205" i="4" s="1"/>
  <c r="AU1205" i="4"/>
  <c r="BD1205" i="4" s="1"/>
  <c r="BA1205" i="4"/>
  <c r="P1230" i="4"/>
  <c r="BB1230" i="4" s="1"/>
  <c r="AU1230" i="4"/>
  <c r="BD1230" i="4" s="1"/>
  <c r="BA1230" i="4"/>
  <c r="P1265" i="4"/>
  <c r="BB1265" i="4" s="1"/>
  <c r="AU1265" i="4"/>
  <c r="BD1265" i="4" s="1"/>
  <c r="BA1265" i="4"/>
  <c r="P1298" i="4"/>
  <c r="BB1298" i="4" s="1"/>
  <c r="AU1298" i="4"/>
  <c r="BD1298" i="4" s="1"/>
  <c r="BA1298" i="4"/>
  <c r="P1330" i="4"/>
  <c r="BB1330" i="4" s="1"/>
  <c r="AU1330" i="4"/>
  <c r="BD1330" i="4" s="1"/>
  <c r="BA1330" i="4"/>
  <c r="P1362" i="4"/>
  <c r="BB1362" i="4" s="1"/>
  <c r="AU1362" i="4"/>
  <c r="BD1362" i="4" s="1"/>
  <c r="BA1362" i="4"/>
  <c r="P1395" i="4"/>
  <c r="BB1395" i="4" s="1"/>
  <c r="AU1395" i="4"/>
  <c r="BD1395" i="4" s="1"/>
  <c r="P1424" i="4"/>
  <c r="BB1424" i="4" s="1"/>
  <c r="AU1424" i="4"/>
  <c r="BD1424" i="4" s="1"/>
  <c r="BA1424" i="4"/>
  <c r="P1466" i="4"/>
  <c r="BB1466" i="4" s="1"/>
  <c r="AU1466" i="4"/>
  <c r="BD1466" i="4" s="1"/>
  <c r="BA1466" i="4"/>
  <c r="P1491" i="4"/>
  <c r="BB1491" i="4" s="1"/>
  <c r="AU1491" i="4"/>
  <c r="BD1491" i="4" s="1"/>
  <c r="P1515" i="4"/>
  <c r="BB1515" i="4" s="1"/>
  <c r="AU1515" i="4"/>
  <c r="BD1515" i="4" s="1"/>
  <c r="P1564" i="4"/>
  <c r="BB1564" i="4" s="1"/>
  <c r="AU1564" i="4"/>
  <c r="BD1564" i="4" s="1"/>
  <c r="BA1564" i="4"/>
  <c r="P1591" i="4"/>
  <c r="BB1591" i="4" s="1"/>
  <c r="AU1591" i="4"/>
  <c r="BD1591" i="4" s="1"/>
  <c r="BA1591" i="4"/>
  <c r="P1618" i="4"/>
  <c r="BB1618" i="4" s="1"/>
  <c r="AU1618" i="4"/>
  <c r="BD1618" i="4" s="1"/>
  <c r="BA1618" i="4"/>
  <c r="P1645" i="4"/>
  <c r="BB1645" i="4" s="1"/>
  <c r="AU1645" i="4"/>
  <c r="BD1645" i="4" s="1"/>
  <c r="BA1645" i="4"/>
  <c r="P1703" i="4"/>
  <c r="BB1703" i="4" s="1"/>
  <c r="AU1703" i="4"/>
  <c r="BD1703" i="4" s="1"/>
  <c r="BA1703" i="4"/>
  <c r="P1731" i="4"/>
  <c r="BB1731" i="4" s="1"/>
  <c r="AU1731" i="4"/>
  <c r="BD1731" i="4" s="1"/>
  <c r="P1757" i="4"/>
  <c r="BB1757" i="4" s="1"/>
  <c r="AU1757" i="4"/>
  <c r="BD1757" i="4" s="1"/>
  <c r="BA1757" i="4"/>
  <c r="P1796" i="4"/>
  <c r="BB1796" i="4" s="1"/>
  <c r="AU1796" i="4"/>
  <c r="BD1796" i="4" s="1"/>
  <c r="BA1796" i="4"/>
  <c r="P1824" i="4"/>
  <c r="BB1824" i="4" s="1"/>
  <c r="AU1824" i="4"/>
  <c r="BD1824" i="4" s="1"/>
  <c r="BA1824" i="4"/>
  <c r="P1853" i="4"/>
  <c r="BB1853" i="4" s="1"/>
  <c r="AU1853" i="4"/>
  <c r="BD1853" i="4" s="1"/>
  <c r="BA1853" i="4"/>
  <c r="P1884" i="4"/>
  <c r="BB1884" i="4" s="1"/>
  <c r="AU1884" i="4"/>
  <c r="BD1884" i="4" s="1"/>
  <c r="BA1884" i="4"/>
  <c r="P1909" i="4"/>
  <c r="BB1909" i="4" s="1"/>
  <c r="AU1909" i="4"/>
  <c r="BD1909" i="4" s="1"/>
  <c r="BA1909" i="4"/>
  <c r="P1941" i="4"/>
  <c r="BB1941" i="4" s="1"/>
  <c r="AU1941" i="4"/>
  <c r="BD1941" i="4" s="1"/>
  <c r="BA1941" i="4"/>
  <c r="P1987" i="4"/>
  <c r="BB1987" i="4" s="1"/>
  <c r="AU1987" i="4"/>
  <c r="BD1987" i="4" s="1"/>
  <c r="BA1987" i="4"/>
  <c r="P294" i="4"/>
  <c r="BB294" i="4" s="1"/>
  <c r="AU294" i="4"/>
  <c r="BD294" i="4" s="1"/>
  <c r="BA294" i="4"/>
  <c r="P320" i="4"/>
  <c r="BB320" i="4" s="1"/>
  <c r="AU320" i="4"/>
  <c r="BD320" i="4" s="1"/>
  <c r="BA320" i="4"/>
  <c r="P349" i="4"/>
  <c r="BB349" i="4" s="1"/>
  <c r="AU349" i="4"/>
  <c r="BD349" i="4" s="1"/>
  <c r="BA349" i="4"/>
  <c r="P392" i="4"/>
  <c r="BB392" i="4" s="1"/>
  <c r="AU392" i="4"/>
  <c r="BD392" i="4" s="1"/>
  <c r="BA392" i="4"/>
  <c r="P419" i="4"/>
  <c r="BB419" i="4" s="1"/>
  <c r="AU419" i="4"/>
  <c r="BD419" i="4" s="1"/>
  <c r="P447" i="4"/>
  <c r="BB447" i="4" s="1"/>
  <c r="AU447" i="4"/>
  <c r="BD447" i="4" s="1"/>
  <c r="BA447" i="4"/>
  <c r="P479" i="4"/>
  <c r="BB479" i="4" s="1"/>
  <c r="AU479" i="4"/>
  <c r="BD479" i="4" s="1"/>
  <c r="BA479" i="4"/>
  <c r="P509" i="4"/>
  <c r="BB509" i="4" s="1"/>
  <c r="AU509" i="4"/>
  <c r="BD509" i="4" s="1"/>
  <c r="BA509" i="4"/>
  <c r="P543" i="4"/>
  <c r="BB543" i="4" s="1"/>
  <c r="AU543" i="4"/>
  <c r="BD543" i="4" s="1"/>
  <c r="BA543" i="4"/>
  <c r="P570" i="4"/>
  <c r="BB570" i="4" s="1"/>
  <c r="AU570" i="4"/>
  <c r="BD570" i="4" s="1"/>
  <c r="BA570" i="4"/>
  <c r="P613" i="4"/>
  <c r="BB613" i="4" s="1"/>
  <c r="AU613" i="4"/>
  <c r="BD613" i="4" s="1"/>
  <c r="BA613" i="4"/>
  <c r="P648" i="4"/>
  <c r="BB648" i="4" s="1"/>
  <c r="AU648" i="4"/>
  <c r="BD648" i="4" s="1"/>
  <c r="BA648" i="4"/>
  <c r="P680" i="4"/>
  <c r="BB680" i="4" s="1"/>
  <c r="AU680" i="4"/>
  <c r="BD680" i="4" s="1"/>
  <c r="BA680" i="4"/>
  <c r="P710" i="4"/>
  <c r="BB710" i="4" s="1"/>
  <c r="AU710" i="4"/>
  <c r="BD710" i="4" s="1"/>
  <c r="BA710" i="4"/>
  <c r="P739" i="4"/>
  <c r="BB739" i="4" s="1"/>
  <c r="AU739" i="4"/>
  <c r="BD739" i="4" s="1"/>
  <c r="P776" i="4"/>
  <c r="BB776" i="4" s="1"/>
  <c r="AU776" i="4"/>
  <c r="BD776" i="4" s="1"/>
  <c r="BA776" i="4"/>
  <c r="P809" i="4"/>
  <c r="BB809" i="4" s="1"/>
  <c r="AU809" i="4"/>
  <c r="BD809" i="4" s="1"/>
  <c r="BA809" i="4"/>
  <c r="P837" i="4"/>
  <c r="BB837" i="4" s="1"/>
  <c r="AU837" i="4"/>
  <c r="BD837" i="4" s="1"/>
  <c r="BA837" i="4"/>
  <c r="P865" i="4"/>
  <c r="BB865" i="4" s="1"/>
  <c r="AU865" i="4"/>
  <c r="BD865" i="4" s="1"/>
  <c r="BA865" i="4"/>
  <c r="P901" i="4"/>
  <c r="BB901" i="4" s="1"/>
  <c r="AU901" i="4"/>
  <c r="BD901" i="4" s="1"/>
  <c r="BA901" i="4"/>
  <c r="P934" i="4"/>
  <c r="BB934" i="4" s="1"/>
  <c r="AU934" i="4"/>
  <c r="BD934" i="4" s="1"/>
  <c r="BA934" i="4"/>
  <c r="P969" i="4"/>
  <c r="BB969" i="4" s="1"/>
  <c r="AU969" i="4"/>
  <c r="BD969" i="4" s="1"/>
  <c r="BA969" i="4"/>
  <c r="P1006" i="4"/>
  <c r="BB1006" i="4" s="1"/>
  <c r="AU1006" i="4"/>
  <c r="BD1006" i="4" s="1"/>
  <c r="BA1006" i="4"/>
  <c r="P1034" i="4"/>
  <c r="BB1034" i="4" s="1"/>
  <c r="AU1034" i="4"/>
  <c r="BD1034" i="4" s="1"/>
  <c r="BA1034" i="4"/>
  <c r="P1064" i="4"/>
  <c r="BB1064" i="4" s="1"/>
  <c r="AU1064" i="4"/>
  <c r="BD1064" i="4" s="1"/>
  <c r="BA1064" i="4"/>
  <c r="P1098" i="4"/>
  <c r="BB1098" i="4" s="1"/>
  <c r="AU1098" i="4"/>
  <c r="BD1098" i="4" s="1"/>
  <c r="BA1098" i="4"/>
  <c r="P1127" i="4"/>
  <c r="BB1127" i="4" s="1"/>
  <c r="AU1127" i="4"/>
  <c r="BD1127" i="4" s="1"/>
  <c r="BA1127" i="4"/>
  <c r="P1161" i="4"/>
  <c r="BB1161" i="4" s="1"/>
  <c r="AU1161" i="4"/>
  <c r="BD1161" i="4" s="1"/>
  <c r="BA1161" i="4"/>
  <c r="P1188" i="4"/>
  <c r="BB1188" i="4" s="1"/>
  <c r="AU1188" i="4"/>
  <c r="BD1188" i="4" s="1"/>
  <c r="BA1188" i="4"/>
  <c r="P1224" i="4"/>
  <c r="BB1224" i="4" s="1"/>
  <c r="AU1224" i="4"/>
  <c r="BD1224" i="4" s="1"/>
  <c r="BA1224" i="4"/>
  <c r="P1252" i="4"/>
  <c r="BB1252" i="4" s="1"/>
  <c r="AU1252" i="4"/>
  <c r="BD1252" i="4" s="1"/>
  <c r="BA1252" i="4"/>
  <c r="P1279" i="4"/>
  <c r="BB1279" i="4" s="1"/>
  <c r="AU1279" i="4"/>
  <c r="BD1279" i="4" s="1"/>
  <c r="BA1279" i="4"/>
  <c r="P1313" i="4"/>
  <c r="BB1313" i="4" s="1"/>
  <c r="AU1313" i="4"/>
  <c r="BD1313" i="4" s="1"/>
  <c r="BA1313" i="4"/>
  <c r="P1350" i="4"/>
  <c r="BB1350" i="4" s="1"/>
  <c r="AU1350" i="4"/>
  <c r="BD1350" i="4" s="1"/>
  <c r="BA1350" i="4"/>
  <c r="P1376" i="4"/>
  <c r="BB1376" i="4" s="1"/>
  <c r="AU1376" i="4"/>
  <c r="BD1376" i="4" s="1"/>
  <c r="BA1376" i="4"/>
  <c r="P1403" i="4"/>
  <c r="BB1403" i="4" s="1"/>
  <c r="AU1403" i="4"/>
  <c r="BD1403" i="4" s="1"/>
  <c r="P1432" i="4"/>
  <c r="BB1432" i="4" s="1"/>
  <c r="AU1432" i="4"/>
  <c r="BD1432" i="4" s="1"/>
  <c r="BA1432" i="4"/>
  <c r="P1460" i="4"/>
  <c r="BB1460" i="4" s="1"/>
  <c r="AU1460" i="4"/>
  <c r="BD1460" i="4" s="1"/>
  <c r="BA1460" i="4"/>
  <c r="P1511" i="4"/>
  <c r="BB1511" i="4" s="1"/>
  <c r="AU1511" i="4"/>
  <c r="BD1511" i="4" s="1"/>
  <c r="BA1511" i="4"/>
  <c r="P1539" i="4"/>
  <c r="BB1539" i="4" s="1"/>
  <c r="AU1539" i="4"/>
  <c r="BD1539" i="4" s="1"/>
  <c r="P1572" i="4"/>
  <c r="BB1572" i="4" s="1"/>
  <c r="AU1572" i="4"/>
  <c r="BD1572" i="4" s="1"/>
  <c r="BA1572" i="4"/>
  <c r="P1606" i="4"/>
  <c r="BB1606" i="4" s="1"/>
  <c r="AU1606" i="4"/>
  <c r="BD1606" i="4" s="1"/>
  <c r="BA1606" i="4"/>
  <c r="P1639" i="4"/>
  <c r="BB1639" i="4" s="1"/>
  <c r="AU1639" i="4"/>
  <c r="BD1639" i="4" s="1"/>
  <c r="BA1639" i="4"/>
  <c r="P1667" i="4"/>
  <c r="BB1667" i="4" s="1"/>
  <c r="AU1667" i="4"/>
  <c r="BD1667" i="4" s="1"/>
  <c r="P1691" i="4"/>
  <c r="BB1691" i="4" s="1"/>
  <c r="AU1691" i="4"/>
  <c r="BD1691" i="4" s="1"/>
  <c r="P1726" i="4"/>
  <c r="BB1726" i="4" s="1"/>
  <c r="AU1726" i="4"/>
  <c r="BD1726" i="4" s="1"/>
  <c r="BA1726" i="4"/>
  <c r="P1771" i="4"/>
  <c r="BB1771" i="4" s="1"/>
  <c r="AU1771" i="4"/>
  <c r="BD1771" i="4" s="1"/>
  <c r="P1803" i="4"/>
  <c r="BB1803" i="4" s="1"/>
  <c r="AU1803" i="4"/>
  <c r="BD1803" i="4" s="1"/>
  <c r="P1842" i="4"/>
  <c r="BB1842" i="4" s="1"/>
  <c r="AU1842" i="4"/>
  <c r="BD1842" i="4" s="1"/>
  <c r="BA1842" i="4"/>
  <c r="P1879" i="4"/>
  <c r="BB1879" i="4" s="1"/>
  <c r="AU1879" i="4"/>
  <c r="BD1879" i="4" s="1"/>
  <c r="BA1879" i="4"/>
  <c r="P1917" i="4"/>
  <c r="BB1917" i="4" s="1"/>
  <c r="AU1917" i="4"/>
  <c r="BD1917" i="4" s="1"/>
  <c r="BA1917" i="4"/>
  <c r="P1942" i="4"/>
  <c r="BB1942" i="4" s="1"/>
  <c r="AU1942" i="4"/>
  <c r="BD1942" i="4" s="1"/>
  <c r="BA1942" i="4"/>
  <c r="P1968" i="4"/>
  <c r="BB1968" i="4" s="1"/>
  <c r="AU1968" i="4"/>
  <c r="BD1968" i="4" s="1"/>
  <c r="BA1968" i="4"/>
  <c r="P693" i="4"/>
  <c r="BB693" i="4" s="1"/>
  <c r="AU693" i="4"/>
  <c r="BD693" i="4" s="1"/>
  <c r="BA693" i="4"/>
  <c r="P1055" i="4"/>
  <c r="BB1055" i="4" s="1"/>
  <c r="AU1055" i="4"/>
  <c r="BD1055" i="4" s="1"/>
  <c r="BA1055" i="4"/>
  <c r="P1437" i="4"/>
  <c r="BB1437" i="4" s="1"/>
  <c r="AU1437" i="4"/>
  <c r="BD1437" i="4" s="1"/>
  <c r="BA1437" i="4"/>
  <c r="P1040" i="4"/>
  <c r="BB1040" i="4" s="1"/>
  <c r="AU1040" i="4"/>
  <c r="BD1040" i="4" s="1"/>
  <c r="BA1040" i="4"/>
  <c r="P292" i="4"/>
  <c r="BB292" i="4" s="1"/>
  <c r="AU292" i="4"/>
  <c r="BD292" i="4" s="1"/>
  <c r="BA292" i="4"/>
  <c r="P514" i="4"/>
  <c r="BB514" i="4" s="1"/>
  <c r="AU514" i="4"/>
  <c r="BD514" i="4" s="1"/>
  <c r="BA514" i="4"/>
  <c r="P438" i="4"/>
  <c r="BB438" i="4" s="1"/>
  <c r="AU438" i="4"/>
  <c r="BD438" i="4" s="1"/>
  <c r="BA438" i="4"/>
  <c r="P619" i="4"/>
  <c r="BB619" i="4" s="1"/>
  <c r="AU619" i="4"/>
  <c r="BD619" i="4" s="1"/>
  <c r="P1159" i="4"/>
  <c r="BB1159" i="4" s="1"/>
  <c r="AU1159" i="4"/>
  <c r="BD1159" i="4" s="1"/>
  <c r="BA1159" i="4"/>
  <c r="P1394" i="4"/>
  <c r="BB1394" i="4" s="1"/>
  <c r="AU1394" i="4"/>
  <c r="BD1394" i="4" s="1"/>
  <c r="BA1394" i="4"/>
  <c r="P1514" i="4"/>
  <c r="BB1514" i="4" s="1"/>
  <c r="AU1514" i="4"/>
  <c r="BD1514" i="4" s="1"/>
  <c r="BA1514" i="4"/>
  <c r="P1004" i="4"/>
  <c r="BB1004" i="4" s="1"/>
  <c r="AU1004" i="4"/>
  <c r="BD1004" i="4" s="1"/>
  <c r="BA1004" i="4"/>
  <c r="P1682" i="4"/>
  <c r="BB1682" i="4" s="1"/>
  <c r="AU1682" i="4"/>
  <c r="BD1682" i="4" s="1"/>
  <c r="BA1682" i="4"/>
  <c r="P333" i="4"/>
  <c r="BB333" i="4" s="1"/>
  <c r="AU333" i="4"/>
  <c r="BD333" i="4" s="1"/>
  <c r="BA333" i="4"/>
  <c r="P737" i="4"/>
  <c r="BB737" i="4" s="1"/>
  <c r="AU737" i="4"/>
  <c r="BD737" i="4" s="1"/>
  <c r="BA737" i="4"/>
  <c r="P1264" i="4"/>
  <c r="BB1264" i="4" s="1"/>
  <c r="AU1264" i="4"/>
  <c r="BD1264" i="4" s="1"/>
  <c r="BA1264" i="4"/>
  <c r="P599" i="4"/>
  <c r="BB599" i="4" s="1"/>
  <c r="AU599" i="4"/>
  <c r="BD599" i="4" s="1"/>
  <c r="BA599" i="4"/>
  <c r="P1459" i="4"/>
  <c r="BB1459" i="4" s="1"/>
  <c r="AU1459" i="4"/>
  <c r="BD1459" i="4" s="1"/>
  <c r="P1744" i="4"/>
  <c r="BB1744" i="4" s="1"/>
  <c r="AU1744" i="4"/>
  <c r="BD1744" i="4" s="1"/>
  <c r="BA1744" i="4"/>
  <c r="P1908" i="4"/>
  <c r="BB1908" i="4" s="1"/>
  <c r="AU1908" i="4"/>
  <c r="BD1908" i="4" s="1"/>
  <c r="BA1908" i="4"/>
  <c r="P411" i="4"/>
  <c r="BB411" i="4" s="1"/>
  <c r="AU411" i="4"/>
  <c r="BD411" i="4" s="1"/>
  <c r="P1237" i="4"/>
  <c r="BB1237" i="4" s="1"/>
  <c r="AU1237" i="4"/>
  <c r="BD1237" i="4" s="1"/>
  <c r="BA1237" i="4"/>
  <c r="P556" i="4"/>
  <c r="BB556" i="4" s="1"/>
  <c r="AU556" i="4"/>
  <c r="BD556" i="4" s="1"/>
  <c r="BA556" i="4"/>
  <c r="P892" i="4"/>
  <c r="BB892" i="4" s="1"/>
  <c r="AU892" i="4"/>
  <c r="BD892" i="4" s="1"/>
  <c r="BA892" i="4"/>
  <c r="BA299" i="4"/>
  <c r="BA395" i="4"/>
  <c r="BA459" i="4"/>
  <c r="BA523" i="4"/>
  <c r="BA555" i="4"/>
  <c r="BA587" i="4"/>
  <c r="BA619" i="4"/>
  <c r="BA715" i="4"/>
  <c r="BA747" i="4"/>
  <c r="BA779" i="4"/>
  <c r="BA843" i="4"/>
  <c r="BA907" i="4"/>
  <c r="BA939" i="4"/>
  <c r="BA1003" i="4"/>
  <c r="BA1195" i="4"/>
  <c r="BA1259" i="4"/>
  <c r="BA1291" i="4"/>
  <c r="BA1323" i="4"/>
  <c r="BA1355" i="4"/>
  <c r="BA1387" i="4"/>
  <c r="BA1419" i="4"/>
  <c r="BA1451" i="4"/>
  <c r="BA1515" i="4"/>
  <c r="BA1547" i="4"/>
  <c r="BA1579" i="4"/>
  <c r="BA1611" i="4"/>
  <c r="BA1643" i="4"/>
  <c r="BA1707" i="4"/>
  <c r="BA1739" i="4"/>
  <c r="BA1771" i="4"/>
  <c r="BA1803" i="4"/>
  <c r="Q1706" i="4"/>
  <c r="BC1706" i="4" s="1"/>
  <c r="Q1741" i="4"/>
  <c r="BC1741" i="4" s="1"/>
  <c r="Q1792" i="4"/>
  <c r="BC1792" i="4" s="1"/>
  <c r="Q1826" i="4"/>
  <c r="BC1826" i="4" s="1"/>
  <c r="Q1874" i="4"/>
  <c r="BC1874" i="4" s="1"/>
  <c r="Q1913" i="4"/>
  <c r="BC1913" i="4" s="1"/>
  <c r="Q1952" i="4"/>
  <c r="BC1952" i="4" s="1"/>
  <c r="P1978" i="4"/>
  <c r="BB1978" i="4" s="1"/>
  <c r="AU1978" i="4"/>
  <c r="BD1978" i="4" s="1"/>
  <c r="BA1978" i="4"/>
  <c r="Q290" i="4"/>
  <c r="BC290" i="4" s="1"/>
  <c r="Q316" i="4"/>
  <c r="BC316" i="4" s="1"/>
  <c r="Q346" i="4"/>
  <c r="BC346" i="4" s="1"/>
  <c r="Q373" i="4"/>
  <c r="BC373" i="4" s="1"/>
  <c r="Q402" i="4"/>
  <c r="BC402" i="4" s="1"/>
  <c r="Q429" i="4"/>
  <c r="BC429" i="4" s="1"/>
  <c r="Q468" i="4"/>
  <c r="BC468" i="4" s="1"/>
  <c r="Q498" i="4"/>
  <c r="BC498" i="4" s="1"/>
  <c r="Q532" i="4"/>
  <c r="BC532" i="4" s="1"/>
  <c r="Q567" i="4"/>
  <c r="BC567" i="4" s="1"/>
  <c r="Q597" i="4"/>
  <c r="BC597" i="4" s="1"/>
  <c r="Q631" i="4"/>
  <c r="BC631" i="4" s="1"/>
  <c r="Q665" i="4"/>
  <c r="BC665" i="4" s="1"/>
  <c r="Q699" i="4"/>
  <c r="BC699" i="4" s="1"/>
  <c r="Q727" i="4"/>
  <c r="BC727" i="4" s="1"/>
  <c r="Q758" i="4"/>
  <c r="BC758" i="4" s="1"/>
  <c r="Q785" i="4"/>
  <c r="BC785" i="4" s="1"/>
  <c r="Q812" i="4"/>
  <c r="BC812" i="4" s="1"/>
  <c r="Q854" i="4"/>
  <c r="BC854" i="4" s="1"/>
  <c r="Q882" i="4"/>
  <c r="BC882" i="4" s="1"/>
  <c r="Q930" i="4"/>
  <c r="BC930" i="4" s="1"/>
  <c r="Q959" i="4"/>
  <c r="BC959" i="4" s="1"/>
  <c r="Q988" i="4"/>
  <c r="BC988" i="4" s="1"/>
  <c r="Q1030" i="4"/>
  <c r="BC1030" i="4" s="1"/>
  <c r="Q1068" i="4"/>
  <c r="BC1068" i="4" s="1"/>
  <c r="Q1109" i="4"/>
  <c r="BC1109" i="4" s="1"/>
  <c r="Q1150" i="4"/>
  <c r="BC1150" i="4" s="1"/>
  <c r="Q1179" i="4"/>
  <c r="BC1179" i="4" s="1"/>
  <c r="Q1214" i="4"/>
  <c r="BC1214" i="4" s="1"/>
  <c r="Q1248" i="4"/>
  <c r="BC1248" i="4" s="1"/>
  <c r="Q1275" i="4"/>
  <c r="BC1275" i="4" s="1"/>
  <c r="Q1302" i="4"/>
  <c r="BC1302" i="4" s="1"/>
  <c r="Q1335" i="4"/>
  <c r="BC1335" i="4" s="1"/>
  <c r="Q1360" i="4"/>
  <c r="BC1360" i="4" s="1"/>
  <c r="Q1393" i="4"/>
  <c r="BC1393" i="4" s="1"/>
  <c r="Q1421" i="4"/>
  <c r="BC1421" i="4" s="1"/>
  <c r="Q1464" i="4"/>
  <c r="BC1464" i="4" s="1"/>
  <c r="Q1495" i="4"/>
  <c r="BC1495" i="4" s="1"/>
  <c r="Q1524" i="4"/>
  <c r="BC1524" i="4" s="1"/>
  <c r="Q1562" i="4"/>
  <c r="BC1562" i="4" s="1"/>
  <c r="Q1602" i="4"/>
  <c r="BC1602" i="4" s="1"/>
  <c r="Q1629" i="4"/>
  <c r="BC1629" i="4" s="1"/>
  <c r="Q1656" i="4"/>
  <c r="BC1656" i="4" s="1"/>
  <c r="Q1688" i="4"/>
  <c r="BC1688" i="4" s="1"/>
  <c r="Q1715" i="4"/>
  <c r="BC1715" i="4" s="1"/>
  <c r="Q1742" i="4"/>
  <c r="BC1742" i="4" s="1"/>
  <c r="Q1768" i="4"/>
  <c r="BC1768" i="4" s="1"/>
  <c r="Q1800" i="4"/>
  <c r="BC1800" i="4" s="1"/>
  <c r="Q1827" i="4"/>
  <c r="BC1827" i="4" s="1"/>
  <c r="Q1857" i="4"/>
  <c r="BC1857" i="4" s="1"/>
  <c r="Q1894" i="4"/>
  <c r="BC1894" i="4" s="1"/>
  <c r="Q1926" i="4"/>
  <c r="BC1926" i="4" s="1"/>
  <c r="Q1979" i="4"/>
  <c r="BC1979" i="4" s="1"/>
  <c r="Q2006" i="4"/>
  <c r="BC2006" i="4" s="1"/>
  <c r="Q275" i="4"/>
  <c r="BC275" i="4" s="1"/>
  <c r="Q310" i="4"/>
  <c r="BC310" i="4" s="1"/>
  <c r="Q347" i="4"/>
  <c r="BC347" i="4" s="1"/>
  <c r="Q374" i="4"/>
  <c r="BC374" i="4" s="1"/>
  <c r="Q403" i="4"/>
  <c r="BC403" i="4" s="1"/>
  <c r="Q444" i="4"/>
  <c r="BC444" i="4" s="1"/>
  <c r="Q476" i="4"/>
  <c r="BC476" i="4" s="1"/>
  <c r="Q506" i="4"/>
  <c r="BC506" i="4" s="1"/>
  <c r="Q555" i="4"/>
  <c r="BC555" i="4" s="1"/>
  <c r="Q586" i="4"/>
  <c r="BC586" i="4" s="1"/>
  <c r="Q611" i="4"/>
  <c r="BC611" i="4" s="1"/>
  <c r="Q639" i="4"/>
  <c r="BC639" i="4" s="1"/>
  <c r="Q666" i="4"/>
  <c r="BC666" i="4" s="1"/>
  <c r="Q707" i="4"/>
  <c r="BC707" i="4" s="1"/>
  <c r="Q736" i="4"/>
  <c r="BC736" i="4" s="1"/>
  <c r="Q765" i="4"/>
  <c r="BC765" i="4" s="1"/>
  <c r="Q793" i="4"/>
  <c r="BC793" i="4" s="1"/>
  <c r="Q821" i="4"/>
  <c r="BC821" i="4" s="1"/>
  <c r="Q855" i="4"/>
  <c r="BC855" i="4" s="1"/>
  <c r="Q883" i="4"/>
  <c r="BC883" i="4" s="1"/>
  <c r="Q912" i="4"/>
  <c r="BC912" i="4" s="1"/>
  <c r="Q946" i="4"/>
  <c r="BC946" i="4" s="1"/>
  <c r="Q974" i="4"/>
  <c r="BC974" i="4" s="1"/>
  <c r="Q1003" i="4"/>
  <c r="BC1003" i="4" s="1"/>
  <c r="Q1031" i="4"/>
  <c r="BC1031" i="4" s="1"/>
  <c r="Q1061" i="4"/>
  <c r="BC1061" i="4" s="1"/>
  <c r="Q1090" i="4"/>
  <c r="BC1090" i="4" s="1"/>
  <c r="Q1124" i="4"/>
  <c r="BC1124" i="4" s="1"/>
  <c r="Q1151" i="4"/>
  <c r="BC1151" i="4" s="1"/>
  <c r="Q1180" i="4"/>
  <c r="BC1180" i="4" s="1"/>
  <c r="Q1209" i="4"/>
  <c r="BC1209" i="4" s="1"/>
  <c r="Q1243" i="4"/>
  <c r="BC1243" i="4" s="1"/>
  <c r="Q1276" i="4"/>
  <c r="BC1276" i="4" s="1"/>
  <c r="Q1303" i="4"/>
  <c r="BC1303" i="4" s="1"/>
  <c r="Q1329" i="4"/>
  <c r="BC1329" i="4" s="1"/>
  <c r="Q1361" i="4"/>
  <c r="BC1361" i="4" s="1"/>
  <c r="Q1388" i="4"/>
  <c r="BC1388" i="4" s="1"/>
  <c r="Q1430" i="4"/>
  <c r="BC1430" i="4" s="1"/>
  <c r="Q1458" i="4"/>
  <c r="BC1458" i="4" s="1"/>
  <c r="Q1496" i="4"/>
  <c r="BC1496" i="4" s="1"/>
  <c r="Q1531" i="4"/>
  <c r="BC1531" i="4" s="1"/>
  <c r="Q1557" i="4"/>
  <c r="BC1557" i="4" s="1"/>
  <c r="Q1590" i="4"/>
  <c r="BC1590" i="4" s="1"/>
  <c r="Q1630" i="4"/>
  <c r="BC1630" i="4" s="1"/>
  <c r="Q1665" i="4"/>
  <c r="BC1665" i="4" s="1"/>
  <c r="Q1695" i="4"/>
  <c r="BC1695" i="4" s="1"/>
  <c r="Q1723" i="4"/>
  <c r="BC1723" i="4" s="1"/>
  <c r="Q1762" i="4"/>
  <c r="BC1762" i="4" s="1"/>
  <c r="Q1787" i="4"/>
  <c r="BC1787" i="4" s="1"/>
  <c r="Q1822" i="4"/>
  <c r="BC1822" i="4" s="1"/>
  <c r="Q1851" i="4"/>
  <c r="BC1851" i="4" s="1"/>
  <c r="Q1876" i="4"/>
  <c r="BC1876" i="4" s="1"/>
  <c r="Q1907" i="4"/>
  <c r="BC1907" i="4" s="1"/>
  <c r="Q1939" i="4"/>
  <c r="BC1939" i="4" s="1"/>
  <c r="Q1966" i="4"/>
  <c r="BC1966" i="4" s="1"/>
  <c r="Q2007" i="4"/>
  <c r="BC2007" i="4" s="1"/>
  <c r="Q285" i="4"/>
  <c r="BC285" i="4" s="1"/>
  <c r="Q319" i="4"/>
  <c r="BC319" i="4" s="1"/>
  <c r="Q348" i="4"/>
  <c r="BC348" i="4" s="1"/>
  <c r="Q376" i="4"/>
  <c r="BC376" i="4" s="1"/>
  <c r="Q424" i="4"/>
  <c r="BC424" i="4" s="1"/>
  <c r="Q460" i="4"/>
  <c r="BC460" i="4" s="1"/>
  <c r="Q493" i="4"/>
  <c r="BC493" i="4" s="1"/>
  <c r="Q522" i="4"/>
  <c r="BC522" i="4" s="1"/>
  <c r="Q550" i="4"/>
  <c r="BC550" i="4" s="1"/>
  <c r="Q582" i="4"/>
  <c r="BC582" i="4" s="1"/>
  <c r="Q607" i="4"/>
  <c r="BC607" i="4" s="1"/>
  <c r="Q634" i="4"/>
  <c r="BC634" i="4" s="1"/>
  <c r="Q674" i="4"/>
  <c r="BC674" i="4" s="1"/>
  <c r="Q701" i="4"/>
  <c r="BC701" i="4" s="1"/>
  <c r="Q738" i="4"/>
  <c r="BC738" i="4" s="1"/>
  <c r="Q775" i="4"/>
  <c r="BC775" i="4" s="1"/>
  <c r="Q802" i="4"/>
  <c r="BC802" i="4" s="1"/>
  <c r="Q830" i="4"/>
  <c r="BC830" i="4" s="1"/>
  <c r="Q864" i="4"/>
  <c r="BC864" i="4" s="1"/>
  <c r="Q900" i="4"/>
  <c r="BC900" i="4" s="1"/>
  <c r="Q926" i="4"/>
  <c r="BC926" i="4" s="1"/>
  <c r="Q955" i="4"/>
  <c r="BC955" i="4" s="1"/>
  <c r="Q991" i="4"/>
  <c r="BC991" i="4" s="1"/>
  <c r="Q1018" i="4"/>
  <c r="BC1018" i="4" s="1"/>
  <c r="Q1056" i="4"/>
  <c r="BC1056" i="4" s="1"/>
  <c r="Q1086" i="4"/>
  <c r="BC1086" i="4" s="1"/>
  <c r="Q1119" i="4"/>
  <c r="BC1119" i="4" s="1"/>
  <c r="Q1153" i="4"/>
  <c r="BC1153" i="4" s="1"/>
  <c r="Q1181" i="4"/>
  <c r="BC1181" i="4" s="1"/>
  <c r="Q1210" i="4"/>
  <c r="BC1210" i="4" s="1"/>
  <c r="Q1238" i="4"/>
  <c r="BC1238" i="4" s="1"/>
  <c r="Q1271" i="4"/>
  <c r="BC1271" i="4" s="1"/>
  <c r="Q1305" i="4"/>
  <c r="BC1305" i="4" s="1"/>
  <c r="Q1337" i="4"/>
  <c r="BC1337" i="4" s="1"/>
  <c r="Q1369" i="4"/>
  <c r="BC1369" i="4" s="1"/>
  <c r="Q1402" i="4"/>
  <c r="BC1402" i="4" s="1"/>
  <c r="Q1431" i="4"/>
  <c r="BC1431" i="4" s="1"/>
  <c r="Q1472" i="4"/>
  <c r="BC1472" i="4" s="1"/>
  <c r="Q1498" i="4"/>
  <c r="BC1498" i="4" s="1"/>
  <c r="Q1532" i="4"/>
  <c r="BC1532" i="4" s="1"/>
  <c r="Q1571" i="4"/>
  <c r="BC1571" i="4" s="1"/>
  <c r="Q1598" i="4"/>
  <c r="BC1598" i="4" s="1"/>
  <c r="Q1625" i="4"/>
  <c r="BC1625" i="4" s="1"/>
  <c r="Q1652" i="4"/>
  <c r="BC1652" i="4" s="1"/>
  <c r="Q1710" i="4"/>
  <c r="BC1710" i="4" s="1"/>
  <c r="Q1738" i="4"/>
  <c r="BC1738" i="4" s="1"/>
  <c r="Q1764" i="4"/>
  <c r="BC1764" i="4" s="1"/>
  <c r="Q1802" i="4"/>
  <c r="BC1802" i="4" s="1"/>
  <c r="Q1830" i="4"/>
  <c r="BC1830" i="4" s="1"/>
  <c r="Q1866" i="4"/>
  <c r="BC1866" i="4" s="1"/>
  <c r="Q1890" i="4"/>
  <c r="BC1890" i="4" s="1"/>
  <c r="Q1922" i="4"/>
  <c r="BC1922" i="4" s="1"/>
  <c r="Q1962" i="4"/>
  <c r="BC1962" i="4" s="1"/>
  <c r="Q1994" i="4"/>
  <c r="BC1994" i="4" s="1"/>
  <c r="Q271" i="4"/>
  <c r="BC271" i="4" s="1"/>
  <c r="Q299" i="4"/>
  <c r="BC299" i="4" s="1"/>
  <c r="Q327" i="4"/>
  <c r="BC327" i="4" s="1"/>
  <c r="Q357" i="4"/>
  <c r="BC357" i="4" s="1"/>
  <c r="Q398" i="4"/>
  <c r="BC398" i="4" s="1"/>
  <c r="Q425" i="4"/>
  <c r="BC425" i="4" s="1"/>
  <c r="Q454" i="4"/>
  <c r="BC454" i="4" s="1"/>
  <c r="Q487" i="4"/>
  <c r="BC487" i="4" s="1"/>
  <c r="Q523" i="4"/>
  <c r="BC523" i="4" s="1"/>
  <c r="Q551" i="4"/>
  <c r="BC551" i="4" s="1"/>
  <c r="Q575" i="4"/>
  <c r="BC575" i="4" s="1"/>
  <c r="Q627" i="4"/>
  <c r="BC627" i="4" s="1"/>
  <c r="Q656" i="4"/>
  <c r="BC656" i="4" s="1"/>
  <c r="Q687" i="4"/>
  <c r="BC687" i="4" s="1"/>
  <c r="Q718" i="4"/>
  <c r="BC718" i="4" s="1"/>
  <c r="Q754" i="4"/>
  <c r="BC754" i="4" s="1"/>
  <c r="Q788" i="4"/>
  <c r="BC788" i="4" s="1"/>
  <c r="Q816" i="4"/>
  <c r="BC816" i="4" s="1"/>
  <c r="Q843" i="4"/>
  <c r="BC843" i="4" s="1"/>
  <c r="Q872" i="4"/>
  <c r="BC872" i="4" s="1"/>
  <c r="Q909" i="4"/>
  <c r="BC909" i="4" s="1"/>
  <c r="Q942" i="4"/>
  <c r="BC942" i="4" s="1"/>
  <c r="Q976" i="4"/>
  <c r="BC976" i="4" s="1"/>
  <c r="Q1013" i="4"/>
  <c r="BC1013" i="4" s="1"/>
  <c r="Q1041" i="4"/>
  <c r="BC1041" i="4" s="1"/>
  <c r="Q1079" i="4"/>
  <c r="BC1079" i="4" s="1"/>
  <c r="Q1105" i="4"/>
  <c r="BC1105" i="4" s="1"/>
  <c r="Q1134" i="4"/>
  <c r="BC1134" i="4" s="1"/>
  <c r="Q1168" i="4"/>
  <c r="BC1168" i="4" s="1"/>
  <c r="Q1199" i="4"/>
  <c r="BC1199" i="4" s="1"/>
  <c r="Q1231" i="4"/>
  <c r="BC1231" i="4" s="1"/>
  <c r="Q1258" i="4"/>
  <c r="BC1258" i="4" s="1"/>
  <c r="Q1285" i="4"/>
  <c r="BC1285" i="4" s="1"/>
  <c r="Q1318" i="4"/>
  <c r="BC1318" i="4" s="1"/>
  <c r="Q1357" i="4"/>
  <c r="BC1357" i="4" s="1"/>
  <c r="Q1384" i="4"/>
  <c r="BC1384" i="4" s="1"/>
  <c r="Q1411" i="4"/>
  <c r="BC1411" i="4" s="1"/>
  <c r="Q1439" i="4"/>
  <c r="BC1439" i="4" s="1"/>
  <c r="Q1479" i="4"/>
  <c r="BC1479" i="4" s="1"/>
  <c r="Q1521" i="4"/>
  <c r="BC1521" i="4" s="1"/>
  <c r="Q1547" i="4"/>
  <c r="BC1547" i="4" s="1"/>
  <c r="Q1578" i="4"/>
  <c r="BC1578" i="4" s="1"/>
  <c r="Q1613" i="4"/>
  <c r="BC1613" i="4" s="1"/>
  <c r="Q1646" i="4"/>
  <c r="BC1646" i="4" s="1"/>
  <c r="Q1673" i="4"/>
  <c r="BC1673" i="4" s="1"/>
  <c r="Q1697" i="4"/>
  <c r="BC1697" i="4" s="1"/>
  <c r="Q1732" i="4"/>
  <c r="BC1732" i="4" s="1"/>
  <c r="Q1782" i="4"/>
  <c r="BC1782" i="4" s="1"/>
  <c r="Q1811" i="4"/>
  <c r="BC1811" i="4" s="1"/>
  <c r="Q1848" i="4"/>
  <c r="BC1848" i="4" s="1"/>
  <c r="Q1891" i="4"/>
  <c r="BC1891" i="4" s="1"/>
  <c r="Q1923" i="4"/>
  <c r="BC1923" i="4" s="1"/>
  <c r="Q1949" i="4"/>
  <c r="BC1949" i="4" s="1"/>
  <c r="Q1976" i="4"/>
  <c r="BC1976" i="4" s="1"/>
  <c r="P279" i="4"/>
  <c r="BB279" i="4" s="1"/>
  <c r="AU279" i="4"/>
  <c r="BD279" i="4" s="1"/>
  <c r="BA279" i="4"/>
  <c r="P313" i="4"/>
  <c r="BB313" i="4" s="1"/>
  <c r="AU313" i="4"/>
  <c r="BD313" i="4" s="1"/>
  <c r="BA313" i="4"/>
  <c r="P350" i="4"/>
  <c r="BB350" i="4" s="1"/>
  <c r="AU350" i="4"/>
  <c r="BD350" i="4" s="1"/>
  <c r="BA350" i="4"/>
  <c r="P385" i="4"/>
  <c r="BB385" i="4" s="1"/>
  <c r="AU385" i="4"/>
  <c r="BD385" i="4" s="1"/>
  <c r="BA385" i="4"/>
  <c r="P426" i="4"/>
  <c r="BB426" i="4" s="1"/>
  <c r="AU426" i="4"/>
  <c r="BD426" i="4" s="1"/>
  <c r="BA426" i="4"/>
  <c r="P461" i="4"/>
  <c r="BB461" i="4" s="1"/>
  <c r="AU461" i="4"/>
  <c r="BD461" i="4" s="1"/>
  <c r="BA461" i="4"/>
  <c r="P495" i="4"/>
  <c r="BB495" i="4" s="1"/>
  <c r="AU495" i="4"/>
  <c r="BD495" i="4" s="1"/>
  <c r="BA495" i="4"/>
  <c r="P530" i="4"/>
  <c r="BB530" i="4" s="1"/>
  <c r="AU530" i="4"/>
  <c r="BD530" i="4" s="1"/>
  <c r="BA530" i="4"/>
  <c r="P576" i="4"/>
  <c r="BB576" i="4" s="1"/>
  <c r="AU576" i="4"/>
  <c r="BD576" i="4" s="1"/>
  <c r="BA576" i="4"/>
  <c r="P602" i="4"/>
  <c r="BB602" i="4" s="1"/>
  <c r="AU602" i="4"/>
  <c r="BD602" i="4" s="1"/>
  <c r="BA602" i="4"/>
  <c r="P628" i="4"/>
  <c r="BB628" i="4" s="1"/>
  <c r="AU628" i="4"/>
  <c r="BD628" i="4" s="1"/>
  <c r="BA628" i="4"/>
  <c r="P662" i="4"/>
  <c r="BB662" i="4" s="1"/>
  <c r="AU662" i="4"/>
  <c r="BD662" i="4" s="1"/>
  <c r="BA662" i="4"/>
  <c r="P688" i="4"/>
  <c r="BB688" i="4" s="1"/>
  <c r="AU688" i="4"/>
  <c r="BD688" i="4" s="1"/>
  <c r="BA688" i="4"/>
  <c r="P719" i="4"/>
  <c r="BB719" i="4" s="1"/>
  <c r="AU719" i="4"/>
  <c r="BD719" i="4" s="1"/>
  <c r="BA719" i="4"/>
  <c r="P755" i="4"/>
  <c r="BB755" i="4" s="1"/>
  <c r="AU755" i="4"/>
  <c r="BD755" i="4" s="1"/>
  <c r="P782" i="4"/>
  <c r="BB782" i="4" s="1"/>
  <c r="AU782" i="4"/>
  <c r="BD782" i="4" s="1"/>
  <c r="BA782" i="4"/>
  <c r="P817" i="4"/>
  <c r="BB817" i="4" s="1"/>
  <c r="AU817" i="4"/>
  <c r="BD817" i="4" s="1"/>
  <c r="BA817" i="4"/>
  <c r="P851" i="4"/>
  <c r="BB851" i="4" s="1"/>
  <c r="AU851" i="4"/>
  <c r="BD851" i="4" s="1"/>
  <c r="P880" i="4"/>
  <c r="BB880" i="4" s="1"/>
  <c r="AU880" i="4"/>
  <c r="BD880" i="4" s="1"/>
  <c r="BA880" i="4"/>
  <c r="P910" i="4"/>
  <c r="BB910" i="4" s="1"/>
  <c r="AU910" i="4"/>
  <c r="BD910" i="4" s="1"/>
  <c r="BA910" i="4"/>
  <c r="P943" i="4"/>
  <c r="BB943" i="4" s="1"/>
  <c r="AU943" i="4"/>
  <c r="BD943" i="4" s="1"/>
  <c r="BA943" i="4"/>
  <c r="P977" i="4"/>
  <c r="BB977" i="4" s="1"/>
  <c r="AU977" i="4"/>
  <c r="BD977" i="4" s="1"/>
  <c r="BA977" i="4"/>
  <c r="P1007" i="4"/>
  <c r="BB1007" i="4" s="1"/>
  <c r="AU1007" i="4"/>
  <c r="BD1007" i="4" s="1"/>
  <c r="BA1007" i="4"/>
  <c r="P1035" i="4"/>
  <c r="BB1035" i="4" s="1"/>
  <c r="AU1035" i="4"/>
  <c r="BD1035" i="4" s="1"/>
  <c r="P1065" i="4"/>
  <c r="BB1065" i="4" s="1"/>
  <c r="AU1065" i="4"/>
  <c r="BD1065" i="4" s="1"/>
  <c r="BA1065" i="4"/>
  <c r="P1099" i="4"/>
  <c r="BB1099" i="4" s="1"/>
  <c r="AU1099" i="4"/>
  <c r="BD1099" i="4" s="1"/>
  <c r="P1128" i="4"/>
  <c r="BB1128" i="4" s="1"/>
  <c r="AU1128" i="4"/>
  <c r="BD1128" i="4" s="1"/>
  <c r="BA1128" i="4"/>
  <c r="P1154" i="4"/>
  <c r="BB1154" i="4" s="1"/>
  <c r="AU1154" i="4"/>
  <c r="BD1154" i="4" s="1"/>
  <c r="BA1154" i="4"/>
  <c r="P1183" i="4"/>
  <c r="BB1183" i="4" s="1"/>
  <c r="AU1183" i="4"/>
  <c r="BD1183" i="4" s="1"/>
  <c r="BA1183" i="4"/>
  <c r="P1207" i="4"/>
  <c r="BB1207" i="4" s="1"/>
  <c r="AU1207" i="4"/>
  <c r="BD1207" i="4" s="1"/>
  <c r="BA1207" i="4"/>
  <c r="P1240" i="4"/>
  <c r="BB1240" i="4" s="1"/>
  <c r="AU1240" i="4"/>
  <c r="BD1240" i="4" s="1"/>
  <c r="BA1240" i="4"/>
  <c r="P1280" i="4"/>
  <c r="BB1280" i="4" s="1"/>
  <c r="AU1280" i="4"/>
  <c r="BD1280" i="4" s="1"/>
  <c r="BA1280" i="4"/>
  <c r="P1307" i="4"/>
  <c r="BB1307" i="4" s="1"/>
  <c r="AU1307" i="4"/>
  <c r="BD1307" i="4" s="1"/>
  <c r="P1344" i="4"/>
  <c r="BB1344" i="4" s="1"/>
  <c r="AU1344" i="4"/>
  <c r="BD1344" i="4" s="1"/>
  <c r="BA1344" i="4"/>
  <c r="P1371" i="4"/>
  <c r="BB1371" i="4" s="1"/>
  <c r="AU1371" i="4"/>
  <c r="BD1371" i="4" s="1"/>
  <c r="P1397" i="4"/>
  <c r="BB1397" i="4" s="1"/>
  <c r="AU1397" i="4"/>
  <c r="BD1397" i="4" s="1"/>
  <c r="BA1397" i="4"/>
  <c r="P1426" i="4"/>
  <c r="BB1426" i="4" s="1"/>
  <c r="AU1426" i="4"/>
  <c r="BD1426" i="4" s="1"/>
  <c r="BA1426" i="4"/>
  <c r="P1454" i="4"/>
  <c r="BB1454" i="4" s="1"/>
  <c r="AU1454" i="4"/>
  <c r="BD1454" i="4" s="1"/>
  <c r="BA1454" i="4"/>
  <c r="P1480" i="4"/>
  <c r="BB1480" i="4" s="1"/>
  <c r="AU1480" i="4"/>
  <c r="BD1480" i="4" s="1"/>
  <c r="BA1480" i="4"/>
  <c r="P1516" i="4"/>
  <c r="BB1516" i="4" s="1"/>
  <c r="AU1516" i="4"/>
  <c r="BD1516" i="4" s="1"/>
  <c r="BA1516" i="4"/>
  <c r="P1540" i="4"/>
  <c r="BB1540" i="4" s="1"/>
  <c r="AU1540" i="4"/>
  <c r="BD1540" i="4" s="1"/>
  <c r="BA1540" i="4"/>
  <c r="P1566" i="4"/>
  <c r="BB1566" i="4" s="1"/>
  <c r="AU1566" i="4"/>
  <c r="BD1566" i="4" s="1"/>
  <c r="BA1566" i="4"/>
  <c r="P1593" i="4"/>
  <c r="BB1593" i="4" s="1"/>
  <c r="AU1593" i="4"/>
  <c r="BD1593" i="4" s="1"/>
  <c r="BA1593" i="4"/>
  <c r="P1626" i="4"/>
  <c r="BB1626" i="4" s="1"/>
  <c r="AU1626" i="4"/>
  <c r="BD1626" i="4" s="1"/>
  <c r="BA1626" i="4"/>
  <c r="P1654" i="4"/>
  <c r="BB1654" i="4" s="1"/>
  <c r="AU1654" i="4"/>
  <c r="BD1654" i="4" s="1"/>
  <c r="BA1654" i="4"/>
  <c r="P1679" i="4"/>
  <c r="BB1679" i="4" s="1"/>
  <c r="AU1679" i="4"/>
  <c r="BD1679" i="4" s="1"/>
  <c r="BA1679" i="4"/>
  <c r="P1712" i="4"/>
  <c r="BB1712" i="4" s="1"/>
  <c r="AU1712" i="4"/>
  <c r="BD1712" i="4" s="1"/>
  <c r="BA1712" i="4"/>
  <c r="P1752" i="4"/>
  <c r="BB1752" i="4" s="1"/>
  <c r="AU1752" i="4"/>
  <c r="BD1752" i="4" s="1"/>
  <c r="BA1752" i="4"/>
  <c r="P1778" i="4"/>
  <c r="BB1778" i="4" s="1"/>
  <c r="AU1778" i="4"/>
  <c r="BD1778" i="4" s="1"/>
  <c r="BA1778" i="4"/>
  <c r="P1804" i="4"/>
  <c r="BB1804" i="4" s="1"/>
  <c r="AU1804" i="4"/>
  <c r="BD1804" i="4" s="1"/>
  <c r="BA1804" i="4"/>
  <c r="P1836" i="4"/>
  <c r="BB1836" i="4" s="1"/>
  <c r="AU1836" i="4"/>
  <c r="BD1836" i="4" s="1"/>
  <c r="BA1836" i="4"/>
  <c r="P1867" i="4"/>
  <c r="BB1867" i="4" s="1"/>
  <c r="AU1867" i="4"/>
  <c r="BD1867" i="4" s="1"/>
  <c r="BA1867" i="4"/>
  <c r="P1897" i="4"/>
  <c r="BB1897" i="4" s="1"/>
  <c r="AU1897" i="4"/>
  <c r="BD1897" i="4" s="1"/>
  <c r="BA1897" i="4"/>
  <c r="P1943" i="4"/>
  <c r="BB1943" i="4" s="1"/>
  <c r="AU1943" i="4"/>
  <c r="BD1943" i="4" s="1"/>
  <c r="BA1943" i="4"/>
  <c r="P1989" i="4"/>
  <c r="BB1989" i="4" s="1"/>
  <c r="AU1989" i="4"/>
  <c r="BD1989" i="4" s="1"/>
  <c r="BA1989" i="4"/>
  <c r="P527" i="4"/>
  <c r="BB527" i="4" s="1"/>
  <c r="AU527" i="4"/>
  <c r="BD527" i="4" s="1"/>
  <c r="BA527" i="4"/>
  <c r="Q801" i="4"/>
  <c r="BC801" i="4" s="1"/>
  <c r="Q1125" i="4"/>
  <c r="BC1125" i="4" s="1"/>
  <c r="Q1445" i="4"/>
  <c r="BC1445" i="4" s="1"/>
  <c r="P1563" i="4"/>
  <c r="BB1563" i="4" s="1"/>
  <c r="AU1563" i="4"/>
  <c r="BD1563" i="4" s="1"/>
  <c r="P1776" i="4"/>
  <c r="BB1776" i="4" s="1"/>
  <c r="AU1776" i="4"/>
  <c r="BD1776" i="4" s="1"/>
  <c r="BA1776" i="4"/>
  <c r="P397" i="4"/>
  <c r="BB397" i="4" s="1"/>
  <c r="AU397" i="4"/>
  <c r="BD397" i="4" s="1"/>
  <c r="BA397" i="4"/>
  <c r="P633" i="4"/>
  <c r="BB633" i="4" s="1"/>
  <c r="AU633" i="4"/>
  <c r="BD633" i="4" s="1"/>
  <c r="BA633" i="4"/>
  <c r="P940" i="4"/>
  <c r="BB940" i="4" s="1"/>
  <c r="AU940" i="4"/>
  <c r="BD940" i="4" s="1"/>
  <c r="BA940" i="4"/>
  <c r="Q1118" i="4"/>
  <c r="BC1118" i="4" s="1"/>
  <c r="P1356" i="4"/>
  <c r="BB1356" i="4" s="1"/>
  <c r="AU1356" i="4"/>
  <c r="BD1356" i="4" s="1"/>
  <c r="BA1356" i="4"/>
  <c r="P1490" i="4"/>
  <c r="BB1490" i="4" s="1"/>
  <c r="AU1490" i="4"/>
  <c r="BD1490" i="4" s="1"/>
  <c r="BA1490" i="4"/>
  <c r="Q1859" i="4"/>
  <c r="BC1859" i="4" s="1"/>
  <c r="Q375" i="4"/>
  <c r="BC375" i="4" s="1"/>
  <c r="Q766" i="4"/>
  <c r="BC766" i="4" s="1"/>
  <c r="P871" i="4"/>
  <c r="BB871" i="4" s="1"/>
  <c r="AU871" i="4"/>
  <c r="BD871" i="4" s="1"/>
  <c r="BA871" i="4"/>
  <c r="P1166" i="4"/>
  <c r="BB1166" i="4" s="1"/>
  <c r="AU1166" i="4"/>
  <c r="BD1166" i="4" s="1"/>
  <c r="BA1166" i="4"/>
  <c r="P1520" i="4"/>
  <c r="BB1520" i="4" s="1"/>
  <c r="AU1520" i="4"/>
  <c r="BD1520" i="4" s="1"/>
  <c r="BA1520" i="4"/>
  <c r="P1696" i="4"/>
  <c r="BB1696" i="4" s="1"/>
  <c r="AU1696" i="4"/>
  <c r="BD1696" i="4" s="1"/>
  <c r="BA1696" i="4"/>
  <c r="P1947" i="4"/>
  <c r="BB1947" i="4" s="1"/>
  <c r="AU1947" i="4"/>
  <c r="BD1947" i="4" s="1"/>
  <c r="BA1947" i="4"/>
  <c r="Q507" i="4"/>
  <c r="BC507" i="4" s="1"/>
  <c r="Q673" i="4"/>
  <c r="BC673" i="4" s="1"/>
  <c r="P919" i="4"/>
  <c r="BB919" i="4" s="1"/>
  <c r="AU919" i="4"/>
  <c r="BD919" i="4" s="1"/>
  <c r="BA919" i="4"/>
  <c r="Q1204" i="4"/>
  <c r="BC1204" i="4" s="1"/>
  <c r="Q1401" i="4"/>
  <c r="BC1401" i="4" s="1"/>
  <c r="P1801" i="4"/>
  <c r="BB1801" i="4" s="1"/>
  <c r="AU1801" i="4"/>
  <c r="BD1801" i="4" s="1"/>
  <c r="BA1801" i="4"/>
  <c r="P1877" i="4"/>
  <c r="BB1877" i="4" s="1"/>
  <c r="AU1877" i="4"/>
  <c r="BD1877" i="4" s="1"/>
  <c r="BA1877" i="4"/>
  <c r="P431" i="4"/>
  <c r="BB431" i="4" s="1"/>
  <c r="AU431" i="4"/>
  <c r="BD431" i="4" s="1"/>
  <c r="BA431" i="4"/>
  <c r="Q760" i="4"/>
  <c r="BC760" i="4" s="1"/>
  <c r="Q1091" i="4"/>
  <c r="BC1091" i="4" s="1"/>
  <c r="P1270" i="4"/>
  <c r="BB1270" i="4" s="1"/>
  <c r="AU1270" i="4"/>
  <c r="BD1270" i="4" s="1"/>
  <c r="BA1270" i="4"/>
  <c r="P1604" i="4"/>
  <c r="BB1604" i="4" s="1"/>
  <c r="AU1604" i="4"/>
  <c r="BD1604" i="4" s="1"/>
  <c r="BA1604" i="4"/>
  <c r="P1840" i="4"/>
  <c r="BB1840" i="4" s="1"/>
  <c r="AU1840" i="4"/>
  <c r="BD1840" i="4" s="1"/>
  <c r="BA1840" i="4"/>
  <c r="Q341" i="4"/>
  <c r="BC341" i="4" s="1"/>
  <c r="P417" i="4"/>
  <c r="BB417" i="4" s="1"/>
  <c r="AU417" i="4"/>
  <c r="BD417" i="4" s="1"/>
  <c r="BA417" i="4"/>
  <c r="P606" i="4"/>
  <c r="BB606" i="4" s="1"/>
  <c r="AU606" i="4"/>
  <c r="BD606" i="4" s="1"/>
  <c r="BA606" i="4"/>
  <c r="Q745" i="4"/>
  <c r="BC745" i="4" s="1"/>
  <c r="Q1382" i="4"/>
  <c r="BC1382" i="4" s="1"/>
  <c r="Q1788" i="4"/>
  <c r="BC1788" i="4" s="1"/>
  <c r="P835" i="4"/>
  <c r="BB835" i="4" s="1"/>
  <c r="AU835" i="4"/>
  <c r="BD835" i="4" s="1"/>
  <c r="P990" i="4"/>
  <c r="BB990" i="4" s="1"/>
  <c r="AU990" i="4"/>
  <c r="BD990" i="4" s="1"/>
  <c r="BA990" i="4"/>
  <c r="Q1244" i="4"/>
  <c r="BC1244" i="4" s="1"/>
  <c r="Q1503" i="4"/>
  <c r="BC1503" i="4" s="1"/>
  <c r="P700" i="4"/>
  <c r="BB700" i="4" s="1"/>
  <c r="AU700" i="4"/>
  <c r="BD700" i="4" s="1"/>
  <c r="BA700" i="4"/>
  <c r="Q884" i="4"/>
  <c r="BC884" i="4" s="1"/>
  <c r="Q1139" i="4"/>
  <c r="BC1139" i="4" s="1"/>
  <c r="P1865" i="4"/>
  <c r="BB1865" i="4" s="1"/>
  <c r="AU1865" i="4"/>
  <c r="BD1865" i="4" s="1"/>
  <c r="BA1865" i="4"/>
  <c r="Q534" i="4"/>
  <c r="BC534" i="4" s="1"/>
  <c r="P1193" i="4"/>
  <c r="BB1193" i="4" s="1"/>
  <c r="AU1193" i="4"/>
  <c r="BD1193" i="4" s="1"/>
  <c r="BA1193" i="4"/>
  <c r="Q1452" i="4"/>
  <c r="BC1452" i="4" s="1"/>
  <c r="P1981" i="4"/>
  <c r="BB1981" i="4" s="1"/>
  <c r="AU1981" i="4"/>
  <c r="BD1981" i="4" s="1"/>
  <c r="BA1981" i="4"/>
  <c r="P1932" i="4"/>
  <c r="BB1932" i="4" s="1"/>
  <c r="AU1932" i="4"/>
  <c r="BD1932" i="4" s="1"/>
  <c r="P1956" i="4"/>
  <c r="BB1956" i="4" s="1"/>
  <c r="AU1956" i="4"/>
  <c r="BD1956" i="4" s="1"/>
  <c r="P1980" i="4"/>
  <c r="BB1980" i="4" s="1"/>
  <c r="AU1980" i="4"/>
  <c r="BD1980" i="4" s="1"/>
  <c r="P1916" i="4"/>
  <c r="BB1916" i="4" s="1"/>
  <c r="AU1916" i="4"/>
  <c r="BD1916" i="4" s="1"/>
  <c r="P2004" i="4"/>
  <c r="BB2004" i="4" s="1"/>
  <c r="AU2004" i="4"/>
  <c r="BD2004" i="4" s="1"/>
  <c r="P1964" i="4"/>
  <c r="BB1964" i="4" s="1"/>
  <c r="AU1964" i="4"/>
  <c r="BD1964" i="4" s="1"/>
  <c r="P1988" i="4"/>
  <c r="BB1988" i="4" s="1"/>
  <c r="AU1988" i="4"/>
  <c r="BD1988" i="4" s="1"/>
  <c r="P1924" i="4"/>
  <c r="BB1924" i="4" s="1"/>
  <c r="AU1924" i="4"/>
  <c r="BD1924" i="4" s="1"/>
  <c r="P1948" i="4"/>
  <c r="BB1948" i="4" s="1"/>
  <c r="AU1948" i="4"/>
  <c r="BD1948" i="4" s="1"/>
  <c r="P1972" i="4"/>
  <c r="BB1972" i="4" s="1"/>
  <c r="AU1972" i="4"/>
  <c r="BD1972" i="4" s="1"/>
  <c r="P1996" i="4"/>
  <c r="BB1996" i="4" s="1"/>
  <c r="AU1996" i="4"/>
  <c r="BD1996" i="4" s="1"/>
  <c r="BC265" i="4"/>
  <c r="BC154" i="4"/>
  <c r="BC137" i="4"/>
  <c r="V240" i="4"/>
  <c r="V137" i="4"/>
  <c r="V176" i="4"/>
  <c r="V265" i="4"/>
  <c r="AP172" i="4"/>
  <c r="AP194" i="4"/>
  <c r="AP127" i="4"/>
  <c r="AR10" i="19"/>
  <c r="K10" i="19"/>
  <c r="I10" i="19"/>
  <c r="BE265" i="4"/>
  <c r="AX201" i="4"/>
  <c r="AY265" i="4"/>
  <c r="AX178" i="4"/>
  <c r="AZ178" i="4" s="1"/>
  <c r="AY242" i="4"/>
  <c r="AZ242" i="4"/>
  <c r="AY161" i="4"/>
  <c r="AY225" i="4"/>
  <c r="AX186" i="4"/>
  <c r="AZ186" i="4"/>
  <c r="AX250" i="4"/>
  <c r="AZ250" i="4" s="1"/>
  <c r="AY169" i="4"/>
  <c r="BE194" i="4"/>
  <c r="AX241" i="4"/>
  <c r="AZ241" i="4"/>
  <c r="AX138" i="4"/>
  <c r="AZ138" i="4" s="1"/>
  <c r="AY202" i="4"/>
  <c r="AY121" i="4"/>
  <c r="AY185" i="4"/>
  <c r="AX146" i="4"/>
  <c r="AZ146" i="4" s="1"/>
  <c r="AX210" i="4"/>
  <c r="AZ210" i="4"/>
  <c r="AY193" i="4"/>
  <c r="AY257" i="4"/>
  <c r="AZ201" i="4"/>
  <c r="AZ265" i="4"/>
  <c r="BE162" i="4"/>
  <c r="AX226" i="4"/>
  <c r="AZ226" i="4" s="1"/>
  <c r="AY145" i="4"/>
  <c r="BE170" i="4"/>
  <c r="BE234" i="4"/>
  <c r="AY153" i="4"/>
  <c r="AX217" i="4"/>
  <c r="AZ217" i="4" s="1"/>
  <c r="V200" i="4"/>
  <c r="V179" i="4"/>
  <c r="V136" i="4"/>
  <c r="V218" i="4"/>
  <c r="B11" i="19" a="1"/>
  <c r="B11" i="19" s="1"/>
  <c r="AP179" i="4"/>
  <c r="BA120" i="4"/>
  <c r="BA132" i="4"/>
  <c r="BA126" i="4"/>
  <c r="BA136" i="4"/>
  <c r="BA130" i="4"/>
  <c r="G10" i="19"/>
  <c r="D10" i="19"/>
  <c r="H10" i="19"/>
  <c r="E10" i="19"/>
  <c r="C10" i="19"/>
  <c r="BA124" i="4"/>
  <c r="BA31" i="4"/>
  <c r="BE217" i="4"/>
  <c r="BE226" i="4"/>
  <c r="BA128" i="4"/>
  <c r="BA122" i="4"/>
  <c r="AY186" i="4"/>
  <c r="V158" i="4"/>
  <c r="V207" i="4"/>
  <c r="V168" i="4"/>
  <c r="V187" i="4"/>
  <c r="V244" i="4"/>
  <c r="V125" i="4"/>
  <c r="V205" i="4"/>
  <c r="BA116" i="4"/>
  <c r="BE153" i="4"/>
  <c r="AP217" i="4"/>
  <c r="V143" i="4"/>
  <c r="V223" i="4"/>
  <c r="V257" i="4"/>
  <c r="V250" i="4"/>
  <c r="V123" i="4"/>
  <c r="V180" i="4"/>
  <c r="V260" i="4"/>
  <c r="V141" i="4"/>
  <c r="V121" i="4"/>
  <c r="V152" i="4"/>
  <c r="V166" i="4"/>
  <c r="V174" i="4"/>
  <c r="V238" i="4"/>
  <c r="V175" i="4"/>
  <c r="V239" i="4"/>
  <c r="V178" i="4"/>
  <c r="V242" i="4"/>
  <c r="V131" i="4"/>
  <c r="V195" i="4"/>
  <c r="V259" i="4"/>
  <c r="V230" i="4"/>
  <c r="V234" i="4"/>
  <c r="V139" i="4"/>
  <c r="V203" i="4"/>
  <c r="V140" i="4"/>
  <c r="V204" i="4"/>
  <c r="V149" i="4"/>
  <c r="V213" i="4"/>
  <c r="V231" i="4"/>
  <c r="V170" i="4"/>
  <c r="V249" i="4"/>
  <c r="V148" i="4"/>
  <c r="V212" i="4"/>
  <c r="V157" i="4"/>
  <c r="V221" i="4"/>
  <c r="V167" i="4"/>
  <c r="V216" i="4"/>
  <c r="V185" i="4"/>
  <c r="V64" i="4"/>
  <c r="V160" i="4"/>
  <c r="V224" i="4"/>
  <c r="V177" i="4"/>
  <c r="V241" i="4"/>
  <c r="AY129" i="4"/>
  <c r="BC193" i="4"/>
  <c r="BE129" i="4"/>
  <c r="BE146" i="4"/>
  <c r="AY137" i="4"/>
  <c r="BC129" i="4"/>
  <c r="BC210" i="4"/>
  <c r="BE137" i="4"/>
  <c r="BE154" i="4"/>
  <c r="AX145" i="4"/>
  <c r="AZ145" i="4" s="1"/>
  <c r="AY146" i="4"/>
  <c r="BE210" i="4"/>
  <c r="AX193" i="4"/>
  <c r="AZ193" i="4" s="1"/>
  <c r="BE257" i="4"/>
  <c r="AX257" i="4"/>
  <c r="AZ257" i="4" s="1"/>
  <c r="AY210" i="4"/>
  <c r="AX129" i="4"/>
  <c r="AZ129" i="4" s="1"/>
  <c r="AY201" i="4"/>
  <c r="AY218" i="4"/>
  <c r="AX137" i="4"/>
  <c r="AZ137" i="4" s="1"/>
  <c r="AX154" i="4"/>
  <c r="AZ154" i="4" s="1"/>
  <c r="AX218" i="4"/>
  <c r="AZ218" i="4" s="1"/>
  <c r="AY154" i="4"/>
  <c r="BE250" i="4"/>
  <c r="AX153" i="4"/>
  <c r="AZ153" i="4" s="1"/>
  <c r="AX209" i="4"/>
  <c r="AZ209" i="4" s="1"/>
  <c r="AY234" i="4"/>
  <c r="BC186" i="4"/>
  <c r="BC250" i="4"/>
  <c r="BE169" i="4"/>
  <c r="BE233" i="4"/>
  <c r="BE258" i="4"/>
  <c r="AX161" i="4"/>
  <c r="AZ161" i="4" s="1"/>
  <c r="AY217" i="4"/>
  <c r="AX234" i="4"/>
  <c r="AZ234" i="4" s="1"/>
  <c r="BC258" i="4"/>
  <c r="BE177" i="4"/>
  <c r="BE241" i="4"/>
  <c r="AX225" i="4"/>
  <c r="AZ225" i="4" s="1"/>
  <c r="AY162" i="4"/>
  <c r="BE186" i="4"/>
  <c r="AX169" i="4"/>
  <c r="AZ169" i="4" s="1"/>
  <c r="AY233" i="4"/>
  <c r="AX233" i="4"/>
  <c r="AZ233" i="4" s="1"/>
  <c r="AY241" i="4"/>
  <c r="AY194" i="4"/>
  <c r="AY250" i="4"/>
  <c r="AX177" i="4"/>
  <c r="AZ177" i="4" s="1"/>
  <c r="AY209" i="4"/>
  <c r="AX162" i="4"/>
  <c r="AZ162" i="4" s="1"/>
  <c r="AX194" i="4"/>
  <c r="AZ194" i="4" s="1"/>
  <c r="P10" i="19"/>
  <c r="AY177" i="4"/>
  <c r="AY249" i="4"/>
  <c r="AX202" i="4"/>
  <c r="AZ202" i="4" s="1"/>
  <c r="AY258" i="4"/>
  <c r="AX185" i="4"/>
  <c r="AZ185" i="4" s="1"/>
  <c r="AX249" i="4"/>
  <c r="AZ249" i="4" s="1"/>
  <c r="AX258" i="4"/>
  <c r="AZ258" i="4" s="1"/>
  <c r="AX121" i="4"/>
  <c r="AZ121" i="4" s="1"/>
  <c r="AY138" i="4"/>
  <c r="AG23" i="4"/>
  <c r="AH23" i="4" s="1"/>
  <c r="AX170" i="4"/>
  <c r="AZ170" i="4" s="1"/>
  <c r="AG18" i="4"/>
  <c r="AH18" i="4" s="1"/>
  <c r="AG26" i="4"/>
  <c r="AH26" i="4" s="1"/>
  <c r="AY226" i="4"/>
  <c r="BE138" i="4"/>
  <c r="BE202" i="4"/>
  <c r="AG14" i="4"/>
  <c r="AH14" i="4" s="1"/>
  <c r="AG11" i="4"/>
  <c r="AH11" i="4" s="1"/>
  <c r="AG28" i="4"/>
  <c r="AH28" i="4" s="1"/>
  <c r="AG25" i="4"/>
  <c r="AH25" i="4" s="1"/>
  <c r="AG30" i="4"/>
  <c r="AH30" i="4" s="1"/>
  <c r="AG13" i="4"/>
  <c r="AH13" i="4" s="1"/>
  <c r="AG22" i="4"/>
  <c r="AH22" i="4" s="1"/>
  <c r="AG16" i="4"/>
  <c r="AH16" i="4" s="1"/>
  <c r="AG24" i="4"/>
  <c r="AH24" i="4" s="1"/>
  <c r="AG20" i="4"/>
  <c r="AH20" i="4" s="1"/>
  <c r="AG12" i="4"/>
  <c r="AH12" i="4" s="1"/>
  <c r="AG19" i="4"/>
  <c r="AH19" i="4" s="1"/>
  <c r="AG31" i="4"/>
  <c r="AH31" i="4" s="1"/>
  <c r="AG17" i="4"/>
  <c r="AH17" i="4" s="1"/>
  <c r="AG32" i="4"/>
  <c r="AH32" i="4" s="1"/>
  <c r="AG29" i="4"/>
  <c r="AH29" i="4" s="1"/>
  <c r="AG35" i="4"/>
  <c r="AH35" i="4" s="1"/>
  <c r="AG21" i="4"/>
  <c r="AH21" i="4" s="1"/>
  <c r="AG15" i="4"/>
  <c r="AH15" i="4" s="1"/>
  <c r="P266" i="4"/>
  <c r="BB266" i="4" s="1"/>
  <c r="AU266" i="4"/>
  <c r="BD266" i="4" s="1"/>
  <c r="Q266" i="4"/>
  <c r="BC266" i="4" s="1"/>
  <c r="P76" i="4"/>
  <c r="AU76" i="4"/>
  <c r="Q76" i="4"/>
  <c r="BC76" i="4" s="1"/>
  <c r="AH9" i="4"/>
  <c r="V15" i="4"/>
  <c r="V114" i="4"/>
  <c r="V38" i="4"/>
  <c r="V53" i="4"/>
  <c r="V65" i="4"/>
  <c r="V76" i="4"/>
  <c r="V16" i="4"/>
  <c r="V107" i="4"/>
  <c r="V39" i="4"/>
  <c r="V74" i="4"/>
  <c r="V77" i="4"/>
  <c r="V110" i="4"/>
  <c r="V50" i="4"/>
  <c r="V61" i="4"/>
  <c r="V105" i="4"/>
  <c r="V84" i="4"/>
  <c r="V88" i="4"/>
  <c r="V12" i="4"/>
  <c r="V111" i="4"/>
  <c r="V43" i="4"/>
  <c r="V70" i="4"/>
  <c r="V41" i="4"/>
  <c r="V13" i="4"/>
  <c r="AP101" i="4"/>
  <c r="V46" i="4"/>
  <c r="V81" i="4"/>
  <c r="V92" i="4"/>
  <c r="V73" i="4"/>
  <c r="V20" i="4"/>
  <c r="V24" i="4"/>
  <c r="V115" i="4"/>
  <c r="V47" i="4"/>
  <c r="V82" i="4"/>
  <c r="V97" i="4"/>
  <c r="V108" i="4"/>
  <c r="V89" i="4"/>
  <c r="V69" i="4"/>
  <c r="V17" i="4"/>
  <c r="V28" i="4"/>
  <c r="V96" i="4"/>
  <c r="V59" i="4"/>
  <c r="V55" i="4"/>
  <c r="V51" i="4"/>
  <c r="V78" i="4"/>
  <c r="V18" i="4"/>
  <c r="AP18" i="4"/>
  <c r="V93" i="4"/>
  <c r="V33" i="4"/>
  <c r="V44" i="4"/>
  <c r="AP39" i="4"/>
  <c r="V25" i="4"/>
  <c r="V100" i="4"/>
  <c r="V104" i="4"/>
  <c r="V67" i="4"/>
  <c r="V32" i="4"/>
  <c r="V9" i="4"/>
  <c r="V86" i="4"/>
  <c r="V90" i="4"/>
  <c r="V14" i="4"/>
  <c r="V113" i="4"/>
  <c r="V29" i="4"/>
  <c r="V56" i="4"/>
  <c r="V83" i="4"/>
  <c r="AP50" i="4"/>
  <c r="V112" i="4"/>
  <c r="V36" i="4"/>
  <c r="V40" i="4"/>
  <c r="V63" i="4"/>
  <c r="V98" i="4"/>
  <c r="V22" i="4"/>
  <c r="V26" i="4"/>
  <c r="V101" i="4"/>
  <c r="V49" i="4"/>
  <c r="V60" i="4"/>
  <c r="V87" i="4"/>
  <c r="V19" i="4"/>
  <c r="AP87" i="4"/>
  <c r="V48" i="4"/>
  <c r="V75" i="4"/>
  <c r="V71" i="4"/>
  <c r="V106" i="4"/>
  <c r="V94" i="4"/>
  <c r="V34" i="4"/>
  <c r="V109" i="4"/>
  <c r="V57" i="4"/>
  <c r="V37" i="4"/>
  <c r="V72" i="4"/>
  <c r="V99" i="4"/>
  <c r="V23" i="4"/>
  <c r="V58" i="4"/>
  <c r="AP63" i="4"/>
  <c r="AP77" i="4"/>
  <c r="V79" i="4"/>
  <c r="V11" i="4"/>
  <c r="V102" i="4"/>
  <c r="V42" i="4"/>
  <c r="V30" i="4"/>
  <c r="V45" i="4"/>
  <c r="V80" i="4"/>
  <c r="V68" i="4"/>
  <c r="V103" i="4"/>
  <c r="V35" i="4"/>
  <c r="V54" i="4"/>
  <c r="Q172" i="4"/>
  <c r="BC172" i="4" s="1"/>
  <c r="Q213" i="4"/>
  <c r="BC213" i="4" s="1"/>
  <c r="Q180" i="4"/>
  <c r="BC180" i="4" s="1"/>
  <c r="P233" i="4"/>
  <c r="BB233" i="4" s="1"/>
  <c r="AU233" i="4"/>
  <c r="BD233" i="4" s="1"/>
  <c r="BA233" i="4"/>
  <c r="P259" i="4"/>
  <c r="BB259" i="4" s="1"/>
  <c r="AU259" i="4"/>
  <c r="BD259" i="4" s="1"/>
  <c r="BA259" i="4"/>
  <c r="P140" i="4"/>
  <c r="BB140" i="4" s="1"/>
  <c r="AU140" i="4"/>
  <c r="BD140" i="4" s="1"/>
  <c r="P166" i="4"/>
  <c r="BB166" i="4" s="1"/>
  <c r="AU166" i="4"/>
  <c r="BD166" i="4" s="1"/>
  <c r="P201" i="4"/>
  <c r="BB201" i="4" s="1"/>
  <c r="AU201" i="4"/>
  <c r="BD201" i="4" s="1"/>
  <c r="BA201" i="4"/>
  <c r="P234" i="4"/>
  <c r="BB234" i="4" s="1"/>
  <c r="AU234" i="4"/>
  <c r="BD234" i="4" s="1"/>
  <c r="BA234" i="4"/>
  <c r="P260" i="4"/>
  <c r="BB260" i="4" s="1"/>
  <c r="AU260" i="4"/>
  <c r="BD260" i="4" s="1"/>
  <c r="P147" i="4"/>
  <c r="BB147" i="4" s="1"/>
  <c r="AU147" i="4"/>
  <c r="BD147" i="4" s="1"/>
  <c r="BA147" i="4"/>
  <c r="P174" i="4"/>
  <c r="BB174" i="4" s="1"/>
  <c r="AU174" i="4"/>
  <c r="BD174" i="4" s="1"/>
  <c r="BA174" i="4"/>
  <c r="P208" i="4"/>
  <c r="BB208" i="4" s="1"/>
  <c r="AU208" i="4"/>
  <c r="BD208" i="4" s="1"/>
  <c r="BA208" i="4"/>
  <c r="P235" i="4"/>
  <c r="BB235" i="4" s="1"/>
  <c r="AU235" i="4"/>
  <c r="BD235" i="4" s="1"/>
  <c r="BA235" i="4"/>
  <c r="P261" i="4"/>
  <c r="BB261" i="4" s="1"/>
  <c r="AU261" i="4"/>
  <c r="BD261" i="4" s="1"/>
  <c r="P134" i="4"/>
  <c r="BB134" i="4" s="1"/>
  <c r="AU134" i="4"/>
  <c r="BD134" i="4" s="1"/>
  <c r="P175" i="4"/>
  <c r="BB175" i="4" s="1"/>
  <c r="AU175" i="4"/>
  <c r="BD175" i="4" s="1"/>
  <c r="BA175" i="4"/>
  <c r="P203" i="4"/>
  <c r="BB203" i="4" s="1"/>
  <c r="AU203" i="4"/>
  <c r="BD203" i="4" s="1"/>
  <c r="BA203" i="4"/>
  <c r="P229" i="4"/>
  <c r="BB229" i="4" s="1"/>
  <c r="AU229" i="4"/>
  <c r="BD229" i="4" s="1"/>
  <c r="P123" i="4"/>
  <c r="BB123" i="4" s="1"/>
  <c r="AU123" i="4"/>
  <c r="BD123" i="4" s="1"/>
  <c r="BA123" i="4"/>
  <c r="P149" i="4"/>
  <c r="BB149" i="4" s="1"/>
  <c r="AU149" i="4"/>
  <c r="BD149" i="4" s="1"/>
  <c r="P177" i="4"/>
  <c r="BB177" i="4" s="1"/>
  <c r="AU177" i="4"/>
  <c r="BD177" i="4" s="1"/>
  <c r="BA177" i="4"/>
  <c r="P204" i="4"/>
  <c r="BB204" i="4" s="1"/>
  <c r="AU204" i="4"/>
  <c r="BD204" i="4" s="1"/>
  <c r="P230" i="4"/>
  <c r="BB230" i="4" s="1"/>
  <c r="AU230" i="4"/>
  <c r="BD230" i="4" s="1"/>
  <c r="BA230" i="4"/>
  <c r="P257" i="4"/>
  <c r="BB257" i="4" s="1"/>
  <c r="AU257" i="4"/>
  <c r="BD257" i="4" s="1"/>
  <c r="BA257" i="4"/>
  <c r="P138" i="4"/>
  <c r="BB138" i="4" s="1"/>
  <c r="AU138" i="4"/>
  <c r="BD138" i="4" s="1"/>
  <c r="BA138" i="4"/>
  <c r="P179" i="4"/>
  <c r="BB179" i="4" s="1"/>
  <c r="AU179" i="4"/>
  <c r="BD179" i="4" s="1"/>
  <c r="BA179" i="4"/>
  <c r="P218" i="4"/>
  <c r="BB218" i="4" s="1"/>
  <c r="AU218" i="4"/>
  <c r="BD218" i="4" s="1"/>
  <c r="BA218" i="4"/>
  <c r="P246" i="4"/>
  <c r="BB246" i="4" s="1"/>
  <c r="AU246" i="4"/>
  <c r="BD246" i="4" s="1"/>
  <c r="P118" i="4"/>
  <c r="BB118" i="4" s="1"/>
  <c r="AU118" i="4"/>
  <c r="BD118" i="4" s="1"/>
  <c r="P148" i="4"/>
  <c r="BB148" i="4" s="1"/>
  <c r="AU148" i="4"/>
  <c r="BD148" i="4" s="1"/>
  <c r="BA148" i="4"/>
  <c r="BA212" i="4"/>
  <c r="BA244" i="4"/>
  <c r="P125" i="4"/>
  <c r="BB125" i="4" s="1"/>
  <c r="AU125" i="4"/>
  <c r="BD125" i="4" s="1"/>
  <c r="P151" i="4"/>
  <c r="BB151" i="4" s="1"/>
  <c r="AU151" i="4"/>
  <c r="BD151" i="4" s="1"/>
  <c r="BA151" i="4"/>
  <c r="P180" i="4"/>
  <c r="BB180" i="4" s="1"/>
  <c r="AU180" i="4"/>
  <c r="BD180" i="4" s="1"/>
  <c r="P206" i="4"/>
  <c r="BB206" i="4" s="1"/>
  <c r="AU206" i="4"/>
  <c r="BD206" i="4" s="1"/>
  <c r="BA206" i="4"/>
  <c r="Q117" i="4"/>
  <c r="BC117" i="4" s="1"/>
  <c r="Q181" i="4"/>
  <c r="BC181" i="4" s="1"/>
  <c r="P130" i="4"/>
  <c r="BB130" i="4" s="1"/>
  <c r="AU130" i="4"/>
  <c r="BD130" i="4" s="1"/>
  <c r="P171" i="4"/>
  <c r="BB171" i="4" s="1"/>
  <c r="AU171" i="4"/>
  <c r="BD171" i="4" s="1"/>
  <c r="BA171" i="4"/>
  <c r="P198" i="4"/>
  <c r="BB198" i="4" s="1"/>
  <c r="AU198" i="4"/>
  <c r="BD198" i="4" s="1"/>
  <c r="BA198" i="4"/>
  <c r="P231" i="4"/>
  <c r="BB231" i="4" s="1"/>
  <c r="AU231" i="4"/>
  <c r="BD231" i="4" s="1"/>
  <c r="BA231" i="4"/>
  <c r="P222" i="4"/>
  <c r="BB222" i="4" s="1"/>
  <c r="AU222" i="4"/>
  <c r="BD222" i="4" s="1"/>
  <c r="BA222" i="4"/>
  <c r="P183" i="4"/>
  <c r="BB183" i="4" s="1"/>
  <c r="AU183" i="4"/>
  <c r="BD183" i="4" s="1"/>
  <c r="BA183" i="4"/>
  <c r="P176" i="4"/>
  <c r="BB176" i="4" s="1"/>
  <c r="AU176" i="4"/>
  <c r="BD176" i="4" s="1"/>
  <c r="BA176" i="4"/>
  <c r="AG10" i="4"/>
  <c r="AH10" i="4" s="1"/>
  <c r="AG129" i="4"/>
  <c r="AH129" i="4" s="1"/>
  <c r="AG193" i="4"/>
  <c r="AH193" i="4" s="1"/>
  <c r="AG257" i="4"/>
  <c r="AH257" i="4" s="1"/>
  <c r="AG170" i="4"/>
  <c r="AH170" i="4" s="1"/>
  <c r="AG234" i="4"/>
  <c r="AH234" i="4" s="1"/>
  <c r="AG155" i="4"/>
  <c r="AH155" i="4" s="1"/>
  <c r="AG219" i="4"/>
  <c r="AH219" i="4" s="1"/>
  <c r="AG132" i="4"/>
  <c r="AH132" i="4" s="1"/>
  <c r="AG196" i="4"/>
  <c r="AH196" i="4" s="1"/>
  <c r="AG260" i="4"/>
  <c r="AH260" i="4" s="1"/>
  <c r="AG173" i="4"/>
  <c r="AH173" i="4" s="1"/>
  <c r="AG237" i="4"/>
  <c r="AH237" i="4" s="1"/>
  <c r="AG150" i="4"/>
  <c r="AH150" i="4" s="1"/>
  <c r="AG214" i="4"/>
  <c r="AH214" i="4" s="1"/>
  <c r="AG127" i="4"/>
  <c r="AH127" i="4" s="1"/>
  <c r="AG191" i="4"/>
  <c r="AH191" i="4" s="1"/>
  <c r="AG255" i="4"/>
  <c r="AH255" i="4" s="1"/>
  <c r="AG168" i="4"/>
  <c r="AH168" i="4" s="1"/>
  <c r="AG232" i="4"/>
  <c r="AH232" i="4" s="1"/>
  <c r="AG137" i="4"/>
  <c r="AH137" i="4" s="1"/>
  <c r="AG201" i="4"/>
  <c r="AH201" i="4" s="1"/>
  <c r="AG265" i="4"/>
  <c r="AH265" i="4" s="1"/>
  <c r="AG178" i="4"/>
  <c r="AH178" i="4" s="1"/>
  <c r="AG242" i="4"/>
  <c r="AH242" i="4" s="1"/>
  <c r="AG163" i="4"/>
  <c r="AH163" i="4" s="1"/>
  <c r="AG227" i="4"/>
  <c r="AH227" i="4" s="1"/>
  <c r="AG140" i="4"/>
  <c r="AH140" i="4" s="1"/>
  <c r="AG204" i="4"/>
  <c r="AH204" i="4" s="1"/>
  <c r="AG117" i="4"/>
  <c r="AH117" i="4" s="1"/>
  <c r="AG181" i="4"/>
  <c r="AH181" i="4" s="1"/>
  <c r="AG245" i="4"/>
  <c r="AH245" i="4" s="1"/>
  <c r="AG158" i="4"/>
  <c r="AH158" i="4" s="1"/>
  <c r="AG222" i="4"/>
  <c r="AH222" i="4" s="1"/>
  <c r="AG135" i="4"/>
  <c r="AH135" i="4" s="1"/>
  <c r="AG199" i="4"/>
  <c r="AH199" i="4" s="1"/>
  <c r="AG263" i="4"/>
  <c r="AH263" i="4" s="1"/>
  <c r="AG176" i="4"/>
  <c r="AH176" i="4" s="1"/>
  <c r="AG240" i="4"/>
  <c r="AH240" i="4" s="1"/>
  <c r="AG145" i="4"/>
  <c r="AH145" i="4" s="1"/>
  <c r="AG209" i="4"/>
  <c r="AH209" i="4" s="1"/>
  <c r="AG122" i="4"/>
  <c r="AH122" i="4" s="1"/>
  <c r="AG186" i="4"/>
  <c r="AH186" i="4" s="1"/>
  <c r="AG250" i="4"/>
  <c r="AH250" i="4" s="1"/>
  <c r="AG171" i="4"/>
  <c r="AH171" i="4" s="1"/>
  <c r="AG235" i="4"/>
  <c r="AH235" i="4" s="1"/>
  <c r="AG148" i="4"/>
  <c r="AH148" i="4" s="1"/>
  <c r="AG212" i="4"/>
  <c r="AH212" i="4" s="1"/>
  <c r="AG125" i="4"/>
  <c r="AH125" i="4" s="1"/>
  <c r="AG189" i="4"/>
  <c r="AH189" i="4" s="1"/>
  <c r="AG253" i="4"/>
  <c r="AH253" i="4" s="1"/>
  <c r="AG166" i="4"/>
  <c r="AH166" i="4" s="1"/>
  <c r="AG230" i="4"/>
  <c r="AH230" i="4" s="1"/>
  <c r="AG143" i="4"/>
  <c r="AH143" i="4" s="1"/>
  <c r="AG207" i="4"/>
  <c r="AH207" i="4" s="1"/>
  <c r="AG120" i="4"/>
  <c r="AH120" i="4" s="1"/>
  <c r="AG184" i="4"/>
  <c r="AH184" i="4" s="1"/>
  <c r="AG248" i="4"/>
  <c r="AH248" i="4" s="1"/>
  <c r="AG153" i="4"/>
  <c r="AH153" i="4" s="1"/>
  <c r="AG217" i="4"/>
  <c r="AH217" i="4" s="1"/>
  <c r="AG130" i="4"/>
  <c r="AH130" i="4" s="1"/>
  <c r="AG194" i="4"/>
  <c r="AH194" i="4" s="1"/>
  <c r="AG258" i="4"/>
  <c r="AH258" i="4" s="1"/>
  <c r="AG179" i="4"/>
  <c r="AH179" i="4" s="1"/>
  <c r="AG243" i="4"/>
  <c r="AH243" i="4" s="1"/>
  <c r="AG156" i="4"/>
  <c r="AH156" i="4" s="1"/>
  <c r="AG220" i="4"/>
  <c r="AH220" i="4" s="1"/>
  <c r="AG133" i="4"/>
  <c r="AH133" i="4" s="1"/>
  <c r="AG197" i="4"/>
  <c r="AH197" i="4" s="1"/>
  <c r="AG261" i="4"/>
  <c r="AH261" i="4" s="1"/>
  <c r="AG174" i="4"/>
  <c r="AH174" i="4" s="1"/>
  <c r="AG238" i="4"/>
  <c r="AH238" i="4" s="1"/>
  <c r="AG151" i="4"/>
  <c r="AH151" i="4" s="1"/>
  <c r="AG215" i="4"/>
  <c r="AH215" i="4" s="1"/>
  <c r="AG128" i="4"/>
  <c r="AH128" i="4" s="1"/>
  <c r="AG192" i="4"/>
  <c r="AH192" i="4" s="1"/>
  <c r="AG256" i="4"/>
  <c r="AH256" i="4" s="1"/>
  <c r="AG161" i="4"/>
  <c r="AH161" i="4" s="1"/>
  <c r="AG225" i="4"/>
  <c r="AH225" i="4" s="1"/>
  <c r="AG138" i="4"/>
  <c r="AH138" i="4" s="1"/>
  <c r="AG202" i="4"/>
  <c r="AH202" i="4" s="1"/>
  <c r="AG123" i="4"/>
  <c r="AH123" i="4" s="1"/>
  <c r="AG187" i="4"/>
  <c r="AH187" i="4" s="1"/>
  <c r="AG251" i="4"/>
  <c r="AH251" i="4" s="1"/>
  <c r="AG164" i="4"/>
  <c r="AH164" i="4" s="1"/>
  <c r="AG228" i="4"/>
  <c r="AH228" i="4" s="1"/>
  <c r="AG141" i="4"/>
  <c r="AH141" i="4" s="1"/>
  <c r="AG205" i="4"/>
  <c r="AH205" i="4" s="1"/>
  <c r="AG118" i="4"/>
  <c r="AH118" i="4" s="1"/>
  <c r="AG182" i="4"/>
  <c r="AH182" i="4" s="1"/>
  <c r="AG246" i="4"/>
  <c r="AH246" i="4" s="1"/>
  <c r="AG159" i="4"/>
  <c r="AH159" i="4" s="1"/>
  <c r="AG223" i="4"/>
  <c r="AH223" i="4" s="1"/>
  <c r="AG136" i="4"/>
  <c r="AH136" i="4" s="1"/>
  <c r="AG200" i="4"/>
  <c r="AH200" i="4" s="1"/>
  <c r="AG264" i="4"/>
  <c r="AH264" i="4" s="1"/>
  <c r="AG169" i="4"/>
  <c r="AH169" i="4" s="1"/>
  <c r="AG233" i="4"/>
  <c r="AH233" i="4" s="1"/>
  <c r="AG146" i="4"/>
  <c r="AH146" i="4" s="1"/>
  <c r="AG210" i="4"/>
  <c r="AH210" i="4" s="1"/>
  <c r="AG131" i="4"/>
  <c r="AH131" i="4" s="1"/>
  <c r="AG195" i="4"/>
  <c r="AH195" i="4" s="1"/>
  <c r="AG259" i="4"/>
  <c r="AH259" i="4" s="1"/>
  <c r="AG172" i="4"/>
  <c r="AH172" i="4" s="1"/>
  <c r="AG236" i="4"/>
  <c r="AH236" i="4" s="1"/>
  <c r="AG149" i="4"/>
  <c r="AH149" i="4" s="1"/>
  <c r="AG213" i="4"/>
  <c r="AH213" i="4" s="1"/>
  <c r="AG126" i="4"/>
  <c r="AH126" i="4" s="1"/>
  <c r="AG190" i="4"/>
  <c r="AH190" i="4" s="1"/>
  <c r="AG254" i="4"/>
  <c r="AH254" i="4" s="1"/>
  <c r="AG167" i="4"/>
  <c r="AH167" i="4" s="1"/>
  <c r="AG231" i="4"/>
  <c r="AH231" i="4" s="1"/>
  <c r="AG144" i="4"/>
  <c r="AH144" i="4" s="1"/>
  <c r="AG208" i="4"/>
  <c r="AH208" i="4" s="1"/>
  <c r="AG177" i="4"/>
  <c r="AH177" i="4" s="1"/>
  <c r="AG241" i="4"/>
  <c r="AH241" i="4" s="1"/>
  <c r="AG154" i="4"/>
  <c r="AH154" i="4" s="1"/>
  <c r="AG218" i="4"/>
  <c r="AH218" i="4" s="1"/>
  <c r="AG139" i="4"/>
  <c r="AH139" i="4" s="1"/>
  <c r="AG203" i="4"/>
  <c r="AH203" i="4" s="1"/>
  <c r="AG116" i="4"/>
  <c r="AH116" i="4" s="1"/>
  <c r="AG180" i="4"/>
  <c r="AH180" i="4" s="1"/>
  <c r="AG244" i="4"/>
  <c r="AH244" i="4" s="1"/>
  <c r="AG157" i="4"/>
  <c r="AH157" i="4" s="1"/>
  <c r="AG221" i="4"/>
  <c r="AH221" i="4" s="1"/>
  <c r="AG134" i="4"/>
  <c r="AH134" i="4" s="1"/>
  <c r="AG198" i="4"/>
  <c r="AH198" i="4" s="1"/>
  <c r="AG262" i="4"/>
  <c r="AH262" i="4" s="1"/>
  <c r="AG175" i="4"/>
  <c r="AH175" i="4" s="1"/>
  <c r="AG239" i="4"/>
  <c r="AH239" i="4" s="1"/>
  <c r="AG152" i="4"/>
  <c r="AH152" i="4" s="1"/>
  <c r="AG216" i="4"/>
  <c r="AH216" i="4" s="1"/>
  <c r="AG121" i="4"/>
  <c r="AH121" i="4" s="1"/>
  <c r="AG185" i="4"/>
  <c r="AH185" i="4" s="1"/>
  <c r="AG249" i="4"/>
  <c r="AH249" i="4" s="1"/>
  <c r="AG162" i="4"/>
  <c r="AH162" i="4" s="1"/>
  <c r="AG226" i="4"/>
  <c r="AH226" i="4" s="1"/>
  <c r="AG147" i="4"/>
  <c r="AH147" i="4" s="1"/>
  <c r="AG211" i="4"/>
  <c r="AH211" i="4" s="1"/>
  <c r="AG124" i="4"/>
  <c r="AH124" i="4" s="1"/>
  <c r="AG188" i="4"/>
  <c r="AH188" i="4" s="1"/>
  <c r="AG252" i="4"/>
  <c r="AH252" i="4" s="1"/>
  <c r="AG165" i="4"/>
  <c r="AH165" i="4" s="1"/>
  <c r="AG229" i="4"/>
  <c r="AH229" i="4" s="1"/>
  <c r="AG142" i="4"/>
  <c r="AH142" i="4" s="1"/>
  <c r="AG206" i="4"/>
  <c r="AH206" i="4" s="1"/>
  <c r="AG119" i="4"/>
  <c r="AH119" i="4" s="1"/>
  <c r="AG183" i="4"/>
  <c r="AH183" i="4" s="1"/>
  <c r="AG247" i="4"/>
  <c r="AH247" i="4" s="1"/>
  <c r="AG160" i="4"/>
  <c r="AH160" i="4" s="1"/>
  <c r="AG224" i="4"/>
  <c r="AH224" i="4" s="1"/>
  <c r="BA39" i="4"/>
  <c r="BA149" i="4"/>
  <c r="BA253" i="4"/>
  <c r="BA246" i="4"/>
  <c r="P240" i="4"/>
  <c r="BB240" i="4" s="1"/>
  <c r="AU240" i="4"/>
  <c r="BD240" i="4" s="1"/>
  <c r="BA240" i="4"/>
  <c r="P146" i="4"/>
  <c r="BB146" i="4" s="1"/>
  <c r="AU146" i="4"/>
  <c r="BD146" i="4" s="1"/>
  <c r="BA146" i="4"/>
  <c r="P173" i="4"/>
  <c r="BB173" i="4" s="1"/>
  <c r="AU173" i="4"/>
  <c r="BD173" i="4" s="1"/>
  <c r="P207" i="4"/>
  <c r="BB207" i="4" s="1"/>
  <c r="AU207" i="4"/>
  <c r="BD207" i="4" s="1"/>
  <c r="BA207" i="4"/>
  <c r="P241" i="4"/>
  <c r="BB241" i="4" s="1"/>
  <c r="AU241" i="4"/>
  <c r="BD241" i="4" s="1"/>
  <c r="BA241" i="4"/>
  <c r="P117" i="4"/>
  <c r="BB117" i="4" s="1"/>
  <c r="AU117" i="4"/>
  <c r="BD117" i="4" s="1"/>
  <c r="P153" i="4"/>
  <c r="BB153" i="4" s="1"/>
  <c r="AU153" i="4"/>
  <c r="BD153" i="4" s="1"/>
  <c r="BA153" i="4"/>
  <c r="P181" i="4"/>
  <c r="BB181" i="4" s="1"/>
  <c r="AU181" i="4"/>
  <c r="BD181" i="4" s="1"/>
  <c r="P214" i="4"/>
  <c r="BB214" i="4" s="1"/>
  <c r="AU214" i="4"/>
  <c r="BD214" i="4" s="1"/>
  <c r="P242" i="4"/>
  <c r="BB242" i="4" s="1"/>
  <c r="AU242" i="4"/>
  <c r="BD242" i="4" s="1"/>
  <c r="BA242" i="4"/>
  <c r="P154" i="4"/>
  <c r="BB154" i="4" s="1"/>
  <c r="AU154" i="4"/>
  <c r="BD154" i="4" s="1"/>
  <c r="BA154" i="4"/>
  <c r="P182" i="4"/>
  <c r="BB182" i="4" s="1"/>
  <c r="AU182" i="4"/>
  <c r="BD182" i="4" s="1"/>
  <c r="P209" i="4"/>
  <c r="BB209" i="4" s="1"/>
  <c r="AU209" i="4"/>
  <c r="BD209" i="4" s="1"/>
  <c r="BA209" i="4"/>
  <c r="P236" i="4"/>
  <c r="BB236" i="4" s="1"/>
  <c r="AU236" i="4"/>
  <c r="BD236" i="4" s="1"/>
  <c r="P129" i="4"/>
  <c r="BB129" i="4" s="1"/>
  <c r="AU129" i="4"/>
  <c r="BD129" i="4" s="1"/>
  <c r="BA129" i="4"/>
  <c r="P155" i="4"/>
  <c r="BB155" i="4" s="1"/>
  <c r="AU155" i="4"/>
  <c r="BD155" i="4" s="1"/>
  <c r="BA155" i="4"/>
  <c r="P184" i="4"/>
  <c r="BB184" i="4" s="1"/>
  <c r="AU184" i="4"/>
  <c r="BD184" i="4" s="1"/>
  <c r="BA184" i="4"/>
  <c r="P211" i="4"/>
  <c r="BB211" i="4" s="1"/>
  <c r="AU211" i="4"/>
  <c r="BD211" i="4" s="1"/>
  <c r="BA211" i="4"/>
  <c r="P238" i="4"/>
  <c r="BB238" i="4" s="1"/>
  <c r="AU238" i="4"/>
  <c r="BD238" i="4" s="1"/>
  <c r="BA238" i="4"/>
  <c r="P263" i="4"/>
  <c r="BB263" i="4" s="1"/>
  <c r="AU263" i="4"/>
  <c r="BD263" i="4" s="1"/>
  <c r="BA263" i="4"/>
  <c r="P119" i="4"/>
  <c r="BB119" i="4" s="1"/>
  <c r="AU119" i="4"/>
  <c r="BD119" i="4" s="1"/>
  <c r="BA119" i="4"/>
  <c r="P150" i="4"/>
  <c r="BB150" i="4" s="1"/>
  <c r="AU150" i="4"/>
  <c r="BD150" i="4" s="1"/>
  <c r="P186" i="4"/>
  <c r="BB186" i="4" s="1"/>
  <c r="AU186" i="4"/>
  <c r="BD186" i="4" s="1"/>
  <c r="BA186" i="4"/>
  <c r="P225" i="4"/>
  <c r="BB225" i="4" s="1"/>
  <c r="AU225" i="4"/>
  <c r="BD225" i="4" s="1"/>
  <c r="BA225" i="4"/>
  <c r="P252" i="4"/>
  <c r="BB252" i="4" s="1"/>
  <c r="AU252" i="4"/>
  <c r="BD252" i="4" s="1"/>
  <c r="P262" i="4"/>
  <c r="BB262" i="4" s="1"/>
  <c r="AU262" i="4"/>
  <c r="BD262" i="4" s="1"/>
  <c r="BA262" i="4"/>
  <c r="P244" i="4"/>
  <c r="BB244" i="4" s="1"/>
  <c r="AU244" i="4"/>
  <c r="BD244" i="4" s="1"/>
  <c r="BA140" i="4"/>
  <c r="BA204" i="4"/>
  <c r="BA236" i="4"/>
  <c r="P132" i="4"/>
  <c r="BB132" i="4" s="1"/>
  <c r="AU132" i="4"/>
  <c r="BD132" i="4" s="1"/>
  <c r="P157" i="4"/>
  <c r="BB157" i="4" s="1"/>
  <c r="AU157" i="4"/>
  <c r="BD157" i="4" s="1"/>
  <c r="P187" i="4"/>
  <c r="BB187" i="4" s="1"/>
  <c r="AU187" i="4"/>
  <c r="BD187" i="4" s="1"/>
  <c r="BA187" i="4"/>
  <c r="P213" i="4"/>
  <c r="BB213" i="4" s="1"/>
  <c r="AU213" i="4"/>
  <c r="BD213" i="4" s="1"/>
  <c r="P137" i="4"/>
  <c r="BB137" i="4" s="1"/>
  <c r="AU137" i="4"/>
  <c r="BD137" i="4" s="1"/>
  <c r="BA137" i="4"/>
  <c r="P178" i="4"/>
  <c r="BB178" i="4" s="1"/>
  <c r="AU178" i="4"/>
  <c r="BD178" i="4" s="1"/>
  <c r="BA178" i="4"/>
  <c r="P212" i="4"/>
  <c r="BB212" i="4" s="1"/>
  <c r="AU212" i="4"/>
  <c r="BD212" i="4" s="1"/>
  <c r="P258" i="4"/>
  <c r="BB258" i="4" s="1"/>
  <c r="AU258" i="4"/>
  <c r="BD258" i="4" s="1"/>
  <c r="BA258" i="4"/>
  <c r="P237" i="4"/>
  <c r="BB237" i="4" s="1"/>
  <c r="AU237" i="4"/>
  <c r="BD237" i="4" s="1"/>
  <c r="P191" i="4"/>
  <c r="BB191" i="4" s="1"/>
  <c r="AU191" i="4"/>
  <c r="BD191" i="4" s="1"/>
  <c r="BA191" i="4"/>
  <c r="BA141" i="4"/>
  <c r="BA173" i="4"/>
  <c r="BA205" i="4"/>
  <c r="BA229" i="4"/>
  <c r="BA150" i="4"/>
  <c r="BA214" i="4"/>
  <c r="P247" i="4"/>
  <c r="BB247" i="4" s="1"/>
  <c r="AU247" i="4"/>
  <c r="BD247" i="4" s="1"/>
  <c r="BA247" i="4"/>
  <c r="P120" i="4"/>
  <c r="BB120" i="4" s="1"/>
  <c r="AU120" i="4"/>
  <c r="BD120" i="4" s="1"/>
  <c r="P152" i="4"/>
  <c r="BB152" i="4" s="1"/>
  <c r="AU152" i="4"/>
  <c r="BD152" i="4" s="1"/>
  <c r="BA152" i="4"/>
  <c r="P188" i="4"/>
  <c r="BB188" i="4" s="1"/>
  <c r="AU188" i="4"/>
  <c r="BD188" i="4" s="1"/>
  <c r="P219" i="4"/>
  <c r="BB219" i="4" s="1"/>
  <c r="AU219" i="4"/>
  <c r="BD219" i="4" s="1"/>
  <c r="BA219" i="4"/>
  <c r="P248" i="4"/>
  <c r="BB248" i="4" s="1"/>
  <c r="AU248" i="4"/>
  <c r="BD248" i="4" s="1"/>
  <c r="BA248" i="4"/>
  <c r="P126" i="4"/>
  <c r="BB126" i="4" s="1"/>
  <c r="AU126" i="4"/>
  <c r="BD126" i="4" s="1"/>
  <c r="P159" i="4"/>
  <c r="BB159" i="4" s="1"/>
  <c r="AU159" i="4"/>
  <c r="BD159" i="4" s="1"/>
  <c r="BA159" i="4"/>
  <c r="P189" i="4"/>
  <c r="BB189" i="4" s="1"/>
  <c r="AU189" i="4"/>
  <c r="BD189" i="4" s="1"/>
  <c r="P220" i="4"/>
  <c r="BB220" i="4" s="1"/>
  <c r="AU220" i="4"/>
  <c r="BD220" i="4" s="1"/>
  <c r="P249" i="4"/>
  <c r="BB249" i="4" s="1"/>
  <c r="AU249" i="4"/>
  <c r="BD249" i="4" s="1"/>
  <c r="BA249" i="4"/>
  <c r="P121" i="4"/>
  <c r="BB121" i="4" s="1"/>
  <c r="AU121" i="4"/>
  <c r="BD121" i="4" s="1"/>
  <c r="BA121" i="4"/>
  <c r="P160" i="4"/>
  <c r="BB160" i="4" s="1"/>
  <c r="AU160" i="4"/>
  <c r="BD160" i="4" s="1"/>
  <c r="BA160" i="4"/>
  <c r="P190" i="4"/>
  <c r="BB190" i="4" s="1"/>
  <c r="AU190" i="4"/>
  <c r="BD190" i="4" s="1"/>
  <c r="BA190" i="4"/>
  <c r="P215" i="4"/>
  <c r="BB215" i="4" s="1"/>
  <c r="AU215" i="4"/>
  <c r="BD215" i="4" s="1"/>
  <c r="BA215" i="4"/>
  <c r="P243" i="4"/>
  <c r="BB243" i="4" s="1"/>
  <c r="AU243" i="4"/>
  <c r="BD243" i="4" s="1"/>
  <c r="BA243" i="4"/>
  <c r="P136" i="4"/>
  <c r="BB136" i="4" s="1"/>
  <c r="AU136" i="4"/>
  <c r="BD136" i="4" s="1"/>
  <c r="P162" i="4"/>
  <c r="BB162" i="4" s="1"/>
  <c r="AU162" i="4"/>
  <c r="BD162" i="4" s="1"/>
  <c r="BA162" i="4"/>
  <c r="P192" i="4"/>
  <c r="BB192" i="4" s="1"/>
  <c r="AU192" i="4"/>
  <c r="BD192" i="4" s="1"/>
  <c r="BA192" i="4"/>
  <c r="P216" i="4"/>
  <c r="BB216" i="4" s="1"/>
  <c r="AU216" i="4"/>
  <c r="BD216" i="4" s="1"/>
  <c r="BA216" i="4"/>
  <c r="P245" i="4"/>
  <c r="BB245" i="4" s="1"/>
  <c r="AU245" i="4"/>
  <c r="BD245" i="4" s="1"/>
  <c r="P124" i="4"/>
  <c r="BB124" i="4" s="1"/>
  <c r="AU124" i="4"/>
  <c r="BD124" i="4" s="1"/>
  <c r="P156" i="4"/>
  <c r="BB156" i="4" s="1"/>
  <c r="AU156" i="4"/>
  <c r="BD156" i="4" s="1"/>
  <c r="P199" i="4"/>
  <c r="BB199" i="4" s="1"/>
  <c r="AU199" i="4"/>
  <c r="BD199" i="4" s="1"/>
  <c r="BA199" i="4"/>
  <c r="P232" i="4"/>
  <c r="BB232" i="4" s="1"/>
  <c r="AU232" i="4"/>
  <c r="BD232" i="4" s="1"/>
  <c r="BA232" i="4"/>
  <c r="P265" i="4"/>
  <c r="BB265" i="4" s="1"/>
  <c r="AU265" i="4"/>
  <c r="BD265" i="4" s="1"/>
  <c r="BA265" i="4"/>
  <c r="P135" i="4"/>
  <c r="BB135" i="4" s="1"/>
  <c r="AU135" i="4"/>
  <c r="BD135" i="4" s="1"/>
  <c r="BA135" i="4"/>
  <c r="BA164" i="4"/>
  <c r="BA196" i="4"/>
  <c r="BA228" i="4"/>
  <c r="BA260" i="4"/>
  <c r="BA166" i="4"/>
  <c r="P139" i="4"/>
  <c r="BB139" i="4" s="1"/>
  <c r="AU139" i="4"/>
  <c r="BD139" i="4" s="1"/>
  <c r="BA139" i="4"/>
  <c r="P165" i="4"/>
  <c r="BB165" i="4" s="1"/>
  <c r="AU165" i="4"/>
  <c r="BD165" i="4" s="1"/>
  <c r="P194" i="4"/>
  <c r="BB194" i="4" s="1"/>
  <c r="AU194" i="4"/>
  <c r="BD194" i="4" s="1"/>
  <c r="BA194" i="4"/>
  <c r="Q133" i="4"/>
  <c r="BC133" i="4" s="1"/>
  <c r="Q221" i="4"/>
  <c r="BC221" i="4" s="1"/>
  <c r="Q197" i="4"/>
  <c r="BC197" i="4" s="1"/>
  <c r="P144" i="4"/>
  <c r="BB144" i="4" s="1"/>
  <c r="AU144" i="4"/>
  <c r="BD144" i="4" s="1"/>
  <c r="BA144" i="4"/>
  <c r="P185" i="4"/>
  <c r="BB185" i="4" s="1"/>
  <c r="AU185" i="4"/>
  <c r="BD185" i="4" s="1"/>
  <c r="BA185" i="4"/>
  <c r="P217" i="4"/>
  <c r="BB217" i="4" s="1"/>
  <c r="AU217" i="4"/>
  <c r="BD217" i="4" s="1"/>
  <c r="BA217" i="4"/>
  <c r="P264" i="4"/>
  <c r="BB264" i="4" s="1"/>
  <c r="AU264" i="4"/>
  <c r="BD264" i="4" s="1"/>
  <c r="BA264" i="4"/>
  <c r="P122" i="4"/>
  <c r="BB122" i="4" s="1"/>
  <c r="AU122" i="4"/>
  <c r="BD122" i="4" s="1"/>
  <c r="P256" i="4"/>
  <c r="BB256" i="4" s="1"/>
  <c r="AU256" i="4"/>
  <c r="BD256" i="4" s="1"/>
  <c r="BA256" i="4"/>
  <c r="P161" i="4"/>
  <c r="BB161" i="4" s="1"/>
  <c r="AU161" i="4"/>
  <c r="BD161" i="4" s="1"/>
  <c r="BA161" i="4"/>
  <c r="BA165" i="4"/>
  <c r="BA245" i="4"/>
  <c r="BA182" i="4"/>
  <c r="P226" i="4"/>
  <c r="BB226" i="4" s="1"/>
  <c r="AU226" i="4"/>
  <c r="BD226" i="4" s="1"/>
  <c r="BA226" i="4"/>
  <c r="P253" i="4"/>
  <c r="BB253" i="4" s="1"/>
  <c r="AU253" i="4"/>
  <c r="BD253" i="4" s="1"/>
  <c r="P133" i="4"/>
  <c r="BB133" i="4" s="1"/>
  <c r="AU133" i="4"/>
  <c r="BD133" i="4" s="1"/>
  <c r="P158" i="4"/>
  <c r="BB158" i="4" s="1"/>
  <c r="AU158" i="4"/>
  <c r="BD158" i="4" s="1"/>
  <c r="BA158" i="4"/>
  <c r="P195" i="4"/>
  <c r="BB195" i="4" s="1"/>
  <c r="AU195" i="4"/>
  <c r="BD195" i="4" s="1"/>
  <c r="BA195" i="4"/>
  <c r="P227" i="4"/>
  <c r="BB227" i="4" s="1"/>
  <c r="AU227" i="4"/>
  <c r="BD227" i="4" s="1"/>
  <c r="BA227" i="4"/>
  <c r="P254" i="4"/>
  <c r="BB254" i="4" s="1"/>
  <c r="AU254" i="4"/>
  <c r="BD254" i="4" s="1"/>
  <c r="BA254" i="4"/>
  <c r="P141" i="4"/>
  <c r="BB141" i="4" s="1"/>
  <c r="AU141" i="4"/>
  <c r="BD141" i="4" s="1"/>
  <c r="P167" i="4"/>
  <c r="BB167" i="4" s="1"/>
  <c r="AU167" i="4"/>
  <c r="BD167" i="4" s="1"/>
  <c r="BA167" i="4"/>
  <c r="P202" i="4"/>
  <c r="BB202" i="4" s="1"/>
  <c r="AU202" i="4"/>
  <c r="BD202" i="4" s="1"/>
  <c r="BA202" i="4"/>
  <c r="P228" i="4"/>
  <c r="BB228" i="4" s="1"/>
  <c r="AU228" i="4"/>
  <c r="BD228" i="4" s="1"/>
  <c r="P255" i="4"/>
  <c r="BB255" i="4" s="1"/>
  <c r="AU255" i="4"/>
  <c r="BD255" i="4" s="1"/>
  <c r="BA255" i="4"/>
  <c r="P127" i="4"/>
  <c r="BB127" i="4" s="1"/>
  <c r="AU127" i="4"/>
  <c r="BD127" i="4" s="1"/>
  <c r="BA127" i="4"/>
  <c r="P168" i="4"/>
  <c r="BB168" i="4" s="1"/>
  <c r="AU168" i="4"/>
  <c r="BD168" i="4" s="1"/>
  <c r="BA168" i="4"/>
  <c r="P196" i="4"/>
  <c r="BB196" i="4" s="1"/>
  <c r="AU196" i="4"/>
  <c r="BD196" i="4" s="1"/>
  <c r="P221" i="4"/>
  <c r="BB221" i="4" s="1"/>
  <c r="AU221" i="4"/>
  <c r="BD221" i="4" s="1"/>
  <c r="P250" i="4"/>
  <c r="BB250" i="4" s="1"/>
  <c r="AU250" i="4"/>
  <c r="BD250" i="4" s="1"/>
  <c r="BA250" i="4"/>
  <c r="P143" i="4"/>
  <c r="BB143" i="4" s="1"/>
  <c r="AU143" i="4"/>
  <c r="BD143" i="4" s="1"/>
  <c r="BA143" i="4"/>
  <c r="P170" i="4"/>
  <c r="BB170" i="4" s="1"/>
  <c r="AU170" i="4"/>
  <c r="BD170" i="4" s="1"/>
  <c r="BA170" i="4"/>
  <c r="P197" i="4"/>
  <c r="BB197" i="4" s="1"/>
  <c r="AU197" i="4"/>
  <c r="BD197" i="4" s="1"/>
  <c r="P223" i="4"/>
  <c r="BB223" i="4" s="1"/>
  <c r="AU223" i="4"/>
  <c r="BD223" i="4" s="1"/>
  <c r="BA223" i="4"/>
  <c r="P251" i="4"/>
  <c r="BB251" i="4" s="1"/>
  <c r="AU251" i="4"/>
  <c r="BD251" i="4" s="1"/>
  <c r="BA251" i="4"/>
  <c r="P131" i="4"/>
  <c r="BB131" i="4" s="1"/>
  <c r="AU131" i="4"/>
  <c r="BD131" i="4" s="1"/>
  <c r="BA131" i="4"/>
  <c r="P164" i="4"/>
  <c r="BB164" i="4" s="1"/>
  <c r="AU164" i="4"/>
  <c r="BD164" i="4" s="1"/>
  <c r="P205" i="4"/>
  <c r="BB205" i="4" s="1"/>
  <c r="AU205" i="4"/>
  <c r="BD205" i="4" s="1"/>
  <c r="P239" i="4"/>
  <c r="BB239" i="4" s="1"/>
  <c r="AU239" i="4"/>
  <c r="BD239" i="4" s="1"/>
  <c r="BA239" i="4"/>
  <c r="P210" i="4"/>
  <c r="BB210" i="4" s="1"/>
  <c r="AU210" i="4"/>
  <c r="BD210" i="4" s="1"/>
  <c r="BA210" i="4"/>
  <c r="BA47" i="4"/>
  <c r="BA156" i="4"/>
  <c r="BA188" i="4"/>
  <c r="BA220" i="4"/>
  <c r="BA252" i="4"/>
  <c r="P116" i="4"/>
  <c r="BB116" i="4" s="1"/>
  <c r="AU116" i="4"/>
  <c r="BD116" i="4" s="1"/>
  <c r="P145" i="4"/>
  <c r="BB145" i="4" s="1"/>
  <c r="AU145" i="4"/>
  <c r="BD145" i="4" s="1"/>
  <c r="BA145" i="4"/>
  <c r="P172" i="4"/>
  <c r="BB172" i="4" s="1"/>
  <c r="AU172" i="4"/>
  <c r="BD172" i="4" s="1"/>
  <c r="P200" i="4"/>
  <c r="BB200" i="4" s="1"/>
  <c r="AU200" i="4"/>
  <c r="BD200" i="4" s="1"/>
  <c r="BA200" i="4"/>
  <c r="Q233" i="4"/>
  <c r="BC233" i="4" s="1"/>
  <c r="Q259" i="4"/>
  <c r="BC259" i="4" s="1"/>
  <c r="Q140" i="4"/>
  <c r="BC140" i="4" s="1"/>
  <c r="Q166" i="4"/>
  <c r="BC166" i="4" s="1"/>
  <c r="Q201" i="4"/>
  <c r="BC201" i="4" s="1"/>
  <c r="Q234" i="4"/>
  <c r="BC234" i="4" s="1"/>
  <c r="Q260" i="4"/>
  <c r="BC260" i="4" s="1"/>
  <c r="Q147" i="4"/>
  <c r="BC147" i="4" s="1"/>
  <c r="Q174" i="4"/>
  <c r="BC174" i="4" s="1"/>
  <c r="Q208" i="4"/>
  <c r="BC208" i="4" s="1"/>
  <c r="Q235" i="4"/>
  <c r="BC235" i="4" s="1"/>
  <c r="Q261" i="4"/>
  <c r="BC261" i="4" s="1"/>
  <c r="Q134" i="4"/>
  <c r="BC134" i="4" s="1"/>
  <c r="Q175" i="4"/>
  <c r="BC175" i="4" s="1"/>
  <c r="Q203" i="4"/>
  <c r="BC203" i="4" s="1"/>
  <c r="Q229" i="4"/>
  <c r="BC229" i="4" s="1"/>
  <c r="Q123" i="4"/>
  <c r="BC123" i="4" s="1"/>
  <c r="Q149" i="4"/>
  <c r="BC149" i="4" s="1"/>
  <c r="Q177" i="4"/>
  <c r="BC177" i="4" s="1"/>
  <c r="Q204" i="4"/>
  <c r="BC204" i="4" s="1"/>
  <c r="Q230" i="4"/>
  <c r="BC230" i="4" s="1"/>
  <c r="Q257" i="4"/>
  <c r="BC257" i="4" s="1"/>
  <c r="P163" i="4"/>
  <c r="BB163" i="4" s="1"/>
  <c r="AU163" i="4"/>
  <c r="BD163" i="4" s="1"/>
  <c r="BA163" i="4"/>
  <c r="P193" i="4"/>
  <c r="BB193" i="4" s="1"/>
  <c r="AU193" i="4"/>
  <c r="BD193" i="4" s="1"/>
  <c r="BA193" i="4"/>
  <c r="P224" i="4"/>
  <c r="BB224" i="4" s="1"/>
  <c r="AU224" i="4"/>
  <c r="BD224" i="4" s="1"/>
  <c r="BA224" i="4"/>
  <c r="Q138" i="4"/>
  <c r="BC138" i="4" s="1"/>
  <c r="Q179" i="4"/>
  <c r="BC179" i="4" s="1"/>
  <c r="Q218" i="4"/>
  <c r="BC218" i="4" s="1"/>
  <c r="Q246" i="4"/>
  <c r="BC246" i="4" s="1"/>
  <c r="P128" i="4"/>
  <c r="BB128" i="4" s="1"/>
  <c r="AU128" i="4"/>
  <c r="BD128" i="4" s="1"/>
  <c r="Q118" i="4"/>
  <c r="BC118" i="4" s="1"/>
  <c r="P169" i="4"/>
  <c r="BB169" i="4" s="1"/>
  <c r="AU169" i="4"/>
  <c r="BD169" i="4" s="1"/>
  <c r="BA169" i="4"/>
  <c r="Q148" i="4"/>
  <c r="BC148" i="4" s="1"/>
  <c r="P142" i="4"/>
  <c r="BB142" i="4" s="1"/>
  <c r="AU142" i="4"/>
  <c r="BD142" i="4" s="1"/>
  <c r="BA142" i="4"/>
  <c r="BA125" i="4"/>
  <c r="BA157" i="4"/>
  <c r="BA189" i="4"/>
  <c r="BA237" i="4"/>
  <c r="BA261" i="4"/>
  <c r="BA92" i="4"/>
  <c r="BA62" i="4"/>
  <c r="BA15" i="4"/>
  <c r="BA95" i="4"/>
  <c r="BA45" i="4"/>
  <c r="BA71" i="4"/>
  <c r="BA111" i="4"/>
  <c r="BA101" i="4"/>
  <c r="BA17" i="4"/>
  <c r="BA86" i="4"/>
  <c r="BA23" i="4"/>
  <c r="BA55" i="4"/>
  <c r="BA80" i="4"/>
  <c r="BA115" i="4"/>
  <c r="BE57" i="4"/>
  <c r="BC57" i="4"/>
  <c r="BA57" i="4"/>
  <c r="AY57" i="4"/>
  <c r="AX57" i="4"/>
  <c r="AZ57" i="4" s="1"/>
  <c r="BE10" i="4"/>
  <c r="BC10" i="4"/>
  <c r="BA10" i="4"/>
  <c r="AY10" i="4"/>
  <c r="AX10" i="4"/>
  <c r="AZ10" i="4" s="1"/>
  <c r="BE74" i="4"/>
  <c r="BC74" i="4"/>
  <c r="BA74" i="4"/>
  <c r="AY74" i="4"/>
  <c r="AX74" i="4"/>
  <c r="AZ74" i="4" s="1"/>
  <c r="BE35" i="4"/>
  <c r="BC35" i="4"/>
  <c r="BA35" i="4"/>
  <c r="AY35" i="4"/>
  <c r="AX35" i="4"/>
  <c r="AZ35" i="4" s="1"/>
  <c r="BE99" i="4"/>
  <c r="BC99" i="4"/>
  <c r="BA99" i="4"/>
  <c r="AY99" i="4"/>
  <c r="AX99" i="4"/>
  <c r="AZ99" i="4" s="1"/>
  <c r="BE60" i="4"/>
  <c r="BC60" i="4"/>
  <c r="BA60" i="4"/>
  <c r="AY60" i="4"/>
  <c r="AX60" i="4"/>
  <c r="AZ60" i="4" s="1"/>
  <c r="BE29" i="4"/>
  <c r="BC29" i="4"/>
  <c r="AY29" i="4"/>
  <c r="AX29" i="4"/>
  <c r="AZ29" i="4" s="1"/>
  <c r="BA29" i="4"/>
  <c r="BE109" i="4"/>
  <c r="BA109" i="4"/>
  <c r="AY109" i="4"/>
  <c r="AX109" i="4"/>
  <c r="AZ109" i="4" s="1"/>
  <c r="BC109" i="4"/>
  <c r="BE78" i="4"/>
  <c r="BC78" i="4"/>
  <c r="BA78" i="4"/>
  <c r="AY78" i="4"/>
  <c r="AX78" i="4"/>
  <c r="AZ78" i="4" s="1"/>
  <c r="BE40" i="4"/>
  <c r="BC40" i="4"/>
  <c r="BA40" i="4"/>
  <c r="AY40" i="4"/>
  <c r="AX40" i="4"/>
  <c r="AZ40" i="4" s="1"/>
  <c r="BE112" i="4"/>
  <c r="BC112" i="4"/>
  <c r="BA112" i="4"/>
  <c r="AY112" i="4"/>
  <c r="AX112" i="4"/>
  <c r="AZ112" i="4" s="1"/>
  <c r="BE65" i="4"/>
  <c r="BC65" i="4"/>
  <c r="BA65" i="4"/>
  <c r="AY65" i="4"/>
  <c r="AX65" i="4"/>
  <c r="AZ65" i="4" s="1"/>
  <c r="BE18" i="4"/>
  <c r="BA18" i="4"/>
  <c r="AY18" i="4"/>
  <c r="AX18" i="4"/>
  <c r="AZ18" i="4" s="1"/>
  <c r="BE90" i="4"/>
  <c r="BC90" i="4"/>
  <c r="BA90" i="4"/>
  <c r="AY90" i="4"/>
  <c r="AX90" i="4"/>
  <c r="AZ90" i="4" s="1"/>
  <c r="BE43" i="4"/>
  <c r="BC43" i="4"/>
  <c r="BA43" i="4"/>
  <c r="AY43" i="4"/>
  <c r="AX43" i="4"/>
  <c r="AZ43" i="4" s="1"/>
  <c r="BE107" i="4"/>
  <c r="BC107" i="4"/>
  <c r="BA107" i="4"/>
  <c r="AY107" i="4"/>
  <c r="AX107" i="4"/>
  <c r="AZ107" i="4" s="1"/>
  <c r="BE68" i="4"/>
  <c r="BA68" i="4"/>
  <c r="AY68" i="4"/>
  <c r="AX68" i="4"/>
  <c r="AZ68" i="4" s="1"/>
  <c r="BE37" i="4"/>
  <c r="AY37" i="4"/>
  <c r="AX37" i="4"/>
  <c r="AZ37" i="4" s="1"/>
  <c r="BC37" i="4"/>
  <c r="BA37" i="4"/>
  <c r="BE14" i="4"/>
  <c r="BC14" i="4"/>
  <c r="BA14" i="4"/>
  <c r="AY14" i="4"/>
  <c r="AX14" i="4"/>
  <c r="AZ14" i="4" s="1"/>
  <c r="BE94" i="4"/>
  <c r="BC94" i="4"/>
  <c r="BA94" i="4"/>
  <c r="AY94" i="4"/>
  <c r="AX94" i="4"/>
  <c r="AZ94" i="4" s="1"/>
  <c r="BE48" i="4"/>
  <c r="BC48" i="4"/>
  <c r="BA48" i="4"/>
  <c r="AY48" i="4"/>
  <c r="AX48" i="4"/>
  <c r="AZ48" i="4" s="1"/>
  <c r="BE73" i="4"/>
  <c r="BC73" i="4"/>
  <c r="BA73" i="4"/>
  <c r="AY73" i="4"/>
  <c r="AX73" i="4"/>
  <c r="AZ73" i="4" s="1"/>
  <c r="BE26" i="4"/>
  <c r="BC26" i="4"/>
  <c r="BA26" i="4"/>
  <c r="AY26" i="4"/>
  <c r="AX26" i="4"/>
  <c r="AZ26" i="4" s="1"/>
  <c r="BE98" i="4"/>
  <c r="BC98" i="4"/>
  <c r="BA98" i="4"/>
  <c r="AY98" i="4"/>
  <c r="AX98" i="4"/>
  <c r="AZ98" i="4" s="1"/>
  <c r="BE51" i="4"/>
  <c r="BC51" i="4"/>
  <c r="BA51" i="4"/>
  <c r="AY51" i="4"/>
  <c r="AX51" i="4"/>
  <c r="AZ51" i="4" s="1"/>
  <c r="BE12" i="4"/>
  <c r="BC12" i="4"/>
  <c r="BA12" i="4"/>
  <c r="AY12" i="4"/>
  <c r="AX12" i="4"/>
  <c r="AZ12" i="4" s="1"/>
  <c r="BE76" i="4"/>
  <c r="BD76" i="4"/>
  <c r="BB76" i="4"/>
  <c r="BA76" i="4"/>
  <c r="AY76" i="4"/>
  <c r="AX76" i="4"/>
  <c r="AZ76" i="4" s="1"/>
  <c r="BE53" i="4"/>
  <c r="BA53" i="4"/>
  <c r="AY53" i="4"/>
  <c r="AX53" i="4"/>
  <c r="AZ53" i="4" s="1"/>
  <c r="BC53" i="4"/>
  <c r="BE22" i="4"/>
  <c r="BC22" i="4"/>
  <c r="BA22" i="4"/>
  <c r="AY22" i="4"/>
  <c r="AX22" i="4"/>
  <c r="AZ22" i="4" s="1"/>
  <c r="BE102" i="4"/>
  <c r="BC102" i="4"/>
  <c r="BA102" i="4"/>
  <c r="AY102" i="4"/>
  <c r="AX102" i="4"/>
  <c r="AZ102" i="4" s="1"/>
  <c r="BE56" i="4"/>
  <c r="BC56" i="4"/>
  <c r="BA56" i="4"/>
  <c r="AY56" i="4"/>
  <c r="AX56" i="4"/>
  <c r="AZ56" i="4" s="1"/>
  <c r="BE9" i="4"/>
  <c r="BC9" i="4"/>
  <c r="BA9" i="4"/>
  <c r="AY9" i="4"/>
  <c r="AX9" i="4"/>
  <c r="AZ9" i="4" s="1"/>
  <c r="BE81" i="4"/>
  <c r="BC81" i="4"/>
  <c r="BA81" i="4"/>
  <c r="AY81" i="4"/>
  <c r="AX81" i="4"/>
  <c r="AZ81" i="4" s="1"/>
  <c r="BE34" i="4"/>
  <c r="BC34" i="4"/>
  <c r="BA34" i="4"/>
  <c r="AY34" i="4"/>
  <c r="AX34" i="4"/>
  <c r="AZ34" i="4" s="1"/>
  <c r="BE106" i="4"/>
  <c r="BC106" i="4"/>
  <c r="BA106" i="4"/>
  <c r="AY106" i="4"/>
  <c r="AX106" i="4"/>
  <c r="AZ106" i="4" s="1"/>
  <c r="BE59" i="4"/>
  <c r="BC59" i="4"/>
  <c r="BA59" i="4"/>
  <c r="AY59" i="4"/>
  <c r="AX59" i="4"/>
  <c r="AZ59" i="4" s="1"/>
  <c r="BE20" i="4"/>
  <c r="BC20" i="4"/>
  <c r="BA20" i="4"/>
  <c r="AY20" i="4"/>
  <c r="AX20" i="4"/>
  <c r="AZ20" i="4" s="1"/>
  <c r="BE84" i="4"/>
  <c r="BD84" i="4"/>
  <c r="BB84" i="4"/>
  <c r="BC84" i="4"/>
  <c r="BA84" i="4"/>
  <c r="AY84" i="4"/>
  <c r="AX84" i="4"/>
  <c r="AZ84" i="4" s="1"/>
  <c r="BE61" i="4"/>
  <c r="BC61" i="4"/>
  <c r="BA61" i="4"/>
  <c r="AY61" i="4"/>
  <c r="AX61" i="4"/>
  <c r="AZ61" i="4" s="1"/>
  <c r="BE30" i="4"/>
  <c r="BC30" i="4"/>
  <c r="BA30" i="4"/>
  <c r="AY30" i="4"/>
  <c r="AX30" i="4"/>
  <c r="AZ30" i="4" s="1"/>
  <c r="BE110" i="4"/>
  <c r="BC110" i="4"/>
  <c r="BA110" i="4"/>
  <c r="AY110" i="4"/>
  <c r="AX110" i="4"/>
  <c r="AZ110" i="4" s="1"/>
  <c r="BE64" i="4"/>
  <c r="BC64" i="4"/>
  <c r="BA64" i="4"/>
  <c r="AY64" i="4"/>
  <c r="AX64" i="4"/>
  <c r="AZ64" i="4" s="1"/>
  <c r="BE25" i="4"/>
  <c r="BC25" i="4"/>
  <c r="BA25" i="4"/>
  <c r="AY25" i="4"/>
  <c r="AX25" i="4"/>
  <c r="AZ25" i="4" s="1"/>
  <c r="BE89" i="4"/>
  <c r="BC89" i="4"/>
  <c r="BA89" i="4"/>
  <c r="AY89" i="4"/>
  <c r="AX89" i="4"/>
  <c r="AZ89" i="4" s="1"/>
  <c r="BE42" i="4"/>
  <c r="BA42" i="4"/>
  <c r="AY42" i="4"/>
  <c r="AX42" i="4"/>
  <c r="AZ42" i="4" s="1"/>
  <c r="BE114" i="4"/>
  <c r="BC114" i="4"/>
  <c r="BA114" i="4"/>
  <c r="AY114" i="4"/>
  <c r="AX114" i="4"/>
  <c r="AZ114" i="4" s="1"/>
  <c r="BE67" i="4"/>
  <c r="BC67" i="4"/>
  <c r="BA67" i="4"/>
  <c r="AY67" i="4"/>
  <c r="AX67" i="4"/>
  <c r="AZ67" i="4" s="1"/>
  <c r="BE28" i="4"/>
  <c r="BC28" i="4"/>
  <c r="BA28" i="4"/>
  <c r="AY28" i="4"/>
  <c r="AX28" i="4"/>
  <c r="AZ28" i="4" s="1"/>
  <c r="BE100" i="4"/>
  <c r="BC100" i="4"/>
  <c r="BA100" i="4"/>
  <c r="AY100" i="4"/>
  <c r="AX100" i="4"/>
  <c r="AZ100" i="4" s="1"/>
  <c r="BE69" i="4"/>
  <c r="BC69" i="4"/>
  <c r="AY69" i="4"/>
  <c r="AX69" i="4"/>
  <c r="AZ69" i="4" s="1"/>
  <c r="BA69" i="4"/>
  <c r="BE38" i="4"/>
  <c r="BC38" i="4"/>
  <c r="BA38" i="4"/>
  <c r="AY38" i="4"/>
  <c r="AX38" i="4"/>
  <c r="AZ38" i="4" s="1"/>
  <c r="BE63" i="4"/>
  <c r="BA63" i="4"/>
  <c r="AY63" i="4"/>
  <c r="AX63" i="4"/>
  <c r="AZ63" i="4" s="1"/>
  <c r="BE72" i="4"/>
  <c r="BC72" i="4"/>
  <c r="BA72" i="4"/>
  <c r="AY72" i="4"/>
  <c r="AX72" i="4"/>
  <c r="AZ72" i="4" s="1"/>
  <c r="BE33" i="4"/>
  <c r="BC33" i="4"/>
  <c r="BA33" i="4"/>
  <c r="AY33" i="4"/>
  <c r="AX33" i="4"/>
  <c r="AZ33" i="4" s="1"/>
  <c r="BE97" i="4"/>
  <c r="BC97" i="4"/>
  <c r="BA97" i="4"/>
  <c r="AY97" i="4"/>
  <c r="AX97" i="4"/>
  <c r="AZ97" i="4" s="1"/>
  <c r="BE50" i="4"/>
  <c r="BC50" i="4"/>
  <c r="BA50" i="4"/>
  <c r="AY50" i="4"/>
  <c r="AX50" i="4"/>
  <c r="AZ50" i="4" s="1"/>
  <c r="BE11" i="4"/>
  <c r="BC11" i="4"/>
  <c r="BA11" i="4"/>
  <c r="AY11" i="4"/>
  <c r="AX11" i="4"/>
  <c r="AZ11" i="4" s="1"/>
  <c r="BE75" i="4"/>
  <c r="BC75" i="4"/>
  <c r="BA75" i="4"/>
  <c r="AY75" i="4"/>
  <c r="AX75" i="4"/>
  <c r="AZ75" i="4" s="1"/>
  <c r="BE36" i="4"/>
  <c r="BC36" i="4"/>
  <c r="BA36" i="4"/>
  <c r="AY36" i="4"/>
  <c r="AX36" i="4"/>
  <c r="AZ36" i="4" s="1"/>
  <c r="BE108" i="4"/>
  <c r="BC108" i="4"/>
  <c r="BA108" i="4"/>
  <c r="AY108" i="4"/>
  <c r="AX108" i="4"/>
  <c r="AZ108" i="4" s="1"/>
  <c r="BE77" i="4"/>
  <c r="BD77" i="4"/>
  <c r="BB77" i="4"/>
  <c r="BC77" i="4"/>
  <c r="AY77" i="4"/>
  <c r="AX77" i="4"/>
  <c r="AZ77" i="4" s="1"/>
  <c r="BA77" i="4"/>
  <c r="BE46" i="4"/>
  <c r="BA46" i="4"/>
  <c r="AY46" i="4"/>
  <c r="AX46" i="4"/>
  <c r="AZ46" i="4" s="1"/>
  <c r="BE87" i="4"/>
  <c r="BC87" i="4"/>
  <c r="BA87" i="4"/>
  <c r="AY87" i="4"/>
  <c r="AX87" i="4"/>
  <c r="AZ87" i="4" s="1"/>
  <c r="BE88" i="4"/>
  <c r="BC88" i="4"/>
  <c r="BA88" i="4"/>
  <c r="AY88" i="4"/>
  <c r="AX88" i="4"/>
  <c r="AZ88" i="4" s="1"/>
  <c r="BE41" i="4"/>
  <c r="BC41" i="4"/>
  <c r="BA41" i="4"/>
  <c r="AY41" i="4"/>
  <c r="AX41" i="4"/>
  <c r="AZ41" i="4" s="1"/>
  <c r="BE105" i="4"/>
  <c r="BC105" i="4"/>
  <c r="BA105" i="4"/>
  <c r="AY105" i="4"/>
  <c r="AX105" i="4"/>
  <c r="AZ105" i="4" s="1"/>
  <c r="BE58" i="4"/>
  <c r="BC58" i="4"/>
  <c r="BA58" i="4"/>
  <c r="AY58" i="4"/>
  <c r="AX58" i="4"/>
  <c r="AZ58" i="4" s="1"/>
  <c r="BE19" i="4"/>
  <c r="BC19" i="4"/>
  <c r="BA19" i="4"/>
  <c r="AY19" i="4"/>
  <c r="AX19" i="4"/>
  <c r="AZ19" i="4" s="1"/>
  <c r="BE83" i="4"/>
  <c r="BC83" i="4"/>
  <c r="BA83" i="4"/>
  <c r="AY83" i="4"/>
  <c r="AX83" i="4"/>
  <c r="AZ83" i="4" s="1"/>
  <c r="BE44" i="4"/>
  <c r="BC44" i="4"/>
  <c r="BA44" i="4"/>
  <c r="AY44" i="4"/>
  <c r="AX44" i="4"/>
  <c r="AZ44" i="4" s="1"/>
  <c r="BE13" i="4"/>
  <c r="BC13" i="4"/>
  <c r="AY13" i="4"/>
  <c r="AX13" i="4"/>
  <c r="AZ13" i="4" s="1"/>
  <c r="BA13" i="4"/>
  <c r="BE85" i="4"/>
  <c r="AY85" i="4"/>
  <c r="AX85" i="4"/>
  <c r="AZ85" i="4" s="1"/>
  <c r="BA85" i="4"/>
  <c r="BE54" i="4"/>
  <c r="BC54" i="4"/>
  <c r="BA54" i="4"/>
  <c r="AY54" i="4"/>
  <c r="AX54" i="4"/>
  <c r="AZ54" i="4" s="1"/>
  <c r="BE16" i="4"/>
  <c r="BC16" i="4"/>
  <c r="BA16" i="4"/>
  <c r="AY16" i="4"/>
  <c r="AX16" i="4"/>
  <c r="AZ16" i="4" s="1"/>
  <c r="BE96" i="4"/>
  <c r="BC96" i="4"/>
  <c r="BA96" i="4"/>
  <c r="AY96" i="4"/>
  <c r="AX96" i="4"/>
  <c r="AZ96" i="4" s="1"/>
  <c r="BE49" i="4"/>
  <c r="BC49" i="4"/>
  <c r="BA49" i="4"/>
  <c r="AY49" i="4"/>
  <c r="AX49" i="4"/>
  <c r="AZ49" i="4" s="1"/>
  <c r="BE113" i="4"/>
  <c r="BC113" i="4"/>
  <c r="BA113" i="4"/>
  <c r="AY113" i="4"/>
  <c r="AX113" i="4"/>
  <c r="AZ113" i="4" s="1"/>
  <c r="BE66" i="4"/>
  <c r="BC66" i="4"/>
  <c r="BA66" i="4"/>
  <c r="AY66" i="4"/>
  <c r="AX66" i="4"/>
  <c r="AZ66" i="4" s="1"/>
  <c r="BE27" i="4"/>
  <c r="BC27" i="4"/>
  <c r="BA27" i="4"/>
  <c r="AY27" i="4"/>
  <c r="AX27" i="4"/>
  <c r="AZ27" i="4" s="1"/>
  <c r="BE91" i="4"/>
  <c r="BC91" i="4"/>
  <c r="BA91" i="4"/>
  <c r="AY91" i="4"/>
  <c r="AX91" i="4"/>
  <c r="AZ91" i="4" s="1"/>
  <c r="BE52" i="4"/>
  <c r="BC52" i="4"/>
  <c r="BA52" i="4"/>
  <c r="AY52" i="4"/>
  <c r="AX52" i="4"/>
  <c r="AZ52" i="4" s="1"/>
  <c r="BE21" i="4"/>
  <c r="BC21" i="4"/>
  <c r="AY21" i="4"/>
  <c r="AX21" i="4"/>
  <c r="AZ21" i="4" s="1"/>
  <c r="BA21" i="4"/>
  <c r="BE93" i="4"/>
  <c r="AY93" i="4"/>
  <c r="AX93" i="4"/>
  <c r="AZ93" i="4" s="1"/>
  <c r="BC93" i="4"/>
  <c r="BA93" i="4"/>
  <c r="BE70" i="4"/>
  <c r="BC70" i="4"/>
  <c r="BA70" i="4"/>
  <c r="AY70" i="4"/>
  <c r="AX70" i="4"/>
  <c r="AZ70" i="4" s="1"/>
  <c r="BE24" i="4"/>
  <c r="BC24" i="4"/>
  <c r="BA24" i="4"/>
  <c r="AY24" i="4"/>
  <c r="AX24" i="4"/>
  <c r="AZ24" i="4" s="1"/>
  <c r="BE104" i="4"/>
  <c r="BC104" i="4"/>
  <c r="BA104" i="4"/>
  <c r="AY104" i="4"/>
  <c r="AX104" i="4"/>
  <c r="AZ104" i="4" s="1"/>
  <c r="AG104" i="4"/>
  <c r="AH104" i="4" s="1"/>
  <c r="AG109" i="4"/>
  <c r="AH109" i="4" s="1"/>
  <c r="AG27" i="4"/>
  <c r="AH27" i="4" s="1"/>
  <c r="AG33" i="4"/>
  <c r="AH33" i="4" s="1"/>
  <c r="P68" i="4"/>
  <c r="BB68" i="4" s="1"/>
  <c r="AU68" i="4"/>
  <c r="BD68" i="4" s="1"/>
  <c r="P79" i="4"/>
  <c r="BB79" i="4" s="1"/>
  <c r="AU79" i="4"/>
  <c r="BD79" i="4" s="1"/>
  <c r="P18" i="4"/>
  <c r="BB18" i="4" s="1"/>
  <c r="AU18" i="4"/>
  <c r="BD18" i="4" s="1"/>
  <c r="P32" i="4"/>
  <c r="BB32" i="4" s="1"/>
  <c r="AU32" i="4"/>
  <c r="BD32" i="4" s="1"/>
  <c r="P63" i="4"/>
  <c r="BB63" i="4" s="1"/>
  <c r="AU63" i="4"/>
  <c r="BD63" i="4" s="1"/>
  <c r="P103" i="4"/>
  <c r="BB103" i="4" s="1"/>
  <c r="AU103" i="4"/>
  <c r="BD103" i="4" s="1"/>
  <c r="P40" i="4"/>
  <c r="BB40" i="4" s="1"/>
  <c r="AU40" i="4"/>
  <c r="BD40" i="4" s="1"/>
  <c r="Q68" i="4"/>
  <c r="BC68" i="4" s="1"/>
  <c r="P97" i="4"/>
  <c r="BB97" i="4" s="1"/>
  <c r="AU97" i="4"/>
  <c r="BD97" i="4" s="1"/>
  <c r="Q79" i="4"/>
  <c r="BC79" i="4" s="1"/>
  <c r="P65" i="4"/>
  <c r="BB65" i="4" s="1"/>
  <c r="AU65" i="4"/>
  <c r="BD65" i="4" s="1"/>
  <c r="P99" i="4"/>
  <c r="BB99" i="4" s="1"/>
  <c r="AU99" i="4"/>
  <c r="BD99" i="4" s="1"/>
  <c r="P42" i="4"/>
  <c r="BB42" i="4" s="1"/>
  <c r="AU42" i="4"/>
  <c r="BD42" i="4" s="1"/>
  <c r="P46" i="4"/>
  <c r="BB46" i="4" s="1"/>
  <c r="AU46" i="4"/>
  <c r="BD46" i="4" s="1"/>
  <c r="AG55" i="4"/>
  <c r="AH55" i="4" s="1"/>
  <c r="AG105" i="4"/>
  <c r="AH105" i="4" s="1"/>
  <c r="AG67" i="4"/>
  <c r="AH67" i="4" s="1"/>
  <c r="AG81" i="4"/>
  <c r="AH81" i="4" s="1"/>
  <c r="AG51" i="4"/>
  <c r="AH51" i="4" s="1"/>
  <c r="AG37" i="4"/>
  <c r="AH37" i="4" s="1"/>
  <c r="AG101" i="4"/>
  <c r="AH101" i="4" s="1"/>
  <c r="AG62" i="4"/>
  <c r="AH62" i="4" s="1"/>
  <c r="AG96" i="4"/>
  <c r="AH96" i="4" s="1"/>
  <c r="AG40" i="4"/>
  <c r="AH40" i="4" s="1"/>
  <c r="AG60" i="4"/>
  <c r="AH60" i="4" s="1"/>
  <c r="P105" i="4"/>
  <c r="BB105" i="4" s="1"/>
  <c r="AU105" i="4"/>
  <c r="BD105" i="4" s="1"/>
  <c r="P61" i="4"/>
  <c r="BB61" i="4" s="1"/>
  <c r="AU61" i="4"/>
  <c r="BD61" i="4" s="1"/>
  <c r="P36" i="4"/>
  <c r="BB36" i="4" s="1"/>
  <c r="AU36" i="4"/>
  <c r="BD36" i="4" s="1"/>
  <c r="P73" i="4"/>
  <c r="BB73" i="4" s="1"/>
  <c r="AU73" i="4"/>
  <c r="BD73" i="4" s="1"/>
  <c r="P107" i="4"/>
  <c r="BB107" i="4" s="1"/>
  <c r="AU107" i="4"/>
  <c r="BD107" i="4" s="1"/>
  <c r="AG74" i="4"/>
  <c r="AH74" i="4" s="1"/>
  <c r="AG93" i="4"/>
  <c r="AH93" i="4" s="1"/>
  <c r="AG82" i="4"/>
  <c r="AH82" i="4" s="1"/>
  <c r="AG48" i="4"/>
  <c r="AH48" i="4" s="1"/>
  <c r="AG112" i="4"/>
  <c r="AH112" i="4" s="1"/>
  <c r="AG89" i="4"/>
  <c r="AH89" i="4" s="1"/>
  <c r="AG110" i="4"/>
  <c r="AH110" i="4" s="1"/>
  <c r="AG99" i="4"/>
  <c r="AH99" i="4" s="1"/>
  <c r="P28" i="4"/>
  <c r="BB28" i="4" s="1"/>
  <c r="AU28" i="4"/>
  <c r="BD28" i="4" s="1"/>
  <c r="P66" i="4"/>
  <c r="BB66" i="4" s="1"/>
  <c r="AU66" i="4"/>
  <c r="BD66" i="4" s="1"/>
  <c r="P110" i="4"/>
  <c r="BB110" i="4" s="1"/>
  <c r="AU110" i="4"/>
  <c r="BD110" i="4" s="1"/>
  <c r="P26" i="4"/>
  <c r="BB26" i="4" s="1"/>
  <c r="AU26" i="4"/>
  <c r="BD26" i="4" s="1"/>
  <c r="P43" i="4"/>
  <c r="BB43" i="4" s="1"/>
  <c r="AU43" i="4"/>
  <c r="BD43" i="4" s="1"/>
  <c r="P95" i="4"/>
  <c r="BB95" i="4" s="1"/>
  <c r="AU95" i="4"/>
  <c r="BD95" i="4" s="1"/>
  <c r="P44" i="4"/>
  <c r="BB44" i="4" s="1"/>
  <c r="AU44" i="4"/>
  <c r="BD44" i="4" s="1"/>
  <c r="P75" i="4"/>
  <c r="BB75" i="4" s="1"/>
  <c r="AU75" i="4"/>
  <c r="BD75" i="4" s="1"/>
  <c r="P109" i="4"/>
  <c r="BB109" i="4" s="1"/>
  <c r="AU109" i="4"/>
  <c r="BD109" i="4" s="1"/>
  <c r="P25" i="4"/>
  <c r="BB25" i="4" s="1"/>
  <c r="AU25" i="4"/>
  <c r="BD25" i="4" s="1"/>
  <c r="P55" i="4"/>
  <c r="BB55" i="4" s="1"/>
  <c r="AU55" i="4"/>
  <c r="BD55" i="4" s="1"/>
  <c r="P10" i="4"/>
  <c r="BB10" i="4" s="1"/>
  <c r="AU10" i="4"/>
  <c r="BD10" i="4" s="1"/>
  <c r="AG100" i="4"/>
  <c r="AH100" i="4" s="1"/>
  <c r="AG71" i="4"/>
  <c r="AH71" i="4" s="1"/>
  <c r="AG39" i="4"/>
  <c r="AH39" i="4" s="1"/>
  <c r="AG63" i="4"/>
  <c r="AH63" i="4" s="1"/>
  <c r="P34" i="4"/>
  <c r="BB34" i="4" s="1"/>
  <c r="AU34" i="4"/>
  <c r="BD34" i="4" s="1"/>
  <c r="AG97" i="4"/>
  <c r="AH97" i="4" s="1"/>
  <c r="AG50" i="4"/>
  <c r="AH50" i="4" s="1"/>
  <c r="AG38" i="4"/>
  <c r="AH38" i="4" s="1"/>
  <c r="AG76" i="4"/>
  <c r="AH76" i="4" s="1"/>
  <c r="AG75" i="4"/>
  <c r="AH75" i="4" s="1"/>
  <c r="AG102" i="4"/>
  <c r="AH102" i="4" s="1"/>
  <c r="P23" i="4"/>
  <c r="BB23" i="4" s="1"/>
  <c r="AU23" i="4"/>
  <c r="BD23" i="4" s="1"/>
  <c r="P108" i="4"/>
  <c r="BB108" i="4" s="1"/>
  <c r="AU108" i="4"/>
  <c r="BD108" i="4" s="1"/>
  <c r="P27" i="4"/>
  <c r="BB27" i="4" s="1"/>
  <c r="AU27" i="4"/>
  <c r="BD27" i="4" s="1"/>
  <c r="P49" i="4"/>
  <c r="BB49" i="4" s="1"/>
  <c r="AU49" i="4"/>
  <c r="BD49" i="4" s="1"/>
  <c r="P112" i="4"/>
  <c r="BB112" i="4" s="1"/>
  <c r="AU112" i="4"/>
  <c r="BD112" i="4" s="1"/>
  <c r="P33" i="4"/>
  <c r="BB33" i="4" s="1"/>
  <c r="AU33" i="4"/>
  <c r="BD33" i="4" s="1"/>
  <c r="P59" i="4"/>
  <c r="BB59" i="4" s="1"/>
  <c r="AU59" i="4"/>
  <c r="BD59" i="4" s="1"/>
  <c r="P88" i="4"/>
  <c r="BB88" i="4" s="1"/>
  <c r="AU88" i="4"/>
  <c r="BD88" i="4" s="1"/>
  <c r="P16" i="4"/>
  <c r="BB16" i="4" s="1"/>
  <c r="AU16" i="4"/>
  <c r="BD16" i="4" s="1"/>
  <c r="P71" i="4"/>
  <c r="BB71" i="4" s="1"/>
  <c r="AU71" i="4"/>
  <c r="BD71" i="4" s="1"/>
  <c r="P114" i="4"/>
  <c r="BB114" i="4" s="1"/>
  <c r="AU114" i="4"/>
  <c r="BD114" i="4" s="1"/>
  <c r="P11" i="4"/>
  <c r="BB11" i="4" s="1"/>
  <c r="AU11" i="4"/>
  <c r="BD11" i="4" s="1"/>
  <c r="P30" i="4"/>
  <c r="BB30" i="4" s="1"/>
  <c r="AU30" i="4"/>
  <c r="BD30" i="4" s="1"/>
  <c r="P47" i="4"/>
  <c r="BB47" i="4" s="1"/>
  <c r="AU47" i="4"/>
  <c r="BD47" i="4" s="1"/>
  <c r="P67" i="4"/>
  <c r="BB67" i="4" s="1"/>
  <c r="AU67" i="4"/>
  <c r="BD67" i="4" s="1"/>
  <c r="P101" i="4"/>
  <c r="BB101" i="4" s="1"/>
  <c r="AU101" i="4"/>
  <c r="BD101" i="4" s="1"/>
  <c r="P48" i="4"/>
  <c r="BB48" i="4" s="1"/>
  <c r="AU48" i="4"/>
  <c r="BD48" i="4" s="1"/>
  <c r="P91" i="4"/>
  <c r="BB91" i="4" s="1"/>
  <c r="AU91" i="4"/>
  <c r="BD91" i="4" s="1"/>
  <c r="P111" i="4"/>
  <c r="BB111" i="4" s="1"/>
  <c r="AU111" i="4"/>
  <c r="BD111" i="4" s="1"/>
  <c r="P60" i="4"/>
  <c r="BB60" i="4" s="1"/>
  <c r="AU60" i="4"/>
  <c r="BD60" i="4" s="1"/>
  <c r="AG64" i="4"/>
  <c r="AH64" i="4" s="1"/>
  <c r="AG41" i="4"/>
  <c r="AH41" i="4" s="1"/>
  <c r="AG108" i="4"/>
  <c r="AH108" i="4" s="1"/>
  <c r="AG44" i="4"/>
  <c r="AH44" i="4" s="1"/>
  <c r="Q85" i="4"/>
  <c r="BC85" i="4" s="1"/>
  <c r="P85" i="4"/>
  <c r="BB85" i="4" s="1"/>
  <c r="AU85" i="4"/>
  <c r="BD85" i="4" s="1"/>
  <c r="AG84" i="4"/>
  <c r="AH84" i="4" s="1"/>
  <c r="AG34" i="4"/>
  <c r="AH34" i="4" s="1"/>
  <c r="AG45" i="4"/>
  <c r="AH45" i="4" s="1"/>
  <c r="AG88" i="4"/>
  <c r="AH88" i="4" s="1"/>
  <c r="AG78" i="4"/>
  <c r="AH78" i="4" s="1"/>
  <c r="P104" i="4"/>
  <c r="BB104" i="4" s="1"/>
  <c r="AU104" i="4"/>
  <c r="BD104" i="4" s="1"/>
  <c r="P78" i="4"/>
  <c r="BB78" i="4" s="1"/>
  <c r="AU78" i="4"/>
  <c r="BD78" i="4" s="1"/>
  <c r="P14" i="4"/>
  <c r="BB14" i="4" s="1"/>
  <c r="AU14" i="4"/>
  <c r="BD14" i="4" s="1"/>
  <c r="P87" i="4"/>
  <c r="BB87" i="4" s="1"/>
  <c r="AU87" i="4"/>
  <c r="BD87" i="4" s="1"/>
  <c r="P15" i="4"/>
  <c r="BB15" i="4" s="1"/>
  <c r="AU15" i="4"/>
  <c r="BD15" i="4" s="1"/>
  <c r="P80" i="4"/>
  <c r="BB80" i="4" s="1"/>
  <c r="AU80" i="4"/>
  <c r="BD80" i="4" s="1"/>
  <c r="P113" i="4"/>
  <c r="BB113" i="4" s="1"/>
  <c r="AU113" i="4"/>
  <c r="BD113" i="4" s="1"/>
  <c r="P38" i="4"/>
  <c r="BB38" i="4" s="1"/>
  <c r="AU38" i="4"/>
  <c r="BD38" i="4" s="1"/>
  <c r="AG58" i="4"/>
  <c r="AH58" i="4" s="1"/>
  <c r="AG94" i="4"/>
  <c r="AH94" i="4" s="1"/>
  <c r="AG87" i="4"/>
  <c r="AH87" i="4" s="1"/>
  <c r="AG65" i="4"/>
  <c r="AH65" i="4" s="1"/>
  <c r="AG47" i="4"/>
  <c r="AH47" i="4" s="1"/>
  <c r="AG86" i="4"/>
  <c r="AH86" i="4" s="1"/>
  <c r="AG68" i="4"/>
  <c r="AH68" i="4" s="1"/>
  <c r="AG95" i="4"/>
  <c r="AH95" i="4" s="1"/>
  <c r="AG114" i="4"/>
  <c r="AH114" i="4" s="1"/>
  <c r="AG83" i="4"/>
  <c r="AH83" i="4" s="1"/>
  <c r="P37" i="4"/>
  <c r="BB37" i="4" s="1"/>
  <c r="AU37" i="4"/>
  <c r="BD37" i="4" s="1"/>
  <c r="P13" i="4"/>
  <c r="BB13" i="4" s="1"/>
  <c r="AU13" i="4"/>
  <c r="BD13" i="4" s="1"/>
  <c r="P19" i="4"/>
  <c r="BB19" i="4" s="1"/>
  <c r="AU19" i="4"/>
  <c r="BD19" i="4" s="1"/>
  <c r="P64" i="4"/>
  <c r="BB64" i="4" s="1"/>
  <c r="AU64" i="4"/>
  <c r="BD64" i="4" s="1"/>
  <c r="P21" i="4"/>
  <c r="BB21" i="4" s="1"/>
  <c r="AU21" i="4"/>
  <c r="BD21" i="4" s="1"/>
  <c r="P81" i="4"/>
  <c r="BB81" i="4" s="1"/>
  <c r="AU81" i="4"/>
  <c r="BD81" i="4" s="1"/>
  <c r="P17" i="4"/>
  <c r="BB17" i="4" s="1"/>
  <c r="AU17" i="4"/>
  <c r="BD17" i="4" s="1"/>
  <c r="P35" i="4"/>
  <c r="BB35" i="4" s="1"/>
  <c r="AU35" i="4"/>
  <c r="BD35" i="4" s="1"/>
  <c r="P52" i="4"/>
  <c r="BB52" i="4" s="1"/>
  <c r="AU52" i="4"/>
  <c r="BD52" i="4" s="1"/>
  <c r="P72" i="4"/>
  <c r="BB72" i="4" s="1"/>
  <c r="AU72" i="4"/>
  <c r="BD72" i="4" s="1"/>
  <c r="P106" i="4"/>
  <c r="BB106" i="4" s="1"/>
  <c r="AU106" i="4"/>
  <c r="BD106" i="4" s="1"/>
  <c r="P57" i="4"/>
  <c r="BB57" i="4" s="1"/>
  <c r="AU57" i="4"/>
  <c r="BD57" i="4" s="1"/>
  <c r="P96" i="4"/>
  <c r="BB96" i="4" s="1"/>
  <c r="AU96" i="4"/>
  <c r="BD96" i="4" s="1"/>
  <c r="P29" i="4"/>
  <c r="BB29" i="4" s="1"/>
  <c r="AU29" i="4"/>
  <c r="BD29" i="4" s="1"/>
  <c r="P100" i="4"/>
  <c r="BB100" i="4" s="1"/>
  <c r="AU100" i="4"/>
  <c r="BD100" i="4" s="1"/>
  <c r="AG57" i="4"/>
  <c r="AH57" i="4" s="1"/>
  <c r="AG42" i="4"/>
  <c r="AH42" i="4" s="1"/>
  <c r="AG69" i="4"/>
  <c r="AH69" i="4" s="1"/>
  <c r="AG113" i="4"/>
  <c r="AH113" i="4" s="1"/>
  <c r="AG49" i="4"/>
  <c r="AH49" i="4" s="1"/>
  <c r="AG115" i="4"/>
  <c r="AH115" i="4" s="1"/>
  <c r="AG43" i="4"/>
  <c r="AH43" i="4" s="1"/>
  <c r="AG79" i="4"/>
  <c r="AH79" i="4" s="1"/>
  <c r="AG73" i="4"/>
  <c r="AH73" i="4" s="1"/>
  <c r="P31" i="4"/>
  <c r="BB31" i="4" s="1"/>
  <c r="AU31" i="4"/>
  <c r="BD31" i="4" s="1"/>
  <c r="P58" i="4"/>
  <c r="BB58" i="4" s="1"/>
  <c r="AU58" i="4"/>
  <c r="BD58" i="4" s="1"/>
  <c r="P83" i="4"/>
  <c r="BB83" i="4" s="1"/>
  <c r="AU83" i="4"/>
  <c r="BD83" i="4" s="1"/>
  <c r="P41" i="4"/>
  <c r="BB41" i="4" s="1"/>
  <c r="AU41" i="4"/>
  <c r="BD41" i="4" s="1"/>
  <c r="P93" i="4"/>
  <c r="BB93" i="4" s="1"/>
  <c r="AU93" i="4"/>
  <c r="BD93" i="4" s="1"/>
  <c r="P9" i="4"/>
  <c r="BB9" i="4" s="1"/>
  <c r="AU9" i="4"/>
  <c r="BD9" i="4" s="1"/>
  <c r="Q18" i="4"/>
  <c r="P92" i="4"/>
  <c r="BB92" i="4" s="1"/>
  <c r="AU92" i="4"/>
  <c r="BD92" i="4" s="1"/>
  <c r="Q32" i="4"/>
  <c r="BC32" i="4" s="1"/>
  <c r="Q63" i="4"/>
  <c r="BC63" i="4" s="1"/>
  <c r="Q103" i="4"/>
  <c r="BC103" i="4" s="1"/>
  <c r="P50" i="4"/>
  <c r="BB50" i="4" s="1"/>
  <c r="AU50" i="4"/>
  <c r="BD50" i="4" s="1"/>
  <c r="P89" i="4"/>
  <c r="BB89" i="4" s="1"/>
  <c r="AU89" i="4"/>
  <c r="BD89" i="4" s="1"/>
  <c r="P70" i="4"/>
  <c r="BB70" i="4" s="1"/>
  <c r="AU70" i="4"/>
  <c r="BD70" i="4" s="1"/>
  <c r="AG36" i="4"/>
  <c r="AH36" i="4" s="1"/>
  <c r="AG111" i="4"/>
  <c r="AH111" i="4" s="1"/>
  <c r="AG53" i="4"/>
  <c r="AH53" i="4" s="1"/>
  <c r="AG92" i="4"/>
  <c r="AH92" i="4" s="1"/>
  <c r="AG80" i="4"/>
  <c r="AH80" i="4" s="1"/>
  <c r="AG70" i="4"/>
  <c r="AH70" i="4" s="1"/>
  <c r="AG52" i="4"/>
  <c r="AH52" i="4" s="1"/>
  <c r="AG90" i="4"/>
  <c r="AH90" i="4" s="1"/>
  <c r="AG61" i="4"/>
  <c r="AH61" i="4" s="1"/>
  <c r="AG77" i="4"/>
  <c r="AH77" i="4" s="1"/>
  <c r="AG54" i="4"/>
  <c r="AH54" i="4" s="1"/>
  <c r="AG85" i="4"/>
  <c r="AH85" i="4" s="1"/>
  <c r="AG107" i="4"/>
  <c r="AH107" i="4" s="1"/>
  <c r="AG98" i="4"/>
  <c r="AH98" i="4" s="1"/>
  <c r="AG56" i="4"/>
  <c r="AH56" i="4" s="1"/>
  <c r="AG72" i="4"/>
  <c r="AH72" i="4" s="1"/>
  <c r="P74" i="4"/>
  <c r="BB74" i="4" s="1"/>
  <c r="AU74" i="4"/>
  <c r="BD74" i="4" s="1"/>
  <c r="P54" i="4"/>
  <c r="BB54" i="4" s="1"/>
  <c r="AU54" i="4"/>
  <c r="BD54" i="4" s="1"/>
  <c r="P53" i="4"/>
  <c r="BB53" i="4" s="1"/>
  <c r="AU53" i="4"/>
  <c r="BD53" i="4" s="1"/>
  <c r="P24" i="4"/>
  <c r="BB24" i="4" s="1"/>
  <c r="AU24" i="4"/>
  <c r="BD24" i="4" s="1"/>
  <c r="P45" i="4"/>
  <c r="BB45" i="4" s="1"/>
  <c r="AU45" i="4"/>
  <c r="BD45" i="4" s="1"/>
  <c r="P69" i="4"/>
  <c r="BB69" i="4" s="1"/>
  <c r="AU69" i="4"/>
  <c r="BD69" i="4" s="1"/>
  <c r="P98" i="4"/>
  <c r="BB98" i="4" s="1"/>
  <c r="AU98" i="4"/>
  <c r="BD98" i="4" s="1"/>
  <c r="P51" i="4"/>
  <c r="BB51" i="4" s="1"/>
  <c r="AU51" i="4"/>
  <c r="BD51" i="4" s="1"/>
  <c r="P90" i="4"/>
  <c r="BB90" i="4" s="1"/>
  <c r="AU90" i="4"/>
  <c r="BD90" i="4" s="1"/>
  <c r="P22" i="4"/>
  <c r="BB22" i="4" s="1"/>
  <c r="AU22" i="4"/>
  <c r="BD22" i="4" s="1"/>
  <c r="P39" i="4"/>
  <c r="BB39" i="4" s="1"/>
  <c r="AU39" i="4"/>
  <c r="BD39" i="4" s="1"/>
  <c r="P56" i="4"/>
  <c r="BB56" i="4" s="1"/>
  <c r="AU56" i="4"/>
  <c r="BD56" i="4" s="1"/>
  <c r="P86" i="4"/>
  <c r="BB86" i="4" s="1"/>
  <c r="AU86" i="4"/>
  <c r="BD86" i="4" s="1"/>
  <c r="P115" i="4"/>
  <c r="BB115" i="4" s="1"/>
  <c r="AU115" i="4"/>
  <c r="BD115" i="4" s="1"/>
  <c r="P12" i="4"/>
  <c r="BB12" i="4" s="1"/>
  <c r="AU12" i="4"/>
  <c r="BD12" i="4" s="1"/>
  <c r="P62" i="4"/>
  <c r="BB62" i="4" s="1"/>
  <c r="AU62" i="4"/>
  <c r="BD62" i="4" s="1"/>
  <c r="P102" i="4"/>
  <c r="BB102" i="4" s="1"/>
  <c r="AU102" i="4"/>
  <c r="BD102" i="4" s="1"/>
  <c r="Q42" i="4"/>
  <c r="BC42" i="4" s="1"/>
  <c r="P20" i="4"/>
  <c r="BB20" i="4" s="1"/>
  <c r="AU20" i="4"/>
  <c r="BD20" i="4" s="1"/>
  <c r="P94" i="4"/>
  <c r="BB94" i="4" s="1"/>
  <c r="AU94" i="4"/>
  <c r="BD94" i="4" s="1"/>
  <c r="Q46" i="4"/>
  <c r="BC46" i="4" s="1"/>
  <c r="AG103" i="4"/>
  <c r="AH103" i="4" s="1"/>
  <c r="AG66" i="4"/>
  <c r="AH66" i="4" s="1"/>
  <c r="AG106" i="4"/>
  <c r="AH106" i="4" s="1"/>
  <c r="AG59" i="4"/>
  <c r="AH59" i="4" s="1"/>
  <c r="AG46" i="4"/>
  <c r="AH46" i="4" s="1"/>
  <c r="AG91" i="4"/>
  <c r="AH91" i="4" s="1"/>
  <c r="F10" i="19" l="1"/>
  <c r="J10" i="19"/>
  <c r="O10" i="19"/>
  <c r="M10" i="19" s="1"/>
  <c r="T10" i="19"/>
  <c r="AA10" i="19" s="1"/>
  <c r="AR11" i="19"/>
  <c r="T11" i="19"/>
  <c r="I11" i="19"/>
  <c r="J11" i="19"/>
  <c r="K11" i="19"/>
  <c r="O11" i="19"/>
  <c r="L10" i="19"/>
  <c r="V10" i="19"/>
  <c r="V11" i="19"/>
  <c r="F11" i="19"/>
  <c r="E11" i="19"/>
  <c r="AM11" i="19" s="1"/>
  <c r="G11" i="19"/>
  <c r="D11" i="19"/>
  <c r="C11" i="19"/>
  <c r="B12" i="19" a="1"/>
  <c r="B12" i="19" s="1"/>
  <c r="P11" i="19"/>
  <c r="H11" i="19"/>
  <c r="Z10" i="19"/>
  <c r="AO10" i="19"/>
  <c r="AM10" i="19"/>
  <c r="AJ10" i="19"/>
  <c r="BC18" i="4"/>
  <c r="Q10" i="19" s="1"/>
  <c r="Y11" i="19"/>
  <c r="S11" i="19"/>
  <c r="X11" i="19"/>
  <c r="U11" i="19"/>
  <c r="W11" i="19"/>
  <c r="R11" i="19"/>
  <c r="Q11" i="19"/>
  <c r="X10" i="19"/>
  <c r="R10" i="19"/>
  <c r="W10" i="19"/>
  <c r="S10" i="19"/>
  <c r="U10" i="19"/>
  <c r="Y10" i="19"/>
  <c r="BF17" i="4"/>
  <c r="BF21" i="4" s="1"/>
  <c r="BF28" i="4"/>
  <c r="BF35" i="4" s="1"/>
  <c r="AA11" i="19" l="1"/>
  <c r="Z11" i="19"/>
  <c r="AR12" i="19"/>
  <c r="AN10" i="19"/>
  <c r="T12" i="19"/>
  <c r="AJ11" i="19"/>
  <c r="AO11" i="19"/>
  <c r="AP11" i="19" s="1"/>
  <c r="D12" i="19"/>
  <c r="O12" i="19"/>
  <c r="I12" i="19"/>
  <c r="J12" i="19"/>
  <c r="K12" i="19"/>
  <c r="L11" i="19"/>
  <c r="M11" i="19"/>
  <c r="E12" i="19"/>
  <c r="AM12" i="19" s="1"/>
  <c r="P12" i="19"/>
  <c r="V12" i="19"/>
  <c r="R12" i="19"/>
  <c r="G12" i="19"/>
  <c r="U12" i="19"/>
  <c r="Y12" i="19"/>
  <c r="C12" i="19"/>
  <c r="X12" i="19"/>
  <c r="S12" i="19"/>
  <c r="Q12" i="19"/>
  <c r="F12" i="19"/>
  <c r="B13" i="19" a="1"/>
  <c r="B13" i="19" s="1"/>
  <c r="W12" i="19"/>
  <c r="H12" i="19"/>
  <c r="AB11" i="19"/>
  <c r="AH11" i="19"/>
  <c r="AI11" i="19" s="1"/>
  <c r="AK11" i="19" s="1"/>
  <c r="AE11" i="19"/>
  <c r="AC11" i="19"/>
  <c r="AD11" i="19"/>
  <c r="AN11" i="19"/>
  <c r="AH10" i="19"/>
  <c r="AI10" i="19" s="1"/>
  <c r="AK10" i="19" s="1"/>
  <c r="AC10" i="19"/>
  <c r="AB10" i="19"/>
  <c r="AD10" i="19"/>
  <c r="AE10" i="19"/>
  <c r="AP10" i="19"/>
  <c r="BF18" i="4"/>
  <c r="BF27" i="4" s="1"/>
  <c r="BF42" i="4"/>
  <c r="Z12" i="19" l="1"/>
  <c r="AC12" i="19"/>
  <c r="AD12" i="19"/>
  <c r="AA12" i="19"/>
  <c r="AL11" i="19"/>
  <c r="AL10" i="19"/>
  <c r="AE12" i="19"/>
  <c r="AR13" i="19"/>
  <c r="T13" i="19"/>
  <c r="AO12" i="19"/>
  <c r="AP12" i="19" s="1"/>
  <c r="AJ12" i="19"/>
  <c r="X13" i="19"/>
  <c r="I13" i="19"/>
  <c r="J13" i="19"/>
  <c r="K13" i="19"/>
  <c r="O13" i="19"/>
  <c r="L12" i="19"/>
  <c r="M12" i="19"/>
  <c r="AN12" i="19"/>
  <c r="AH12" i="19"/>
  <c r="AI12" i="19" s="1"/>
  <c r="R13" i="19"/>
  <c r="AB12" i="19"/>
  <c r="D13" i="19"/>
  <c r="S13" i="19"/>
  <c r="F13" i="19"/>
  <c r="P13" i="19"/>
  <c r="V13" i="19"/>
  <c r="Q13" i="19"/>
  <c r="W13" i="19"/>
  <c r="Y13" i="19"/>
  <c r="U13" i="19"/>
  <c r="G13" i="19"/>
  <c r="E13" i="19"/>
  <c r="C13" i="19"/>
  <c r="H13" i="19"/>
  <c r="B14" i="19" a="1"/>
  <c r="B14" i="19" s="1"/>
  <c r="AK12" i="19"/>
  <c r="BF43" i="4"/>
  <c r="BF47" i="4" s="1"/>
  <c r="AA13" i="19" l="1"/>
  <c r="AL12" i="19"/>
  <c r="AQ10" i="19"/>
  <c r="AQ11" i="19"/>
  <c r="AR14" i="19"/>
  <c r="AC13" i="19"/>
  <c r="T14" i="19"/>
  <c r="F14" i="19"/>
  <c r="I14" i="19"/>
  <c r="J14" i="19"/>
  <c r="K14" i="19"/>
  <c r="O14" i="19"/>
  <c r="L13" i="19"/>
  <c r="M13" i="19"/>
  <c r="AB13" i="19"/>
  <c r="B15" i="19" a="1"/>
  <c r="B15" i="19" s="1"/>
  <c r="D14" i="19"/>
  <c r="Z13" i="19"/>
  <c r="Q14" i="19"/>
  <c r="H14" i="19"/>
  <c r="R14" i="19"/>
  <c r="AH13" i="19"/>
  <c r="AI13" i="19" s="1"/>
  <c r="S14" i="19"/>
  <c r="E14" i="19"/>
  <c r="Y14" i="19"/>
  <c r="C14" i="19"/>
  <c r="AJ13" i="19"/>
  <c r="AM13" i="19"/>
  <c r="AN13" i="19" s="1"/>
  <c r="AO13" i="19"/>
  <c r="AP13" i="19" s="1"/>
  <c r="U14" i="19"/>
  <c r="W14" i="19"/>
  <c r="G14" i="19"/>
  <c r="X14" i="19"/>
  <c r="AE13" i="19"/>
  <c r="P14" i="19"/>
  <c r="V14" i="19"/>
  <c r="AD13" i="19"/>
  <c r="BF50" i="4"/>
  <c r="BF55" i="4"/>
  <c r="AA14" i="19" l="1"/>
  <c r="Z14" i="19"/>
  <c r="AC14" i="19"/>
  <c r="AR15" i="19"/>
  <c r="AQ12" i="19"/>
  <c r="T15" i="19"/>
  <c r="L14" i="19"/>
  <c r="M14" i="19"/>
  <c r="V15" i="19"/>
  <c r="K15" i="19"/>
  <c r="O15" i="19"/>
  <c r="J15" i="19"/>
  <c r="I15" i="19"/>
  <c r="AB14" i="19"/>
  <c r="AK13" i="19"/>
  <c r="F15" i="19"/>
  <c r="W15" i="19"/>
  <c r="AM14" i="19"/>
  <c r="AN14" i="19" s="1"/>
  <c r="AO14" i="19"/>
  <c r="AP14" i="19" s="1"/>
  <c r="AJ14" i="19"/>
  <c r="S15" i="19"/>
  <c r="X15" i="19"/>
  <c r="C15" i="19"/>
  <c r="Y15" i="19"/>
  <c r="AH14" i="19"/>
  <c r="AI14" i="19" s="1"/>
  <c r="B16" i="19" a="1"/>
  <c r="B16" i="19" s="1"/>
  <c r="AE14" i="19"/>
  <c r="P15" i="19"/>
  <c r="G15" i="19"/>
  <c r="AD14" i="19"/>
  <c r="E15" i="19"/>
  <c r="AJ15" i="19" s="1"/>
  <c r="Q15" i="19"/>
  <c r="H15" i="19"/>
  <c r="U15" i="19"/>
  <c r="D15" i="19"/>
  <c r="R15" i="19"/>
  <c r="BF62" i="4"/>
  <c r="BF63" i="4" s="1"/>
  <c r="AE15" i="19" l="1"/>
  <c r="AA15" i="19"/>
  <c r="Z15" i="19"/>
  <c r="AO15" i="19"/>
  <c r="AM15" i="19"/>
  <c r="AN15" i="19" s="1"/>
  <c r="AD15" i="19"/>
  <c r="AL13" i="19"/>
  <c r="AH15" i="19"/>
  <c r="AI15" i="19" s="1"/>
  <c r="AR16" i="19"/>
  <c r="T16" i="19"/>
  <c r="L15" i="19"/>
  <c r="V16" i="19"/>
  <c r="I16" i="19"/>
  <c r="J16" i="19"/>
  <c r="K16" i="19"/>
  <c r="O16" i="19"/>
  <c r="M15" i="19"/>
  <c r="AK14" i="19"/>
  <c r="AP15" i="19"/>
  <c r="AC15" i="19"/>
  <c r="AB15" i="19"/>
  <c r="C16" i="19"/>
  <c r="Q16" i="19"/>
  <c r="G16" i="19"/>
  <c r="W16" i="19"/>
  <c r="Y16" i="19"/>
  <c r="D16" i="19"/>
  <c r="R16" i="19"/>
  <c r="H16" i="19"/>
  <c r="F16" i="19"/>
  <c r="S16" i="19"/>
  <c r="AK15" i="19"/>
  <c r="X16" i="19"/>
  <c r="U16" i="19"/>
  <c r="E16" i="19"/>
  <c r="AJ16" i="19" s="1"/>
  <c r="P16" i="19"/>
  <c r="Z16" i="19" s="1"/>
  <c r="B17" i="19" a="1"/>
  <c r="B17" i="19" s="1"/>
  <c r="BF68" i="4"/>
  <c r="BF75" i="4"/>
  <c r="AO16" i="19" l="1"/>
  <c r="AM16" i="19"/>
  <c r="AD16" i="19"/>
  <c r="AA16" i="19"/>
  <c r="AL14" i="19"/>
  <c r="AL15" i="19"/>
  <c r="AQ15" i="19" s="1"/>
  <c r="AR17" i="19"/>
  <c r="AE16" i="19"/>
  <c r="AQ13" i="19"/>
  <c r="T17" i="19"/>
  <c r="V17" i="19"/>
  <c r="I17" i="19"/>
  <c r="J17" i="19"/>
  <c r="K17" i="19"/>
  <c r="O17" i="19"/>
  <c r="L16" i="19"/>
  <c r="M16" i="19"/>
  <c r="AC16" i="19"/>
  <c r="AP16" i="19"/>
  <c r="F17" i="19"/>
  <c r="X17" i="19"/>
  <c r="AN16" i="19"/>
  <c r="R17" i="19"/>
  <c r="W17" i="19"/>
  <c r="Y17" i="19"/>
  <c r="S17" i="19"/>
  <c r="C17" i="19"/>
  <c r="H17" i="19"/>
  <c r="E17" i="19"/>
  <c r="AO17" i="19" s="1"/>
  <c r="D17" i="19"/>
  <c r="AB16" i="19"/>
  <c r="B18" i="19" a="1"/>
  <c r="B18" i="19" s="1"/>
  <c r="P17" i="19"/>
  <c r="U17" i="19"/>
  <c r="Q17" i="19"/>
  <c r="G17" i="19"/>
  <c r="AH16" i="19"/>
  <c r="AI16" i="19" s="1"/>
  <c r="AK16" i="19" s="1"/>
  <c r="BF86" i="4"/>
  <c r="BF77" i="4"/>
  <c r="AA17" i="19" l="1"/>
  <c r="Z17" i="19"/>
  <c r="AL16" i="19"/>
  <c r="AR18" i="19"/>
  <c r="AQ14" i="19"/>
  <c r="T18" i="19"/>
  <c r="V18" i="19"/>
  <c r="O18" i="19"/>
  <c r="I18" i="19"/>
  <c r="J18" i="19"/>
  <c r="K18" i="19"/>
  <c r="M17" i="19"/>
  <c r="L17" i="19"/>
  <c r="AP17" i="19"/>
  <c r="AB17" i="19"/>
  <c r="W18" i="19"/>
  <c r="C18" i="19"/>
  <c r="E18" i="19"/>
  <c r="AM18" i="19" s="1"/>
  <c r="AE17" i="19"/>
  <c r="B19" i="19" a="1"/>
  <c r="B19" i="19" s="1"/>
  <c r="AM17" i="19"/>
  <c r="AN17" i="19" s="1"/>
  <c r="D18" i="19"/>
  <c r="P18" i="19"/>
  <c r="AC17" i="19"/>
  <c r="U18" i="19"/>
  <c r="F18" i="19"/>
  <c r="AD17" i="19"/>
  <c r="G18" i="19"/>
  <c r="H18" i="19"/>
  <c r="Y18" i="19"/>
  <c r="AJ17" i="19"/>
  <c r="AH17" i="19"/>
  <c r="AI17" i="19" s="1"/>
  <c r="R18" i="19"/>
  <c r="Q18" i="19"/>
  <c r="S18" i="19"/>
  <c r="X18" i="19"/>
  <c r="AD18" i="19" s="1"/>
  <c r="AO18" i="19"/>
  <c r="AJ18" i="19"/>
  <c r="BF93" i="4"/>
  <c r="BF94" i="4" s="1"/>
  <c r="BF87" i="4"/>
  <c r="AA18" i="19" l="1"/>
  <c r="AQ16" i="19"/>
  <c r="AR19" i="19"/>
  <c r="T19" i="19"/>
  <c r="Z18" i="19"/>
  <c r="L18" i="19"/>
  <c r="M18" i="19"/>
  <c r="V19" i="19"/>
  <c r="I19" i="19"/>
  <c r="K19" i="19"/>
  <c r="O19" i="19"/>
  <c r="J19" i="19"/>
  <c r="AB18" i="19"/>
  <c r="AK17" i="19"/>
  <c r="AP18" i="19"/>
  <c r="G19" i="19"/>
  <c r="AH18" i="19"/>
  <c r="AI18" i="19" s="1"/>
  <c r="AK18" i="19" s="1"/>
  <c r="R19" i="19"/>
  <c r="P19" i="19"/>
  <c r="U19" i="19"/>
  <c r="X19" i="19"/>
  <c r="AE18" i="19"/>
  <c r="C19" i="19"/>
  <c r="H19" i="19"/>
  <c r="AC18" i="19"/>
  <c r="AN18" i="19"/>
  <c r="D19" i="19"/>
  <c r="S19" i="19"/>
  <c r="B20" i="19" a="1"/>
  <c r="B20" i="19" s="1"/>
  <c r="F19" i="19"/>
  <c r="Y19" i="19"/>
  <c r="W19" i="19"/>
  <c r="Q19" i="19"/>
  <c r="E19" i="19"/>
  <c r="AJ19" i="19" s="1"/>
  <c r="BF101" i="4"/>
  <c r="BF102" i="4" s="1"/>
  <c r="BF110" i="4" s="1"/>
  <c r="BF115" i="4" s="1"/>
  <c r="BF116" i="4" s="1"/>
  <c r="BF127" i="4" s="1"/>
  <c r="BF136" i="4" s="1"/>
  <c r="BF147" i="4" s="1"/>
  <c r="AB19" i="19" l="1"/>
  <c r="AA19" i="19"/>
  <c r="AL18" i="19"/>
  <c r="AL17" i="19"/>
  <c r="AR20" i="19"/>
  <c r="T20" i="19"/>
  <c r="AC19" i="19"/>
  <c r="V20" i="19"/>
  <c r="I20" i="19"/>
  <c r="J20" i="19"/>
  <c r="K20" i="19"/>
  <c r="O20" i="19"/>
  <c r="M19" i="19"/>
  <c r="L19" i="19"/>
  <c r="Z19" i="19"/>
  <c r="AD19" i="19"/>
  <c r="AH19" i="19"/>
  <c r="AI19" i="19" s="1"/>
  <c r="AK19" i="19" s="1"/>
  <c r="AO19" i="19"/>
  <c r="AP19" i="19" s="1"/>
  <c r="AM19" i="19"/>
  <c r="AN19" i="19" s="1"/>
  <c r="AE19" i="19"/>
  <c r="E20" i="19"/>
  <c r="AJ20" i="19" s="1"/>
  <c r="H20" i="19"/>
  <c r="B21" i="19" a="1"/>
  <c r="B21" i="19" s="1"/>
  <c r="Q20" i="19"/>
  <c r="F20" i="19"/>
  <c r="U20" i="19"/>
  <c r="D20" i="19"/>
  <c r="S20" i="19"/>
  <c r="X20" i="19"/>
  <c r="G20" i="19"/>
  <c r="C20" i="19"/>
  <c r="Y20" i="19"/>
  <c r="P20" i="19"/>
  <c r="R20" i="19"/>
  <c r="W20" i="19"/>
  <c r="AA20" i="19" l="1"/>
  <c r="AD20" i="19"/>
  <c r="AE20" i="19"/>
  <c r="AM20" i="19"/>
  <c r="AO20" i="19"/>
  <c r="Z20" i="19"/>
  <c r="AL19" i="19"/>
  <c r="AQ19" i="19" s="1"/>
  <c r="AQ18" i="19"/>
  <c r="AR21" i="19"/>
  <c r="AQ17" i="19"/>
  <c r="T21" i="19"/>
  <c r="AB20" i="19"/>
  <c r="L20" i="19"/>
  <c r="M20" i="19"/>
  <c r="V21" i="19"/>
  <c r="O21" i="19"/>
  <c r="I21" i="19"/>
  <c r="J21" i="19"/>
  <c r="K21" i="19"/>
  <c r="AH20" i="19"/>
  <c r="AI20" i="19" s="1"/>
  <c r="AK20" i="19" s="1"/>
  <c r="S21" i="19"/>
  <c r="E21" i="19"/>
  <c r="AO21" i="19" s="1"/>
  <c r="AC20" i="19"/>
  <c r="Q21" i="19"/>
  <c r="C21" i="19"/>
  <c r="G21" i="19"/>
  <c r="U21" i="19"/>
  <c r="R21" i="19"/>
  <c r="AN20" i="19"/>
  <c r="P21" i="19"/>
  <c r="D21" i="19"/>
  <c r="AP20" i="19"/>
  <c r="W21" i="19"/>
  <c r="X21" i="19"/>
  <c r="H21" i="19"/>
  <c r="F21" i="19"/>
  <c r="B22" i="19" a="1"/>
  <c r="B22" i="19" s="1"/>
  <c r="Y21" i="19"/>
  <c r="AA21" i="19" l="1"/>
  <c r="AD21" i="19"/>
  <c r="AL20" i="19"/>
  <c r="AM21" i="19"/>
  <c r="AN21" i="19" s="1"/>
  <c r="AE21" i="19"/>
  <c r="AJ21" i="19"/>
  <c r="AR22" i="19"/>
  <c r="T22" i="19"/>
  <c r="Z21" i="19"/>
  <c r="M21" i="19"/>
  <c r="L21" i="19"/>
  <c r="V22" i="19"/>
  <c r="I22" i="19"/>
  <c r="J22" i="19"/>
  <c r="O22" i="19"/>
  <c r="K22" i="19"/>
  <c r="AB21" i="19"/>
  <c r="AC21" i="19"/>
  <c r="AP21" i="19"/>
  <c r="Q22" i="19"/>
  <c r="U22" i="19"/>
  <c r="G22" i="19"/>
  <c r="C22" i="19"/>
  <c r="W22" i="19"/>
  <c r="X22" i="19"/>
  <c r="S22" i="19"/>
  <c r="H22" i="19"/>
  <c r="P22" i="19"/>
  <c r="E22" i="19"/>
  <c r="AM22" i="19" s="1"/>
  <c r="D22" i="19"/>
  <c r="AH21" i="19"/>
  <c r="AI21" i="19" s="1"/>
  <c r="AK21" i="19" s="1"/>
  <c r="B23" i="19" a="1"/>
  <c r="B23" i="19" s="1"/>
  <c r="R22" i="19"/>
  <c r="Y22" i="19"/>
  <c r="F22" i="19"/>
  <c r="Z22" i="19" l="1"/>
  <c r="AA22" i="19"/>
  <c r="AL21" i="19"/>
  <c r="AQ20" i="19"/>
  <c r="AH22" i="19"/>
  <c r="AI22" i="19" s="1"/>
  <c r="AR23" i="19"/>
  <c r="T23" i="19"/>
  <c r="AJ22" i="19"/>
  <c r="M22" i="19"/>
  <c r="V23" i="19"/>
  <c r="J23" i="19"/>
  <c r="K23" i="19"/>
  <c r="O23" i="19"/>
  <c r="I23" i="19"/>
  <c r="L22" i="19"/>
  <c r="AO22" i="19"/>
  <c r="AN22" i="19"/>
  <c r="AD22" i="19"/>
  <c r="AE22" i="19"/>
  <c r="AC22" i="19"/>
  <c r="AB22" i="19"/>
  <c r="Q23" i="19"/>
  <c r="Y23" i="19"/>
  <c r="W23" i="19"/>
  <c r="E23" i="19"/>
  <c r="AM23" i="19" s="1"/>
  <c r="P23" i="19"/>
  <c r="S23" i="19"/>
  <c r="R23" i="19"/>
  <c r="G23" i="19"/>
  <c r="D23" i="19"/>
  <c r="U23" i="19"/>
  <c r="X23" i="19"/>
  <c r="F23" i="19"/>
  <c r="C23" i="19"/>
  <c r="AP22" i="19"/>
  <c r="B24" i="19" a="1"/>
  <c r="B24" i="19" s="1"/>
  <c r="H23" i="19"/>
  <c r="AK22" i="19"/>
  <c r="AA23" i="19" l="1"/>
  <c r="AD23" i="19"/>
  <c r="AL22" i="19"/>
  <c r="AQ22" i="19" s="1"/>
  <c r="AQ21" i="19"/>
  <c r="AE23" i="19"/>
  <c r="AJ23" i="19"/>
  <c r="AO23" i="19"/>
  <c r="AR24" i="19"/>
  <c r="T24" i="19"/>
  <c r="M23" i="19"/>
  <c r="L23" i="19"/>
  <c r="V24" i="19"/>
  <c r="O24" i="19"/>
  <c r="I24" i="19"/>
  <c r="J24" i="19"/>
  <c r="K24" i="19"/>
  <c r="AC23" i="19"/>
  <c r="AH23" i="19"/>
  <c r="AI23" i="19" s="1"/>
  <c r="AB23" i="19"/>
  <c r="Z23" i="19"/>
  <c r="B25" i="19" a="1"/>
  <c r="B25" i="19" s="1"/>
  <c r="D24" i="19"/>
  <c r="P24" i="19"/>
  <c r="X24" i="19"/>
  <c r="W24" i="19"/>
  <c r="G24" i="19"/>
  <c r="H24" i="19"/>
  <c r="S24" i="19"/>
  <c r="Q24" i="19"/>
  <c r="E24" i="19"/>
  <c r="AJ24" i="19" s="1"/>
  <c r="F24" i="19"/>
  <c r="AP23" i="19"/>
  <c r="AN23" i="19"/>
  <c r="Y24" i="19"/>
  <c r="R24" i="19"/>
  <c r="U24" i="19"/>
  <c r="C24" i="19"/>
  <c r="AE24" i="19" l="1"/>
  <c r="AA24" i="19"/>
  <c r="AK23" i="19"/>
  <c r="AO24" i="19"/>
  <c r="AM24" i="19"/>
  <c r="AN24" i="19" s="1"/>
  <c r="AR25" i="19"/>
  <c r="T25" i="19"/>
  <c r="AA25" i="19" s="1"/>
  <c r="AD24" i="19"/>
  <c r="M24" i="19"/>
  <c r="L24" i="19"/>
  <c r="V25" i="19"/>
  <c r="I25" i="19"/>
  <c r="J25" i="19"/>
  <c r="O25" i="19"/>
  <c r="K25" i="19"/>
  <c r="Z24" i="19"/>
  <c r="AC24" i="19"/>
  <c r="U25" i="19"/>
  <c r="F25" i="19"/>
  <c r="AB24" i="19"/>
  <c r="P25" i="19"/>
  <c r="Z25" i="19" s="1"/>
  <c r="S25" i="19"/>
  <c r="H25" i="19"/>
  <c r="AH24" i="19"/>
  <c r="AI24" i="19" s="1"/>
  <c r="AK24" i="19" s="1"/>
  <c r="E25" i="19"/>
  <c r="AJ25" i="19" s="1"/>
  <c r="D25" i="19"/>
  <c r="G25" i="19"/>
  <c r="AP24" i="19"/>
  <c r="Q25" i="19"/>
  <c r="X25" i="19"/>
  <c r="W25" i="19"/>
  <c r="Y25" i="19"/>
  <c r="C25" i="19"/>
  <c r="B26" i="19" a="1"/>
  <c r="B26" i="19" s="1"/>
  <c r="R25" i="19"/>
  <c r="AL23" i="19" l="1"/>
  <c r="AQ23" i="19" s="1"/>
  <c r="AD25" i="19"/>
  <c r="AL24" i="19"/>
  <c r="AQ24" i="19" s="1"/>
  <c r="AR26" i="19"/>
  <c r="T26" i="19"/>
  <c r="AM25" i="19"/>
  <c r="M25" i="19"/>
  <c r="L25" i="19"/>
  <c r="AO25" i="19"/>
  <c r="AP25" i="19" s="1"/>
  <c r="V26" i="19"/>
  <c r="J26" i="19"/>
  <c r="K26" i="19"/>
  <c r="O26" i="19"/>
  <c r="I26" i="19"/>
  <c r="AB25" i="19"/>
  <c r="AC25" i="19"/>
  <c r="AE25" i="19"/>
  <c r="E26" i="19"/>
  <c r="AJ26" i="19" s="1"/>
  <c r="R26" i="19"/>
  <c r="X26" i="19"/>
  <c r="Q26" i="19"/>
  <c r="AN25" i="19"/>
  <c r="P26" i="19"/>
  <c r="F26" i="19"/>
  <c r="S26" i="19"/>
  <c r="AH25" i="19"/>
  <c r="AI25" i="19" s="1"/>
  <c r="Y26" i="19"/>
  <c r="W26" i="19"/>
  <c r="AK25" i="19"/>
  <c r="D26" i="19"/>
  <c r="G26" i="19"/>
  <c r="B27" i="19" a="1"/>
  <c r="B27" i="19" s="1"/>
  <c r="C26" i="19"/>
  <c r="U26" i="19"/>
  <c r="H26" i="19"/>
  <c r="AC26" i="19" l="1"/>
  <c r="AM26" i="19"/>
  <c r="AE26" i="19"/>
  <c r="AA26" i="19"/>
  <c r="AL25" i="19"/>
  <c r="AR27" i="19"/>
  <c r="AD26" i="19"/>
  <c r="T27" i="19"/>
  <c r="Z26" i="19"/>
  <c r="M26" i="19"/>
  <c r="V27" i="19"/>
  <c r="O27" i="19"/>
  <c r="I27" i="19"/>
  <c r="J27" i="19"/>
  <c r="K27" i="19"/>
  <c r="L26" i="19"/>
  <c r="AB26" i="19"/>
  <c r="AO26" i="19"/>
  <c r="AN26" i="19"/>
  <c r="W27" i="19"/>
  <c r="Q27" i="19"/>
  <c r="H27" i="19"/>
  <c r="G27" i="19"/>
  <c r="AH26" i="19"/>
  <c r="AI26" i="19" s="1"/>
  <c r="AK26" i="19" s="1"/>
  <c r="B28" i="19" a="1"/>
  <c r="B28" i="19" s="1"/>
  <c r="R27" i="19"/>
  <c r="U27" i="19"/>
  <c r="E27" i="19"/>
  <c r="AJ27" i="19" s="1"/>
  <c r="X27" i="19"/>
  <c r="AP26" i="19"/>
  <c r="Y27" i="19"/>
  <c r="F27" i="19"/>
  <c r="D27" i="19"/>
  <c r="S27" i="19"/>
  <c r="P27" i="19"/>
  <c r="C27" i="19"/>
  <c r="AA27" i="19" l="1"/>
  <c r="AL26" i="19"/>
  <c r="AQ26" i="19" s="1"/>
  <c r="AQ25" i="19"/>
  <c r="AR28" i="19"/>
  <c r="T28" i="19"/>
  <c r="L27" i="19"/>
  <c r="V28" i="19"/>
  <c r="I28" i="19"/>
  <c r="J28" i="19"/>
  <c r="K28" i="19"/>
  <c r="O28" i="19"/>
  <c r="M27" i="19"/>
  <c r="Z27" i="19"/>
  <c r="AB27" i="19"/>
  <c r="AO27" i="19"/>
  <c r="AP27" i="19" s="1"/>
  <c r="AD27" i="19"/>
  <c r="AM27" i="19"/>
  <c r="AN27" i="19" s="1"/>
  <c r="AE27" i="19"/>
  <c r="W28" i="19"/>
  <c r="Q28" i="19"/>
  <c r="G28" i="19"/>
  <c r="D28" i="19"/>
  <c r="AH27" i="19"/>
  <c r="AI27" i="19" s="1"/>
  <c r="AK27" i="19" s="1"/>
  <c r="P28" i="19"/>
  <c r="U28" i="19"/>
  <c r="B29" i="19" a="1"/>
  <c r="B29" i="19" s="1"/>
  <c r="F28" i="19"/>
  <c r="Y28" i="19"/>
  <c r="E28" i="19"/>
  <c r="AM28" i="19" s="1"/>
  <c r="R28" i="19"/>
  <c r="H28" i="19"/>
  <c r="S28" i="19"/>
  <c r="X28" i="19"/>
  <c r="C28" i="19"/>
  <c r="AC27" i="19"/>
  <c r="AA28" i="19" l="1"/>
  <c r="AE28" i="19"/>
  <c r="AL27" i="19"/>
  <c r="AR29" i="19"/>
  <c r="T29" i="19"/>
  <c r="Z28" i="19"/>
  <c r="V29" i="19"/>
  <c r="J29" i="19"/>
  <c r="K29" i="19"/>
  <c r="O29" i="19"/>
  <c r="I29" i="19"/>
  <c r="AD28" i="19"/>
  <c r="AO28" i="19"/>
  <c r="AP28" i="19" s="1"/>
  <c r="M28" i="19"/>
  <c r="L28" i="19"/>
  <c r="AJ28" i="19"/>
  <c r="AB28" i="19"/>
  <c r="AH28" i="19"/>
  <c r="AI28" i="19" s="1"/>
  <c r="G29" i="19"/>
  <c r="S29" i="19"/>
  <c r="Q29" i="19"/>
  <c r="C29" i="19"/>
  <c r="AN28" i="19"/>
  <c r="R29" i="19"/>
  <c r="F29" i="19"/>
  <c r="Y29" i="19"/>
  <c r="D29" i="19"/>
  <c r="X29" i="19"/>
  <c r="U29" i="19"/>
  <c r="P29" i="19"/>
  <c r="H29" i="19"/>
  <c r="E29" i="19"/>
  <c r="AO29" i="19" s="1"/>
  <c r="B30" i="19" a="1"/>
  <c r="B30" i="19" s="1"/>
  <c r="W29" i="19"/>
  <c r="AC28" i="19"/>
  <c r="AE29" i="19" l="1"/>
  <c r="AA29" i="19"/>
  <c r="AQ27" i="19"/>
  <c r="AR30" i="19"/>
  <c r="AK28" i="19"/>
  <c r="T30" i="19"/>
  <c r="AM29" i="19"/>
  <c r="L29" i="19"/>
  <c r="V30" i="19"/>
  <c r="O30" i="19"/>
  <c r="I30" i="19"/>
  <c r="J30" i="19"/>
  <c r="K30" i="19"/>
  <c r="M29" i="19"/>
  <c r="Z29" i="19"/>
  <c r="AC29" i="19"/>
  <c r="AP29" i="19"/>
  <c r="D30" i="19"/>
  <c r="F30" i="19"/>
  <c r="AJ29" i="19"/>
  <c r="H30" i="19"/>
  <c r="E30" i="19"/>
  <c r="AO30" i="19" s="1"/>
  <c r="AH29" i="19"/>
  <c r="AI29" i="19" s="1"/>
  <c r="AD29" i="19"/>
  <c r="G30" i="19"/>
  <c r="AB29" i="19"/>
  <c r="X30" i="19"/>
  <c r="AN29" i="19"/>
  <c r="S30" i="19"/>
  <c r="Q30" i="19"/>
  <c r="B31" i="19" a="1"/>
  <c r="B31" i="19" s="1"/>
  <c r="W30" i="19"/>
  <c r="Y30" i="19"/>
  <c r="C30" i="19"/>
  <c r="P30" i="19"/>
  <c r="U30" i="19"/>
  <c r="R30" i="19"/>
  <c r="AA30" i="19" l="1"/>
  <c r="Z30" i="19"/>
  <c r="AL28" i="19"/>
  <c r="AQ28" i="19"/>
  <c r="AD30" i="19"/>
  <c r="AR31" i="19"/>
  <c r="AJ30" i="19"/>
  <c r="AM30" i="19"/>
  <c r="AN30" i="19" s="1"/>
  <c r="AE30" i="19"/>
  <c r="T31" i="19"/>
  <c r="L30" i="19"/>
  <c r="M30" i="19"/>
  <c r="V31" i="19"/>
  <c r="I31" i="19"/>
  <c r="J31" i="19"/>
  <c r="K31" i="19"/>
  <c r="O31" i="19"/>
  <c r="AK29" i="19"/>
  <c r="AP30" i="19"/>
  <c r="AB30" i="19"/>
  <c r="D31" i="19"/>
  <c r="AH30" i="19"/>
  <c r="AI30" i="19" s="1"/>
  <c r="AK30" i="19" s="1"/>
  <c r="F31" i="19"/>
  <c r="R31" i="19"/>
  <c r="AC30" i="19"/>
  <c r="X31" i="19"/>
  <c r="G31" i="19"/>
  <c r="P31" i="19"/>
  <c r="U31" i="19"/>
  <c r="S31" i="19"/>
  <c r="C31" i="19"/>
  <c r="B32" i="19" a="1"/>
  <c r="B32" i="19" s="1"/>
  <c r="E31" i="19"/>
  <c r="AM31" i="19" s="1"/>
  <c r="Y31" i="19"/>
  <c r="W31" i="19"/>
  <c r="Q31" i="19"/>
  <c r="H31" i="19"/>
  <c r="AJ31" i="19" l="1"/>
  <c r="AE31" i="19"/>
  <c r="AD31" i="19"/>
  <c r="Z31" i="19"/>
  <c r="AA31" i="19"/>
  <c r="AL29" i="19"/>
  <c r="AL30" i="19"/>
  <c r="AQ30" i="19" s="1"/>
  <c r="AR32" i="19"/>
  <c r="T32" i="19"/>
  <c r="M31" i="19"/>
  <c r="L31" i="19"/>
  <c r="V32" i="19"/>
  <c r="K32" i="19"/>
  <c r="O32" i="19"/>
  <c r="I32" i="19"/>
  <c r="J32" i="19"/>
  <c r="AC31" i="19"/>
  <c r="AN31" i="19"/>
  <c r="X32" i="19"/>
  <c r="S32" i="19"/>
  <c r="Q32" i="19"/>
  <c r="E32" i="19"/>
  <c r="AJ32" i="19" s="1"/>
  <c r="AB31" i="19"/>
  <c r="G32" i="19"/>
  <c r="U32" i="19"/>
  <c r="AH31" i="19"/>
  <c r="AI31" i="19" s="1"/>
  <c r="AK31" i="19" s="1"/>
  <c r="Y32" i="19"/>
  <c r="D32" i="19"/>
  <c r="H32" i="19"/>
  <c r="AO31" i="19"/>
  <c r="AP31" i="19" s="1"/>
  <c r="R32" i="19"/>
  <c r="P32" i="19"/>
  <c r="F32" i="19"/>
  <c r="C32" i="19"/>
  <c r="W32" i="19"/>
  <c r="B33" i="19" a="1"/>
  <c r="B33" i="19" s="1"/>
  <c r="AA32" i="19" l="1"/>
  <c r="AE32" i="19"/>
  <c r="AL31" i="19"/>
  <c r="Z32" i="19"/>
  <c r="AR33" i="19"/>
  <c r="AQ29" i="19"/>
  <c r="T33" i="19"/>
  <c r="AH32" i="19"/>
  <c r="AI32" i="19" s="1"/>
  <c r="AK32" i="19" s="1"/>
  <c r="V33" i="19"/>
  <c r="O33" i="19"/>
  <c r="I33" i="19"/>
  <c r="J33" i="19"/>
  <c r="K33" i="19"/>
  <c r="L32" i="19"/>
  <c r="M32" i="19"/>
  <c r="AO32" i="19"/>
  <c r="AP32" i="19" s="1"/>
  <c r="AB32" i="19"/>
  <c r="AM32" i="19"/>
  <c r="AN32" i="19" s="1"/>
  <c r="AD32" i="19"/>
  <c r="W33" i="19"/>
  <c r="C33" i="19"/>
  <c r="B34" i="19" a="1"/>
  <c r="B34" i="19" s="1"/>
  <c r="S33" i="19"/>
  <c r="AC32" i="19"/>
  <c r="E33" i="19"/>
  <c r="AO33" i="19" s="1"/>
  <c r="U33" i="19"/>
  <c r="P33" i="19"/>
  <c r="Q33" i="19"/>
  <c r="X33" i="19"/>
  <c r="H33" i="19"/>
  <c r="D33" i="19"/>
  <c r="AA33" i="19" s="1"/>
  <c r="Y33" i="19"/>
  <c r="F33" i="19"/>
  <c r="R33" i="19"/>
  <c r="G33" i="19"/>
  <c r="AL32" i="19" l="1"/>
  <c r="AQ31" i="19"/>
  <c r="AR34" i="19"/>
  <c r="AQ32" i="19"/>
  <c r="T34" i="19"/>
  <c r="AH33" i="19"/>
  <c r="AI33" i="19" s="1"/>
  <c r="AK33" i="19" s="1"/>
  <c r="M33" i="19"/>
  <c r="L33" i="19"/>
  <c r="V34" i="19"/>
  <c r="I34" i="19"/>
  <c r="J34" i="19"/>
  <c r="O34" i="19"/>
  <c r="K34" i="19"/>
  <c r="AB33" i="19"/>
  <c r="AC33" i="19"/>
  <c r="AJ33" i="19"/>
  <c r="AP33" i="19"/>
  <c r="B35" i="19" a="1"/>
  <c r="B35" i="19" s="1"/>
  <c r="P34" i="19"/>
  <c r="H34" i="19"/>
  <c r="AD33" i="19"/>
  <c r="C34" i="19"/>
  <c r="E34" i="19"/>
  <c r="AM33" i="19"/>
  <c r="AN33" i="19" s="1"/>
  <c r="Z33" i="19"/>
  <c r="G34" i="19"/>
  <c r="U34" i="19"/>
  <c r="AE33" i="19"/>
  <c r="W34" i="19"/>
  <c r="D34" i="19"/>
  <c r="R34" i="19"/>
  <c r="S34" i="19"/>
  <c r="Y34" i="19"/>
  <c r="F34" i="19"/>
  <c r="X34" i="19"/>
  <c r="Q34" i="19"/>
  <c r="AL33" i="19" l="1"/>
  <c r="AQ33" i="19" s="1"/>
  <c r="AA34" i="19"/>
  <c r="AR35" i="19"/>
  <c r="T35" i="19"/>
  <c r="V35" i="19"/>
  <c r="I35" i="19"/>
  <c r="J35" i="19"/>
  <c r="K35" i="19"/>
  <c r="O35" i="19"/>
  <c r="L34" i="19"/>
  <c r="M34" i="19"/>
  <c r="AC34" i="19"/>
  <c r="AE34" i="19"/>
  <c r="AJ34" i="19"/>
  <c r="AM34" i="19"/>
  <c r="AD34" i="19"/>
  <c r="AN34" i="19"/>
  <c r="P35" i="19"/>
  <c r="H35" i="19"/>
  <c r="Q35" i="19"/>
  <c r="F35" i="19"/>
  <c r="X35" i="19"/>
  <c r="AB34" i="19"/>
  <c r="U35" i="19"/>
  <c r="Y35" i="19"/>
  <c r="R35" i="19"/>
  <c r="G35" i="19"/>
  <c r="S35" i="19"/>
  <c r="W35" i="19"/>
  <c r="AH34" i="19"/>
  <c r="AI34" i="19" s="1"/>
  <c r="AK34" i="19" s="1"/>
  <c r="B36" i="19" a="1"/>
  <c r="B36" i="19" s="1"/>
  <c r="C35" i="19"/>
  <c r="Z34" i="19"/>
  <c r="AO34" i="19"/>
  <c r="AP34" i="19" s="1"/>
  <c r="E35" i="19"/>
  <c r="D35" i="19"/>
  <c r="AA35" i="19" s="1"/>
  <c r="AL34" i="19" l="1"/>
  <c r="AQ34" i="19" s="1"/>
  <c r="AR36" i="19"/>
  <c r="T36" i="19"/>
  <c r="V36" i="19"/>
  <c r="K36" i="19"/>
  <c r="O36" i="19"/>
  <c r="I36" i="19"/>
  <c r="J36" i="19"/>
  <c r="AH35" i="19"/>
  <c r="L35" i="19"/>
  <c r="M35" i="19"/>
  <c r="AK35" i="19"/>
  <c r="AL35" i="19" s="1"/>
  <c r="Z35" i="19"/>
  <c r="AO35" i="19"/>
  <c r="AM35" i="19"/>
  <c r="AJ35" i="19"/>
  <c r="AD35" i="19"/>
  <c r="AI35" i="19"/>
  <c r="AE35" i="19"/>
  <c r="AC35" i="19"/>
  <c r="AN35" i="19"/>
  <c r="AP35" i="19"/>
  <c r="AB35" i="19"/>
  <c r="R36" i="19"/>
  <c r="C36" i="19"/>
  <c r="G36" i="19"/>
  <c r="B37" i="19" a="1"/>
  <c r="B37" i="19" s="1"/>
  <c r="Y36" i="19"/>
  <c r="S36" i="19"/>
  <c r="U36" i="19"/>
  <c r="W36" i="19"/>
  <c r="X36" i="19"/>
  <c r="H36" i="19"/>
  <c r="P36" i="19"/>
  <c r="F36" i="19"/>
  <c r="D36" i="19"/>
  <c r="E36" i="19"/>
  <c r="AJ36" i="19" s="1"/>
  <c r="Q36" i="19"/>
  <c r="AQ35" i="19" l="1"/>
  <c r="AA36" i="19"/>
  <c r="AR37" i="19"/>
  <c r="T37" i="19"/>
  <c r="V37" i="19"/>
  <c r="O37" i="19"/>
  <c r="J37" i="19"/>
  <c r="K37" i="19"/>
  <c r="I37" i="19"/>
  <c r="L36" i="19"/>
  <c r="M36" i="19"/>
  <c r="AH36" i="19"/>
  <c r="AI36" i="19" s="1"/>
  <c r="AK36" i="19" s="1"/>
  <c r="AB36" i="19"/>
  <c r="AE36" i="19"/>
  <c r="AO36" i="19"/>
  <c r="AP36" i="19" s="1"/>
  <c r="AC36" i="19"/>
  <c r="AM36" i="19"/>
  <c r="AD36" i="19"/>
  <c r="C37" i="19"/>
  <c r="X37" i="19"/>
  <c r="Q37" i="19"/>
  <c r="U37" i="19"/>
  <c r="E37" i="19"/>
  <c r="S37" i="19"/>
  <c r="P37" i="19"/>
  <c r="F37" i="19"/>
  <c r="W37" i="19"/>
  <c r="AN36" i="19"/>
  <c r="B38" i="19" a="1"/>
  <c r="B38" i="19" s="1"/>
  <c r="D37" i="19"/>
  <c r="Z36" i="19"/>
  <c r="G37" i="19"/>
  <c r="R37" i="19"/>
  <c r="H37" i="19"/>
  <c r="Y37" i="19"/>
  <c r="AA37" i="19" l="1"/>
  <c r="AL36" i="19"/>
  <c r="AQ36" i="19" s="1"/>
  <c r="AR38" i="19"/>
  <c r="T38" i="19"/>
  <c r="M37" i="19"/>
  <c r="L37" i="19"/>
  <c r="V38" i="19"/>
  <c r="I38" i="19"/>
  <c r="J38" i="19"/>
  <c r="K38" i="19"/>
  <c r="O38" i="19"/>
  <c r="AH37" i="19"/>
  <c r="AI37" i="19" s="1"/>
  <c r="AK37" i="19" s="1"/>
  <c r="Z37" i="19"/>
  <c r="AP37" i="19"/>
  <c r="AN37" i="19"/>
  <c r="AE37" i="19"/>
  <c r="AD37" i="19"/>
  <c r="AC37" i="19"/>
  <c r="AB37" i="19"/>
  <c r="AO37" i="19"/>
  <c r="AJ37" i="19"/>
  <c r="R38" i="19"/>
  <c r="W38" i="19"/>
  <c r="G38" i="19"/>
  <c r="E38" i="19"/>
  <c r="S38" i="19"/>
  <c r="D38" i="19"/>
  <c r="H38" i="19"/>
  <c r="C38" i="19"/>
  <c r="Q38" i="19"/>
  <c r="F38" i="19"/>
  <c r="B39" i="19" a="1"/>
  <c r="B39" i="19" s="1"/>
  <c r="AM37" i="19"/>
  <c r="X38" i="19"/>
  <c r="U38" i="19"/>
  <c r="P38" i="19"/>
  <c r="Y38" i="19"/>
  <c r="AL37" i="19" l="1"/>
  <c r="AQ37" i="19" s="1"/>
  <c r="AA38" i="19"/>
  <c r="AR39" i="19"/>
  <c r="T39" i="19"/>
  <c r="AH38" i="19"/>
  <c r="AI38" i="19" s="1"/>
  <c r="AK38" i="19" s="1"/>
  <c r="L38" i="19"/>
  <c r="M38" i="19"/>
  <c r="V39" i="19"/>
  <c r="I39" i="19"/>
  <c r="J39" i="19"/>
  <c r="K39" i="19"/>
  <c r="O39" i="19"/>
  <c r="AC38" i="19"/>
  <c r="AE38" i="19"/>
  <c r="AJ38" i="19"/>
  <c r="AO38" i="19"/>
  <c r="AD38" i="19"/>
  <c r="D39" i="19"/>
  <c r="Y39" i="19"/>
  <c r="W39" i="19"/>
  <c r="G39" i="19"/>
  <c r="B40" i="19" a="1"/>
  <c r="B40" i="19" s="1"/>
  <c r="X39" i="19"/>
  <c r="C39" i="19"/>
  <c r="R39" i="19"/>
  <c r="AP38" i="19"/>
  <c r="Q39" i="19"/>
  <c r="U39" i="19"/>
  <c r="Z38" i="19"/>
  <c r="E39" i="19"/>
  <c r="AJ39" i="19" s="1"/>
  <c r="P39" i="19"/>
  <c r="AM38" i="19"/>
  <c r="AN38" i="19" s="1"/>
  <c r="S39" i="19"/>
  <c r="H39" i="19"/>
  <c r="F39" i="19"/>
  <c r="AB38" i="19"/>
  <c r="AA39" i="19" l="1"/>
  <c r="AL38" i="19"/>
  <c r="AQ38" i="19" s="1"/>
  <c r="AR40" i="19"/>
  <c r="T40" i="19"/>
  <c r="AC39" i="19"/>
  <c r="L39" i="19"/>
  <c r="M39" i="19"/>
  <c r="V40" i="19"/>
  <c r="K40" i="19"/>
  <c r="O40" i="19"/>
  <c r="I40" i="19"/>
  <c r="J40" i="19"/>
  <c r="AD39" i="19"/>
  <c r="AO39" i="19"/>
  <c r="AM39" i="19"/>
  <c r="AN39" i="19" s="1"/>
  <c r="AE39" i="19"/>
  <c r="Z39" i="19"/>
  <c r="AH39" i="19"/>
  <c r="AI39" i="19" s="1"/>
  <c r="AK39" i="19" s="1"/>
  <c r="AL39" i="19" s="1"/>
  <c r="AP39" i="19"/>
  <c r="U40" i="19"/>
  <c r="G40" i="19"/>
  <c r="E40" i="19"/>
  <c r="AM40" i="19" s="1"/>
  <c r="F40" i="19"/>
  <c r="X40" i="19"/>
  <c r="S40" i="19"/>
  <c r="B41" i="19" a="1"/>
  <c r="B41" i="19" s="1"/>
  <c r="Q40" i="19"/>
  <c r="P40" i="19"/>
  <c r="C40" i="19"/>
  <c r="H40" i="19"/>
  <c r="W40" i="19"/>
  <c r="D40" i="19"/>
  <c r="AB39" i="19"/>
  <c r="R40" i="19"/>
  <c r="Y40" i="19"/>
  <c r="AA40" i="19" l="1"/>
  <c r="AQ39" i="19"/>
  <c r="AB40" i="19"/>
  <c r="AR41" i="19"/>
  <c r="T41" i="19"/>
  <c r="L40" i="19"/>
  <c r="M40" i="19"/>
  <c r="V41" i="19"/>
  <c r="O41" i="19"/>
  <c r="I41" i="19"/>
  <c r="J41" i="19"/>
  <c r="K41" i="19"/>
  <c r="AE40" i="19"/>
  <c r="AD40" i="19"/>
  <c r="Z40" i="19"/>
  <c r="AO40" i="19"/>
  <c r="AJ40" i="19"/>
  <c r="AH40" i="19"/>
  <c r="AI40" i="19" s="1"/>
  <c r="AK40" i="19" s="1"/>
  <c r="H41" i="19"/>
  <c r="C41" i="19"/>
  <c r="E41" i="19"/>
  <c r="Q41" i="19"/>
  <c r="AC40" i="19"/>
  <c r="U41" i="19"/>
  <c r="Y41" i="19"/>
  <c r="X41" i="19"/>
  <c r="AP40" i="19"/>
  <c r="W41" i="19"/>
  <c r="P41" i="19"/>
  <c r="S41" i="19"/>
  <c r="B42" i="19" a="1"/>
  <c r="B42" i="19" s="1"/>
  <c r="G41" i="19"/>
  <c r="F41" i="19"/>
  <c r="AN40" i="19"/>
  <c r="D41" i="19"/>
  <c r="R41" i="19"/>
  <c r="AA41" i="19" l="1"/>
  <c r="AL40" i="19"/>
  <c r="AQ40" i="19" s="1"/>
  <c r="AD41" i="19"/>
  <c r="AC41" i="19"/>
  <c r="AR42" i="19"/>
  <c r="T42" i="19"/>
  <c r="V42" i="19"/>
  <c r="I42" i="19"/>
  <c r="J42" i="19"/>
  <c r="O42" i="19"/>
  <c r="K42" i="19"/>
  <c r="M41" i="19"/>
  <c r="L41" i="19"/>
  <c r="AM41" i="19"/>
  <c r="Z41" i="19"/>
  <c r="AE41" i="19"/>
  <c r="AH41" i="19"/>
  <c r="AI41" i="19" s="1"/>
  <c r="AK41" i="19" s="1"/>
  <c r="AO41" i="19"/>
  <c r="AP41" i="19" s="1"/>
  <c r="AN41" i="19"/>
  <c r="AB41" i="19"/>
  <c r="U42" i="19"/>
  <c r="Y42" i="19"/>
  <c r="C42" i="19"/>
  <c r="Q42" i="19"/>
  <c r="S42" i="19"/>
  <c r="AJ41" i="19"/>
  <c r="B43" i="19" a="1"/>
  <c r="B43" i="19" s="1"/>
  <c r="H42" i="19"/>
  <c r="R42" i="19"/>
  <c r="D42" i="19"/>
  <c r="AA42" i="19" s="1"/>
  <c r="G42" i="19"/>
  <c r="E42" i="19"/>
  <c r="AM42" i="19" s="1"/>
  <c r="P42" i="19"/>
  <c r="X42" i="19"/>
  <c r="F42" i="19"/>
  <c r="W42" i="19"/>
  <c r="AL41" i="19" l="1"/>
  <c r="AQ41" i="19" s="1"/>
  <c r="AR43" i="19"/>
  <c r="T43" i="19"/>
  <c r="AC42" i="19"/>
  <c r="V43" i="19"/>
  <c r="I43" i="19"/>
  <c r="J43" i="19"/>
  <c r="K43" i="19"/>
  <c r="O43" i="19"/>
  <c r="L42" i="19"/>
  <c r="M42" i="19"/>
  <c r="AB42" i="19"/>
  <c r="AN42" i="19"/>
  <c r="AH42" i="19"/>
  <c r="AI42" i="19" s="1"/>
  <c r="AK42" i="19" s="1"/>
  <c r="AO42" i="19"/>
  <c r="AP42" i="19" s="1"/>
  <c r="C43" i="19"/>
  <c r="B44" i="19" a="1"/>
  <c r="B44" i="19" s="1"/>
  <c r="D43" i="19"/>
  <c r="P43" i="19"/>
  <c r="X43" i="19"/>
  <c r="U43" i="19"/>
  <c r="AE42" i="19"/>
  <c r="Q43" i="19"/>
  <c r="F43" i="19"/>
  <c r="R43" i="19"/>
  <c r="AD42" i="19"/>
  <c r="E43" i="19"/>
  <c r="AJ43" i="19" s="1"/>
  <c r="AJ42" i="19"/>
  <c r="Y43" i="19"/>
  <c r="Z42" i="19"/>
  <c r="W43" i="19"/>
  <c r="S43" i="19"/>
  <c r="G43" i="19"/>
  <c r="H43" i="19"/>
  <c r="AL42" i="19" l="1"/>
  <c r="AQ42" i="19" s="1"/>
  <c r="AA43" i="19"/>
  <c r="AR44" i="19"/>
  <c r="T44" i="19"/>
  <c r="L43" i="19"/>
  <c r="M43" i="19"/>
  <c r="V44" i="19"/>
  <c r="K44" i="19"/>
  <c r="O44" i="19"/>
  <c r="I44" i="19"/>
  <c r="J44" i="19"/>
  <c r="AO43" i="19"/>
  <c r="Z43" i="19"/>
  <c r="AE43" i="19"/>
  <c r="AH43" i="19"/>
  <c r="AI43" i="19" s="1"/>
  <c r="AK43" i="19" s="1"/>
  <c r="AB43" i="19"/>
  <c r="AC43" i="19"/>
  <c r="AD43" i="19"/>
  <c r="F44" i="19"/>
  <c r="E44" i="19"/>
  <c r="AJ44" i="19" s="1"/>
  <c r="S44" i="19"/>
  <c r="H44" i="19"/>
  <c r="G44" i="19"/>
  <c r="D44" i="19"/>
  <c r="W44" i="19"/>
  <c r="P44" i="19"/>
  <c r="R44" i="19"/>
  <c r="AM43" i="19"/>
  <c r="AN43" i="19" s="1"/>
  <c r="B45" i="19" a="1"/>
  <c r="B45" i="19" s="1"/>
  <c r="Q44" i="19"/>
  <c r="C44" i="19"/>
  <c r="AP43" i="19"/>
  <c r="X44" i="19"/>
  <c r="Y44" i="19"/>
  <c r="U44" i="19"/>
  <c r="AA44" i="19" l="1"/>
  <c r="AL43" i="19"/>
  <c r="AQ43" i="19" s="1"/>
  <c r="AD44" i="19"/>
  <c r="AR45" i="19"/>
  <c r="AE44" i="19"/>
  <c r="T45" i="19"/>
  <c r="V45" i="19"/>
  <c r="O45" i="19"/>
  <c r="J45" i="19"/>
  <c r="K45" i="19"/>
  <c r="I45" i="19"/>
  <c r="L44" i="19"/>
  <c r="M44" i="19"/>
  <c r="AC44" i="19"/>
  <c r="AB44" i="19"/>
  <c r="AM44" i="19"/>
  <c r="AO44" i="19"/>
  <c r="AP44" i="19" s="1"/>
  <c r="E45" i="19"/>
  <c r="AM45" i="19" s="1"/>
  <c r="H45" i="19"/>
  <c r="U45" i="19"/>
  <c r="Y45" i="19"/>
  <c r="R45" i="19"/>
  <c r="P45" i="19"/>
  <c r="D45" i="19"/>
  <c r="B46" i="19" a="1"/>
  <c r="B46" i="19" s="1"/>
  <c r="W45" i="19"/>
  <c r="G45" i="19"/>
  <c r="Z44" i="19"/>
  <c r="Q45" i="19"/>
  <c r="AH44" i="19"/>
  <c r="AI44" i="19" s="1"/>
  <c r="AK44" i="19" s="1"/>
  <c r="F45" i="19"/>
  <c r="X45" i="19"/>
  <c r="C45" i="19"/>
  <c r="S45" i="19"/>
  <c r="AN44" i="19"/>
  <c r="AL44" i="19" l="1"/>
  <c r="AQ44" i="19" s="1"/>
  <c r="AA45" i="19"/>
  <c r="AR46" i="19"/>
  <c r="T46" i="19"/>
  <c r="V46" i="19"/>
  <c r="I46" i="19"/>
  <c r="J46" i="19"/>
  <c r="K46" i="19"/>
  <c r="O46" i="19"/>
  <c r="M45" i="19"/>
  <c r="L45" i="19"/>
  <c r="AC45" i="19"/>
  <c r="AJ45" i="19"/>
  <c r="AO45" i="19"/>
  <c r="Z45" i="19"/>
  <c r="AE45" i="19"/>
  <c r="AD45" i="19"/>
  <c r="H46" i="19"/>
  <c r="C46" i="19"/>
  <c r="X46" i="19"/>
  <c r="D46" i="19"/>
  <c r="AA46" i="19" s="1"/>
  <c r="B47" i="19" a="1"/>
  <c r="B47" i="19" s="1"/>
  <c r="F46" i="19"/>
  <c r="E46" i="19"/>
  <c r="AJ46" i="19" s="1"/>
  <c r="AH45" i="19"/>
  <c r="AP45" i="19"/>
  <c r="Q46" i="19"/>
  <c r="R46" i="19"/>
  <c r="AB45" i="19"/>
  <c r="U46" i="19"/>
  <c r="P46" i="19"/>
  <c r="AI45" i="19"/>
  <c r="AK45" i="19" s="1"/>
  <c r="G46" i="19"/>
  <c r="Y46" i="19"/>
  <c r="AN45" i="19"/>
  <c r="S46" i="19"/>
  <c r="W46" i="19"/>
  <c r="AL45" i="19" l="1"/>
  <c r="AQ45" i="19" s="1"/>
  <c r="AR47" i="19"/>
  <c r="T47" i="19"/>
  <c r="AB46" i="19"/>
  <c r="V47" i="19"/>
  <c r="I47" i="19"/>
  <c r="J47" i="19"/>
  <c r="K47" i="19"/>
  <c r="O47" i="19"/>
  <c r="L46" i="19"/>
  <c r="M46" i="19"/>
  <c r="AC46" i="19"/>
  <c r="Z46" i="19"/>
  <c r="U47" i="19"/>
  <c r="H47" i="19"/>
  <c r="X47" i="19"/>
  <c r="E47" i="19"/>
  <c r="AM47" i="19" s="1"/>
  <c r="C47" i="19"/>
  <c r="Y47" i="19"/>
  <c r="F47" i="19"/>
  <c r="AD46" i="19"/>
  <c r="D47" i="19"/>
  <c r="G47" i="19"/>
  <c r="AE46" i="19"/>
  <c r="S47" i="19"/>
  <c r="W47" i="19"/>
  <c r="AO46" i="19"/>
  <c r="AP46" i="19" s="1"/>
  <c r="R47" i="19"/>
  <c r="Q47" i="19"/>
  <c r="P47" i="19"/>
  <c r="AM46" i="19"/>
  <c r="AN46" i="19"/>
  <c r="AH46" i="19"/>
  <c r="AI46" i="19" s="1"/>
  <c r="AK46" i="19" s="1"/>
  <c r="B48" i="19" a="1"/>
  <c r="B48" i="19" s="1"/>
  <c r="AA47" i="19" l="1"/>
  <c r="AL46" i="19"/>
  <c r="AQ46" i="19" s="1"/>
  <c r="AR48" i="19"/>
  <c r="T48" i="19"/>
  <c r="V48" i="19"/>
  <c r="K48" i="19"/>
  <c r="I48" i="19"/>
  <c r="J48" i="19"/>
  <c r="O48" i="19"/>
  <c r="L47" i="19"/>
  <c r="M47" i="19"/>
  <c r="Z47" i="19"/>
  <c r="AN47" i="19"/>
  <c r="AE47" i="19"/>
  <c r="AO47" i="19"/>
  <c r="AP47" i="19" s="1"/>
  <c r="AD47" i="19"/>
  <c r="AH47" i="19"/>
  <c r="AI47" i="19" s="1"/>
  <c r="AK47" i="19" s="1"/>
  <c r="AC47" i="19"/>
  <c r="AB47" i="19"/>
  <c r="U48" i="19"/>
  <c r="E48" i="19"/>
  <c r="X48" i="19"/>
  <c r="P48" i="19"/>
  <c r="G48" i="19"/>
  <c r="C48" i="19"/>
  <c r="D48" i="19"/>
  <c r="R48" i="19"/>
  <c r="Q48" i="19"/>
  <c r="W48" i="19"/>
  <c r="H48" i="19"/>
  <c r="B49" i="19" a="1"/>
  <c r="B49" i="19" s="1"/>
  <c r="AJ47" i="19"/>
  <c r="Y48" i="19"/>
  <c r="F48" i="19"/>
  <c r="S48" i="19"/>
  <c r="AA48" i="19" l="1"/>
  <c r="AL47" i="19"/>
  <c r="AQ47" i="19" s="1"/>
  <c r="AR49" i="19"/>
  <c r="T49" i="19"/>
  <c r="V49" i="19"/>
  <c r="O49" i="19"/>
  <c r="I49" i="19"/>
  <c r="J49" i="19"/>
  <c r="K49" i="19"/>
  <c r="L48" i="19"/>
  <c r="M48" i="19"/>
  <c r="AD48" i="19"/>
  <c r="AJ48" i="19"/>
  <c r="AC48" i="19"/>
  <c r="AE48" i="19"/>
  <c r="AO48" i="19"/>
  <c r="AM48" i="19"/>
  <c r="AB48" i="19"/>
  <c r="X49" i="19"/>
  <c r="D49" i="19"/>
  <c r="W49" i="19"/>
  <c r="F49" i="19"/>
  <c r="AN48" i="19"/>
  <c r="Q49" i="19"/>
  <c r="H49" i="19"/>
  <c r="Z48" i="19"/>
  <c r="E49" i="19"/>
  <c r="AO49" i="19" s="1"/>
  <c r="C49" i="19"/>
  <c r="P49" i="19"/>
  <c r="Y49" i="19"/>
  <c r="R49" i="19"/>
  <c r="AH48" i="19"/>
  <c r="AI48" i="19" s="1"/>
  <c r="AK48" i="19" s="1"/>
  <c r="B50" i="19" a="1"/>
  <c r="B50" i="19" s="1"/>
  <c r="U49" i="19"/>
  <c r="AP48" i="19"/>
  <c r="G49" i="19"/>
  <c r="S49" i="19"/>
  <c r="AA49" i="19" l="1"/>
  <c r="AL48" i="19"/>
  <c r="AQ48" i="19" s="1"/>
  <c r="AR50" i="19"/>
  <c r="T50" i="19"/>
  <c r="M49" i="19"/>
  <c r="L49" i="19"/>
  <c r="V50" i="19"/>
  <c r="I50" i="19"/>
  <c r="J50" i="19"/>
  <c r="K50" i="19"/>
  <c r="O50" i="19"/>
  <c r="Z49" i="19"/>
  <c r="AH49" i="19"/>
  <c r="AI49" i="19" s="1"/>
  <c r="AK49" i="19" s="1"/>
  <c r="AB49" i="19"/>
  <c r="AJ49" i="19"/>
  <c r="AE49" i="19"/>
  <c r="AP49" i="19"/>
  <c r="AD49" i="19"/>
  <c r="P50" i="19"/>
  <c r="E50" i="19"/>
  <c r="H50" i="19"/>
  <c r="S50" i="19"/>
  <c r="W50" i="19"/>
  <c r="X50" i="19"/>
  <c r="D50" i="19"/>
  <c r="R50" i="19"/>
  <c r="F50" i="19"/>
  <c r="U50" i="19"/>
  <c r="AM49" i="19"/>
  <c r="AN49" i="19" s="1"/>
  <c r="AC49" i="19"/>
  <c r="B51" i="19" a="1"/>
  <c r="B51" i="19" s="1"/>
  <c r="Q50" i="19"/>
  <c r="Y50" i="19"/>
  <c r="G50" i="19"/>
  <c r="C50" i="19"/>
  <c r="AA50" i="19" l="1"/>
  <c r="AL49" i="19"/>
  <c r="AQ49" i="19" s="1"/>
  <c r="AR51" i="19"/>
  <c r="AB50" i="19"/>
  <c r="T51" i="19"/>
  <c r="V51" i="19"/>
  <c r="I51" i="19"/>
  <c r="J51" i="19"/>
  <c r="K51" i="19"/>
  <c r="O51" i="19"/>
  <c r="L50" i="19"/>
  <c r="M50" i="19"/>
  <c r="AO50" i="19"/>
  <c r="AD50" i="19"/>
  <c r="AE50" i="19"/>
  <c r="S51" i="19"/>
  <c r="X51" i="19"/>
  <c r="B52" i="19" a="1"/>
  <c r="B52" i="19" s="1"/>
  <c r="D51" i="19"/>
  <c r="F51" i="19"/>
  <c r="P51" i="19"/>
  <c r="AH50" i="19"/>
  <c r="AI50" i="19" s="1"/>
  <c r="AK50" i="19" s="1"/>
  <c r="U51" i="19"/>
  <c r="W51" i="19"/>
  <c r="Z50" i="19"/>
  <c r="C51" i="19"/>
  <c r="AC50" i="19"/>
  <c r="AJ50" i="19"/>
  <c r="Y51" i="19"/>
  <c r="Q51" i="19"/>
  <c r="AM50" i="19"/>
  <c r="AN50" i="19" s="1"/>
  <c r="R51" i="19"/>
  <c r="E51" i="19"/>
  <c r="AM51" i="19" s="1"/>
  <c r="AP50" i="19"/>
  <c r="G51" i="19"/>
  <c r="H51" i="19"/>
  <c r="AA51" i="19" l="1"/>
  <c r="AL50" i="19"/>
  <c r="AQ50" i="19" s="1"/>
  <c r="AB51" i="19"/>
  <c r="AR52" i="19"/>
  <c r="T52" i="19"/>
  <c r="V52" i="19"/>
  <c r="K52" i="19"/>
  <c r="I52" i="19"/>
  <c r="J52" i="19"/>
  <c r="O52" i="19"/>
  <c r="L51" i="19"/>
  <c r="M51" i="19"/>
  <c r="AH51" i="19"/>
  <c r="AI51" i="19" s="1"/>
  <c r="AK51" i="19" s="1"/>
  <c r="AO51" i="19"/>
  <c r="AP51" i="19" s="1"/>
  <c r="AE51" i="19"/>
  <c r="AC51" i="19"/>
  <c r="AJ51" i="19"/>
  <c r="AD51" i="19"/>
  <c r="AN51" i="19"/>
  <c r="R52" i="19"/>
  <c r="X52" i="19"/>
  <c r="F52" i="19"/>
  <c r="E52" i="19"/>
  <c r="AJ52" i="19" s="1"/>
  <c r="P52" i="19"/>
  <c r="Y52" i="19"/>
  <c r="G52" i="19"/>
  <c r="S52" i="19"/>
  <c r="W52" i="19"/>
  <c r="H52" i="19"/>
  <c r="Q52" i="19"/>
  <c r="Z51" i="19"/>
  <c r="B53" i="19" a="1"/>
  <c r="B53" i="19" s="1"/>
  <c r="D52" i="19"/>
  <c r="U52" i="19"/>
  <c r="C52" i="19"/>
  <c r="AA52" i="19" l="1"/>
  <c r="AL51" i="19"/>
  <c r="AQ51" i="19" s="1"/>
  <c r="AC52" i="19"/>
  <c r="AR53" i="19"/>
  <c r="T53" i="19"/>
  <c r="L52" i="19"/>
  <c r="M52" i="19"/>
  <c r="V53" i="19"/>
  <c r="O53" i="19"/>
  <c r="I53" i="19"/>
  <c r="J53" i="19"/>
  <c r="K53" i="19"/>
  <c r="AM52" i="19"/>
  <c r="AN52" i="19" s="1"/>
  <c r="AE52" i="19"/>
  <c r="AO52" i="19"/>
  <c r="AD52" i="19"/>
  <c r="AB52" i="19"/>
  <c r="AH52" i="19"/>
  <c r="AI52" i="19" s="1"/>
  <c r="AK52" i="19" s="1"/>
  <c r="Z52" i="19"/>
  <c r="AP52" i="19"/>
  <c r="S53" i="19"/>
  <c r="B54" i="19" a="1"/>
  <c r="B54" i="19" s="1"/>
  <c r="Q53" i="19"/>
  <c r="U53" i="19"/>
  <c r="X53" i="19"/>
  <c r="C53" i="19"/>
  <c r="G53" i="19"/>
  <c r="E53" i="19"/>
  <c r="W53" i="19"/>
  <c r="H53" i="19"/>
  <c r="F53" i="19"/>
  <c r="Y53" i="19"/>
  <c r="D53" i="19"/>
  <c r="AA53" i="19" s="1"/>
  <c r="R53" i="19"/>
  <c r="P53" i="19"/>
  <c r="AL52" i="19" l="1"/>
  <c r="AQ52" i="19" s="1"/>
  <c r="AR54" i="19"/>
  <c r="T54" i="19"/>
  <c r="M53" i="19"/>
  <c r="L53" i="19"/>
  <c r="V54" i="19"/>
  <c r="I54" i="19"/>
  <c r="K54" i="19"/>
  <c r="O54" i="19"/>
  <c r="J54" i="19"/>
  <c r="AB53" i="19"/>
  <c r="AH53" i="19"/>
  <c r="AI53" i="19" s="1"/>
  <c r="AK53" i="19" s="1"/>
  <c r="AE53" i="19"/>
  <c r="Y54" i="19"/>
  <c r="R54" i="19"/>
  <c r="U54" i="19"/>
  <c r="AD53" i="19"/>
  <c r="Q54" i="19"/>
  <c r="H54" i="19"/>
  <c r="AM53" i="19"/>
  <c r="AN53" i="19" s="1"/>
  <c r="B55" i="19" a="1"/>
  <c r="B55" i="19" s="1"/>
  <c r="E54" i="19"/>
  <c r="AP53" i="19"/>
  <c r="W54" i="19"/>
  <c r="C54" i="19"/>
  <c r="P54" i="19"/>
  <c r="S54" i="19"/>
  <c r="AJ53" i="19"/>
  <c r="G54" i="19"/>
  <c r="F54" i="19"/>
  <c r="AO53" i="19"/>
  <c r="Z53" i="19"/>
  <c r="D54" i="19"/>
  <c r="X54" i="19"/>
  <c r="AC53" i="19"/>
  <c r="AA54" i="19" l="1"/>
  <c r="AL53" i="19"/>
  <c r="AQ53" i="19" s="1"/>
  <c r="AR55" i="19"/>
  <c r="T55" i="19"/>
  <c r="V55" i="19"/>
  <c r="I55" i="19"/>
  <c r="J55" i="19"/>
  <c r="K55" i="19"/>
  <c r="O55" i="19"/>
  <c r="L54" i="19"/>
  <c r="M54" i="19"/>
  <c r="AD54" i="19"/>
  <c r="AC54" i="19"/>
  <c r="AO54" i="19"/>
  <c r="AP54" i="19" s="1"/>
  <c r="Q55" i="19"/>
  <c r="E55" i="19"/>
  <c r="S55" i="19"/>
  <c r="B56" i="19" a="1"/>
  <c r="B56" i="19" s="1"/>
  <c r="G55" i="19"/>
  <c r="P55" i="19"/>
  <c r="R55" i="19"/>
  <c r="W55" i="19"/>
  <c r="U55" i="19"/>
  <c r="AJ54" i="19"/>
  <c r="Y55" i="19"/>
  <c r="F55" i="19"/>
  <c r="AH54" i="19"/>
  <c r="AI54" i="19" s="1"/>
  <c r="AK54" i="19" s="1"/>
  <c r="AN54" i="19"/>
  <c r="AM54" i="19"/>
  <c r="H55" i="19"/>
  <c r="Z54" i="19"/>
  <c r="AE54" i="19"/>
  <c r="D55" i="19"/>
  <c r="AA55" i="19" s="1"/>
  <c r="X55" i="19"/>
  <c r="AB54" i="19"/>
  <c r="C55" i="19"/>
  <c r="AL54" i="19" l="1"/>
  <c r="AQ54" i="19" s="1"/>
  <c r="AR56" i="19"/>
  <c r="T56" i="19"/>
  <c r="AD55" i="19"/>
  <c r="L55" i="19"/>
  <c r="M55" i="19"/>
  <c r="V56" i="19"/>
  <c r="K56" i="19"/>
  <c r="J56" i="19"/>
  <c r="O56" i="19"/>
  <c r="I56" i="19"/>
  <c r="AJ55" i="19"/>
  <c r="AE55" i="19"/>
  <c r="AO55" i="19"/>
  <c r="AP55" i="19" s="1"/>
  <c r="AC55" i="19"/>
  <c r="AM55" i="19"/>
  <c r="AN55" i="19" s="1"/>
  <c r="W56" i="19"/>
  <c r="S56" i="19"/>
  <c r="H56" i="19"/>
  <c r="R56" i="19"/>
  <c r="X56" i="19"/>
  <c r="G56" i="19"/>
  <c r="AH55" i="19"/>
  <c r="AI55" i="19" s="1"/>
  <c r="AK55" i="19" s="1"/>
  <c r="Y56" i="19"/>
  <c r="C56" i="19"/>
  <c r="Q56" i="19"/>
  <c r="E56" i="19"/>
  <c r="F56" i="19"/>
  <c r="Z55" i="19"/>
  <c r="B57" i="19" a="1"/>
  <c r="B57" i="19" s="1"/>
  <c r="P56" i="19"/>
  <c r="U56" i="19"/>
  <c r="D56" i="19"/>
  <c r="AA56" i="19" s="1"/>
  <c r="AB55" i="19"/>
  <c r="AL55" i="19" l="1"/>
  <c r="AQ55" i="19" s="1"/>
  <c r="AR57" i="19"/>
  <c r="T57" i="19"/>
  <c r="L56" i="19"/>
  <c r="M56" i="19"/>
  <c r="V57" i="19"/>
  <c r="O57" i="19"/>
  <c r="I57" i="19"/>
  <c r="J57" i="19"/>
  <c r="K57" i="19"/>
  <c r="AC56" i="19"/>
  <c r="Z56" i="19"/>
  <c r="AP56" i="19"/>
  <c r="AH56" i="19"/>
  <c r="AI56" i="19" s="1"/>
  <c r="AK56" i="19" s="1"/>
  <c r="AB56" i="19"/>
  <c r="R57" i="19"/>
  <c r="C57" i="19"/>
  <c r="AE56" i="19"/>
  <c r="G57" i="19"/>
  <c r="P57" i="19"/>
  <c r="AO56" i="19"/>
  <c r="Q57" i="19"/>
  <c r="AD56" i="19"/>
  <c r="E57" i="19"/>
  <c r="AM57" i="19" s="1"/>
  <c r="AM56" i="19"/>
  <c r="AN56" i="19" s="1"/>
  <c r="U57" i="19"/>
  <c r="AJ56" i="19"/>
  <c r="X57" i="19"/>
  <c r="Y57" i="19"/>
  <c r="H57" i="19"/>
  <c r="D57" i="19"/>
  <c r="F57" i="19"/>
  <c r="B58" i="19" a="1"/>
  <c r="B58" i="19" s="1"/>
  <c r="S57" i="19"/>
  <c r="W57" i="19"/>
  <c r="AA57" i="19" l="1"/>
  <c r="AL56" i="19"/>
  <c r="AQ56" i="19" s="1"/>
  <c r="AR58" i="19"/>
  <c r="T58" i="19"/>
  <c r="V58" i="19"/>
  <c r="I58" i="19"/>
  <c r="O58" i="19"/>
  <c r="J58" i="19"/>
  <c r="K58" i="19"/>
  <c r="Z57" i="19"/>
  <c r="M57" i="19"/>
  <c r="L57" i="19"/>
  <c r="AJ57" i="19"/>
  <c r="AE57" i="19"/>
  <c r="AC57" i="19"/>
  <c r="AD57" i="19"/>
  <c r="AB57" i="19"/>
  <c r="AO57" i="19"/>
  <c r="AP57" i="19" s="1"/>
  <c r="H58" i="19"/>
  <c r="S58" i="19"/>
  <c r="F58" i="19"/>
  <c r="P58" i="19"/>
  <c r="C58" i="19"/>
  <c r="E58" i="19"/>
  <c r="AJ58" i="19" s="1"/>
  <c r="Q58" i="19"/>
  <c r="Y58" i="19"/>
  <c r="W58" i="19"/>
  <c r="G58" i="19"/>
  <c r="AN57" i="19"/>
  <c r="U58" i="19"/>
  <c r="R58" i="19"/>
  <c r="B59" i="19" a="1"/>
  <c r="B59" i="19" s="1"/>
  <c r="AH57" i="19"/>
  <c r="AI57" i="19" s="1"/>
  <c r="AK57" i="19" s="1"/>
  <c r="X58" i="19"/>
  <c r="D58" i="19"/>
  <c r="AL57" i="19" l="1"/>
  <c r="AQ57" i="19" s="1"/>
  <c r="AA58" i="19"/>
  <c r="AP58" i="19"/>
  <c r="AR59" i="19"/>
  <c r="T59" i="19"/>
  <c r="L58" i="19"/>
  <c r="M58" i="19"/>
  <c r="V59" i="19"/>
  <c r="I59" i="19"/>
  <c r="J59" i="19"/>
  <c r="K59" i="19"/>
  <c r="O59" i="19"/>
  <c r="AC58" i="19"/>
  <c r="AO58" i="19"/>
  <c r="Z58" i="19"/>
  <c r="AD58" i="19"/>
  <c r="AM58" i="19"/>
  <c r="AN58" i="19" s="1"/>
  <c r="AE58" i="19"/>
  <c r="B60" i="19" a="1"/>
  <c r="B60" i="19" s="1"/>
  <c r="P59" i="19"/>
  <c r="X59" i="19"/>
  <c r="D59" i="19"/>
  <c r="W59" i="19"/>
  <c r="H59" i="19"/>
  <c r="E59" i="19"/>
  <c r="AM59" i="19" s="1"/>
  <c r="Q59" i="19"/>
  <c r="AH58" i="19"/>
  <c r="AI58" i="19" s="1"/>
  <c r="AK58" i="19" s="1"/>
  <c r="G59" i="19"/>
  <c r="F59" i="19"/>
  <c r="R59" i="19"/>
  <c r="C59" i="19"/>
  <c r="S59" i="19"/>
  <c r="U59" i="19"/>
  <c r="Y59" i="19"/>
  <c r="AB58" i="19"/>
  <c r="AA59" i="19" l="1"/>
  <c r="AL58" i="19"/>
  <c r="AQ58" i="19" s="1"/>
  <c r="AR60" i="19"/>
  <c r="T60" i="19"/>
  <c r="AC59" i="19"/>
  <c r="V60" i="19"/>
  <c r="K60" i="19"/>
  <c r="O60" i="19"/>
  <c r="I60" i="19"/>
  <c r="J60" i="19"/>
  <c r="L59" i="19"/>
  <c r="M59" i="19"/>
  <c r="AB59" i="19"/>
  <c r="Z59" i="19"/>
  <c r="AO59" i="19"/>
  <c r="AH59" i="19"/>
  <c r="AI59" i="19" s="1"/>
  <c r="AK59" i="19" s="1"/>
  <c r="AN59" i="19"/>
  <c r="F60" i="19"/>
  <c r="D60" i="19"/>
  <c r="Y60" i="19"/>
  <c r="AJ59" i="19"/>
  <c r="S60" i="19"/>
  <c r="Q60" i="19"/>
  <c r="E60" i="19"/>
  <c r="AJ60" i="19" s="1"/>
  <c r="AE59" i="19"/>
  <c r="U60" i="19"/>
  <c r="H60" i="19"/>
  <c r="W60" i="19"/>
  <c r="AP59" i="19"/>
  <c r="C60" i="19"/>
  <c r="B61" i="19" a="1"/>
  <c r="B61" i="19" s="1"/>
  <c r="AD59" i="19"/>
  <c r="X60" i="19"/>
  <c r="P60" i="19"/>
  <c r="R60" i="19"/>
  <c r="G60" i="19"/>
  <c r="AA60" i="19" l="1"/>
  <c r="AL59" i="19"/>
  <c r="AQ59" i="19" s="1"/>
  <c r="AH60" i="19"/>
  <c r="AI60" i="19" s="1"/>
  <c r="AK60" i="19" s="1"/>
  <c r="AL60" i="19" s="1"/>
  <c r="AR61" i="19"/>
  <c r="T61" i="19"/>
  <c r="V61" i="19"/>
  <c r="O61" i="19"/>
  <c r="I61" i="19"/>
  <c r="J61" i="19"/>
  <c r="K61" i="19"/>
  <c r="L60" i="19"/>
  <c r="M60" i="19"/>
  <c r="AN60" i="19"/>
  <c r="Z60" i="19"/>
  <c r="AB60" i="19"/>
  <c r="AC60" i="19"/>
  <c r="R61" i="19"/>
  <c r="C61" i="19"/>
  <c r="W61" i="19"/>
  <c r="P61" i="19"/>
  <c r="H61" i="19"/>
  <c r="AM60" i="19"/>
  <c r="G61" i="19"/>
  <c r="Y61" i="19"/>
  <c r="E61" i="19"/>
  <c r="X61" i="19"/>
  <c r="AD60" i="19"/>
  <c r="S61" i="19"/>
  <c r="D61" i="19"/>
  <c r="AA61" i="19" s="1"/>
  <c r="B62" i="19" a="1"/>
  <c r="B62" i="19" s="1"/>
  <c r="AE60" i="19"/>
  <c r="AO60" i="19"/>
  <c r="AP60" i="19" s="1"/>
  <c r="Q61" i="19"/>
  <c r="F61" i="19"/>
  <c r="U61" i="19"/>
  <c r="AQ60" i="19" l="1"/>
  <c r="AC61" i="19"/>
  <c r="AR62" i="19"/>
  <c r="T62" i="19"/>
  <c r="AO61" i="19"/>
  <c r="AE61" i="19"/>
  <c r="AB61" i="19"/>
  <c r="V62" i="19"/>
  <c r="I62" i="19"/>
  <c r="O62" i="19"/>
  <c r="J62" i="19"/>
  <c r="K62" i="19"/>
  <c r="M61" i="19"/>
  <c r="L61" i="19"/>
  <c r="AD61" i="19"/>
  <c r="AN61" i="19"/>
  <c r="AJ61" i="19"/>
  <c r="AM61" i="19"/>
  <c r="S62" i="19"/>
  <c r="R62" i="19"/>
  <c r="Q62" i="19"/>
  <c r="W62" i="19"/>
  <c r="P62" i="19"/>
  <c r="E62" i="19"/>
  <c r="D62" i="19"/>
  <c r="U62" i="19"/>
  <c r="Y62" i="19"/>
  <c r="AP61" i="19"/>
  <c r="Z61" i="19"/>
  <c r="B63" i="19" a="1"/>
  <c r="B63" i="19" s="1"/>
  <c r="F62" i="19"/>
  <c r="H62" i="19"/>
  <c r="C62" i="19"/>
  <c r="X62" i="19"/>
  <c r="G62" i="19"/>
  <c r="AH61" i="19"/>
  <c r="AI61" i="19" s="1"/>
  <c r="AK61" i="19" s="1"/>
  <c r="AA62" i="19" l="1"/>
  <c r="AL61" i="19"/>
  <c r="AQ61" i="19" s="1"/>
  <c r="AR63" i="19"/>
  <c r="T63" i="19"/>
  <c r="AB62" i="19"/>
  <c r="V63" i="19"/>
  <c r="I63" i="19"/>
  <c r="J63" i="19"/>
  <c r="K63" i="19"/>
  <c r="O63" i="19"/>
  <c r="M62" i="19"/>
  <c r="L62" i="19"/>
  <c r="AE62" i="19"/>
  <c r="AH62" i="19"/>
  <c r="AI62" i="19" s="1"/>
  <c r="AK62" i="19" s="1"/>
  <c r="Z62" i="19"/>
  <c r="AC62" i="19"/>
  <c r="Y63" i="19"/>
  <c r="AM62" i="19"/>
  <c r="AN62" i="19" s="1"/>
  <c r="X63" i="19"/>
  <c r="W63" i="19"/>
  <c r="AD62" i="19"/>
  <c r="U63" i="19"/>
  <c r="F63" i="19"/>
  <c r="G63" i="19"/>
  <c r="E63" i="19"/>
  <c r="AJ63" i="19" s="1"/>
  <c r="S63" i="19"/>
  <c r="P63" i="19"/>
  <c r="AJ62" i="19"/>
  <c r="H63" i="19"/>
  <c r="Q63" i="19"/>
  <c r="AO62" i="19"/>
  <c r="AP62" i="19" s="1"/>
  <c r="B64" i="19" a="1"/>
  <c r="B64" i="19" s="1"/>
  <c r="C63" i="19"/>
  <c r="D63" i="19"/>
  <c r="R63" i="19"/>
  <c r="AA63" i="19" l="1"/>
  <c r="AL62" i="19"/>
  <c r="AQ62" i="19" s="1"/>
  <c r="AR64" i="19"/>
  <c r="T64" i="19"/>
  <c r="V64" i="19"/>
  <c r="K64" i="19"/>
  <c r="I64" i="19"/>
  <c r="J64" i="19"/>
  <c r="O64" i="19"/>
  <c r="L63" i="19"/>
  <c r="M63" i="19"/>
  <c r="AO63" i="19"/>
  <c r="AE63" i="19"/>
  <c r="AC63" i="19"/>
  <c r="AD63" i="19"/>
  <c r="AM63" i="19"/>
  <c r="AH63" i="19"/>
  <c r="AI63" i="19" s="1"/>
  <c r="AK63" i="19" s="1"/>
  <c r="AN63" i="19"/>
  <c r="AP63" i="19"/>
  <c r="Z63" i="19"/>
  <c r="AB63" i="19"/>
  <c r="W64" i="19"/>
  <c r="C64" i="19"/>
  <c r="Y64" i="19"/>
  <c r="F64" i="19"/>
  <c r="H64" i="19"/>
  <c r="D64" i="19"/>
  <c r="E64" i="19"/>
  <c r="R64" i="19"/>
  <c r="G64" i="19"/>
  <c r="X64" i="19"/>
  <c r="B65" i="19" a="1"/>
  <c r="B65" i="19" s="1"/>
  <c r="U64" i="19"/>
  <c r="P64" i="19"/>
  <c r="S64" i="19"/>
  <c r="Q64" i="19"/>
  <c r="AA64" i="19" l="1"/>
  <c r="AL63" i="19"/>
  <c r="AQ63" i="19" s="1"/>
  <c r="AR65" i="19"/>
  <c r="T65" i="19"/>
  <c r="L64" i="19"/>
  <c r="M64" i="19"/>
  <c r="V65" i="19"/>
  <c r="O65" i="19"/>
  <c r="I65" i="19"/>
  <c r="J65" i="19"/>
  <c r="K65" i="19"/>
  <c r="AH64" i="19"/>
  <c r="AI64" i="19" s="1"/>
  <c r="AN64" i="19"/>
  <c r="AJ64" i="19"/>
  <c r="Z64" i="19"/>
  <c r="AC64" i="19"/>
  <c r="AE64" i="19"/>
  <c r="D65" i="19"/>
  <c r="H65" i="19"/>
  <c r="F65" i="19"/>
  <c r="Q65" i="19"/>
  <c r="AO64" i="19"/>
  <c r="R65" i="19"/>
  <c r="U65" i="19"/>
  <c r="AB64" i="19"/>
  <c r="B66" i="19" a="1"/>
  <c r="B66" i="19" s="1"/>
  <c r="X65" i="19"/>
  <c r="G65" i="19"/>
  <c r="W65" i="19"/>
  <c r="E65" i="19"/>
  <c r="AM65" i="19" s="1"/>
  <c r="AP64" i="19"/>
  <c r="AD64" i="19"/>
  <c r="Y65" i="19"/>
  <c r="AM64" i="19"/>
  <c r="S65" i="19"/>
  <c r="P65" i="19"/>
  <c r="C65" i="19"/>
  <c r="AK64" i="19" l="1"/>
  <c r="AL64" i="19"/>
  <c r="AQ64" i="19" s="1"/>
  <c r="AA65" i="19"/>
  <c r="AR66" i="19"/>
  <c r="T66" i="19"/>
  <c r="V66" i="19"/>
  <c r="I66" i="19"/>
  <c r="O66" i="19"/>
  <c r="J66" i="19"/>
  <c r="K66" i="19"/>
  <c r="M65" i="19"/>
  <c r="L65" i="19"/>
  <c r="AB65" i="19"/>
  <c r="AH65" i="19"/>
  <c r="AI65" i="19" s="1"/>
  <c r="AK65" i="19" s="1"/>
  <c r="AD65" i="19"/>
  <c r="Z65" i="19"/>
  <c r="AO65" i="19"/>
  <c r="AP65" i="19" s="1"/>
  <c r="AJ65" i="19"/>
  <c r="AN65" i="19"/>
  <c r="AE65" i="19"/>
  <c r="AC65" i="19"/>
  <c r="B67" i="19" a="1"/>
  <c r="B67" i="19" s="1"/>
  <c r="W66" i="19"/>
  <c r="E66" i="19"/>
  <c r="AM66" i="19" s="1"/>
  <c r="S66" i="19"/>
  <c r="Y66" i="19"/>
  <c r="U66" i="19"/>
  <c r="F66" i="19"/>
  <c r="X66" i="19"/>
  <c r="P66" i="19"/>
  <c r="R66" i="19"/>
  <c r="H66" i="19"/>
  <c r="G66" i="19"/>
  <c r="C66" i="19"/>
  <c r="Q66" i="19"/>
  <c r="D66" i="19"/>
  <c r="AA66" i="19" l="1"/>
  <c r="AL65" i="19"/>
  <c r="AQ65" i="19" s="1"/>
  <c r="AR67" i="19"/>
  <c r="T67" i="19"/>
  <c r="L66" i="19"/>
  <c r="M66" i="19"/>
  <c r="V67" i="19"/>
  <c r="I67" i="19"/>
  <c r="J67" i="19"/>
  <c r="K67" i="19"/>
  <c r="O67" i="19"/>
  <c r="AE66" i="19"/>
  <c r="AJ66" i="19"/>
  <c r="AD66" i="19"/>
  <c r="AO66" i="19"/>
  <c r="AB66" i="19"/>
  <c r="Z66" i="19"/>
  <c r="AN66" i="19"/>
  <c r="H67" i="19"/>
  <c r="D67" i="19"/>
  <c r="R67" i="19"/>
  <c r="X67" i="19"/>
  <c r="W67" i="19"/>
  <c r="Q67" i="19"/>
  <c r="S67" i="19"/>
  <c r="AH66" i="19"/>
  <c r="AI66" i="19" s="1"/>
  <c r="AK66" i="19" s="1"/>
  <c r="C67" i="19"/>
  <c r="P67" i="19"/>
  <c r="G67" i="19"/>
  <c r="F67" i="19"/>
  <c r="E67" i="19"/>
  <c r="AO67" i="19" s="1"/>
  <c r="Y67" i="19"/>
  <c r="U67" i="19"/>
  <c r="AP66" i="19"/>
  <c r="B68" i="19" a="1"/>
  <c r="B68" i="19" s="1"/>
  <c r="AC66" i="19"/>
  <c r="AA67" i="19" l="1"/>
  <c r="AL66" i="19"/>
  <c r="AQ66" i="19" s="1"/>
  <c r="AR68" i="19"/>
  <c r="T68" i="19"/>
  <c r="V68" i="19"/>
  <c r="K68" i="19"/>
  <c r="I68" i="19"/>
  <c r="J68" i="19"/>
  <c r="O68" i="19"/>
  <c r="L67" i="19"/>
  <c r="M67" i="19"/>
  <c r="AP67" i="19"/>
  <c r="AC67" i="19"/>
  <c r="AN67" i="19"/>
  <c r="AB67" i="19"/>
  <c r="Z67" i="19"/>
  <c r="AH67" i="19"/>
  <c r="AI67" i="19" s="1"/>
  <c r="AK67" i="19" s="1"/>
  <c r="AJ67" i="19"/>
  <c r="AE67" i="19"/>
  <c r="AD67" i="19"/>
  <c r="AM67" i="19"/>
  <c r="F68" i="19"/>
  <c r="Y68" i="19"/>
  <c r="Q68" i="19"/>
  <c r="G68" i="19"/>
  <c r="C68" i="19"/>
  <c r="P68" i="19"/>
  <c r="D68" i="19"/>
  <c r="H68" i="19"/>
  <c r="R68" i="19"/>
  <c r="E68" i="19"/>
  <c r="W68" i="19"/>
  <c r="X68" i="19"/>
  <c r="S68" i="19"/>
  <c r="U68" i="19"/>
  <c r="B69" i="19" a="1"/>
  <c r="B69" i="19" s="1"/>
  <c r="AA68" i="19" l="1"/>
  <c r="AL67" i="19"/>
  <c r="AQ67" i="19" s="1"/>
  <c r="AR69" i="19"/>
  <c r="T69" i="19"/>
  <c r="V69" i="19"/>
  <c r="O69" i="19"/>
  <c r="J69" i="19"/>
  <c r="K69" i="19"/>
  <c r="I69" i="19"/>
  <c r="L68" i="19"/>
  <c r="M68" i="19"/>
  <c r="AE68" i="19"/>
  <c r="AJ68" i="19"/>
  <c r="AO68" i="19"/>
  <c r="AP68" i="19" s="1"/>
  <c r="AM68" i="19"/>
  <c r="AN68" i="19" s="1"/>
  <c r="AB68" i="19"/>
  <c r="AC68" i="19"/>
  <c r="AD68" i="19"/>
  <c r="D69" i="19"/>
  <c r="Q69" i="19"/>
  <c r="S69" i="19"/>
  <c r="H69" i="19"/>
  <c r="Y69" i="19"/>
  <c r="W69" i="19"/>
  <c r="R69" i="19"/>
  <c r="G69" i="19"/>
  <c r="E69" i="19"/>
  <c r="AH68" i="19"/>
  <c r="AI68" i="19" s="1"/>
  <c r="AK68" i="19" s="1"/>
  <c r="C69" i="19"/>
  <c r="B70" i="19" a="1"/>
  <c r="B70" i="19" s="1"/>
  <c r="Z68" i="19"/>
  <c r="U69" i="19"/>
  <c r="P69" i="19"/>
  <c r="F69" i="19"/>
  <c r="X69" i="19"/>
  <c r="AA69" i="19" l="1"/>
  <c r="AL68" i="19"/>
  <c r="AQ68" i="19" s="1"/>
  <c r="AR70" i="19"/>
  <c r="T70" i="19"/>
  <c r="M69" i="19"/>
  <c r="L69" i="19"/>
  <c r="V70" i="19"/>
  <c r="I70" i="19"/>
  <c r="J70" i="19"/>
  <c r="K70" i="19"/>
  <c r="O70" i="19"/>
  <c r="Z69" i="19"/>
  <c r="AB69" i="19"/>
  <c r="AC69" i="19"/>
  <c r="AH69" i="19"/>
  <c r="AI69" i="19" s="1"/>
  <c r="AK69" i="19" s="1"/>
  <c r="X70" i="19"/>
  <c r="H70" i="19"/>
  <c r="AO69" i="19"/>
  <c r="AP69" i="19" s="1"/>
  <c r="B71" i="19" a="1"/>
  <c r="B71" i="19" s="1"/>
  <c r="P70" i="19"/>
  <c r="C70" i="19"/>
  <c r="AE69" i="19"/>
  <c r="D70" i="19"/>
  <c r="E70" i="19"/>
  <c r="AM69" i="19"/>
  <c r="AN69" i="19" s="1"/>
  <c r="W70" i="19"/>
  <c r="Y70" i="19"/>
  <c r="AD69" i="19"/>
  <c r="R70" i="19"/>
  <c r="G70" i="19"/>
  <c r="S70" i="19"/>
  <c r="Q70" i="19"/>
  <c r="AJ69" i="19"/>
  <c r="U70" i="19"/>
  <c r="F70" i="19"/>
  <c r="AL69" i="19" l="1"/>
  <c r="AQ69" i="19" s="1"/>
  <c r="AA70" i="19"/>
  <c r="AR71" i="19"/>
  <c r="T71" i="19"/>
  <c r="V71" i="19"/>
  <c r="I71" i="19"/>
  <c r="J71" i="19"/>
  <c r="K71" i="19"/>
  <c r="O71" i="19"/>
  <c r="L70" i="19"/>
  <c r="M70" i="19"/>
  <c r="AE70" i="19"/>
  <c r="AO70" i="19"/>
  <c r="AP70" i="19" s="1"/>
  <c r="AM70" i="19"/>
  <c r="AJ70" i="19"/>
  <c r="AB70" i="19"/>
  <c r="AD70" i="19"/>
  <c r="U71" i="19"/>
  <c r="W71" i="19"/>
  <c r="P71" i="19"/>
  <c r="S71" i="19"/>
  <c r="R71" i="19"/>
  <c r="X71" i="19"/>
  <c r="AN70" i="19"/>
  <c r="AH70" i="19"/>
  <c r="AI70" i="19" s="1"/>
  <c r="Z70" i="19"/>
  <c r="G71" i="19"/>
  <c r="B72" i="19" a="1"/>
  <c r="B72" i="19" s="1"/>
  <c r="Y71" i="19"/>
  <c r="F71" i="19"/>
  <c r="C71" i="19"/>
  <c r="Q71" i="19"/>
  <c r="H71" i="19"/>
  <c r="AC70" i="19"/>
  <c r="E71" i="19"/>
  <c r="D71" i="19"/>
  <c r="AA71" i="19" l="1"/>
  <c r="AK70" i="19"/>
  <c r="AL70" i="19" s="1"/>
  <c r="AQ70" i="19" s="1"/>
  <c r="AR72" i="19"/>
  <c r="T72" i="19"/>
  <c r="AB71" i="19"/>
  <c r="L71" i="19"/>
  <c r="M71" i="19"/>
  <c r="V72" i="19"/>
  <c r="K72" i="19"/>
  <c r="I72" i="19"/>
  <c r="J72" i="19"/>
  <c r="O72" i="19"/>
  <c r="AM71" i="19"/>
  <c r="AD71" i="19"/>
  <c r="B73" i="19" a="1"/>
  <c r="B73" i="19" s="1"/>
  <c r="X72" i="19"/>
  <c r="Y72" i="19"/>
  <c r="U72" i="19"/>
  <c r="G72" i="19"/>
  <c r="E72" i="19"/>
  <c r="AO71" i="19"/>
  <c r="AP71" i="19" s="1"/>
  <c r="W72" i="19"/>
  <c r="S72" i="19"/>
  <c r="Q72" i="19"/>
  <c r="AN71" i="19"/>
  <c r="H72" i="19"/>
  <c r="AC71" i="19"/>
  <c r="Z71" i="19"/>
  <c r="D72" i="19"/>
  <c r="AJ71" i="19"/>
  <c r="F72" i="19"/>
  <c r="P72" i="19"/>
  <c r="AH71" i="19"/>
  <c r="AI71" i="19" s="1"/>
  <c r="AK71" i="19" s="1"/>
  <c r="C72" i="19"/>
  <c r="AE71" i="19"/>
  <c r="R72" i="19"/>
  <c r="AA72" i="19" l="1"/>
  <c r="AC72" i="19"/>
  <c r="AL71" i="19"/>
  <c r="AQ71" i="19" s="1"/>
  <c r="AR73" i="19"/>
  <c r="T73" i="19"/>
  <c r="AD72" i="19"/>
  <c r="V73" i="19"/>
  <c r="O73" i="19"/>
  <c r="K73" i="19"/>
  <c r="I73" i="19"/>
  <c r="J73" i="19"/>
  <c r="L72" i="19"/>
  <c r="M72" i="19"/>
  <c r="AH72" i="19"/>
  <c r="AI72" i="19" s="1"/>
  <c r="AK72" i="19" s="1"/>
  <c r="AB72" i="19"/>
  <c r="H73" i="19"/>
  <c r="B74" i="19" a="1"/>
  <c r="B74" i="19" s="1"/>
  <c r="Y73" i="19"/>
  <c r="E73" i="19"/>
  <c r="AM73" i="19" s="1"/>
  <c r="F73" i="19"/>
  <c r="P73" i="19"/>
  <c r="AE72" i="19"/>
  <c r="X73" i="19"/>
  <c r="AM72" i="19"/>
  <c r="U73" i="19"/>
  <c r="G73" i="19"/>
  <c r="D73" i="19"/>
  <c r="AJ72" i="19"/>
  <c r="R73" i="19"/>
  <c r="Q73" i="19"/>
  <c r="AO72" i="19"/>
  <c r="Z72" i="19"/>
  <c r="AN72" i="19"/>
  <c r="W73" i="19"/>
  <c r="AP72" i="19"/>
  <c r="S73" i="19"/>
  <c r="C73" i="19"/>
  <c r="AA73" i="19" l="1"/>
  <c r="AL72" i="19"/>
  <c r="AQ72" i="19" s="1"/>
  <c r="AC73" i="19"/>
  <c r="AR74" i="19"/>
  <c r="T74" i="19"/>
  <c r="V74" i="19"/>
  <c r="I74" i="19"/>
  <c r="J74" i="19"/>
  <c r="K74" i="19"/>
  <c r="O74" i="19"/>
  <c r="M73" i="19"/>
  <c r="L73" i="19"/>
  <c r="AB73" i="19"/>
  <c r="AO73" i="19"/>
  <c r="AP73" i="19"/>
  <c r="AD73" i="19"/>
  <c r="U74" i="19"/>
  <c r="B75" i="19" a="1"/>
  <c r="B75" i="19" s="1"/>
  <c r="C74" i="19"/>
  <c r="R74" i="19"/>
  <c r="P74" i="19"/>
  <c r="Q74" i="19"/>
  <c r="Y74" i="19"/>
  <c r="D74" i="19"/>
  <c r="W74" i="19"/>
  <c r="X74" i="19"/>
  <c r="AJ73" i="19"/>
  <c r="S74" i="19"/>
  <c r="AH73" i="19"/>
  <c r="AI73" i="19" s="1"/>
  <c r="AK73" i="19" s="1"/>
  <c r="Z73" i="19"/>
  <c r="AN73" i="19"/>
  <c r="AE73" i="19"/>
  <c r="F74" i="19"/>
  <c r="G74" i="19"/>
  <c r="H74" i="19"/>
  <c r="E74" i="19"/>
  <c r="AM74" i="19" s="1"/>
  <c r="AA74" i="19" l="1"/>
  <c r="AL73" i="19"/>
  <c r="AQ73" i="19" s="1"/>
  <c r="AR75" i="19"/>
  <c r="T75" i="19"/>
  <c r="L74" i="19"/>
  <c r="M74" i="19"/>
  <c r="V75" i="19"/>
  <c r="I75" i="19"/>
  <c r="J75" i="19"/>
  <c r="K75" i="19"/>
  <c r="O75" i="19"/>
  <c r="Z74" i="19"/>
  <c r="AH74" i="19"/>
  <c r="AI74" i="19" s="1"/>
  <c r="AK74" i="19" s="1"/>
  <c r="AB74" i="19"/>
  <c r="AD74" i="19"/>
  <c r="AO74" i="19"/>
  <c r="AJ74" i="19"/>
  <c r="B76" i="19" a="1"/>
  <c r="B76" i="19" s="1"/>
  <c r="AS76" i="19" s="1"/>
  <c r="U75" i="19"/>
  <c r="W75" i="19"/>
  <c r="F75" i="19"/>
  <c r="S75" i="19"/>
  <c r="E75" i="19"/>
  <c r="AO75" i="19" s="1"/>
  <c r="C75" i="19"/>
  <c r="P75" i="19"/>
  <c r="AE74" i="19"/>
  <c r="R75" i="19"/>
  <c r="Y75" i="19"/>
  <c r="AC74" i="19"/>
  <c r="H75" i="19"/>
  <c r="D75" i="19"/>
  <c r="Q75" i="19"/>
  <c r="AN74" i="19"/>
  <c r="AP74" i="19"/>
  <c r="X75" i="19"/>
  <c r="G75" i="19"/>
  <c r="AL74" i="19" l="1"/>
  <c r="AQ74" i="19" s="1"/>
  <c r="AA75" i="19"/>
  <c r="AR76" i="19"/>
  <c r="T76" i="19"/>
  <c r="V76" i="19"/>
  <c r="K76" i="19"/>
  <c r="I76" i="19"/>
  <c r="J76" i="19"/>
  <c r="O76" i="19"/>
  <c r="M75" i="19"/>
  <c r="L75" i="19"/>
  <c r="AH75" i="19"/>
  <c r="AI75" i="19" s="1"/>
  <c r="AK75" i="19" s="1"/>
  <c r="AL75" i="19" s="1"/>
  <c r="AQ75" i="19" s="1"/>
  <c r="AJ75" i="19"/>
  <c r="AP75" i="19"/>
  <c r="AC75" i="19"/>
  <c r="X76" i="19"/>
  <c r="Y76" i="19"/>
  <c r="Q76" i="19"/>
  <c r="S76" i="19"/>
  <c r="P76" i="19"/>
  <c r="Z75" i="19"/>
  <c r="F76" i="19"/>
  <c r="AD75" i="19"/>
  <c r="R76" i="19"/>
  <c r="E76" i="19"/>
  <c r="AO76" i="19" s="1"/>
  <c r="U76" i="19"/>
  <c r="W76" i="19"/>
  <c r="C76" i="19"/>
  <c r="AM75" i="19"/>
  <c r="H76" i="19"/>
  <c r="B77" i="19" a="1"/>
  <c r="B77" i="19" s="1"/>
  <c r="AS77" i="19" s="1"/>
  <c r="AE75" i="19"/>
  <c r="AN75" i="19"/>
  <c r="G76" i="19"/>
  <c r="D76" i="19"/>
  <c r="AB75" i="19"/>
  <c r="AA76" i="19" l="1"/>
  <c r="AQ76" i="19"/>
  <c r="AK76" i="19"/>
  <c r="AT76" i="19"/>
  <c r="BD76" i="19" s="1"/>
  <c r="AL76" i="19"/>
  <c r="AZ76" i="19"/>
  <c r="AR77" i="19"/>
  <c r="T77" i="19"/>
  <c r="V77" i="19"/>
  <c r="O77" i="19"/>
  <c r="I77" i="19"/>
  <c r="J77" i="19"/>
  <c r="K77" i="19"/>
  <c r="AI76" i="19"/>
  <c r="L76" i="19"/>
  <c r="M76" i="19"/>
  <c r="AG76" i="19"/>
  <c r="AU76" i="19"/>
  <c r="BA76" i="19"/>
  <c r="AX76" i="19"/>
  <c r="AN76" i="19"/>
  <c r="BF76" i="19"/>
  <c r="AP76" i="19"/>
  <c r="AE76" i="19"/>
  <c r="BE76" i="19"/>
  <c r="AW76" i="19"/>
  <c r="AB76" i="19"/>
  <c r="AF76" i="19"/>
  <c r="BC76" i="19"/>
  <c r="AC76" i="19"/>
  <c r="H77" i="19"/>
  <c r="S77" i="19"/>
  <c r="Q77" i="19"/>
  <c r="B78" i="19" a="1"/>
  <c r="B78" i="19" s="1"/>
  <c r="AS78" i="19" s="1"/>
  <c r="AV76" i="19"/>
  <c r="R77" i="19"/>
  <c r="D77" i="19"/>
  <c r="P77" i="19"/>
  <c r="AM76" i="19"/>
  <c r="F77" i="19"/>
  <c r="C77" i="19"/>
  <c r="AD76" i="19"/>
  <c r="AH76" i="19"/>
  <c r="Z76" i="19"/>
  <c r="E77" i="19"/>
  <c r="AV77" i="19" s="1"/>
  <c r="X77" i="19"/>
  <c r="AJ76" i="19"/>
  <c r="BB76" i="19"/>
  <c r="U77" i="19"/>
  <c r="W77" i="19"/>
  <c r="AY76" i="19"/>
  <c r="Y77" i="19"/>
  <c r="G77" i="19"/>
  <c r="AA77" i="19" l="1"/>
  <c r="AQ77" i="19"/>
  <c r="AT77" i="19"/>
  <c r="BD77" i="19" s="1"/>
  <c r="AL77" i="19"/>
  <c r="AR78" i="19"/>
  <c r="T78" i="19"/>
  <c r="AB77" i="19"/>
  <c r="AD77" i="19"/>
  <c r="V78" i="19"/>
  <c r="I78" i="19"/>
  <c r="J78" i="19"/>
  <c r="K78" i="19"/>
  <c r="O78" i="19"/>
  <c r="BA77" i="19"/>
  <c r="M77" i="19"/>
  <c r="L77" i="19"/>
  <c r="AC77" i="19"/>
  <c r="BC77" i="19"/>
  <c r="BG76" i="19"/>
  <c r="AX77" i="19"/>
  <c r="BE77" i="19"/>
  <c r="AE77" i="19"/>
  <c r="R78" i="19"/>
  <c r="D78" i="19"/>
  <c r="AQ78" i="19" s="1"/>
  <c r="E78" i="19"/>
  <c r="AY78" i="19" s="1"/>
  <c r="AZ77" i="19"/>
  <c r="AG77" i="19"/>
  <c r="AO77" i="19"/>
  <c r="F78" i="19"/>
  <c r="W78" i="19"/>
  <c r="B79" i="19" a="1"/>
  <c r="B79" i="19" s="1"/>
  <c r="AS79" i="19" s="1"/>
  <c r="AK77" i="19"/>
  <c r="BB77" i="19"/>
  <c r="AJ77" i="19"/>
  <c r="S78" i="19"/>
  <c r="Q78" i="19"/>
  <c r="AF77" i="19"/>
  <c r="BF77" i="19"/>
  <c r="AY77" i="19"/>
  <c r="X78" i="19"/>
  <c r="Y78" i="19"/>
  <c r="AW77" i="19"/>
  <c r="AP77" i="19"/>
  <c r="AM77" i="19"/>
  <c r="G78" i="19"/>
  <c r="C78" i="19"/>
  <c r="AH77" i="19"/>
  <c r="Z77" i="19"/>
  <c r="AI77" i="19"/>
  <c r="U78" i="19"/>
  <c r="P78" i="19"/>
  <c r="AN77" i="19"/>
  <c r="AU77" i="19"/>
  <c r="H78" i="19"/>
  <c r="AL78" i="19" l="1"/>
  <c r="AA78" i="19"/>
  <c r="BA78" i="19"/>
  <c r="AT78" i="19"/>
  <c r="BD78" i="19" s="1"/>
  <c r="AN78" i="19"/>
  <c r="AI78" i="19"/>
  <c r="AR79" i="19"/>
  <c r="T79" i="19"/>
  <c r="AV78" i="19"/>
  <c r="AK78" i="19"/>
  <c r="AH78" i="19"/>
  <c r="X79" i="19"/>
  <c r="I79" i="19"/>
  <c r="J79" i="19"/>
  <c r="K79" i="19"/>
  <c r="O79" i="19"/>
  <c r="AF78" i="19"/>
  <c r="L78" i="19"/>
  <c r="M78" i="19"/>
  <c r="AO78" i="19"/>
  <c r="AJ78" i="19"/>
  <c r="AW78" i="19"/>
  <c r="BB78" i="19"/>
  <c r="AC78" i="19"/>
  <c r="AM78" i="19"/>
  <c r="AU78" i="19"/>
  <c r="BE78" i="19"/>
  <c r="AE78" i="19"/>
  <c r="Z78" i="19"/>
  <c r="BG77" i="19"/>
  <c r="BF78" i="19"/>
  <c r="AD78" i="19"/>
  <c r="AG78" i="19"/>
  <c r="AX78" i="19"/>
  <c r="BC78" i="19"/>
  <c r="AP78" i="19"/>
  <c r="AZ78" i="19"/>
  <c r="C79" i="19"/>
  <c r="W79" i="19"/>
  <c r="R79" i="19"/>
  <c r="G79" i="19"/>
  <c r="F79" i="19"/>
  <c r="E79" i="19"/>
  <c r="AO79" i="19" s="1"/>
  <c r="H79" i="19"/>
  <c r="Q79" i="19"/>
  <c r="U79" i="19"/>
  <c r="Y79" i="19"/>
  <c r="D79" i="19"/>
  <c r="P79" i="19"/>
  <c r="S79" i="19"/>
  <c r="B80" i="19" a="1"/>
  <c r="B80" i="19" s="1"/>
  <c r="AS80" i="19" s="1"/>
  <c r="V79" i="19"/>
  <c r="AB78" i="19"/>
  <c r="AA79" i="19" l="1"/>
  <c r="AQ79" i="19"/>
  <c r="AT79" i="19"/>
  <c r="BD79" i="19" s="1"/>
  <c r="AL79" i="19"/>
  <c r="AR80" i="19"/>
  <c r="T80" i="19"/>
  <c r="AB79" i="19"/>
  <c r="AJ79" i="19"/>
  <c r="AD79" i="19"/>
  <c r="BG78" i="19"/>
  <c r="AP79" i="19"/>
  <c r="L79" i="19"/>
  <c r="M79" i="19"/>
  <c r="K80" i="19"/>
  <c r="I80" i="19"/>
  <c r="J80" i="19"/>
  <c r="O80" i="19"/>
  <c r="BC79" i="19"/>
  <c r="AZ79" i="19"/>
  <c r="BF79" i="19"/>
  <c r="Z79" i="19"/>
  <c r="AX79" i="19"/>
  <c r="AG79" i="19"/>
  <c r="AI79" i="19"/>
  <c r="AH79" i="19"/>
  <c r="BA79" i="19"/>
  <c r="BE79" i="19"/>
  <c r="AF79" i="19"/>
  <c r="AK79" i="19"/>
  <c r="BB79" i="19"/>
  <c r="AW79" i="19"/>
  <c r="AN79" i="19"/>
  <c r="V80" i="19"/>
  <c r="Y80" i="19"/>
  <c r="D80" i="19"/>
  <c r="P80" i="19"/>
  <c r="E80" i="19"/>
  <c r="F80" i="19"/>
  <c r="G80" i="19"/>
  <c r="C80" i="19"/>
  <c r="S80" i="19"/>
  <c r="Q80" i="19"/>
  <c r="X80" i="19"/>
  <c r="B81" i="19" a="1"/>
  <c r="B81" i="19" s="1"/>
  <c r="AS81" i="19" s="1"/>
  <c r="H80" i="19"/>
  <c r="R80" i="19"/>
  <c r="W80" i="19"/>
  <c r="U80" i="19"/>
  <c r="AY79" i="19"/>
  <c r="AE79" i="19"/>
  <c r="AM79" i="19"/>
  <c r="AU79" i="19"/>
  <c r="AV79" i="19"/>
  <c r="AC79" i="19"/>
  <c r="AA80" i="19" l="1"/>
  <c r="AQ80" i="19"/>
  <c r="AT80" i="19"/>
  <c r="AL80" i="19"/>
  <c r="AR81" i="19"/>
  <c r="AB80" i="19"/>
  <c r="T81" i="19"/>
  <c r="O81" i="19"/>
  <c r="I81" i="19"/>
  <c r="J81" i="19"/>
  <c r="K81" i="19"/>
  <c r="L80" i="19"/>
  <c r="M80" i="19"/>
  <c r="BG79" i="19"/>
  <c r="AC80" i="19"/>
  <c r="AY80" i="19"/>
  <c r="AO80" i="19"/>
  <c r="AM80" i="19"/>
  <c r="AV80" i="19"/>
  <c r="AJ80" i="19"/>
  <c r="Y81" i="19"/>
  <c r="V81" i="19"/>
  <c r="F81" i="19"/>
  <c r="B82" i="19" a="1"/>
  <c r="B82" i="19" s="1"/>
  <c r="AS82" i="19" s="1"/>
  <c r="S81" i="19"/>
  <c r="H81" i="19"/>
  <c r="C81" i="19"/>
  <c r="W81" i="19"/>
  <c r="G81" i="19"/>
  <c r="U81" i="19"/>
  <c r="R81" i="19"/>
  <c r="E81" i="19"/>
  <c r="P81" i="19"/>
  <c r="Q81" i="19"/>
  <c r="D81" i="19"/>
  <c r="X81" i="19"/>
  <c r="AD80" i="19"/>
  <c r="AW80" i="19"/>
  <c r="AZ80" i="19"/>
  <c r="AK80" i="19"/>
  <c r="BF80" i="19"/>
  <c r="AF80" i="19"/>
  <c r="AP80" i="19"/>
  <c r="BE80" i="19"/>
  <c r="BD80" i="19"/>
  <c r="AG80" i="19"/>
  <c r="AH80" i="19"/>
  <c r="AI80" i="19"/>
  <c r="Z80" i="19"/>
  <c r="AN80" i="19"/>
  <c r="BB80" i="19"/>
  <c r="BA80" i="19"/>
  <c r="AU80" i="19"/>
  <c r="BC80" i="19"/>
  <c r="AX80" i="19"/>
  <c r="AE80" i="19"/>
  <c r="AA81" i="19" l="1"/>
  <c r="AQ81" i="19"/>
  <c r="AT81" i="19"/>
  <c r="AL81" i="19"/>
  <c r="AR82" i="19"/>
  <c r="T82" i="19"/>
  <c r="M81" i="19"/>
  <c r="L81" i="19"/>
  <c r="I82" i="19"/>
  <c r="J82" i="19"/>
  <c r="K82" i="19"/>
  <c r="O82" i="19"/>
  <c r="AB81" i="19"/>
  <c r="AY81" i="19"/>
  <c r="AJ81" i="19"/>
  <c r="AM81" i="19"/>
  <c r="AO81" i="19"/>
  <c r="AD81" i="19"/>
  <c r="AV81" i="19"/>
  <c r="AE81" i="19"/>
  <c r="AC81" i="19"/>
  <c r="AK81" i="19"/>
  <c r="AH81" i="19"/>
  <c r="BB81" i="19"/>
  <c r="AU81" i="19"/>
  <c r="AG81" i="19"/>
  <c r="AX81" i="19"/>
  <c r="Z81" i="19"/>
  <c r="AW81" i="19"/>
  <c r="AZ81" i="19"/>
  <c r="BD81" i="19"/>
  <c r="BA81" i="19"/>
  <c r="AN81" i="19"/>
  <c r="AI81" i="19"/>
  <c r="AF81" i="19"/>
  <c r="BF81" i="19"/>
  <c r="BE81" i="19"/>
  <c r="BC81" i="19"/>
  <c r="AP81" i="19"/>
  <c r="BG80" i="19"/>
  <c r="Q82" i="19"/>
  <c r="V82" i="19"/>
  <c r="C82" i="19"/>
  <c r="U82" i="19"/>
  <c r="R82" i="19"/>
  <c r="F82" i="19"/>
  <c r="X82" i="19"/>
  <c r="Y82" i="19"/>
  <c r="G82" i="19"/>
  <c r="H82" i="19"/>
  <c r="B83" i="19" a="1"/>
  <c r="B83" i="19" s="1"/>
  <c r="AS83" i="19" s="1"/>
  <c r="D82" i="19"/>
  <c r="S82" i="19"/>
  <c r="W82" i="19"/>
  <c r="P82" i="19"/>
  <c r="E82" i="19"/>
  <c r="AA82" i="19" l="1"/>
  <c r="AQ82" i="19"/>
  <c r="AT82" i="19"/>
  <c r="BD82" i="19" s="1"/>
  <c r="AL82" i="19"/>
  <c r="AR83" i="19"/>
  <c r="T83" i="19"/>
  <c r="AC82" i="19"/>
  <c r="L82" i="19"/>
  <c r="M82" i="19"/>
  <c r="I83" i="19"/>
  <c r="J83" i="19"/>
  <c r="K83" i="19"/>
  <c r="O83" i="19"/>
  <c r="G83" i="19"/>
  <c r="V83" i="19"/>
  <c r="F83" i="19"/>
  <c r="S83" i="19"/>
  <c r="D83" i="19"/>
  <c r="E83" i="19"/>
  <c r="H83" i="19"/>
  <c r="C83" i="19"/>
  <c r="X83" i="19"/>
  <c r="W83" i="19"/>
  <c r="Y83" i="19"/>
  <c r="P83" i="19"/>
  <c r="Q83" i="19"/>
  <c r="B84" i="19" a="1"/>
  <c r="B84" i="19" s="1"/>
  <c r="AS84" i="19" s="1"/>
  <c r="U83" i="19"/>
  <c r="R83" i="19"/>
  <c r="BG81" i="19"/>
  <c r="AO82" i="19"/>
  <c r="AY82" i="19"/>
  <c r="AD82" i="19"/>
  <c r="AE82" i="19"/>
  <c r="AM82" i="19"/>
  <c r="AV82" i="19"/>
  <c r="AJ82" i="19"/>
  <c r="AB82" i="19"/>
  <c r="BB82" i="19"/>
  <c r="AK82" i="19"/>
  <c r="BA82" i="19"/>
  <c r="BC82" i="19"/>
  <c r="AP82" i="19"/>
  <c r="AH82" i="19"/>
  <c r="AN82" i="19"/>
  <c r="AU82" i="19"/>
  <c r="BE82" i="19"/>
  <c r="AZ82" i="19"/>
  <c r="Z82" i="19"/>
  <c r="AX82" i="19"/>
  <c r="AG82" i="19"/>
  <c r="AI82" i="19"/>
  <c r="AW82" i="19"/>
  <c r="BF82" i="19"/>
  <c r="AF82" i="19"/>
  <c r="AA83" i="19" l="1"/>
  <c r="AQ83" i="19"/>
  <c r="AT83" i="19"/>
  <c r="BD83" i="19" s="1"/>
  <c r="AL83" i="19"/>
  <c r="AR84" i="19"/>
  <c r="T84" i="19"/>
  <c r="AB83" i="19"/>
  <c r="K84" i="19"/>
  <c r="I84" i="19"/>
  <c r="J84" i="19"/>
  <c r="O84" i="19"/>
  <c r="L83" i="19"/>
  <c r="M83" i="19"/>
  <c r="D84" i="19"/>
  <c r="V84" i="19"/>
  <c r="X84" i="19"/>
  <c r="P84" i="19"/>
  <c r="E84" i="19"/>
  <c r="G84" i="19"/>
  <c r="U84" i="19"/>
  <c r="C84" i="19"/>
  <c r="F84" i="19"/>
  <c r="S84" i="19"/>
  <c r="B85" i="19" a="1"/>
  <c r="B85" i="19" s="1"/>
  <c r="AS85" i="19" s="1"/>
  <c r="Q84" i="19"/>
  <c r="R84" i="19"/>
  <c r="H84" i="19"/>
  <c r="W84" i="19"/>
  <c r="Y84" i="19"/>
  <c r="BA83" i="19"/>
  <c r="AP83" i="19"/>
  <c r="AW83" i="19"/>
  <c r="AX83" i="19"/>
  <c r="AI83" i="19"/>
  <c r="AF83" i="19"/>
  <c r="AU83" i="19"/>
  <c r="AG83" i="19"/>
  <c r="BB83" i="19"/>
  <c r="AZ83" i="19"/>
  <c r="Z83" i="19"/>
  <c r="BC83" i="19"/>
  <c r="BE83" i="19"/>
  <c r="AK83" i="19"/>
  <c r="AH83" i="19"/>
  <c r="BF83" i="19"/>
  <c r="AN83" i="19"/>
  <c r="AC83" i="19"/>
  <c r="AO83" i="19"/>
  <c r="AE83" i="19"/>
  <c r="AV83" i="19"/>
  <c r="AD83" i="19"/>
  <c r="AJ83" i="19"/>
  <c r="AY83" i="19"/>
  <c r="AM83" i="19"/>
  <c r="BG82" i="19"/>
  <c r="AA84" i="19" l="1"/>
  <c r="AQ84" i="19"/>
  <c r="AT84" i="19"/>
  <c r="BD84" i="19" s="1"/>
  <c r="AL84" i="19"/>
  <c r="AR85" i="19"/>
  <c r="T85" i="19"/>
  <c r="AC84" i="19"/>
  <c r="AB84" i="19"/>
  <c r="L84" i="19"/>
  <c r="M84" i="19"/>
  <c r="O85" i="19"/>
  <c r="I85" i="19"/>
  <c r="J85" i="19"/>
  <c r="K85" i="19"/>
  <c r="BG83" i="19"/>
  <c r="AV84" i="19"/>
  <c r="AJ84" i="19"/>
  <c r="AO84" i="19"/>
  <c r="AD84" i="19"/>
  <c r="AY84" i="19"/>
  <c r="AE84" i="19"/>
  <c r="AM84" i="19"/>
  <c r="Q85" i="19"/>
  <c r="V85" i="19"/>
  <c r="X85" i="19"/>
  <c r="S85" i="19"/>
  <c r="H85" i="19"/>
  <c r="R85" i="19"/>
  <c r="E85" i="19"/>
  <c r="C85" i="19"/>
  <c r="F85" i="19"/>
  <c r="P85" i="19"/>
  <c r="B86" i="19" a="1"/>
  <c r="B86" i="19" s="1"/>
  <c r="AS86" i="19" s="1"/>
  <c r="G85" i="19"/>
  <c r="U85" i="19"/>
  <c r="Y85" i="19"/>
  <c r="W85" i="19"/>
  <c r="D85" i="19"/>
  <c r="AN84" i="19"/>
  <c r="AZ84" i="19"/>
  <c r="BC84" i="19"/>
  <c r="AH84" i="19"/>
  <c r="BF84" i="19"/>
  <c r="BB84" i="19"/>
  <c r="AF84" i="19"/>
  <c r="AG84" i="19"/>
  <c r="BA84" i="19"/>
  <c r="Z84" i="19"/>
  <c r="BE84" i="19"/>
  <c r="AU84" i="19"/>
  <c r="AI84" i="19"/>
  <c r="AP84" i="19"/>
  <c r="AW84" i="19"/>
  <c r="AX84" i="19"/>
  <c r="AK84" i="19"/>
  <c r="AC85" i="19" l="1"/>
  <c r="AA85" i="19"/>
  <c r="AQ85" i="19"/>
  <c r="AT85" i="19"/>
  <c r="BD85" i="19" s="1"/>
  <c r="AL85" i="19"/>
  <c r="AR86" i="19"/>
  <c r="T86" i="19"/>
  <c r="AB85" i="19"/>
  <c r="M85" i="19"/>
  <c r="L85" i="19"/>
  <c r="I86" i="19"/>
  <c r="K86" i="19"/>
  <c r="O86" i="19"/>
  <c r="J86" i="19"/>
  <c r="AH85" i="19"/>
  <c r="AK85" i="19"/>
  <c r="AG85" i="19"/>
  <c r="AN85" i="19"/>
  <c r="BE85" i="19"/>
  <c r="AX85" i="19"/>
  <c r="BF85" i="19"/>
  <c r="Z85" i="19"/>
  <c r="AI85" i="19"/>
  <c r="AU85" i="19"/>
  <c r="AW85" i="19"/>
  <c r="BA85" i="19"/>
  <c r="AZ85" i="19"/>
  <c r="BB85" i="19"/>
  <c r="AF85" i="19"/>
  <c r="AP85" i="19"/>
  <c r="BC85" i="19"/>
  <c r="AO85" i="19"/>
  <c r="AY85" i="19"/>
  <c r="AV85" i="19"/>
  <c r="AM85" i="19"/>
  <c r="AE85" i="19"/>
  <c r="AJ85" i="19"/>
  <c r="AD85" i="19"/>
  <c r="BG84" i="19"/>
  <c r="C86" i="19"/>
  <c r="V86" i="19"/>
  <c r="G86" i="19"/>
  <c r="U86" i="19"/>
  <c r="R86" i="19"/>
  <c r="Y86" i="19"/>
  <c r="E86" i="19"/>
  <c r="S86" i="19"/>
  <c r="X86" i="19"/>
  <c r="H86" i="19"/>
  <c r="P86" i="19"/>
  <c r="F86" i="19"/>
  <c r="Q86" i="19"/>
  <c r="W86" i="19"/>
  <c r="B87" i="19" a="1"/>
  <c r="B87" i="19" s="1"/>
  <c r="AS87" i="19" s="1"/>
  <c r="D86" i="19"/>
  <c r="AA86" i="19" l="1"/>
  <c r="AQ86" i="19"/>
  <c r="AT86" i="19"/>
  <c r="AL86" i="19"/>
  <c r="AR87" i="19"/>
  <c r="T87" i="19"/>
  <c r="AD86" i="19"/>
  <c r="BG85" i="19"/>
  <c r="L86" i="19"/>
  <c r="M86" i="19"/>
  <c r="I87" i="19"/>
  <c r="J87" i="19"/>
  <c r="K87" i="19"/>
  <c r="O87" i="19"/>
  <c r="AC86" i="19"/>
  <c r="Z86" i="19"/>
  <c r="AW86" i="19"/>
  <c r="AX86" i="19"/>
  <c r="AN86" i="19"/>
  <c r="AZ86" i="19"/>
  <c r="AG86" i="19"/>
  <c r="BE86" i="19"/>
  <c r="AP86" i="19"/>
  <c r="BA86" i="19"/>
  <c r="AF86" i="19"/>
  <c r="BC86" i="19"/>
  <c r="BB86" i="19"/>
  <c r="AU86" i="19"/>
  <c r="AK86" i="19"/>
  <c r="BF86" i="19"/>
  <c r="BD86" i="19"/>
  <c r="AI86" i="19"/>
  <c r="AH86" i="19"/>
  <c r="AE86" i="19"/>
  <c r="AJ86" i="19"/>
  <c r="AV86" i="19"/>
  <c r="AM86" i="19"/>
  <c r="AO86" i="19"/>
  <c r="AY86" i="19"/>
  <c r="X87" i="19"/>
  <c r="V87" i="19"/>
  <c r="D87" i="19"/>
  <c r="G87" i="19"/>
  <c r="P87" i="19"/>
  <c r="W87" i="19"/>
  <c r="B88" i="19" a="1"/>
  <c r="B88" i="19" s="1"/>
  <c r="AS88" i="19" s="1"/>
  <c r="S87" i="19"/>
  <c r="Q87" i="19"/>
  <c r="Y87" i="19"/>
  <c r="U87" i="19"/>
  <c r="C87" i="19"/>
  <c r="R87" i="19"/>
  <c r="F87" i="19"/>
  <c r="H87" i="19"/>
  <c r="E87" i="19"/>
  <c r="AB86" i="19"/>
  <c r="AA87" i="19" l="1"/>
  <c r="AQ87" i="19"/>
  <c r="AT87" i="19"/>
  <c r="AL87" i="19"/>
  <c r="AR88" i="19"/>
  <c r="AB87" i="19"/>
  <c r="T88" i="19"/>
  <c r="M87" i="19"/>
  <c r="L87" i="19"/>
  <c r="K88" i="19"/>
  <c r="I88" i="19"/>
  <c r="J88" i="19"/>
  <c r="O88" i="19"/>
  <c r="AC87" i="19"/>
  <c r="AN87" i="19"/>
  <c r="AZ87" i="19"/>
  <c r="BE87" i="19"/>
  <c r="AK87" i="19"/>
  <c r="AP87" i="19"/>
  <c r="Z87" i="19"/>
  <c r="AX87" i="19"/>
  <c r="AF87" i="19"/>
  <c r="AG87" i="19"/>
  <c r="BD87" i="19"/>
  <c r="BA87" i="19"/>
  <c r="AI87" i="19"/>
  <c r="BB87" i="19"/>
  <c r="AH87" i="19"/>
  <c r="AU87" i="19"/>
  <c r="BF87" i="19"/>
  <c r="BC87" i="19"/>
  <c r="AW87" i="19"/>
  <c r="AD87" i="19"/>
  <c r="AV87" i="19"/>
  <c r="AM87" i="19"/>
  <c r="AY87" i="19"/>
  <c r="AJ87" i="19"/>
  <c r="AE87" i="19"/>
  <c r="AO87" i="19"/>
  <c r="X88" i="19"/>
  <c r="V88" i="19"/>
  <c r="P88" i="19"/>
  <c r="W88" i="19"/>
  <c r="C88" i="19"/>
  <c r="D88" i="19"/>
  <c r="S88" i="19"/>
  <c r="R88" i="19"/>
  <c r="G88" i="19"/>
  <c r="F88" i="19"/>
  <c r="U88" i="19"/>
  <c r="H88" i="19"/>
  <c r="B89" i="19" a="1"/>
  <c r="B89" i="19" s="1"/>
  <c r="AS89" i="19" s="1"/>
  <c r="E88" i="19"/>
  <c r="Y88" i="19"/>
  <c r="Q88" i="19"/>
  <c r="BG86" i="19"/>
  <c r="AA88" i="19" l="1"/>
  <c r="AQ88" i="19"/>
  <c r="AT88" i="19"/>
  <c r="AL88" i="19"/>
  <c r="AR89" i="19"/>
  <c r="T89" i="19"/>
  <c r="AC88" i="19"/>
  <c r="AB88" i="19"/>
  <c r="L88" i="19"/>
  <c r="M88" i="19"/>
  <c r="O89" i="19"/>
  <c r="I89" i="19"/>
  <c r="K89" i="19"/>
  <c r="J89" i="19"/>
  <c r="BG87" i="19"/>
  <c r="E89" i="19"/>
  <c r="V89" i="19"/>
  <c r="S89" i="19"/>
  <c r="R89" i="19"/>
  <c r="W89" i="19"/>
  <c r="P89" i="19"/>
  <c r="C89" i="19"/>
  <c r="G89" i="19"/>
  <c r="D89" i="19"/>
  <c r="X89" i="19"/>
  <c r="B90" i="19" a="1"/>
  <c r="B90" i="19" s="1"/>
  <c r="AS90" i="19" s="1"/>
  <c r="F89" i="19"/>
  <c r="H89" i="19"/>
  <c r="U89" i="19"/>
  <c r="Q89" i="19"/>
  <c r="Y89" i="19"/>
  <c r="AO88" i="19"/>
  <c r="AY88" i="19"/>
  <c r="AE88" i="19"/>
  <c r="AJ88" i="19"/>
  <c r="AM88" i="19"/>
  <c r="AD88" i="19"/>
  <c r="AV88" i="19"/>
  <c r="BB88" i="19"/>
  <c r="Z88" i="19"/>
  <c r="AU88" i="19"/>
  <c r="AN88" i="19"/>
  <c r="AI88" i="19"/>
  <c r="AF88" i="19"/>
  <c r="BF88" i="19"/>
  <c r="AX88" i="19"/>
  <c r="AP88" i="19"/>
  <c r="BC88" i="19"/>
  <c r="AH88" i="19"/>
  <c r="BE88" i="19"/>
  <c r="AK88" i="19"/>
  <c r="AZ88" i="19"/>
  <c r="AG88" i="19"/>
  <c r="BA88" i="19"/>
  <c r="AW88" i="19"/>
  <c r="BD88" i="19"/>
  <c r="AA89" i="19" l="1"/>
  <c r="AQ89" i="19"/>
  <c r="AT89" i="19"/>
  <c r="BD89" i="19" s="1"/>
  <c r="AL89" i="19"/>
  <c r="AB89" i="19"/>
  <c r="AR90" i="19"/>
  <c r="T90" i="19"/>
  <c r="M89" i="19"/>
  <c r="L89" i="19"/>
  <c r="I90" i="19"/>
  <c r="J90" i="19"/>
  <c r="K90" i="19"/>
  <c r="O90" i="19"/>
  <c r="AC89" i="19"/>
  <c r="AE89" i="19"/>
  <c r="AD89" i="19"/>
  <c r="X90" i="19"/>
  <c r="V90" i="19"/>
  <c r="G90" i="19"/>
  <c r="P90" i="19"/>
  <c r="W90" i="19"/>
  <c r="Q90" i="19"/>
  <c r="B91" i="19" a="1"/>
  <c r="B91" i="19" s="1"/>
  <c r="AS91" i="19" s="1"/>
  <c r="Y90" i="19"/>
  <c r="R90" i="19"/>
  <c r="D90" i="19"/>
  <c r="C90" i="19"/>
  <c r="E90" i="19"/>
  <c r="F90" i="19"/>
  <c r="U90" i="19"/>
  <c r="H90" i="19"/>
  <c r="S90" i="19"/>
  <c r="BG88" i="19"/>
  <c r="Z89" i="19"/>
  <c r="AZ89" i="19"/>
  <c r="AK89" i="19"/>
  <c r="AU89" i="19"/>
  <c r="AX89" i="19"/>
  <c r="AP89" i="19"/>
  <c r="BF89" i="19"/>
  <c r="AF89" i="19"/>
  <c r="BE89" i="19"/>
  <c r="AH89" i="19"/>
  <c r="BC89" i="19"/>
  <c r="AN89" i="19"/>
  <c r="AW89" i="19"/>
  <c r="AI89" i="19"/>
  <c r="BA89" i="19"/>
  <c r="BB89" i="19"/>
  <c r="AG89" i="19"/>
  <c r="AJ89" i="19"/>
  <c r="AO89" i="19"/>
  <c r="AM89" i="19"/>
  <c r="AY89" i="19"/>
  <c r="AV89" i="19"/>
  <c r="AA90" i="19" l="1"/>
  <c r="AQ90" i="19"/>
  <c r="AT90" i="19"/>
  <c r="BD90" i="19" s="1"/>
  <c r="AL90" i="19"/>
  <c r="AR91" i="19"/>
  <c r="T91" i="19"/>
  <c r="AC90" i="19"/>
  <c r="I91" i="19"/>
  <c r="J91" i="19"/>
  <c r="O91" i="19"/>
  <c r="K91" i="19"/>
  <c r="L90" i="19"/>
  <c r="M90" i="19"/>
  <c r="P91" i="19"/>
  <c r="V91" i="19"/>
  <c r="R91" i="19"/>
  <c r="C91" i="19"/>
  <c r="D91" i="19"/>
  <c r="F91" i="19"/>
  <c r="S91" i="19"/>
  <c r="W91" i="19"/>
  <c r="G91" i="19"/>
  <c r="Y91" i="19"/>
  <c r="H91" i="19"/>
  <c r="B92" i="19" a="1"/>
  <c r="B92" i="19" s="1"/>
  <c r="AS92" i="19" s="1"/>
  <c r="X91" i="19"/>
  <c r="Q91" i="19"/>
  <c r="U91" i="19"/>
  <c r="E91" i="19"/>
  <c r="AJ90" i="19"/>
  <c r="AV90" i="19"/>
  <c r="AY90" i="19"/>
  <c r="AO90" i="19"/>
  <c r="AM90" i="19"/>
  <c r="AE90" i="19"/>
  <c r="AD90" i="19"/>
  <c r="BG89" i="19"/>
  <c r="BB90" i="19"/>
  <c r="AU90" i="19"/>
  <c r="AX90" i="19"/>
  <c r="BF90" i="19"/>
  <c r="AK90" i="19"/>
  <c r="AW90" i="19"/>
  <c r="AP90" i="19"/>
  <c r="AI90" i="19"/>
  <c r="AZ90" i="19"/>
  <c r="BC90" i="19"/>
  <c r="AH90" i="19"/>
  <c r="AF90" i="19"/>
  <c r="BE90" i="19"/>
  <c r="AG90" i="19"/>
  <c r="BA90" i="19"/>
  <c r="Z90" i="19"/>
  <c r="AN90" i="19"/>
  <c r="AB90" i="19"/>
  <c r="AA91" i="19" l="1"/>
  <c r="AQ91" i="19"/>
  <c r="AT91" i="19"/>
  <c r="BD91" i="19" s="1"/>
  <c r="AL91" i="19"/>
  <c r="AR92" i="19"/>
  <c r="T92" i="19"/>
  <c r="AC91" i="19"/>
  <c r="K92" i="19"/>
  <c r="I92" i="19"/>
  <c r="J92" i="19"/>
  <c r="O92" i="19"/>
  <c r="M91" i="19"/>
  <c r="L91" i="19"/>
  <c r="AO91" i="19"/>
  <c r="AD91" i="19"/>
  <c r="AV91" i="19"/>
  <c r="AJ91" i="19"/>
  <c r="AM91" i="19"/>
  <c r="AE91" i="19"/>
  <c r="AY91" i="19"/>
  <c r="Z91" i="19"/>
  <c r="BB91" i="19"/>
  <c r="BC91" i="19"/>
  <c r="AK91" i="19"/>
  <c r="AN91" i="19"/>
  <c r="AZ91" i="19"/>
  <c r="AP91" i="19"/>
  <c r="BF91" i="19"/>
  <c r="AF91" i="19"/>
  <c r="BE91" i="19"/>
  <c r="AW91" i="19"/>
  <c r="AH91" i="19"/>
  <c r="AX91" i="19"/>
  <c r="AU91" i="19"/>
  <c r="BA91" i="19"/>
  <c r="AG91" i="19"/>
  <c r="AI91" i="19"/>
  <c r="C92" i="19"/>
  <c r="V92" i="19"/>
  <c r="R92" i="19"/>
  <c r="H92" i="19"/>
  <c r="S92" i="19"/>
  <c r="E92" i="19"/>
  <c r="F92" i="19"/>
  <c r="P92" i="19"/>
  <c r="B93" i="19" a="1"/>
  <c r="B93" i="19" s="1"/>
  <c r="AS93" i="19" s="1"/>
  <c r="X92" i="19"/>
  <c r="G92" i="19"/>
  <c r="W92" i="19"/>
  <c r="Q92" i="19"/>
  <c r="Y92" i="19"/>
  <c r="D92" i="19"/>
  <c r="U92" i="19"/>
  <c r="BG90" i="19"/>
  <c r="AB91" i="19"/>
  <c r="AA92" i="19" l="1"/>
  <c r="AQ92" i="19"/>
  <c r="AT92" i="19"/>
  <c r="BD92" i="19" s="1"/>
  <c r="AL92" i="19"/>
  <c r="AC92" i="19"/>
  <c r="AR93" i="19"/>
  <c r="T93" i="19"/>
  <c r="BG91" i="19"/>
  <c r="AD92" i="19"/>
  <c r="O93" i="19"/>
  <c r="K93" i="19"/>
  <c r="I93" i="19"/>
  <c r="J93" i="19"/>
  <c r="L92" i="19"/>
  <c r="M92" i="19"/>
  <c r="U93" i="19"/>
  <c r="V93" i="19"/>
  <c r="G93" i="19"/>
  <c r="R93" i="19"/>
  <c r="W93" i="19"/>
  <c r="S93" i="19"/>
  <c r="H93" i="19"/>
  <c r="X93" i="19"/>
  <c r="B94" i="19" a="1"/>
  <c r="B94" i="19" s="1"/>
  <c r="AS94" i="19" s="1"/>
  <c r="F93" i="19"/>
  <c r="E93" i="19"/>
  <c r="Q93" i="19"/>
  <c r="P93" i="19"/>
  <c r="Y93" i="19"/>
  <c r="D93" i="19"/>
  <c r="C93" i="19"/>
  <c r="AX92" i="19"/>
  <c r="AH92" i="19"/>
  <c r="AK92" i="19"/>
  <c r="BB92" i="19"/>
  <c r="BA92" i="19"/>
  <c r="AN92" i="19"/>
  <c r="AZ92" i="19"/>
  <c r="AW92" i="19"/>
  <c r="AI92" i="19"/>
  <c r="AG92" i="19"/>
  <c r="BE92" i="19"/>
  <c r="AF92" i="19"/>
  <c r="AU92" i="19"/>
  <c r="Z92" i="19"/>
  <c r="BC92" i="19"/>
  <c r="AP92" i="19"/>
  <c r="BF92" i="19"/>
  <c r="AB92" i="19"/>
  <c r="AV92" i="19"/>
  <c r="AY92" i="19"/>
  <c r="AJ92" i="19"/>
  <c r="AE92" i="19"/>
  <c r="AO92" i="19"/>
  <c r="AM92" i="19"/>
  <c r="AA93" i="19" l="1"/>
  <c r="AQ93" i="19"/>
  <c r="AC93" i="19"/>
  <c r="AT93" i="19"/>
  <c r="BD93" i="19" s="1"/>
  <c r="AL93" i="19"/>
  <c r="AR94" i="19"/>
  <c r="T94" i="19"/>
  <c r="M93" i="19"/>
  <c r="L93" i="19"/>
  <c r="I94" i="19"/>
  <c r="J94" i="19"/>
  <c r="K94" i="19"/>
  <c r="O94" i="19"/>
  <c r="AB93" i="19"/>
  <c r="BG92" i="19"/>
  <c r="AZ93" i="19"/>
  <c r="AU93" i="19"/>
  <c r="BE93" i="19"/>
  <c r="Z93" i="19"/>
  <c r="AN93" i="19"/>
  <c r="AF93" i="19"/>
  <c r="AX93" i="19"/>
  <c r="AP93" i="19"/>
  <c r="AG93" i="19"/>
  <c r="BC93" i="19"/>
  <c r="AI93" i="19"/>
  <c r="BA93" i="19"/>
  <c r="BF93" i="19"/>
  <c r="AH93" i="19"/>
  <c r="AW93" i="19"/>
  <c r="AK93" i="19"/>
  <c r="BB93" i="19"/>
  <c r="AM93" i="19"/>
  <c r="AY93" i="19"/>
  <c r="AV93" i="19"/>
  <c r="AD93" i="19"/>
  <c r="AO93" i="19"/>
  <c r="AE93" i="19"/>
  <c r="AJ93" i="19"/>
  <c r="Q94" i="19"/>
  <c r="V94" i="19"/>
  <c r="X94" i="19"/>
  <c r="H94" i="19"/>
  <c r="C94" i="19"/>
  <c r="F94" i="19"/>
  <c r="W94" i="19"/>
  <c r="Y94" i="19"/>
  <c r="S94" i="19"/>
  <c r="D94" i="19"/>
  <c r="E94" i="19"/>
  <c r="P94" i="19"/>
  <c r="G94" i="19"/>
  <c r="B95" i="19" a="1"/>
  <c r="B95" i="19" s="1"/>
  <c r="AS95" i="19" s="1"/>
  <c r="U94" i="19"/>
  <c r="R94" i="19"/>
  <c r="AA94" i="19" l="1"/>
  <c r="AQ94" i="19"/>
  <c r="AT94" i="19"/>
  <c r="BD94" i="19" s="1"/>
  <c r="AL94" i="19"/>
  <c r="AR95" i="19"/>
  <c r="T95" i="19"/>
  <c r="L94" i="19"/>
  <c r="M94" i="19"/>
  <c r="BG93" i="19"/>
  <c r="I95" i="19"/>
  <c r="J95" i="19"/>
  <c r="K95" i="19"/>
  <c r="O95" i="19"/>
  <c r="AO94" i="19"/>
  <c r="AD94" i="19"/>
  <c r="AJ94" i="19"/>
  <c r="AE94" i="19"/>
  <c r="AV94" i="19"/>
  <c r="AY94" i="19"/>
  <c r="AM94" i="19"/>
  <c r="Y95" i="19"/>
  <c r="V95" i="19"/>
  <c r="F95" i="19"/>
  <c r="H95" i="19"/>
  <c r="G95" i="19"/>
  <c r="W95" i="19"/>
  <c r="E95" i="19"/>
  <c r="P95" i="19"/>
  <c r="C95" i="19"/>
  <c r="Q95" i="19"/>
  <c r="U95" i="19"/>
  <c r="B96" i="19" a="1"/>
  <c r="B96" i="19" s="1"/>
  <c r="AS96" i="19" s="1"/>
  <c r="S95" i="19"/>
  <c r="X95" i="19"/>
  <c r="R95" i="19"/>
  <c r="D95" i="19"/>
  <c r="AN94" i="19"/>
  <c r="BE94" i="19"/>
  <c r="AP94" i="19"/>
  <c r="AG94" i="19"/>
  <c r="Z94" i="19"/>
  <c r="AU94" i="19"/>
  <c r="BB94" i="19"/>
  <c r="AI94" i="19"/>
  <c r="BC94" i="19"/>
  <c r="AK94" i="19"/>
  <c r="AF94" i="19"/>
  <c r="AW94" i="19"/>
  <c r="BF94" i="19"/>
  <c r="AZ94" i="19"/>
  <c r="BA94" i="19"/>
  <c r="AX94" i="19"/>
  <c r="AH94" i="19"/>
  <c r="AB94" i="19"/>
  <c r="AC94" i="19"/>
  <c r="AA95" i="19" l="1"/>
  <c r="AQ95" i="19"/>
  <c r="AT95" i="19"/>
  <c r="BD95" i="19" s="1"/>
  <c r="AL95" i="19"/>
  <c r="AB95" i="19"/>
  <c r="AR96" i="19"/>
  <c r="T96" i="19"/>
  <c r="L95" i="19"/>
  <c r="M95" i="19"/>
  <c r="K96" i="19"/>
  <c r="I96" i="19"/>
  <c r="J96" i="19"/>
  <c r="O96" i="19"/>
  <c r="Z95" i="19"/>
  <c r="AG95" i="19"/>
  <c r="AP95" i="19"/>
  <c r="AU95" i="19"/>
  <c r="BA95" i="19"/>
  <c r="BC95" i="19"/>
  <c r="AK95" i="19"/>
  <c r="AH95" i="19"/>
  <c r="AX95" i="19"/>
  <c r="BB95" i="19"/>
  <c r="AI95" i="19"/>
  <c r="AN95" i="19"/>
  <c r="AZ95" i="19"/>
  <c r="AW95" i="19"/>
  <c r="AF95" i="19"/>
  <c r="BF95" i="19"/>
  <c r="BE95" i="19"/>
  <c r="AC95" i="19"/>
  <c r="AO95" i="19"/>
  <c r="AV95" i="19"/>
  <c r="AJ95" i="19"/>
  <c r="AM95" i="19"/>
  <c r="AD95" i="19"/>
  <c r="AE95" i="19"/>
  <c r="AY95" i="19"/>
  <c r="BG94" i="19"/>
  <c r="C96" i="19"/>
  <c r="V96" i="19"/>
  <c r="Q96" i="19"/>
  <c r="W96" i="19"/>
  <c r="D96" i="19"/>
  <c r="G96" i="19"/>
  <c r="F96" i="19"/>
  <c r="E96" i="19"/>
  <c r="P96" i="19"/>
  <c r="R96" i="19"/>
  <c r="U96" i="19"/>
  <c r="X96" i="19"/>
  <c r="S96" i="19"/>
  <c r="Y96" i="19"/>
  <c r="H96" i="19"/>
  <c r="B97" i="19" a="1"/>
  <c r="B97" i="19" s="1"/>
  <c r="AS97" i="19" s="1"/>
  <c r="AA96" i="19" l="1"/>
  <c r="AQ96" i="19"/>
  <c r="AT96" i="19"/>
  <c r="AL96" i="19"/>
  <c r="AR97" i="19"/>
  <c r="T97" i="19"/>
  <c r="O97" i="19"/>
  <c r="I97" i="19"/>
  <c r="J97" i="19"/>
  <c r="K97" i="19"/>
  <c r="AB96" i="19"/>
  <c r="L96" i="19"/>
  <c r="M96" i="19"/>
  <c r="AY96" i="19"/>
  <c r="AM96" i="19"/>
  <c r="AE96" i="19"/>
  <c r="AV96" i="19"/>
  <c r="AJ96" i="19"/>
  <c r="AO96" i="19"/>
  <c r="AD96" i="19"/>
  <c r="S97" i="19"/>
  <c r="V97" i="19"/>
  <c r="X97" i="19"/>
  <c r="W97" i="19"/>
  <c r="P97" i="19"/>
  <c r="D97" i="19"/>
  <c r="B98" i="19" a="1"/>
  <c r="B98" i="19" s="1"/>
  <c r="AS98" i="19" s="1"/>
  <c r="G97" i="19"/>
  <c r="R97" i="19"/>
  <c r="H97" i="19"/>
  <c r="Y97" i="19"/>
  <c r="U97" i="19"/>
  <c r="C97" i="19"/>
  <c r="F97" i="19"/>
  <c r="E97" i="19"/>
  <c r="Q97" i="19"/>
  <c r="AN96" i="19"/>
  <c r="AZ96" i="19"/>
  <c r="BD96" i="19"/>
  <c r="BF96" i="19"/>
  <c r="BE96" i="19"/>
  <c r="AP96" i="19"/>
  <c r="AI96" i="19"/>
  <c r="AK96" i="19"/>
  <c r="BB96" i="19"/>
  <c r="AH96" i="19"/>
  <c r="AF96" i="19"/>
  <c r="Z96" i="19"/>
  <c r="BA96" i="19"/>
  <c r="AX96" i="19"/>
  <c r="BC96" i="19"/>
  <c r="AW96" i="19"/>
  <c r="AU96" i="19"/>
  <c r="AG96" i="19"/>
  <c r="AC96" i="19"/>
  <c r="BG95" i="19"/>
  <c r="AA97" i="19" l="1"/>
  <c r="AQ97" i="19"/>
  <c r="AT97" i="19"/>
  <c r="AL97" i="19"/>
  <c r="AB97" i="19"/>
  <c r="AR98" i="19"/>
  <c r="T98" i="19"/>
  <c r="M97" i="19"/>
  <c r="L97" i="19"/>
  <c r="O98" i="19"/>
  <c r="I98" i="19"/>
  <c r="J98" i="19"/>
  <c r="K98" i="19"/>
  <c r="AJ97" i="19"/>
  <c r="AM97" i="19"/>
  <c r="AO97" i="19"/>
  <c r="AD97" i="19"/>
  <c r="AE97" i="19"/>
  <c r="AV97" i="19"/>
  <c r="AY97" i="19"/>
  <c r="AU97" i="19"/>
  <c r="BB97" i="19"/>
  <c r="BA97" i="19"/>
  <c r="Z97" i="19"/>
  <c r="AG97" i="19"/>
  <c r="AH97" i="19"/>
  <c r="AP97" i="19"/>
  <c r="BE97" i="19"/>
  <c r="AK97" i="19"/>
  <c r="BD97" i="19"/>
  <c r="AI97" i="19"/>
  <c r="AZ97" i="19"/>
  <c r="AX97" i="19"/>
  <c r="BF97" i="19"/>
  <c r="AF97" i="19"/>
  <c r="AN97" i="19"/>
  <c r="AW97" i="19"/>
  <c r="BC97" i="19"/>
  <c r="AC97" i="19"/>
  <c r="D98" i="19"/>
  <c r="V98" i="19"/>
  <c r="C98" i="19"/>
  <c r="E98" i="19"/>
  <c r="H98" i="19"/>
  <c r="S98" i="19"/>
  <c r="F98" i="19"/>
  <c r="U98" i="19"/>
  <c r="Y98" i="19"/>
  <c r="G98" i="19"/>
  <c r="B99" i="19" a="1"/>
  <c r="B99" i="19" s="1"/>
  <c r="AS99" i="19" s="1"/>
  <c r="R98" i="19"/>
  <c r="Q98" i="19"/>
  <c r="X98" i="19"/>
  <c r="P98" i="19"/>
  <c r="W98" i="19"/>
  <c r="BG96" i="19"/>
  <c r="AA98" i="19" l="1"/>
  <c r="AQ98" i="19"/>
  <c r="AT98" i="19"/>
  <c r="AL98" i="19"/>
  <c r="AR99" i="19"/>
  <c r="T99" i="19"/>
  <c r="I99" i="19"/>
  <c r="J99" i="19"/>
  <c r="K99" i="19"/>
  <c r="O99" i="19"/>
  <c r="M98" i="19"/>
  <c r="L98" i="19"/>
  <c r="AB98" i="19"/>
  <c r="AY98" i="19"/>
  <c r="AV98" i="19"/>
  <c r="AO98" i="19"/>
  <c r="AJ98" i="19"/>
  <c r="AM98" i="19"/>
  <c r="AD98" i="19"/>
  <c r="AE98" i="19"/>
  <c r="C99" i="19"/>
  <c r="V99" i="19"/>
  <c r="Y99" i="19"/>
  <c r="W99" i="19"/>
  <c r="X99" i="19"/>
  <c r="U99" i="19"/>
  <c r="R99" i="19"/>
  <c r="F99" i="19"/>
  <c r="G99" i="19"/>
  <c r="H99" i="19"/>
  <c r="S99" i="19"/>
  <c r="E99" i="19"/>
  <c r="B100" i="19" a="1"/>
  <c r="B100" i="19" s="1"/>
  <c r="AS100" i="19" s="1"/>
  <c r="D99" i="19"/>
  <c r="Q99" i="19"/>
  <c r="P99" i="19"/>
  <c r="AF98" i="19"/>
  <c r="BE98" i="19"/>
  <c r="BB98" i="19"/>
  <c r="AG98" i="19"/>
  <c r="AZ98" i="19"/>
  <c r="AX98" i="19"/>
  <c r="BF98" i="19"/>
  <c r="BD98" i="19"/>
  <c r="BC98" i="19"/>
  <c r="AH98" i="19"/>
  <c r="AU98" i="19"/>
  <c r="Z98" i="19"/>
  <c r="AI98" i="19"/>
  <c r="AN98" i="19"/>
  <c r="AK98" i="19"/>
  <c r="AP98" i="19"/>
  <c r="BA98" i="19"/>
  <c r="AW98" i="19"/>
  <c r="AC98" i="19"/>
  <c r="BG97" i="19"/>
  <c r="AA99" i="19" l="1"/>
  <c r="AQ99" i="19"/>
  <c r="AT99" i="19"/>
  <c r="AL99" i="19"/>
  <c r="AB99" i="19"/>
  <c r="AR100" i="19"/>
  <c r="T100" i="19"/>
  <c r="L99" i="19"/>
  <c r="M99" i="19"/>
  <c r="K100" i="19"/>
  <c r="O100" i="19"/>
  <c r="I100" i="19"/>
  <c r="J100" i="19"/>
  <c r="H100" i="19"/>
  <c r="V100" i="19"/>
  <c r="G100" i="19"/>
  <c r="Q100" i="19"/>
  <c r="Y100" i="19"/>
  <c r="P100" i="19"/>
  <c r="E100" i="19"/>
  <c r="S100" i="19"/>
  <c r="D100" i="19"/>
  <c r="U100" i="19"/>
  <c r="F100" i="19"/>
  <c r="R100" i="19"/>
  <c r="C100" i="19"/>
  <c r="W100" i="19"/>
  <c r="B101" i="19" a="1"/>
  <c r="B101" i="19" s="1"/>
  <c r="AS101" i="19" s="1"/>
  <c r="X100" i="19"/>
  <c r="BG98" i="19"/>
  <c r="Z99" i="19"/>
  <c r="AN99" i="19"/>
  <c r="AX99" i="19"/>
  <c r="BB99" i="19"/>
  <c r="AF99" i="19"/>
  <c r="BC99" i="19"/>
  <c r="AI99" i="19"/>
  <c r="BF99" i="19"/>
  <c r="BD99" i="19"/>
  <c r="AW99" i="19"/>
  <c r="BE99" i="19"/>
  <c r="AH99" i="19"/>
  <c r="AP99" i="19"/>
  <c r="AK99" i="19"/>
  <c r="AU99" i="19"/>
  <c r="AZ99" i="19"/>
  <c r="AG99" i="19"/>
  <c r="BA99" i="19"/>
  <c r="AV99" i="19"/>
  <c r="AO99" i="19"/>
  <c r="AE99" i="19"/>
  <c r="AY99" i="19"/>
  <c r="AM99" i="19"/>
  <c r="AJ99" i="19"/>
  <c r="AD99" i="19"/>
  <c r="AC99" i="19"/>
  <c r="AA100" i="19" l="1"/>
  <c r="AQ100" i="19"/>
  <c r="AT100" i="19"/>
  <c r="BD100" i="19" s="1"/>
  <c r="AL100" i="19"/>
  <c r="AC100" i="19"/>
  <c r="AR101" i="19"/>
  <c r="T101" i="19"/>
  <c r="L100" i="19"/>
  <c r="M100" i="19"/>
  <c r="O101" i="19"/>
  <c r="I101" i="19"/>
  <c r="J101" i="19"/>
  <c r="K101" i="19"/>
  <c r="Q101" i="19"/>
  <c r="V101" i="19"/>
  <c r="P101" i="19"/>
  <c r="B102" i="19" a="1"/>
  <c r="B102" i="19" s="1"/>
  <c r="AS102" i="19" s="1"/>
  <c r="W101" i="19"/>
  <c r="D101" i="19"/>
  <c r="X101" i="19"/>
  <c r="R101" i="19"/>
  <c r="F101" i="19"/>
  <c r="U101" i="19"/>
  <c r="Y101" i="19"/>
  <c r="C101" i="19"/>
  <c r="E101" i="19"/>
  <c r="G101" i="19"/>
  <c r="H101" i="19"/>
  <c r="S101" i="19"/>
  <c r="BG99" i="19"/>
  <c r="AJ100" i="19"/>
  <c r="AO100" i="19"/>
  <c r="AY100" i="19"/>
  <c r="AM100" i="19"/>
  <c r="AD100" i="19"/>
  <c r="AE100" i="19"/>
  <c r="AV100" i="19"/>
  <c r="AB100" i="19"/>
  <c r="BA100" i="19"/>
  <c r="BF100" i="19"/>
  <c r="AH100" i="19"/>
  <c r="Z100" i="19"/>
  <c r="AW100" i="19"/>
  <c r="AU100" i="19"/>
  <c r="BE100" i="19"/>
  <c r="AX100" i="19"/>
  <c r="AG100" i="19"/>
  <c r="AN100" i="19"/>
  <c r="BB100" i="19"/>
  <c r="AP100" i="19"/>
  <c r="BC100" i="19"/>
  <c r="AI100" i="19"/>
  <c r="AZ100" i="19"/>
  <c r="AK100" i="19"/>
  <c r="AF100" i="19"/>
  <c r="AA101" i="19" l="1"/>
  <c r="AQ101" i="19"/>
  <c r="AT101" i="19"/>
  <c r="BD101" i="19" s="1"/>
  <c r="AL101" i="19"/>
  <c r="AR102" i="19"/>
  <c r="T102" i="19"/>
  <c r="K102" i="19"/>
  <c r="O102" i="19"/>
  <c r="I102" i="19"/>
  <c r="J102" i="19"/>
  <c r="M101" i="19"/>
  <c r="L101" i="19"/>
  <c r="AB101" i="19"/>
  <c r="BG100" i="19"/>
  <c r="AP101" i="19"/>
  <c r="AI101" i="19"/>
  <c r="AX101" i="19"/>
  <c r="BC101" i="19"/>
  <c r="BA101" i="19"/>
  <c r="AW101" i="19"/>
  <c r="Z101" i="19"/>
  <c r="AN101" i="19"/>
  <c r="BE101" i="19"/>
  <c r="AH101" i="19"/>
  <c r="AU101" i="19"/>
  <c r="AZ101" i="19"/>
  <c r="AF101" i="19"/>
  <c r="BF101" i="19"/>
  <c r="BB101" i="19"/>
  <c r="AG101" i="19"/>
  <c r="AK101" i="19"/>
  <c r="AO101" i="19"/>
  <c r="AE101" i="19"/>
  <c r="AV101" i="19"/>
  <c r="AD101" i="19"/>
  <c r="AM101" i="19"/>
  <c r="AJ101" i="19"/>
  <c r="AY101" i="19"/>
  <c r="AC101" i="19"/>
  <c r="F102" i="19"/>
  <c r="V102" i="19"/>
  <c r="P102" i="19"/>
  <c r="D102" i="19"/>
  <c r="U102" i="19"/>
  <c r="R102" i="19"/>
  <c r="E102" i="19"/>
  <c r="Y102" i="19"/>
  <c r="G102" i="19"/>
  <c r="H102" i="19"/>
  <c r="C102" i="19"/>
  <c r="X102" i="19"/>
  <c r="Q102" i="19"/>
  <c r="B103" i="19" a="1"/>
  <c r="B103" i="19" s="1"/>
  <c r="AS103" i="19" s="1"/>
  <c r="W102" i="19"/>
  <c r="AC102" i="19" s="1"/>
  <c r="S102" i="19"/>
  <c r="AA102" i="19" l="1"/>
  <c r="AQ102" i="19"/>
  <c r="AT102" i="19"/>
  <c r="AL102" i="19"/>
  <c r="AR103" i="19"/>
  <c r="T103" i="19"/>
  <c r="L102" i="19"/>
  <c r="M102" i="19"/>
  <c r="I103" i="19"/>
  <c r="J103" i="19"/>
  <c r="K103" i="19"/>
  <c r="O103" i="19"/>
  <c r="BG101" i="19"/>
  <c r="AV102" i="19"/>
  <c r="AM102" i="19"/>
  <c r="AO102" i="19"/>
  <c r="AD102" i="19"/>
  <c r="AE102" i="19"/>
  <c r="AY102" i="19"/>
  <c r="AJ102" i="19"/>
  <c r="G103" i="19"/>
  <c r="V103" i="19"/>
  <c r="W103" i="19"/>
  <c r="P103" i="19"/>
  <c r="Q103" i="19"/>
  <c r="D103" i="19"/>
  <c r="H103" i="19"/>
  <c r="F103" i="19"/>
  <c r="B104" i="19" a="1"/>
  <c r="B104" i="19" s="1"/>
  <c r="AS104" i="19" s="1"/>
  <c r="X103" i="19"/>
  <c r="E103" i="19"/>
  <c r="R103" i="19"/>
  <c r="C103" i="19"/>
  <c r="Y103" i="19"/>
  <c r="U103" i="19"/>
  <c r="S103" i="19"/>
  <c r="AB102" i="19"/>
  <c r="BC102" i="19"/>
  <c r="BB102" i="19"/>
  <c r="AI102" i="19"/>
  <c r="AZ102" i="19"/>
  <c r="AH102" i="19"/>
  <c r="Z102" i="19"/>
  <c r="BA102" i="19"/>
  <c r="AW102" i="19"/>
  <c r="AG102" i="19"/>
  <c r="AX102" i="19"/>
  <c r="AF102" i="19"/>
  <c r="AU102" i="19"/>
  <c r="AN102" i="19"/>
  <c r="AP102" i="19"/>
  <c r="AK102" i="19"/>
  <c r="BD102" i="19"/>
  <c r="BE102" i="19"/>
  <c r="BF102" i="19"/>
  <c r="AA103" i="19" l="1"/>
  <c r="AQ103" i="19"/>
  <c r="AT103" i="19"/>
  <c r="BD103" i="19" s="1"/>
  <c r="AL103" i="19"/>
  <c r="AR104" i="19"/>
  <c r="T104" i="19"/>
  <c r="K104" i="19"/>
  <c r="I104" i="19"/>
  <c r="J104" i="19"/>
  <c r="O104" i="19"/>
  <c r="M103" i="19"/>
  <c r="L103" i="19"/>
  <c r="AU103" i="19"/>
  <c r="Z103" i="19"/>
  <c r="BB103" i="19"/>
  <c r="BF103" i="19"/>
  <c r="AK103" i="19"/>
  <c r="BE103" i="19"/>
  <c r="AG103" i="19"/>
  <c r="BA103" i="19"/>
  <c r="AF103" i="19"/>
  <c r="AI103" i="19"/>
  <c r="AP103" i="19"/>
  <c r="BC103" i="19"/>
  <c r="AW103" i="19"/>
  <c r="AH103" i="19"/>
  <c r="AX103" i="19"/>
  <c r="AZ103" i="19"/>
  <c r="AN103" i="19"/>
  <c r="AB103" i="19"/>
  <c r="BG102" i="19"/>
  <c r="AM103" i="19"/>
  <c r="AJ103" i="19"/>
  <c r="AY103" i="19"/>
  <c r="AE103" i="19"/>
  <c r="AO103" i="19"/>
  <c r="AD103" i="19"/>
  <c r="AV103" i="19"/>
  <c r="AC103" i="19"/>
  <c r="Y104" i="19"/>
  <c r="V104" i="19"/>
  <c r="H104" i="19"/>
  <c r="C104" i="19"/>
  <c r="S104" i="19"/>
  <c r="R104" i="19"/>
  <c r="D104" i="19"/>
  <c r="E104" i="19"/>
  <c r="X104" i="19"/>
  <c r="B105" i="19" a="1"/>
  <c r="B105" i="19" s="1"/>
  <c r="AS105" i="19" s="1"/>
  <c r="W104" i="19"/>
  <c r="U104" i="19"/>
  <c r="P104" i="19"/>
  <c r="F104" i="19"/>
  <c r="Q104" i="19"/>
  <c r="G104" i="19"/>
  <c r="AA104" i="19" l="1"/>
  <c r="AQ104" i="19"/>
  <c r="AT104" i="19"/>
  <c r="BD104" i="19" s="1"/>
  <c r="AL104" i="19"/>
  <c r="AR105" i="19"/>
  <c r="T105" i="19"/>
  <c r="O105" i="19"/>
  <c r="I105" i="19"/>
  <c r="J105" i="19"/>
  <c r="K105" i="19"/>
  <c r="L104" i="19"/>
  <c r="M104" i="19"/>
  <c r="AB104" i="19"/>
  <c r="Q105" i="19"/>
  <c r="V105" i="19"/>
  <c r="F105" i="19"/>
  <c r="U105" i="19"/>
  <c r="C105" i="19"/>
  <c r="P105" i="19"/>
  <c r="X105" i="19"/>
  <c r="Y105" i="19"/>
  <c r="D105" i="19"/>
  <c r="S105" i="19"/>
  <c r="R105" i="19"/>
  <c r="E105" i="19"/>
  <c r="H105" i="19"/>
  <c r="W105" i="19"/>
  <c r="G105" i="19"/>
  <c r="B106" i="19" a="1"/>
  <c r="B106" i="19" s="1"/>
  <c r="AS106" i="19" s="1"/>
  <c r="BB104" i="19"/>
  <c r="BA104" i="19"/>
  <c r="AF104" i="19"/>
  <c r="AK104" i="19"/>
  <c r="BE104" i="19"/>
  <c r="AW104" i="19"/>
  <c r="AU104" i="19"/>
  <c r="AI104" i="19"/>
  <c r="BF104" i="19"/>
  <c r="AG104" i="19"/>
  <c r="AZ104" i="19"/>
  <c r="Z104" i="19"/>
  <c r="BC104" i="19"/>
  <c r="AX104" i="19"/>
  <c r="AN104" i="19"/>
  <c r="AP104" i="19"/>
  <c r="AH104" i="19"/>
  <c r="AV104" i="19"/>
  <c r="AD104" i="19"/>
  <c r="AO104" i="19"/>
  <c r="AY104" i="19"/>
  <c r="AM104" i="19"/>
  <c r="AE104" i="19"/>
  <c r="AJ104" i="19"/>
  <c r="BG103" i="19"/>
  <c r="AC104" i="19"/>
  <c r="AA105" i="19" l="1"/>
  <c r="AQ105" i="19"/>
  <c r="AT105" i="19"/>
  <c r="BD105" i="19" s="1"/>
  <c r="AL105" i="19"/>
  <c r="AC105" i="19"/>
  <c r="AR106" i="19"/>
  <c r="T106" i="19"/>
  <c r="AB105" i="19"/>
  <c r="AD105" i="19"/>
  <c r="M105" i="19"/>
  <c r="L105" i="19"/>
  <c r="I106" i="19"/>
  <c r="J106" i="19"/>
  <c r="K106" i="19"/>
  <c r="O106" i="19"/>
  <c r="BG104" i="19"/>
  <c r="U106" i="19"/>
  <c r="V106" i="19"/>
  <c r="R106" i="19"/>
  <c r="G106" i="19"/>
  <c r="B107" i="19" a="1"/>
  <c r="B107" i="19" s="1"/>
  <c r="AS107" i="19" s="1"/>
  <c r="P106" i="19"/>
  <c r="E106" i="19"/>
  <c r="H106" i="19"/>
  <c r="Y106" i="19"/>
  <c r="S106" i="19"/>
  <c r="W106" i="19"/>
  <c r="X106" i="19"/>
  <c r="D106" i="19"/>
  <c r="F106" i="19"/>
  <c r="Q106" i="19"/>
  <c r="C106" i="19"/>
  <c r="AM105" i="19"/>
  <c r="AV105" i="19"/>
  <c r="AY105" i="19"/>
  <c r="AE105" i="19"/>
  <c r="AO105" i="19"/>
  <c r="AJ105" i="19"/>
  <c r="AF105" i="19"/>
  <c r="AG105" i="19"/>
  <c r="BA105" i="19"/>
  <c r="BB105" i="19"/>
  <c r="AX105" i="19"/>
  <c r="BF105" i="19"/>
  <c r="AU105" i="19"/>
  <c r="BE105" i="19"/>
  <c r="AK105" i="19"/>
  <c r="BC105" i="19"/>
  <c r="Z105" i="19"/>
  <c r="AZ105" i="19"/>
  <c r="AP105" i="19"/>
  <c r="AN105" i="19"/>
  <c r="AW105" i="19"/>
  <c r="AI105" i="19"/>
  <c r="AH105" i="19"/>
  <c r="AA106" i="19" l="1"/>
  <c r="AQ106" i="19"/>
  <c r="AT106" i="19"/>
  <c r="BD106" i="19" s="1"/>
  <c r="AL106" i="19"/>
  <c r="AB106" i="19"/>
  <c r="AR107" i="19"/>
  <c r="T107" i="19"/>
  <c r="I107" i="19"/>
  <c r="J107" i="19"/>
  <c r="O107" i="19"/>
  <c r="K107" i="19"/>
  <c r="L106" i="19"/>
  <c r="M106" i="19"/>
  <c r="AC106" i="19"/>
  <c r="AY106" i="19"/>
  <c r="AM106" i="19"/>
  <c r="AO106" i="19"/>
  <c r="AJ106" i="19"/>
  <c r="AV106" i="19"/>
  <c r="AX106" i="19"/>
  <c r="AW106" i="19"/>
  <c r="AZ106" i="19"/>
  <c r="AF106" i="19"/>
  <c r="BF106" i="19"/>
  <c r="BE106" i="19"/>
  <c r="AK106" i="19"/>
  <c r="AU106" i="19"/>
  <c r="BB106" i="19"/>
  <c r="Z106" i="19"/>
  <c r="BA106" i="19"/>
  <c r="AP106" i="19"/>
  <c r="AG106" i="19"/>
  <c r="AN106" i="19"/>
  <c r="AH106" i="19"/>
  <c r="BC106" i="19"/>
  <c r="AI106" i="19"/>
  <c r="AD106" i="19"/>
  <c r="C107" i="19"/>
  <c r="V107" i="19"/>
  <c r="R107" i="19"/>
  <c r="B108" i="19" a="1"/>
  <c r="B108" i="19" s="1"/>
  <c r="AS108" i="19" s="1"/>
  <c r="P107" i="19"/>
  <c r="G107" i="19"/>
  <c r="F107" i="19"/>
  <c r="U107" i="19"/>
  <c r="Q107" i="19"/>
  <c r="W107" i="19"/>
  <c r="E107" i="19"/>
  <c r="Y107" i="19"/>
  <c r="X107" i="19"/>
  <c r="S107" i="19"/>
  <c r="H107" i="19"/>
  <c r="D107" i="19"/>
  <c r="BG105" i="19"/>
  <c r="AE106" i="19"/>
  <c r="AA107" i="19" l="1"/>
  <c r="AQ107" i="19"/>
  <c r="AT107" i="19"/>
  <c r="BD107" i="19" s="1"/>
  <c r="AL107" i="19"/>
  <c r="AR108" i="19"/>
  <c r="T108" i="19"/>
  <c r="K108" i="19"/>
  <c r="I108" i="19"/>
  <c r="J108" i="19"/>
  <c r="O108" i="19"/>
  <c r="M107" i="19"/>
  <c r="L107" i="19"/>
  <c r="H108" i="19"/>
  <c r="V108" i="19"/>
  <c r="P108" i="19"/>
  <c r="S108" i="19"/>
  <c r="Y108" i="19"/>
  <c r="D108" i="19"/>
  <c r="G108" i="19"/>
  <c r="Q108" i="19"/>
  <c r="U108" i="19"/>
  <c r="X108" i="19"/>
  <c r="E108" i="19"/>
  <c r="W108" i="19"/>
  <c r="B109" i="19" a="1"/>
  <c r="B109" i="19" s="1"/>
  <c r="AS109" i="19" s="1"/>
  <c r="R108" i="19"/>
  <c r="C108" i="19"/>
  <c r="F108" i="19"/>
  <c r="AC107" i="19"/>
  <c r="AB107" i="19"/>
  <c r="AU107" i="19"/>
  <c r="BA107" i="19"/>
  <c r="AZ107" i="19"/>
  <c r="BE107" i="19"/>
  <c r="AW107" i="19"/>
  <c r="AI107" i="19"/>
  <c r="AN107" i="19"/>
  <c r="AG107" i="19"/>
  <c r="Z107" i="19"/>
  <c r="AK107" i="19"/>
  <c r="BF107" i="19"/>
  <c r="AF107" i="19"/>
  <c r="AH107" i="19"/>
  <c r="BC107" i="19"/>
  <c r="AP107" i="19"/>
  <c r="BB107" i="19"/>
  <c r="AX107" i="19"/>
  <c r="BG106" i="19"/>
  <c r="AV107" i="19"/>
  <c r="AD107" i="19"/>
  <c r="AY107" i="19"/>
  <c r="AO107" i="19"/>
  <c r="AE107" i="19"/>
  <c r="AM107" i="19"/>
  <c r="AJ107" i="19"/>
  <c r="AA108" i="19" l="1"/>
  <c r="AQ108" i="19"/>
  <c r="AT108" i="19"/>
  <c r="BD108" i="19" s="1"/>
  <c r="AL108" i="19"/>
  <c r="AB108" i="19"/>
  <c r="AR109" i="19"/>
  <c r="T109" i="19"/>
  <c r="O109" i="19"/>
  <c r="K109" i="19"/>
  <c r="I109" i="19"/>
  <c r="J109" i="19"/>
  <c r="L108" i="19"/>
  <c r="M108" i="19"/>
  <c r="BA108" i="19"/>
  <c r="AW108" i="19"/>
  <c r="AZ108" i="19"/>
  <c r="AU108" i="19"/>
  <c r="AP108" i="19"/>
  <c r="AX108" i="19"/>
  <c r="BB108" i="19"/>
  <c r="AN108" i="19"/>
  <c r="Z108" i="19"/>
  <c r="AI108" i="19"/>
  <c r="BC108" i="19"/>
  <c r="AH108" i="19"/>
  <c r="AG108" i="19"/>
  <c r="AK108" i="19"/>
  <c r="BE108" i="19"/>
  <c r="BF108" i="19"/>
  <c r="AF108" i="19"/>
  <c r="AM108" i="19"/>
  <c r="AV108" i="19"/>
  <c r="AJ108" i="19"/>
  <c r="AY108" i="19"/>
  <c r="AD108" i="19"/>
  <c r="AO108" i="19"/>
  <c r="AE108" i="19"/>
  <c r="BG107" i="19"/>
  <c r="C109" i="19"/>
  <c r="V109" i="19"/>
  <c r="R109" i="19"/>
  <c r="G109" i="19"/>
  <c r="P109" i="19"/>
  <c r="B110" i="19" a="1"/>
  <c r="B110" i="19" s="1"/>
  <c r="AS110" i="19" s="1"/>
  <c r="H109" i="19"/>
  <c r="Y109" i="19"/>
  <c r="S109" i="19"/>
  <c r="W109" i="19"/>
  <c r="E109" i="19"/>
  <c r="D109" i="19"/>
  <c r="F109" i="19"/>
  <c r="Q109" i="19"/>
  <c r="U109" i="19"/>
  <c r="X109" i="19"/>
  <c r="AC108" i="19"/>
  <c r="AA109" i="19" l="1"/>
  <c r="AQ109" i="19"/>
  <c r="AT109" i="19"/>
  <c r="BD109" i="19" s="1"/>
  <c r="AL109" i="19"/>
  <c r="AR110" i="19"/>
  <c r="T110" i="19"/>
  <c r="I110" i="19"/>
  <c r="J110" i="19"/>
  <c r="K110" i="19"/>
  <c r="O110" i="19"/>
  <c r="M109" i="19"/>
  <c r="L109" i="19"/>
  <c r="AH109" i="19"/>
  <c r="AZ109" i="19"/>
  <c r="AI109" i="19"/>
  <c r="AF109" i="19"/>
  <c r="BF109" i="19"/>
  <c r="AU109" i="19"/>
  <c r="BB109" i="19"/>
  <c r="AG109" i="19"/>
  <c r="AX109" i="19"/>
  <c r="BE109" i="19"/>
  <c r="Z109" i="19"/>
  <c r="AK109" i="19"/>
  <c r="AP109" i="19"/>
  <c r="BC109" i="19"/>
  <c r="AN109" i="19"/>
  <c r="BA109" i="19"/>
  <c r="AW109" i="19"/>
  <c r="AO109" i="19"/>
  <c r="AV109" i="19"/>
  <c r="AE109" i="19"/>
  <c r="AM109" i="19"/>
  <c r="AJ109" i="19"/>
  <c r="AY109" i="19"/>
  <c r="AD109" i="19"/>
  <c r="BG108" i="19"/>
  <c r="AC109" i="19"/>
  <c r="AB109" i="19"/>
  <c r="Q110" i="19"/>
  <c r="V110" i="19"/>
  <c r="X110" i="19"/>
  <c r="C110" i="19"/>
  <c r="S110" i="19"/>
  <c r="R110" i="19"/>
  <c r="E110" i="19"/>
  <c r="Y110" i="19"/>
  <c r="F110" i="19"/>
  <c r="H110" i="19"/>
  <c r="W110" i="19"/>
  <c r="U110" i="19"/>
  <c r="D110" i="19"/>
  <c r="P110" i="19"/>
  <c r="G110" i="19"/>
  <c r="B111" i="19" a="1"/>
  <c r="B111" i="19" s="1"/>
  <c r="AS111" i="19" s="1"/>
  <c r="AA110" i="19" l="1"/>
  <c r="AQ110" i="19"/>
  <c r="AT110" i="19"/>
  <c r="BD110" i="19" s="1"/>
  <c r="AL110" i="19"/>
  <c r="AR111" i="19"/>
  <c r="T111" i="19"/>
  <c r="AB110" i="19"/>
  <c r="I111" i="19"/>
  <c r="J111" i="19"/>
  <c r="K111" i="19"/>
  <c r="O111" i="19"/>
  <c r="L110" i="19"/>
  <c r="M110" i="19"/>
  <c r="S111" i="19"/>
  <c r="V111" i="19"/>
  <c r="C111" i="19"/>
  <c r="B112" i="19" a="1"/>
  <c r="B112" i="19" s="1"/>
  <c r="AS112" i="19" s="1"/>
  <c r="X111" i="19"/>
  <c r="W111" i="19"/>
  <c r="R111" i="19"/>
  <c r="F111" i="19"/>
  <c r="P111" i="19"/>
  <c r="Y111" i="19"/>
  <c r="E111" i="19"/>
  <c r="U111" i="19"/>
  <c r="Q111" i="19"/>
  <c r="G111" i="19"/>
  <c r="H111" i="19"/>
  <c r="D111" i="19"/>
  <c r="AM110" i="19"/>
  <c r="AJ110" i="19"/>
  <c r="AE110" i="19"/>
  <c r="AV110" i="19"/>
  <c r="AO110" i="19"/>
  <c r="AY110" i="19"/>
  <c r="AD110" i="19"/>
  <c r="BG109" i="19"/>
  <c r="BB110" i="19"/>
  <c r="BC110" i="19"/>
  <c r="AH110" i="19"/>
  <c r="AP110" i="19"/>
  <c r="AG110" i="19"/>
  <c r="AZ110" i="19"/>
  <c r="AK110" i="19"/>
  <c r="BE110" i="19"/>
  <c r="BF110" i="19"/>
  <c r="BA110" i="19"/>
  <c r="AW110" i="19"/>
  <c r="AF110" i="19"/>
  <c r="AX110" i="19"/>
  <c r="AI110" i="19"/>
  <c r="Z110" i="19"/>
  <c r="AU110" i="19"/>
  <c r="AN110" i="19"/>
  <c r="AC110" i="19"/>
  <c r="AA111" i="19" l="1"/>
  <c r="AQ111" i="19"/>
  <c r="AT111" i="19"/>
  <c r="AL111" i="19"/>
  <c r="AD111" i="19"/>
  <c r="AR112" i="19"/>
  <c r="T112" i="19"/>
  <c r="AB111" i="19"/>
  <c r="K112" i="19"/>
  <c r="I112" i="19"/>
  <c r="O112" i="19"/>
  <c r="J112" i="19"/>
  <c r="L111" i="19"/>
  <c r="M111" i="19"/>
  <c r="AP111" i="19"/>
  <c r="AW111" i="19"/>
  <c r="AX111" i="19"/>
  <c r="AG111" i="19"/>
  <c r="BA111" i="19"/>
  <c r="AN111" i="19"/>
  <c r="BF111" i="19"/>
  <c r="AK111" i="19"/>
  <c r="Z111" i="19"/>
  <c r="AU111" i="19"/>
  <c r="AH111" i="19"/>
  <c r="BE111" i="19"/>
  <c r="AZ111" i="19"/>
  <c r="BB111" i="19"/>
  <c r="AF111" i="19"/>
  <c r="AI111" i="19"/>
  <c r="BD111" i="19"/>
  <c r="BC111" i="19"/>
  <c r="AC111" i="19"/>
  <c r="F112" i="19"/>
  <c r="V112" i="19"/>
  <c r="P112" i="19"/>
  <c r="B113" i="19" a="1"/>
  <c r="B113" i="19" s="1"/>
  <c r="AS113" i="19" s="1"/>
  <c r="R112" i="19"/>
  <c r="X112" i="19"/>
  <c r="S112" i="19"/>
  <c r="Y112" i="19"/>
  <c r="C112" i="19"/>
  <c r="D112" i="19"/>
  <c r="E112" i="19"/>
  <c r="G112" i="19"/>
  <c r="H112" i="19"/>
  <c r="Q112" i="19"/>
  <c r="W112" i="19"/>
  <c r="U112" i="19"/>
  <c r="AM111" i="19"/>
  <c r="AO111" i="19"/>
  <c r="AJ111" i="19"/>
  <c r="AV111" i="19"/>
  <c r="AY111" i="19"/>
  <c r="AE111" i="19"/>
  <c r="BG110" i="19"/>
  <c r="AA112" i="19" l="1"/>
  <c r="AQ112" i="19"/>
  <c r="AT112" i="19"/>
  <c r="AL112" i="19"/>
  <c r="AR113" i="19"/>
  <c r="T113" i="19"/>
  <c r="AC112" i="19"/>
  <c r="AB112" i="19"/>
  <c r="L112" i="19"/>
  <c r="M112" i="19"/>
  <c r="O113" i="19"/>
  <c r="I113" i="19"/>
  <c r="J113" i="19"/>
  <c r="K113" i="19"/>
  <c r="AO112" i="19"/>
  <c r="AJ112" i="19"/>
  <c r="AY112" i="19"/>
  <c r="AM112" i="19"/>
  <c r="AE112" i="19"/>
  <c r="AV112" i="19"/>
  <c r="AD112" i="19"/>
  <c r="BB112" i="19"/>
  <c r="BD112" i="19"/>
  <c r="BC112" i="19"/>
  <c r="BE112" i="19"/>
  <c r="Z112" i="19"/>
  <c r="AI112" i="19"/>
  <c r="AG112" i="19"/>
  <c r="BA112" i="19"/>
  <c r="AZ112" i="19"/>
  <c r="AU112" i="19"/>
  <c r="AK112" i="19"/>
  <c r="AX112" i="19"/>
  <c r="AN112" i="19"/>
  <c r="AF112" i="19"/>
  <c r="BF112" i="19"/>
  <c r="AP112" i="19"/>
  <c r="AH112" i="19"/>
  <c r="AW112" i="19"/>
  <c r="BG111" i="19"/>
  <c r="X113" i="19"/>
  <c r="V113" i="19"/>
  <c r="W113" i="19"/>
  <c r="Y113" i="19"/>
  <c r="Q113" i="19"/>
  <c r="F113" i="19"/>
  <c r="H113" i="19"/>
  <c r="U113" i="19"/>
  <c r="P113" i="19"/>
  <c r="D113" i="19"/>
  <c r="R113" i="19"/>
  <c r="B114" i="19" a="1"/>
  <c r="B114" i="19" s="1"/>
  <c r="AS114" i="19" s="1"/>
  <c r="G113" i="19"/>
  <c r="S113" i="19"/>
  <c r="E113" i="19"/>
  <c r="C113" i="19"/>
  <c r="AA113" i="19" l="1"/>
  <c r="AQ113" i="19"/>
  <c r="AT113" i="19"/>
  <c r="BD113" i="19" s="1"/>
  <c r="AL113" i="19"/>
  <c r="AR114" i="19"/>
  <c r="T114" i="19"/>
  <c r="M113" i="19"/>
  <c r="L113" i="19"/>
  <c r="AB113" i="19"/>
  <c r="O114" i="19"/>
  <c r="I114" i="19"/>
  <c r="J114" i="19"/>
  <c r="K114" i="19"/>
  <c r="F114" i="19"/>
  <c r="V114" i="19"/>
  <c r="S114" i="19"/>
  <c r="P114" i="19"/>
  <c r="X114" i="19"/>
  <c r="G114" i="19"/>
  <c r="E114" i="19"/>
  <c r="C114" i="19"/>
  <c r="H114" i="19"/>
  <c r="Y114" i="19"/>
  <c r="B115" i="19" a="1"/>
  <c r="B115" i="19" s="1"/>
  <c r="AS115" i="19" s="1"/>
  <c r="U114" i="19"/>
  <c r="R114" i="19"/>
  <c r="D114" i="19"/>
  <c r="W114" i="19"/>
  <c r="Q114" i="19"/>
  <c r="AC113" i="19"/>
  <c r="AX113" i="19"/>
  <c r="AZ113" i="19"/>
  <c r="BB113" i="19"/>
  <c r="AW113" i="19"/>
  <c r="AI113" i="19"/>
  <c r="Z113" i="19"/>
  <c r="AN113" i="19"/>
  <c r="BE113" i="19"/>
  <c r="BA113" i="19"/>
  <c r="BC113" i="19"/>
  <c r="AG113" i="19"/>
  <c r="AF113" i="19"/>
  <c r="AP113" i="19"/>
  <c r="AU113" i="19"/>
  <c r="AK113" i="19"/>
  <c r="AH113" i="19"/>
  <c r="BF113" i="19"/>
  <c r="BG112" i="19"/>
  <c r="AJ113" i="19"/>
  <c r="AV113" i="19"/>
  <c r="AM113" i="19"/>
  <c r="AE113" i="19"/>
  <c r="AD113" i="19"/>
  <c r="AY113" i="19"/>
  <c r="AO113" i="19"/>
  <c r="AA114" i="19" l="1"/>
  <c r="AQ114" i="19"/>
  <c r="AT114" i="19"/>
  <c r="AL114" i="19"/>
  <c r="AB114" i="19"/>
  <c r="AR115" i="19"/>
  <c r="T115" i="19"/>
  <c r="AC114" i="19"/>
  <c r="M114" i="19"/>
  <c r="L114" i="19"/>
  <c r="I115" i="19"/>
  <c r="J115" i="19"/>
  <c r="K115" i="19"/>
  <c r="O115" i="19"/>
  <c r="BG113" i="19"/>
  <c r="AM114" i="19"/>
  <c r="AY114" i="19"/>
  <c r="AE114" i="19"/>
  <c r="AD114" i="19"/>
  <c r="AO114" i="19"/>
  <c r="AJ114" i="19"/>
  <c r="AV114" i="19"/>
  <c r="AU114" i="19"/>
  <c r="AG114" i="19"/>
  <c r="AF114" i="19"/>
  <c r="BA114" i="19"/>
  <c r="BE114" i="19"/>
  <c r="AP114" i="19"/>
  <c r="AI114" i="19"/>
  <c r="AX114" i="19"/>
  <c r="Z114" i="19"/>
  <c r="AZ114" i="19"/>
  <c r="AW114" i="19"/>
  <c r="BB114" i="19"/>
  <c r="BF114" i="19"/>
  <c r="AN114" i="19"/>
  <c r="BD114" i="19"/>
  <c r="AK114" i="19"/>
  <c r="BC114" i="19"/>
  <c r="AH114" i="19"/>
  <c r="F115" i="19"/>
  <c r="V115" i="19"/>
  <c r="H115" i="19"/>
  <c r="S115" i="19"/>
  <c r="P115" i="19"/>
  <c r="R115" i="19"/>
  <c r="Y115" i="19"/>
  <c r="B116" i="19" a="1"/>
  <c r="B116" i="19" s="1"/>
  <c r="AS116" i="19" s="1"/>
  <c r="C115" i="19"/>
  <c r="X115" i="19"/>
  <c r="Q115" i="19"/>
  <c r="U115" i="19"/>
  <c r="G115" i="19"/>
  <c r="W115" i="19"/>
  <c r="D115" i="19"/>
  <c r="E115" i="19"/>
  <c r="AA115" i="19" l="1"/>
  <c r="AQ115" i="19"/>
  <c r="AT115" i="19"/>
  <c r="BD115" i="19" s="1"/>
  <c r="AL115" i="19"/>
  <c r="AR116" i="19"/>
  <c r="T116" i="19"/>
  <c r="K116" i="19"/>
  <c r="O116" i="19"/>
  <c r="I116" i="19"/>
  <c r="J116" i="19"/>
  <c r="L115" i="19"/>
  <c r="M115" i="19"/>
  <c r="AC115" i="19"/>
  <c r="AY115" i="19"/>
  <c r="AD115" i="19"/>
  <c r="AJ115" i="19"/>
  <c r="AV115" i="19"/>
  <c r="AM115" i="19"/>
  <c r="AE115" i="19"/>
  <c r="AO115" i="19"/>
  <c r="W116" i="19"/>
  <c r="V116" i="19"/>
  <c r="D116" i="19"/>
  <c r="H116" i="19"/>
  <c r="R116" i="19"/>
  <c r="P116" i="19"/>
  <c r="F116" i="19"/>
  <c r="Y116" i="19"/>
  <c r="B117" i="19" a="1"/>
  <c r="B117" i="19" s="1"/>
  <c r="AS117" i="19" s="1"/>
  <c r="U116" i="19"/>
  <c r="G116" i="19"/>
  <c r="C116" i="19"/>
  <c r="Q116" i="19"/>
  <c r="X116" i="19"/>
  <c r="S116" i="19"/>
  <c r="E116" i="19"/>
  <c r="AF115" i="19"/>
  <c r="BE115" i="19"/>
  <c r="AH115" i="19"/>
  <c r="AG115" i="19"/>
  <c r="AN115" i="19"/>
  <c r="BA115" i="19"/>
  <c r="AW115" i="19"/>
  <c r="BF115" i="19"/>
  <c r="AZ115" i="19"/>
  <c r="Z115" i="19"/>
  <c r="AP115" i="19"/>
  <c r="AI115" i="19"/>
  <c r="AU115" i="19"/>
  <c r="BB115" i="19"/>
  <c r="AX115" i="19"/>
  <c r="BC115" i="19"/>
  <c r="AK115" i="19"/>
  <c r="AB115" i="19"/>
  <c r="BG114" i="19"/>
  <c r="AA116" i="19" l="1"/>
  <c r="AQ116" i="19"/>
  <c r="AT116" i="19"/>
  <c r="BD116" i="19" s="1"/>
  <c r="AL116" i="19"/>
  <c r="AR117" i="19"/>
  <c r="T117" i="19"/>
  <c r="O117" i="19"/>
  <c r="I117" i="19"/>
  <c r="J117" i="19"/>
  <c r="K117" i="19"/>
  <c r="L116" i="19"/>
  <c r="M116" i="19"/>
  <c r="AC116" i="19"/>
  <c r="AM116" i="19"/>
  <c r="AV116" i="19"/>
  <c r="AY116" i="19"/>
  <c r="AO116" i="19"/>
  <c r="AE116" i="19"/>
  <c r="AJ116" i="19"/>
  <c r="AD116" i="19"/>
  <c r="AB116" i="19"/>
  <c r="C117" i="19"/>
  <c r="V117" i="19"/>
  <c r="B118" i="19" a="1"/>
  <c r="B118" i="19" s="1"/>
  <c r="AS118" i="19" s="1"/>
  <c r="G117" i="19"/>
  <c r="H117" i="19"/>
  <c r="X117" i="19"/>
  <c r="E117" i="19"/>
  <c r="D117" i="19"/>
  <c r="Y117" i="19"/>
  <c r="R117" i="19"/>
  <c r="U117" i="19"/>
  <c r="F117" i="19"/>
  <c r="Q117" i="19"/>
  <c r="S117" i="19"/>
  <c r="W117" i="19"/>
  <c r="P117" i="19"/>
  <c r="BG115" i="19"/>
  <c r="BC116" i="19"/>
  <c r="AU116" i="19"/>
  <c r="AG116" i="19"/>
  <c r="AN116" i="19"/>
  <c r="AK116" i="19"/>
  <c r="AH116" i="19"/>
  <c r="Z116" i="19"/>
  <c r="AI116" i="19"/>
  <c r="AZ116" i="19"/>
  <c r="AX116" i="19"/>
  <c r="AW116" i="19"/>
  <c r="BE116" i="19"/>
  <c r="AF116" i="19"/>
  <c r="BF116" i="19"/>
  <c r="BA116" i="19"/>
  <c r="BB116" i="19"/>
  <c r="AP116" i="19"/>
  <c r="AA117" i="19" l="1"/>
  <c r="AQ117" i="19"/>
  <c r="AT117" i="19"/>
  <c r="BD117" i="19" s="1"/>
  <c r="AL117" i="19"/>
  <c r="AR118" i="19"/>
  <c r="T118" i="19"/>
  <c r="AC117" i="19"/>
  <c r="K118" i="19"/>
  <c r="O118" i="19"/>
  <c r="I118" i="19"/>
  <c r="J118" i="19"/>
  <c r="M117" i="19"/>
  <c r="L117" i="19"/>
  <c r="BC117" i="19"/>
  <c r="AU117" i="19"/>
  <c r="AX117" i="19"/>
  <c r="AN117" i="19"/>
  <c r="AF117" i="19"/>
  <c r="BF117" i="19"/>
  <c r="AG117" i="19"/>
  <c r="AH117" i="19"/>
  <c r="BA117" i="19"/>
  <c r="AI117" i="19"/>
  <c r="AP117" i="19"/>
  <c r="AW117" i="19"/>
  <c r="Z117" i="19"/>
  <c r="BE117" i="19"/>
  <c r="AK117" i="19"/>
  <c r="AZ117" i="19"/>
  <c r="BB117" i="19"/>
  <c r="AY117" i="19"/>
  <c r="AD117" i="19"/>
  <c r="AJ117" i="19"/>
  <c r="AO117" i="19"/>
  <c r="AE117" i="19"/>
  <c r="AV117" i="19"/>
  <c r="AM117" i="19"/>
  <c r="R118" i="19"/>
  <c r="V118" i="19"/>
  <c r="W118" i="19"/>
  <c r="Q118" i="19"/>
  <c r="G118" i="19"/>
  <c r="E118" i="19"/>
  <c r="C118" i="19"/>
  <c r="X118" i="19"/>
  <c r="S118" i="19"/>
  <c r="D118" i="19"/>
  <c r="U118" i="19"/>
  <c r="F118" i="19"/>
  <c r="B119" i="19" a="1"/>
  <c r="B119" i="19" s="1"/>
  <c r="AS119" i="19" s="1"/>
  <c r="P118" i="19"/>
  <c r="H118" i="19"/>
  <c r="Y118" i="19"/>
  <c r="AB117" i="19"/>
  <c r="BG116" i="19"/>
  <c r="AA118" i="19" l="1"/>
  <c r="AQ118" i="19"/>
  <c r="AT118" i="19"/>
  <c r="BD118" i="19" s="1"/>
  <c r="AL118" i="19"/>
  <c r="AC118" i="19"/>
  <c r="AR119" i="19"/>
  <c r="T119" i="19"/>
  <c r="I119" i="19"/>
  <c r="J119" i="19"/>
  <c r="K119" i="19"/>
  <c r="O119" i="19"/>
  <c r="L118" i="19"/>
  <c r="M118" i="19"/>
  <c r="AB118" i="19"/>
  <c r="BG117" i="19"/>
  <c r="E119" i="19"/>
  <c r="V119" i="19"/>
  <c r="G119" i="19"/>
  <c r="Y119" i="19"/>
  <c r="S119" i="19"/>
  <c r="B120" i="19" a="1"/>
  <c r="B120" i="19" s="1"/>
  <c r="AS120" i="19" s="1"/>
  <c r="Q119" i="19"/>
  <c r="F119" i="19"/>
  <c r="R119" i="19"/>
  <c r="C119" i="19"/>
  <c r="H119" i="19"/>
  <c r="U119" i="19"/>
  <c r="D119" i="19"/>
  <c r="X119" i="19"/>
  <c r="P119" i="19"/>
  <c r="W119" i="19"/>
  <c r="AU118" i="19"/>
  <c r="AI118" i="19"/>
  <c r="BA118" i="19"/>
  <c r="AG118" i="19"/>
  <c r="AX118" i="19"/>
  <c r="AF118" i="19"/>
  <c r="AP118" i="19"/>
  <c r="AZ118" i="19"/>
  <c r="AW118" i="19"/>
  <c r="AH118" i="19"/>
  <c r="BC118" i="19"/>
  <c r="Z118" i="19"/>
  <c r="BF118" i="19"/>
  <c r="BB118" i="19"/>
  <c r="AK118" i="19"/>
  <c r="BE118" i="19"/>
  <c r="AN118" i="19"/>
  <c r="AE118" i="19"/>
  <c r="AY118" i="19"/>
  <c r="AV118" i="19"/>
  <c r="AJ118" i="19"/>
  <c r="AO118" i="19"/>
  <c r="AM118" i="19"/>
  <c r="AD118" i="19"/>
  <c r="AA119" i="19" l="1"/>
  <c r="AQ119" i="19"/>
  <c r="AT119" i="19"/>
  <c r="BD119" i="19" s="1"/>
  <c r="AL119" i="19"/>
  <c r="AD119" i="19"/>
  <c r="AE119" i="19"/>
  <c r="AR120" i="19"/>
  <c r="T120" i="19"/>
  <c r="M119" i="19"/>
  <c r="L119" i="19"/>
  <c r="K120" i="19"/>
  <c r="I120" i="19"/>
  <c r="J120" i="19"/>
  <c r="O120" i="19"/>
  <c r="BG118" i="19"/>
  <c r="S120" i="19"/>
  <c r="V120" i="19"/>
  <c r="Q120" i="19"/>
  <c r="D120" i="19"/>
  <c r="Y120" i="19"/>
  <c r="H120" i="19"/>
  <c r="G120" i="19"/>
  <c r="E120" i="19"/>
  <c r="B121" i="19" a="1"/>
  <c r="B121" i="19" s="1"/>
  <c r="AS121" i="19" s="1"/>
  <c r="U120" i="19"/>
  <c r="X120" i="19"/>
  <c r="F120" i="19"/>
  <c r="W120" i="19"/>
  <c r="R120" i="19"/>
  <c r="P120" i="19"/>
  <c r="C120" i="19"/>
  <c r="BA119" i="19"/>
  <c r="AW119" i="19"/>
  <c r="BE119" i="19"/>
  <c r="AK119" i="19"/>
  <c r="AN119" i="19"/>
  <c r="AX119" i="19"/>
  <c r="BC119" i="19"/>
  <c r="AG119" i="19"/>
  <c r="Z119" i="19"/>
  <c r="AU119" i="19"/>
  <c r="AI119" i="19"/>
  <c r="AF119" i="19"/>
  <c r="AZ119" i="19"/>
  <c r="BB119" i="19"/>
  <c r="AH119" i="19"/>
  <c r="AP119" i="19"/>
  <c r="BF119" i="19"/>
  <c r="AB119" i="19"/>
  <c r="AY119" i="19"/>
  <c r="AM119" i="19"/>
  <c r="AV119" i="19"/>
  <c r="AJ119" i="19"/>
  <c r="AO119" i="19"/>
  <c r="AC119" i="19"/>
  <c r="AA120" i="19" l="1"/>
  <c r="AQ120" i="19"/>
  <c r="AT120" i="19"/>
  <c r="AL120" i="19"/>
  <c r="AR121" i="19"/>
  <c r="T121" i="19"/>
  <c r="O121" i="19"/>
  <c r="I121" i="19"/>
  <c r="K121" i="19"/>
  <c r="J121" i="19"/>
  <c r="AB120" i="19"/>
  <c r="L120" i="19"/>
  <c r="M120" i="19"/>
  <c r="AM120" i="19"/>
  <c r="AO120" i="19"/>
  <c r="AV120" i="19"/>
  <c r="AD120" i="19"/>
  <c r="AY120" i="19"/>
  <c r="AE120" i="19"/>
  <c r="AJ120" i="19"/>
  <c r="AC120" i="19"/>
  <c r="AK120" i="19"/>
  <c r="BB120" i="19"/>
  <c r="AG120" i="19"/>
  <c r="AU120" i="19"/>
  <c r="AZ120" i="19"/>
  <c r="AN120" i="19"/>
  <c r="AI120" i="19"/>
  <c r="BF120" i="19"/>
  <c r="BE120" i="19"/>
  <c r="AH120" i="19"/>
  <c r="AF120" i="19"/>
  <c r="BA120" i="19"/>
  <c r="AX120" i="19"/>
  <c r="BC120" i="19"/>
  <c r="Z120" i="19"/>
  <c r="AP120" i="19"/>
  <c r="AW120" i="19"/>
  <c r="BD120" i="19"/>
  <c r="BG119" i="19"/>
  <c r="U121" i="19"/>
  <c r="V121" i="19"/>
  <c r="C121" i="19"/>
  <c r="B122" i="19" a="1"/>
  <c r="B122" i="19" s="1"/>
  <c r="AS122" i="19" s="1"/>
  <c r="R121" i="19"/>
  <c r="D121" i="19"/>
  <c r="W121" i="19"/>
  <c r="Q121" i="19"/>
  <c r="G121" i="19"/>
  <c r="E121" i="19"/>
  <c r="X121" i="19"/>
  <c r="Y121" i="19"/>
  <c r="F121" i="19"/>
  <c r="P121" i="19"/>
  <c r="H121" i="19"/>
  <c r="S121" i="19"/>
  <c r="AA121" i="19" l="1"/>
  <c r="AQ121" i="19"/>
  <c r="AT121" i="19"/>
  <c r="BD121" i="19" s="1"/>
  <c r="AL121" i="19"/>
  <c r="AR122" i="19"/>
  <c r="T122" i="19"/>
  <c r="I122" i="19"/>
  <c r="J122" i="19"/>
  <c r="K122" i="19"/>
  <c r="O122" i="19"/>
  <c r="M121" i="19"/>
  <c r="L121" i="19"/>
  <c r="AC121" i="19"/>
  <c r="BG120" i="19"/>
  <c r="AM121" i="19"/>
  <c r="AY121" i="19"/>
  <c r="AJ121" i="19"/>
  <c r="AO121" i="19"/>
  <c r="AD121" i="19"/>
  <c r="AV121" i="19"/>
  <c r="AE121" i="19"/>
  <c r="BE121" i="19"/>
  <c r="BC121" i="19"/>
  <c r="AX121" i="19"/>
  <c r="AN121" i="19"/>
  <c r="AG121" i="19"/>
  <c r="BA121" i="19"/>
  <c r="BF121" i="19"/>
  <c r="AH121" i="19"/>
  <c r="AZ121" i="19"/>
  <c r="AW121" i="19"/>
  <c r="AF121" i="19"/>
  <c r="AI121" i="19"/>
  <c r="AU121" i="19"/>
  <c r="BB121" i="19"/>
  <c r="AP121" i="19"/>
  <c r="Z121" i="19"/>
  <c r="AK121" i="19"/>
  <c r="AB121" i="19"/>
  <c r="Q122" i="19"/>
  <c r="V122" i="19"/>
  <c r="H122" i="19"/>
  <c r="B123" i="19" a="1"/>
  <c r="B123" i="19" s="1"/>
  <c r="AS123" i="19" s="1"/>
  <c r="X122" i="19"/>
  <c r="F122" i="19"/>
  <c r="S122" i="19"/>
  <c r="P122" i="19"/>
  <c r="U122" i="19"/>
  <c r="Y122" i="19"/>
  <c r="G122" i="19"/>
  <c r="E122" i="19"/>
  <c r="D122" i="19"/>
  <c r="R122" i="19"/>
  <c r="W122" i="19"/>
  <c r="AC122" i="19" s="1"/>
  <c r="C122" i="19"/>
  <c r="AA122" i="19" l="1"/>
  <c r="AQ122" i="19"/>
  <c r="AT122" i="19"/>
  <c r="AL122" i="19"/>
  <c r="AR123" i="19"/>
  <c r="T123" i="19"/>
  <c r="I123" i="19"/>
  <c r="J123" i="19"/>
  <c r="O123" i="19"/>
  <c r="K123" i="19"/>
  <c r="L122" i="19"/>
  <c r="M122" i="19"/>
  <c r="C123" i="19"/>
  <c r="V123" i="19"/>
  <c r="P123" i="19"/>
  <c r="F123" i="19"/>
  <c r="X123" i="19"/>
  <c r="D123" i="19"/>
  <c r="H123" i="19"/>
  <c r="G123" i="19"/>
  <c r="Q123" i="19"/>
  <c r="U123" i="19"/>
  <c r="R123" i="19"/>
  <c r="E123" i="19"/>
  <c r="Y123" i="19"/>
  <c r="S123" i="19"/>
  <c r="W123" i="19"/>
  <c r="B124" i="19" a="1"/>
  <c r="B124" i="19" s="1"/>
  <c r="AS124" i="19" s="1"/>
  <c r="AO122" i="19"/>
  <c r="AY122" i="19"/>
  <c r="AJ122" i="19"/>
  <c r="AD122" i="19"/>
  <c r="AE122" i="19"/>
  <c r="AM122" i="19"/>
  <c r="AV122" i="19"/>
  <c r="AB122" i="19"/>
  <c r="AG122" i="19"/>
  <c r="BA122" i="19"/>
  <c r="BD122" i="19"/>
  <c r="AU122" i="19"/>
  <c r="AF122" i="19"/>
  <c r="BC122" i="19"/>
  <c r="AZ122" i="19"/>
  <c r="AP122" i="19"/>
  <c r="BE122" i="19"/>
  <c r="AK122" i="19"/>
  <c r="AN122" i="19"/>
  <c r="AX122" i="19"/>
  <c r="AH122" i="19"/>
  <c r="Z122" i="19"/>
  <c r="AW122" i="19"/>
  <c r="BB122" i="19"/>
  <c r="AI122" i="19"/>
  <c r="BF122" i="19"/>
  <c r="BG121" i="19"/>
  <c r="AA123" i="19" l="1"/>
  <c r="AQ123" i="19"/>
  <c r="AT123" i="19"/>
  <c r="BD123" i="19" s="1"/>
  <c r="AL123" i="19"/>
  <c r="AC123" i="19"/>
  <c r="AR124" i="19"/>
  <c r="T124" i="19"/>
  <c r="K124" i="19"/>
  <c r="I124" i="19"/>
  <c r="J124" i="19"/>
  <c r="O124" i="19"/>
  <c r="M123" i="19"/>
  <c r="L123" i="19"/>
  <c r="AH123" i="19"/>
  <c r="BF123" i="19"/>
  <c r="BA123" i="19"/>
  <c r="AI123" i="19"/>
  <c r="AX123" i="19"/>
  <c r="AP123" i="19"/>
  <c r="AK123" i="19"/>
  <c r="AF123" i="19"/>
  <c r="AW123" i="19"/>
  <c r="BC123" i="19"/>
  <c r="AN123" i="19"/>
  <c r="Z123" i="19"/>
  <c r="BB123" i="19"/>
  <c r="BE123" i="19"/>
  <c r="AU123" i="19"/>
  <c r="AZ123" i="19"/>
  <c r="AG123" i="19"/>
  <c r="AJ123" i="19"/>
  <c r="AV123" i="19"/>
  <c r="AE123" i="19"/>
  <c r="AM123" i="19"/>
  <c r="AD123" i="19"/>
  <c r="AO123" i="19"/>
  <c r="AY123" i="19"/>
  <c r="AB123" i="19"/>
  <c r="U124" i="19"/>
  <c r="V124" i="19"/>
  <c r="R124" i="19"/>
  <c r="E124" i="19"/>
  <c r="W124" i="19"/>
  <c r="X124" i="19"/>
  <c r="C124" i="19"/>
  <c r="Q124" i="19"/>
  <c r="S124" i="19"/>
  <c r="Y124" i="19"/>
  <c r="P124" i="19"/>
  <c r="G124" i="19"/>
  <c r="D124" i="19"/>
  <c r="F124" i="19"/>
  <c r="B125" i="19" a="1"/>
  <c r="B125" i="19" s="1"/>
  <c r="AS125" i="19" s="1"/>
  <c r="H124" i="19"/>
  <c r="BG122" i="19"/>
  <c r="AA124" i="19" l="1"/>
  <c r="AQ124" i="19"/>
  <c r="AT124" i="19"/>
  <c r="AL124" i="19"/>
  <c r="AB124" i="19"/>
  <c r="AR125" i="19"/>
  <c r="T125" i="19"/>
  <c r="L124" i="19"/>
  <c r="M124" i="19"/>
  <c r="O125" i="19"/>
  <c r="K125" i="19"/>
  <c r="I125" i="19"/>
  <c r="J125" i="19"/>
  <c r="AY124" i="19"/>
  <c r="AD124" i="19"/>
  <c r="AJ124" i="19"/>
  <c r="AO124" i="19"/>
  <c r="AV124" i="19"/>
  <c r="AE124" i="19"/>
  <c r="AM124" i="19"/>
  <c r="BG123" i="19"/>
  <c r="S125" i="19"/>
  <c r="V125" i="19"/>
  <c r="D125" i="19"/>
  <c r="G125" i="19"/>
  <c r="H125" i="19"/>
  <c r="B126" i="19" a="1"/>
  <c r="B126" i="19" s="1"/>
  <c r="AS126" i="19" s="1"/>
  <c r="P125" i="19"/>
  <c r="C125" i="19"/>
  <c r="U125" i="19"/>
  <c r="E125" i="19"/>
  <c r="R125" i="19"/>
  <c r="X125" i="19"/>
  <c r="F125" i="19"/>
  <c r="W125" i="19"/>
  <c r="Q125" i="19"/>
  <c r="Y125" i="19"/>
  <c r="BE124" i="19"/>
  <c r="AP124" i="19"/>
  <c r="AU124" i="19"/>
  <c r="BC124" i="19"/>
  <c r="AI124" i="19"/>
  <c r="AF124" i="19"/>
  <c r="AZ124" i="19"/>
  <c r="BD124" i="19"/>
  <c r="AH124" i="19"/>
  <c r="BB124" i="19"/>
  <c r="BA124" i="19"/>
  <c r="Z124" i="19"/>
  <c r="AN124" i="19"/>
  <c r="AX124" i="19"/>
  <c r="AG124" i="19"/>
  <c r="AW124" i="19"/>
  <c r="AK124" i="19"/>
  <c r="BF124" i="19"/>
  <c r="AC124" i="19"/>
  <c r="AA125" i="19" l="1"/>
  <c r="AQ125" i="19"/>
  <c r="AT125" i="19"/>
  <c r="BD125" i="19" s="1"/>
  <c r="AL125" i="19"/>
  <c r="AC125" i="19"/>
  <c r="AR126" i="19"/>
  <c r="T126" i="19"/>
  <c r="K126" i="19"/>
  <c r="I126" i="19"/>
  <c r="J126" i="19"/>
  <c r="O126" i="19"/>
  <c r="AD125" i="19"/>
  <c r="AB125" i="19"/>
  <c r="M125" i="19"/>
  <c r="L125" i="19"/>
  <c r="F126" i="19"/>
  <c r="V126" i="19"/>
  <c r="W126" i="19"/>
  <c r="H126" i="19"/>
  <c r="S126" i="19"/>
  <c r="G126" i="19"/>
  <c r="B127" i="19" a="1"/>
  <c r="B127" i="19" s="1"/>
  <c r="AS127" i="19" s="1"/>
  <c r="U126" i="19"/>
  <c r="Y126" i="19"/>
  <c r="D126" i="19"/>
  <c r="R126" i="19"/>
  <c r="Q126" i="19"/>
  <c r="E126" i="19"/>
  <c r="C126" i="19"/>
  <c r="P126" i="19"/>
  <c r="X126" i="19"/>
  <c r="BG124" i="19"/>
  <c r="Z125" i="19"/>
  <c r="AZ125" i="19"/>
  <c r="BE125" i="19"/>
  <c r="AW125" i="19"/>
  <c r="BF125" i="19"/>
  <c r="AU125" i="19"/>
  <c r="AN125" i="19"/>
  <c r="AP125" i="19"/>
  <c r="AX125" i="19"/>
  <c r="BC125" i="19"/>
  <c r="AH125" i="19"/>
  <c r="AI125" i="19"/>
  <c r="AK125" i="19"/>
  <c r="AF125" i="19"/>
  <c r="AG125" i="19"/>
  <c r="BB125" i="19"/>
  <c r="BA125" i="19"/>
  <c r="AY125" i="19"/>
  <c r="AM125" i="19"/>
  <c r="AV125" i="19"/>
  <c r="AE125" i="19"/>
  <c r="AJ125" i="19"/>
  <c r="AO125" i="19"/>
  <c r="AA126" i="19" l="1"/>
  <c r="AQ126" i="19"/>
  <c r="AT126" i="19"/>
  <c r="BD126" i="19" s="1"/>
  <c r="AL126" i="19"/>
  <c r="AR127" i="19"/>
  <c r="T127" i="19"/>
  <c r="L126" i="19"/>
  <c r="M126" i="19"/>
  <c r="I127" i="19"/>
  <c r="J127" i="19"/>
  <c r="K127" i="19"/>
  <c r="O127" i="19"/>
  <c r="AB126" i="19"/>
  <c r="AC126" i="19"/>
  <c r="BG125" i="19"/>
  <c r="BC126" i="19"/>
  <c r="AK126" i="19"/>
  <c r="AX126" i="19"/>
  <c r="AN126" i="19"/>
  <c r="AZ126" i="19"/>
  <c r="AW126" i="19"/>
  <c r="AU126" i="19"/>
  <c r="Z126" i="19"/>
  <c r="BE126" i="19"/>
  <c r="AF126" i="19"/>
  <c r="AG126" i="19"/>
  <c r="BB126" i="19"/>
  <c r="BA126" i="19"/>
  <c r="BF126" i="19"/>
  <c r="AH126" i="19"/>
  <c r="AI126" i="19"/>
  <c r="AP126" i="19"/>
  <c r="R127" i="19"/>
  <c r="V127" i="19"/>
  <c r="U127" i="19"/>
  <c r="H127" i="19"/>
  <c r="D127" i="19"/>
  <c r="X127" i="19"/>
  <c r="F127" i="19"/>
  <c r="P127" i="19"/>
  <c r="Q127" i="19"/>
  <c r="E127" i="19"/>
  <c r="Y127" i="19"/>
  <c r="B128" i="19" a="1"/>
  <c r="B128" i="19" s="1"/>
  <c r="AS128" i="19" s="1"/>
  <c r="W127" i="19"/>
  <c r="G127" i="19"/>
  <c r="S127" i="19"/>
  <c r="C127" i="19"/>
  <c r="AV126" i="19"/>
  <c r="AJ126" i="19"/>
  <c r="AO126" i="19"/>
  <c r="AE126" i="19"/>
  <c r="AY126" i="19"/>
  <c r="AD126" i="19"/>
  <c r="AM126" i="19"/>
  <c r="AA127" i="19" l="1"/>
  <c r="AQ127" i="19"/>
  <c r="AT127" i="19"/>
  <c r="AL127" i="19"/>
  <c r="AR128" i="19"/>
  <c r="T128" i="19"/>
  <c r="L127" i="19"/>
  <c r="M127" i="19"/>
  <c r="K128" i="19"/>
  <c r="O128" i="19"/>
  <c r="I128" i="19"/>
  <c r="J128" i="19"/>
  <c r="AB127" i="19"/>
  <c r="BG126" i="19"/>
  <c r="AC127" i="19"/>
  <c r="AK127" i="19"/>
  <c r="AI127" i="19"/>
  <c r="Z127" i="19"/>
  <c r="AN127" i="19"/>
  <c r="BA127" i="19"/>
  <c r="AZ127" i="19"/>
  <c r="AX127" i="19"/>
  <c r="AG127" i="19"/>
  <c r="BB127" i="19"/>
  <c r="BC127" i="19"/>
  <c r="AU127" i="19"/>
  <c r="AP127" i="19"/>
  <c r="AW127" i="19"/>
  <c r="BF127" i="19"/>
  <c r="AH127" i="19"/>
  <c r="BE127" i="19"/>
  <c r="BD127" i="19"/>
  <c r="AF127" i="19"/>
  <c r="W128" i="19"/>
  <c r="V128" i="19"/>
  <c r="Y128" i="19"/>
  <c r="C128" i="19"/>
  <c r="H128" i="19"/>
  <c r="E128" i="19"/>
  <c r="S128" i="19"/>
  <c r="Q128" i="19"/>
  <c r="P128" i="19"/>
  <c r="F128" i="19"/>
  <c r="B129" i="19" a="1"/>
  <c r="B129" i="19" s="1"/>
  <c r="AS129" i="19" s="1"/>
  <c r="D128" i="19"/>
  <c r="R128" i="19"/>
  <c r="G128" i="19"/>
  <c r="X128" i="19"/>
  <c r="U128" i="19"/>
  <c r="AO127" i="19"/>
  <c r="AD127" i="19"/>
  <c r="AV127" i="19"/>
  <c r="AM127" i="19"/>
  <c r="AY127" i="19"/>
  <c r="AJ127" i="19"/>
  <c r="AE127" i="19"/>
  <c r="AA128" i="19" l="1"/>
  <c r="AQ128" i="19"/>
  <c r="AT128" i="19"/>
  <c r="AL128" i="19"/>
  <c r="AC128" i="19"/>
  <c r="AR129" i="19"/>
  <c r="T129" i="19"/>
  <c r="O129" i="19"/>
  <c r="I129" i="19"/>
  <c r="K129" i="19"/>
  <c r="J129" i="19"/>
  <c r="L128" i="19"/>
  <c r="M128" i="19"/>
  <c r="BG127" i="19"/>
  <c r="AJ128" i="19"/>
  <c r="AY128" i="19"/>
  <c r="AE128" i="19"/>
  <c r="AV128" i="19"/>
  <c r="AD128" i="19"/>
  <c r="AM128" i="19"/>
  <c r="AO128" i="19"/>
  <c r="AB128" i="19"/>
  <c r="BF128" i="19"/>
  <c r="AI128" i="19"/>
  <c r="Z128" i="19"/>
  <c r="BA128" i="19"/>
  <c r="AU128" i="19"/>
  <c r="AK128" i="19"/>
  <c r="BE128" i="19"/>
  <c r="AH128" i="19"/>
  <c r="AW128" i="19"/>
  <c r="AG128" i="19"/>
  <c r="AF128" i="19"/>
  <c r="BC128" i="19"/>
  <c r="BD128" i="19"/>
  <c r="AP128" i="19"/>
  <c r="AX128" i="19"/>
  <c r="AZ128" i="19"/>
  <c r="AN128" i="19"/>
  <c r="BB128" i="19"/>
  <c r="U129" i="19"/>
  <c r="V129" i="19"/>
  <c r="S129" i="19"/>
  <c r="Y129" i="19"/>
  <c r="C129" i="19"/>
  <c r="W129" i="19"/>
  <c r="D129" i="19"/>
  <c r="R129" i="19"/>
  <c r="B130" i="19" a="1"/>
  <c r="B130" i="19" s="1"/>
  <c r="AS130" i="19" s="1"/>
  <c r="X129" i="19"/>
  <c r="Q129" i="19"/>
  <c r="P129" i="19"/>
  <c r="E129" i="19"/>
  <c r="F129" i="19"/>
  <c r="H129" i="19"/>
  <c r="G129" i="19"/>
  <c r="AA129" i="19" l="1"/>
  <c r="AQ129" i="19"/>
  <c r="AT129" i="19"/>
  <c r="BD129" i="19" s="1"/>
  <c r="AL129" i="19"/>
  <c r="AR130" i="19"/>
  <c r="T130" i="19"/>
  <c r="AD129" i="19"/>
  <c r="K130" i="19"/>
  <c r="I130" i="19"/>
  <c r="J130" i="19"/>
  <c r="O130" i="19"/>
  <c r="M129" i="19"/>
  <c r="L129" i="19"/>
  <c r="U130" i="19"/>
  <c r="V130" i="19"/>
  <c r="B131" i="19" a="1"/>
  <c r="B131" i="19" s="1"/>
  <c r="AS131" i="19" s="1"/>
  <c r="X130" i="19"/>
  <c r="F130" i="19"/>
  <c r="W130" i="19"/>
  <c r="P130" i="19"/>
  <c r="H130" i="19"/>
  <c r="S130" i="19"/>
  <c r="E130" i="19"/>
  <c r="Y130" i="19"/>
  <c r="G130" i="19"/>
  <c r="D130" i="19"/>
  <c r="C130" i="19"/>
  <c r="Q130" i="19"/>
  <c r="R130" i="19"/>
  <c r="AB129" i="19"/>
  <c r="AW129" i="19"/>
  <c r="AP129" i="19"/>
  <c r="AG129" i="19"/>
  <c r="AN129" i="19"/>
  <c r="AH129" i="19"/>
  <c r="AK129" i="19"/>
  <c r="AU129" i="19"/>
  <c r="AF129" i="19"/>
  <c r="AI129" i="19"/>
  <c r="BA129" i="19"/>
  <c r="BF129" i="19"/>
  <c r="AZ129" i="19"/>
  <c r="Z129" i="19"/>
  <c r="BB129" i="19"/>
  <c r="AX129" i="19"/>
  <c r="BC129" i="19"/>
  <c r="BE129" i="19"/>
  <c r="BG128" i="19"/>
  <c r="AC129" i="19"/>
  <c r="AY129" i="19"/>
  <c r="AV129" i="19"/>
  <c r="AJ129" i="19"/>
  <c r="AM129" i="19"/>
  <c r="AE129" i="19"/>
  <c r="AO129" i="19"/>
  <c r="AA130" i="19" l="1"/>
  <c r="AQ130" i="19"/>
  <c r="AT130" i="19"/>
  <c r="BD130" i="19" s="1"/>
  <c r="AL130" i="19"/>
  <c r="AR131" i="19"/>
  <c r="T131" i="19"/>
  <c r="AB130" i="19"/>
  <c r="M130" i="19"/>
  <c r="L130" i="19"/>
  <c r="I131" i="19"/>
  <c r="J131" i="19"/>
  <c r="K131" i="19"/>
  <c r="O131" i="19"/>
  <c r="AC130" i="19"/>
  <c r="AI130" i="19"/>
  <c r="BC130" i="19"/>
  <c r="AG130" i="19"/>
  <c r="BE130" i="19"/>
  <c r="AX130" i="19"/>
  <c r="BF130" i="19"/>
  <c r="AU130" i="19"/>
  <c r="AP130" i="19"/>
  <c r="AH130" i="19"/>
  <c r="AN130" i="19"/>
  <c r="AZ130" i="19"/>
  <c r="AW130" i="19"/>
  <c r="AK130" i="19"/>
  <c r="Z130" i="19"/>
  <c r="BA130" i="19"/>
  <c r="BB130" i="19"/>
  <c r="AF130" i="19"/>
  <c r="S131" i="19"/>
  <c r="V131" i="19"/>
  <c r="R131" i="19"/>
  <c r="P131" i="19"/>
  <c r="E131" i="19"/>
  <c r="C131" i="19"/>
  <c r="F131" i="19"/>
  <c r="X131" i="19"/>
  <c r="B132" i="19" a="1"/>
  <c r="B132" i="19" s="1"/>
  <c r="AS132" i="19" s="1"/>
  <c r="W131" i="19"/>
  <c r="U131" i="19"/>
  <c r="G131" i="19"/>
  <c r="D131" i="19"/>
  <c r="Y131" i="19"/>
  <c r="H131" i="19"/>
  <c r="Q131" i="19"/>
  <c r="AV130" i="19"/>
  <c r="AM130" i="19"/>
  <c r="AE130" i="19"/>
  <c r="AJ130" i="19"/>
  <c r="AO130" i="19"/>
  <c r="AY130" i="19"/>
  <c r="AD130" i="19"/>
  <c r="BG129" i="19"/>
  <c r="AA131" i="19" l="1"/>
  <c r="AQ131" i="19"/>
  <c r="AT131" i="19"/>
  <c r="BD131" i="19" s="1"/>
  <c r="AL131" i="19"/>
  <c r="AR132" i="19"/>
  <c r="T132" i="19"/>
  <c r="AB131" i="19"/>
  <c r="K132" i="19"/>
  <c r="O132" i="19"/>
  <c r="I132" i="19"/>
  <c r="J132" i="19"/>
  <c r="L131" i="19"/>
  <c r="M131" i="19"/>
  <c r="AC131" i="19"/>
  <c r="Q132" i="19"/>
  <c r="V132" i="19"/>
  <c r="R132" i="19"/>
  <c r="H132" i="19"/>
  <c r="P132" i="19"/>
  <c r="Y132" i="19"/>
  <c r="E132" i="19"/>
  <c r="X132" i="19"/>
  <c r="U132" i="19"/>
  <c r="S132" i="19"/>
  <c r="C132" i="19"/>
  <c r="F132" i="19"/>
  <c r="D132" i="19"/>
  <c r="W132" i="19"/>
  <c r="G132" i="19"/>
  <c r="B133" i="19" a="1"/>
  <c r="B133" i="19" s="1"/>
  <c r="AS133" i="19" s="1"/>
  <c r="AZ131" i="19"/>
  <c r="AK131" i="19"/>
  <c r="AP131" i="19"/>
  <c r="AF131" i="19"/>
  <c r="AU131" i="19"/>
  <c r="BE131" i="19"/>
  <c r="AW131" i="19"/>
  <c r="AI131" i="19"/>
  <c r="BF131" i="19"/>
  <c r="AN131" i="19"/>
  <c r="AX131" i="19"/>
  <c r="BB131" i="19"/>
  <c r="BC131" i="19"/>
  <c r="Z131" i="19"/>
  <c r="AH131" i="19"/>
  <c r="AG131" i="19"/>
  <c r="BA131" i="19"/>
  <c r="AV131" i="19"/>
  <c r="AM131" i="19"/>
  <c r="AE131" i="19"/>
  <c r="AJ131" i="19"/>
  <c r="AO131" i="19"/>
  <c r="AD131" i="19"/>
  <c r="AY131" i="19"/>
  <c r="BG130" i="19"/>
  <c r="AA132" i="19" l="1"/>
  <c r="AQ132" i="19"/>
  <c r="AT132" i="19"/>
  <c r="BD132" i="19" s="1"/>
  <c r="AL132" i="19"/>
  <c r="AR133" i="19"/>
  <c r="T133" i="19"/>
  <c r="AC132" i="19"/>
  <c r="O133" i="19"/>
  <c r="I133" i="19"/>
  <c r="J133" i="19"/>
  <c r="K133" i="19"/>
  <c r="L132" i="19"/>
  <c r="M132" i="19"/>
  <c r="AD132" i="19"/>
  <c r="AJ132" i="19"/>
  <c r="AY132" i="19"/>
  <c r="AM132" i="19"/>
  <c r="AV132" i="19"/>
  <c r="AE132" i="19"/>
  <c r="AO132" i="19"/>
  <c r="AU132" i="19"/>
  <c r="AP132" i="19"/>
  <c r="AN132" i="19"/>
  <c r="AX132" i="19"/>
  <c r="AK132" i="19"/>
  <c r="BF132" i="19"/>
  <c r="BB132" i="19"/>
  <c r="BE132" i="19"/>
  <c r="AH132" i="19"/>
  <c r="BC132" i="19"/>
  <c r="BA132" i="19"/>
  <c r="AZ132" i="19"/>
  <c r="Z132" i="19"/>
  <c r="AG132" i="19"/>
  <c r="AF132" i="19"/>
  <c r="AI132" i="19"/>
  <c r="AW132" i="19"/>
  <c r="AB132" i="19"/>
  <c r="BG131" i="19"/>
  <c r="R133" i="19"/>
  <c r="V133" i="19"/>
  <c r="W133" i="19"/>
  <c r="C133" i="19"/>
  <c r="B134" i="19" a="1"/>
  <c r="B134" i="19" s="1"/>
  <c r="AS134" i="19" s="1"/>
  <c r="S133" i="19"/>
  <c r="F133" i="19"/>
  <c r="E133" i="19"/>
  <c r="U133" i="19"/>
  <c r="D133" i="19"/>
  <c r="H133" i="19"/>
  <c r="P133" i="19"/>
  <c r="Q133" i="19"/>
  <c r="Y133" i="19"/>
  <c r="G133" i="19"/>
  <c r="X133" i="19"/>
  <c r="AA133" i="19" l="1"/>
  <c r="AQ133" i="19"/>
  <c r="AT133" i="19"/>
  <c r="BD133" i="19" s="1"/>
  <c r="AL133" i="19"/>
  <c r="AR134" i="19"/>
  <c r="T134" i="19"/>
  <c r="AC133" i="19"/>
  <c r="I134" i="19"/>
  <c r="J134" i="19"/>
  <c r="K134" i="19"/>
  <c r="O134" i="19"/>
  <c r="M133" i="19"/>
  <c r="L133" i="19"/>
  <c r="BB133" i="19"/>
  <c r="AG133" i="19"/>
  <c r="AK133" i="19"/>
  <c r="AW133" i="19"/>
  <c r="AI133" i="19"/>
  <c r="AF133" i="19"/>
  <c r="AX133" i="19"/>
  <c r="AN133" i="19"/>
  <c r="BA133" i="19"/>
  <c r="BC133" i="19"/>
  <c r="Z133" i="19"/>
  <c r="BF133" i="19"/>
  <c r="AZ133" i="19"/>
  <c r="AH133" i="19"/>
  <c r="BE133" i="19"/>
  <c r="AP133" i="19"/>
  <c r="AU133" i="19"/>
  <c r="AY133" i="19"/>
  <c r="AM133" i="19"/>
  <c r="AJ133" i="19"/>
  <c r="AO133" i="19"/>
  <c r="AV133" i="19"/>
  <c r="AE133" i="19"/>
  <c r="AD133" i="19"/>
  <c r="BG132" i="19"/>
  <c r="AB133" i="19"/>
  <c r="U134" i="19"/>
  <c r="V134" i="19"/>
  <c r="E134" i="19"/>
  <c r="X134" i="19"/>
  <c r="H134" i="19"/>
  <c r="G134" i="19"/>
  <c r="R134" i="19"/>
  <c r="B135" i="19" a="1"/>
  <c r="B135" i="19" s="1"/>
  <c r="AS135" i="19" s="1"/>
  <c r="F134" i="19"/>
  <c r="P134" i="19"/>
  <c r="S134" i="19"/>
  <c r="Q134" i="19"/>
  <c r="D134" i="19"/>
  <c r="C134" i="19"/>
  <c r="W134" i="19"/>
  <c r="Y134" i="19"/>
  <c r="AA134" i="19" l="1"/>
  <c r="AQ134" i="19"/>
  <c r="AT134" i="19"/>
  <c r="AL134" i="19"/>
  <c r="AR135" i="19"/>
  <c r="T135" i="19"/>
  <c r="AC134" i="19"/>
  <c r="L134" i="19"/>
  <c r="M134" i="19"/>
  <c r="I135" i="19"/>
  <c r="K135" i="19"/>
  <c r="J135" i="19"/>
  <c r="O135" i="19"/>
  <c r="AV134" i="19"/>
  <c r="AO134" i="19"/>
  <c r="AY134" i="19"/>
  <c r="AM134" i="19"/>
  <c r="AD134" i="19"/>
  <c r="AE134" i="19"/>
  <c r="AJ134" i="19"/>
  <c r="AB134" i="19"/>
  <c r="Y135" i="19"/>
  <c r="V135" i="19"/>
  <c r="H135" i="19"/>
  <c r="D135" i="19"/>
  <c r="S135" i="19"/>
  <c r="W135" i="19"/>
  <c r="P135" i="19"/>
  <c r="F135" i="19"/>
  <c r="E135" i="19"/>
  <c r="C135" i="19"/>
  <c r="X135" i="19"/>
  <c r="G135" i="19"/>
  <c r="R135" i="19"/>
  <c r="U135" i="19"/>
  <c r="B136" i="19" a="1"/>
  <c r="B136" i="19" s="1"/>
  <c r="AS136" i="19" s="1"/>
  <c r="Q135" i="19"/>
  <c r="BG133" i="19"/>
  <c r="AW134" i="19"/>
  <c r="AU134" i="19"/>
  <c r="AN134" i="19"/>
  <c r="AI134" i="19"/>
  <c r="AG134" i="19"/>
  <c r="BF134" i="19"/>
  <c r="BC134" i="19"/>
  <c r="BD134" i="19"/>
  <c r="BE134" i="19"/>
  <c r="BB134" i="19"/>
  <c r="AZ134" i="19"/>
  <c r="AK134" i="19"/>
  <c r="BA134" i="19"/>
  <c r="AF134" i="19"/>
  <c r="AX134" i="19"/>
  <c r="Z134" i="19"/>
  <c r="AH134" i="19"/>
  <c r="AP134" i="19"/>
  <c r="AA135" i="19" l="1"/>
  <c r="AQ135" i="19"/>
  <c r="AT135" i="19"/>
  <c r="BD135" i="19" s="1"/>
  <c r="AL135" i="19"/>
  <c r="AC135" i="19"/>
  <c r="AR136" i="19"/>
  <c r="T136" i="19"/>
  <c r="M135" i="19"/>
  <c r="L135" i="19"/>
  <c r="K136" i="19"/>
  <c r="O136" i="19"/>
  <c r="I136" i="19"/>
  <c r="J136" i="19"/>
  <c r="AB135" i="19"/>
  <c r="P136" i="19"/>
  <c r="V136" i="19"/>
  <c r="R136" i="19"/>
  <c r="D136" i="19"/>
  <c r="B137" i="19" a="1"/>
  <c r="B137" i="19" s="1"/>
  <c r="AS137" i="19" s="1"/>
  <c r="X136" i="19"/>
  <c r="C136" i="19"/>
  <c r="S136" i="19"/>
  <c r="W136" i="19"/>
  <c r="U136" i="19"/>
  <c r="Y136" i="19"/>
  <c r="Q136" i="19"/>
  <c r="G136" i="19"/>
  <c r="E136" i="19"/>
  <c r="H136" i="19"/>
  <c r="F136" i="19"/>
  <c r="AI135" i="19"/>
  <c r="AN135" i="19"/>
  <c r="BE135" i="19"/>
  <c r="AP135" i="19"/>
  <c r="BB135" i="19"/>
  <c r="Z135" i="19"/>
  <c r="AZ135" i="19"/>
  <c r="BA135" i="19"/>
  <c r="BF135" i="19"/>
  <c r="AU135" i="19"/>
  <c r="AG135" i="19"/>
  <c r="BC135" i="19"/>
  <c r="AW135" i="19"/>
  <c r="AK135" i="19"/>
  <c r="AH135" i="19"/>
  <c r="AX135" i="19"/>
  <c r="AF135" i="19"/>
  <c r="BG134" i="19"/>
  <c r="AM135" i="19"/>
  <c r="AE135" i="19"/>
  <c r="AY135" i="19"/>
  <c r="AV135" i="19"/>
  <c r="AD135" i="19"/>
  <c r="AO135" i="19"/>
  <c r="AJ135" i="19"/>
  <c r="AA136" i="19" l="1"/>
  <c r="AQ136" i="19"/>
  <c r="AT136" i="19"/>
  <c r="AL136" i="19"/>
  <c r="AR137" i="19"/>
  <c r="T137" i="19"/>
  <c r="O137" i="19"/>
  <c r="I137" i="19"/>
  <c r="J137" i="19"/>
  <c r="K137" i="19"/>
  <c r="L136" i="19"/>
  <c r="M136" i="19"/>
  <c r="BG135" i="19"/>
  <c r="AO136" i="19"/>
  <c r="AM136" i="19"/>
  <c r="AV136" i="19"/>
  <c r="AD136" i="19"/>
  <c r="AY136" i="19"/>
  <c r="AJ136" i="19"/>
  <c r="AE136" i="19"/>
  <c r="S137" i="19"/>
  <c r="V137" i="19"/>
  <c r="H137" i="19"/>
  <c r="W137" i="19"/>
  <c r="B138" i="19" a="1"/>
  <c r="B138" i="19" s="1"/>
  <c r="AS138" i="19" s="1"/>
  <c r="U137" i="19"/>
  <c r="E137" i="19"/>
  <c r="F137" i="19"/>
  <c r="X137" i="19"/>
  <c r="P137" i="19"/>
  <c r="G137" i="19"/>
  <c r="D137" i="19"/>
  <c r="Q137" i="19"/>
  <c r="R137" i="19"/>
  <c r="Y137" i="19"/>
  <c r="C137" i="19"/>
  <c r="AN136" i="19"/>
  <c r="AI136" i="19"/>
  <c r="BE136" i="19"/>
  <c r="AF136" i="19"/>
  <c r="BC136" i="19"/>
  <c r="AG136" i="19"/>
  <c r="BA136" i="19"/>
  <c r="BB136" i="19"/>
  <c r="AU136" i="19"/>
  <c r="AH136" i="19"/>
  <c r="AX136" i="19"/>
  <c r="Z136" i="19"/>
  <c r="BF136" i="19"/>
  <c r="AW136" i="19"/>
  <c r="AK136" i="19"/>
  <c r="AZ136" i="19"/>
  <c r="AP136" i="19"/>
  <c r="BD136" i="19"/>
  <c r="AB136" i="19"/>
  <c r="AC136" i="19"/>
  <c r="AA137" i="19" l="1"/>
  <c r="AQ137" i="19"/>
  <c r="AT137" i="19"/>
  <c r="AL137" i="19"/>
  <c r="AR138" i="19"/>
  <c r="T138" i="19"/>
  <c r="AB137" i="19"/>
  <c r="I138" i="19"/>
  <c r="J138" i="19"/>
  <c r="K138" i="19"/>
  <c r="O138" i="19"/>
  <c r="M137" i="19"/>
  <c r="L137" i="19"/>
  <c r="BG136" i="19"/>
  <c r="E138" i="19"/>
  <c r="V138" i="19"/>
  <c r="H138" i="19"/>
  <c r="S138" i="19"/>
  <c r="G138" i="19"/>
  <c r="B139" i="19" a="1"/>
  <c r="B139" i="19" s="1"/>
  <c r="AS139" i="19" s="1"/>
  <c r="F138" i="19"/>
  <c r="D138" i="19"/>
  <c r="Q138" i="19"/>
  <c r="X138" i="19"/>
  <c r="Y138" i="19"/>
  <c r="R138" i="19"/>
  <c r="P138" i="19"/>
  <c r="W138" i="19"/>
  <c r="U138" i="19"/>
  <c r="C138" i="19"/>
  <c r="BB137" i="19"/>
  <c r="BD137" i="19"/>
  <c r="AZ137" i="19"/>
  <c r="AK137" i="19"/>
  <c r="AU137" i="19"/>
  <c r="AF137" i="19"/>
  <c r="AH137" i="19"/>
  <c r="BF137" i="19"/>
  <c r="AW137" i="19"/>
  <c r="AI137" i="19"/>
  <c r="BC137" i="19"/>
  <c r="BE137" i="19"/>
  <c r="AG137" i="19"/>
  <c r="AP137" i="19"/>
  <c r="Z137" i="19"/>
  <c r="BA137" i="19"/>
  <c r="AX137" i="19"/>
  <c r="AN137" i="19"/>
  <c r="AC137" i="19"/>
  <c r="AM137" i="19"/>
  <c r="AY137" i="19"/>
  <c r="AE137" i="19"/>
  <c r="AV137" i="19"/>
  <c r="AD137" i="19"/>
  <c r="AO137" i="19"/>
  <c r="AJ137" i="19"/>
  <c r="AA138" i="19" l="1"/>
  <c r="AQ138" i="19"/>
  <c r="AT138" i="19"/>
  <c r="BD138" i="19" s="1"/>
  <c r="AL138" i="19"/>
  <c r="AE138" i="19"/>
  <c r="AC138" i="19"/>
  <c r="AR139" i="19"/>
  <c r="T139" i="19"/>
  <c r="L138" i="19"/>
  <c r="M138" i="19"/>
  <c r="I139" i="19"/>
  <c r="J139" i="19"/>
  <c r="K139" i="19"/>
  <c r="O139" i="19"/>
  <c r="AD138" i="19"/>
  <c r="F139" i="19"/>
  <c r="V139" i="19"/>
  <c r="D139" i="19"/>
  <c r="C139" i="19"/>
  <c r="B140" i="19" a="1"/>
  <c r="B140" i="19" s="1"/>
  <c r="AS140" i="19" s="1"/>
  <c r="Q139" i="19"/>
  <c r="U139" i="19"/>
  <c r="P139" i="19"/>
  <c r="X139" i="19"/>
  <c r="W139" i="19"/>
  <c r="H139" i="19"/>
  <c r="G139" i="19"/>
  <c r="Y139" i="19"/>
  <c r="S139" i="19"/>
  <c r="E139" i="19"/>
  <c r="R139" i="19"/>
  <c r="AB138" i="19"/>
  <c r="BG137" i="19"/>
  <c r="AJ138" i="19"/>
  <c r="AO138" i="19"/>
  <c r="AM138" i="19"/>
  <c r="AV138" i="19"/>
  <c r="AY138" i="19"/>
  <c r="AI138" i="19"/>
  <c r="AW138" i="19"/>
  <c r="BB138" i="19"/>
  <c r="AN138" i="19"/>
  <c r="BE138" i="19"/>
  <c r="BA138" i="19"/>
  <c r="Z138" i="19"/>
  <c r="AK138" i="19"/>
  <c r="AH138" i="19"/>
  <c r="AU138" i="19"/>
  <c r="AX138" i="19"/>
  <c r="AF138" i="19"/>
  <c r="BF138" i="19"/>
  <c r="AZ138" i="19"/>
  <c r="BC138" i="19"/>
  <c r="AG138" i="19"/>
  <c r="AP138" i="19"/>
  <c r="AA139" i="19" l="1"/>
  <c r="AQ139" i="19"/>
  <c r="AT139" i="19"/>
  <c r="AL139" i="19"/>
  <c r="AR140" i="19"/>
  <c r="T140" i="19"/>
  <c r="BG138" i="19"/>
  <c r="K140" i="19"/>
  <c r="O140" i="19"/>
  <c r="I140" i="19"/>
  <c r="J140" i="19"/>
  <c r="M139" i="19"/>
  <c r="L139" i="19"/>
  <c r="AB139" i="19"/>
  <c r="AJ139" i="19"/>
  <c r="AY139" i="19"/>
  <c r="AE139" i="19"/>
  <c r="AV139" i="19"/>
  <c r="AM139" i="19"/>
  <c r="AO139" i="19"/>
  <c r="AD139" i="19"/>
  <c r="AC139" i="19"/>
  <c r="S140" i="19"/>
  <c r="V140" i="19"/>
  <c r="C140" i="19"/>
  <c r="D140" i="19"/>
  <c r="F140" i="19"/>
  <c r="R140" i="19"/>
  <c r="U140" i="19"/>
  <c r="B141" i="19" a="1"/>
  <c r="B141" i="19" s="1"/>
  <c r="AS141" i="19" s="1"/>
  <c r="E140" i="19"/>
  <c r="X140" i="19"/>
  <c r="Q140" i="19"/>
  <c r="P140" i="19"/>
  <c r="H140" i="19"/>
  <c r="W140" i="19"/>
  <c r="G140" i="19"/>
  <c r="Y140" i="19"/>
  <c r="AX139" i="19"/>
  <c r="AZ139" i="19"/>
  <c r="AK139" i="19"/>
  <c r="AU139" i="19"/>
  <c r="AH139" i="19"/>
  <c r="AG139" i="19"/>
  <c r="BA139" i="19"/>
  <c r="AN139" i="19"/>
  <c r="Z139" i="19"/>
  <c r="BF139" i="19"/>
  <c r="AF139" i="19"/>
  <c r="BE139" i="19"/>
  <c r="BB139" i="19"/>
  <c r="BD139" i="19"/>
  <c r="AI139" i="19"/>
  <c r="AP139" i="19"/>
  <c r="AW139" i="19"/>
  <c r="BC139" i="19"/>
  <c r="AC140" i="19" l="1"/>
  <c r="AA140" i="19"/>
  <c r="AQ140" i="19"/>
  <c r="AT140" i="19"/>
  <c r="BD140" i="19" s="1"/>
  <c r="AL140" i="19"/>
  <c r="AR141" i="19"/>
  <c r="T141" i="19"/>
  <c r="AB140" i="19"/>
  <c r="O141" i="19"/>
  <c r="I141" i="19"/>
  <c r="K141" i="19"/>
  <c r="J141" i="19"/>
  <c r="L140" i="19"/>
  <c r="M140" i="19"/>
  <c r="W141" i="19"/>
  <c r="V141" i="19"/>
  <c r="G141" i="19"/>
  <c r="H141" i="19"/>
  <c r="Q141" i="19"/>
  <c r="D141" i="19"/>
  <c r="C141" i="19"/>
  <c r="P141" i="19"/>
  <c r="B142" i="19" a="1"/>
  <c r="B142" i="19" s="1"/>
  <c r="AS142" i="19" s="1"/>
  <c r="Y141" i="19"/>
  <c r="S141" i="19"/>
  <c r="E141" i="19"/>
  <c r="F141" i="19"/>
  <c r="X141" i="19"/>
  <c r="U141" i="19"/>
  <c r="R141" i="19"/>
  <c r="AN140" i="19"/>
  <c r="BB140" i="19"/>
  <c r="BA140" i="19"/>
  <c r="AW140" i="19"/>
  <c r="AH140" i="19"/>
  <c r="AZ140" i="19"/>
  <c r="BF140" i="19"/>
  <c r="AP140" i="19"/>
  <c r="AU140" i="19"/>
  <c r="AI140" i="19"/>
  <c r="BC140" i="19"/>
  <c r="AK140" i="19"/>
  <c r="Z140" i="19"/>
  <c r="BE140" i="19"/>
  <c r="AG140" i="19"/>
  <c r="AX140" i="19"/>
  <c r="AF140" i="19"/>
  <c r="BG139" i="19"/>
  <c r="AJ140" i="19"/>
  <c r="AV140" i="19"/>
  <c r="AD140" i="19"/>
  <c r="AO140" i="19"/>
  <c r="AM140" i="19"/>
  <c r="AE140" i="19"/>
  <c r="AY140" i="19"/>
  <c r="AA141" i="19" l="1"/>
  <c r="AQ141" i="19"/>
  <c r="AT141" i="19"/>
  <c r="AL141" i="19"/>
  <c r="AR142" i="19"/>
  <c r="AB141" i="19"/>
  <c r="T142" i="19"/>
  <c r="B143" i="19" a="1"/>
  <c r="B143" i="19" s="1"/>
  <c r="AS143" i="19" s="1"/>
  <c r="I142" i="19"/>
  <c r="J142" i="19"/>
  <c r="K142" i="19"/>
  <c r="O142" i="19"/>
  <c r="M141" i="19"/>
  <c r="L141" i="19"/>
  <c r="BG140" i="19"/>
  <c r="AO141" i="19"/>
  <c r="AD141" i="19"/>
  <c r="AM141" i="19"/>
  <c r="AY141" i="19"/>
  <c r="AE141" i="19"/>
  <c r="AJ141" i="19"/>
  <c r="AV141" i="19"/>
  <c r="BA141" i="19"/>
  <c r="AW141" i="19"/>
  <c r="AG141" i="19"/>
  <c r="BB141" i="19"/>
  <c r="AP141" i="19"/>
  <c r="AF141" i="19"/>
  <c r="AZ141" i="19"/>
  <c r="AK141" i="19"/>
  <c r="AX141" i="19"/>
  <c r="AU141" i="19"/>
  <c r="Z141" i="19"/>
  <c r="AI141" i="19"/>
  <c r="BC141" i="19"/>
  <c r="BD141" i="19"/>
  <c r="AH141" i="19"/>
  <c r="BF141" i="19"/>
  <c r="AN141" i="19"/>
  <c r="BE141" i="19"/>
  <c r="R142" i="19"/>
  <c r="V142" i="19"/>
  <c r="W142" i="19"/>
  <c r="Y142" i="19"/>
  <c r="Q142" i="19"/>
  <c r="U142" i="19"/>
  <c r="E142" i="19"/>
  <c r="D142" i="19"/>
  <c r="P142" i="19"/>
  <c r="S142" i="19"/>
  <c r="X142" i="19"/>
  <c r="G142" i="19"/>
  <c r="C142" i="19"/>
  <c r="F142" i="19"/>
  <c r="H142" i="19"/>
  <c r="AC141" i="19"/>
  <c r="AA142" i="19" l="1"/>
  <c r="AQ142" i="19"/>
  <c r="AT142" i="19"/>
  <c r="BD142" i="19" s="1"/>
  <c r="AL142" i="19"/>
  <c r="AB142" i="19"/>
  <c r="AR143" i="19"/>
  <c r="AC142" i="19"/>
  <c r="E143" i="19"/>
  <c r="AO143" i="19" s="1"/>
  <c r="T143" i="19"/>
  <c r="B144" i="19" a="1"/>
  <c r="B144" i="19" s="1"/>
  <c r="AS144" i="19" s="1"/>
  <c r="L142" i="19"/>
  <c r="M142" i="19"/>
  <c r="C143" i="19"/>
  <c r="V143" i="19"/>
  <c r="R143" i="19"/>
  <c r="Q143" i="19"/>
  <c r="Y143" i="19"/>
  <c r="F143" i="19"/>
  <c r="G143" i="19"/>
  <c r="H143" i="19"/>
  <c r="D143" i="19"/>
  <c r="U143" i="19"/>
  <c r="S143" i="19"/>
  <c r="W143" i="19"/>
  <c r="P143" i="19"/>
  <c r="X143" i="19"/>
  <c r="I143" i="19"/>
  <c r="J143" i="19"/>
  <c r="K143" i="19"/>
  <c r="O143" i="19"/>
  <c r="BG141" i="19"/>
  <c r="AZ142" i="19"/>
  <c r="AN142" i="19"/>
  <c r="AG142" i="19"/>
  <c r="AX142" i="19"/>
  <c r="AK142" i="19"/>
  <c r="BE142" i="19"/>
  <c r="AF142" i="19"/>
  <c r="AU142" i="19"/>
  <c r="AI142" i="19"/>
  <c r="BB142" i="19"/>
  <c r="AW142" i="19"/>
  <c r="BF142" i="19"/>
  <c r="AH142" i="19"/>
  <c r="BC142" i="19"/>
  <c r="Z142" i="19"/>
  <c r="BA142" i="19"/>
  <c r="AP142" i="19"/>
  <c r="AM142" i="19"/>
  <c r="AV142" i="19"/>
  <c r="AJ142" i="19"/>
  <c r="AO142" i="19"/>
  <c r="AY142" i="19"/>
  <c r="AE142" i="19"/>
  <c r="AD142" i="19"/>
  <c r="AA143" i="19" l="1"/>
  <c r="AQ143" i="19"/>
  <c r="AB143" i="19"/>
  <c r="AT143" i="19"/>
  <c r="BD143" i="19" s="1"/>
  <c r="AL143" i="19"/>
  <c r="AD143" i="19"/>
  <c r="AE143" i="19"/>
  <c r="AM143" i="19"/>
  <c r="AV143" i="19"/>
  <c r="AR144" i="19"/>
  <c r="AY143" i="19"/>
  <c r="AJ143" i="19"/>
  <c r="BC143" i="19"/>
  <c r="W144" i="19"/>
  <c r="T144" i="19"/>
  <c r="BB143" i="19"/>
  <c r="AP143" i="19"/>
  <c r="AN143" i="19"/>
  <c r="S144" i="19"/>
  <c r="F144" i="19"/>
  <c r="B145" i="19" a="1"/>
  <c r="B145" i="19" s="1"/>
  <c r="AS145" i="19" s="1"/>
  <c r="X144" i="19"/>
  <c r="G144" i="19"/>
  <c r="D144" i="19"/>
  <c r="AK143" i="19"/>
  <c r="M143" i="19"/>
  <c r="L143" i="19"/>
  <c r="C144" i="19"/>
  <c r="AG143" i="19"/>
  <c r="P144" i="19"/>
  <c r="BF143" i="19"/>
  <c r="Y144" i="19"/>
  <c r="AH143" i="19"/>
  <c r="AZ143" i="19"/>
  <c r="E144" i="19"/>
  <c r="AO144" i="19" s="1"/>
  <c r="BA143" i="19"/>
  <c r="AI143" i="19"/>
  <c r="U144" i="19"/>
  <c r="K144" i="19"/>
  <c r="O144" i="19"/>
  <c r="I144" i="19"/>
  <c r="J144" i="19"/>
  <c r="AF143" i="19"/>
  <c r="BE143" i="19"/>
  <c r="R144" i="19"/>
  <c r="Q144" i="19"/>
  <c r="AU143" i="19"/>
  <c r="Z143" i="19"/>
  <c r="V144" i="19"/>
  <c r="AX143" i="19"/>
  <c r="H144" i="19"/>
  <c r="AW143" i="19"/>
  <c r="AC143" i="19"/>
  <c r="BG142" i="19"/>
  <c r="AA144" i="19" l="1"/>
  <c r="AQ144" i="19"/>
  <c r="AT144" i="19"/>
  <c r="BD144" i="19" s="1"/>
  <c r="AL144" i="19"/>
  <c r="AC144" i="19"/>
  <c r="AD144" i="19"/>
  <c r="AR145" i="19"/>
  <c r="AH144" i="19"/>
  <c r="BF144" i="19"/>
  <c r="E145" i="19"/>
  <c r="AY145" i="19" s="1"/>
  <c r="T145" i="19"/>
  <c r="AE144" i="19"/>
  <c r="AV144" i="19"/>
  <c r="BG143" i="19"/>
  <c r="Z144" i="19"/>
  <c r="AB144" i="19"/>
  <c r="AY144" i="19"/>
  <c r="G145" i="19"/>
  <c r="Y145" i="19"/>
  <c r="X145" i="19"/>
  <c r="R145" i="19"/>
  <c r="C145" i="19"/>
  <c r="AN144" i="19"/>
  <c r="L144" i="19"/>
  <c r="M144" i="19"/>
  <c r="AF144" i="19"/>
  <c r="P145" i="19"/>
  <c r="F145" i="19"/>
  <c r="V145" i="19"/>
  <c r="BB144" i="19"/>
  <c r="AZ144" i="19"/>
  <c r="W145" i="19"/>
  <c r="AP144" i="19"/>
  <c r="AI144" i="19"/>
  <c r="AG144" i="19"/>
  <c r="BA144" i="19"/>
  <c r="H145" i="19"/>
  <c r="O145" i="19"/>
  <c r="I145" i="19"/>
  <c r="J145" i="19"/>
  <c r="K145" i="19"/>
  <c r="AU144" i="19"/>
  <c r="B146" i="19" a="1"/>
  <c r="B146" i="19" s="1"/>
  <c r="AS146" i="19" s="1"/>
  <c r="S145" i="19"/>
  <c r="AW144" i="19"/>
  <c r="Q145" i="19"/>
  <c r="BC144" i="19"/>
  <c r="AM144" i="19"/>
  <c r="AX144" i="19"/>
  <c r="D145" i="19"/>
  <c r="AK144" i="19"/>
  <c r="U145" i="19"/>
  <c r="AJ144" i="19"/>
  <c r="BE144" i="19"/>
  <c r="AA145" i="19" l="1"/>
  <c r="AQ145" i="19"/>
  <c r="AT145" i="19"/>
  <c r="BD145" i="19" s="1"/>
  <c r="AL145" i="19"/>
  <c r="BA145" i="19"/>
  <c r="AD145" i="19"/>
  <c r="AR146" i="19"/>
  <c r="AE145" i="19"/>
  <c r="AV145" i="19"/>
  <c r="AJ145" i="19"/>
  <c r="AO145" i="19"/>
  <c r="AM145" i="19"/>
  <c r="C146" i="19"/>
  <c r="T146" i="19"/>
  <c r="BB145" i="19"/>
  <c r="Z145" i="19"/>
  <c r="BG144" i="19"/>
  <c r="AB145" i="19"/>
  <c r="AI145" i="19"/>
  <c r="AW145" i="19"/>
  <c r="AG145" i="19"/>
  <c r="AH145" i="19"/>
  <c r="AX145" i="19"/>
  <c r="AF145" i="19"/>
  <c r="AC145" i="19"/>
  <c r="D146" i="19"/>
  <c r="F146" i="19"/>
  <c r="W146" i="19"/>
  <c r="E146" i="19"/>
  <c r="AO146" i="19" s="1"/>
  <c r="B147" i="19" a="1"/>
  <c r="B147" i="19" s="1"/>
  <c r="AS147" i="19" s="1"/>
  <c r="H146" i="19"/>
  <c r="Y146" i="19"/>
  <c r="X146" i="19"/>
  <c r="U146" i="19"/>
  <c r="S146" i="19"/>
  <c r="Q146" i="19"/>
  <c r="AU145" i="19"/>
  <c r="M145" i="19"/>
  <c r="L145" i="19"/>
  <c r="G146" i="19"/>
  <c r="BC145" i="19"/>
  <c r="AZ145" i="19"/>
  <c r="AP145" i="19"/>
  <c r="BF145" i="19"/>
  <c r="BE145" i="19"/>
  <c r="V146" i="19"/>
  <c r="I146" i="19"/>
  <c r="J146" i="19"/>
  <c r="K146" i="19"/>
  <c r="O146" i="19"/>
  <c r="AK145" i="19"/>
  <c r="P146" i="19"/>
  <c r="R146" i="19"/>
  <c r="AN145" i="19"/>
  <c r="AA146" i="19" l="1"/>
  <c r="AQ146" i="19"/>
  <c r="AT146" i="19"/>
  <c r="BD146" i="19" s="1"/>
  <c r="AL146" i="19"/>
  <c r="AR147" i="19"/>
  <c r="AB146" i="19"/>
  <c r="Z146" i="19"/>
  <c r="H147" i="19"/>
  <c r="T147" i="19"/>
  <c r="BB146" i="19"/>
  <c r="AU146" i="19"/>
  <c r="AK146" i="19"/>
  <c r="AN146" i="19"/>
  <c r="AW146" i="19"/>
  <c r="BE146" i="19"/>
  <c r="AZ146" i="19"/>
  <c r="AF146" i="19"/>
  <c r="AI146" i="19"/>
  <c r="AX146" i="19"/>
  <c r="BC146" i="19"/>
  <c r="AP146" i="19"/>
  <c r="AE146" i="19"/>
  <c r="AH146" i="19"/>
  <c r="BA146" i="19"/>
  <c r="AD146" i="19"/>
  <c r="BG145" i="19"/>
  <c r="AY146" i="19"/>
  <c r="AC146" i="19"/>
  <c r="AJ146" i="19"/>
  <c r="BF146" i="19"/>
  <c r="E147" i="19"/>
  <c r="AV147" i="19" s="1"/>
  <c r="C147" i="19"/>
  <c r="Q147" i="19"/>
  <c r="D147" i="19"/>
  <c r="U147" i="19"/>
  <c r="P147" i="19"/>
  <c r="S147" i="19"/>
  <c r="B148" i="19" a="1"/>
  <c r="B148" i="19" s="1"/>
  <c r="AS148" i="19" s="1"/>
  <c r="Y147" i="19"/>
  <c r="I147" i="19"/>
  <c r="K147" i="19"/>
  <c r="J147" i="19"/>
  <c r="O147" i="19"/>
  <c r="V147" i="19"/>
  <c r="G147" i="19"/>
  <c r="F147" i="19"/>
  <c r="X147" i="19"/>
  <c r="AV146" i="19"/>
  <c r="W147" i="19"/>
  <c r="R147" i="19"/>
  <c r="AM146" i="19"/>
  <c r="AG146" i="19"/>
  <c r="M146" i="19"/>
  <c r="L146" i="19"/>
  <c r="AA147" i="19" l="1"/>
  <c r="AQ147" i="19"/>
  <c r="AT147" i="19"/>
  <c r="BD147" i="19" s="1"/>
  <c r="AL147" i="19"/>
  <c r="AR148" i="19"/>
  <c r="AM147" i="19"/>
  <c r="T148" i="19"/>
  <c r="AU147" i="19"/>
  <c r="AJ147" i="19"/>
  <c r="AH147" i="19"/>
  <c r="BG146" i="19"/>
  <c r="BE147" i="19"/>
  <c r="BB147" i="19"/>
  <c r="AN147" i="19"/>
  <c r="AD147" i="19"/>
  <c r="BF147" i="19"/>
  <c r="AY147" i="19"/>
  <c r="AF147" i="19"/>
  <c r="AB147" i="19"/>
  <c r="AO147" i="19"/>
  <c r="AE147" i="19"/>
  <c r="BA147" i="19"/>
  <c r="AW147" i="19"/>
  <c r="K148" i="19"/>
  <c r="O148" i="19"/>
  <c r="J148" i="19"/>
  <c r="I148" i="19"/>
  <c r="E148" i="19"/>
  <c r="AV148" i="19" s="1"/>
  <c r="R148" i="19"/>
  <c r="U148" i="19"/>
  <c r="AP147" i="19"/>
  <c r="AC147" i="19"/>
  <c r="C148" i="19"/>
  <c r="W148" i="19"/>
  <c r="V148" i="19"/>
  <c r="AG147" i="19"/>
  <c r="L147" i="19"/>
  <c r="M147" i="19"/>
  <c r="AI147" i="19"/>
  <c r="P148" i="19"/>
  <c r="S148" i="19"/>
  <c r="AZ147" i="19"/>
  <c r="B149" i="19" a="1"/>
  <c r="B149" i="19" s="1"/>
  <c r="AS149" i="19" s="1"/>
  <c r="Q148" i="19"/>
  <c r="D148" i="19"/>
  <c r="F148" i="19"/>
  <c r="Z147" i="19"/>
  <c r="X148" i="19"/>
  <c r="BC147" i="19"/>
  <c r="Y148" i="19"/>
  <c r="G148" i="19"/>
  <c r="H148" i="19"/>
  <c r="AK147" i="19"/>
  <c r="AX147" i="19"/>
  <c r="AA148" i="19" l="1"/>
  <c r="AQ148" i="19"/>
  <c r="AT148" i="19"/>
  <c r="BD148" i="19" s="1"/>
  <c r="AL148" i="19"/>
  <c r="AR149" i="19"/>
  <c r="Y149" i="19"/>
  <c r="T149" i="19"/>
  <c r="BB148" i="19"/>
  <c r="AK148" i="19"/>
  <c r="AH148" i="19"/>
  <c r="BC148" i="19"/>
  <c r="AD148" i="19"/>
  <c r="AO148" i="19"/>
  <c r="AI148" i="19"/>
  <c r="Z148" i="19"/>
  <c r="AF148" i="19"/>
  <c r="BG147" i="19"/>
  <c r="AB148" i="19"/>
  <c r="H149" i="19"/>
  <c r="G149" i="19"/>
  <c r="Q149" i="19"/>
  <c r="L148" i="19"/>
  <c r="M148" i="19"/>
  <c r="B150" i="19" a="1"/>
  <c r="B150" i="19" s="1"/>
  <c r="AS150" i="19" s="1"/>
  <c r="W149" i="19"/>
  <c r="S149" i="19"/>
  <c r="R149" i="19"/>
  <c r="AB149" i="19" s="1"/>
  <c r="AU148" i="19"/>
  <c r="AZ148" i="19"/>
  <c r="D149" i="19"/>
  <c r="AE148" i="19"/>
  <c r="P149" i="19"/>
  <c r="O149" i="19"/>
  <c r="J149" i="19"/>
  <c r="I149" i="19"/>
  <c r="K149" i="19"/>
  <c r="AN148" i="19"/>
  <c r="AX148" i="19"/>
  <c r="X149" i="19"/>
  <c r="E149" i="19"/>
  <c r="AY149" i="19" s="1"/>
  <c r="AM148" i="19"/>
  <c r="AC148" i="19"/>
  <c r="AP148" i="19"/>
  <c r="BA148" i="19"/>
  <c r="AW148" i="19"/>
  <c r="V149" i="19"/>
  <c r="F149" i="19"/>
  <c r="AJ148" i="19"/>
  <c r="AG148" i="19"/>
  <c r="BE148" i="19"/>
  <c r="BF148" i="19"/>
  <c r="U149" i="19"/>
  <c r="C149" i="19"/>
  <c r="AY148" i="19"/>
  <c r="AA149" i="19" l="1"/>
  <c r="AQ149" i="19"/>
  <c r="AT149" i="19"/>
  <c r="BD149" i="19" s="1"/>
  <c r="AL149" i="19"/>
  <c r="AR150" i="19"/>
  <c r="W150" i="19"/>
  <c r="T150" i="19"/>
  <c r="AU149" i="19"/>
  <c r="AO149" i="19"/>
  <c r="BF149" i="19"/>
  <c r="AM149" i="19"/>
  <c r="AJ149" i="19"/>
  <c r="AW149" i="19"/>
  <c r="BB149" i="19"/>
  <c r="AV149" i="19"/>
  <c r="AD149" i="19"/>
  <c r="BG148" i="19"/>
  <c r="AC149" i="19"/>
  <c r="E150" i="19"/>
  <c r="AY150" i="19" s="1"/>
  <c r="S150" i="19"/>
  <c r="H150" i="19"/>
  <c r="D150" i="19"/>
  <c r="G150" i="19"/>
  <c r="AX149" i="19"/>
  <c r="M149" i="19"/>
  <c r="L149" i="19"/>
  <c r="V150" i="19"/>
  <c r="B151" i="19" a="1"/>
  <c r="B151" i="19" s="1"/>
  <c r="AS151" i="19" s="1"/>
  <c r="Q150" i="19"/>
  <c r="Y150" i="19"/>
  <c r="AP149" i="19"/>
  <c r="AG149" i="19"/>
  <c r="X150" i="19"/>
  <c r="BE149" i="19"/>
  <c r="C150" i="19"/>
  <c r="I150" i="19"/>
  <c r="J150" i="19"/>
  <c r="K150" i="19"/>
  <c r="O150" i="19"/>
  <c r="AN149" i="19"/>
  <c r="AF149" i="19"/>
  <c r="AH149" i="19"/>
  <c r="BC149" i="19"/>
  <c r="AZ149" i="19"/>
  <c r="AI149" i="19"/>
  <c r="AK149" i="19"/>
  <c r="P150" i="19"/>
  <c r="R150" i="19"/>
  <c r="BA149" i="19"/>
  <c r="U150" i="19"/>
  <c r="F150" i="19"/>
  <c r="Z149" i="19"/>
  <c r="AE149" i="19"/>
  <c r="AA150" i="19" l="1"/>
  <c r="AQ150" i="19"/>
  <c r="AT150" i="19"/>
  <c r="AL150" i="19"/>
  <c r="AR151" i="19"/>
  <c r="AE150" i="19"/>
  <c r="AF150" i="19"/>
  <c r="H151" i="19"/>
  <c r="T151" i="19"/>
  <c r="AO150" i="19"/>
  <c r="AV150" i="19"/>
  <c r="AM150" i="19"/>
  <c r="AG150" i="19"/>
  <c r="AX150" i="19"/>
  <c r="AN150" i="19"/>
  <c r="AJ150" i="19"/>
  <c r="BA150" i="19"/>
  <c r="AB150" i="19"/>
  <c r="AD150" i="19"/>
  <c r="AP150" i="19"/>
  <c r="AC150" i="19"/>
  <c r="Z150" i="19"/>
  <c r="BG149" i="19"/>
  <c r="BB150" i="19"/>
  <c r="AW150" i="19"/>
  <c r="R151" i="19"/>
  <c r="W151" i="19"/>
  <c r="U151" i="19"/>
  <c r="S151" i="19"/>
  <c r="Y151" i="19"/>
  <c r="P151" i="19"/>
  <c r="C151" i="19"/>
  <c r="V151" i="19"/>
  <c r="E151" i="19"/>
  <c r="AY151" i="19" s="1"/>
  <c r="F151" i="19"/>
  <c r="Q151" i="19"/>
  <c r="BE150" i="19"/>
  <c r="L150" i="19"/>
  <c r="M150" i="19"/>
  <c r="D151" i="19"/>
  <c r="B152" i="19" a="1"/>
  <c r="B152" i="19" s="1"/>
  <c r="AS152" i="19" s="1"/>
  <c r="BC150" i="19"/>
  <c r="BF150" i="19"/>
  <c r="AU150" i="19"/>
  <c r="BD150" i="19"/>
  <c r="G151" i="19"/>
  <c r="I151" i="19"/>
  <c r="K151" i="19"/>
  <c r="J151" i="19"/>
  <c r="O151" i="19"/>
  <c r="AI150" i="19"/>
  <c r="X151" i="19"/>
  <c r="AK150" i="19"/>
  <c r="AH150" i="19"/>
  <c r="AZ150" i="19"/>
  <c r="AA151" i="19" l="1"/>
  <c r="AQ151" i="19"/>
  <c r="AT151" i="19"/>
  <c r="AL151" i="19"/>
  <c r="AI151" i="19"/>
  <c r="AC151" i="19"/>
  <c r="AR152" i="19"/>
  <c r="T152" i="19"/>
  <c r="AX151" i="19"/>
  <c r="AK151" i="19"/>
  <c r="BG150" i="19"/>
  <c r="AU151" i="19"/>
  <c r="BF151" i="19"/>
  <c r="BD151" i="19"/>
  <c r="AE151" i="19"/>
  <c r="AM151" i="19"/>
  <c r="AD151" i="19"/>
  <c r="AB151" i="19"/>
  <c r="AV151" i="19"/>
  <c r="AO151" i="19"/>
  <c r="AJ151" i="19"/>
  <c r="Y152" i="19"/>
  <c r="K152" i="19"/>
  <c r="O152" i="19"/>
  <c r="J152" i="19"/>
  <c r="I152" i="19"/>
  <c r="U152" i="19"/>
  <c r="AP151" i="19"/>
  <c r="L151" i="19"/>
  <c r="M151" i="19"/>
  <c r="D152" i="19"/>
  <c r="G152" i="19"/>
  <c r="R152" i="19"/>
  <c r="Q152" i="19"/>
  <c r="X152" i="19"/>
  <c r="AN151" i="19"/>
  <c r="B153" i="19" a="1"/>
  <c r="B153" i="19" s="1"/>
  <c r="AS153" i="19" s="1"/>
  <c r="Z151" i="19"/>
  <c r="BB151" i="19"/>
  <c r="AH151" i="19"/>
  <c r="BE151" i="19"/>
  <c r="BA151" i="19"/>
  <c r="C152" i="19"/>
  <c r="W152" i="19"/>
  <c r="BC151" i="19"/>
  <c r="E152" i="19"/>
  <c r="AJ152" i="19" s="1"/>
  <c r="AF151" i="19"/>
  <c r="H152" i="19"/>
  <c r="AZ151" i="19"/>
  <c r="V152" i="19"/>
  <c r="F152" i="19"/>
  <c r="S152" i="19"/>
  <c r="AG151" i="19"/>
  <c r="AW151" i="19"/>
  <c r="P152" i="19"/>
  <c r="AA152" i="19" l="1"/>
  <c r="AQ152" i="19"/>
  <c r="AT152" i="19"/>
  <c r="BD152" i="19" s="1"/>
  <c r="AL152" i="19"/>
  <c r="AR153" i="19"/>
  <c r="T153" i="19"/>
  <c r="BA152" i="19"/>
  <c r="BE152" i="19"/>
  <c r="AC152" i="19"/>
  <c r="AX152" i="19"/>
  <c r="BG151" i="19"/>
  <c r="Z152" i="19"/>
  <c r="AZ152" i="19"/>
  <c r="AW152" i="19"/>
  <c r="AH152" i="19"/>
  <c r="AF152" i="19"/>
  <c r="AM152" i="19"/>
  <c r="BB152" i="19"/>
  <c r="AB152" i="19"/>
  <c r="AV152" i="19"/>
  <c r="AI152" i="19"/>
  <c r="AN152" i="19"/>
  <c r="AY152" i="19"/>
  <c r="BC152" i="19"/>
  <c r="BF152" i="19"/>
  <c r="AO152" i="19"/>
  <c r="AK152" i="19"/>
  <c r="AE152" i="19"/>
  <c r="AG152" i="19"/>
  <c r="AD152" i="19"/>
  <c r="O153" i="19"/>
  <c r="I153" i="19"/>
  <c r="J153" i="19"/>
  <c r="K153" i="19"/>
  <c r="W153" i="19"/>
  <c r="D153" i="19"/>
  <c r="F153" i="19"/>
  <c r="U153" i="19"/>
  <c r="P153" i="19"/>
  <c r="C153" i="19"/>
  <c r="H153" i="19"/>
  <c r="E153" i="19"/>
  <c r="AY153" i="19" s="1"/>
  <c r="Y153" i="19"/>
  <c r="S153" i="19"/>
  <c r="X153" i="19"/>
  <c r="Q153" i="19"/>
  <c r="V153" i="19"/>
  <c r="AP152" i="19"/>
  <c r="L152" i="19"/>
  <c r="M152" i="19"/>
  <c r="B154" i="19" a="1"/>
  <c r="B154" i="19" s="1"/>
  <c r="AS154" i="19" s="1"/>
  <c r="R153" i="19"/>
  <c r="G153" i="19"/>
  <c r="AU152" i="19"/>
  <c r="AA153" i="19" l="1"/>
  <c r="AQ153" i="19"/>
  <c r="AT153" i="19"/>
  <c r="BD153" i="19" s="1"/>
  <c r="AL153" i="19"/>
  <c r="AR154" i="19"/>
  <c r="G154" i="19"/>
  <c r="T154" i="19"/>
  <c r="BA153" i="19"/>
  <c r="BG152" i="19"/>
  <c r="BE153" i="19"/>
  <c r="BC153" i="19"/>
  <c r="BF153" i="19"/>
  <c r="AC153" i="19"/>
  <c r="AP153" i="19"/>
  <c r="AM153" i="19"/>
  <c r="AO153" i="19"/>
  <c r="AD153" i="19"/>
  <c r="V154" i="19"/>
  <c r="X154" i="19"/>
  <c r="E154" i="19"/>
  <c r="I154" i="19"/>
  <c r="J154" i="19"/>
  <c r="K154" i="19"/>
  <c r="O154" i="19"/>
  <c r="F154" i="19"/>
  <c r="AH153" i="19"/>
  <c r="AX153" i="19"/>
  <c r="AZ153" i="19"/>
  <c r="AK153" i="19"/>
  <c r="P154" i="19"/>
  <c r="AI153" i="19"/>
  <c r="AJ153" i="19"/>
  <c r="W154" i="19"/>
  <c r="S154" i="19"/>
  <c r="R154" i="19"/>
  <c r="AB153" i="19"/>
  <c r="M153" i="19"/>
  <c r="L153" i="19"/>
  <c r="BB153" i="19"/>
  <c r="AU153" i="19"/>
  <c r="Z153" i="19"/>
  <c r="AN153" i="19"/>
  <c r="AF153" i="19"/>
  <c r="C154" i="19"/>
  <c r="Q154" i="19"/>
  <c r="AW153" i="19"/>
  <c r="Y154" i="19"/>
  <c r="U154" i="19"/>
  <c r="AV153" i="19"/>
  <c r="D154" i="19"/>
  <c r="AE153" i="19"/>
  <c r="H154" i="19"/>
  <c r="AG153" i="19"/>
  <c r="AA154" i="19" l="1"/>
  <c r="AQ154" i="19"/>
  <c r="AS12" i="19"/>
  <c r="AS15" i="19"/>
  <c r="AS14" i="19"/>
  <c r="AS13" i="19"/>
  <c r="AS16" i="19"/>
  <c r="AS17" i="19"/>
  <c r="AS19" i="19"/>
  <c r="AS20" i="19"/>
  <c r="AS18" i="19"/>
  <c r="AS23" i="19"/>
  <c r="AS21" i="19"/>
  <c r="AS22" i="19"/>
  <c r="AS24" i="19"/>
  <c r="AS25" i="19"/>
  <c r="AS26" i="19"/>
  <c r="AS27" i="19"/>
  <c r="AS33" i="19"/>
  <c r="AT33" i="19" s="1"/>
  <c r="AS29" i="19"/>
  <c r="AS28" i="19"/>
  <c r="AS30" i="19"/>
  <c r="AS34" i="19"/>
  <c r="AT34" i="19" s="1"/>
  <c r="AS35" i="19"/>
  <c r="AT35" i="19" s="1"/>
  <c r="AS36" i="19"/>
  <c r="AT36" i="19" s="1"/>
  <c r="AS31" i="19"/>
  <c r="AS32" i="19"/>
  <c r="AS37" i="19"/>
  <c r="AT37" i="19" s="1"/>
  <c r="AS40" i="19"/>
  <c r="AT40" i="19" s="1"/>
  <c r="AS39" i="19"/>
  <c r="AT39" i="19" s="1"/>
  <c r="AS38" i="19"/>
  <c r="AT38" i="19" s="1"/>
  <c r="AS44" i="19"/>
  <c r="AT44" i="19" s="1"/>
  <c r="AS43" i="19"/>
  <c r="AT43" i="19" s="1"/>
  <c r="AS41" i="19"/>
  <c r="AT41" i="19" s="1"/>
  <c r="AS42" i="19"/>
  <c r="AT42" i="19" s="1"/>
  <c r="AS45" i="19"/>
  <c r="AT45" i="19" s="1"/>
  <c r="AS46" i="19"/>
  <c r="AT46" i="19" s="1"/>
  <c r="AS47" i="19"/>
  <c r="AT47" i="19" s="1"/>
  <c r="AS49" i="19"/>
  <c r="AT49" i="19" s="1"/>
  <c r="AS48" i="19"/>
  <c r="AT48" i="19" s="1"/>
  <c r="AS50" i="19"/>
  <c r="AT50" i="19" s="1"/>
  <c r="AS52" i="19"/>
  <c r="AT52" i="19" s="1"/>
  <c r="AS53" i="19"/>
  <c r="AT53" i="19" s="1"/>
  <c r="AS51" i="19"/>
  <c r="AT51" i="19" s="1"/>
  <c r="AS54" i="19"/>
  <c r="AT54" i="19" s="1"/>
  <c r="AS55" i="19"/>
  <c r="AT55" i="19" s="1"/>
  <c r="AS57" i="19"/>
  <c r="AT57" i="19" s="1"/>
  <c r="AS56" i="19"/>
  <c r="AT56" i="19" s="1"/>
  <c r="AS58" i="19"/>
  <c r="AT58" i="19" s="1"/>
  <c r="AS59" i="19"/>
  <c r="AT59" i="19" s="1"/>
  <c r="AS60" i="19"/>
  <c r="AT60" i="19" s="1"/>
  <c r="AS62" i="19"/>
  <c r="AT62" i="19" s="1"/>
  <c r="AS61" i="19"/>
  <c r="AT61" i="19" s="1"/>
  <c r="AS64" i="19"/>
  <c r="AT64" i="19" s="1"/>
  <c r="AS63" i="19"/>
  <c r="AT63" i="19" s="1"/>
  <c r="AS66" i="19"/>
  <c r="AT66" i="19" s="1"/>
  <c r="AS65" i="19"/>
  <c r="AT65" i="19" s="1"/>
  <c r="AS68" i="19"/>
  <c r="AT68" i="19" s="1"/>
  <c r="AS67" i="19"/>
  <c r="AT67" i="19" s="1"/>
  <c r="AS69" i="19"/>
  <c r="AT69" i="19" s="1"/>
  <c r="AS70" i="19"/>
  <c r="AT70" i="19" s="1"/>
  <c r="AS71" i="19"/>
  <c r="AT71" i="19" s="1"/>
  <c r="AS72" i="19"/>
  <c r="AT72" i="19" s="1"/>
  <c r="AS73" i="19"/>
  <c r="AT73" i="19" s="1"/>
  <c r="AS74" i="19"/>
  <c r="AT74" i="19" s="1"/>
  <c r="AS75" i="19"/>
  <c r="AT75" i="19" s="1"/>
  <c r="AS10" i="19"/>
  <c r="AT10" i="19" s="1"/>
  <c r="AS11" i="19"/>
  <c r="AT11" i="19" s="1"/>
  <c r="AT154" i="19"/>
  <c r="BD154" i="19" s="1"/>
  <c r="AL154" i="19"/>
  <c r="AT12" i="19"/>
  <c r="AT13" i="19"/>
  <c r="AT14" i="19"/>
  <c r="AT15" i="19"/>
  <c r="AT17" i="19"/>
  <c r="AT20" i="19"/>
  <c r="AT16" i="19"/>
  <c r="AT19" i="19"/>
  <c r="AT18" i="19"/>
  <c r="AT22" i="19"/>
  <c r="AT21" i="19"/>
  <c r="AT27" i="19"/>
  <c r="AT23" i="19"/>
  <c r="AT26" i="19"/>
  <c r="AT25" i="19"/>
  <c r="AT24" i="19"/>
  <c r="AT28" i="19"/>
  <c r="AT29" i="19"/>
  <c r="AT30" i="19"/>
  <c r="AT31" i="19"/>
  <c r="AT32" i="19"/>
  <c r="AB154" i="19"/>
  <c r="AG154" i="19"/>
  <c r="AZ154" i="19"/>
  <c r="AP154" i="19"/>
  <c r="AK154" i="19"/>
  <c r="Z154" i="19"/>
  <c r="AN154" i="19"/>
  <c r="BC154" i="19"/>
  <c r="BE154" i="19"/>
  <c r="AI154" i="19"/>
  <c r="AF154" i="19"/>
  <c r="AX154" i="19"/>
  <c r="AE154" i="19"/>
  <c r="AC154" i="19"/>
  <c r="AU154" i="19"/>
  <c r="AH154" i="19"/>
  <c r="BB154" i="19"/>
  <c r="BG153" i="19"/>
  <c r="AV154" i="19"/>
  <c r="AY154" i="19"/>
  <c r="AM154" i="19"/>
  <c r="AJ154" i="19"/>
  <c r="AO154" i="19"/>
  <c r="BA154" i="19"/>
  <c r="M154" i="19"/>
  <c r="L154" i="19"/>
  <c r="AD154" i="19"/>
  <c r="BF154" i="19"/>
  <c r="AW154" i="19"/>
  <c r="AU33" i="19" l="1"/>
  <c r="AU34" i="19"/>
  <c r="AU35" i="19"/>
  <c r="AU36" i="19"/>
  <c r="AU37" i="19"/>
  <c r="AU38" i="19"/>
  <c r="AU39" i="19"/>
  <c r="AU40" i="19"/>
  <c r="AU41" i="19"/>
  <c r="AU42" i="19"/>
  <c r="AU43" i="19"/>
  <c r="AU44" i="19"/>
  <c r="AU45" i="19"/>
  <c r="AU46" i="19"/>
  <c r="AU47" i="19"/>
  <c r="AU48" i="19"/>
  <c r="AU49" i="19"/>
  <c r="AU50" i="19"/>
  <c r="AU51" i="19"/>
  <c r="AU52" i="19"/>
  <c r="AU53" i="19"/>
  <c r="AU54" i="19"/>
  <c r="AU55" i="19"/>
  <c r="AU56" i="19"/>
  <c r="AU57" i="19"/>
  <c r="AU58" i="19"/>
  <c r="AU59" i="19"/>
  <c r="AU60" i="19"/>
  <c r="AU61" i="19"/>
  <c r="AU62" i="19"/>
  <c r="AU63" i="19"/>
  <c r="AU64" i="19"/>
  <c r="AU65" i="19"/>
  <c r="AU66" i="19"/>
  <c r="AU67" i="19"/>
  <c r="AU68" i="19"/>
  <c r="AU69" i="19"/>
  <c r="AU70" i="19"/>
  <c r="AU71" i="19"/>
  <c r="AU72" i="19"/>
  <c r="AU73" i="19"/>
  <c r="AU74" i="19"/>
  <c r="AU75" i="19"/>
  <c r="BD75" i="19"/>
  <c r="AX75" i="19"/>
  <c r="AY75" i="19" s="1"/>
  <c r="AV75" i="19"/>
  <c r="AV74" i="19"/>
  <c r="AX74" i="19"/>
  <c r="AY74" i="19" s="1"/>
  <c r="BD74" i="19"/>
  <c r="AV73" i="19"/>
  <c r="BD73" i="19"/>
  <c r="AX73" i="19"/>
  <c r="AY73" i="19" s="1"/>
  <c r="BD72" i="19"/>
  <c r="AV72" i="19"/>
  <c r="AX72" i="19"/>
  <c r="AY72" i="19" s="1"/>
  <c r="AX71" i="19"/>
  <c r="AY71" i="19" s="1"/>
  <c r="BD71" i="19"/>
  <c r="AV71" i="19"/>
  <c r="AX70" i="19"/>
  <c r="AY70" i="19" s="1"/>
  <c r="AV70" i="19"/>
  <c r="BD70" i="19"/>
  <c r="BD69" i="19"/>
  <c r="AV69" i="19"/>
  <c r="AX69" i="19"/>
  <c r="AY69" i="19" s="1"/>
  <c r="BD67" i="19"/>
  <c r="AV67" i="19"/>
  <c r="AX67" i="19"/>
  <c r="AY67" i="19" s="1"/>
  <c r="BD68" i="19"/>
  <c r="AX68" i="19"/>
  <c r="AY68" i="19" s="1"/>
  <c r="AV68" i="19"/>
  <c r="BD65" i="19"/>
  <c r="AX65" i="19"/>
  <c r="AY65" i="19" s="1"/>
  <c r="AV65" i="19"/>
  <c r="BD66" i="19"/>
  <c r="AV66" i="19"/>
  <c r="AX66" i="19"/>
  <c r="AY66" i="19" s="1"/>
  <c r="AX63" i="19"/>
  <c r="AY63" i="19" s="1"/>
  <c r="BD63" i="19"/>
  <c r="AV63" i="19"/>
  <c r="BD64" i="19"/>
  <c r="AX64" i="19"/>
  <c r="AY64" i="19" s="1"/>
  <c r="AV64" i="19"/>
  <c r="BD61" i="19"/>
  <c r="AX61" i="19"/>
  <c r="AY61" i="19" s="1"/>
  <c r="AV61" i="19"/>
  <c r="BD62" i="19"/>
  <c r="AV62" i="19"/>
  <c r="AX62" i="19"/>
  <c r="AY62" i="19" s="1"/>
  <c r="BD60" i="19"/>
  <c r="AV60" i="19"/>
  <c r="AX60" i="19"/>
  <c r="AY60" i="19" s="1"/>
  <c r="BD59" i="19"/>
  <c r="AV59" i="19"/>
  <c r="AX59" i="19"/>
  <c r="AY59" i="19" s="1"/>
  <c r="AX58" i="19"/>
  <c r="AY58" i="19" s="1"/>
  <c r="AV58" i="19"/>
  <c r="BD58" i="19"/>
  <c r="BD56" i="19"/>
  <c r="AX56" i="19"/>
  <c r="AY56" i="19" s="1"/>
  <c r="AV56" i="19"/>
  <c r="BD57" i="19"/>
  <c r="AX57" i="19"/>
  <c r="AY57" i="19" s="1"/>
  <c r="AV57" i="19"/>
  <c r="AV55" i="19"/>
  <c r="BD55" i="19"/>
  <c r="AX55" i="19"/>
  <c r="AY55" i="19" s="1"/>
  <c r="AX54" i="19"/>
  <c r="AY54" i="19" s="1"/>
  <c r="AV54" i="19"/>
  <c r="BD54" i="19"/>
  <c r="BD51" i="19"/>
  <c r="AV51" i="19"/>
  <c r="AX51" i="19"/>
  <c r="AY51" i="19" s="1"/>
  <c r="BD53" i="19"/>
  <c r="AV53" i="19"/>
  <c r="AX53" i="19"/>
  <c r="AY53" i="19" s="1"/>
  <c r="BD52" i="19"/>
  <c r="AV52" i="19"/>
  <c r="AX52" i="19"/>
  <c r="AY52" i="19" s="1"/>
  <c r="BD50" i="19"/>
  <c r="AX50" i="19"/>
  <c r="AY50" i="19" s="1"/>
  <c r="AV50" i="19"/>
  <c r="AX48" i="19"/>
  <c r="AY48" i="19" s="1"/>
  <c r="AV48" i="19"/>
  <c r="BD48" i="19"/>
  <c r="BD49" i="19"/>
  <c r="AX49" i="19"/>
  <c r="AY49" i="19" s="1"/>
  <c r="AV49" i="19"/>
  <c r="BD47" i="19"/>
  <c r="AV47" i="19"/>
  <c r="AX47" i="19"/>
  <c r="AY47" i="19" s="1"/>
  <c r="AX46" i="19"/>
  <c r="AY46" i="19" s="1"/>
  <c r="AV46" i="19"/>
  <c r="BD46" i="19"/>
  <c r="BD45" i="19"/>
  <c r="AV45" i="19"/>
  <c r="AX45" i="19"/>
  <c r="AY45" i="19" s="1"/>
  <c r="BD42" i="19"/>
  <c r="AX42" i="19"/>
  <c r="AY42" i="19" s="1"/>
  <c r="AV42" i="19"/>
  <c r="AV41" i="19"/>
  <c r="BD41" i="19"/>
  <c r="AX41" i="19"/>
  <c r="AY41" i="19" s="1"/>
  <c r="BD43" i="19"/>
  <c r="AV43" i="19"/>
  <c r="AX43" i="19"/>
  <c r="AY43" i="19" s="1"/>
  <c r="AV44" i="19"/>
  <c r="AX44" i="19"/>
  <c r="AY44" i="19" s="1"/>
  <c r="BD44" i="19"/>
  <c r="BD38" i="19"/>
  <c r="AX38" i="19"/>
  <c r="AY38" i="19" s="1"/>
  <c r="AV38" i="19"/>
  <c r="BD39" i="19"/>
  <c r="AX39" i="19"/>
  <c r="AY39" i="19" s="1"/>
  <c r="AV39" i="19"/>
  <c r="BD40" i="19"/>
  <c r="AX40" i="19"/>
  <c r="AY40" i="19" s="1"/>
  <c r="AV40" i="19"/>
  <c r="BD37" i="19"/>
  <c r="AX37" i="19"/>
  <c r="AY37" i="19" s="1"/>
  <c r="AV37" i="19"/>
  <c r="AX36" i="19"/>
  <c r="AY36" i="19" s="1"/>
  <c r="BD36" i="19"/>
  <c r="AV36" i="19"/>
  <c r="BD35" i="19"/>
  <c r="AV35" i="19"/>
  <c r="AX35" i="19"/>
  <c r="AY35" i="19" s="1"/>
  <c r="BD34" i="19"/>
  <c r="AV34" i="19"/>
  <c r="AX34" i="19"/>
  <c r="AY34" i="19" s="1"/>
  <c r="AX33" i="19"/>
  <c r="AY33" i="19" s="1"/>
  <c r="AV33" i="19"/>
  <c r="BD33" i="19"/>
  <c r="AV26" i="19"/>
  <c r="BD26" i="19"/>
  <c r="AX26" i="19"/>
  <c r="AY26" i="19" s="1"/>
  <c r="BD20" i="19"/>
  <c r="AV20" i="19"/>
  <c r="AX20" i="19"/>
  <c r="AY20" i="19" s="1"/>
  <c r="BD23" i="19"/>
  <c r="AX23" i="19"/>
  <c r="AY23" i="19" s="1"/>
  <c r="AV23" i="19"/>
  <c r="AX17" i="19"/>
  <c r="AY17" i="19" s="1"/>
  <c r="AV17" i="19"/>
  <c r="BD17" i="19"/>
  <c r="AX27" i="19"/>
  <c r="AY27" i="19" s="1"/>
  <c r="AV27" i="19"/>
  <c r="BD27" i="19"/>
  <c r="BD15" i="19"/>
  <c r="AV15" i="19"/>
  <c r="AX15" i="19"/>
  <c r="AY15" i="19" s="1"/>
  <c r="BD31" i="19"/>
  <c r="AV31" i="19"/>
  <c r="AX31" i="19"/>
  <c r="AY31" i="19" s="1"/>
  <c r="AV21" i="19"/>
  <c r="AX21" i="19"/>
  <c r="AY21" i="19" s="1"/>
  <c r="BD21" i="19"/>
  <c r="AX14" i="19"/>
  <c r="AY14" i="19" s="1"/>
  <c r="AV14" i="19"/>
  <c r="BD14" i="19"/>
  <c r="AX30" i="19"/>
  <c r="AY30" i="19" s="1"/>
  <c r="AV30" i="19"/>
  <c r="BD30" i="19"/>
  <c r="AV22" i="19"/>
  <c r="BD22" i="19"/>
  <c r="AX22" i="19"/>
  <c r="AY22" i="19" s="1"/>
  <c r="AX13" i="19"/>
  <c r="AY13" i="19" s="1"/>
  <c r="BD13" i="19"/>
  <c r="AV13" i="19"/>
  <c r="AX28" i="19"/>
  <c r="AY28" i="19" s="1"/>
  <c r="BD28" i="19"/>
  <c r="AV28" i="19"/>
  <c r="BD18" i="19"/>
  <c r="AV18" i="19"/>
  <c r="AX18" i="19"/>
  <c r="AY18" i="19" s="1"/>
  <c r="AX12" i="19"/>
  <c r="AY12" i="19" s="1"/>
  <c r="AV12" i="19"/>
  <c r="BD12" i="19"/>
  <c r="AV32" i="19"/>
  <c r="BD32" i="19"/>
  <c r="AX32" i="19"/>
  <c r="AY32" i="19" s="1"/>
  <c r="BD24" i="19"/>
  <c r="AV24" i="19"/>
  <c r="AX24" i="19"/>
  <c r="AY24" i="19" s="1"/>
  <c r="AV19" i="19"/>
  <c r="BD19" i="19"/>
  <c r="AX19" i="19"/>
  <c r="AY19" i="19" s="1"/>
  <c r="AU11" i="19"/>
  <c r="AV10" i="19"/>
  <c r="AU10" i="19"/>
  <c r="BD10" i="19"/>
  <c r="AX10" i="19"/>
  <c r="AY10" i="19" s="1"/>
  <c r="AU12" i="19"/>
  <c r="AU16" i="19"/>
  <c r="AU13" i="19"/>
  <c r="AU14" i="19"/>
  <c r="AU15" i="19"/>
  <c r="AU17" i="19"/>
  <c r="AU18" i="19"/>
  <c r="AU19" i="19"/>
  <c r="AU20" i="19"/>
  <c r="AU22" i="19"/>
  <c r="AU21" i="19"/>
  <c r="AU23" i="19"/>
  <c r="AU24" i="19"/>
  <c r="AU25" i="19"/>
  <c r="AU26" i="19"/>
  <c r="AU27" i="19"/>
  <c r="AU28" i="19"/>
  <c r="AU30" i="19"/>
  <c r="AU29" i="19"/>
  <c r="AU32" i="19"/>
  <c r="AU31" i="19"/>
  <c r="AX29" i="19"/>
  <c r="AY29" i="19" s="1"/>
  <c r="BD29" i="19"/>
  <c r="AV29" i="19"/>
  <c r="BD25" i="19"/>
  <c r="AV25" i="19"/>
  <c r="AX25" i="19"/>
  <c r="AY25" i="19" s="1"/>
  <c r="AV16" i="19"/>
  <c r="AX16" i="19"/>
  <c r="AY16" i="19" s="1"/>
  <c r="BD16" i="19"/>
  <c r="AX11" i="19"/>
  <c r="AY11" i="19" s="1"/>
  <c r="BD11" i="19"/>
  <c r="AV11" i="19"/>
  <c r="BG154" i="19"/>
  <c r="AZ33" i="19" l="1"/>
  <c r="BE33" i="19" s="1"/>
  <c r="AF33" i="19" s="1"/>
  <c r="AW33" i="19"/>
  <c r="BF33" i="19" s="1"/>
  <c r="AG33" i="19" s="1"/>
  <c r="AZ34" i="19"/>
  <c r="BE34" i="19" s="1"/>
  <c r="AF34" i="19" s="1"/>
  <c r="AZ35" i="19"/>
  <c r="BE35" i="19" s="1"/>
  <c r="AF35" i="19" s="1"/>
  <c r="AZ36" i="19"/>
  <c r="BE36" i="19" s="1"/>
  <c r="AF36" i="19" s="1"/>
  <c r="AZ37" i="19"/>
  <c r="BE37" i="19" s="1"/>
  <c r="AF37" i="19" s="1"/>
  <c r="AZ38" i="19"/>
  <c r="BE38" i="19" s="1"/>
  <c r="AF38" i="19" s="1"/>
  <c r="BG38" i="19" s="1"/>
  <c r="AZ39" i="19"/>
  <c r="BE39" i="19" s="1"/>
  <c r="AF39" i="19" s="1"/>
  <c r="BG39" i="19" s="1"/>
  <c r="AZ40" i="19"/>
  <c r="BE40" i="19" s="1"/>
  <c r="AF40" i="19" s="1"/>
  <c r="AZ41" i="19"/>
  <c r="BE41" i="19" s="1"/>
  <c r="AF41" i="19" s="1"/>
  <c r="AZ42" i="19"/>
  <c r="BE42" i="19" s="1"/>
  <c r="AF42" i="19" s="1"/>
  <c r="AZ43" i="19"/>
  <c r="BE43" i="19" s="1"/>
  <c r="AF43" i="19" s="1"/>
  <c r="AZ44" i="19"/>
  <c r="BE44" i="19" s="1"/>
  <c r="AF44" i="19" s="1"/>
  <c r="AZ45" i="19"/>
  <c r="BE45" i="19" s="1"/>
  <c r="AF45" i="19" s="1"/>
  <c r="AZ46" i="19"/>
  <c r="BE46" i="19" s="1"/>
  <c r="AF46" i="19" s="1"/>
  <c r="BG46" i="19" s="1"/>
  <c r="AZ47" i="19"/>
  <c r="BE47" i="19" s="1"/>
  <c r="AF47" i="19" s="1"/>
  <c r="BG47" i="19" s="1"/>
  <c r="AZ48" i="19"/>
  <c r="BE48" i="19" s="1"/>
  <c r="AF48" i="19" s="1"/>
  <c r="AZ49" i="19"/>
  <c r="BE49" i="19" s="1"/>
  <c r="AF49" i="19" s="1"/>
  <c r="AZ50" i="19"/>
  <c r="BE50" i="19" s="1"/>
  <c r="AF50" i="19" s="1"/>
  <c r="AZ51" i="19"/>
  <c r="BE51" i="19" s="1"/>
  <c r="AF51" i="19" s="1"/>
  <c r="AZ52" i="19"/>
  <c r="BE52" i="19" s="1"/>
  <c r="AF52" i="19" s="1"/>
  <c r="AZ53" i="19"/>
  <c r="BE53" i="19" s="1"/>
  <c r="AF53" i="19" s="1"/>
  <c r="AZ54" i="19"/>
  <c r="BE54" i="19" s="1"/>
  <c r="AF54" i="19" s="1"/>
  <c r="BG54" i="19" s="1"/>
  <c r="AZ55" i="19"/>
  <c r="BE55" i="19" s="1"/>
  <c r="AF55" i="19" s="1"/>
  <c r="BG55" i="19" s="1"/>
  <c r="AZ56" i="19"/>
  <c r="BE56" i="19" s="1"/>
  <c r="AF56" i="19" s="1"/>
  <c r="AZ57" i="19"/>
  <c r="BE57" i="19" s="1"/>
  <c r="AF57" i="19" s="1"/>
  <c r="AZ58" i="19"/>
  <c r="BE58" i="19" s="1"/>
  <c r="AF58" i="19" s="1"/>
  <c r="AZ59" i="19"/>
  <c r="BE59" i="19" s="1"/>
  <c r="AF59" i="19" s="1"/>
  <c r="AZ60" i="19"/>
  <c r="BE60" i="19" s="1"/>
  <c r="AF60" i="19" s="1"/>
  <c r="AZ61" i="19"/>
  <c r="BE61" i="19" s="1"/>
  <c r="AF61" i="19" s="1"/>
  <c r="AZ62" i="19"/>
  <c r="BE62" i="19" s="1"/>
  <c r="AF62" i="19" s="1"/>
  <c r="BG62" i="19" s="1"/>
  <c r="AZ63" i="19"/>
  <c r="BE63" i="19" s="1"/>
  <c r="AF63" i="19" s="1"/>
  <c r="BG63" i="19" s="1"/>
  <c r="AZ64" i="19"/>
  <c r="BE64" i="19" s="1"/>
  <c r="AF64" i="19" s="1"/>
  <c r="AZ65" i="19"/>
  <c r="BE65" i="19" s="1"/>
  <c r="AF65" i="19" s="1"/>
  <c r="AZ66" i="19"/>
  <c r="BE66" i="19" s="1"/>
  <c r="AF66" i="19" s="1"/>
  <c r="AZ67" i="19"/>
  <c r="BE67" i="19" s="1"/>
  <c r="AF67" i="19" s="1"/>
  <c r="AZ68" i="19"/>
  <c r="BE68" i="19" s="1"/>
  <c r="AF68" i="19" s="1"/>
  <c r="AZ69" i="19"/>
  <c r="BE69" i="19" s="1"/>
  <c r="AF69" i="19" s="1"/>
  <c r="AZ70" i="19"/>
  <c r="BE70" i="19" s="1"/>
  <c r="AF70" i="19" s="1"/>
  <c r="BG70" i="19" s="1"/>
  <c r="AZ71" i="19"/>
  <c r="BE71" i="19" s="1"/>
  <c r="AF71" i="19" s="1"/>
  <c r="BG71" i="19" s="1"/>
  <c r="AZ72" i="19"/>
  <c r="BE72" i="19" s="1"/>
  <c r="AF72" i="19" s="1"/>
  <c r="AZ73" i="19"/>
  <c r="BE73" i="19" s="1"/>
  <c r="AF73" i="19" s="1"/>
  <c r="AZ74" i="19"/>
  <c r="BE74" i="19" s="1"/>
  <c r="AF74" i="19" s="1"/>
  <c r="AZ75" i="19"/>
  <c r="BE75" i="19" s="1"/>
  <c r="AF75" i="19" s="1"/>
  <c r="AW34" i="19"/>
  <c r="BF34" i="19" s="1"/>
  <c r="AG34" i="19" s="1"/>
  <c r="AW35" i="19"/>
  <c r="BF35" i="19" s="1"/>
  <c r="AG35" i="19" s="1"/>
  <c r="AW36" i="19"/>
  <c r="BF36" i="19" s="1"/>
  <c r="AG36" i="19" s="1"/>
  <c r="AW37" i="19"/>
  <c r="BF37" i="19" s="1"/>
  <c r="AG37" i="19" s="1"/>
  <c r="AW38" i="19"/>
  <c r="BF38" i="19" s="1"/>
  <c r="AG38" i="19" s="1"/>
  <c r="AW39" i="19"/>
  <c r="BF39" i="19" s="1"/>
  <c r="AG39" i="19" s="1"/>
  <c r="AW40" i="19"/>
  <c r="BF40" i="19" s="1"/>
  <c r="AG40" i="19" s="1"/>
  <c r="AW41" i="19"/>
  <c r="BF41" i="19" s="1"/>
  <c r="AG41" i="19" s="1"/>
  <c r="AW42" i="19"/>
  <c r="BF42" i="19" s="1"/>
  <c r="AG42" i="19" s="1"/>
  <c r="AW43" i="19"/>
  <c r="BF43" i="19" s="1"/>
  <c r="AG43" i="19" s="1"/>
  <c r="AW44" i="19"/>
  <c r="BF44" i="19" s="1"/>
  <c r="AG44" i="19" s="1"/>
  <c r="AW45" i="19"/>
  <c r="BF45" i="19" s="1"/>
  <c r="AG45" i="19" s="1"/>
  <c r="AW46" i="19"/>
  <c r="BF46" i="19" s="1"/>
  <c r="AG46" i="19" s="1"/>
  <c r="AW47" i="19"/>
  <c r="BF47" i="19" s="1"/>
  <c r="AG47" i="19" s="1"/>
  <c r="AW48" i="19"/>
  <c r="BF48" i="19" s="1"/>
  <c r="AG48" i="19" s="1"/>
  <c r="AW49" i="19"/>
  <c r="BF49" i="19" s="1"/>
  <c r="AG49" i="19" s="1"/>
  <c r="AW50" i="19"/>
  <c r="BF50" i="19" s="1"/>
  <c r="AG50" i="19" s="1"/>
  <c r="AW51" i="19"/>
  <c r="BF51" i="19" s="1"/>
  <c r="AG51" i="19" s="1"/>
  <c r="AW52" i="19"/>
  <c r="BF52" i="19" s="1"/>
  <c r="AG52" i="19" s="1"/>
  <c r="AW53" i="19"/>
  <c r="BF53" i="19" s="1"/>
  <c r="AG53" i="19" s="1"/>
  <c r="AW54" i="19"/>
  <c r="BF54" i="19" s="1"/>
  <c r="AG54" i="19" s="1"/>
  <c r="AW55" i="19"/>
  <c r="BF55" i="19" s="1"/>
  <c r="AG55" i="19" s="1"/>
  <c r="AW56" i="19"/>
  <c r="BF56" i="19" s="1"/>
  <c r="AG56" i="19" s="1"/>
  <c r="AW57" i="19"/>
  <c r="BF57" i="19" s="1"/>
  <c r="AG57" i="19" s="1"/>
  <c r="AW58" i="19"/>
  <c r="BF58" i="19" s="1"/>
  <c r="AG58" i="19" s="1"/>
  <c r="AW59" i="19"/>
  <c r="BF59" i="19" s="1"/>
  <c r="AG59" i="19" s="1"/>
  <c r="AW60" i="19"/>
  <c r="BF60" i="19" s="1"/>
  <c r="AG60" i="19" s="1"/>
  <c r="AW61" i="19"/>
  <c r="BF61" i="19" s="1"/>
  <c r="AG61" i="19" s="1"/>
  <c r="AW62" i="19"/>
  <c r="BF62" i="19" s="1"/>
  <c r="AG62" i="19" s="1"/>
  <c r="AW63" i="19"/>
  <c r="BF63" i="19" s="1"/>
  <c r="AG63" i="19" s="1"/>
  <c r="AW64" i="19"/>
  <c r="BF64" i="19" s="1"/>
  <c r="AG64" i="19" s="1"/>
  <c r="AW65" i="19"/>
  <c r="BF65" i="19" s="1"/>
  <c r="AG65" i="19" s="1"/>
  <c r="AW66" i="19"/>
  <c r="BF66" i="19" s="1"/>
  <c r="AG66" i="19" s="1"/>
  <c r="AW67" i="19"/>
  <c r="BF67" i="19" s="1"/>
  <c r="AG67" i="19" s="1"/>
  <c r="AW68" i="19"/>
  <c r="BF68" i="19" s="1"/>
  <c r="AG68" i="19" s="1"/>
  <c r="AW69" i="19"/>
  <c r="BF69" i="19" s="1"/>
  <c r="AG69" i="19" s="1"/>
  <c r="AW70" i="19"/>
  <c r="BF70" i="19" s="1"/>
  <c r="AG70" i="19" s="1"/>
  <c r="AW71" i="19"/>
  <c r="BF71" i="19" s="1"/>
  <c r="AG71" i="19" s="1"/>
  <c r="AW72" i="19"/>
  <c r="BF72" i="19" s="1"/>
  <c r="AG72" i="19" s="1"/>
  <c r="AW73" i="19"/>
  <c r="BF73" i="19" s="1"/>
  <c r="AG73" i="19" s="1"/>
  <c r="AW74" i="19"/>
  <c r="BF74" i="19" s="1"/>
  <c r="AG74" i="19" s="1"/>
  <c r="AW75" i="19"/>
  <c r="BF75" i="19" s="1"/>
  <c r="AG75" i="19" s="1"/>
  <c r="BC33" i="19"/>
  <c r="BA33" i="19" s="1"/>
  <c r="BB33" i="19"/>
  <c r="BC34" i="19"/>
  <c r="BA34" i="19" s="1"/>
  <c r="BB34" i="19"/>
  <c r="BC35" i="19"/>
  <c r="BA35" i="19" s="1"/>
  <c r="BC36" i="19"/>
  <c r="BA36" i="19" s="1"/>
  <c r="BC37" i="19"/>
  <c r="BA37" i="19" s="1"/>
  <c r="BC40" i="19"/>
  <c r="BA40" i="19" s="1"/>
  <c r="BC39" i="19"/>
  <c r="BA39" i="19" s="1"/>
  <c r="BC38" i="19"/>
  <c r="BA38" i="19" s="1"/>
  <c r="BC44" i="19"/>
  <c r="BA44" i="19" s="1"/>
  <c r="BC43" i="19"/>
  <c r="BA43" i="19" s="1"/>
  <c r="BC41" i="19"/>
  <c r="BA41" i="19" s="1"/>
  <c r="BC42" i="19"/>
  <c r="BA42" i="19" s="1"/>
  <c r="BC45" i="19"/>
  <c r="BA45" i="19" s="1"/>
  <c r="BC46" i="19"/>
  <c r="BA46" i="19" s="1"/>
  <c r="BB46" i="19"/>
  <c r="BC47" i="19"/>
  <c r="BA47" i="19" s="1"/>
  <c r="BC49" i="19"/>
  <c r="BA49" i="19" s="1"/>
  <c r="BC48" i="19"/>
  <c r="BA48" i="19" s="1"/>
  <c r="BC50" i="19"/>
  <c r="BA50" i="19" s="1"/>
  <c r="BB50" i="19"/>
  <c r="BC52" i="19"/>
  <c r="BA52" i="19" s="1"/>
  <c r="BC53" i="19"/>
  <c r="BA53" i="19" s="1"/>
  <c r="BC51" i="19"/>
  <c r="BA51" i="19" s="1"/>
  <c r="BC54" i="19"/>
  <c r="BA54" i="19" s="1"/>
  <c r="BC55" i="19"/>
  <c r="BA55" i="19" s="1"/>
  <c r="BC57" i="19"/>
  <c r="BA57" i="19" s="1"/>
  <c r="BC56" i="19"/>
  <c r="BA56" i="19" s="1"/>
  <c r="BB56" i="19"/>
  <c r="BC58" i="19"/>
  <c r="BA58" i="19" s="1"/>
  <c r="BC59" i="19"/>
  <c r="BA59" i="19" s="1"/>
  <c r="BC60" i="19"/>
  <c r="BA60" i="19" s="1"/>
  <c r="BC62" i="19"/>
  <c r="BA62" i="19" s="1"/>
  <c r="BC61" i="19"/>
  <c r="BA61" i="19" s="1"/>
  <c r="BC64" i="19"/>
  <c r="BA64" i="19" s="1"/>
  <c r="BC63" i="19"/>
  <c r="BA63" i="19" s="1"/>
  <c r="BB63" i="19"/>
  <c r="BC66" i="19"/>
  <c r="BA66" i="19" s="1"/>
  <c r="BB66" i="19"/>
  <c r="BC65" i="19"/>
  <c r="BA65" i="19" s="1"/>
  <c r="BC68" i="19"/>
  <c r="BA68" i="19" s="1"/>
  <c r="BC67" i="19"/>
  <c r="BA67" i="19" s="1"/>
  <c r="BC69" i="19"/>
  <c r="BA69" i="19" s="1"/>
  <c r="BB69" i="19"/>
  <c r="BC70" i="19"/>
  <c r="BA70" i="19" s="1"/>
  <c r="BC71" i="19"/>
  <c r="BA71" i="19" s="1"/>
  <c r="BC72" i="19"/>
  <c r="BA72" i="19" s="1"/>
  <c r="BC73" i="19"/>
  <c r="BA73" i="19" s="1"/>
  <c r="BC74" i="19"/>
  <c r="BA74" i="19" s="1"/>
  <c r="BC75" i="19"/>
  <c r="BA75" i="19" s="1"/>
  <c r="AZ25" i="19"/>
  <c r="BE25" i="19" s="1"/>
  <c r="AF25" i="19" s="1"/>
  <c r="AZ20" i="19"/>
  <c r="BE20" i="19" s="1"/>
  <c r="AF20" i="19" s="1"/>
  <c r="AZ28" i="19"/>
  <c r="BE28" i="19" s="1"/>
  <c r="AF28" i="19" s="1"/>
  <c r="AZ31" i="19"/>
  <c r="BE31" i="19" s="1"/>
  <c r="AF31" i="19" s="1"/>
  <c r="AZ21" i="19"/>
  <c r="BE21" i="19" s="1"/>
  <c r="AF21" i="19" s="1"/>
  <c r="AZ19" i="19"/>
  <c r="BE19" i="19" s="1"/>
  <c r="AF19" i="19" s="1"/>
  <c r="AZ27" i="19"/>
  <c r="BE27" i="19" s="1"/>
  <c r="AF27" i="19" s="1"/>
  <c r="BC22" i="19"/>
  <c r="BA22" i="19" s="1"/>
  <c r="BC21" i="19"/>
  <c r="BA21" i="19" s="1"/>
  <c r="BB21" i="19"/>
  <c r="BC30" i="19"/>
  <c r="BA30" i="19" s="1"/>
  <c r="AW11" i="19"/>
  <c r="BF11" i="19" s="1"/>
  <c r="AG11" i="19" s="1"/>
  <c r="AW10" i="19"/>
  <c r="BF10" i="19" s="1"/>
  <c r="AG10" i="19" s="1"/>
  <c r="AW13" i="19"/>
  <c r="BF13" i="19" s="1"/>
  <c r="AG13" i="19" s="1"/>
  <c r="AW16" i="19"/>
  <c r="BF16" i="19" s="1"/>
  <c r="AG16" i="19" s="1"/>
  <c r="AW14" i="19"/>
  <c r="BF14" i="19" s="1"/>
  <c r="AG14" i="19" s="1"/>
  <c r="AW18" i="19"/>
  <c r="BF18" i="19" s="1"/>
  <c r="AG18" i="19" s="1"/>
  <c r="AW19" i="19"/>
  <c r="BF19" i="19" s="1"/>
  <c r="AG19" i="19" s="1"/>
  <c r="AW22" i="19"/>
  <c r="BF22" i="19" s="1"/>
  <c r="AG22" i="19" s="1"/>
  <c r="AW26" i="19"/>
  <c r="BF26" i="19" s="1"/>
  <c r="AG26" i="19" s="1"/>
  <c r="AW30" i="19"/>
  <c r="BF30" i="19" s="1"/>
  <c r="AG30" i="19" s="1"/>
  <c r="AW31" i="19"/>
  <c r="BF31" i="19" s="1"/>
  <c r="AG31" i="19" s="1"/>
  <c r="AW32" i="19"/>
  <c r="BF32" i="19" s="1"/>
  <c r="AG32" i="19" s="1"/>
  <c r="BC18" i="19"/>
  <c r="BA18" i="19" s="1"/>
  <c r="BC15" i="19"/>
  <c r="BA15" i="19" s="1"/>
  <c r="BC32" i="19"/>
  <c r="BA32" i="19" s="1"/>
  <c r="AW28" i="19"/>
  <c r="BF28" i="19" s="1"/>
  <c r="AG28" i="19" s="1"/>
  <c r="BC28" i="19"/>
  <c r="BA28" i="19" s="1"/>
  <c r="AW25" i="19"/>
  <c r="BF25" i="19" s="1"/>
  <c r="AG25" i="19" s="1"/>
  <c r="BC19" i="19"/>
  <c r="BA19" i="19" s="1"/>
  <c r="BC12" i="19"/>
  <c r="BA12" i="19" s="1"/>
  <c r="AW20" i="19"/>
  <c r="BF20" i="19" s="1"/>
  <c r="AG20" i="19" s="1"/>
  <c r="BC25" i="19"/>
  <c r="BA25" i="19" s="1"/>
  <c r="BB25" i="19"/>
  <c r="AW12" i="19"/>
  <c r="BF12" i="19" s="1"/>
  <c r="AG12" i="19" s="1"/>
  <c r="BC17" i="19"/>
  <c r="BA17" i="19" s="1"/>
  <c r="AW29" i="19"/>
  <c r="BF29" i="19" s="1"/>
  <c r="AG29" i="19" s="1"/>
  <c r="AZ10" i="19"/>
  <c r="BE10" i="19" s="1"/>
  <c r="AF10" i="19" s="1"/>
  <c r="AZ11" i="19"/>
  <c r="BE11" i="19" s="1"/>
  <c r="AF11" i="19" s="1"/>
  <c r="AZ16" i="19"/>
  <c r="BE16" i="19" s="1"/>
  <c r="AF16" i="19" s="1"/>
  <c r="AZ14" i="19"/>
  <c r="BE14" i="19" s="1"/>
  <c r="AF14" i="19" s="1"/>
  <c r="AZ15" i="19"/>
  <c r="BE15" i="19" s="1"/>
  <c r="AF15" i="19" s="1"/>
  <c r="AZ18" i="19"/>
  <c r="BE18" i="19" s="1"/>
  <c r="AF18" i="19" s="1"/>
  <c r="AZ23" i="19"/>
  <c r="BE23" i="19" s="1"/>
  <c r="AF23" i="19" s="1"/>
  <c r="AZ22" i="19"/>
  <c r="BE22" i="19" s="1"/>
  <c r="AF22" i="19" s="1"/>
  <c r="AZ26" i="19"/>
  <c r="BE26" i="19" s="1"/>
  <c r="AF26" i="19" s="1"/>
  <c r="AZ30" i="19"/>
  <c r="BE30" i="19" s="1"/>
  <c r="AF30" i="19" s="1"/>
  <c r="AZ32" i="19"/>
  <c r="BE32" i="19" s="1"/>
  <c r="AF32" i="19" s="1"/>
  <c r="AZ24" i="19"/>
  <c r="BE24" i="19" s="1"/>
  <c r="AF24" i="19" s="1"/>
  <c r="BC13" i="19"/>
  <c r="BA13" i="19" s="1"/>
  <c r="AW17" i="19"/>
  <c r="BF17" i="19" s="1"/>
  <c r="AG17" i="19" s="1"/>
  <c r="BC10" i="19"/>
  <c r="BA10" i="19" s="1"/>
  <c r="AW15" i="19"/>
  <c r="BF15" i="19" s="1"/>
  <c r="AG15" i="19" s="1"/>
  <c r="AZ17" i="19"/>
  <c r="BE17" i="19" s="1"/>
  <c r="AF17" i="19" s="1"/>
  <c r="BC26" i="19"/>
  <c r="BA26" i="19" s="1"/>
  <c r="BC27" i="19"/>
  <c r="BA27" i="19" s="1"/>
  <c r="BC23" i="19"/>
  <c r="BA23" i="19" s="1"/>
  <c r="AW21" i="19"/>
  <c r="BF21" i="19" s="1"/>
  <c r="AG21" i="19" s="1"/>
  <c r="AW27" i="19"/>
  <c r="BF27" i="19" s="1"/>
  <c r="AG27" i="19" s="1"/>
  <c r="BC20" i="19"/>
  <c r="BA20" i="19" s="1"/>
  <c r="BC11" i="19"/>
  <c r="BA11" i="19" s="1"/>
  <c r="AZ12" i="19"/>
  <c r="BE12" i="19" s="1"/>
  <c r="AF12" i="19" s="1"/>
  <c r="BC14" i="19"/>
  <c r="BA14" i="19" s="1"/>
  <c r="BC31" i="19"/>
  <c r="BA31" i="19" s="1"/>
  <c r="BC29" i="19"/>
  <c r="BA29" i="19" s="1"/>
  <c r="BB29" i="19"/>
  <c r="AW24" i="19"/>
  <c r="BF24" i="19" s="1"/>
  <c r="AG24" i="19" s="1"/>
  <c r="AZ13" i="19"/>
  <c r="BE13" i="19" s="1"/>
  <c r="AF13" i="19" s="1"/>
  <c r="BC16" i="19"/>
  <c r="BA16" i="19" s="1"/>
  <c r="AZ29" i="19"/>
  <c r="BE29" i="19" s="1"/>
  <c r="AF29" i="19" s="1"/>
  <c r="BC24" i="19"/>
  <c r="BA24" i="19" s="1"/>
  <c r="AW23" i="19"/>
  <c r="BF23" i="19" s="1"/>
  <c r="AG23" i="19" s="1"/>
  <c r="BG28" i="19" l="1"/>
  <c r="BB74" i="19"/>
  <c r="BB67" i="19"/>
  <c r="BB43" i="19"/>
  <c r="BG69" i="19"/>
  <c r="BG61" i="19"/>
  <c r="BG53" i="19"/>
  <c r="BG45" i="19"/>
  <c r="BG37" i="19"/>
  <c r="BG68" i="19"/>
  <c r="BG60" i="19"/>
  <c r="BG52" i="19"/>
  <c r="BG44" i="19"/>
  <c r="BG36" i="19"/>
  <c r="BG75" i="19"/>
  <c r="BG67" i="19"/>
  <c r="BG59" i="19"/>
  <c r="BG51" i="19"/>
  <c r="BG43" i="19"/>
  <c r="BG35" i="19"/>
  <c r="BG74" i="19"/>
  <c r="BG66" i="19"/>
  <c r="BG58" i="19"/>
  <c r="BG50" i="19"/>
  <c r="BG42" i="19"/>
  <c r="BG34" i="19"/>
  <c r="BG73" i="19"/>
  <c r="BG65" i="19"/>
  <c r="BG57" i="19"/>
  <c r="BG49" i="19"/>
  <c r="BG41" i="19"/>
  <c r="BG72" i="19"/>
  <c r="BG64" i="19"/>
  <c r="BG56" i="19"/>
  <c r="BG48" i="19"/>
  <c r="BG40" i="19"/>
  <c r="BB20" i="19"/>
  <c r="BB72" i="19"/>
  <c r="BB64" i="19"/>
  <c r="BB36" i="19"/>
  <c r="BB52" i="19"/>
  <c r="BB35" i="19"/>
  <c r="BB47" i="19"/>
  <c r="BB38" i="19"/>
  <c r="BB55" i="19"/>
  <c r="BB57" i="19"/>
  <c r="BB54" i="19"/>
  <c r="BB42" i="19"/>
  <c r="BB40" i="19"/>
  <c r="BB44" i="19"/>
  <c r="BB73" i="19"/>
  <c r="BB45" i="19"/>
  <c r="BB53" i="19"/>
  <c r="BB49" i="19"/>
  <c r="BB48" i="19"/>
  <c r="BB51" i="19"/>
  <c r="BB60" i="19"/>
  <c r="BB12" i="19"/>
  <c r="BB75" i="19"/>
  <c r="BB71" i="19"/>
  <c r="BB68" i="19"/>
  <c r="BB59" i="19"/>
  <c r="BB41" i="19"/>
  <c r="BB39" i="19"/>
  <c r="BB37" i="19"/>
  <c r="BB62" i="19"/>
  <c r="BG25" i="19"/>
  <c r="BB70" i="19"/>
  <c r="BB65" i="19"/>
  <c r="BB61" i="19"/>
  <c r="BB58" i="19"/>
  <c r="BG33" i="19"/>
  <c r="BG31" i="19"/>
  <c r="BG27" i="19"/>
  <c r="BG20" i="19"/>
  <c r="BB14" i="19"/>
  <c r="BB27" i="19"/>
  <c r="BG14" i="19"/>
  <c r="BG29" i="19"/>
  <c r="BB11" i="19"/>
  <c r="BB15" i="19"/>
  <c r="BB30" i="19"/>
  <c r="BB10" i="19"/>
  <c r="BB18" i="19"/>
  <c r="BB16" i="19"/>
  <c r="BB23" i="19"/>
  <c r="BB17" i="19"/>
  <c r="BG16" i="19"/>
  <c r="BG32" i="19"/>
  <c r="BG21" i="19"/>
  <c r="BG19" i="19"/>
  <c r="BG12" i="19"/>
  <c r="BB24" i="19"/>
  <c r="BB26" i="19"/>
  <c r="BG24" i="19"/>
  <c r="BG15" i="19"/>
  <c r="BB28" i="19"/>
  <c r="BB22" i="19"/>
  <c r="BG26" i="19"/>
  <c r="BG11" i="19"/>
  <c r="BG17" i="19"/>
  <c r="BG23" i="19"/>
  <c r="BG13" i="19"/>
  <c r="BG22" i="19"/>
  <c r="BB31" i="19"/>
  <c r="BB13" i="19"/>
  <c r="BG18" i="19"/>
  <c r="BB19" i="19"/>
  <c r="BB32" i="19"/>
  <c r="BG30" i="19"/>
  <c r="BG10" i="19"/>
  <c r="BF39" i="4" l="1"/>
  <c r="BF67" i="4" l="1"/>
  <c r="BF98" i="4"/>
  <c r="BF128" i="4" l="1"/>
  <c r="BF159" i="4" l="1"/>
  <c r="BF172" i="4" l="1"/>
  <c r="BF179" i="4" l="1"/>
  <c r="BF194" i="4" l="1"/>
  <c r="BF207" i="4" s="1"/>
  <c r="BF217" i="4" s="1"/>
  <c r="BF230" i="4" s="1"/>
  <c r="BF246" i="4" s="1"/>
  <c r="BF257" i="4" s="1"/>
  <c r="BF265" i="4" s="1"/>
  <c r="BF266" i="4" s="1"/>
  <c r="BF189" i="4"/>
  <c r="BF220" i="4" l="1"/>
  <c r="BF251" i="4"/>
  <c r="BF281" i="4" l="1"/>
  <c r="BF312" i="4"/>
  <c r="BF342" i="4" s="1"/>
  <c r="BF373" i="4" l="1"/>
  <c r="BF404" i="4" l="1"/>
  <c r="BF433" i="4" s="1"/>
  <c r="BF464" i="4" s="1"/>
  <c r="BF494" i="4" s="1"/>
  <c r="BF525" i="4" s="1"/>
  <c r="BF555" i="4" s="1"/>
  <c r="BF586" i="4" s="1"/>
  <c r="BF617" i="4" s="1"/>
  <c r="BF647" i="4" s="1"/>
  <c r="BF678" i="4" s="1"/>
  <c r="BF708" i="4" s="1"/>
  <c r="BF739" i="4" s="1"/>
  <c r="BF770" i="4" s="1"/>
  <c r="BF798" i="4" s="1"/>
  <c r="BF829" i="4" s="1"/>
  <c r="BF859" i="4" s="1"/>
  <c r="BF890" i="4" s="1"/>
  <c r="BF920" i="4" s="1"/>
  <c r="BF951" i="4" s="1"/>
  <c r="BF982" i="4" s="1"/>
  <c r="BF1012" i="4" s="1"/>
  <c r="BF1043" i="4" s="1"/>
  <c r="BF1073" i="4" s="1"/>
  <c r="BF1104" i="4" s="1"/>
  <c r="BF1135" i="4" s="1"/>
  <c r="BF1163" i="4" s="1"/>
  <c r="BF1194" i="4" s="1"/>
  <c r="BF1224" i="4" s="1"/>
  <c r="BF1255" i="4" s="1"/>
  <c r="BF1285" i="4" s="1"/>
  <c r="BF1316" i="4" s="1"/>
  <c r="BF1347" i="4" s="1"/>
  <c r="BF1377" i="4" s="1"/>
  <c r="BF1408" i="4" s="1"/>
  <c r="BF1438" i="4" s="1"/>
  <c r="BF1469" i="4" s="1"/>
  <c r="BF1500" i="4" s="1"/>
  <c r="BF1528" i="4" s="1"/>
  <c r="BF1559" i="4" s="1"/>
  <c r="BF1589" i="4" s="1"/>
  <c r="BF1620" i="4" s="1"/>
  <c r="BF1650" i="4" s="1"/>
  <c r="BF1681" i="4" s="1"/>
  <c r="BF1712" i="4" s="1"/>
  <c r="BF1742" i="4" s="1"/>
  <c r="BF1773" i="4" s="1"/>
  <c r="BF1803" i="4" s="1"/>
  <c r="BF1834" i="4" s="1"/>
  <c r="BF1865" i="4" s="1"/>
  <c r="BF1894" i="4" s="1"/>
  <c r="BF1925" i="4" s="1"/>
  <c r="BF1955" i="4" s="1"/>
  <c r="BF1986" i="4" s="1"/>
  <c r="BF2008" i="4" s="1"/>
  <c r="BF11" i="4"/>
  <c r="BF10" i="4"/>
  <c r="BF15" i="4" l="1"/>
  <c r="BF16" i="4" s="1"/>
  <c r="BF9" i="4" l="1"/>
</calcChain>
</file>

<file path=xl/sharedStrings.xml><?xml version="1.0" encoding="utf-8"?>
<sst xmlns="http://schemas.openxmlformats.org/spreadsheetml/2006/main" count="254" uniqueCount="231">
  <si>
    <t>Trainee Name:</t>
  </si>
  <si>
    <t>Purpose</t>
  </si>
  <si>
    <t>How to Use this Tool</t>
  </si>
  <si>
    <t xml:space="preserve">The Experience Tracker contains multiple worksheets that can be navigated between by clicking on the tabs located on the bottom of the screen. The Experience Tracker is only effective if the data entered is accurate and complete. Below are the steps that outline how this tool should be used. </t>
  </si>
  <si>
    <t>1.</t>
  </si>
  <si>
    <t>2.</t>
  </si>
  <si>
    <t>3.</t>
  </si>
  <si>
    <t>4.</t>
  </si>
  <si>
    <t>Enter new supervisor information under the "Supervisors" tab BEFORE logging any experience accumulated under the direction of the new supervisor.</t>
  </si>
  <si>
    <t xml:space="preserve">After accumulating experience, add a new experience entry in the table located in the "Experience Log" tab. </t>
  </si>
  <si>
    <t>Experience Tracker: Instructions</t>
  </si>
  <si>
    <t>BCBA</t>
  </si>
  <si>
    <t>BCaBA</t>
  </si>
  <si>
    <t>Experience Tracker: Settings</t>
  </si>
  <si>
    <t>Enter information about your experience setting(s) in the table below.</t>
  </si>
  <si>
    <t>Experience Setting</t>
  </si>
  <si>
    <t>Primary Emphasis of Work</t>
  </si>
  <si>
    <t>Primary Area of Work</t>
  </si>
  <si>
    <t>Primary Age Group of Clients</t>
  </si>
  <si>
    <t>Behavior Analysis</t>
  </si>
  <si>
    <t>Developmental Disabilities</t>
  </si>
  <si>
    <t>Infants</t>
  </si>
  <si>
    <t>Behavior Therapy</t>
  </si>
  <si>
    <t>Autism</t>
  </si>
  <si>
    <t>Children</t>
  </si>
  <si>
    <t>Brain Injury Rehabilitation</t>
  </si>
  <si>
    <t>Mental Health</t>
  </si>
  <si>
    <t>Adolescents</t>
  </si>
  <si>
    <t>Counseling</t>
  </si>
  <si>
    <t>Alcohol/Drug Abuse</t>
  </si>
  <si>
    <t>Adults</t>
  </si>
  <si>
    <t>Delinquency</t>
  </si>
  <si>
    <t>Business/Industry/Government</t>
  </si>
  <si>
    <t>Geriatric</t>
  </si>
  <si>
    <t>Direct Instruction</t>
  </si>
  <si>
    <t>Education - Regular K-12</t>
  </si>
  <si>
    <t>Education</t>
  </si>
  <si>
    <t>Education - Special Ed</t>
  </si>
  <si>
    <t>Language Disorders</t>
  </si>
  <si>
    <t>Education - College</t>
  </si>
  <si>
    <t>Medicine</t>
  </si>
  <si>
    <t>Dependency/Foster Care</t>
  </si>
  <si>
    <t>Organizational Behavior Management</t>
  </si>
  <si>
    <t>Families/Couples</t>
  </si>
  <si>
    <t>Pharmacology</t>
  </si>
  <si>
    <t>Health</t>
  </si>
  <si>
    <t>Positive Behavior Support</t>
  </si>
  <si>
    <t>Other</t>
  </si>
  <si>
    <t>Precision Teaching</t>
  </si>
  <si>
    <t>Psychology</t>
  </si>
  <si>
    <t>Social Work</t>
  </si>
  <si>
    <t xml:space="preserve"> </t>
  </si>
  <si>
    <t xml:space="preserve">  </t>
  </si>
  <si>
    <t>Supervisor Name</t>
  </si>
  <si>
    <t>BACB Certification ID Number</t>
  </si>
  <si>
    <t>Supervisor Qualification</t>
  </si>
  <si>
    <t>Date Qualified to Supervise</t>
  </si>
  <si>
    <t>Date of Supervision Contract</t>
  </si>
  <si>
    <t>Supervision Qualification</t>
  </si>
  <si>
    <t>BCBA/BCBA-D</t>
  </si>
  <si>
    <t>Verified Experience Instructor</t>
  </si>
  <si>
    <t>ABPP/ABA</t>
  </si>
  <si>
    <t>Enter information about your supervisor(s) in the table below.</t>
  </si>
  <si>
    <t>Experience Tracker: Supervisors</t>
  </si>
  <si>
    <t>Experience Type</t>
  </si>
  <si>
    <t>Setting</t>
  </si>
  <si>
    <t>Supervisor</t>
  </si>
  <si>
    <t>Date of Experience</t>
  </si>
  <si>
    <t>Experience Start Time</t>
  </si>
  <si>
    <t>Experience End Time</t>
  </si>
  <si>
    <t>Experience Hours</t>
  </si>
  <si>
    <t>Unrestricted Hours</t>
  </si>
  <si>
    <t>Restricted Hours</t>
  </si>
  <si>
    <t>Method of Supervision</t>
  </si>
  <si>
    <t>Supervision Start Time</t>
  </si>
  <si>
    <t>Supervision End Time</t>
  </si>
  <si>
    <t>Supervised Hours</t>
  </si>
  <si>
    <t>Individual Supervision Hours</t>
  </si>
  <si>
    <t>Group Supervision Hours</t>
  </si>
  <si>
    <t>Independent Hours</t>
  </si>
  <si>
    <t>Client Observations</t>
  </si>
  <si>
    <t>Experience Notes</t>
  </si>
  <si>
    <t>Trainee</t>
  </si>
  <si>
    <t>BACB Credential Pursued</t>
  </si>
  <si>
    <t>Year</t>
  </si>
  <si>
    <t>Month</t>
  </si>
  <si>
    <t>Day</t>
  </si>
  <si>
    <t>Year-Month</t>
  </si>
  <si>
    <t>Cumulative Experience Hours</t>
  </si>
  <si>
    <t>Weighted Experience Hours</t>
  </si>
  <si>
    <t>Supervised Independent Fieldwork Experience Hours</t>
  </si>
  <si>
    <t>Practicum Experience Hours</t>
  </si>
  <si>
    <t>Intensive Practicum Experience Hours</t>
  </si>
  <si>
    <t>Cumulative Unrestricted Hours</t>
  </si>
  <si>
    <t>Cumulative % of Unrestricted Hours</t>
  </si>
  <si>
    <t>Cumulative (last of month) Unrestricted Hours</t>
  </si>
  <si>
    <t>No Supervision</t>
  </si>
  <si>
    <t>Face-to-Face Supervision</t>
  </si>
  <si>
    <t>Video Conferencing Supervision</t>
  </si>
  <si>
    <t>Telephone Supervision</t>
  </si>
  <si>
    <t>Client Observation?</t>
  </si>
  <si>
    <t>Experience Types</t>
  </si>
  <si>
    <t>Supervised Independent Fieldwork</t>
  </si>
  <si>
    <t>Practicum</t>
  </si>
  <si>
    <t>Intensive Practicum</t>
  </si>
  <si>
    <t>Settings</t>
  </si>
  <si>
    <t>Supervisors</t>
  </si>
  <si>
    <t>No Supervision Session</t>
  </si>
  <si>
    <t>Face-to-Face</t>
  </si>
  <si>
    <t>Video Conferencing</t>
  </si>
  <si>
    <t>Telephone</t>
  </si>
  <si>
    <t>Client Observation</t>
  </si>
  <si>
    <t>Yes</t>
  </si>
  <si>
    <t>No</t>
  </si>
  <si>
    <t>Experience Tracker: Experience Log</t>
  </si>
  <si>
    <t>Cumulative # of Experience Hours</t>
  </si>
  <si>
    <t># of Experience Hours</t>
  </si>
  <si>
    <t># of Supervised Hours</t>
  </si>
  <si>
    <t># of Independent Hours</t>
  </si>
  <si>
    <t># of Experience Hours Under Contract</t>
  </si>
  <si>
    <t># of Supervised Hours Under Contract</t>
  </si>
  <si>
    <t># of Group Supervision Hours Under Contract</t>
  </si>
  <si>
    <t># of Independent Hours Under Contract</t>
  </si>
  <si>
    <t># of Supervision Contacts Under Contract</t>
  </si>
  <si>
    <t># of Client Observations Under Contract</t>
  </si>
  <si>
    <t>Supervision Contacts</t>
  </si>
  <si>
    <t># of Experiences Not Under Contract</t>
  </si>
  <si>
    <t>Any Experiences Not Under Contract?</t>
  </si>
  <si>
    <t># of Unrestricted Hours Under Contract</t>
  </si>
  <si>
    <t># of Weighted Experience Hours Under Contract</t>
  </si>
  <si>
    <t>Audit Categories</t>
  </si>
  <si>
    <t xml:space="preserve"># of Experience Hours Under Contract </t>
  </si>
  <si>
    <t xml:space="preserve"># of Weighted Experience Hours Under Contract </t>
  </si>
  <si>
    <t xml:space="preserve"># of Unrestricted Hours Under Contract </t>
  </si>
  <si>
    <t xml:space="preserve"># of Supervised Hours Under Contract </t>
  </si>
  <si>
    <t xml:space="preserve"># of Group Supervision Hours Under Contract </t>
  </si>
  <si>
    <t xml:space="preserve"># of Independent Hours Under Contract </t>
  </si>
  <si>
    <t xml:space="preserve"># of Supervision Contacts Under Contract </t>
  </si>
  <si>
    <t xml:space="preserve"># of Client Observations Under Contract </t>
  </si>
  <si>
    <t xml:space="preserve"># of Experiences Not Under Contract </t>
  </si>
  <si>
    <t>% of Experience Hours Accumulated</t>
  </si>
  <si>
    <t>Audit Category Description</t>
  </si>
  <si>
    <t>Trainees may not accumulate more than 50% or their supervised hours in a group format each month.</t>
  </si>
  <si>
    <t>Trainees must accumulate 50% or more of their total experience hours while engaged in unrestricted activities.</t>
  </si>
  <si>
    <t>Trainees must accrue a set # of experience hours with Practicum having 1½ times the temporal value of Supervised Independent Fieldwork, and Intensive Practicum having 2 times the temporal value of Supervised Independent Fieldwork.</t>
  </si>
  <si>
    <t>Version 1.0</t>
  </si>
  <si>
    <r>
      <t xml:space="preserve">Log your experience into the table below in the order it was accumulated. Note that some values will calculate automatically based on the data entered. 
</t>
    </r>
    <r>
      <rPr>
        <b/>
        <sz val="11"/>
        <color indexed="10"/>
        <rFont val="Calibri"/>
        <family val="2"/>
      </rPr>
      <t xml:space="preserve">Be sure to select an experience type, setting, and supervisor for </t>
    </r>
    <r>
      <rPr>
        <b/>
        <u/>
        <sz val="11"/>
        <color indexed="10"/>
        <rFont val="Calibri"/>
        <family val="2"/>
      </rPr>
      <t>every experience entry</t>
    </r>
    <r>
      <rPr>
        <b/>
        <sz val="11"/>
        <color indexed="10"/>
        <rFont val="Calibri"/>
        <family val="2"/>
      </rPr>
      <t xml:space="preserve"> even if a supervision session did not occur.</t>
    </r>
  </si>
  <si>
    <t>Cumulative Weighted Experience Hours</t>
  </si>
  <si>
    <t>% of Experience Hours Met</t>
  </si>
  <si>
    <t>BACB Credential</t>
  </si>
  <si>
    <t>% of Supervision Required</t>
  </si>
  <si>
    <t>Adjusted Group vs. Individual Supervision</t>
  </si>
  <si>
    <t># of Individual Supervision Hours Under Contract</t>
  </si>
  <si>
    <t>B</t>
  </si>
  <si>
    <t>A</t>
  </si>
  <si>
    <t>C</t>
  </si>
  <si>
    <t>D</t>
  </si>
  <si>
    <t>E</t>
  </si>
  <si>
    <t>F</t>
  </si>
  <si>
    <t>G</t>
  </si>
  <si>
    <t>H</t>
  </si>
  <si>
    <t>Audit Category A</t>
  </si>
  <si>
    <t>Audit Category B</t>
  </si>
  <si>
    <t>Audit Category C</t>
  </si>
  <si>
    <t>Audit Category D</t>
  </si>
  <si>
    <t>Audit Category E</t>
  </si>
  <si>
    <t>Audit Category F</t>
  </si>
  <si>
    <t>Audit Category G</t>
  </si>
  <si>
    <t>Audit Category H</t>
  </si>
  <si>
    <t>Adjusted Experience Based on Supervised Hours</t>
  </si>
  <si>
    <t>Adjusted Experience Based on &lt;20 &amp; &gt;130</t>
  </si>
  <si>
    <t>Required # of Supervision Contacts</t>
  </si>
  <si>
    <t>Required # of Client Observations</t>
  </si>
  <si>
    <t>Trainees must sign a contract with a supervisor and supervisors must be qualified to supervise before accumulating experience.</t>
  </si>
  <si>
    <t>% of Required Supervision Contacts Met</t>
  </si>
  <si>
    <t>% of Required Client Observations Met</t>
  </si>
  <si>
    <t>Adj Exp Based on Supervi Contacts &amp; Client Observ</t>
  </si>
  <si>
    <t>Cumulative # of Weighted Unrestricted Hours</t>
  </si>
  <si>
    <t xml:space="preserve">Experience hours accumulated prior to signing a contract with a supervisor or before the supervisor is qualified to supervise are not countable. </t>
  </si>
  <si>
    <t xml:space="preserve">For example, if a Trainee accumulates 15 countable hours during a supervisory period then none of those hours would be deemed countable. Likewise, if a Trainee accumulates 150 experience hours during a supervisory period then only 130 of those hours would be deemed countable. </t>
  </si>
  <si>
    <t>For example, if a Trainee accumulates 100 experience hours and 5 supervised hours during a supervisory period under the Intensive Practicum experience type, only 50 of the experience hours would be deemed countable.</t>
  </si>
  <si>
    <t>Examples</t>
  </si>
  <si>
    <t xml:space="preserve">Experience hours accumulated during a supervisory period with less than the required number of supervision contacts will be prorated based on the percentage of required supervision contacts met. </t>
  </si>
  <si>
    <t>For example, if a Trainee logs only 1 of the 2 supervision contacts required under the Supervised Independent Fieldwork experience type, only 50% of their experience hours for that supervision period would be deemed countable.</t>
  </si>
  <si>
    <t>Experience hours accumulated during a superviory period with less than the required number of client observations will be prorated based on the percentage of required client observations met.</t>
  </si>
  <si>
    <t>For example, if a Trainee logs only 3 of the 4 required supervision contacts under the Practicum experience type, only 75% of their experience hours for that supervision period would be deemed countable.</t>
  </si>
  <si>
    <t>This requirement applies to the total experience hours accumulated by the Trainee across supervision periods.</t>
  </si>
  <si>
    <t>For example, a Trainee pursuing their BCBA credential under the Practicum experience type, must accumulate at least 500 experience hours while engaged in unrestricted activities across supervision periods.</t>
  </si>
  <si>
    <t>BACB Experience Standard</t>
  </si>
  <si>
    <t xml:space="preserve">For example, if a Trainee accumulates 20 of their 50 experience hours during a supervisory period prior to signing a contract with a supervisor, only 30 of those experience hours would be deemed countable. </t>
  </si>
  <si>
    <t>Months where fewer than 20 hours are accumulated are not countable. Months where more than 130 hours are accumulated are capped at 130 countable hours.</t>
  </si>
  <si>
    <t>Experience hours accumulated that exceed the minimum percentage would be deemed not countable. Experience hours accumulated within the minimum percentage would be deemed countable.</t>
  </si>
  <si>
    <t>For example, if a Trainee accumulates 2 individual supervision hours and 3 group supervision hours during a supervisory period, only 4 supervised hours (2 individual and 2 group supervision hours) would be deemed countable.</t>
  </si>
  <si>
    <t>Trainees must accumulate between 20 and 130 hours during each supervisory period.</t>
  </si>
  <si>
    <t xml:space="preserve">Trainees must have a minimum % of their experience hours accumulated in the presence of a supervisor each supervisory period (Supervised Independent Fieldwork = 5% of hours, Practicum = 7.5% of hours, and Intensive Practicum = 10% of hours. </t>
  </si>
  <si>
    <t>Trainees must have a minimum number contacts with supervisors each supervisory period (Supervised Independent Fieldwork = 2 contacts, Practicum = 4 contacts, and Intensive Practicum = 8 contacts).</t>
  </si>
  <si>
    <t>Trainees must have a minimum number of times they are observed working with a client each supervisory period (Supervised Independent Fieldwork = 2 observations, and Practicum/Intensive Practicum = 4 observations).</t>
  </si>
  <si>
    <t>Cumulative Weighted Unrestricted Hours</t>
  </si>
  <si>
    <t>Weighted Unrestrcited Hours</t>
  </si>
  <si>
    <t># of Unrestricted Hours</t>
  </si>
  <si>
    <t xml:space="preserve">For example, if a Trainee accumulated 500  hours under the supervised independent fieldwork experience type, 200 hours under the  practicum experience type, and 350  hours under the intensive practicum type, this would equate to 1,500 weighted experience hours. </t>
  </si>
  <si>
    <t>Trainees pursuing their BCBA credential must acquire at least 1,500 weighted experience hours and Trainees pursuing their BCaBA credential must acquire at least 1,000 weighted experience hours across experience types and supervisory periods.</t>
  </si>
  <si>
    <t>% of Experience Supervised</t>
  </si>
  <si>
    <t>Year-Month-Experience Type</t>
  </si>
  <si>
    <t>Experience Type #</t>
  </si>
  <si>
    <t># of Weighted Unrestricted Hours</t>
  </si>
  <si>
    <t>Experience Tracker: Audit Categories</t>
  </si>
  <si>
    <t>Group supervision hours earned in excess of the 50% of total supervision hours would not be deemed countable.</t>
  </si>
  <si>
    <t>Experience Tracker: Data Analysis</t>
  </si>
  <si>
    <t>BACB Account ID Number</t>
  </si>
  <si>
    <t>Periodically review your progress in the "Data Analysis" tab.</t>
  </si>
  <si>
    <r>
      <t xml:space="preserve">Disclaimer: </t>
    </r>
    <r>
      <rPr>
        <sz val="8"/>
        <color theme="0" tint="-0.499984740745262"/>
        <rFont val="Calibri"/>
        <family val="2"/>
        <scheme val="minor"/>
      </rPr>
      <t>Use of the Experience Tracker does not create any right of the user to rely on the information provided or imply that the data entered within will receive approval from the BACB. Use of the information derived from this tool is at the sole risk and liability of the user. The BACB makes no performance guarantees, express or implied warranties, and assumes no obligation or liability for the reliability or accuracy of the information contained herein; or for the accuracy of the information entered by the user that is translated by the Experience Tracker. Moreover, any reuse of electronically stored documents imports a risk of error and misinterpretation through corruption of data, incompatibilities of computer programs, intentional manipulation, and the like. As files distributed electronically may be subject to data erosion, erasure and/or alteration, and computer systems and software become obsolete over time, the BACB makes no representations as to long term compatibility, usability, or readability of the Experience Tracker. The BACB assumes no liability for hardware or software damage that may result from the use of the Experience Tracker due to unknown viruses that may reside on the electronic media when transferred to the user. By downloading and using the Experience Tracker, the user acknowledges these risks and agrees to waive all claims against the BACB.</t>
    </r>
  </si>
  <si>
    <r>
      <rPr>
        <b/>
        <sz val="8"/>
        <color theme="0" tint="-0.499984740745262"/>
        <rFont val="Calibri"/>
        <family val="2"/>
        <scheme val="minor"/>
      </rPr>
      <t>Copyright © 2018 by the Behavior Analyst Certification Board, Inc. (“BACB”). Ver. 1.0</t>
    </r>
    <r>
      <rPr>
        <sz val="8"/>
        <color theme="0" tint="-0.499984740745262"/>
        <rFont val="Calibri"/>
        <family val="2"/>
        <scheme val="minor"/>
      </rPr>
      <t xml:space="preserve">
Electronic and/or paper copies of part or all of this work may be made for personal, educational, or policymaking purposes, provided such copies are not made or distributed for profit or commercial advantage. All copies, regardless of medium, must include this notice on the first page. All other uses and/or distributions in any medium require advance written permission of the BACB. See the BACB Terms of Use for more information.</t>
    </r>
  </si>
  <si>
    <t>5.</t>
  </si>
  <si>
    <t>Enter your name and the credential you are pursuing in the spaces above.</t>
  </si>
  <si>
    <t>The table below describes relevant BACB Experience Standards applied to experience hours logged into the Experience Tracker.</t>
  </si>
  <si>
    <t>The Experience Tracker is a free optional resource provided by the Behavior Analyst Certification Board® (BACB®). It is designed to assist trainees in tracking experience hours being accumulated while pursuing eligibilty to sit for the Board Certified Behavior Analyst® (BCBA®) or Board Certified Assistant Behavior Analyst® (BCaBA®) certification examinations.</t>
  </si>
  <si>
    <t>Select the BACB® credential you are pursuing:</t>
  </si>
  <si>
    <t># of Supervision Contacts</t>
  </si>
  <si>
    <t># of Client Observations</t>
  </si>
  <si>
    <t># of Group Supervision Hours</t>
  </si>
  <si>
    <t>% of Group Supervision</t>
  </si>
  <si>
    <t>Adj Exp in a Month Across Exp Types</t>
  </si>
  <si>
    <t># of Exp Hours Under Contract Across Exp Types</t>
  </si>
  <si>
    <t>Adjusted Experience in Month Across Exp Types</t>
  </si>
  <si>
    <r>
      <t xml:space="preserve">LOGGED EXPERIENCE
</t>
    </r>
    <r>
      <rPr>
        <i/>
        <sz val="9"/>
        <color theme="0"/>
        <rFont val="Calibri"/>
        <family val="2"/>
        <scheme val="minor"/>
      </rPr>
      <t>(Aggregated data from the "Experience Log" tab)</t>
    </r>
  </si>
  <si>
    <r>
      <t xml:space="preserve">ADJUSTED EXPERIENCE
</t>
    </r>
    <r>
      <rPr>
        <i/>
        <sz val="9"/>
        <color theme="0"/>
        <rFont val="Calibri"/>
        <family val="2"/>
        <scheme val="minor"/>
      </rPr>
      <t>(Logged data based on compliance with the Experience Standards)</t>
    </r>
  </si>
  <si>
    <t>The table below shows the experience logged and the adjusted experience based on the BACB's Experience Standards. Details regarding why some or all of the hours in a given month were not countable can be found by referencing the letters in the "Audit Categories" column against the table in "Audit Categories" tab in the Experience Tracker. Note that just because an audit category is cited does not necessary mean a violation of the standards. It may mean that only some of the hours accumulated during the supervisory period were countable (e.g., hours accumulated when a supervision contract was in place) or that a given standard has not been met yet (e.g., the percent of experience hours accrued has not yet reached 100%). Note that hours initially logged during a supervisory period will not display under the adjusted experience section of the table until minimal standards have been met (e.g., at least 20 hours have been accrued during the supervisory period).</t>
  </si>
  <si>
    <t>Enter new experience setting information under the "Settings" tab BEFORE loging any experience accumulated in the new setting.</t>
  </si>
  <si>
    <t>% of Unrestricted Experience Hours</t>
  </si>
  <si>
    <t>Version 1.2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</si>
</sst>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dd/yy;@"/>
    <numFmt numFmtId="165" formatCode="0.0%"/>
  </numFmts>
  <fonts count="38">
    <font>
      <sz val="11"/>
      <color theme="1"/>
      <name val="Calibri"/>
      <family val="2"/>
      <scheme val="minor"/>
    </font>
    <font>
      <b/>
      <sz val="11"/>
      <color indexed="10"/>
      <name val="Calibri"/>
      <family val="2"/>
    </font>
    <font>
      <b/>
      <u/>
      <sz val="11"/>
      <color indexed="10"/>
      <name val="Calibri"/>
      <family val="2"/>
    </font>
    <font>
      <sz val="11"/>
      <color theme="0"/>
      <name val="Calibri"/>
      <family val="2"/>
      <scheme val="minor"/>
    </font>
    <font>
      <sz val="14"/>
      <color theme="1"/>
      <name val="Calibri"/>
      <family val="2"/>
      <scheme val="minor"/>
    </font>
    <font>
      <sz val="9"/>
      <color theme="1"/>
      <name val="Calibri"/>
      <family val="2"/>
      <scheme val="minor"/>
    </font>
    <font>
      <sz val="11"/>
      <color rgb="FFC0C0C0"/>
      <name val="Calibri"/>
      <family val="2"/>
      <scheme val="minor"/>
    </font>
    <font>
      <sz val="9"/>
      <color rgb="FFC0C0C0"/>
      <name val="Calibri"/>
      <family val="2"/>
      <scheme val="minor"/>
    </font>
    <font>
      <b/>
      <sz val="9"/>
      <color rgb="FFC0C0C0"/>
      <name val="Calibri"/>
      <family val="2"/>
      <scheme val="minor"/>
    </font>
    <font>
      <sz val="9"/>
      <color theme="0"/>
      <name val="Calibri"/>
      <family val="2"/>
      <scheme val="minor"/>
    </font>
    <font>
      <b/>
      <sz val="9"/>
      <color theme="0"/>
      <name val="Calibri"/>
      <family val="2"/>
      <scheme val="minor"/>
    </font>
    <font>
      <sz val="9"/>
      <name val="Calibri"/>
      <family val="2"/>
      <scheme val="minor"/>
    </font>
    <font>
      <sz val="11"/>
      <name val="Calibri"/>
      <family val="2"/>
      <scheme val="minor"/>
    </font>
    <font>
      <b/>
      <sz val="8"/>
      <name val="Calibri"/>
      <family val="2"/>
      <scheme val="minor"/>
    </font>
    <font>
      <sz val="8"/>
      <name val="Calibri"/>
      <family val="2"/>
      <scheme val="minor"/>
    </font>
    <font>
      <sz val="8"/>
      <color theme="1"/>
      <name val="Calibri"/>
      <family val="2"/>
      <scheme val="minor"/>
    </font>
    <font>
      <b/>
      <sz val="9"/>
      <name val="Calibri"/>
      <family val="2"/>
      <scheme val="minor"/>
    </font>
    <font>
      <b/>
      <sz val="10"/>
      <color theme="0"/>
      <name val="Calibri"/>
      <family val="2"/>
      <scheme val="minor"/>
    </font>
    <font>
      <sz val="10"/>
      <color theme="1"/>
      <name val="Calibri"/>
      <family val="2"/>
      <scheme val="minor"/>
    </font>
    <font>
      <b/>
      <sz val="10"/>
      <color theme="1"/>
      <name val="Calibri"/>
      <family val="2"/>
      <scheme val="minor"/>
    </font>
    <font>
      <b/>
      <sz val="8"/>
      <color theme="1"/>
      <name val="Calibri"/>
      <family val="2"/>
      <scheme val="minor"/>
    </font>
    <font>
      <sz val="14"/>
      <name val="Calibri"/>
      <family val="2"/>
      <scheme val="minor"/>
    </font>
    <font>
      <b/>
      <sz val="12"/>
      <name val="Calibri"/>
      <family val="2"/>
      <scheme val="minor"/>
    </font>
    <font>
      <b/>
      <sz val="12"/>
      <color theme="1"/>
      <name val="Calibri"/>
      <family val="2"/>
      <scheme val="minor"/>
    </font>
    <font>
      <sz val="14"/>
      <color rgb="FF000000"/>
      <name val="Calibri"/>
      <family val="2"/>
      <scheme val="minor"/>
    </font>
    <font>
      <b/>
      <sz val="12"/>
      <color rgb="FF000000"/>
      <name val="Calibri"/>
      <family val="2"/>
      <scheme val="minor"/>
    </font>
    <font>
      <sz val="11"/>
      <color theme="1"/>
      <name val="Calibri (Body)_x0000_"/>
    </font>
    <font>
      <b/>
      <sz val="13"/>
      <color theme="1"/>
      <name val="Calibri (Body)_x0000_"/>
    </font>
    <font>
      <b/>
      <sz val="10"/>
      <color theme="1"/>
      <name val="Calibri (Body)_x0000_"/>
    </font>
    <font>
      <sz val="10"/>
      <color theme="1"/>
      <name val="Calibri (Body)_x0000_"/>
    </font>
    <font>
      <sz val="13"/>
      <color theme="1"/>
      <name val="Calibri (Body)_x0000_"/>
    </font>
    <font>
      <sz val="11"/>
      <color theme="0"/>
      <name val="Calibri (Body)_x0000_"/>
    </font>
    <font>
      <b/>
      <sz val="8"/>
      <color theme="0" tint="-0.499984740745262"/>
      <name val="Calibri"/>
      <family val="2"/>
      <scheme val="minor"/>
    </font>
    <font>
      <sz val="8"/>
      <color theme="0" tint="-0.499984740745262"/>
      <name val="Calibri"/>
      <family val="2"/>
      <scheme val="minor"/>
    </font>
    <font>
      <sz val="9"/>
      <color rgb="FF000000"/>
      <name val="Calibri"/>
      <family val="2"/>
      <scheme val="minor"/>
    </font>
    <font>
      <i/>
      <sz val="9"/>
      <color theme="0"/>
      <name val="Calibri"/>
      <family val="2"/>
      <scheme val="minor"/>
    </font>
    <font>
      <b/>
      <sz val="9"/>
      <color rgb="FF0E243E"/>
      <name val="Calibri"/>
      <family val="2"/>
      <scheme val="minor"/>
    </font>
    <font>
      <sz val="9"/>
      <color rgb="FF0E243E"/>
      <name val="Calibri"/>
      <family val="2"/>
      <scheme val="minor"/>
    </font>
  </fonts>
  <fills count="6">
    <fill>
      <patternFill patternType="none"/>
    </fill>
    <fill>
      <patternFill patternType="gray125"/>
    </fill>
    <fill>
      <patternFill patternType="solid">
        <fgColor theme="3" tint="-0.499984740745262"/>
        <bgColor indexed="64"/>
      </patternFill>
    </fill>
    <fill>
      <patternFill patternType="solid">
        <fgColor theme="4" tint="0.79998168889431442"/>
        <bgColor indexed="64"/>
      </patternFill>
    </fill>
    <fill>
      <patternFill patternType="solid">
        <fgColor rgb="FF0E243E"/>
        <bgColor indexed="64"/>
      </patternFill>
    </fill>
    <fill>
      <patternFill patternType="solid">
        <fgColor rgb="FF0D243E"/>
        <bgColor indexed="64"/>
      </patternFill>
    </fill>
  </fills>
  <borders count="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rgb="FFC0C0C0"/>
      </top>
      <bottom style="thin">
        <color rgb="FFC0C0C0"/>
      </bottom>
      <diagonal/>
    </border>
    <border>
      <left/>
      <right/>
      <top/>
      <bottom style="thin">
        <color theme="1"/>
      </bottom>
      <diagonal/>
    </border>
  </borders>
  <cellStyleXfs count="1">
    <xf numFmtId="0" fontId="0" fillId="0" borderId="0"/>
  </cellStyleXfs>
  <cellXfs count="185">
    <xf numFmtId="0" fontId="0" fillId="0" borderId="0" xfId="0"/>
    <xf numFmtId="0" fontId="4" fillId="0" borderId="0" xfId="0" applyFont="1"/>
    <xf numFmtId="0" fontId="0" fillId="0" borderId="0" xfId="0" applyFont="1"/>
    <xf numFmtId="0" fontId="5" fillId="0" borderId="0" xfId="0" applyFont="1" applyAlignment="1">
      <alignment vertical="top"/>
    </xf>
    <xf numFmtId="0" fontId="3" fillId="0" borderId="0" xfId="0" applyFont="1"/>
    <xf numFmtId="0" fontId="0" fillId="0" borderId="0" xfId="0" applyFont="1" applyAlignment="1">
      <alignment horizontal="left" vertical="top" wrapText="1"/>
    </xf>
    <xf numFmtId="0" fontId="6" fillId="0" borderId="0" xfId="0" applyFont="1" applyFill="1"/>
    <xf numFmtId="0" fontId="7" fillId="0" borderId="0" xfId="0" applyFont="1" applyFill="1" applyAlignment="1">
      <alignment horizontal="left" vertical="center"/>
    </xf>
    <xf numFmtId="0" fontId="7" fillId="0" borderId="0" xfId="0" applyFont="1" applyFill="1" applyAlignment="1">
      <alignment vertical="center"/>
    </xf>
    <xf numFmtId="0" fontId="8" fillId="0" borderId="0" xfId="0" applyFont="1" applyFill="1" applyAlignment="1">
      <alignment horizontal="right" wrapText="1"/>
    </xf>
    <xf numFmtId="0" fontId="8" fillId="0" borderId="0" xfId="0" applyFont="1" applyFill="1" applyAlignment="1">
      <alignment wrapText="1"/>
    </xf>
    <xf numFmtId="0" fontId="9" fillId="0" borderId="0" xfId="0" applyFont="1"/>
    <xf numFmtId="0" fontId="7" fillId="0" borderId="1" xfId="0" applyNumberFormat="1" applyFont="1" applyFill="1" applyBorder="1" applyAlignment="1">
      <alignment horizontal="left" vertical="center"/>
    </xf>
    <xf numFmtId="0" fontId="7" fillId="0" borderId="0" xfId="0" applyNumberFormat="1" applyFont="1" applyFill="1" applyBorder="1" applyAlignment="1">
      <alignment vertical="center"/>
    </xf>
    <xf numFmtId="0" fontId="10" fillId="0" borderId="2" xfId="0" applyFont="1" applyFill="1" applyBorder="1" applyAlignment="1">
      <alignment horizontal="left" vertical="center" wrapText="1" indent="1"/>
    </xf>
    <xf numFmtId="0" fontId="10" fillId="0" borderId="2" xfId="0" applyFont="1" applyFill="1" applyBorder="1" applyAlignment="1">
      <alignment horizontal="center" vertical="center" wrapText="1"/>
    </xf>
    <xf numFmtId="0" fontId="11" fillId="0" borderId="2" xfId="0" applyFont="1" applyFill="1" applyBorder="1" applyAlignment="1" applyProtection="1">
      <alignment horizontal="left" vertical="center" shrinkToFit="1"/>
      <protection locked="0"/>
    </xf>
    <xf numFmtId="0" fontId="11" fillId="0" borderId="2" xfId="0" applyFont="1" applyFill="1" applyBorder="1" applyAlignment="1" applyProtection="1">
      <alignment vertical="center" shrinkToFit="1"/>
      <protection locked="0"/>
    </xf>
    <xf numFmtId="0" fontId="12" fillId="0" borderId="0" xfId="0" applyFont="1" applyFill="1"/>
    <xf numFmtId="2" fontId="11" fillId="0" borderId="2" xfId="0" applyNumberFormat="1"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0" xfId="0" applyFont="1" applyFill="1"/>
    <xf numFmtId="49" fontId="11" fillId="0" borderId="2" xfId="0" applyNumberFormat="1" applyFont="1" applyFill="1" applyBorder="1" applyAlignment="1" applyProtection="1">
      <alignment horizontal="center" vertical="center" shrinkToFit="1"/>
      <protection locked="0"/>
    </xf>
    <xf numFmtId="164" fontId="11" fillId="0" borderId="2" xfId="0" applyNumberFormat="1" applyFont="1" applyFill="1" applyBorder="1" applyAlignment="1" applyProtection="1">
      <alignment horizontal="center" vertical="center" shrinkToFit="1"/>
      <protection locked="0"/>
    </xf>
    <xf numFmtId="0" fontId="13" fillId="0" borderId="0" xfId="0" applyFont="1" applyFill="1"/>
    <xf numFmtId="0" fontId="14" fillId="0" borderId="0" xfId="0" applyFont="1" applyFill="1"/>
    <xf numFmtId="0" fontId="10" fillId="0" borderId="3" xfId="0" applyFont="1" applyFill="1" applyBorder="1" applyAlignment="1">
      <alignment horizontal="left" vertical="center" wrapText="1" indent="1"/>
    </xf>
    <xf numFmtId="0" fontId="7" fillId="0" borderId="0" xfId="0" applyFont="1" applyFill="1" applyBorder="1" applyAlignment="1">
      <alignment vertical="center"/>
    </xf>
    <xf numFmtId="0" fontId="8" fillId="0" borderId="0" xfId="0" applyFont="1" applyFill="1" applyBorder="1" applyAlignment="1">
      <alignment horizontal="right" vertical="center" wrapText="1"/>
    </xf>
    <xf numFmtId="0" fontId="8" fillId="0" borderId="0" xfId="0" applyFont="1" applyFill="1" applyAlignment="1">
      <alignment vertical="center" wrapText="1"/>
    </xf>
    <xf numFmtId="0" fontId="11" fillId="0" borderId="2" xfId="0" applyFont="1" applyFill="1" applyBorder="1" applyAlignment="1" applyProtection="1">
      <alignment horizontal="left" vertical="center" indent="1" shrinkToFit="1"/>
      <protection locked="0"/>
    </xf>
    <xf numFmtId="0" fontId="10" fillId="0" borderId="2" xfId="0" applyFont="1" applyFill="1" applyBorder="1" applyAlignment="1">
      <alignment horizontal="left" vertical="center" wrapText="1"/>
    </xf>
    <xf numFmtId="0" fontId="8" fillId="0" borderId="0" xfId="0" applyFont="1" applyFill="1" applyAlignment="1">
      <alignment horizontal="right" vertical="center" wrapText="1"/>
    </xf>
    <xf numFmtId="49" fontId="11" fillId="0" borderId="2" xfId="0" applyNumberFormat="1" applyFont="1" applyFill="1" applyBorder="1" applyAlignment="1" applyProtection="1">
      <alignment horizontal="left" vertical="center" shrinkToFit="1"/>
      <protection locked="0"/>
    </xf>
    <xf numFmtId="18" fontId="11" fillId="0" borderId="2" xfId="0" applyNumberFormat="1" applyFont="1" applyFill="1" applyBorder="1" applyAlignment="1" applyProtection="1">
      <alignment horizontal="center" vertical="center" shrinkToFit="1"/>
      <protection locked="0"/>
    </xf>
    <xf numFmtId="0" fontId="11" fillId="0" borderId="2" xfId="0" applyNumberFormat="1" applyFont="1" applyFill="1" applyBorder="1" applyAlignment="1" applyProtection="1">
      <alignment horizontal="center" vertical="center" shrinkToFit="1"/>
    </xf>
    <xf numFmtId="0" fontId="12" fillId="0" borderId="0" xfId="0" applyFont="1" applyFill="1" applyAlignment="1">
      <alignment horizontal="center" vertical="center"/>
    </xf>
    <xf numFmtId="0" fontId="12" fillId="0" borderId="0" xfId="0" applyFont="1" applyFill="1" applyAlignment="1">
      <alignment horizontal="left" vertical="center"/>
    </xf>
    <xf numFmtId="0" fontId="12" fillId="0" borderId="0" xfId="0" applyFont="1" applyFill="1" applyAlignment="1">
      <alignment horizontal="left" vertical="center" indent="1"/>
    </xf>
    <xf numFmtId="0" fontId="12" fillId="0" borderId="0" xfId="0" applyNumberFormat="1" applyFont="1" applyFill="1" applyAlignment="1">
      <alignment horizontal="center" vertical="center"/>
    </xf>
    <xf numFmtId="0" fontId="10" fillId="0" borderId="2" xfId="0" applyNumberFormat="1" applyFont="1" applyFill="1" applyBorder="1" applyAlignment="1">
      <alignment horizontal="center" vertical="center" wrapText="1"/>
    </xf>
    <xf numFmtId="9" fontId="12" fillId="0" borderId="0" xfId="0" applyNumberFormat="1" applyFont="1" applyFill="1" applyAlignment="1">
      <alignment horizontal="center" vertical="center"/>
    </xf>
    <xf numFmtId="9" fontId="10" fillId="0" borderId="2" xfId="0" applyNumberFormat="1" applyFont="1" applyFill="1" applyBorder="1" applyAlignment="1">
      <alignment horizontal="center" vertical="center" wrapText="1"/>
    </xf>
    <xf numFmtId="9" fontId="11" fillId="0" borderId="2" xfId="0" applyNumberFormat="1" applyFont="1" applyFill="1" applyBorder="1" applyAlignment="1" applyProtection="1">
      <alignment horizontal="center" vertical="center" shrinkToFit="1"/>
    </xf>
    <xf numFmtId="0" fontId="15" fillId="0" borderId="0" xfId="0" applyFont="1" applyAlignment="1">
      <alignment horizontal="center" vertical="center" wrapText="1"/>
    </xf>
    <xf numFmtId="0" fontId="9" fillId="0" borderId="0" xfId="0" applyFont="1" applyFill="1" applyBorder="1" applyAlignment="1">
      <alignment vertical="center"/>
    </xf>
    <xf numFmtId="0" fontId="10" fillId="0" borderId="0" xfId="0" applyFont="1" applyFill="1" applyAlignment="1">
      <alignment horizontal="left" vertical="center" indent="1"/>
    </xf>
    <xf numFmtId="0" fontId="9" fillId="0" borderId="0" xfId="0" applyFont="1" applyFill="1" applyAlignment="1">
      <alignment horizontal="center" vertical="center"/>
    </xf>
    <xf numFmtId="0" fontId="10" fillId="0" borderId="0" xfId="0" applyFont="1" applyFill="1" applyAlignment="1">
      <alignment horizontal="center" vertical="center"/>
    </xf>
    <xf numFmtId="0" fontId="9" fillId="0" borderId="0" xfId="0" applyFont="1" applyFill="1" applyAlignment="1">
      <alignment horizontal="left" vertical="center"/>
    </xf>
    <xf numFmtId="0" fontId="9" fillId="0" borderId="0" xfId="0" applyNumberFormat="1" applyFont="1" applyFill="1" applyAlignment="1">
      <alignment horizontal="center" vertical="center"/>
    </xf>
    <xf numFmtId="9" fontId="9" fillId="0" borderId="0" xfId="0" applyNumberFormat="1" applyFont="1" applyFill="1" applyAlignment="1">
      <alignment horizontal="center" vertical="center"/>
    </xf>
    <xf numFmtId="0" fontId="9" fillId="0" borderId="0" xfId="0" applyFont="1" applyFill="1" applyAlignment="1">
      <alignment horizontal="left" vertical="center" indent="1"/>
    </xf>
    <xf numFmtId="2" fontId="0" fillId="0" borderId="0" xfId="0" applyNumberFormat="1"/>
    <xf numFmtId="1" fontId="0" fillId="0" borderId="0" xfId="0" applyNumberFormat="1"/>
    <xf numFmtId="0" fontId="16" fillId="0" borderId="0" xfId="0" applyFont="1" applyFill="1" applyAlignment="1">
      <alignment wrapText="1"/>
    </xf>
    <xf numFmtId="0" fontId="10" fillId="0" borderId="0" xfId="0" applyFont="1" applyFill="1" applyBorder="1" applyAlignment="1">
      <alignment horizontal="center" vertical="center" wrapText="1"/>
    </xf>
    <xf numFmtId="0" fontId="11" fillId="0" borderId="0" xfId="0" applyNumberFormat="1" applyFont="1" applyFill="1" applyBorder="1" applyAlignment="1" applyProtection="1">
      <alignment horizontal="center" vertical="center" shrinkToFit="1"/>
    </xf>
    <xf numFmtId="0" fontId="11" fillId="0" borderId="1" xfId="0" applyNumberFormat="1" applyFont="1" applyFill="1" applyBorder="1" applyAlignment="1" applyProtection="1">
      <alignment horizontal="center" vertical="center" shrinkToFit="1"/>
    </xf>
    <xf numFmtId="2" fontId="6" fillId="0" borderId="0" xfId="0" applyNumberFormat="1" applyFont="1" applyFill="1" applyAlignment="1">
      <alignment vertical="center"/>
    </xf>
    <xf numFmtId="2" fontId="10" fillId="0" borderId="0" xfId="0" applyNumberFormat="1" applyFont="1" applyFill="1" applyBorder="1" applyAlignment="1">
      <alignment horizontal="center" vertical="center" wrapText="1"/>
    </xf>
    <xf numFmtId="2" fontId="11" fillId="0" borderId="0" xfId="0" applyNumberFormat="1" applyFont="1" applyFill="1" applyBorder="1" applyAlignment="1" applyProtection="1">
      <alignment horizontal="center" vertical="center" shrinkToFit="1"/>
    </xf>
    <xf numFmtId="2" fontId="11" fillId="0" borderId="1" xfId="0" applyNumberFormat="1" applyFont="1" applyFill="1" applyBorder="1" applyAlignment="1" applyProtection="1">
      <alignment horizontal="center" vertical="center" shrinkToFit="1"/>
    </xf>
    <xf numFmtId="2" fontId="9" fillId="0" borderId="0" xfId="0" applyNumberFormat="1" applyFont="1" applyFill="1" applyAlignment="1">
      <alignment vertical="center"/>
    </xf>
    <xf numFmtId="2" fontId="4" fillId="0" borderId="0" xfId="0" applyNumberFormat="1" applyFont="1"/>
    <xf numFmtId="2" fontId="9" fillId="0" borderId="0" xfId="0" applyNumberFormat="1" applyFont="1"/>
    <xf numFmtId="1" fontId="4" fillId="0" borderId="0" xfId="0" applyNumberFormat="1" applyFont="1"/>
    <xf numFmtId="1" fontId="10" fillId="0" borderId="0" xfId="0" applyNumberFormat="1" applyFont="1" applyFill="1" applyBorder="1" applyAlignment="1">
      <alignment horizontal="center" vertical="center" wrapText="1"/>
    </xf>
    <xf numFmtId="1" fontId="11" fillId="0" borderId="0" xfId="0" applyNumberFormat="1" applyFont="1" applyFill="1" applyBorder="1" applyAlignment="1" applyProtection="1">
      <alignment horizontal="center" vertical="center" shrinkToFit="1"/>
    </xf>
    <xf numFmtId="1" fontId="11" fillId="0" borderId="1" xfId="0" applyNumberFormat="1" applyFont="1" applyFill="1" applyBorder="1" applyAlignment="1" applyProtection="1">
      <alignment horizontal="center" vertical="center" shrinkToFit="1"/>
    </xf>
    <xf numFmtId="1" fontId="9" fillId="0" borderId="0" xfId="0" applyNumberFormat="1" applyFont="1"/>
    <xf numFmtId="164" fontId="10" fillId="0" borderId="2" xfId="0" applyNumberFormat="1" applyFont="1" applyFill="1" applyBorder="1" applyAlignment="1">
      <alignment horizontal="center" vertical="center" wrapText="1"/>
    </xf>
    <xf numFmtId="164" fontId="11" fillId="0" borderId="2" xfId="0" applyNumberFormat="1" applyFont="1" applyFill="1" applyBorder="1" applyAlignment="1" applyProtection="1">
      <alignment horizontal="center" vertical="center" shrinkToFit="1"/>
    </xf>
    <xf numFmtId="49" fontId="12" fillId="0" borderId="0" xfId="0" applyNumberFormat="1" applyFont="1" applyFill="1" applyAlignment="1">
      <alignment horizontal="center" vertical="center"/>
    </xf>
    <xf numFmtId="49" fontId="10" fillId="0" borderId="2" xfId="0" applyNumberFormat="1" applyFont="1" applyFill="1" applyBorder="1" applyAlignment="1">
      <alignment horizontal="center" vertical="center" wrapText="1"/>
    </xf>
    <xf numFmtId="49" fontId="11" fillId="0" borderId="2" xfId="0" applyNumberFormat="1" applyFont="1" applyFill="1" applyBorder="1" applyAlignment="1" applyProtection="1">
      <alignment horizontal="center" vertical="center" shrinkToFit="1"/>
    </xf>
    <xf numFmtId="49" fontId="9" fillId="0" borderId="0" xfId="0" applyNumberFormat="1" applyFont="1" applyFill="1" applyAlignment="1">
      <alignment horizontal="center" vertical="center"/>
    </xf>
    <xf numFmtId="0" fontId="15" fillId="0" borderId="0" xfId="0" applyFont="1" applyBorder="1" applyAlignment="1">
      <alignment horizontal="center" vertical="center"/>
    </xf>
    <xf numFmtId="0" fontId="15" fillId="0" borderId="0" xfId="0" applyFont="1" applyBorder="1" applyAlignment="1">
      <alignment horizontal="center" vertical="center" wrapText="1"/>
    </xf>
    <xf numFmtId="0" fontId="15" fillId="0" borderId="0" xfId="0" applyFont="1" applyFill="1" applyBorder="1" applyAlignment="1">
      <alignment horizontal="center" vertical="center"/>
    </xf>
    <xf numFmtId="2" fontId="18" fillId="0" borderId="0" xfId="0" applyNumberFormat="1" applyFont="1" applyAlignment="1">
      <alignment horizontal="center" vertical="center" wrapText="1"/>
    </xf>
    <xf numFmtId="2" fontId="18" fillId="0" borderId="0" xfId="0" applyNumberFormat="1" applyFont="1" applyFill="1" applyAlignment="1">
      <alignment horizontal="center" vertical="center" wrapText="1"/>
    </xf>
    <xf numFmtId="49" fontId="18" fillId="0" borderId="0" xfId="0" applyNumberFormat="1" applyFont="1" applyAlignment="1">
      <alignment horizontal="left" vertical="center" shrinkToFit="1"/>
    </xf>
    <xf numFmtId="0" fontId="0" fillId="0" borderId="0" xfId="0" applyFont="1" applyAlignment="1">
      <alignment horizontal="center" vertical="center"/>
    </xf>
    <xf numFmtId="0" fontId="15" fillId="0" borderId="0" xfId="0" applyFont="1" applyAlignment="1">
      <alignment horizontal="center" vertical="top" wrapText="1"/>
    </xf>
    <xf numFmtId="1" fontId="12" fillId="0" borderId="0" xfId="0" applyNumberFormat="1" applyFont="1" applyFill="1" applyAlignment="1">
      <alignment horizontal="center" vertical="center"/>
    </xf>
    <xf numFmtId="1" fontId="10" fillId="0" borderId="2" xfId="0" applyNumberFormat="1" applyFont="1" applyFill="1" applyBorder="1" applyAlignment="1">
      <alignment horizontal="center" vertical="center" wrapText="1"/>
    </xf>
    <xf numFmtId="1" fontId="11" fillId="0" borderId="2" xfId="0" applyNumberFormat="1" applyFont="1" applyFill="1" applyBorder="1" applyAlignment="1" applyProtection="1">
      <alignment horizontal="center" vertical="center" shrinkToFit="1"/>
    </xf>
    <xf numFmtId="1" fontId="9" fillId="0" borderId="0" xfId="0" applyNumberFormat="1" applyFont="1" applyFill="1" applyAlignment="1">
      <alignment horizontal="center" vertical="center"/>
    </xf>
    <xf numFmtId="164" fontId="12" fillId="0" borderId="0" xfId="0" applyNumberFormat="1" applyFont="1" applyFill="1" applyAlignment="1">
      <alignment horizontal="center" vertical="center"/>
    </xf>
    <xf numFmtId="164" fontId="9" fillId="0" borderId="0" xfId="0" applyNumberFormat="1" applyFont="1" applyFill="1" applyAlignment="1">
      <alignment horizontal="center" vertical="center"/>
    </xf>
    <xf numFmtId="0" fontId="18" fillId="0" borderId="0" xfId="0" applyFont="1" applyAlignment="1">
      <alignment horizontal="left" vertical="top" wrapText="1"/>
    </xf>
    <xf numFmtId="0" fontId="15" fillId="0" borderId="0" xfId="0" applyFont="1" applyAlignment="1">
      <alignment horizontal="center" vertical="center"/>
    </xf>
    <xf numFmtId="0" fontId="15" fillId="0" borderId="0" xfId="0" applyFont="1" applyAlignment="1">
      <alignment horizontal="center" vertical="top"/>
    </xf>
    <xf numFmtId="0" fontId="15" fillId="0" borderId="0" xfId="0" applyNumberFormat="1" applyFont="1" applyBorder="1" applyAlignment="1">
      <alignment horizontal="center" vertical="top" wrapText="1"/>
    </xf>
    <xf numFmtId="0" fontId="18" fillId="3" borderId="5" xfId="0" applyFont="1" applyFill="1" applyBorder="1" applyAlignment="1">
      <alignment horizontal="left" vertical="top" indent="1"/>
    </xf>
    <xf numFmtId="0" fontId="18" fillId="3" borderId="5" xfId="0" applyNumberFormat="1" applyFont="1" applyFill="1" applyBorder="1" applyAlignment="1">
      <alignment horizontal="left" vertical="top" wrapText="1" indent="1" shrinkToFit="1"/>
    </xf>
    <xf numFmtId="0" fontId="18" fillId="0" borderId="5" xfId="0" applyNumberFormat="1" applyFont="1" applyBorder="1" applyAlignment="1">
      <alignment horizontal="left" vertical="top" wrapText="1" indent="1" shrinkToFit="1"/>
    </xf>
    <xf numFmtId="0" fontId="15" fillId="0" borderId="0" xfId="0" applyFont="1" applyAlignment="1">
      <alignment vertical="top"/>
    </xf>
    <xf numFmtId="0" fontId="19" fillId="0" borderId="0" xfId="0" applyFont="1" applyAlignment="1">
      <alignment vertical="top" wrapText="1"/>
    </xf>
    <xf numFmtId="0" fontId="18" fillId="0" borderId="0" xfId="0" applyFont="1" applyAlignment="1">
      <alignment vertical="top" wrapText="1"/>
    </xf>
    <xf numFmtId="0" fontId="20" fillId="0" borderId="0" xfId="0" applyFont="1" applyAlignment="1">
      <alignment vertical="top" wrapText="1"/>
    </xf>
    <xf numFmtId="0" fontId="26" fillId="0" borderId="0" xfId="0" applyFont="1"/>
    <xf numFmtId="0" fontId="27" fillId="0" borderId="0" xfId="0" applyFont="1" applyAlignment="1"/>
    <xf numFmtId="0" fontId="29" fillId="0" borderId="0" xfId="0" applyFont="1" applyAlignment="1">
      <alignment horizontal="left" vertical="top" wrapText="1"/>
    </xf>
    <xf numFmtId="49" fontId="29" fillId="0" borderId="0" xfId="0" applyNumberFormat="1" applyFont="1" applyAlignment="1">
      <alignment horizontal="right" vertical="top" wrapText="1"/>
    </xf>
    <xf numFmtId="49" fontId="26" fillId="0" borderId="0" xfId="0" applyNumberFormat="1" applyFont="1" applyAlignment="1">
      <alignment horizontal="right" vertical="top" wrapText="1"/>
    </xf>
    <xf numFmtId="0" fontId="26" fillId="0" borderId="0" xfId="0" applyFont="1" applyAlignment="1">
      <alignment horizontal="left" vertical="top" wrapText="1"/>
    </xf>
    <xf numFmtId="0" fontId="27" fillId="0" borderId="0" xfId="0" applyFont="1" applyBorder="1" applyAlignment="1"/>
    <xf numFmtId="0" fontId="4" fillId="0" borderId="0" xfId="0" applyFont="1" applyAlignment="1"/>
    <xf numFmtId="0" fontId="0" fillId="0" borderId="0" xfId="0" applyFont="1" applyAlignment="1"/>
    <xf numFmtId="0" fontId="0" fillId="0" borderId="0" xfId="0" applyFont="1" applyAlignment="1">
      <alignment horizontal="right"/>
    </xf>
    <xf numFmtId="0" fontId="26" fillId="0" borderId="0" xfId="0" applyFont="1" applyAlignment="1">
      <alignment horizontal="right"/>
    </xf>
    <xf numFmtId="0" fontId="30" fillId="0" borderId="0" xfId="0" applyFont="1" applyBorder="1" applyAlignment="1"/>
    <xf numFmtId="0" fontId="30" fillId="0" borderId="6" xfId="0" applyFont="1" applyBorder="1" applyAlignment="1" applyProtection="1">
      <alignment horizontal="left" indent="1"/>
      <protection locked="0"/>
    </xf>
    <xf numFmtId="0" fontId="9" fillId="0" borderId="0" xfId="0" applyFont="1" applyAlignment="1">
      <alignment vertical="top"/>
    </xf>
    <xf numFmtId="0" fontId="3" fillId="0" borderId="0" xfId="0" applyFont="1" applyAlignment="1">
      <alignment horizontal="right"/>
    </xf>
    <xf numFmtId="0" fontId="3" fillId="0" borderId="0" xfId="0" applyFont="1" applyAlignment="1"/>
    <xf numFmtId="0" fontId="31" fillId="0" borderId="0" xfId="0" applyFont="1"/>
    <xf numFmtId="0" fontId="17" fillId="2" borderId="5" xfId="0" applyFont="1" applyFill="1" applyBorder="1" applyAlignment="1">
      <alignment horizontal="left" vertical="center" indent="1"/>
    </xf>
    <xf numFmtId="0" fontId="17" fillId="2" borderId="5" xfId="0" applyFont="1" applyFill="1" applyBorder="1" applyAlignment="1">
      <alignment horizontal="left" vertical="center" indent="1" shrinkToFit="1"/>
    </xf>
    <xf numFmtId="0" fontId="18" fillId="0" borderId="5" xfId="0" applyFont="1" applyBorder="1" applyAlignment="1">
      <alignment horizontal="left" vertical="top" indent="1"/>
    </xf>
    <xf numFmtId="0" fontId="5" fillId="0" borderId="0" xfId="0" applyFont="1" applyAlignment="1">
      <alignment horizontal="left" vertical="center" wrapText="1"/>
    </xf>
    <xf numFmtId="2" fontId="5" fillId="0" borderId="0" xfId="0" applyNumberFormat="1" applyFont="1" applyAlignment="1">
      <alignment horizontal="left" vertical="center" wrapText="1"/>
    </xf>
    <xf numFmtId="0" fontId="10" fillId="4" borderId="0" xfId="0" applyFont="1" applyFill="1" applyAlignment="1">
      <alignment horizontal="center" vertical="center"/>
    </xf>
    <xf numFmtId="0" fontId="10" fillId="4" borderId="0" xfId="0" applyFont="1" applyFill="1" applyBorder="1" applyAlignment="1">
      <alignment horizontal="left" vertical="center" wrapText="1"/>
    </xf>
    <xf numFmtId="0" fontId="10" fillId="4" borderId="0" xfId="0" applyFont="1" applyFill="1" applyAlignment="1">
      <alignment horizontal="center" vertical="center" wrapText="1"/>
    </xf>
    <xf numFmtId="0" fontId="10" fillId="4" borderId="0" xfId="0" applyNumberFormat="1" applyFont="1" applyFill="1" applyAlignment="1">
      <alignment horizontal="left" vertical="center" wrapText="1"/>
    </xf>
    <xf numFmtId="0" fontId="10" fillId="4" borderId="0" xfId="0" applyFont="1" applyFill="1" applyAlignment="1">
      <alignment horizontal="left" vertical="center" wrapText="1"/>
    </xf>
    <xf numFmtId="2" fontId="10" fillId="4" borderId="0" xfId="0" applyNumberFormat="1" applyFont="1" applyFill="1" applyAlignment="1">
      <alignment horizontal="center" vertical="center" wrapText="1"/>
    </xf>
    <xf numFmtId="1" fontId="10" fillId="4" borderId="0" xfId="0" applyNumberFormat="1" applyFont="1" applyFill="1" applyAlignment="1">
      <alignment horizontal="center" vertical="center" wrapText="1"/>
    </xf>
    <xf numFmtId="165" fontId="10" fillId="4" borderId="0" xfId="0" applyNumberFormat="1" applyFont="1" applyFill="1" applyAlignment="1">
      <alignment horizontal="center" vertical="center" wrapText="1"/>
    </xf>
    <xf numFmtId="165" fontId="36" fillId="0" borderId="0" xfId="0" applyNumberFormat="1" applyFont="1" applyFill="1" applyAlignment="1">
      <alignment horizontal="center" vertical="center" wrapText="1"/>
    </xf>
    <xf numFmtId="9" fontId="10" fillId="4" borderId="0" xfId="0" applyNumberFormat="1" applyFont="1" applyFill="1" applyAlignment="1">
      <alignment horizontal="center" vertical="center" wrapText="1"/>
    </xf>
    <xf numFmtId="0" fontId="10" fillId="4" borderId="0" xfId="0" applyFont="1" applyFill="1" applyAlignment="1">
      <alignment horizontal="left" vertical="center" wrapText="1" indent="1"/>
    </xf>
    <xf numFmtId="0" fontId="5" fillId="0" borderId="0" xfId="0" applyFont="1" applyAlignment="1">
      <alignment horizontal="center" vertical="center"/>
    </xf>
    <xf numFmtId="0" fontId="5" fillId="0" borderId="0" xfId="0" applyFont="1" applyFill="1" applyBorder="1" applyAlignment="1">
      <alignment horizontal="left" vertical="center"/>
    </xf>
    <xf numFmtId="0" fontId="5" fillId="0" borderId="0" xfId="0" applyNumberFormat="1" applyFont="1" applyAlignment="1">
      <alignment horizontal="left" vertical="center"/>
    </xf>
    <xf numFmtId="0" fontId="5" fillId="0" borderId="0" xfId="0" applyFont="1" applyAlignment="1">
      <alignment horizontal="left" vertical="center"/>
    </xf>
    <xf numFmtId="2" fontId="5" fillId="0" borderId="0" xfId="0" applyNumberFormat="1" applyFont="1" applyAlignment="1">
      <alignment horizontal="center" vertical="center"/>
    </xf>
    <xf numFmtId="1" fontId="5" fillId="0" borderId="0" xfId="0" applyNumberFormat="1" applyFont="1" applyAlignment="1">
      <alignment horizontal="center" vertical="center"/>
    </xf>
    <xf numFmtId="165" fontId="5" fillId="0" borderId="0" xfId="0" applyNumberFormat="1" applyFont="1" applyAlignment="1">
      <alignment horizontal="center" vertical="center"/>
    </xf>
    <xf numFmtId="165" fontId="37" fillId="0" borderId="0" xfId="0" applyNumberFormat="1" applyFont="1" applyAlignment="1">
      <alignment horizontal="center" vertical="center"/>
    </xf>
    <xf numFmtId="9" fontId="5"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NumberFormat="1" applyFont="1" applyAlignment="1">
      <alignment horizontal="left" vertical="center" shrinkToFit="1"/>
    </xf>
    <xf numFmtId="0" fontId="5" fillId="0" borderId="0" xfId="0" applyFont="1" applyAlignment="1">
      <alignment horizontal="left" vertical="center" shrinkToFit="1"/>
    </xf>
    <xf numFmtId="2" fontId="5" fillId="0" borderId="0" xfId="0" applyNumberFormat="1" applyFont="1" applyAlignment="1">
      <alignment horizontal="center" vertical="center" shrinkToFit="1"/>
    </xf>
    <xf numFmtId="1" fontId="5" fillId="0" borderId="0" xfId="0" applyNumberFormat="1" applyFont="1" applyAlignment="1">
      <alignment horizontal="center" vertical="center" shrinkToFit="1"/>
    </xf>
    <xf numFmtId="165" fontId="5" fillId="0" borderId="0" xfId="0" applyNumberFormat="1" applyFont="1" applyAlignment="1">
      <alignment horizontal="center" vertical="center" shrinkToFit="1"/>
    </xf>
    <xf numFmtId="165" fontId="37" fillId="0" borderId="0" xfId="0" applyNumberFormat="1" applyFont="1" applyAlignment="1">
      <alignment horizontal="center" vertical="center" shrinkToFit="1"/>
    </xf>
    <xf numFmtId="9" fontId="5" fillId="0" borderId="0" xfId="0" applyNumberFormat="1" applyFont="1" applyAlignment="1">
      <alignment horizontal="center" vertical="center" shrinkToFit="1"/>
    </xf>
    <xf numFmtId="49" fontId="11" fillId="0" borderId="3" xfId="0" applyNumberFormat="1" applyFont="1" applyFill="1" applyBorder="1" applyAlignment="1" applyProtection="1">
      <alignment horizontal="left" vertical="center" shrinkToFit="1"/>
      <protection locked="0"/>
    </xf>
    <xf numFmtId="164" fontId="11" fillId="0" borderId="0" xfId="0" applyNumberFormat="1" applyFont="1" applyFill="1" applyAlignment="1" applyProtection="1">
      <alignment horizontal="center" vertical="center" shrinkToFit="1"/>
      <protection locked="0"/>
    </xf>
    <xf numFmtId="18" fontId="11" fillId="0" borderId="0" xfId="0" applyNumberFormat="1" applyFont="1" applyFill="1" applyBorder="1" applyAlignment="1" applyProtection="1">
      <alignment horizontal="center" vertical="center" shrinkToFit="1"/>
      <protection locked="0"/>
    </xf>
    <xf numFmtId="18" fontId="11" fillId="0" borderId="0" xfId="0" applyNumberFormat="1" applyFont="1" applyFill="1" applyAlignment="1" applyProtection="1">
      <alignment horizontal="center" vertical="center" shrinkToFit="1"/>
      <protection locked="0"/>
    </xf>
    <xf numFmtId="2" fontId="11" fillId="0" borderId="0" xfId="0" applyNumberFormat="1" applyFont="1" applyAlignment="1" applyProtection="1">
      <alignment horizontal="center" vertical="center" shrinkToFit="1"/>
      <protection locked="0"/>
    </xf>
    <xf numFmtId="0" fontId="33" fillId="0" borderId="0" xfId="0" applyFont="1" applyAlignment="1">
      <alignment horizontal="left" vertical="top" wrapText="1"/>
    </xf>
    <xf numFmtId="0" fontId="32" fillId="0" borderId="0" xfId="0" applyFont="1" applyAlignment="1">
      <alignment horizontal="left" vertical="top" wrapText="1"/>
    </xf>
    <xf numFmtId="0" fontId="30" fillId="0" borderId="6" xfId="0" applyFont="1" applyBorder="1" applyAlignment="1" applyProtection="1">
      <alignment horizontal="left" indent="1"/>
      <protection locked="0"/>
    </xf>
    <xf numFmtId="0" fontId="29" fillId="0" borderId="0" xfId="0" applyFont="1" applyAlignment="1">
      <alignment horizontal="left" vertical="top" wrapText="1"/>
    </xf>
    <xf numFmtId="0" fontId="28" fillId="0" borderId="0" xfId="0" applyFont="1" applyAlignment="1">
      <alignment horizontal="left" vertical="top" wrapText="1"/>
    </xf>
    <xf numFmtId="0" fontId="27" fillId="0" borderId="0" xfId="0" applyFont="1" applyAlignment="1">
      <alignment horizontal="left" shrinkToFit="1"/>
    </xf>
    <xf numFmtId="0" fontId="5" fillId="0" borderId="0" xfId="0" applyFont="1" applyAlignment="1">
      <alignment horizontal="center" vertical="top"/>
    </xf>
    <xf numFmtId="0" fontId="4" fillId="0" borderId="0" xfId="0" applyFont="1" applyAlignment="1">
      <alignment horizontal="center"/>
    </xf>
    <xf numFmtId="0" fontId="12" fillId="0" borderId="4" xfId="0" applyFont="1" applyFill="1" applyBorder="1" applyAlignment="1">
      <alignment horizontal="left"/>
    </xf>
    <xf numFmtId="0" fontId="22" fillId="0" borderId="0" xfId="0" applyFont="1" applyFill="1" applyAlignment="1">
      <alignment horizontal="center" vertical="top"/>
    </xf>
    <xf numFmtId="0" fontId="12" fillId="0" borderId="0" xfId="0" applyFont="1" applyFill="1" applyAlignment="1">
      <alignment horizontal="center"/>
    </xf>
    <xf numFmtId="0" fontId="21" fillId="0" borderId="0" xfId="0" applyFont="1" applyFill="1" applyAlignment="1">
      <alignment horizontal="center"/>
    </xf>
    <xf numFmtId="0" fontId="11" fillId="0" borderId="0" xfId="0" applyFont="1" applyFill="1" applyAlignment="1">
      <alignment horizontal="center" vertical="top"/>
    </xf>
    <xf numFmtId="0" fontId="12" fillId="0" borderId="4" xfId="0" applyFont="1" applyFill="1" applyBorder="1" applyAlignment="1">
      <alignment horizontal="left" wrapText="1"/>
    </xf>
    <xf numFmtId="0" fontId="10" fillId="5" borderId="0" xfId="0" applyFont="1" applyFill="1" applyAlignment="1">
      <alignment horizontal="center" vertical="center" wrapText="1" shrinkToFit="1"/>
    </xf>
    <xf numFmtId="0" fontId="10" fillId="5" borderId="0" xfId="0" applyFont="1" applyFill="1" applyAlignment="1">
      <alignment horizontal="center" vertical="center" shrinkToFit="1"/>
    </xf>
    <xf numFmtId="0" fontId="10" fillId="5" borderId="0" xfId="0" applyFont="1" applyFill="1" applyAlignment="1">
      <alignment horizontal="center" vertical="center" wrapText="1"/>
    </xf>
    <xf numFmtId="0" fontId="5" fillId="0" borderId="0" xfId="0" applyFont="1" applyFill="1" applyBorder="1" applyAlignment="1">
      <alignment horizontal="center" vertical="center"/>
    </xf>
    <xf numFmtId="0" fontId="25" fillId="0" borderId="0" xfId="0" applyFont="1" applyAlignment="1">
      <alignment horizontal="center" vertical="top" wrapText="1"/>
    </xf>
    <xf numFmtId="0" fontId="5" fillId="0" borderId="0" xfId="0" applyFont="1" applyAlignment="1">
      <alignment horizontal="left" vertical="center" wrapText="1"/>
    </xf>
    <xf numFmtId="49" fontId="24" fillId="0" borderId="0" xfId="0" applyNumberFormat="1" applyFont="1" applyAlignment="1">
      <alignment horizontal="center" vertical="center" wrapText="1"/>
    </xf>
    <xf numFmtId="0" fontId="34" fillId="0" borderId="0" xfId="0" applyFont="1" applyAlignment="1">
      <alignment horizontal="center" vertical="top" wrapText="1"/>
    </xf>
    <xf numFmtId="49" fontId="0" fillId="0" borderId="0" xfId="0" applyNumberFormat="1" applyFont="1" applyAlignment="1">
      <alignment horizontal="left" vertical="center" wrapText="1"/>
    </xf>
    <xf numFmtId="0" fontId="23" fillId="0" borderId="0" xfId="0" applyNumberFormat="1" applyFont="1" applyBorder="1" applyAlignment="1">
      <alignment horizontal="center" vertical="top" wrapText="1"/>
    </xf>
    <xf numFmtId="0" fontId="15" fillId="0" borderId="0" xfId="0" applyFont="1" applyAlignment="1">
      <alignment horizontal="center" vertical="center"/>
    </xf>
    <xf numFmtId="49" fontId="4" fillId="0" borderId="0" xfId="0" applyNumberFormat="1" applyFont="1" applyAlignment="1">
      <alignment horizontal="center" vertical="center" wrapText="1"/>
    </xf>
    <xf numFmtId="0" fontId="15" fillId="0" borderId="0" xfId="0" applyNumberFormat="1" applyFont="1" applyBorder="1" applyAlignment="1">
      <alignment horizontal="center" vertical="top" wrapText="1"/>
    </xf>
  </cellXfs>
  <cellStyles count="1">
    <cellStyle name="Normal" xfId="0" builtinId="0"/>
  </cellStyles>
  <dxfs count="117">
    <dxf>
      <fill>
        <patternFill>
          <bgColor rgb="FFDCE6F1"/>
        </patternFill>
      </fill>
      <border>
        <top style="thin">
          <color rgb="FFC0C0C0"/>
        </top>
        <bottom style="thin">
          <color rgb="FFC0C0C0"/>
        </bottom>
        <vertical/>
        <horizontal/>
      </border>
    </dxf>
    <dxf>
      <fill>
        <patternFill>
          <bgColor rgb="FFDCE6F1"/>
        </patternFill>
      </fill>
      <border>
        <top style="thin">
          <color rgb="FFC0C0C0"/>
        </top>
        <bottom style="thin">
          <color rgb="FFC0C0C0"/>
        </bottom>
        <vertical/>
        <horizontal/>
      </border>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numFmt numFmtId="1"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1"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1"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bottom/>
      </border>
      <protection locked="1" hidden="0"/>
    </dxf>
    <dxf>
      <font>
        <strike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13"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13"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13"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164" formatCode="mm/dd/yy;@"/>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164" formatCode="mm/dd/yy;@"/>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9"/>
        <color auto="1"/>
        <name val="Calibri"/>
        <scheme val="minor"/>
      </font>
      <numFmt numFmtId="1" formatCode="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23" formatCode="h:mm\ AM/PM"/>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3" formatCode="h:mm\ AM/PM"/>
      <fill>
        <patternFill patternType="none">
          <fgColor indexed="64"/>
          <bgColor indexed="65"/>
        </patternFill>
      </fill>
      <alignment horizontal="center" vertical="center" textRotation="0" wrapText="0" indent="0" justifyLastLine="0" shrinkToFit="1" readingOrder="0"/>
      <border diagonalUp="0" diagonalDown="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 formatCode="0.00"/>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Calibri"/>
        <scheme val="minor"/>
      </font>
      <numFmt numFmtId="23" formatCode="h:mm\ AM/PM"/>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23" formatCode="h:mm\ AM/PM"/>
      <fill>
        <patternFill patternType="none">
          <fgColor indexed="64"/>
          <bgColor indexed="65"/>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164" formatCode="mm/dd/yy;@"/>
      <fill>
        <patternFill patternType="none">
          <fgColor indexed="64"/>
          <bgColor indexed="65"/>
        </patternFill>
      </fill>
      <alignment horizontal="center" vertical="center" textRotation="0" wrapText="0" indent="0" justifyLastLine="0" shrinkToFit="1" readingOrder="0"/>
      <border diagonalUp="0" diagonalDown="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left" vertical="center" textRotation="0" wrapText="0" indent="0" justifyLastLine="0" shrinkToFit="1" readingOrder="0"/>
      <border diagonalUp="0" diagonalDown="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left" vertical="center" textRotation="0" wrapText="0" indent="0" justifyLastLine="0" shrinkToFit="1" readingOrder="0"/>
      <border diagonalUp="0" diagonalDown="0">
        <left/>
        <right/>
        <top style="thin">
          <color indexed="64"/>
        </top>
        <bottom style="thin">
          <color indexed="64"/>
        </bottom>
      </border>
      <protection locked="0" hidden="0"/>
    </dxf>
    <dxf>
      <font>
        <strike val="0"/>
        <outline val="0"/>
        <shadow val="0"/>
        <u val="none"/>
        <vertAlign val="baseline"/>
        <sz val="9"/>
        <color auto="1"/>
        <name val="Calibri"/>
        <scheme val="minor"/>
      </font>
      <numFmt numFmtId="30" formatCode="@"/>
      <fill>
        <patternFill patternType="none">
          <fgColor indexed="64"/>
          <bgColor indexed="65"/>
        </patternFill>
      </fill>
      <alignment horizontal="left" vertical="center" textRotation="0" wrapText="0" indent="0" justifyLastLine="0" shrinkToFit="1" readingOrder="0"/>
      <border diagonalUp="0" diagonalDown="0">
        <left/>
        <right/>
        <top style="thin">
          <color indexed="64"/>
        </top>
        <bottom style="thin">
          <color indexed="64"/>
        </bottom>
      </border>
      <protection locked="0" hidden="0"/>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strike val="0"/>
        <outline val="0"/>
        <shadow val="0"/>
        <vertAlign val="baseline"/>
        <color auto="1"/>
        <name val="Calibri"/>
        <scheme val="none"/>
      </font>
      <fill>
        <patternFill patternType="none">
          <fgColor indexed="64"/>
          <bgColor indexed="65"/>
        </patternFill>
      </fill>
    </dxf>
    <dxf>
      <font>
        <b/>
        <strike val="0"/>
        <outline val="0"/>
        <shadow val="0"/>
        <u val="none"/>
        <vertAlign val="baseline"/>
        <sz val="11"/>
        <color auto="1"/>
        <name val="Calibri"/>
        <scheme val="minor"/>
      </font>
      <fill>
        <patternFill patternType="none">
          <fgColor indexed="64"/>
          <bgColor indexed="65"/>
        </patternFill>
      </fill>
      <alignment vertical="bottom" textRotation="0" wrapText="1" indent="0" justifyLastLine="0" shrinkToFit="0" readingOrder="0"/>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outline="0">
        <left style="thin">
          <color indexed="64"/>
        </left>
      </border>
    </dxf>
    <dxf>
      <font>
        <strike val="0"/>
        <outline val="0"/>
        <shadow val="0"/>
        <u val="none"/>
        <vertAlign val="baseline"/>
        <sz val="9"/>
        <color auto="1"/>
        <name val="Calibri"/>
        <scheme val="minor"/>
      </font>
      <numFmt numFmtId="164" formatCode="mm/dd/yy;@"/>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sz val="9"/>
        <color auto="1"/>
        <name val="Calibri"/>
        <scheme val="minor"/>
      </font>
      <numFmt numFmtId="164" formatCode="mm/dd/yy;@"/>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
        <color auto="1"/>
        <name val="Calibri"/>
        <scheme val="minor"/>
      </font>
      <numFmt numFmtId="30" formatCode="@"/>
      <fill>
        <patternFill patternType="none">
          <fgColor indexed="64"/>
          <bgColor indexed="65"/>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9"/>
        <color auto="1"/>
        <name val="Calibri"/>
        <scheme val="minor"/>
      </font>
      <fill>
        <patternFill patternType="none">
          <fgColor indexed="64"/>
          <bgColor indexed="65"/>
        </patternFill>
      </fill>
      <alignment horizontal="left" vertical="center" textRotation="0" wrapText="0" relativeIndent="1" justifyLastLine="0" shrinkToFit="1"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color auto="1"/>
        <name val="Calibri"/>
        <scheme val="minor"/>
      </font>
      <fill>
        <patternFill patternType="none">
          <fgColor indexed="64"/>
          <bgColor indexed="65"/>
        </patternFill>
      </fill>
    </dxf>
    <dxf>
      <font>
        <b/>
        <strike val="0"/>
        <outline val="0"/>
        <shadow val="0"/>
        <u val="none"/>
        <vertAlign val="baseline"/>
        <sz val="11"/>
        <color auto="1"/>
        <name val="Calibri"/>
        <scheme val="minor"/>
      </font>
      <fill>
        <patternFill patternType="none">
          <fgColor indexed="64"/>
          <bgColor indexed="65"/>
        </patternFill>
      </fill>
      <alignment vertical="bottom" textRotation="0" wrapText="1" indent="0" justifyLastLine="0" shrinkToFit="0" readingOrder="0"/>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outline="0">
        <left style="thin">
          <color indexed="64"/>
        </left>
      </border>
    </dxf>
    <dxf>
      <font>
        <strike val="0"/>
        <outline val="0"/>
        <shadow val="0"/>
        <u val="none"/>
        <vertAlign val="baseline"/>
        <sz val="9"/>
        <color auto="1"/>
        <name val="Calibri"/>
        <scheme val="minor"/>
      </font>
      <fill>
        <patternFill patternType="none">
          <fgColor indexed="64"/>
          <bgColor indexed="65"/>
        </patternFill>
      </fill>
      <alignment horizontal="general" vertical="center" textRotation="0" wrapText="0" indent="0" justifyLastLine="0" shrinkToFit="1"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1"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9"/>
        <color auto="1"/>
        <name val="Calibri"/>
        <scheme val="minor"/>
      </font>
      <fill>
        <patternFill patternType="none">
          <fgColor indexed="64"/>
          <bgColor indexed="65"/>
        </patternFill>
      </fill>
      <alignment horizontal="left" vertical="center" textRotation="0" wrapText="0" relativeIndent="1" justifyLastLine="0" shrinkToFit="1"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9"/>
        <color rgb="FFC0C0C0"/>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color auto="1"/>
        <name val="Calibri"/>
        <scheme val="minor"/>
      </font>
      <fill>
        <patternFill patternType="none">
          <fgColor indexed="64"/>
          <bgColor indexed="65"/>
        </patternFill>
      </fill>
    </dxf>
    <dxf>
      <font>
        <b/>
        <strike val="0"/>
        <outline val="0"/>
        <shadow val="0"/>
        <u val="none"/>
        <vertAlign val="baseline"/>
        <sz val="11"/>
        <color auto="1"/>
        <name val="Calibri"/>
        <scheme val="minor"/>
      </font>
      <fill>
        <patternFill patternType="none">
          <fgColor indexed="64"/>
          <bgColor indexed="65"/>
        </patternFill>
      </fill>
      <alignment vertical="bottom" textRotation="0" wrapText="1" indent="0" justifyLastLine="0" shrinkToFit="0" readingOrder="0"/>
    </dxf>
    <dxf>
      <font>
        <color rgb="FFC0C0C0"/>
      </font>
      <fill>
        <patternFill>
          <bgColor rgb="FFC0C0C0"/>
        </patternFill>
      </fill>
      <border>
        <top style="thick">
          <color theme="0"/>
        </top>
        <bottom style="thick">
          <color theme="0"/>
        </bottom>
        <horizontal style="thick">
          <color theme="0"/>
        </horizontal>
      </border>
    </dxf>
    <dxf>
      <font>
        <b/>
        <i val="0"/>
        <color theme="1"/>
      </font>
      <fill>
        <patternFill>
          <bgColor rgb="FFC0C0C0"/>
        </patternFill>
      </fill>
      <border>
        <top style="thick">
          <color theme="0"/>
        </top>
        <bottom style="thick">
          <color theme="0"/>
        </bottom>
        <horizontal style="thick">
          <color theme="0"/>
        </horizontal>
      </border>
    </dxf>
    <dxf>
      <font>
        <color theme="0"/>
      </font>
      <fill>
        <patternFill>
          <bgColor theme="0"/>
        </patternFill>
      </fill>
    </dxf>
    <dxf>
      <font>
        <color theme="4" tint="0.79998168889431442"/>
      </font>
      <fill>
        <patternFill>
          <bgColor theme="4" tint="0.79998168889431442"/>
        </patternFill>
      </fill>
      <border>
        <top style="thin">
          <color rgb="FFC0C0C0"/>
        </top>
        <bottom style="thin">
          <color rgb="FFC0C0C0"/>
        </bottom>
      </border>
    </dxf>
    <dxf>
      <font>
        <color theme="0"/>
      </font>
      <fill>
        <patternFill>
          <bgColor theme="0"/>
        </patternFill>
      </fill>
      <border>
        <top style="thin">
          <color rgb="FFC0C0C0"/>
        </top>
        <bottom style="thin">
          <color rgb="FFC0C0C0"/>
        </bottom>
      </border>
    </dxf>
    <dxf>
      <font>
        <b val="0"/>
        <i val="0"/>
        <color theme="0"/>
      </font>
      <fill>
        <patternFill>
          <bgColor theme="0"/>
        </patternFill>
      </fill>
      <border>
        <bottom/>
      </border>
    </dxf>
    <dxf>
      <font>
        <b/>
        <i val="0"/>
        <color theme="3" tint="-0.499984740745262"/>
      </font>
      <fill>
        <patternFill>
          <bgColor theme="3" tint="-0.499984740745262"/>
        </patternFill>
      </fill>
    </dxf>
    <dxf>
      <font>
        <b/>
        <i val="0"/>
        <color theme="0"/>
      </font>
      <fill>
        <patternFill>
          <bgColor theme="0"/>
        </patternFill>
      </fill>
    </dxf>
    <dxf>
      <font>
        <color theme="0"/>
      </font>
    </dxf>
    <dxf>
      <font>
        <color rgb="FFC0C0C0"/>
      </font>
      <fill>
        <patternFill>
          <bgColor rgb="FFC0C0C0"/>
        </patternFill>
      </fill>
      <border>
        <top style="thick">
          <color theme="0"/>
        </top>
        <bottom style="thick">
          <color theme="0"/>
        </bottom>
        <horizontal style="thick">
          <color theme="0"/>
        </horizontal>
      </border>
    </dxf>
    <dxf>
      <font>
        <b/>
        <i val="0"/>
        <color theme="1"/>
      </font>
      <fill>
        <patternFill>
          <bgColor rgb="FFC0C0C0"/>
        </patternFill>
      </fill>
      <border>
        <top style="thick">
          <color theme="0"/>
        </top>
        <bottom style="thick">
          <color theme="0"/>
        </bottom>
        <horizontal style="thick">
          <color theme="0"/>
        </horizontal>
      </border>
    </dxf>
    <dxf>
      <font>
        <b val="0"/>
        <i/>
      </font>
      <fill>
        <patternFill>
          <bgColor theme="4" tint="0.79998168889431442"/>
        </patternFill>
      </fill>
    </dxf>
    <dxf>
      <font>
        <b/>
        <i val="0"/>
      </font>
      <fill>
        <patternFill>
          <bgColor rgb="FFC0C0C0"/>
        </patternFill>
      </fill>
    </dxf>
    <dxf>
      <font>
        <color theme="0"/>
      </font>
      <fill>
        <patternFill>
          <bgColor theme="0"/>
        </patternFill>
      </fill>
    </dxf>
    <dxf>
      <fill>
        <patternFill>
          <bgColor theme="0"/>
        </patternFill>
      </fill>
    </dxf>
    <dxf>
      <font>
        <color theme="1"/>
      </font>
      <fill>
        <patternFill>
          <bgColor theme="0"/>
        </patternFill>
      </fill>
      <border>
        <top style="thin">
          <color rgb="FFC0C0C0"/>
        </top>
        <bottom style="thin">
          <color rgb="FFC0C0C0"/>
        </bottom>
      </border>
    </dxf>
    <dxf>
      <font>
        <color theme="1"/>
      </font>
      <fill>
        <patternFill>
          <bgColor theme="0"/>
        </patternFill>
      </fill>
      <border>
        <top style="thin">
          <color rgb="FFC0C0C0"/>
        </top>
        <bottom style="thin">
          <color rgb="FFC0C0C0"/>
        </bottom>
      </border>
    </dxf>
    <dxf>
      <font>
        <b/>
        <i val="0"/>
        <color theme="0"/>
      </font>
      <fill>
        <patternFill>
          <bgColor theme="3" tint="-0.499984740745262"/>
        </patternFill>
      </fill>
    </dxf>
    <dxf>
      <font>
        <b/>
        <i val="0"/>
        <color theme="0"/>
      </font>
      <fill>
        <patternFill>
          <bgColor theme="3" tint="-0.499984740745262"/>
        </patternFill>
      </fill>
    </dxf>
    <dxf>
      <font>
        <color rgb="FFC0C0C0"/>
      </font>
      <fill>
        <patternFill>
          <bgColor rgb="FFC0C0C0"/>
        </patternFill>
      </fill>
      <border>
        <top style="thick">
          <color theme="0"/>
        </top>
        <bottom style="thick">
          <color theme="0"/>
        </bottom>
        <horizontal style="thick">
          <color theme="0"/>
        </horizontal>
      </border>
    </dxf>
    <dxf>
      <font>
        <b/>
        <i val="0"/>
        <color theme="1"/>
      </font>
      <fill>
        <patternFill>
          <bgColor rgb="FFC0C0C0"/>
        </patternFill>
      </fill>
      <border>
        <top style="thick">
          <color theme="0"/>
        </top>
        <bottom style="thick">
          <color theme="0"/>
        </bottom>
        <horizontal style="thick">
          <color theme="0"/>
        </horizontal>
      </border>
    </dxf>
    <dxf>
      <font>
        <color theme="0"/>
      </font>
      <fill>
        <patternFill>
          <bgColor theme="0"/>
        </patternFill>
      </fill>
    </dxf>
    <dxf>
      <font>
        <color theme="1"/>
      </font>
      <fill>
        <patternFill>
          <bgColor theme="4" tint="0.79998168889431442"/>
        </patternFill>
      </fill>
      <border>
        <top style="thin">
          <color rgb="FFC0C0C0"/>
        </top>
        <bottom style="thin">
          <color rgb="FFC0C0C0"/>
        </bottom>
      </border>
    </dxf>
    <dxf>
      <font>
        <color theme="1"/>
      </font>
      <fill>
        <patternFill>
          <bgColor theme="0"/>
        </patternFill>
      </fill>
      <border>
        <top style="thin">
          <color rgb="FFC0C0C0"/>
        </top>
        <bottom style="thin">
          <color rgb="FFC0C0C0"/>
        </bottom>
      </border>
    </dxf>
    <dxf>
      <font>
        <b/>
        <i val="0"/>
        <color theme="0"/>
      </font>
      <fill>
        <patternFill>
          <bgColor theme="3" tint="-0.499984740745262"/>
        </patternFill>
      </fill>
    </dxf>
    <dxf>
      <font>
        <b/>
        <i val="0"/>
        <color theme="0"/>
      </font>
      <fill>
        <patternFill>
          <bgColor theme="3" tint="-0.499984740745262"/>
        </patternFill>
      </fill>
    </dxf>
    <dxf>
      <font>
        <color theme="0"/>
      </font>
      <fill>
        <patternFill>
          <bgColor theme="0"/>
        </patternFill>
      </fill>
      <border diagonalUp="0" diagonalDown="0">
        <left style="thin">
          <color theme="3" tint="-0.499984740745262"/>
        </left>
        <right/>
        <top/>
        <bottom/>
        <vertical/>
        <horizontal/>
      </border>
    </dxf>
    <dxf>
      <font>
        <color theme="0"/>
      </font>
      <fill>
        <patternFill>
          <bgColor theme="0"/>
        </patternFill>
      </fill>
      <border diagonalUp="0" diagonalDown="0">
        <left/>
        <right style="thin">
          <color theme="3" tint="-0.499984740745262"/>
        </right>
        <top/>
        <bottom/>
        <vertical/>
        <horizontal/>
      </border>
    </dxf>
    <dxf>
      <font>
        <color theme="0"/>
      </font>
      <fill>
        <patternFill>
          <bgColor theme="0"/>
        </patternFill>
      </fill>
      <border diagonalUp="0" diagonalDown="0">
        <left style="thin">
          <color theme="3" tint="-0.499984740745262"/>
        </left>
        <right/>
        <top/>
        <bottom/>
        <vertical/>
        <horizontal/>
      </border>
    </dxf>
    <dxf>
      <font>
        <color theme="0"/>
      </font>
      <fill>
        <patternFill>
          <bgColor theme="0"/>
        </patternFill>
      </fill>
      <border diagonalUp="0" diagonalDown="0">
        <left/>
        <right style="thin">
          <color theme="3" tint="-0.499984740745262"/>
        </right>
        <top/>
        <bottom/>
        <vertical/>
        <horizontal/>
      </border>
    </dxf>
    <dxf>
      <fill>
        <patternFill>
          <bgColor theme="4" tint="0.79998168889431442"/>
        </patternFill>
      </fill>
      <border>
        <left style="thin">
          <color theme="3" tint="-0.499984740745262"/>
        </left>
        <right style="thin">
          <color theme="3" tint="-0.499984740745262"/>
        </right>
        <top style="thin">
          <color theme="3" tint="-0.499984740745262"/>
        </top>
        <bottom style="thin">
          <color theme="3" tint="-0.499984740745262"/>
        </bottom>
        <vertical style="thin">
          <color theme="3" tint="-0.499984740745262"/>
        </vertical>
        <horizontal style="thin">
          <color theme="3" tint="-0.499984740745262"/>
        </horizontal>
      </border>
    </dxf>
    <dxf>
      <fill>
        <patternFill>
          <bgColor theme="0"/>
        </patternFill>
      </fill>
      <border>
        <left style="thin">
          <color theme="3" tint="-0.499984740745262"/>
        </left>
        <right style="thin">
          <color theme="3" tint="-0.499984740745262"/>
        </right>
        <top style="thin">
          <color theme="3" tint="-0.499984740745262"/>
        </top>
        <bottom style="thin">
          <color theme="3" tint="-0.499984740745262"/>
        </bottom>
        <vertical style="thin">
          <color theme="3" tint="-0.499984740745262"/>
        </vertical>
        <horizontal style="thin">
          <color theme="3" tint="-0.499984740745262"/>
        </horizontal>
      </border>
    </dxf>
    <dxf>
      <font>
        <color rgb="FFC0C0C0"/>
      </font>
      <fill>
        <patternFill>
          <bgColor theme="0"/>
        </patternFill>
      </fill>
      <border diagonalUp="0" diagonalDown="0">
        <left style="thin">
          <color theme="3" tint="-0.499984740745262"/>
        </left>
        <right/>
        <top/>
        <bottom/>
        <vertical/>
        <horizontal/>
      </border>
    </dxf>
    <dxf>
      <font>
        <color rgb="FFC0C0C0"/>
      </font>
      <fill>
        <patternFill>
          <bgColor theme="0"/>
        </patternFill>
      </fill>
      <border diagonalUp="0" diagonalDown="0">
        <left/>
        <right style="thin">
          <color theme="3" tint="-0.499984740745262"/>
        </right>
        <top/>
        <bottom/>
        <vertical/>
        <horizontal/>
      </border>
    </dxf>
    <dxf>
      <font>
        <b/>
        <i val="0"/>
        <color theme="0"/>
      </font>
      <fill>
        <patternFill>
          <bgColor theme="3" tint="-0.499984740745262"/>
        </patternFill>
      </fill>
    </dxf>
    <dxf>
      <font>
        <b/>
        <i val="0"/>
        <color theme="0"/>
      </font>
      <fill>
        <patternFill>
          <bgColor theme="3" tint="-0.499984740745262"/>
        </patternFill>
      </fill>
    </dxf>
  </dxfs>
  <tableStyles count="5" defaultTableStyle="TableStyleMedium2" defaultPivotStyle="PivotStyleLight16">
    <tableStyle name="BACB" pivot="0" count="10">
      <tableStyleElement type="headerRow" dxfId="116"/>
      <tableStyleElement type="totalRow" dxfId="115"/>
      <tableStyleElement type="firstColumn" dxfId="114"/>
      <tableStyleElement type="lastColumn" dxfId="113"/>
      <tableStyleElement type="firstRowStripe" dxfId="112"/>
      <tableStyleElement type="secondRowStripe" dxfId="111"/>
      <tableStyleElement type="firstHeaderCell" dxfId="110"/>
      <tableStyleElement type="lastHeaderCell" dxfId="109"/>
      <tableStyleElement type="firstTotalCell" dxfId="108"/>
      <tableStyleElement type="lastTotalCell" dxfId="107"/>
    </tableStyle>
    <tableStyle name="BACB PivotTable" table="0" count="7">
      <tableStyleElement type="headerRow" dxfId="106"/>
      <tableStyleElement type="totalRow" dxfId="105"/>
      <tableStyleElement type="firstRowStripe" dxfId="104"/>
      <tableStyleElement type="secondRowStripe" dxfId="103"/>
      <tableStyleElement type="blankRow" dxfId="102"/>
      <tableStyleElement type="pageFieldLabels" dxfId="101"/>
      <tableStyleElement type="pageFieldValues" dxfId="100"/>
    </tableStyle>
    <tableStyle name="BACB PivotTable 2" table="0" count="10">
      <tableStyleElement type="headerRow" dxfId="99"/>
      <tableStyleElement type="totalRow" dxfId="98"/>
      <tableStyleElement type="firstRowStripe" dxfId="97"/>
      <tableStyleElement type="secondRowStripe" dxfId="96"/>
      <tableStyleElement type="firstSubtotalColumn" dxfId="95"/>
      <tableStyleElement type="blankRow" dxfId="94"/>
      <tableStyleElement type="firstRowSubheading" dxfId="93"/>
      <tableStyleElement type="secondRowSubheading" dxfId="92"/>
      <tableStyleElement type="pageFieldLabels" dxfId="91"/>
      <tableStyleElement type="pageFieldValues" dxfId="90"/>
    </tableStyle>
    <tableStyle name="BACB PivotTable 2 2" table="0" count="2">
      <tableStyleElement type="wholeTable" dxfId="89"/>
      <tableStyleElement type="headerRow" dxfId="88"/>
    </tableStyle>
    <tableStyle name="BACB PivotTable 3" table="0" count="7">
      <tableStyleElement type="headerRow" dxfId="87"/>
      <tableStyleElement type="totalRow" dxfId="86"/>
      <tableStyleElement type="firstRowStripe" dxfId="85"/>
      <tableStyleElement type="secondRowStripe" dxfId="84"/>
      <tableStyleElement type="blankRow" dxfId="83"/>
      <tableStyleElement type="pageFieldLabels" dxfId="82"/>
      <tableStyleElement type="pageFieldValues" dxfId="81"/>
    </tableStyle>
  </tableStyles>
  <colors>
    <mruColors>
      <color rgb="FFC0C0C0"/>
      <color rgb="FFDCE6F1"/>
      <color rgb="FF0D243E"/>
      <color rgb="FF0E24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6766560" cy="704900"/>
    <xdr:pic>
      <xdr:nvPicPr>
        <xdr:cNvPr id="4" name="Picture 3" title="Behavior Analyst Certification Board ">
          <a:extLst>
            <a:ext uri="{FF2B5EF4-FFF2-40B4-BE49-F238E27FC236}">
              <a16:creationId xmlns:a16="http://schemas.microsoft.com/office/drawing/2014/main" xmlns="" id="{F24B4C73-90A2-4742-A625-4562D97E9D7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a:xfrm>
          <a:off x="0" y="0"/>
          <a:ext cx="6766560" cy="704900"/>
        </a:xfrm>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7132320" cy="743002"/>
    <xdr:pic>
      <xdr:nvPicPr>
        <xdr:cNvPr id="2" name="Picture 1" title="Behavior Analyst Certification Board ">
          <a:extLst>
            <a:ext uri="{FF2B5EF4-FFF2-40B4-BE49-F238E27FC236}">
              <a16:creationId xmlns:a16="http://schemas.microsoft.com/office/drawing/2014/main" xmlns="" id="{D45C3DD4-683E-411B-8B71-8A805ED0F1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a:xfrm>
          <a:off x="0" y="0"/>
          <a:ext cx="7132320" cy="743002"/>
        </a:xfrm>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6766560" cy="704900"/>
    <xdr:pic>
      <xdr:nvPicPr>
        <xdr:cNvPr id="3" name="Picture 2" title="Behavior Analyst Certification Board ">
          <a:extLst>
            <a:ext uri="{FF2B5EF4-FFF2-40B4-BE49-F238E27FC236}">
              <a16:creationId xmlns:a16="http://schemas.microsoft.com/office/drawing/2014/main" xmlns="" id="{E447FEFD-586E-4387-B0C5-F05888F34AE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a:xfrm>
          <a:off x="0" y="0"/>
          <a:ext cx="6766560" cy="704900"/>
        </a:xfrm>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58</xdr:col>
      <xdr:colOff>304800</xdr:colOff>
      <xdr:row>3</xdr:row>
      <xdr:rowOff>25400</xdr:rowOff>
    </xdr:to>
    <xdr:grpSp>
      <xdr:nvGrpSpPr>
        <xdr:cNvPr id="182526" name="Group 6">
          <a:extLst>
            <a:ext uri="{FF2B5EF4-FFF2-40B4-BE49-F238E27FC236}">
              <a16:creationId xmlns:a16="http://schemas.microsoft.com/office/drawing/2014/main" xmlns="" id="{DAFA48FC-8160-4336-99D7-22D81846D309}"/>
            </a:ext>
          </a:extLst>
        </xdr:cNvPr>
        <xdr:cNvGrpSpPr>
          <a:grpSpLocks noChangeAspect="1"/>
        </xdr:cNvGrpSpPr>
      </xdr:nvGrpSpPr>
      <xdr:grpSpPr bwMode="auto">
        <a:xfrm>
          <a:off x="0" y="0"/>
          <a:ext cx="20888325" cy="711200"/>
          <a:chOff x="0" y="0"/>
          <a:chExt cx="21820188" cy="715963"/>
        </a:xfrm>
      </xdr:grpSpPr>
      <xdr:pic>
        <xdr:nvPicPr>
          <xdr:cNvPr id="3" name="Picture 2" title="Behavior Analyst Certification Board ">
            <a:extLst>
              <a:ext uri="{FF2B5EF4-FFF2-40B4-BE49-F238E27FC236}">
                <a16:creationId xmlns:a16="http://schemas.microsoft.com/office/drawing/2014/main" xmlns="" id="{7F664CE6-84BA-40C0-BC46-843CF1A20E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bwMode="auto">
          <a:xfrm>
            <a:off x="0" y="0"/>
            <a:ext cx="6766295" cy="715963"/>
          </a:xfrm>
          <a:prstGeom prst="rect">
            <a:avLst/>
          </a:prstGeom>
        </xdr:spPr>
      </xdr:pic>
      <xdr:pic>
        <xdr:nvPicPr>
          <xdr:cNvPr id="4" name="Picture 3" title="Behavior Analyst Certification Board ">
            <a:extLst>
              <a:ext uri="{FF2B5EF4-FFF2-40B4-BE49-F238E27FC236}">
                <a16:creationId xmlns:a16="http://schemas.microsoft.com/office/drawing/2014/main" xmlns="" id="{3DDBEC13-F5E4-45EF-B8B8-E8815E5B271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096" r="9130"/>
          <a:stretch/>
        </xdr:blipFill>
        <xdr:spPr bwMode="auto">
          <a:xfrm flipH="1">
            <a:off x="6759930" y="0"/>
            <a:ext cx="6015192" cy="715963"/>
          </a:xfrm>
          <a:prstGeom prst="rect">
            <a:avLst/>
          </a:prstGeom>
        </xdr:spPr>
      </xdr:pic>
      <xdr:pic>
        <xdr:nvPicPr>
          <xdr:cNvPr id="5" name="Picture 4" title="Behavior Analyst Certification Board ">
            <a:extLst>
              <a:ext uri="{FF2B5EF4-FFF2-40B4-BE49-F238E27FC236}">
                <a16:creationId xmlns:a16="http://schemas.microsoft.com/office/drawing/2014/main" xmlns="" id="{D5305A3B-0CFD-41AF-964F-63626BC634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096" r="9130"/>
          <a:stretch/>
        </xdr:blipFill>
        <xdr:spPr bwMode="auto">
          <a:xfrm>
            <a:off x="12768756" y="0"/>
            <a:ext cx="6015192" cy="715963"/>
          </a:xfrm>
          <a:prstGeom prst="rect">
            <a:avLst/>
          </a:prstGeom>
        </xdr:spPr>
      </xdr:pic>
      <xdr:pic>
        <xdr:nvPicPr>
          <xdr:cNvPr id="6" name="Picture 5" title="Behavior Analyst Certification Board ">
            <a:extLst>
              <a:ext uri="{FF2B5EF4-FFF2-40B4-BE49-F238E27FC236}">
                <a16:creationId xmlns:a16="http://schemas.microsoft.com/office/drawing/2014/main" xmlns="" id="{06E61B33-6F22-4AA3-810C-BC070A1485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9991" r="9131"/>
          <a:stretch/>
        </xdr:blipFill>
        <xdr:spPr bwMode="auto">
          <a:xfrm flipH="1">
            <a:off x="18777583" y="0"/>
            <a:ext cx="3042605" cy="715963"/>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absoluteAnchor>
    <xdr:pos x="0" y="0"/>
    <xdr:ext cx="13167360" cy="1371706"/>
    <xdr:pic>
      <xdr:nvPicPr>
        <xdr:cNvPr id="2" name="Picture 1" title="Behavior Analyst Certification Board ">
          <a:extLst>
            <a:ext uri="{FF2B5EF4-FFF2-40B4-BE49-F238E27FC236}">
              <a16:creationId xmlns:a16="http://schemas.microsoft.com/office/drawing/2014/main" xmlns="" id="{F27A82E4-B2A8-DD4E-8214-22A027E7DD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a:xfrm>
          <a:off x="0" y="0"/>
          <a:ext cx="13167360" cy="1371706"/>
        </a:xfrm>
        <a:prstGeom prst="rect">
          <a:avLst/>
        </a:prstGeom>
      </xdr:spPr>
    </xdr:pic>
    <xdr:clientData/>
  </xdr:absoluteAnchor>
  <xdr:twoCellAnchor editAs="oneCell">
    <xdr:from>
      <xdr:col>10</xdr:col>
      <xdr:colOff>219075</xdr:colOff>
      <xdr:row>2</xdr:row>
      <xdr:rowOff>209550</xdr:rowOff>
    </xdr:from>
    <xdr:to>
      <xdr:col>11</xdr:col>
      <xdr:colOff>285658</xdr:colOff>
      <xdr:row>4</xdr:row>
      <xdr:rowOff>9496</xdr:rowOff>
    </xdr:to>
    <xdr:pic>
      <xdr:nvPicPr>
        <xdr:cNvPr id="3" name="Picture 2"/>
        <xdr:cNvPicPr>
          <a:picLocks noChangeAspect="1"/>
        </xdr:cNvPicPr>
      </xdr:nvPicPr>
      <xdr:blipFill>
        <a:blip xmlns:r="http://schemas.openxmlformats.org/officeDocument/2006/relationships" r:embed="rId2"/>
        <a:stretch>
          <a:fillRect/>
        </a:stretch>
      </xdr:blipFill>
      <xdr:spPr>
        <a:xfrm>
          <a:off x="5915025" y="1047750"/>
          <a:ext cx="733333" cy="2285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9692640" cy="1009723"/>
    <xdr:pic>
      <xdr:nvPicPr>
        <xdr:cNvPr id="3" name="Picture 2" title="Behavior Analyst Certification Board ">
          <a:extLst>
            <a:ext uri="{FF2B5EF4-FFF2-40B4-BE49-F238E27FC236}">
              <a16:creationId xmlns:a16="http://schemas.microsoft.com/office/drawing/2014/main" xmlns="" id="{C66092E8-3F5A-0741-B472-F207F64D58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9129"/>
        <a:stretch/>
      </xdr:blipFill>
      <xdr:spPr>
        <a:xfrm>
          <a:off x="0" y="0"/>
          <a:ext cx="9692640" cy="1009723"/>
        </a:xfrm>
        <a:prstGeom prst="rect">
          <a:avLst/>
        </a:prstGeom>
      </xdr:spPr>
    </xdr:pic>
    <xdr:clientData/>
  </xdr:absoluteAnchor>
</xdr:wsDr>
</file>

<file path=xl/tables/table1.xml><?xml version="1.0" encoding="utf-8"?>
<table xmlns="http://schemas.openxmlformats.org/spreadsheetml/2006/main" id="1" name="SettingsTable" displayName="SettingsTable" ref="A8:F32" totalsRowShown="0" headerRowDxfId="80" dataDxfId="79">
  <autoFilter ref="A8:F32">
    <filterColumn colId="0" hiddenButton="1"/>
    <filterColumn colId="1" hiddenButton="1"/>
    <filterColumn colId="2" hiddenButton="1"/>
    <filterColumn colId="3" hiddenButton="1"/>
    <filterColumn colId="4" hiddenButton="1"/>
    <filterColumn colId="5" hiddenButton="1"/>
  </autoFilter>
  <tableColumns count="6">
    <tableColumn id="1" name=" " dataDxfId="78">
      <calculatedColumnFormula>ROW()-8</calculatedColumnFormula>
    </tableColumn>
    <tableColumn id="2" name="Experience Setting" dataDxfId="77"/>
    <tableColumn id="3" name="Primary Emphasis of Work" dataDxfId="76"/>
    <tableColumn id="4" name="Primary Area of Work" dataDxfId="75"/>
    <tableColumn id="5" name="Primary Age Group of Clients" dataDxfId="74"/>
    <tableColumn id="6" name="  " dataDxfId="73">
      <calculatedColumnFormula>ROW()-8</calculatedColumnFormula>
    </tableColumn>
  </tableColumns>
  <tableStyleInfo name="BACB" showFirstColumn="1" showLastColumn="1" showRowStripes="1" showColumnStripes="0"/>
</table>
</file>

<file path=xl/tables/table2.xml><?xml version="1.0" encoding="utf-8"?>
<table xmlns="http://schemas.openxmlformats.org/spreadsheetml/2006/main" id="2" name="SupervisorTable" displayName="SupervisorTable" ref="A8:H32" totalsRowShown="0" headerRowDxfId="72" dataDxfId="71">
  <autoFilter ref="A8:H3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 " dataDxfId="70">
      <calculatedColumnFormula>ROW()-8</calculatedColumnFormula>
    </tableColumn>
    <tableColumn id="2" name="Supervisor Name" dataDxfId="69"/>
    <tableColumn id="3" name="BACB Account ID Number" dataDxfId="68"/>
    <tableColumn id="8" name="BACB Certification ID Number" dataDxfId="67"/>
    <tableColumn id="7" name="Supervisor Qualification" dataDxfId="66"/>
    <tableColumn id="4" name="Date Qualified to Supervise" dataDxfId="65"/>
    <tableColumn id="5" name="Date of Supervision Contract" dataDxfId="64"/>
    <tableColumn id="6" name="  " dataDxfId="63">
      <calculatedColumnFormula>ROW()-8</calculatedColumnFormula>
    </tableColumn>
  </tableColumns>
  <tableStyleInfo name="BACB" showFirstColumn="1" showLastColumn="1" showRowStripes="1" showColumnStripes="0"/>
</table>
</file>

<file path=xl/tables/table3.xml><?xml version="1.0" encoding="utf-8"?>
<table xmlns="http://schemas.openxmlformats.org/spreadsheetml/2006/main" id="3" name="ExperienceLogTable" displayName="ExperienceLogTable" ref="A8:BG2008" totalsRowShown="0" headerRowDxfId="62" dataDxfId="61">
  <autoFilter ref="A8:BG200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autoFilter>
  <tableColumns count="59">
    <tableColumn id="1" name=" " dataDxfId="60">
      <calculatedColumnFormula>ROW()-8</calculatedColumnFormula>
    </tableColumn>
    <tableColumn id="2" name="Experience Type" dataDxfId="59"/>
    <tableColumn id="33" name="Setting" dataDxfId="58"/>
    <tableColumn id="32" name="Supervisor" dataDxfId="57"/>
    <tableColumn id="31" name="Date of Experience" dataDxfId="56"/>
    <tableColumn id="39" name="Experience Start Time" dataDxfId="55"/>
    <tableColumn id="38" name="Experience End Time" dataDxfId="54"/>
    <tableColumn id="37" name="Experience Hours" dataDxfId="53">
      <calculatedColumnFormula>IF(E9="","",(ROUND((G9-F9),2) * 24))</calculatedColumnFormula>
    </tableColumn>
    <tableColumn id="36" name="Unrestricted Hours" dataDxfId="52"/>
    <tableColumn id="35" name="Restricted Hours" dataDxfId="51">
      <calculatedColumnFormula>IF(H9="","",H9-I9)</calculatedColumnFormula>
    </tableColumn>
    <tableColumn id="34" name="Method of Supervision" dataDxfId="50"/>
    <tableColumn id="30" name="Supervision Start Time" dataDxfId="49"/>
    <tableColumn id="29" name="Supervision End Time" dataDxfId="48"/>
    <tableColumn id="28" name="Supervised Hours" dataDxfId="47">
      <calculatedColumnFormula>IF(E9="","",(ROUND((M9-L9),2) * 24))</calculatedColumnFormula>
    </tableColumn>
    <tableColumn id="27" name="Individual Supervision Hours" dataDxfId="46"/>
    <tableColumn id="26" name="Group Supervision Hours" dataDxfId="45">
      <calculatedColumnFormula>IF(N9=0,"",IF(ISERROR(N9-O9),"",N9-O9))</calculatedColumnFormula>
    </tableColumn>
    <tableColumn id="25" name="Independent Hours" dataDxfId="44">
      <calculatedColumnFormula>IF(H9="","",H9-N9)</calculatedColumnFormula>
    </tableColumn>
    <tableColumn id="24" name="Client Observation?" dataDxfId="43"/>
    <tableColumn id="23" name="Experience Notes" dataDxfId="42"/>
    <tableColumn id="22" name="Trainee" dataDxfId="41">
      <calculatedColumnFormula>IF(E9="","",Instructions!$B$5)</calculatedColumnFormula>
    </tableColumn>
    <tableColumn id="21" name="BACB Credential Pursued" dataDxfId="40">
      <calculatedColumnFormula>IF(E9="","",Instructions!$C$5)</calculatedColumnFormula>
    </tableColumn>
    <tableColumn id="97" name="BACB Credential" dataDxfId="39">
      <calculatedColumnFormula>IF(E9="","",IF(U9="BCBA",1,IF(U9="BCaBA",2,"")))</calculatedColumnFormula>
    </tableColumn>
    <tableColumn id="99" name="Date Qualified to Supervise" dataDxfId="38">
      <calculatedColumnFormula>IF(E9="","",VLOOKUP(D9,Supervisors!$B$9:$F$32,5,FALSE))</calculatedColumnFormula>
    </tableColumn>
    <tableColumn id="74" name="Date of Supervision Contract" dataDxfId="37">
      <calculatedColumnFormula>IF(E9="","",VLOOKUP(D9,Supervisors!$B$9:$G$32,6,FALSE))</calculatedColumnFormula>
    </tableColumn>
    <tableColumn id="20" name="Year" dataDxfId="36">
      <calculatedColumnFormula>IF(E9="","",TEXT(E9,"yyyy"))</calculatedColumnFormula>
    </tableColumn>
    <tableColumn id="19" name="Month" dataDxfId="35">
      <calculatedColumnFormula>IF(E9="","",TEXT(E9,"mmmm"))</calculatedColumnFormula>
    </tableColumn>
    <tableColumn id="18" name="Day" dataDxfId="34">
      <calculatedColumnFormula>IF(E9="","",TEXT(E9,"dd"))</calculatedColumnFormula>
    </tableColumn>
    <tableColumn id="17" name="Year-Month" dataDxfId="33">
      <calculatedColumnFormula>IF(E9="","",TEXT(E9, "yyyy-mm"))</calculatedColumnFormula>
    </tableColumn>
    <tableColumn id="42" name="Experience Type #" dataDxfId="32">
      <calculatedColumnFormula>IF(E9="","",IF(B9="Supervised Independent Fieldwork", "-1", IF(B9="Practicum", "-2", IF(B9="Intensive Practicum","-3",""))))</calculatedColumnFormula>
    </tableColumn>
    <tableColumn id="43" name="Year-Month-Experience Type" dataDxfId="31">
      <calculatedColumnFormula>AB9&amp;AC9</calculatedColumnFormula>
    </tableColumn>
    <tableColumn id="16" name="Cumulative Experience Hours" dataDxfId="30">
      <calculatedColumnFormula>IF(E9="","",SUM( INDEX( $H$9, 1) : H9))</calculatedColumnFormula>
    </tableColumn>
    <tableColumn id="15" name="Weighted Experience Hours" dataDxfId="29">
      <calculatedColumnFormula>IF(E9="","",IF(B9="Supervised Independent Fieldwork",H9, IF(B9="Practicum",H9*1.5,IF(B9="Intensive Practicum",H9*2,""))))</calculatedColumnFormula>
    </tableColumn>
    <tableColumn id="96" name="Cumulative Weighted Experience Hours" dataDxfId="28">
      <calculatedColumnFormula>IF(E9="","",SUM($AF$9:AF9))</calculatedColumnFormula>
    </tableColumn>
    <tableColumn id="95" name="% of Experience Hours Met" dataDxfId="27">
      <calculatedColumnFormula>IF(E9="","",IF(U9="BCBA",AG9/1500,IF(U9="BCaBA",AG9/1000,"")))</calculatedColumnFormula>
    </tableColumn>
    <tableColumn id="14" name="Supervised Independent Fieldwork Experience Hours" dataDxfId="26">
      <calculatedColumnFormula>IF(E9="","",IF(B9="Supervised Independent Fieldwork",H9,""))</calculatedColumnFormula>
    </tableColumn>
    <tableColumn id="13" name="Practicum Experience Hours" dataDxfId="25">
      <calculatedColumnFormula>IF(E9="","",IF(B9="Practicum",H9,""))</calculatedColumnFormula>
    </tableColumn>
    <tableColumn id="12" name="Intensive Practicum Experience Hours" dataDxfId="24">
      <calculatedColumnFormula>IF(E9="","",IF(B9="Intensive Practicum",H9,""))</calculatedColumnFormula>
    </tableColumn>
    <tableColumn id="40" name="Cumulative Unrestricted Hours" dataDxfId="23">
      <calculatedColumnFormula>IF(E9="","",SUM( INDEX($I$9, 1) : I9))</calculatedColumnFormula>
    </tableColumn>
    <tableColumn id="41" name="Weighted Unrestrcited Hours" dataDxfId="22">
      <calculatedColumnFormula>IF(E9="","",IF(B9="Supervised Independent Fieldwork",I9, IF(B9="Practicum",I9*1.5,IF(B9="Intensive Practicum",I9*2,""))))</calculatedColumnFormula>
    </tableColumn>
    <tableColumn id="11" name="Cumulative Weighted Unrestricted Hours" dataDxfId="21">
      <calculatedColumnFormula>IF(E9="","",SUM( INDEX($AM$9, 1) : AM9))</calculatedColumnFormula>
    </tableColumn>
    <tableColumn id="10" name="Cumulative % of Unrestricted Hours" dataDxfId="20">
      <calculatedColumnFormula>IF(E9="","",IF(U9="BCaBA",MIN(100%,AN9/1000), IF(U9="BCBA",MIN(100%,AN9/1500),0)))</calculatedColumnFormula>
    </tableColumn>
    <tableColumn id="9" name="Cumulative (last of month) Unrestricted Hours" dataDxfId="19"/>
    <tableColumn id="3" name="No Supervision" dataDxfId="18">
      <calculatedColumnFormula>IF(E9="","",IF(OR(K9="No Supervision Session",K9=""),1,""))</calculatedColumnFormula>
    </tableColumn>
    <tableColumn id="8" name="Face-to-Face Supervision" dataDxfId="17">
      <calculatedColumnFormula>IF(E9="","",IF(K9="Face-to-Face",1,""))</calculatedColumnFormula>
    </tableColumn>
    <tableColumn id="7" name="Video Conferencing Supervision" dataDxfId="16">
      <calculatedColumnFormula>IF(E9="","",IF(K9="Video Conferencing",1,""))</calculatedColumnFormula>
    </tableColumn>
    <tableColumn id="4" name="Telephone Supervision" dataDxfId="15">
      <calculatedColumnFormula>IF(E9="","",IF(K9="Telephone",1,""))</calculatedColumnFormula>
    </tableColumn>
    <tableColumn id="83" name="Supervision Contacts" dataDxfId="14">
      <calculatedColumnFormula>IF(E9="","",IF(N9&gt;0,COUNT(N9),""))</calculatedColumnFormula>
    </tableColumn>
    <tableColumn id="5" name="Client Observations" dataDxfId="13">
      <calculatedColumnFormula>IF(E9="","",IF(E9="","",IF(R9="Yes",1,"")))</calculatedColumnFormula>
    </tableColumn>
    <tableColumn id="87" name="# of Experiences Not Under Contract" dataDxfId="12">
      <calculatedColumnFormula>IF(E9="","",IF(E9&lt;X9,1,IF(E9&lt;W9,1,"")))</calculatedColumnFormula>
    </tableColumn>
    <tableColumn id="76" name="# of Experience Hours Under Contract" dataDxfId="11">
      <calculatedColumnFormula>IF(E9="","",IF(AW9="",H9,0))</calculatedColumnFormula>
    </tableColumn>
    <tableColumn id="89" name="# of Unrestricted Hours Under Contract" dataDxfId="10">
      <calculatedColumnFormula>IF(E9="","",IF(AW9="", I9,0))</calculatedColumnFormula>
    </tableColumn>
    <tableColumn id="93" name="# of Weighted Experience Hours Under Contract" dataDxfId="9">
      <calculatedColumnFormula>IF(E9="","",IF(AW9&lt;&gt;"",0,IF(B9="Supervised Independent Fieldwork",AX9,IF(B9="Practicum",AX9*1.5,IF(B9="Intensive Practicum",AX9*2,0)))))</calculatedColumnFormula>
    </tableColumn>
    <tableColumn id="78" name="# of Supervised Hours Under Contract" dataDxfId="8">
      <calculatedColumnFormula>IF(E9="","",IF(AW9="", N9,0))</calculatedColumnFormula>
    </tableColumn>
    <tableColumn id="79" name="# of Group Supervision Hours Under Contract" dataDxfId="7">
      <calculatedColumnFormula>IF(E9="","",IF(AW9="",P9,0))</calculatedColumnFormula>
    </tableColumn>
    <tableColumn id="80" name="# of Independent Hours Under Contract" dataDxfId="6">
      <calculatedColumnFormula>IF(E9="","",IF(AW9="",Q9,0))</calculatedColumnFormula>
    </tableColumn>
    <tableColumn id="81" name="# of Supervision Contacts Under Contract" dataDxfId="5">
      <calculatedColumnFormula>IF(AW9="", AU9,"")</calculatedColumnFormula>
    </tableColumn>
    <tableColumn id="82" name="# of Client Observations Under Contract" dataDxfId="4">
      <calculatedColumnFormula>IF(AW9="", AV9,"")</calculatedColumnFormula>
    </tableColumn>
    <tableColumn id="88" name="Any Experiences Not Under Contract?" dataDxfId="3"/>
    <tableColumn id="6" name="  " dataDxfId="2">
      <calculatedColumnFormula>ROW()-8</calculatedColumnFormula>
    </tableColumn>
  </tableColumns>
  <tableStyleInfo name="BACB" showFirstColumn="1" showLastColumn="1"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tabSelected="1" showRuler="0" zoomScaleNormal="100" workbookViewId="0">
      <selection activeCell="D6" sqref="D6:G6"/>
    </sheetView>
  </sheetViews>
  <sheetFormatPr defaultColWidth="8.7109375" defaultRowHeight="15"/>
  <cols>
    <col min="1" max="1" width="2.140625" style="102" customWidth="1"/>
    <col min="2" max="2" width="2.7109375" style="112" customWidth="1"/>
    <col min="3" max="3" width="11.85546875" style="102" customWidth="1"/>
    <col min="4" max="5" width="10.85546875" style="102" customWidth="1"/>
    <col min="6" max="6" width="5.85546875" style="102" customWidth="1"/>
    <col min="7" max="7" width="12" style="102" customWidth="1"/>
    <col min="8" max="8" width="33.7109375" style="102" customWidth="1"/>
    <col min="9" max="9" width="3.28515625" style="102" customWidth="1"/>
    <col min="10" max="13" width="2.42578125" style="2" customWidth="1"/>
    <col min="14" max="16384" width="8.7109375" style="2"/>
  </cols>
  <sheetData>
    <row r="1" spans="1:13">
      <c r="A1" s="110"/>
      <c r="B1" s="111"/>
      <c r="C1" s="110"/>
      <c r="D1" s="110"/>
      <c r="E1" s="110"/>
      <c r="F1" s="110"/>
      <c r="G1" s="110"/>
      <c r="H1" s="110"/>
      <c r="I1" s="110"/>
      <c r="J1" s="110"/>
      <c r="K1" s="110"/>
      <c r="L1" s="110"/>
      <c r="M1" s="110"/>
    </row>
    <row r="2" spans="1:13" ht="19.5" customHeight="1">
      <c r="A2" s="110"/>
      <c r="B2" s="111"/>
      <c r="C2" s="110"/>
      <c r="D2" s="110"/>
      <c r="E2" s="110"/>
      <c r="F2" s="110"/>
      <c r="G2" s="110"/>
      <c r="H2" s="110"/>
      <c r="I2" s="110"/>
      <c r="J2" s="110"/>
      <c r="K2" s="110"/>
      <c r="L2" s="110"/>
      <c r="M2" s="110"/>
    </row>
    <row r="3" spans="1:13" ht="20.100000000000001" customHeight="1">
      <c r="A3" s="165" t="s">
        <v>10</v>
      </c>
      <c r="B3" s="165"/>
      <c r="C3" s="165"/>
      <c r="D3" s="165"/>
      <c r="E3" s="165"/>
      <c r="F3" s="165"/>
      <c r="G3" s="165"/>
      <c r="H3" s="165"/>
      <c r="I3" s="165"/>
      <c r="J3" s="109"/>
      <c r="K3" s="109"/>
      <c r="L3" s="109"/>
      <c r="M3" s="109"/>
    </row>
    <row r="4" spans="1:13">
      <c r="A4" s="164" t="s">
        <v>230</v>
      </c>
      <c r="B4" s="164"/>
      <c r="C4" s="164"/>
      <c r="D4" s="164"/>
      <c r="E4" s="164"/>
      <c r="F4" s="164"/>
      <c r="G4" s="164"/>
      <c r="H4" s="164"/>
      <c r="I4" s="164"/>
      <c r="J4" s="3"/>
      <c r="K4" s="3"/>
      <c r="L4" s="3"/>
      <c r="M4" s="3"/>
    </row>
    <row r="5" spans="1:13">
      <c r="A5" s="115"/>
      <c r="B5" s="116" t="str">
        <f>IF(D6="","",D6)</f>
        <v/>
      </c>
      <c r="C5" s="4" t="str">
        <f>IF(G8="","",G8)</f>
        <v/>
      </c>
      <c r="D5" s="4" t="str">
        <f>IF(A4="","",A4)</f>
        <v>Version 1.2</v>
      </c>
      <c r="E5" s="4"/>
      <c r="F5" s="4"/>
      <c r="G5" s="4"/>
      <c r="H5" s="4"/>
      <c r="I5" s="4"/>
    </row>
    <row r="6" spans="1:13" ht="16.5">
      <c r="A6" s="163" t="s">
        <v>0</v>
      </c>
      <c r="B6" s="163"/>
      <c r="C6" s="163"/>
      <c r="D6" s="160"/>
      <c r="E6" s="160"/>
      <c r="F6" s="160"/>
      <c r="G6" s="160"/>
      <c r="H6" s="108"/>
      <c r="I6" s="117" t="s">
        <v>11</v>
      </c>
    </row>
    <row r="7" spans="1:13">
      <c r="I7" s="118" t="s">
        <v>12</v>
      </c>
    </row>
    <row r="8" spans="1:13" ht="16.5">
      <c r="A8" s="163" t="s">
        <v>217</v>
      </c>
      <c r="B8" s="163"/>
      <c r="C8" s="163"/>
      <c r="D8" s="163"/>
      <c r="E8" s="163"/>
      <c r="F8" s="163"/>
      <c r="G8" s="114"/>
      <c r="H8" s="113"/>
      <c r="I8" s="103"/>
    </row>
    <row r="10" spans="1:13" ht="15" customHeight="1">
      <c r="A10" s="162" t="s">
        <v>1</v>
      </c>
      <c r="B10" s="162"/>
      <c r="C10" s="162"/>
      <c r="D10" s="162"/>
      <c r="E10" s="162"/>
      <c r="F10" s="162"/>
      <c r="G10" s="162"/>
      <c r="H10" s="162"/>
      <c r="I10" s="162"/>
      <c r="J10" s="99"/>
      <c r="K10" s="99"/>
      <c r="L10" s="99"/>
      <c r="M10" s="99"/>
    </row>
    <row r="11" spans="1:13" ht="54.95" customHeight="1">
      <c r="A11" s="161" t="s">
        <v>216</v>
      </c>
      <c r="B11" s="161"/>
      <c r="C11" s="161"/>
      <c r="D11" s="161"/>
      <c r="E11" s="161"/>
      <c r="F11" s="161"/>
      <c r="G11" s="161"/>
      <c r="H11" s="161"/>
      <c r="I11" s="161"/>
      <c r="J11" s="100"/>
      <c r="K11" s="100"/>
      <c r="L11" s="100"/>
      <c r="M11" s="100"/>
    </row>
    <row r="12" spans="1:13" ht="9.9499999999999993" customHeight="1">
      <c r="A12" s="161"/>
      <c r="B12" s="161"/>
      <c r="C12" s="161"/>
      <c r="D12" s="161"/>
      <c r="E12" s="161"/>
      <c r="F12" s="161"/>
      <c r="G12" s="161"/>
      <c r="H12" s="161"/>
      <c r="I12" s="161"/>
      <c r="J12" s="91"/>
      <c r="K12" s="91"/>
      <c r="L12" s="91"/>
      <c r="M12" s="91"/>
    </row>
    <row r="13" spans="1:13" ht="15" customHeight="1">
      <c r="A13" s="162" t="s">
        <v>2</v>
      </c>
      <c r="B13" s="162"/>
      <c r="C13" s="162"/>
      <c r="D13" s="162"/>
      <c r="E13" s="162"/>
      <c r="F13" s="162"/>
      <c r="G13" s="162"/>
      <c r="H13" s="162"/>
      <c r="I13" s="162"/>
      <c r="J13" s="99"/>
      <c r="K13" s="99"/>
      <c r="L13" s="99"/>
      <c r="M13" s="99"/>
    </row>
    <row r="14" spans="1:13" ht="60" customHeight="1">
      <c r="A14" s="161" t="s">
        <v>3</v>
      </c>
      <c r="B14" s="161"/>
      <c r="C14" s="161"/>
      <c r="D14" s="161"/>
      <c r="E14" s="161"/>
      <c r="F14" s="161"/>
      <c r="G14" s="161"/>
      <c r="H14" s="161"/>
      <c r="I14" s="161"/>
      <c r="J14" s="100"/>
      <c r="K14" s="100"/>
      <c r="L14" s="100"/>
      <c r="M14" s="100"/>
    </row>
    <row r="15" spans="1:13">
      <c r="B15" s="105" t="s">
        <v>4</v>
      </c>
      <c r="C15" s="161" t="s">
        <v>214</v>
      </c>
      <c r="D15" s="161"/>
      <c r="E15" s="161"/>
      <c r="F15" s="161"/>
      <c r="G15" s="161"/>
      <c r="H15" s="161"/>
      <c r="I15" s="161"/>
      <c r="J15" s="100"/>
      <c r="K15" s="100"/>
      <c r="L15" s="100"/>
      <c r="M15" s="100"/>
    </row>
    <row r="16" spans="1:13" ht="30" customHeight="1">
      <c r="B16" s="105" t="s">
        <v>5</v>
      </c>
      <c r="C16" s="161" t="s">
        <v>228</v>
      </c>
      <c r="D16" s="161"/>
      <c r="E16" s="161"/>
      <c r="F16" s="161"/>
      <c r="G16" s="161"/>
      <c r="H16" s="161"/>
      <c r="I16" s="161"/>
      <c r="J16" s="100"/>
      <c r="K16" s="100"/>
      <c r="L16" s="100"/>
      <c r="M16" s="100"/>
    </row>
    <row r="17" spans="1:13" ht="30" customHeight="1">
      <c r="B17" s="105" t="s">
        <v>6</v>
      </c>
      <c r="C17" s="161" t="s">
        <v>8</v>
      </c>
      <c r="D17" s="161"/>
      <c r="E17" s="161"/>
      <c r="F17" s="161"/>
      <c r="G17" s="161"/>
      <c r="H17" s="161"/>
      <c r="I17" s="161"/>
      <c r="J17" s="100"/>
      <c r="K17" s="100"/>
      <c r="L17" s="100"/>
      <c r="M17" s="100"/>
    </row>
    <row r="18" spans="1:13" ht="15" customHeight="1">
      <c r="B18" s="105" t="s">
        <v>7</v>
      </c>
      <c r="C18" s="161" t="s">
        <v>9</v>
      </c>
      <c r="D18" s="161"/>
      <c r="E18" s="161"/>
      <c r="F18" s="161"/>
      <c r="G18" s="161"/>
      <c r="H18" s="161"/>
      <c r="I18" s="161"/>
      <c r="J18" s="100"/>
      <c r="K18" s="100"/>
      <c r="L18" s="100"/>
      <c r="M18" s="100"/>
    </row>
    <row r="19" spans="1:13" ht="20.100000000000001" customHeight="1">
      <c r="B19" s="105" t="s">
        <v>213</v>
      </c>
      <c r="C19" s="161" t="s">
        <v>210</v>
      </c>
      <c r="D19" s="161"/>
      <c r="E19" s="161"/>
      <c r="F19" s="161"/>
      <c r="G19" s="161"/>
      <c r="H19" s="161"/>
      <c r="I19" s="161"/>
      <c r="J19" s="100"/>
      <c r="K19" s="100"/>
      <c r="L19" s="100"/>
      <c r="M19" s="100"/>
    </row>
    <row r="20" spans="1:13" ht="9.9499999999999993" customHeight="1">
      <c r="A20" s="105"/>
      <c r="C20" s="104"/>
      <c r="E20" s="104"/>
      <c r="F20" s="104"/>
      <c r="G20" s="104"/>
      <c r="H20" s="104"/>
      <c r="I20" s="104"/>
      <c r="J20" s="91"/>
      <c r="K20" s="91"/>
      <c r="L20" s="91"/>
      <c r="M20" s="91"/>
    </row>
    <row r="21" spans="1:13" ht="9.9499999999999993" customHeight="1">
      <c r="A21" s="106"/>
      <c r="C21" s="106"/>
      <c r="D21" s="107"/>
      <c r="E21" s="107"/>
      <c r="F21" s="107"/>
      <c r="G21" s="107"/>
      <c r="H21" s="107"/>
      <c r="I21" s="107"/>
      <c r="J21" s="5"/>
      <c r="K21" s="5"/>
      <c r="L21" s="5"/>
      <c r="M21" s="5"/>
    </row>
    <row r="22" spans="1:13" ht="129.94999999999999" customHeight="1">
      <c r="A22" s="159" t="s">
        <v>211</v>
      </c>
      <c r="B22" s="159"/>
      <c r="C22" s="159"/>
      <c r="D22" s="159"/>
      <c r="E22" s="159"/>
      <c r="F22" s="159"/>
      <c r="G22" s="159"/>
      <c r="H22" s="159"/>
      <c r="I22" s="159"/>
      <c r="J22" s="101"/>
      <c r="K22" s="101"/>
      <c r="L22" s="101"/>
      <c r="M22" s="101"/>
    </row>
    <row r="23" spans="1:13" ht="60" customHeight="1">
      <c r="A23" s="158" t="s">
        <v>212</v>
      </c>
      <c r="B23" s="158"/>
      <c r="C23" s="158"/>
      <c r="D23" s="158"/>
      <c r="E23" s="158"/>
      <c r="F23" s="158"/>
      <c r="G23" s="158"/>
      <c r="H23" s="158"/>
      <c r="I23" s="158"/>
      <c r="J23" s="98"/>
      <c r="K23" s="98"/>
      <c r="L23" s="98"/>
      <c r="M23" s="98"/>
    </row>
  </sheetData>
  <sheetProtection algorithmName="SHA-512" hashValue="AX8VeOJxZLiKiJ4AMplFBSMo1dpm0lpPTzovvXEjjVWZW60a8pa8efyNKu0VRbUlj7ai3iFQALG63b/AZuesEg==" saltValue="24EukdK7cUPgmA2H6GC+3g==" spinCount="100000" sheet="1" objects="1" scenarios="1" selectLockedCells="1"/>
  <mergeCells count="17">
    <mergeCell ref="A4:I4"/>
    <mergeCell ref="A3:I3"/>
    <mergeCell ref="A10:I10"/>
    <mergeCell ref="A23:I23"/>
    <mergeCell ref="A22:I22"/>
    <mergeCell ref="D6:G6"/>
    <mergeCell ref="C19:I19"/>
    <mergeCell ref="C15:I15"/>
    <mergeCell ref="A14:I14"/>
    <mergeCell ref="A13:I13"/>
    <mergeCell ref="A12:I12"/>
    <mergeCell ref="A11:I11"/>
    <mergeCell ref="C18:I18"/>
    <mergeCell ref="C17:I17"/>
    <mergeCell ref="C16:I16"/>
    <mergeCell ref="A6:C6"/>
    <mergeCell ref="A8:F8"/>
  </mergeCells>
  <dataValidations count="1">
    <dataValidation type="list" allowBlank="1" showInputMessage="1" showErrorMessage="1" errorTitle="Select BACB Credential" error="Select the BACB credential you are pursuing." promptTitle="Select BACB Credential" prompt="Select the BACB credential you are pursuing." sqref="G8">
      <formula1>$I$6:$I$7</formula1>
    </dataValidation>
  </dataValidations>
  <pageMargins left="0.25" right="0.25" top="0.75" bottom="0.75" header="0.3" footer="0.3"/>
  <pageSetup orientation="portrait" r:id="rId1"/>
  <ignoredErrors>
    <ignoredError sqref="B15:B1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zoomScaleNormal="100" workbookViewId="0">
      <selection activeCell="B9" sqref="B9"/>
    </sheetView>
  </sheetViews>
  <sheetFormatPr defaultColWidth="8.85546875" defaultRowHeight="15"/>
  <cols>
    <col min="1" max="1" width="3.7109375" style="8" customWidth="1"/>
    <col min="2" max="2" width="34.7109375" style="18" customWidth="1"/>
    <col min="3" max="3" width="26.28515625" style="18" bestFit="1" customWidth="1"/>
    <col min="4" max="4" width="21.7109375" style="18" bestFit="1" customWidth="1"/>
    <col min="5" max="5" width="12.7109375" style="18" customWidth="1"/>
    <col min="6" max="6" width="3.7109375" style="8" customWidth="1"/>
  </cols>
  <sheetData>
    <row r="1" spans="1:6">
      <c r="A1" s="168"/>
      <c r="B1" s="168"/>
      <c r="C1" s="168"/>
      <c r="D1" s="168"/>
      <c r="E1" s="168"/>
      <c r="F1" s="168"/>
    </row>
    <row r="2" spans="1:6" ht="20.100000000000001" customHeight="1">
      <c r="A2" s="168"/>
      <c r="B2" s="168"/>
      <c r="C2" s="168"/>
      <c r="D2" s="168"/>
      <c r="E2" s="168"/>
      <c r="F2" s="168"/>
    </row>
    <row r="3" spans="1:6" s="1" customFormat="1" ht="20.100000000000001" customHeight="1">
      <c r="A3" s="169" t="s">
        <v>13</v>
      </c>
      <c r="B3" s="169"/>
      <c r="C3" s="169"/>
      <c r="D3" s="169"/>
      <c r="E3" s="169"/>
      <c r="F3" s="169"/>
    </row>
    <row r="4" spans="1:6">
      <c r="A4" s="170" t="str">
        <f>Instructions!D5</f>
        <v>Version 1.2</v>
      </c>
      <c r="B4" s="170"/>
      <c r="C4" s="170"/>
      <c r="D4" s="170"/>
      <c r="E4" s="170"/>
      <c r="F4" s="170"/>
    </row>
    <row r="5" spans="1:6" ht="15.75">
      <c r="A5" s="167" t="str">
        <f>IF(Instructions!B5=0,"",Instructions!B5)</f>
        <v/>
      </c>
      <c r="B5" s="167"/>
      <c r="C5" s="167"/>
      <c r="D5" s="167"/>
      <c r="E5" s="167"/>
      <c r="F5" s="167"/>
    </row>
    <row r="6" spans="1:6">
      <c r="A6" s="168"/>
      <c r="B6" s="168"/>
      <c r="C6" s="168"/>
      <c r="D6" s="168"/>
      <c r="E6" s="168"/>
      <c r="F6" s="168"/>
    </row>
    <row r="7" spans="1:6">
      <c r="B7" s="166" t="s">
        <v>14</v>
      </c>
      <c r="C7" s="166"/>
      <c r="D7" s="166"/>
      <c r="E7" s="166"/>
    </row>
    <row r="8" spans="1:6" ht="45" customHeight="1">
      <c r="A8" s="32" t="s">
        <v>51</v>
      </c>
      <c r="B8" s="14" t="s">
        <v>15</v>
      </c>
      <c r="C8" s="15" t="s">
        <v>16</v>
      </c>
      <c r="D8" s="15" t="s">
        <v>17</v>
      </c>
      <c r="E8" s="15" t="s">
        <v>18</v>
      </c>
      <c r="F8" s="29" t="s">
        <v>52</v>
      </c>
    </row>
    <row r="9" spans="1:6" ht="18" customHeight="1">
      <c r="A9" s="8">
        <f t="shared" ref="A9:A32" si="0">ROW()-8</f>
        <v>1</v>
      </c>
      <c r="B9" s="30"/>
      <c r="C9" s="16"/>
      <c r="D9" s="16"/>
      <c r="E9" s="17"/>
      <c r="F9" s="7">
        <f t="shared" ref="F9:F32" si="1">ROW()-8</f>
        <v>1</v>
      </c>
    </row>
    <row r="10" spans="1:6" ht="18" customHeight="1">
      <c r="A10" s="8">
        <f t="shared" si="0"/>
        <v>2</v>
      </c>
      <c r="B10" s="30"/>
      <c r="C10" s="16"/>
      <c r="D10" s="16"/>
      <c r="E10" s="17"/>
      <c r="F10" s="7">
        <f t="shared" si="1"/>
        <v>2</v>
      </c>
    </row>
    <row r="11" spans="1:6" ht="18" customHeight="1">
      <c r="A11" s="8">
        <f t="shared" si="0"/>
        <v>3</v>
      </c>
      <c r="B11" s="30"/>
      <c r="C11" s="16"/>
      <c r="D11" s="16"/>
      <c r="E11" s="17"/>
      <c r="F11" s="7">
        <f t="shared" si="1"/>
        <v>3</v>
      </c>
    </row>
    <row r="12" spans="1:6" ht="18" customHeight="1">
      <c r="A12" s="8">
        <f t="shared" si="0"/>
        <v>4</v>
      </c>
      <c r="B12" s="30"/>
      <c r="C12" s="16"/>
      <c r="D12" s="16"/>
      <c r="E12" s="17"/>
      <c r="F12" s="7">
        <f t="shared" si="1"/>
        <v>4</v>
      </c>
    </row>
    <row r="13" spans="1:6" ht="18" customHeight="1">
      <c r="A13" s="8">
        <f t="shared" si="0"/>
        <v>5</v>
      </c>
      <c r="B13" s="30"/>
      <c r="C13" s="16"/>
      <c r="D13" s="16"/>
      <c r="E13" s="17"/>
      <c r="F13" s="7">
        <f t="shared" si="1"/>
        <v>5</v>
      </c>
    </row>
    <row r="14" spans="1:6" ht="18" customHeight="1">
      <c r="A14" s="8">
        <f t="shared" si="0"/>
        <v>6</v>
      </c>
      <c r="B14" s="30"/>
      <c r="C14" s="16"/>
      <c r="D14" s="16"/>
      <c r="E14" s="17"/>
      <c r="F14" s="7">
        <f t="shared" si="1"/>
        <v>6</v>
      </c>
    </row>
    <row r="15" spans="1:6" ht="18" customHeight="1">
      <c r="A15" s="8">
        <f t="shared" si="0"/>
        <v>7</v>
      </c>
      <c r="B15" s="30"/>
      <c r="C15" s="16"/>
      <c r="D15" s="16"/>
      <c r="E15" s="17"/>
      <c r="F15" s="7">
        <f t="shared" si="1"/>
        <v>7</v>
      </c>
    </row>
    <row r="16" spans="1:6" ht="18" customHeight="1">
      <c r="A16" s="8">
        <f t="shared" si="0"/>
        <v>8</v>
      </c>
      <c r="B16" s="30"/>
      <c r="C16" s="16"/>
      <c r="D16" s="16"/>
      <c r="E16" s="17"/>
      <c r="F16" s="7">
        <f t="shared" si="1"/>
        <v>8</v>
      </c>
    </row>
    <row r="17" spans="1:6" ht="18" customHeight="1">
      <c r="A17" s="8">
        <f t="shared" si="0"/>
        <v>9</v>
      </c>
      <c r="B17" s="30"/>
      <c r="C17" s="16"/>
      <c r="D17" s="16"/>
      <c r="E17" s="17"/>
      <c r="F17" s="7">
        <f t="shared" si="1"/>
        <v>9</v>
      </c>
    </row>
    <row r="18" spans="1:6" ht="18" customHeight="1">
      <c r="A18" s="8">
        <f t="shared" si="0"/>
        <v>10</v>
      </c>
      <c r="B18" s="30"/>
      <c r="C18" s="16"/>
      <c r="D18" s="16"/>
      <c r="E18" s="17"/>
      <c r="F18" s="7">
        <f t="shared" si="1"/>
        <v>10</v>
      </c>
    </row>
    <row r="19" spans="1:6" ht="18" customHeight="1">
      <c r="A19" s="8">
        <f t="shared" si="0"/>
        <v>11</v>
      </c>
      <c r="B19" s="30"/>
      <c r="C19" s="16"/>
      <c r="D19" s="16"/>
      <c r="E19" s="17"/>
      <c r="F19" s="7">
        <f t="shared" si="1"/>
        <v>11</v>
      </c>
    </row>
    <row r="20" spans="1:6" ht="18" customHeight="1">
      <c r="A20" s="8">
        <f t="shared" si="0"/>
        <v>12</v>
      </c>
      <c r="B20" s="30"/>
      <c r="C20" s="16"/>
      <c r="D20" s="16"/>
      <c r="E20" s="17"/>
      <c r="F20" s="7">
        <f t="shared" si="1"/>
        <v>12</v>
      </c>
    </row>
    <row r="21" spans="1:6" ht="18" customHeight="1">
      <c r="A21" s="8">
        <f t="shared" si="0"/>
        <v>13</v>
      </c>
      <c r="B21" s="30"/>
      <c r="C21" s="16"/>
      <c r="D21" s="16"/>
      <c r="E21" s="17"/>
      <c r="F21" s="7">
        <f t="shared" si="1"/>
        <v>13</v>
      </c>
    </row>
    <row r="22" spans="1:6" ht="18" customHeight="1">
      <c r="A22" s="8">
        <f t="shared" si="0"/>
        <v>14</v>
      </c>
      <c r="B22" s="30"/>
      <c r="C22" s="16"/>
      <c r="D22" s="16"/>
      <c r="E22" s="17"/>
      <c r="F22" s="7">
        <f t="shared" si="1"/>
        <v>14</v>
      </c>
    </row>
    <row r="23" spans="1:6" ht="18" customHeight="1">
      <c r="A23" s="8">
        <f t="shared" si="0"/>
        <v>15</v>
      </c>
      <c r="B23" s="30"/>
      <c r="C23" s="16"/>
      <c r="D23" s="16"/>
      <c r="E23" s="17"/>
      <c r="F23" s="7">
        <f t="shared" si="1"/>
        <v>15</v>
      </c>
    </row>
    <row r="24" spans="1:6" ht="18" customHeight="1">
      <c r="A24" s="8">
        <f t="shared" si="0"/>
        <v>16</v>
      </c>
      <c r="B24" s="30"/>
      <c r="C24" s="16"/>
      <c r="D24" s="16"/>
      <c r="E24" s="17"/>
      <c r="F24" s="7">
        <f t="shared" si="1"/>
        <v>16</v>
      </c>
    </row>
    <row r="25" spans="1:6" ht="18" customHeight="1">
      <c r="A25" s="8">
        <f t="shared" si="0"/>
        <v>17</v>
      </c>
      <c r="B25" s="30"/>
      <c r="C25" s="16"/>
      <c r="D25" s="16"/>
      <c r="E25" s="17"/>
      <c r="F25" s="7">
        <f t="shared" si="1"/>
        <v>17</v>
      </c>
    </row>
    <row r="26" spans="1:6" ht="18" customHeight="1">
      <c r="A26" s="8">
        <f t="shared" si="0"/>
        <v>18</v>
      </c>
      <c r="B26" s="30"/>
      <c r="C26" s="16"/>
      <c r="D26" s="16"/>
      <c r="E26" s="17"/>
      <c r="F26" s="7">
        <f t="shared" si="1"/>
        <v>18</v>
      </c>
    </row>
    <row r="27" spans="1:6" ht="18" customHeight="1">
      <c r="A27" s="8">
        <f t="shared" si="0"/>
        <v>19</v>
      </c>
      <c r="B27" s="30"/>
      <c r="C27" s="16"/>
      <c r="D27" s="16"/>
      <c r="E27" s="17"/>
      <c r="F27" s="7">
        <f t="shared" si="1"/>
        <v>19</v>
      </c>
    </row>
    <row r="28" spans="1:6" ht="18" customHeight="1">
      <c r="A28" s="8">
        <f t="shared" si="0"/>
        <v>20</v>
      </c>
      <c r="B28" s="30"/>
      <c r="C28" s="16"/>
      <c r="D28" s="16"/>
      <c r="E28" s="17"/>
      <c r="F28" s="7">
        <f t="shared" si="1"/>
        <v>20</v>
      </c>
    </row>
    <row r="29" spans="1:6" ht="18" customHeight="1">
      <c r="A29" s="8">
        <f t="shared" si="0"/>
        <v>21</v>
      </c>
      <c r="B29" s="30"/>
      <c r="C29" s="16"/>
      <c r="D29" s="16"/>
      <c r="E29" s="17"/>
      <c r="F29" s="7">
        <f t="shared" si="1"/>
        <v>21</v>
      </c>
    </row>
    <row r="30" spans="1:6" ht="18" customHeight="1">
      <c r="A30" s="8">
        <f t="shared" si="0"/>
        <v>22</v>
      </c>
      <c r="B30" s="30"/>
      <c r="C30" s="16"/>
      <c r="D30" s="16"/>
      <c r="E30" s="17"/>
      <c r="F30" s="7">
        <f t="shared" si="1"/>
        <v>22</v>
      </c>
    </row>
    <row r="31" spans="1:6" ht="18" customHeight="1">
      <c r="A31" s="8">
        <f t="shared" si="0"/>
        <v>23</v>
      </c>
      <c r="B31" s="30"/>
      <c r="C31" s="16"/>
      <c r="D31" s="16"/>
      <c r="E31" s="17"/>
      <c r="F31" s="7">
        <f t="shared" si="1"/>
        <v>23</v>
      </c>
    </row>
    <row r="32" spans="1:6" ht="18" customHeight="1">
      <c r="A32" s="8">
        <f t="shared" si="0"/>
        <v>24</v>
      </c>
      <c r="B32" s="30"/>
      <c r="C32" s="16"/>
      <c r="D32" s="16"/>
      <c r="E32" s="17"/>
      <c r="F32" s="7">
        <f t="shared" si="1"/>
        <v>24</v>
      </c>
    </row>
    <row r="34" spans="1:6" s="11" customFormat="1" ht="0.95" customHeight="1">
      <c r="A34" s="8"/>
      <c r="B34" s="21"/>
      <c r="C34" s="55" t="s">
        <v>16</v>
      </c>
      <c r="D34" s="55" t="s">
        <v>17</v>
      </c>
      <c r="E34" s="55" t="s">
        <v>18</v>
      </c>
      <c r="F34" s="8"/>
    </row>
    <row r="35" spans="1:6" s="11" customFormat="1" ht="0.95" customHeight="1">
      <c r="A35" s="8"/>
      <c r="B35" s="21"/>
      <c r="C35" s="21" t="s">
        <v>19</v>
      </c>
      <c r="D35" s="21" t="s">
        <v>20</v>
      </c>
      <c r="E35" s="21" t="s">
        <v>21</v>
      </c>
      <c r="F35" s="8"/>
    </row>
    <row r="36" spans="1:6" s="11" customFormat="1" ht="0.95" customHeight="1">
      <c r="A36" s="8"/>
      <c r="B36" s="21"/>
      <c r="C36" s="21" t="s">
        <v>22</v>
      </c>
      <c r="D36" s="21" t="s">
        <v>23</v>
      </c>
      <c r="E36" s="21" t="s">
        <v>24</v>
      </c>
      <c r="F36" s="8"/>
    </row>
    <row r="37" spans="1:6" s="11" customFormat="1" ht="0.95" customHeight="1">
      <c r="A37" s="8"/>
      <c r="B37" s="21"/>
      <c r="C37" s="21" t="s">
        <v>25</v>
      </c>
      <c r="D37" s="21" t="s">
        <v>26</v>
      </c>
      <c r="E37" s="21" t="s">
        <v>27</v>
      </c>
      <c r="F37" s="8"/>
    </row>
    <row r="38" spans="1:6" s="11" customFormat="1" ht="0.95" customHeight="1">
      <c r="A38" s="8"/>
      <c r="B38" s="21"/>
      <c r="C38" s="21" t="s">
        <v>28</v>
      </c>
      <c r="D38" s="21" t="s">
        <v>29</v>
      </c>
      <c r="E38" s="21" t="s">
        <v>30</v>
      </c>
      <c r="F38" s="8"/>
    </row>
    <row r="39" spans="1:6" s="11" customFormat="1" ht="0.95" customHeight="1">
      <c r="A39" s="8"/>
      <c r="B39" s="21"/>
      <c r="C39" s="21" t="s">
        <v>31</v>
      </c>
      <c r="D39" s="21" t="s">
        <v>32</v>
      </c>
      <c r="E39" s="21" t="s">
        <v>33</v>
      </c>
      <c r="F39" s="8"/>
    </row>
    <row r="40" spans="1:6" s="11" customFormat="1" ht="0.95" customHeight="1">
      <c r="A40" s="8"/>
      <c r="B40" s="21"/>
      <c r="C40" s="21" t="s">
        <v>34</v>
      </c>
      <c r="D40" s="21" t="s">
        <v>35</v>
      </c>
      <c r="E40" s="21"/>
      <c r="F40" s="8"/>
    </row>
    <row r="41" spans="1:6" s="11" customFormat="1" ht="0.95" customHeight="1">
      <c r="A41" s="8"/>
      <c r="B41" s="21"/>
      <c r="C41" s="21" t="s">
        <v>36</v>
      </c>
      <c r="D41" s="21" t="s">
        <v>37</v>
      </c>
      <c r="E41" s="21"/>
      <c r="F41" s="8"/>
    </row>
    <row r="42" spans="1:6" s="11" customFormat="1" ht="0.95" customHeight="1">
      <c r="A42" s="8"/>
      <c r="B42" s="21"/>
      <c r="C42" s="21" t="s">
        <v>38</v>
      </c>
      <c r="D42" s="21" t="s">
        <v>39</v>
      </c>
      <c r="E42" s="21"/>
      <c r="F42" s="8"/>
    </row>
    <row r="43" spans="1:6" s="11" customFormat="1" ht="0.95" customHeight="1">
      <c r="A43" s="8"/>
      <c r="B43" s="21"/>
      <c r="C43" s="21" t="s">
        <v>40</v>
      </c>
      <c r="D43" s="21" t="s">
        <v>41</v>
      </c>
      <c r="E43" s="21"/>
      <c r="F43" s="8"/>
    </row>
    <row r="44" spans="1:6" s="11" customFormat="1" ht="0.95" customHeight="1">
      <c r="A44" s="8"/>
      <c r="B44" s="21"/>
      <c r="C44" s="21" t="s">
        <v>42</v>
      </c>
      <c r="D44" s="21" t="s">
        <v>43</v>
      </c>
      <c r="E44" s="21"/>
      <c r="F44" s="8"/>
    </row>
    <row r="45" spans="1:6" s="11" customFormat="1" ht="0.95" customHeight="1">
      <c r="A45" s="8"/>
      <c r="B45" s="21"/>
      <c r="C45" s="21" t="s">
        <v>44</v>
      </c>
      <c r="D45" s="21" t="s">
        <v>45</v>
      </c>
      <c r="E45" s="21"/>
      <c r="F45" s="8"/>
    </row>
    <row r="46" spans="1:6" s="11" customFormat="1" ht="0.95" customHeight="1">
      <c r="A46" s="8"/>
      <c r="B46" s="21"/>
      <c r="C46" s="21" t="s">
        <v>46</v>
      </c>
      <c r="D46" s="21" t="s">
        <v>47</v>
      </c>
      <c r="E46" s="21"/>
      <c r="F46" s="8"/>
    </row>
    <row r="47" spans="1:6" s="11" customFormat="1" ht="0.95" customHeight="1">
      <c r="A47" s="8"/>
      <c r="B47" s="21"/>
      <c r="C47" s="21" t="s">
        <v>48</v>
      </c>
      <c r="D47" s="21"/>
      <c r="E47" s="21"/>
      <c r="F47" s="8"/>
    </row>
    <row r="48" spans="1:6" s="11" customFormat="1" ht="0.95" customHeight="1">
      <c r="A48" s="8"/>
      <c r="B48" s="21"/>
      <c r="C48" s="21" t="s">
        <v>49</v>
      </c>
      <c r="D48" s="21"/>
      <c r="E48" s="21"/>
      <c r="F48" s="8"/>
    </row>
    <row r="49" spans="1:6" s="11" customFormat="1" ht="0.95" customHeight="1">
      <c r="A49" s="8"/>
      <c r="B49" s="21"/>
      <c r="C49" s="21" t="s">
        <v>50</v>
      </c>
      <c r="D49" s="21"/>
      <c r="E49" s="21"/>
      <c r="F49" s="8"/>
    </row>
    <row r="50" spans="1:6" s="11" customFormat="1" ht="0.95" customHeight="1">
      <c r="A50" s="8"/>
      <c r="B50" s="21"/>
      <c r="C50" s="21" t="s">
        <v>47</v>
      </c>
      <c r="D50" s="21"/>
      <c r="E50" s="21"/>
      <c r="F50" s="8"/>
    </row>
  </sheetData>
  <sheetProtection algorithmName="SHA-512" hashValue="+wcqRhCzCfjEt2pfo5/RQXhiFpZFn9Npluv4tBoo9Sp90UhH91meRRa5xmYb7ZndbRTYyXI+byxCKvawNYsh7w==" saltValue="qd7iq4i2IbJ7Z7oyOG8rHg==" spinCount="100000" sheet="1" objects="1" scenarios="1" selectLockedCells="1"/>
  <mergeCells count="7">
    <mergeCell ref="B7:E7"/>
    <mergeCell ref="A5:F5"/>
    <mergeCell ref="A1:F1"/>
    <mergeCell ref="A2:F2"/>
    <mergeCell ref="A3:F3"/>
    <mergeCell ref="A4:F4"/>
    <mergeCell ref="A6:F6"/>
  </mergeCells>
  <dataValidations count="4">
    <dataValidation type="list" allowBlank="1" showInputMessage="1" showErrorMessage="1" errorTitle="Primary Emphasis of Work" promptTitle="Primary Emphasis of Work" prompt="Select the primary emphasis of your work in this setting." sqref="C9:C32">
      <formula1>Primary_Emphasis_of_Work</formula1>
    </dataValidation>
    <dataValidation type="list" allowBlank="1" showInputMessage="1" showErrorMessage="1" errorTitle="Primary Areas of Work" promptTitle="Primary Areas of Work" prompt="Select the primary area of work that best categorizes this experience setting." sqref="D9:D32">
      <formula1>Primary_Areas_of_Work</formula1>
    </dataValidation>
    <dataValidation type="list" allowBlank="1" showInputMessage="1" showErrorMessage="1" errorTitle="Primary Age Group of Clients" promptTitle="Primary Age Group of Clients" prompt="Select the primary age group you work with in this setting." sqref="E9:E32">
      <formula1>Primary_Age_Group_of_Clients</formula1>
    </dataValidation>
    <dataValidation allowBlank="1" showInputMessage="1" showErrorMessage="1" promptTitle="Experience Setting" prompt="Enter the name of this experience setting. Doing so, will make this setting selectable in the &quot;Experience Log&quot; tab." sqref="B9:B32"/>
  </dataValidations>
  <pageMargins left="0.25" right="0.25" top="0.75" bottom="0.75" header="0.3" footer="0.3"/>
  <pageSetup scale="93"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Normal="100" workbookViewId="0">
      <selection activeCell="B9" sqref="B9"/>
    </sheetView>
  </sheetViews>
  <sheetFormatPr defaultColWidth="8.85546875" defaultRowHeight="15"/>
  <cols>
    <col min="1" max="1" width="3.7109375" style="6" customWidth="1"/>
    <col min="2" max="2" width="17.28515625" style="18" customWidth="1"/>
    <col min="3" max="3" width="11" style="18" customWidth="1"/>
    <col min="4" max="4" width="12.7109375" style="18" customWidth="1"/>
    <col min="5" max="5" width="19.42578125" style="18" customWidth="1"/>
    <col min="6" max="7" width="13.85546875" style="18" customWidth="1"/>
    <col min="8" max="8" width="5.140625" style="6" customWidth="1"/>
  </cols>
  <sheetData>
    <row r="1" spans="1:8">
      <c r="A1" s="168"/>
      <c r="B1" s="168"/>
      <c r="C1" s="168"/>
      <c r="D1" s="168"/>
      <c r="E1" s="168"/>
      <c r="F1" s="168"/>
      <c r="G1" s="168"/>
      <c r="H1" s="168"/>
    </row>
    <row r="2" spans="1:8" ht="20.100000000000001" customHeight="1">
      <c r="A2" s="168"/>
      <c r="B2" s="168"/>
      <c r="C2" s="168"/>
      <c r="D2" s="168"/>
      <c r="E2" s="168"/>
      <c r="F2" s="168"/>
      <c r="G2" s="168"/>
      <c r="H2" s="168"/>
    </row>
    <row r="3" spans="1:8" s="1" customFormat="1" ht="20.100000000000001" customHeight="1">
      <c r="A3" s="169" t="s">
        <v>63</v>
      </c>
      <c r="B3" s="169"/>
      <c r="C3" s="169"/>
      <c r="D3" s="169"/>
      <c r="E3" s="169"/>
      <c r="F3" s="169"/>
      <c r="G3" s="169"/>
      <c r="H3" s="169"/>
    </row>
    <row r="4" spans="1:8">
      <c r="A4" s="170" t="str">
        <f>Instructions!D5</f>
        <v>Version 1.2</v>
      </c>
      <c r="B4" s="170"/>
      <c r="C4" s="170"/>
      <c r="D4" s="170"/>
      <c r="E4" s="170"/>
      <c r="F4" s="170"/>
      <c r="G4" s="170"/>
      <c r="H4" s="170"/>
    </row>
    <row r="5" spans="1:8" ht="15.75">
      <c r="A5" s="167" t="str">
        <f>IF(Instructions!B5=0,"",Instructions!B5)</f>
        <v/>
      </c>
      <c r="B5" s="167"/>
      <c r="C5" s="167"/>
      <c r="D5" s="167"/>
      <c r="E5" s="167"/>
      <c r="F5" s="167"/>
      <c r="G5" s="167"/>
      <c r="H5" s="167"/>
    </row>
    <row r="6" spans="1:8">
      <c r="A6" s="168"/>
      <c r="B6" s="168"/>
      <c r="C6" s="168"/>
      <c r="D6" s="168"/>
      <c r="E6" s="168"/>
      <c r="F6" s="168"/>
    </row>
    <row r="7" spans="1:8">
      <c r="B7" s="166" t="s">
        <v>62</v>
      </c>
      <c r="C7" s="166"/>
      <c r="D7" s="166"/>
      <c r="E7" s="166"/>
      <c r="F7" s="166"/>
      <c r="G7" s="166"/>
    </row>
    <row r="8" spans="1:8" ht="45" customHeight="1">
      <c r="A8" s="9" t="s">
        <v>51</v>
      </c>
      <c r="B8" s="14" t="s">
        <v>53</v>
      </c>
      <c r="C8" s="15" t="s">
        <v>209</v>
      </c>
      <c r="D8" s="15" t="s">
        <v>54</v>
      </c>
      <c r="E8" s="15" t="s">
        <v>55</v>
      </c>
      <c r="F8" s="15" t="s">
        <v>56</v>
      </c>
      <c r="G8" s="15" t="s">
        <v>57</v>
      </c>
      <c r="H8" s="10" t="s">
        <v>52</v>
      </c>
    </row>
    <row r="9" spans="1:8" ht="18" customHeight="1">
      <c r="A9" s="8">
        <f t="shared" ref="A9:A32" si="0">ROW()-8</f>
        <v>1</v>
      </c>
      <c r="B9" s="30"/>
      <c r="C9" s="22"/>
      <c r="D9" s="22"/>
      <c r="E9" s="22"/>
      <c r="F9" s="23"/>
      <c r="G9" s="23"/>
      <c r="H9" s="7">
        <f t="shared" ref="H9:H32" si="1">ROW()-8</f>
        <v>1</v>
      </c>
    </row>
    <row r="10" spans="1:8" ht="18" customHeight="1">
      <c r="A10" s="8">
        <f t="shared" si="0"/>
        <v>2</v>
      </c>
      <c r="B10" s="30"/>
      <c r="C10" s="22"/>
      <c r="D10" s="22"/>
      <c r="E10" s="22"/>
      <c r="F10" s="23"/>
      <c r="G10" s="23"/>
      <c r="H10" s="7">
        <f t="shared" si="1"/>
        <v>2</v>
      </c>
    </row>
    <row r="11" spans="1:8" ht="18" customHeight="1">
      <c r="A11" s="8">
        <f t="shared" si="0"/>
        <v>3</v>
      </c>
      <c r="B11" s="30"/>
      <c r="C11" s="22"/>
      <c r="D11" s="22"/>
      <c r="E11" s="22"/>
      <c r="F11" s="23"/>
      <c r="G11" s="23"/>
      <c r="H11" s="7">
        <f t="shared" si="1"/>
        <v>3</v>
      </c>
    </row>
    <row r="12" spans="1:8" ht="18" customHeight="1">
      <c r="A12" s="8">
        <f t="shared" si="0"/>
        <v>4</v>
      </c>
      <c r="B12" s="30"/>
      <c r="C12" s="22"/>
      <c r="D12" s="22"/>
      <c r="E12" s="22"/>
      <c r="F12" s="23"/>
      <c r="G12" s="23"/>
      <c r="H12" s="7">
        <f t="shared" si="1"/>
        <v>4</v>
      </c>
    </row>
    <row r="13" spans="1:8" ht="18" customHeight="1">
      <c r="A13" s="8">
        <f t="shared" si="0"/>
        <v>5</v>
      </c>
      <c r="B13" s="30"/>
      <c r="C13" s="22"/>
      <c r="D13" s="22"/>
      <c r="E13" s="22"/>
      <c r="F13" s="23"/>
      <c r="G13" s="23"/>
      <c r="H13" s="7">
        <f t="shared" si="1"/>
        <v>5</v>
      </c>
    </row>
    <row r="14" spans="1:8" ht="18" customHeight="1">
      <c r="A14" s="8">
        <f t="shared" si="0"/>
        <v>6</v>
      </c>
      <c r="B14" s="30"/>
      <c r="C14" s="22"/>
      <c r="D14" s="22"/>
      <c r="E14" s="22"/>
      <c r="F14" s="23"/>
      <c r="G14" s="23"/>
      <c r="H14" s="7">
        <f t="shared" si="1"/>
        <v>6</v>
      </c>
    </row>
    <row r="15" spans="1:8" ht="18" customHeight="1">
      <c r="A15" s="8">
        <f t="shared" si="0"/>
        <v>7</v>
      </c>
      <c r="B15" s="30"/>
      <c r="C15" s="22"/>
      <c r="D15" s="22"/>
      <c r="E15" s="22"/>
      <c r="F15" s="23"/>
      <c r="G15" s="23"/>
      <c r="H15" s="7">
        <f t="shared" si="1"/>
        <v>7</v>
      </c>
    </row>
    <row r="16" spans="1:8" ht="18" customHeight="1">
      <c r="A16" s="8">
        <f t="shared" si="0"/>
        <v>8</v>
      </c>
      <c r="B16" s="30"/>
      <c r="C16" s="22"/>
      <c r="D16" s="22"/>
      <c r="E16" s="22"/>
      <c r="F16" s="23"/>
      <c r="G16" s="23"/>
      <c r="H16" s="7">
        <f t="shared" si="1"/>
        <v>8</v>
      </c>
    </row>
    <row r="17" spans="1:8" ht="18" customHeight="1">
      <c r="A17" s="8">
        <f t="shared" si="0"/>
        <v>9</v>
      </c>
      <c r="B17" s="30"/>
      <c r="C17" s="22"/>
      <c r="D17" s="22"/>
      <c r="E17" s="22"/>
      <c r="F17" s="23"/>
      <c r="G17" s="23"/>
      <c r="H17" s="7">
        <f t="shared" si="1"/>
        <v>9</v>
      </c>
    </row>
    <row r="18" spans="1:8" ht="18" customHeight="1">
      <c r="A18" s="8">
        <f t="shared" si="0"/>
        <v>10</v>
      </c>
      <c r="B18" s="30"/>
      <c r="C18" s="22"/>
      <c r="D18" s="22"/>
      <c r="E18" s="22"/>
      <c r="F18" s="23"/>
      <c r="G18" s="23"/>
      <c r="H18" s="7">
        <f t="shared" si="1"/>
        <v>10</v>
      </c>
    </row>
    <row r="19" spans="1:8" ht="18" customHeight="1">
      <c r="A19" s="8">
        <f t="shared" si="0"/>
        <v>11</v>
      </c>
      <c r="B19" s="30"/>
      <c r="C19" s="22"/>
      <c r="D19" s="22"/>
      <c r="E19" s="22"/>
      <c r="F19" s="23"/>
      <c r="G19" s="23"/>
      <c r="H19" s="7">
        <f t="shared" si="1"/>
        <v>11</v>
      </c>
    </row>
    <row r="20" spans="1:8" ht="18" customHeight="1">
      <c r="A20" s="8">
        <f t="shared" si="0"/>
        <v>12</v>
      </c>
      <c r="B20" s="30"/>
      <c r="C20" s="22"/>
      <c r="D20" s="22"/>
      <c r="E20" s="22"/>
      <c r="F20" s="23"/>
      <c r="G20" s="23"/>
      <c r="H20" s="7">
        <f t="shared" si="1"/>
        <v>12</v>
      </c>
    </row>
    <row r="21" spans="1:8" ht="18" customHeight="1">
      <c r="A21" s="8">
        <f t="shared" si="0"/>
        <v>13</v>
      </c>
      <c r="B21" s="30"/>
      <c r="C21" s="22"/>
      <c r="D21" s="22"/>
      <c r="E21" s="22"/>
      <c r="F21" s="23"/>
      <c r="G21" s="23"/>
      <c r="H21" s="7">
        <f t="shared" si="1"/>
        <v>13</v>
      </c>
    </row>
    <row r="22" spans="1:8" ht="18" customHeight="1">
      <c r="A22" s="8">
        <f t="shared" si="0"/>
        <v>14</v>
      </c>
      <c r="B22" s="30"/>
      <c r="C22" s="22"/>
      <c r="D22" s="22"/>
      <c r="E22" s="22"/>
      <c r="F22" s="23"/>
      <c r="G22" s="23"/>
      <c r="H22" s="7">
        <f t="shared" si="1"/>
        <v>14</v>
      </c>
    </row>
    <row r="23" spans="1:8" ht="18" customHeight="1">
      <c r="A23" s="8">
        <f t="shared" si="0"/>
        <v>15</v>
      </c>
      <c r="B23" s="30"/>
      <c r="C23" s="22"/>
      <c r="D23" s="22"/>
      <c r="E23" s="22"/>
      <c r="F23" s="23"/>
      <c r="G23" s="23"/>
      <c r="H23" s="7">
        <f t="shared" si="1"/>
        <v>15</v>
      </c>
    </row>
    <row r="24" spans="1:8" ht="18" customHeight="1">
      <c r="A24" s="8">
        <f t="shared" si="0"/>
        <v>16</v>
      </c>
      <c r="B24" s="30"/>
      <c r="C24" s="22"/>
      <c r="D24" s="22"/>
      <c r="E24" s="22"/>
      <c r="F24" s="23"/>
      <c r="G24" s="23"/>
      <c r="H24" s="7">
        <f t="shared" si="1"/>
        <v>16</v>
      </c>
    </row>
    <row r="25" spans="1:8" ht="18" customHeight="1">
      <c r="A25" s="8">
        <f t="shared" si="0"/>
        <v>17</v>
      </c>
      <c r="B25" s="30"/>
      <c r="C25" s="22"/>
      <c r="D25" s="22"/>
      <c r="E25" s="22"/>
      <c r="F25" s="23"/>
      <c r="G25" s="23"/>
      <c r="H25" s="7">
        <f t="shared" si="1"/>
        <v>17</v>
      </c>
    </row>
    <row r="26" spans="1:8" ht="18" customHeight="1">
      <c r="A26" s="8">
        <f t="shared" si="0"/>
        <v>18</v>
      </c>
      <c r="B26" s="30"/>
      <c r="C26" s="22"/>
      <c r="D26" s="22"/>
      <c r="E26" s="22"/>
      <c r="F26" s="23"/>
      <c r="G26" s="23"/>
      <c r="H26" s="7">
        <f t="shared" si="1"/>
        <v>18</v>
      </c>
    </row>
    <row r="27" spans="1:8" ht="18" customHeight="1">
      <c r="A27" s="8">
        <f t="shared" si="0"/>
        <v>19</v>
      </c>
      <c r="B27" s="30"/>
      <c r="C27" s="22"/>
      <c r="D27" s="22"/>
      <c r="E27" s="22"/>
      <c r="F27" s="23"/>
      <c r="G27" s="23"/>
      <c r="H27" s="7">
        <f t="shared" si="1"/>
        <v>19</v>
      </c>
    </row>
    <row r="28" spans="1:8" ht="18" customHeight="1">
      <c r="A28" s="8">
        <f t="shared" si="0"/>
        <v>20</v>
      </c>
      <c r="B28" s="30"/>
      <c r="C28" s="22"/>
      <c r="D28" s="22"/>
      <c r="E28" s="22"/>
      <c r="F28" s="23"/>
      <c r="G28" s="23"/>
      <c r="H28" s="7">
        <f t="shared" si="1"/>
        <v>20</v>
      </c>
    </row>
    <row r="29" spans="1:8" ht="18" customHeight="1">
      <c r="A29" s="8">
        <f t="shared" si="0"/>
        <v>21</v>
      </c>
      <c r="B29" s="30"/>
      <c r="C29" s="22"/>
      <c r="D29" s="22"/>
      <c r="E29" s="22"/>
      <c r="F29" s="23"/>
      <c r="G29" s="23"/>
      <c r="H29" s="7">
        <f t="shared" si="1"/>
        <v>21</v>
      </c>
    </row>
    <row r="30" spans="1:8" ht="18" customHeight="1">
      <c r="A30" s="8">
        <f t="shared" si="0"/>
        <v>22</v>
      </c>
      <c r="B30" s="30"/>
      <c r="C30" s="22"/>
      <c r="D30" s="22"/>
      <c r="E30" s="22"/>
      <c r="F30" s="23"/>
      <c r="G30" s="23"/>
      <c r="H30" s="7">
        <f t="shared" si="1"/>
        <v>22</v>
      </c>
    </row>
    <row r="31" spans="1:8" ht="18" customHeight="1">
      <c r="A31" s="8">
        <f t="shared" si="0"/>
        <v>23</v>
      </c>
      <c r="B31" s="30"/>
      <c r="C31" s="22"/>
      <c r="D31" s="22"/>
      <c r="E31" s="22"/>
      <c r="F31" s="23"/>
      <c r="G31" s="23"/>
      <c r="H31" s="7">
        <f t="shared" si="1"/>
        <v>23</v>
      </c>
    </row>
    <row r="32" spans="1:8" ht="18" customHeight="1">
      <c r="A32" s="8">
        <f t="shared" si="0"/>
        <v>24</v>
      </c>
      <c r="B32" s="30"/>
      <c r="C32" s="22"/>
      <c r="D32" s="22"/>
      <c r="E32" s="22"/>
      <c r="F32" s="22"/>
      <c r="G32" s="23"/>
      <c r="H32" s="7">
        <f t="shared" si="1"/>
        <v>24</v>
      </c>
    </row>
    <row r="34" spans="1:8" s="4" customFormat="1" ht="0.95" customHeight="1">
      <c r="A34" s="6"/>
      <c r="B34" s="18"/>
      <c r="C34" s="18"/>
      <c r="D34" s="18"/>
      <c r="E34" s="24" t="s">
        <v>58</v>
      </c>
      <c r="F34" s="18"/>
      <c r="G34" s="18"/>
      <c r="H34" s="6"/>
    </row>
    <row r="35" spans="1:8" s="4" customFormat="1" ht="0.95" customHeight="1">
      <c r="A35" s="6"/>
      <c r="B35" s="18"/>
      <c r="C35" s="18"/>
      <c r="D35" s="18"/>
      <c r="E35" s="25" t="s">
        <v>59</v>
      </c>
      <c r="F35" s="18"/>
      <c r="G35" s="18"/>
      <c r="H35" s="6"/>
    </row>
    <row r="36" spans="1:8" s="4" customFormat="1" ht="0.95" customHeight="1">
      <c r="A36" s="6"/>
      <c r="B36" s="18"/>
      <c r="C36" s="18"/>
      <c r="D36" s="18"/>
      <c r="E36" s="25" t="s">
        <v>60</v>
      </c>
      <c r="F36" s="18"/>
      <c r="G36" s="18"/>
      <c r="H36" s="6"/>
    </row>
    <row r="37" spans="1:8" s="4" customFormat="1" ht="0.95" customHeight="1">
      <c r="A37" s="6"/>
      <c r="B37" s="18"/>
      <c r="C37" s="18"/>
      <c r="D37" s="18"/>
      <c r="E37" s="25" t="s">
        <v>61</v>
      </c>
      <c r="F37" s="18"/>
      <c r="G37" s="18"/>
      <c r="H37" s="6"/>
    </row>
  </sheetData>
  <sheetProtection algorithmName="SHA-512" hashValue="lLq5sx+T71QDEjcis8sWqsN0ggWB6p29xtRMD1jPFMSEFE7UqzY5F2ipbhXjzSUs/MrGeoiVseNZu7Ri5ePDeg==" saltValue="cjEnsWlhfiH5c81C12yjDQ==" spinCount="100000" sheet="1" objects="1" scenarios="1" selectLockedCells="1"/>
  <mergeCells count="7">
    <mergeCell ref="A1:H1"/>
    <mergeCell ref="A6:F6"/>
    <mergeCell ref="B7:G7"/>
    <mergeCell ref="A5:H5"/>
    <mergeCell ref="A4:H4"/>
    <mergeCell ref="A3:H3"/>
    <mergeCell ref="A2:H2"/>
  </mergeCells>
  <dataValidations count="7">
    <dataValidation allowBlank="1" showInputMessage="1" showErrorMessage="1" promptTitle="Website" prompt="If available, enter the web address for this experience setting. Do not enter any client information. " sqref="E34"/>
    <dataValidation type="list" allowBlank="1" showInputMessage="1" showErrorMessage="1" errorTitle="Supervisor Qualifications" error="From the dropdown list, select the supervision qualification category for your supervisor." promptTitle="Supervisor Qualifications" prompt="From the dropdown list, select the supervision qualification category for your supervisor." sqref="E9:E32">
      <formula1>Supervisor_Qualifications</formula1>
    </dataValidation>
    <dataValidation type="date" allowBlank="1" showInputMessage="1" showErrorMessage="1" errorTitle="Date of Supervision Contract" error="Enter the date your contract was signed between you and your supervisor. Contract must be signed before supervision of any experience." promptTitle="Date of Supervision Contract" prompt="Enter the date your contract was signed between you and your supervisor. Contract must be signed before supervision of any experience." sqref="G9:G32">
      <formula1>36526</formula1>
      <formula2>54788</formula2>
    </dataValidation>
    <dataValidation allowBlank="1" showInputMessage="1" showErrorMessage="1" promptTitle="Supervisor Name" prompt="Enter your supervisor's full name. Doing so, will make their name selectable in the &quot;Experience Log&quot; tab." sqref="B9:B32"/>
    <dataValidation allowBlank="1" showInputMessage="1" showErrorMessage="1" promptTitle="BACB Certification ID Number" prompt="If certified, enter your supervisor’s BACB certification ID. This number can be found by searching for your supervisor on the BACB’s online Certificant Registry found at www.bacb.com." sqref="D9:D32"/>
    <dataValidation allowBlank="1" showInputMessage="1" showErrorMessage="1" promptTitle="BACB Account ID" prompt="Enter your supervisor's BACB Account ID. This 10-character identifier is different than their certification number. Available in their BACB Gateway (www.bacb.com)." sqref="C9:C32"/>
    <dataValidation type="date" allowBlank="1" showInputMessage="1" showErrorMessage="1" promptTitle="Date Qualified to Supervise" prompt="Enter the date your supervisor was qualified to supervise. This date can be found by searching for your supervisor on the BACB’s online Certificant Registry found at www.bacb.com." sqref="F9:F32">
      <formula1>36526</formula1>
      <formula2>54788</formula2>
    </dataValidation>
  </dataValidations>
  <pageMargins left="0.25" right="0.25"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035"/>
  <sheetViews>
    <sheetView showGridLines="0" zoomScaleNormal="100" workbookViewId="0">
      <pane ySplit="8" topLeftCell="A9" activePane="bottomLeft" state="frozen"/>
      <selection pane="bottomLeft" activeCell="D27" sqref="D27"/>
    </sheetView>
  </sheetViews>
  <sheetFormatPr defaultColWidth="8.85546875" defaultRowHeight="15"/>
  <cols>
    <col min="1" max="1" width="4.7109375" style="27" customWidth="1"/>
    <col min="2" max="3" width="25.7109375" style="38" customWidth="1"/>
    <col min="4" max="4" width="20.7109375" style="38" customWidth="1"/>
    <col min="5" max="10" width="10.7109375" style="36" customWidth="1"/>
    <col min="11" max="11" width="16.85546875" style="38" bestFit="1" customWidth="1"/>
    <col min="12" max="18" width="10.7109375" style="36" customWidth="1"/>
    <col min="19" max="19" width="75.7109375" style="37" customWidth="1"/>
    <col min="20" max="20" width="10.7109375" style="39" hidden="1" customWidth="1"/>
    <col min="21" max="21" width="10.7109375" style="73" hidden="1" customWidth="1"/>
    <col min="22" max="22" width="10.7109375" style="85" hidden="1" customWidth="1"/>
    <col min="23" max="23" width="10.7109375" style="89" hidden="1" customWidth="1"/>
    <col min="24" max="31" width="10.7109375" style="36" hidden="1" customWidth="1"/>
    <col min="32" max="32" width="10.7109375" style="41" hidden="1" customWidth="1"/>
    <col min="33" max="33" width="10.7109375" style="36" hidden="1" customWidth="1"/>
    <col min="34" max="35" width="10.7109375" style="41" hidden="1" customWidth="1"/>
    <col min="36" max="42" width="10.7109375" style="36" hidden="1" customWidth="1"/>
    <col min="43" max="43" width="10.7109375" style="59" hidden="1" customWidth="1"/>
    <col min="44" max="46" width="10.7109375" style="53" hidden="1" customWidth="1"/>
    <col min="47" max="47" width="10.7109375" hidden="1" customWidth="1"/>
    <col min="48" max="48" width="10.7109375" style="54" hidden="1" customWidth="1"/>
    <col min="49" max="49" width="10.7109375" style="53" hidden="1" customWidth="1"/>
    <col min="50" max="58" width="10.7109375" hidden="1" customWidth="1"/>
    <col min="59" max="59" width="4.7109375" customWidth="1"/>
  </cols>
  <sheetData>
    <row r="1" spans="1:59">
      <c r="A1" s="168"/>
      <c r="B1" s="168"/>
      <c r="C1" s="168"/>
      <c r="D1" s="168"/>
      <c r="E1" s="168"/>
      <c r="F1" s="168"/>
      <c r="G1" s="168"/>
      <c r="H1" s="168"/>
    </row>
    <row r="2" spans="1:59" ht="20.100000000000001" customHeight="1">
      <c r="A2" s="168"/>
      <c r="B2" s="168"/>
      <c r="C2" s="168"/>
      <c r="D2" s="168"/>
      <c r="E2" s="168"/>
      <c r="F2" s="168"/>
      <c r="G2" s="168"/>
      <c r="H2" s="168"/>
    </row>
    <row r="3" spans="1:59" s="1" customFormat="1" ht="20.100000000000001" customHeight="1">
      <c r="A3" s="169" t="s">
        <v>114</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64"/>
      <c r="AS3" s="64"/>
      <c r="AT3" s="64"/>
      <c r="AV3" s="66"/>
      <c r="AW3" s="64"/>
    </row>
    <row r="4" spans="1:59">
      <c r="A4" s="170" t="str">
        <f>Instructions!D5</f>
        <v>Version 1.2</v>
      </c>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row>
    <row r="5" spans="1:59" ht="15.75">
      <c r="A5" s="167" t="str">
        <f>IF(Instructions!B5=0,"",Instructions!B5)</f>
        <v/>
      </c>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W5" s="54"/>
      <c r="AX5" s="54"/>
    </row>
    <row r="6" spans="1:59">
      <c r="A6" s="168"/>
      <c r="B6" s="168"/>
      <c r="C6" s="168"/>
      <c r="D6" s="168"/>
      <c r="E6" s="168"/>
      <c r="F6" s="168"/>
    </row>
    <row r="7" spans="1:59" ht="39.950000000000003" customHeight="1">
      <c r="B7" s="171" t="s">
        <v>146</v>
      </c>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row>
    <row r="8" spans="1:59" ht="45" customHeight="1">
      <c r="A8" s="28" t="s">
        <v>51</v>
      </c>
      <c r="B8" s="26" t="s">
        <v>64</v>
      </c>
      <c r="C8" s="14" t="s">
        <v>65</v>
      </c>
      <c r="D8" s="14" t="s">
        <v>66</v>
      </c>
      <c r="E8" s="15" t="s">
        <v>67</v>
      </c>
      <c r="F8" s="15" t="s">
        <v>68</v>
      </c>
      <c r="G8" s="15" t="s">
        <v>69</v>
      </c>
      <c r="H8" s="15" t="s">
        <v>70</v>
      </c>
      <c r="I8" s="15" t="s">
        <v>71</v>
      </c>
      <c r="J8" s="15" t="s">
        <v>72</v>
      </c>
      <c r="K8" s="14" t="s">
        <v>73</v>
      </c>
      <c r="L8" s="15" t="s">
        <v>74</v>
      </c>
      <c r="M8" s="15" t="s">
        <v>75</v>
      </c>
      <c r="N8" s="15" t="s">
        <v>76</v>
      </c>
      <c r="O8" s="15" t="s">
        <v>77</v>
      </c>
      <c r="P8" s="15" t="s">
        <v>78</v>
      </c>
      <c r="Q8" s="15" t="s">
        <v>79</v>
      </c>
      <c r="R8" s="15" t="s">
        <v>100</v>
      </c>
      <c r="S8" s="31" t="s">
        <v>81</v>
      </c>
      <c r="T8" s="40" t="s">
        <v>82</v>
      </c>
      <c r="U8" s="74" t="s">
        <v>83</v>
      </c>
      <c r="V8" s="86" t="s">
        <v>149</v>
      </c>
      <c r="W8" s="71" t="s">
        <v>56</v>
      </c>
      <c r="X8" s="71" t="s">
        <v>57</v>
      </c>
      <c r="Y8" s="15" t="s">
        <v>84</v>
      </c>
      <c r="Z8" s="15" t="s">
        <v>85</v>
      </c>
      <c r="AA8" s="15" t="s">
        <v>86</v>
      </c>
      <c r="AB8" s="15" t="s">
        <v>87</v>
      </c>
      <c r="AC8" s="15" t="s">
        <v>204</v>
      </c>
      <c r="AD8" s="15" t="s">
        <v>203</v>
      </c>
      <c r="AE8" s="15" t="s">
        <v>88</v>
      </c>
      <c r="AF8" s="15" t="s">
        <v>89</v>
      </c>
      <c r="AG8" s="15" t="s">
        <v>147</v>
      </c>
      <c r="AH8" s="42" t="s">
        <v>148</v>
      </c>
      <c r="AI8" s="15" t="s">
        <v>90</v>
      </c>
      <c r="AJ8" s="15" t="s">
        <v>91</v>
      </c>
      <c r="AK8" s="15" t="s">
        <v>92</v>
      </c>
      <c r="AL8" s="15" t="s">
        <v>93</v>
      </c>
      <c r="AM8" s="15" t="s">
        <v>198</v>
      </c>
      <c r="AN8" s="15" t="s">
        <v>197</v>
      </c>
      <c r="AO8" s="42" t="s">
        <v>94</v>
      </c>
      <c r="AP8" s="42" t="s">
        <v>95</v>
      </c>
      <c r="AQ8" s="15" t="s">
        <v>96</v>
      </c>
      <c r="AR8" s="15" t="s">
        <v>97</v>
      </c>
      <c r="AS8" s="15" t="s">
        <v>98</v>
      </c>
      <c r="AT8" s="15" t="s">
        <v>99</v>
      </c>
      <c r="AU8" s="15" t="s">
        <v>125</v>
      </c>
      <c r="AV8" s="15" t="s">
        <v>80</v>
      </c>
      <c r="AW8" s="56" t="s">
        <v>126</v>
      </c>
      <c r="AX8" s="60" t="s">
        <v>119</v>
      </c>
      <c r="AY8" s="60" t="s">
        <v>128</v>
      </c>
      <c r="AZ8" s="60" t="s">
        <v>129</v>
      </c>
      <c r="BA8" s="60" t="s">
        <v>120</v>
      </c>
      <c r="BB8" s="60" t="s">
        <v>121</v>
      </c>
      <c r="BC8" s="60" t="s">
        <v>122</v>
      </c>
      <c r="BD8" s="67" t="s">
        <v>123</v>
      </c>
      <c r="BE8" s="67" t="s">
        <v>124</v>
      </c>
      <c r="BF8" s="67" t="s">
        <v>127</v>
      </c>
      <c r="BG8" s="29" t="s">
        <v>52</v>
      </c>
    </row>
    <row r="9" spans="1:59" ht="20.100000000000001" customHeight="1">
      <c r="A9" s="27">
        <f t="shared" ref="A9:A33" si="0">ROW()-8</f>
        <v>1</v>
      </c>
      <c r="B9" s="153"/>
      <c r="C9" s="33"/>
      <c r="D9" s="33"/>
      <c r="E9" s="154"/>
      <c r="F9" s="155"/>
      <c r="G9" s="156"/>
      <c r="H9" s="19" t="str">
        <f t="shared" ref="H9:H72" si="1">IF(E9="","",(ROUND((G9-F9),2) * 24))</f>
        <v/>
      </c>
      <c r="I9" s="157"/>
      <c r="J9" s="19" t="str">
        <f t="shared" ref="J9:J72" si="2">IF(H9="","",H9-I9)</f>
        <v/>
      </c>
      <c r="K9" s="33"/>
      <c r="L9" s="34"/>
      <c r="M9" s="34"/>
      <c r="N9" s="19" t="str">
        <f t="shared" ref="N9:N72" si="3">IF(E9="","",(ROUND((M9-L9),2) * 24))</f>
        <v/>
      </c>
      <c r="O9" s="157"/>
      <c r="P9" s="19" t="str">
        <f t="shared" ref="P9:P72" si="4">IF(N9=0,"",IF(ISERROR(N9-O9),"",N9-O9))</f>
        <v/>
      </c>
      <c r="Q9" s="19" t="str">
        <f t="shared" ref="Q9:Q72" si="5">IF(H9="","",H9-N9)</f>
        <v/>
      </c>
      <c r="R9" s="22"/>
      <c r="S9" s="33"/>
      <c r="T9" s="35" t="str">
        <f>IF(E9="","",Instructions!$B$5)</f>
        <v/>
      </c>
      <c r="U9" s="75" t="str">
        <f>IF(E9="","",Instructions!$C$5)</f>
        <v/>
      </c>
      <c r="V9" s="87" t="str">
        <f t="shared" ref="V9:V72" si="6">IF(E9="","",IF(U9="BCBA",1,IF(U9="BCaBA",2,"")))</f>
        <v/>
      </c>
      <c r="W9" s="72" t="str">
        <f>IF(E9="","",VLOOKUP(D9,Supervisors!$B$9:$F$32,5,FALSE))</f>
        <v/>
      </c>
      <c r="X9" s="72" t="str">
        <f>IF(E9="","",VLOOKUP(D9,Supervisors!$B$9:$G$32,6,FALSE))</f>
        <v/>
      </c>
      <c r="Y9" s="20" t="str">
        <f t="shared" ref="Y9:Y72" si="7">IF(E9="","",TEXT(E9,"yyyy"))</f>
        <v/>
      </c>
      <c r="Z9" s="20" t="str">
        <f t="shared" ref="Z9:Z72" si="8">IF(E9="","",TEXT(E9,"mmmm"))</f>
        <v/>
      </c>
      <c r="AA9" s="20" t="str">
        <f t="shared" ref="AA9:AA72" si="9">IF(E9="","",TEXT(E9,"dd"))</f>
        <v/>
      </c>
      <c r="AB9" s="20" t="str">
        <f t="shared" ref="AB9:AB72" si="10">IF(E9="","",TEXT(E9, "yyyy-mm"))</f>
        <v/>
      </c>
      <c r="AC9" s="20" t="str">
        <f t="shared" ref="AC9:AC72" si="11">IF(E9="","",IF(B9="Supervised Independent Fieldwork", "-1", IF(B9="Practicum", "-2", IF(B9="Intensive Practicum","-3",""))))</f>
        <v/>
      </c>
      <c r="AD9" s="20" t="str">
        <f t="shared" ref="AD9:AD72" si="12">AB9&amp;AC9</f>
        <v/>
      </c>
      <c r="AE9" s="20" t="str">
        <f>IF(E9="","",SUM( INDEX( $H$9, 1) : H9))</f>
        <v/>
      </c>
      <c r="AF9" s="20" t="str">
        <f t="shared" ref="AF9:AF72" si="13">IF(E9="","",IF(B9="Supervised Independent Fieldwork",H9, IF(B9="Practicum",H9*1.5,IF(B9="Intensive Practicum",H9*2,""))))</f>
        <v/>
      </c>
      <c r="AG9" s="20" t="str">
        <f>IF(E9="","",SUM($AF$9:AF9))</f>
        <v/>
      </c>
      <c r="AH9" s="43" t="str">
        <f t="shared" ref="AH9:AH72" si="14">IF(E9="","",IF(U9="BCBA",AG9/1500,IF(U9="BCaBA",AG9/1000,"")))</f>
        <v/>
      </c>
      <c r="AI9" s="20" t="str">
        <f t="shared" ref="AI9:AI72" si="15">IF(E9="","",IF(B9="Supervised Independent Fieldwork",H9,""))</f>
        <v/>
      </c>
      <c r="AJ9" s="20" t="str">
        <f t="shared" ref="AJ9:AJ72" si="16">IF(E9="","",IF(B9="Practicum",H9,""))</f>
        <v/>
      </c>
      <c r="AK9" s="20" t="str">
        <f t="shared" ref="AK9:AK72" si="17">IF(E9="","",IF(B9="Intensive Practicum",H9,""))</f>
        <v/>
      </c>
      <c r="AL9" s="20" t="str">
        <f>IF(E9="","",SUM( INDEX($I$9, 1) : I9))</f>
        <v/>
      </c>
      <c r="AM9" s="20" t="str">
        <f t="shared" ref="AM9:AM72" si="18">IF(E9="","",IF(B9="Supervised Independent Fieldwork",I9, IF(B9="Practicum",I9*1.5,IF(B9="Intensive Practicum",I9*2,""))))</f>
        <v/>
      </c>
      <c r="AN9" s="20" t="str">
        <f>IF(E9="","",SUM( INDEX($AM$9, 1) : AM9))</f>
        <v/>
      </c>
      <c r="AO9" s="43" t="str">
        <f t="shared" ref="AO9:AO72" si="19">IF(E9="","",IF(U9="BCaBA",MIN(100%,AN9/1000), IF(U9="BCBA",MIN(100%,AN9/1500),0)))</f>
        <v/>
      </c>
      <c r="AP9" s="43" t="str">
        <f t="shared" ref="AP9:AP72" si="20">IF(Z9=Z10,"",AO9)</f>
        <v/>
      </c>
      <c r="AQ9" s="35" t="str">
        <f t="shared" ref="AQ9:AQ72" si="21">IF(E9="","",IF(OR(K9="No Supervision Session",K9=""),1,""))</f>
        <v/>
      </c>
      <c r="AR9" s="35" t="str">
        <f t="shared" ref="AR9:AR72" si="22">IF(E9="","",IF(K9="Face-to-Face",1,""))</f>
        <v/>
      </c>
      <c r="AS9" s="35" t="str">
        <f t="shared" ref="AS9:AS72" si="23">IF(E9="","",IF(K9="Video Conferencing",1,""))</f>
        <v/>
      </c>
      <c r="AT9" s="35" t="str">
        <f t="shared" ref="AT9:AT72" si="24">IF(E9="","",IF(K9="Telephone",1,""))</f>
        <v/>
      </c>
      <c r="AU9" s="35" t="str">
        <f t="shared" ref="AU9:AU72" si="25">IF(E9="","",IF(N9&gt;0,COUNT(N9),""))</f>
        <v/>
      </c>
      <c r="AV9" s="35" t="str">
        <f t="shared" ref="AV9:AV72" si="26">IF(E9="","",IF(E9="","",IF(R9="Yes",1,"")))</f>
        <v/>
      </c>
      <c r="AW9" s="57" t="str">
        <f t="shared" ref="AW9:AW72" si="27">IF(E9="","",IF(E9&lt;X9,1,IF(E9&lt;W9,1,"")))</f>
        <v/>
      </c>
      <c r="AX9" s="61" t="str">
        <f t="shared" ref="AX9:AX72" si="28">IF(E9="","",IF(AW9="",H9,0))</f>
        <v/>
      </c>
      <c r="AY9" s="61" t="str">
        <f t="shared" ref="AY9:AY72" si="29">IF(E9="","",IF(AW9="", I9,0))</f>
        <v/>
      </c>
      <c r="AZ9" s="61" t="str">
        <f t="shared" ref="AZ9:AZ72" si="30">IF(E9="","",IF(AW9&lt;&gt;"",0,IF(B9="Supervised Independent Fieldwork",AX9,IF(B9="Practicum",AX9*1.5,IF(B9="Intensive Practicum",AX9*2,0)))))</f>
        <v/>
      </c>
      <c r="BA9" s="61" t="str">
        <f t="shared" ref="BA9:BA72" si="31">IF(E9="","",IF(AW9="", N9,0))</f>
        <v/>
      </c>
      <c r="BB9" s="61" t="str">
        <f t="shared" ref="BB9:BB72" si="32">IF(E9="","",IF(AW9="",P9,0))</f>
        <v/>
      </c>
      <c r="BC9" s="61" t="str">
        <f t="shared" ref="BC9:BC72" si="33">IF(E9="","",IF(AW9="",Q9,0))</f>
        <v/>
      </c>
      <c r="BD9" s="68" t="str">
        <f t="shared" ref="BD9:BD72" si="34">IF(AW9="", AU9,"")</f>
        <v/>
      </c>
      <c r="BE9" s="68" t="str">
        <f t="shared" ref="BE9:BE72" si="35">IF(AW9="", AV9,"")</f>
        <v/>
      </c>
      <c r="BF9" s="68" t="str">
        <f>IF(Z9=Z10,"",SUM(AW$9:AW9)-SUM(BF8:BF$9))</f>
        <v/>
      </c>
      <c r="BG9" s="7">
        <f t="shared" ref="BG9:BG33" si="36">ROW()-8</f>
        <v>1</v>
      </c>
    </row>
    <row r="10" spans="1:59" ht="20.100000000000001" customHeight="1">
      <c r="A10" s="27">
        <f t="shared" si="0"/>
        <v>2</v>
      </c>
      <c r="B10" s="153"/>
      <c r="C10" s="33"/>
      <c r="D10" s="33"/>
      <c r="E10" s="154"/>
      <c r="F10" s="155"/>
      <c r="G10" s="156"/>
      <c r="H10" s="19" t="str">
        <f t="shared" si="1"/>
        <v/>
      </c>
      <c r="I10" s="157"/>
      <c r="J10" s="19" t="str">
        <f t="shared" si="2"/>
        <v/>
      </c>
      <c r="K10" s="33"/>
      <c r="L10" s="34"/>
      <c r="M10" s="34"/>
      <c r="N10" s="19" t="str">
        <f t="shared" si="3"/>
        <v/>
      </c>
      <c r="O10" s="157"/>
      <c r="P10" s="19" t="str">
        <f t="shared" si="4"/>
        <v/>
      </c>
      <c r="Q10" s="19" t="str">
        <f t="shared" si="5"/>
        <v/>
      </c>
      <c r="R10" s="22"/>
      <c r="S10" s="33"/>
      <c r="T10" s="35" t="str">
        <f>IF(E10="","",Instructions!$B$5)</f>
        <v/>
      </c>
      <c r="U10" s="75" t="str">
        <f>IF(E10="","",Instructions!$C$5)</f>
        <v/>
      </c>
      <c r="V10" s="87" t="str">
        <f t="shared" si="6"/>
        <v/>
      </c>
      <c r="W10" s="72" t="str">
        <f>IF(E10="","",VLOOKUP(D10,Supervisors!$B$9:$F$32,5,FALSE))</f>
        <v/>
      </c>
      <c r="X10" s="72" t="str">
        <f>IF(E10="","",VLOOKUP(D10,Supervisors!$B$9:$G$32,6,FALSE))</f>
        <v/>
      </c>
      <c r="Y10" s="20" t="str">
        <f t="shared" si="7"/>
        <v/>
      </c>
      <c r="Z10" s="20" t="str">
        <f t="shared" si="8"/>
        <v/>
      </c>
      <c r="AA10" s="20" t="str">
        <f t="shared" si="9"/>
        <v/>
      </c>
      <c r="AB10" s="20" t="str">
        <f t="shared" si="10"/>
        <v/>
      </c>
      <c r="AC10" s="20" t="str">
        <f t="shared" si="11"/>
        <v/>
      </c>
      <c r="AD10" s="20" t="str">
        <f t="shared" si="12"/>
        <v/>
      </c>
      <c r="AE10" s="20" t="str">
        <f>IF(E10="","",SUM( INDEX( $H$9, 1) : H10))</f>
        <v/>
      </c>
      <c r="AF10" s="20" t="str">
        <f t="shared" si="13"/>
        <v/>
      </c>
      <c r="AG10" s="20" t="str">
        <f>IF(E10="","",SUM($AF$9:AF10))</f>
        <v/>
      </c>
      <c r="AH10" s="43" t="str">
        <f t="shared" si="14"/>
        <v/>
      </c>
      <c r="AI10" s="20" t="str">
        <f t="shared" si="15"/>
        <v/>
      </c>
      <c r="AJ10" s="20" t="str">
        <f t="shared" si="16"/>
        <v/>
      </c>
      <c r="AK10" s="20" t="str">
        <f t="shared" si="17"/>
        <v/>
      </c>
      <c r="AL10" s="20" t="str">
        <f>IF(E10="","",SUM( INDEX($I$9, 1) : I10))</f>
        <v/>
      </c>
      <c r="AM10" s="20" t="str">
        <f t="shared" si="18"/>
        <v/>
      </c>
      <c r="AN10" s="20" t="str">
        <f>IF(E10="","",SUM( INDEX($AM$9, 1) : AM10))</f>
        <v/>
      </c>
      <c r="AO10" s="43" t="str">
        <f t="shared" si="19"/>
        <v/>
      </c>
      <c r="AP10" s="43" t="str">
        <f t="shared" si="20"/>
        <v/>
      </c>
      <c r="AQ10" s="35" t="str">
        <f t="shared" si="21"/>
        <v/>
      </c>
      <c r="AR10" s="35" t="str">
        <f t="shared" si="22"/>
        <v/>
      </c>
      <c r="AS10" s="35" t="str">
        <f t="shared" si="23"/>
        <v/>
      </c>
      <c r="AT10" s="35" t="str">
        <f t="shared" si="24"/>
        <v/>
      </c>
      <c r="AU10" s="35" t="str">
        <f t="shared" si="25"/>
        <v/>
      </c>
      <c r="AV10" s="35" t="str">
        <f t="shared" si="26"/>
        <v/>
      </c>
      <c r="AW10" s="57" t="str">
        <f t="shared" si="27"/>
        <v/>
      </c>
      <c r="AX10" s="61" t="str">
        <f t="shared" si="28"/>
        <v/>
      </c>
      <c r="AY10" s="61" t="str">
        <f t="shared" si="29"/>
        <v/>
      </c>
      <c r="AZ10" s="61" t="str">
        <f t="shared" si="30"/>
        <v/>
      </c>
      <c r="BA10" s="61" t="str">
        <f t="shared" si="31"/>
        <v/>
      </c>
      <c r="BB10" s="61" t="str">
        <f t="shared" si="32"/>
        <v/>
      </c>
      <c r="BC10" s="61" t="str">
        <f t="shared" si="33"/>
        <v/>
      </c>
      <c r="BD10" s="68" t="str">
        <f t="shared" si="34"/>
        <v/>
      </c>
      <c r="BE10" s="68" t="str">
        <f t="shared" si="35"/>
        <v/>
      </c>
      <c r="BF10" s="68" t="str">
        <f>IF(Z10=Z11,"",SUM(AW$9:AW10)-SUM(BF$9:BF9))</f>
        <v/>
      </c>
      <c r="BG10" s="7">
        <f t="shared" si="36"/>
        <v>2</v>
      </c>
    </row>
    <row r="11" spans="1:59" ht="20.100000000000001" customHeight="1">
      <c r="A11" s="27">
        <f t="shared" si="0"/>
        <v>3</v>
      </c>
      <c r="B11" s="153"/>
      <c r="C11" s="33"/>
      <c r="D11" s="33"/>
      <c r="E11" s="154"/>
      <c r="F11" s="155"/>
      <c r="G11" s="156"/>
      <c r="H11" s="19" t="str">
        <f t="shared" si="1"/>
        <v/>
      </c>
      <c r="I11" s="157"/>
      <c r="J11" s="19" t="str">
        <f t="shared" si="2"/>
        <v/>
      </c>
      <c r="K11" s="33"/>
      <c r="L11" s="34"/>
      <c r="M11" s="34"/>
      <c r="N11" s="19" t="str">
        <f t="shared" si="3"/>
        <v/>
      </c>
      <c r="O11" s="157"/>
      <c r="P11" s="19" t="str">
        <f t="shared" si="4"/>
        <v/>
      </c>
      <c r="Q11" s="19" t="str">
        <f t="shared" si="5"/>
        <v/>
      </c>
      <c r="R11" s="22"/>
      <c r="S11" s="33"/>
      <c r="T11" s="35" t="str">
        <f>IF(E11="","",Instructions!$B$5)</f>
        <v/>
      </c>
      <c r="U11" s="75" t="str">
        <f>IF(E11="","",Instructions!$C$5)</f>
        <v/>
      </c>
      <c r="V11" s="87" t="str">
        <f t="shared" si="6"/>
        <v/>
      </c>
      <c r="W11" s="72" t="str">
        <f>IF(E11="","",VLOOKUP(D11,Supervisors!$B$9:$F$32,5,FALSE))</f>
        <v/>
      </c>
      <c r="X11" s="72" t="str">
        <f>IF(E11="","",VLOOKUP(D11,Supervisors!$B$9:$G$32,6,FALSE))</f>
        <v/>
      </c>
      <c r="Y11" s="20" t="str">
        <f t="shared" si="7"/>
        <v/>
      </c>
      <c r="Z11" s="20" t="str">
        <f t="shared" si="8"/>
        <v/>
      </c>
      <c r="AA11" s="20" t="str">
        <f t="shared" si="9"/>
        <v/>
      </c>
      <c r="AB11" s="20" t="str">
        <f t="shared" si="10"/>
        <v/>
      </c>
      <c r="AC11" s="20" t="str">
        <f t="shared" si="11"/>
        <v/>
      </c>
      <c r="AD11" s="20" t="str">
        <f t="shared" si="12"/>
        <v/>
      </c>
      <c r="AE11" s="20" t="str">
        <f>IF(E11="","",SUM( INDEX( $H$9, 1) : H11))</f>
        <v/>
      </c>
      <c r="AF11" s="20" t="str">
        <f t="shared" si="13"/>
        <v/>
      </c>
      <c r="AG11" s="20" t="str">
        <f>IF(E11="","",SUM($AF$9:AF11))</f>
        <v/>
      </c>
      <c r="AH11" s="43" t="str">
        <f t="shared" si="14"/>
        <v/>
      </c>
      <c r="AI11" s="20" t="str">
        <f t="shared" si="15"/>
        <v/>
      </c>
      <c r="AJ11" s="20" t="str">
        <f t="shared" si="16"/>
        <v/>
      </c>
      <c r="AK11" s="20" t="str">
        <f t="shared" si="17"/>
        <v/>
      </c>
      <c r="AL11" s="20" t="str">
        <f>IF(E11="","",SUM( INDEX($I$9, 1) : I11))</f>
        <v/>
      </c>
      <c r="AM11" s="20" t="str">
        <f t="shared" si="18"/>
        <v/>
      </c>
      <c r="AN11" s="20" t="str">
        <f>IF(E11="","",SUM( INDEX($AM$9, 1) : AM11))</f>
        <v/>
      </c>
      <c r="AO11" s="43" t="str">
        <f t="shared" si="19"/>
        <v/>
      </c>
      <c r="AP11" s="43" t="str">
        <f t="shared" si="20"/>
        <v/>
      </c>
      <c r="AQ11" s="35" t="str">
        <f t="shared" si="21"/>
        <v/>
      </c>
      <c r="AR11" s="35" t="str">
        <f t="shared" si="22"/>
        <v/>
      </c>
      <c r="AS11" s="35" t="str">
        <f t="shared" si="23"/>
        <v/>
      </c>
      <c r="AT11" s="35" t="str">
        <f t="shared" si="24"/>
        <v/>
      </c>
      <c r="AU11" s="35" t="str">
        <f t="shared" si="25"/>
        <v/>
      </c>
      <c r="AV11" s="35" t="str">
        <f t="shared" si="26"/>
        <v/>
      </c>
      <c r="AW11" s="57" t="str">
        <f t="shared" si="27"/>
        <v/>
      </c>
      <c r="AX11" s="61" t="str">
        <f t="shared" si="28"/>
        <v/>
      </c>
      <c r="AY11" s="61" t="str">
        <f t="shared" si="29"/>
        <v/>
      </c>
      <c r="AZ11" s="61" t="str">
        <f t="shared" si="30"/>
        <v/>
      </c>
      <c r="BA11" s="61" t="str">
        <f t="shared" si="31"/>
        <v/>
      </c>
      <c r="BB11" s="61" t="str">
        <f t="shared" si="32"/>
        <v/>
      </c>
      <c r="BC11" s="61" t="str">
        <f t="shared" si="33"/>
        <v/>
      </c>
      <c r="BD11" s="68" t="str">
        <f t="shared" si="34"/>
        <v/>
      </c>
      <c r="BE11" s="68" t="str">
        <f t="shared" si="35"/>
        <v/>
      </c>
      <c r="BF11" s="68" t="str">
        <f>IF(Z11=Z12,"",SUM(AW$9:AW11)-SUM(BF$9:BF10))</f>
        <v/>
      </c>
      <c r="BG11" s="7">
        <f t="shared" si="36"/>
        <v>3</v>
      </c>
    </row>
    <row r="12" spans="1:59" ht="20.100000000000001" customHeight="1">
      <c r="A12" s="27">
        <f t="shared" si="0"/>
        <v>4</v>
      </c>
      <c r="B12" s="153"/>
      <c r="C12" s="33"/>
      <c r="D12" s="33"/>
      <c r="E12" s="154"/>
      <c r="F12" s="155"/>
      <c r="G12" s="156"/>
      <c r="H12" s="19" t="str">
        <f t="shared" si="1"/>
        <v/>
      </c>
      <c r="I12" s="157"/>
      <c r="J12" s="19" t="str">
        <f t="shared" si="2"/>
        <v/>
      </c>
      <c r="K12" s="33"/>
      <c r="L12" s="34"/>
      <c r="M12" s="34"/>
      <c r="N12" s="19" t="str">
        <f t="shared" si="3"/>
        <v/>
      </c>
      <c r="O12" s="157"/>
      <c r="P12" s="19" t="str">
        <f t="shared" si="4"/>
        <v/>
      </c>
      <c r="Q12" s="19" t="str">
        <f t="shared" si="5"/>
        <v/>
      </c>
      <c r="R12" s="22"/>
      <c r="S12" s="33"/>
      <c r="T12" s="35" t="str">
        <f>IF(E12="","",Instructions!$B$5)</f>
        <v/>
      </c>
      <c r="U12" s="75" t="str">
        <f>IF(E12="","",Instructions!$C$5)</f>
        <v/>
      </c>
      <c r="V12" s="87" t="str">
        <f t="shared" si="6"/>
        <v/>
      </c>
      <c r="W12" s="72" t="str">
        <f>IF(E12="","",VLOOKUP(D12,Supervisors!$B$9:$F$32,5,FALSE))</f>
        <v/>
      </c>
      <c r="X12" s="72" t="str">
        <f>IF(E12="","",VLOOKUP(D12,Supervisors!$B$9:$G$32,6,FALSE))</f>
        <v/>
      </c>
      <c r="Y12" s="20" t="str">
        <f t="shared" si="7"/>
        <v/>
      </c>
      <c r="Z12" s="20" t="str">
        <f t="shared" si="8"/>
        <v/>
      </c>
      <c r="AA12" s="20" t="str">
        <f t="shared" si="9"/>
        <v/>
      </c>
      <c r="AB12" s="20" t="str">
        <f t="shared" si="10"/>
        <v/>
      </c>
      <c r="AC12" s="20" t="str">
        <f t="shared" si="11"/>
        <v/>
      </c>
      <c r="AD12" s="20" t="str">
        <f t="shared" si="12"/>
        <v/>
      </c>
      <c r="AE12" s="20" t="str">
        <f>IF(E12="","",SUM( INDEX( $H$9, 1) : H12))</f>
        <v/>
      </c>
      <c r="AF12" s="20" t="str">
        <f t="shared" si="13"/>
        <v/>
      </c>
      <c r="AG12" s="20" t="str">
        <f>IF(E12="","",SUM($AF$9:AF12))</f>
        <v/>
      </c>
      <c r="AH12" s="43" t="str">
        <f t="shared" si="14"/>
        <v/>
      </c>
      <c r="AI12" s="20" t="str">
        <f t="shared" si="15"/>
        <v/>
      </c>
      <c r="AJ12" s="20" t="str">
        <f t="shared" si="16"/>
        <v/>
      </c>
      <c r="AK12" s="20" t="str">
        <f t="shared" si="17"/>
        <v/>
      </c>
      <c r="AL12" s="20" t="str">
        <f>IF(E12="","",SUM( INDEX($I$9, 1) : I12))</f>
        <v/>
      </c>
      <c r="AM12" s="20" t="str">
        <f t="shared" si="18"/>
        <v/>
      </c>
      <c r="AN12" s="20" t="str">
        <f>IF(E12="","",SUM( INDEX($AM$9, 1) : AM12))</f>
        <v/>
      </c>
      <c r="AO12" s="43" t="str">
        <f t="shared" si="19"/>
        <v/>
      </c>
      <c r="AP12" s="43" t="str">
        <f t="shared" si="20"/>
        <v/>
      </c>
      <c r="AQ12" s="35" t="str">
        <f t="shared" si="21"/>
        <v/>
      </c>
      <c r="AR12" s="35" t="str">
        <f t="shared" si="22"/>
        <v/>
      </c>
      <c r="AS12" s="35" t="str">
        <f t="shared" si="23"/>
        <v/>
      </c>
      <c r="AT12" s="35" t="str">
        <f t="shared" si="24"/>
        <v/>
      </c>
      <c r="AU12" s="35" t="str">
        <f t="shared" si="25"/>
        <v/>
      </c>
      <c r="AV12" s="35" t="str">
        <f t="shared" si="26"/>
        <v/>
      </c>
      <c r="AW12" s="57" t="str">
        <f t="shared" si="27"/>
        <v/>
      </c>
      <c r="AX12" s="61" t="str">
        <f t="shared" si="28"/>
        <v/>
      </c>
      <c r="AY12" s="61" t="str">
        <f t="shared" si="29"/>
        <v/>
      </c>
      <c r="AZ12" s="61" t="str">
        <f t="shared" si="30"/>
        <v/>
      </c>
      <c r="BA12" s="61" t="str">
        <f t="shared" si="31"/>
        <v/>
      </c>
      <c r="BB12" s="61" t="str">
        <f t="shared" si="32"/>
        <v/>
      </c>
      <c r="BC12" s="61" t="str">
        <f t="shared" si="33"/>
        <v/>
      </c>
      <c r="BD12" s="68" t="str">
        <f t="shared" si="34"/>
        <v/>
      </c>
      <c r="BE12" s="68" t="str">
        <f t="shared" si="35"/>
        <v/>
      </c>
      <c r="BF12" s="68" t="str">
        <f>IF(Z12=Z13,"",SUM(AW$9:AW12)-SUM(BF$9:BF11))</f>
        <v/>
      </c>
      <c r="BG12" s="7">
        <f t="shared" si="36"/>
        <v>4</v>
      </c>
    </row>
    <row r="13" spans="1:59" ht="20.100000000000001" customHeight="1">
      <c r="A13" s="27">
        <f t="shared" si="0"/>
        <v>5</v>
      </c>
      <c r="B13" s="153"/>
      <c r="C13" s="33"/>
      <c r="D13" s="33"/>
      <c r="E13" s="154"/>
      <c r="F13" s="155"/>
      <c r="G13" s="156"/>
      <c r="H13" s="19" t="str">
        <f t="shared" si="1"/>
        <v/>
      </c>
      <c r="I13" s="157"/>
      <c r="J13" s="19" t="str">
        <f t="shared" si="2"/>
        <v/>
      </c>
      <c r="K13" s="33"/>
      <c r="L13" s="34"/>
      <c r="M13" s="34"/>
      <c r="N13" s="19" t="str">
        <f t="shared" si="3"/>
        <v/>
      </c>
      <c r="O13" s="157"/>
      <c r="P13" s="19" t="str">
        <f t="shared" si="4"/>
        <v/>
      </c>
      <c r="Q13" s="19" t="str">
        <f t="shared" si="5"/>
        <v/>
      </c>
      <c r="R13" s="22"/>
      <c r="S13" s="33"/>
      <c r="T13" s="35" t="str">
        <f>IF(E13="","",Instructions!$B$5)</f>
        <v/>
      </c>
      <c r="U13" s="75" t="str">
        <f>IF(E13="","",Instructions!$C$5)</f>
        <v/>
      </c>
      <c r="V13" s="87" t="str">
        <f t="shared" si="6"/>
        <v/>
      </c>
      <c r="W13" s="72" t="str">
        <f>IF(E13="","",VLOOKUP(D13,Supervisors!$B$9:$F$32,5,FALSE))</f>
        <v/>
      </c>
      <c r="X13" s="72" t="str">
        <f>IF(E13="","",VLOOKUP(D13,Supervisors!$B$9:$G$32,6,FALSE))</f>
        <v/>
      </c>
      <c r="Y13" s="20" t="str">
        <f t="shared" si="7"/>
        <v/>
      </c>
      <c r="Z13" s="20" t="str">
        <f t="shared" si="8"/>
        <v/>
      </c>
      <c r="AA13" s="20" t="str">
        <f t="shared" si="9"/>
        <v/>
      </c>
      <c r="AB13" s="20" t="str">
        <f t="shared" si="10"/>
        <v/>
      </c>
      <c r="AC13" s="20" t="str">
        <f t="shared" si="11"/>
        <v/>
      </c>
      <c r="AD13" s="20" t="str">
        <f t="shared" si="12"/>
        <v/>
      </c>
      <c r="AE13" s="20" t="str">
        <f>IF(E13="","",SUM( INDEX( $H$9, 1) : H13))</f>
        <v/>
      </c>
      <c r="AF13" s="20" t="str">
        <f t="shared" si="13"/>
        <v/>
      </c>
      <c r="AG13" s="20" t="str">
        <f>IF(E13="","",SUM($AF$9:AF13))</f>
        <v/>
      </c>
      <c r="AH13" s="43" t="str">
        <f t="shared" si="14"/>
        <v/>
      </c>
      <c r="AI13" s="20" t="str">
        <f t="shared" si="15"/>
        <v/>
      </c>
      <c r="AJ13" s="20" t="str">
        <f t="shared" si="16"/>
        <v/>
      </c>
      <c r="AK13" s="20" t="str">
        <f t="shared" si="17"/>
        <v/>
      </c>
      <c r="AL13" s="20" t="str">
        <f>IF(E13="","",SUM( INDEX($I$9, 1) : I13))</f>
        <v/>
      </c>
      <c r="AM13" s="20" t="str">
        <f t="shared" si="18"/>
        <v/>
      </c>
      <c r="AN13" s="20" t="str">
        <f>IF(E13="","",SUM( INDEX($AM$9, 1) : AM13))</f>
        <v/>
      </c>
      <c r="AO13" s="43" t="str">
        <f t="shared" si="19"/>
        <v/>
      </c>
      <c r="AP13" s="43" t="str">
        <f t="shared" si="20"/>
        <v/>
      </c>
      <c r="AQ13" s="35" t="str">
        <f t="shared" si="21"/>
        <v/>
      </c>
      <c r="AR13" s="35" t="str">
        <f t="shared" si="22"/>
        <v/>
      </c>
      <c r="AS13" s="35" t="str">
        <f t="shared" si="23"/>
        <v/>
      </c>
      <c r="AT13" s="35" t="str">
        <f t="shared" si="24"/>
        <v/>
      </c>
      <c r="AU13" s="35" t="str">
        <f t="shared" si="25"/>
        <v/>
      </c>
      <c r="AV13" s="35" t="str">
        <f t="shared" si="26"/>
        <v/>
      </c>
      <c r="AW13" s="57" t="str">
        <f t="shared" si="27"/>
        <v/>
      </c>
      <c r="AX13" s="61" t="str">
        <f t="shared" si="28"/>
        <v/>
      </c>
      <c r="AY13" s="61" t="str">
        <f t="shared" si="29"/>
        <v/>
      </c>
      <c r="AZ13" s="61" t="str">
        <f t="shared" si="30"/>
        <v/>
      </c>
      <c r="BA13" s="61" t="str">
        <f t="shared" si="31"/>
        <v/>
      </c>
      <c r="BB13" s="61" t="str">
        <f t="shared" si="32"/>
        <v/>
      </c>
      <c r="BC13" s="61" t="str">
        <f t="shared" si="33"/>
        <v/>
      </c>
      <c r="BD13" s="68" t="str">
        <f t="shared" si="34"/>
        <v/>
      </c>
      <c r="BE13" s="68" t="str">
        <f t="shared" si="35"/>
        <v/>
      </c>
      <c r="BF13" s="68" t="str">
        <f>IF(Z13=Z14,"",SUM(AW$9:AW13)-SUM(BF$9:BF12))</f>
        <v/>
      </c>
      <c r="BG13" s="7">
        <f t="shared" si="36"/>
        <v>5</v>
      </c>
    </row>
    <row r="14" spans="1:59" ht="20.100000000000001" customHeight="1">
      <c r="A14" s="27">
        <f t="shared" si="0"/>
        <v>6</v>
      </c>
      <c r="B14" s="153"/>
      <c r="C14" s="33"/>
      <c r="D14" s="33"/>
      <c r="E14" s="154"/>
      <c r="F14" s="155"/>
      <c r="G14" s="156"/>
      <c r="H14" s="19" t="str">
        <f t="shared" si="1"/>
        <v/>
      </c>
      <c r="I14" s="157"/>
      <c r="J14" s="19" t="str">
        <f t="shared" si="2"/>
        <v/>
      </c>
      <c r="K14" s="33"/>
      <c r="L14" s="34"/>
      <c r="M14" s="34"/>
      <c r="N14" s="19" t="str">
        <f t="shared" si="3"/>
        <v/>
      </c>
      <c r="O14" s="157"/>
      <c r="P14" s="19" t="str">
        <f t="shared" si="4"/>
        <v/>
      </c>
      <c r="Q14" s="19" t="str">
        <f t="shared" si="5"/>
        <v/>
      </c>
      <c r="R14" s="22"/>
      <c r="S14" s="33"/>
      <c r="T14" s="35" t="str">
        <f>IF(E14="","",Instructions!$B$5)</f>
        <v/>
      </c>
      <c r="U14" s="75" t="str">
        <f>IF(E14="","",Instructions!$C$5)</f>
        <v/>
      </c>
      <c r="V14" s="87" t="str">
        <f t="shared" si="6"/>
        <v/>
      </c>
      <c r="W14" s="72" t="str">
        <f>IF(E14="","",VLOOKUP(D14,Supervisors!$B$9:$F$32,5,FALSE))</f>
        <v/>
      </c>
      <c r="X14" s="72" t="str">
        <f>IF(E14="","",VLOOKUP(D14,Supervisors!$B$9:$G$32,6,FALSE))</f>
        <v/>
      </c>
      <c r="Y14" s="20" t="str">
        <f t="shared" si="7"/>
        <v/>
      </c>
      <c r="Z14" s="20" t="str">
        <f t="shared" si="8"/>
        <v/>
      </c>
      <c r="AA14" s="20" t="str">
        <f t="shared" si="9"/>
        <v/>
      </c>
      <c r="AB14" s="20" t="str">
        <f t="shared" si="10"/>
        <v/>
      </c>
      <c r="AC14" s="20" t="str">
        <f t="shared" si="11"/>
        <v/>
      </c>
      <c r="AD14" s="20" t="str">
        <f t="shared" si="12"/>
        <v/>
      </c>
      <c r="AE14" s="20" t="str">
        <f>IF(E14="","",SUM( INDEX( $H$9, 1) : H14))</f>
        <v/>
      </c>
      <c r="AF14" s="20" t="str">
        <f t="shared" si="13"/>
        <v/>
      </c>
      <c r="AG14" s="20" t="str">
        <f>IF(E14="","",SUM($AF$9:AF14))</f>
        <v/>
      </c>
      <c r="AH14" s="43" t="str">
        <f t="shared" si="14"/>
        <v/>
      </c>
      <c r="AI14" s="20" t="str">
        <f t="shared" si="15"/>
        <v/>
      </c>
      <c r="AJ14" s="20" t="str">
        <f t="shared" si="16"/>
        <v/>
      </c>
      <c r="AK14" s="20" t="str">
        <f t="shared" si="17"/>
        <v/>
      </c>
      <c r="AL14" s="20" t="str">
        <f>IF(E14="","",SUM( INDEX($I$9, 1) : I14))</f>
        <v/>
      </c>
      <c r="AM14" s="20" t="str">
        <f t="shared" si="18"/>
        <v/>
      </c>
      <c r="AN14" s="20" t="str">
        <f>IF(E14="","",SUM( INDEX($AM$9, 1) : AM14))</f>
        <v/>
      </c>
      <c r="AO14" s="43" t="str">
        <f t="shared" si="19"/>
        <v/>
      </c>
      <c r="AP14" s="43" t="str">
        <f t="shared" si="20"/>
        <v/>
      </c>
      <c r="AQ14" s="35" t="str">
        <f t="shared" si="21"/>
        <v/>
      </c>
      <c r="AR14" s="35" t="str">
        <f t="shared" si="22"/>
        <v/>
      </c>
      <c r="AS14" s="35" t="str">
        <f t="shared" si="23"/>
        <v/>
      </c>
      <c r="AT14" s="35" t="str">
        <f t="shared" si="24"/>
        <v/>
      </c>
      <c r="AU14" s="35" t="str">
        <f t="shared" si="25"/>
        <v/>
      </c>
      <c r="AV14" s="35" t="str">
        <f t="shared" si="26"/>
        <v/>
      </c>
      <c r="AW14" s="57" t="str">
        <f t="shared" si="27"/>
        <v/>
      </c>
      <c r="AX14" s="61" t="str">
        <f t="shared" si="28"/>
        <v/>
      </c>
      <c r="AY14" s="61" t="str">
        <f t="shared" si="29"/>
        <v/>
      </c>
      <c r="AZ14" s="61" t="str">
        <f t="shared" si="30"/>
        <v/>
      </c>
      <c r="BA14" s="61" t="str">
        <f t="shared" si="31"/>
        <v/>
      </c>
      <c r="BB14" s="61" t="str">
        <f t="shared" si="32"/>
        <v/>
      </c>
      <c r="BC14" s="61" t="str">
        <f t="shared" si="33"/>
        <v/>
      </c>
      <c r="BD14" s="68" t="str">
        <f t="shared" si="34"/>
        <v/>
      </c>
      <c r="BE14" s="68" t="str">
        <f t="shared" si="35"/>
        <v/>
      </c>
      <c r="BF14" s="68" t="str">
        <f>IF(Z14=Z15,"",SUM(AW$9:AW14)-SUM(BF$9:BF13))</f>
        <v/>
      </c>
      <c r="BG14" s="7">
        <f t="shared" si="36"/>
        <v>6</v>
      </c>
    </row>
    <row r="15" spans="1:59" ht="20.100000000000001" customHeight="1">
      <c r="A15" s="27">
        <f t="shared" si="0"/>
        <v>7</v>
      </c>
      <c r="B15" s="153"/>
      <c r="C15" s="33"/>
      <c r="D15" s="33"/>
      <c r="E15" s="154"/>
      <c r="F15" s="155"/>
      <c r="G15" s="156"/>
      <c r="H15" s="19" t="str">
        <f t="shared" si="1"/>
        <v/>
      </c>
      <c r="I15" s="157"/>
      <c r="J15" s="19" t="str">
        <f t="shared" si="2"/>
        <v/>
      </c>
      <c r="K15" s="33"/>
      <c r="L15" s="34"/>
      <c r="M15" s="34"/>
      <c r="N15" s="19" t="str">
        <f t="shared" si="3"/>
        <v/>
      </c>
      <c r="O15" s="157"/>
      <c r="P15" s="19" t="str">
        <f t="shared" si="4"/>
        <v/>
      </c>
      <c r="Q15" s="19" t="str">
        <f t="shared" si="5"/>
        <v/>
      </c>
      <c r="R15" s="22"/>
      <c r="S15" s="33"/>
      <c r="T15" s="35" t="str">
        <f>IF(E15="","",Instructions!$B$5)</f>
        <v/>
      </c>
      <c r="U15" s="75" t="str">
        <f>IF(E15="","",Instructions!$C$5)</f>
        <v/>
      </c>
      <c r="V15" s="87" t="str">
        <f t="shared" si="6"/>
        <v/>
      </c>
      <c r="W15" s="72" t="str">
        <f>IF(E15="","",VLOOKUP(D15,Supervisors!$B$9:$F$32,5,FALSE))</f>
        <v/>
      </c>
      <c r="X15" s="72" t="str">
        <f>IF(E15="","",VLOOKUP(D15,Supervisors!$B$9:$G$32,6,FALSE))</f>
        <v/>
      </c>
      <c r="Y15" s="20" t="str">
        <f t="shared" si="7"/>
        <v/>
      </c>
      <c r="Z15" s="20" t="str">
        <f t="shared" si="8"/>
        <v/>
      </c>
      <c r="AA15" s="20" t="str">
        <f t="shared" si="9"/>
        <v/>
      </c>
      <c r="AB15" s="20" t="str">
        <f t="shared" si="10"/>
        <v/>
      </c>
      <c r="AC15" s="20" t="str">
        <f t="shared" si="11"/>
        <v/>
      </c>
      <c r="AD15" s="20" t="str">
        <f t="shared" si="12"/>
        <v/>
      </c>
      <c r="AE15" s="20" t="str">
        <f>IF(E15="","",SUM( INDEX( $H$9, 1) : H15))</f>
        <v/>
      </c>
      <c r="AF15" s="20" t="str">
        <f t="shared" si="13"/>
        <v/>
      </c>
      <c r="AG15" s="20" t="str">
        <f>IF(E15="","",SUM($AF$9:AF15))</f>
        <v/>
      </c>
      <c r="AH15" s="43" t="str">
        <f t="shared" si="14"/>
        <v/>
      </c>
      <c r="AI15" s="20" t="str">
        <f t="shared" si="15"/>
        <v/>
      </c>
      <c r="AJ15" s="20" t="str">
        <f t="shared" si="16"/>
        <v/>
      </c>
      <c r="AK15" s="20" t="str">
        <f t="shared" si="17"/>
        <v/>
      </c>
      <c r="AL15" s="20" t="str">
        <f>IF(E15="","",SUM( INDEX($I$9, 1) : I15))</f>
        <v/>
      </c>
      <c r="AM15" s="20" t="str">
        <f t="shared" si="18"/>
        <v/>
      </c>
      <c r="AN15" s="20" t="str">
        <f>IF(E15="","",SUM( INDEX($AM$9, 1) : AM15))</f>
        <v/>
      </c>
      <c r="AO15" s="43" t="str">
        <f t="shared" si="19"/>
        <v/>
      </c>
      <c r="AP15" s="43" t="str">
        <f t="shared" si="20"/>
        <v/>
      </c>
      <c r="AQ15" s="35" t="str">
        <f t="shared" si="21"/>
        <v/>
      </c>
      <c r="AR15" s="35" t="str">
        <f t="shared" si="22"/>
        <v/>
      </c>
      <c r="AS15" s="35" t="str">
        <f t="shared" si="23"/>
        <v/>
      </c>
      <c r="AT15" s="35" t="str">
        <f t="shared" si="24"/>
        <v/>
      </c>
      <c r="AU15" s="35" t="str">
        <f t="shared" si="25"/>
        <v/>
      </c>
      <c r="AV15" s="35" t="str">
        <f t="shared" si="26"/>
        <v/>
      </c>
      <c r="AW15" s="57" t="str">
        <f t="shared" si="27"/>
        <v/>
      </c>
      <c r="AX15" s="61" t="str">
        <f t="shared" si="28"/>
        <v/>
      </c>
      <c r="AY15" s="61" t="str">
        <f t="shared" si="29"/>
        <v/>
      </c>
      <c r="AZ15" s="61" t="str">
        <f t="shared" si="30"/>
        <v/>
      </c>
      <c r="BA15" s="61" t="str">
        <f t="shared" si="31"/>
        <v/>
      </c>
      <c r="BB15" s="61" t="str">
        <f t="shared" si="32"/>
        <v/>
      </c>
      <c r="BC15" s="61" t="str">
        <f t="shared" si="33"/>
        <v/>
      </c>
      <c r="BD15" s="68" t="str">
        <f t="shared" si="34"/>
        <v/>
      </c>
      <c r="BE15" s="68" t="str">
        <f t="shared" si="35"/>
        <v/>
      </c>
      <c r="BF15" s="68" t="str">
        <f>IF(Z15=Z16,"",SUM(AW$9:AW15)-SUM(BF$9:BF14))</f>
        <v/>
      </c>
      <c r="BG15" s="7">
        <f t="shared" si="36"/>
        <v>7</v>
      </c>
    </row>
    <row r="16" spans="1:59" ht="20.100000000000001" customHeight="1">
      <c r="A16" s="27">
        <f t="shared" si="0"/>
        <v>8</v>
      </c>
      <c r="B16" s="153"/>
      <c r="C16" s="33"/>
      <c r="D16" s="33"/>
      <c r="E16" s="154"/>
      <c r="F16" s="155"/>
      <c r="G16" s="156"/>
      <c r="H16" s="19" t="str">
        <f t="shared" si="1"/>
        <v/>
      </c>
      <c r="I16" s="157"/>
      <c r="J16" s="19" t="str">
        <f t="shared" si="2"/>
        <v/>
      </c>
      <c r="K16" s="33"/>
      <c r="L16" s="34"/>
      <c r="M16" s="34"/>
      <c r="N16" s="19" t="str">
        <f t="shared" si="3"/>
        <v/>
      </c>
      <c r="O16" s="157"/>
      <c r="P16" s="19" t="str">
        <f t="shared" si="4"/>
        <v/>
      </c>
      <c r="Q16" s="19" t="str">
        <f t="shared" si="5"/>
        <v/>
      </c>
      <c r="R16" s="22"/>
      <c r="S16" s="33"/>
      <c r="T16" s="35" t="str">
        <f>IF(E16="","",Instructions!$B$5)</f>
        <v/>
      </c>
      <c r="U16" s="75" t="str">
        <f>IF(E16="","",Instructions!$C$5)</f>
        <v/>
      </c>
      <c r="V16" s="87" t="str">
        <f t="shared" si="6"/>
        <v/>
      </c>
      <c r="W16" s="72" t="str">
        <f>IF(E16="","",VLOOKUP(D16,Supervisors!$B$9:$F$32,5,FALSE))</f>
        <v/>
      </c>
      <c r="X16" s="72" t="str">
        <f>IF(E16="","",VLOOKUP(D16,Supervisors!$B$9:$G$32,6,FALSE))</f>
        <v/>
      </c>
      <c r="Y16" s="20" t="str">
        <f t="shared" si="7"/>
        <v/>
      </c>
      <c r="Z16" s="20" t="str">
        <f t="shared" si="8"/>
        <v/>
      </c>
      <c r="AA16" s="20" t="str">
        <f t="shared" si="9"/>
        <v/>
      </c>
      <c r="AB16" s="20" t="str">
        <f t="shared" si="10"/>
        <v/>
      </c>
      <c r="AC16" s="20" t="str">
        <f t="shared" si="11"/>
        <v/>
      </c>
      <c r="AD16" s="20" t="str">
        <f t="shared" si="12"/>
        <v/>
      </c>
      <c r="AE16" s="20" t="str">
        <f>IF(E16="","",SUM( INDEX( $H$9, 1) : H16))</f>
        <v/>
      </c>
      <c r="AF16" s="20" t="str">
        <f t="shared" si="13"/>
        <v/>
      </c>
      <c r="AG16" s="20" t="str">
        <f>IF(E16="","",SUM($AF$9:AF16))</f>
        <v/>
      </c>
      <c r="AH16" s="43" t="str">
        <f t="shared" si="14"/>
        <v/>
      </c>
      <c r="AI16" s="20" t="str">
        <f t="shared" si="15"/>
        <v/>
      </c>
      <c r="AJ16" s="20" t="str">
        <f t="shared" si="16"/>
        <v/>
      </c>
      <c r="AK16" s="20" t="str">
        <f t="shared" si="17"/>
        <v/>
      </c>
      <c r="AL16" s="20" t="str">
        <f>IF(E16="","",SUM( INDEX($I$9, 1) : I16))</f>
        <v/>
      </c>
      <c r="AM16" s="20" t="str">
        <f t="shared" si="18"/>
        <v/>
      </c>
      <c r="AN16" s="20" t="str">
        <f>IF(E16="","",SUM( INDEX($AM$9, 1) : AM16))</f>
        <v/>
      </c>
      <c r="AO16" s="43" t="str">
        <f t="shared" si="19"/>
        <v/>
      </c>
      <c r="AP16" s="43" t="str">
        <f t="shared" si="20"/>
        <v/>
      </c>
      <c r="AQ16" s="35" t="str">
        <f t="shared" si="21"/>
        <v/>
      </c>
      <c r="AR16" s="35" t="str">
        <f t="shared" si="22"/>
        <v/>
      </c>
      <c r="AS16" s="35" t="str">
        <f t="shared" si="23"/>
        <v/>
      </c>
      <c r="AT16" s="35" t="str">
        <f t="shared" si="24"/>
        <v/>
      </c>
      <c r="AU16" s="35" t="str">
        <f t="shared" si="25"/>
        <v/>
      </c>
      <c r="AV16" s="35" t="str">
        <f t="shared" si="26"/>
        <v/>
      </c>
      <c r="AW16" s="57" t="str">
        <f t="shared" si="27"/>
        <v/>
      </c>
      <c r="AX16" s="61" t="str">
        <f t="shared" si="28"/>
        <v/>
      </c>
      <c r="AY16" s="61" t="str">
        <f t="shared" si="29"/>
        <v/>
      </c>
      <c r="AZ16" s="61" t="str">
        <f t="shared" si="30"/>
        <v/>
      </c>
      <c r="BA16" s="61" t="str">
        <f t="shared" si="31"/>
        <v/>
      </c>
      <c r="BB16" s="61" t="str">
        <f t="shared" si="32"/>
        <v/>
      </c>
      <c r="BC16" s="61" t="str">
        <f t="shared" si="33"/>
        <v/>
      </c>
      <c r="BD16" s="68" t="str">
        <f t="shared" si="34"/>
        <v/>
      </c>
      <c r="BE16" s="68" t="str">
        <f t="shared" si="35"/>
        <v/>
      </c>
      <c r="BF16" s="68" t="str">
        <f>IF(Z16=Z17,"",SUM(AW$9:AW16)-SUM(BF$9:BF15))</f>
        <v/>
      </c>
      <c r="BG16" s="7">
        <f t="shared" si="36"/>
        <v>8</v>
      </c>
    </row>
    <row r="17" spans="1:59" ht="20.100000000000001" customHeight="1">
      <c r="A17" s="27">
        <f t="shared" si="0"/>
        <v>9</v>
      </c>
      <c r="B17" s="153"/>
      <c r="C17" s="33"/>
      <c r="D17" s="33"/>
      <c r="E17" s="154"/>
      <c r="F17" s="155"/>
      <c r="G17" s="156"/>
      <c r="H17" s="19" t="str">
        <f t="shared" si="1"/>
        <v/>
      </c>
      <c r="I17" s="157"/>
      <c r="J17" s="19" t="str">
        <f t="shared" si="2"/>
        <v/>
      </c>
      <c r="K17" s="33"/>
      <c r="L17" s="34"/>
      <c r="M17" s="34"/>
      <c r="N17" s="19" t="str">
        <f t="shared" si="3"/>
        <v/>
      </c>
      <c r="O17" s="157"/>
      <c r="P17" s="19" t="str">
        <f t="shared" si="4"/>
        <v/>
      </c>
      <c r="Q17" s="19" t="str">
        <f t="shared" si="5"/>
        <v/>
      </c>
      <c r="R17" s="22"/>
      <c r="S17" s="33"/>
      <c r="T17" s="35" t="str">
        <f>IF(E17="","",Instructions!$B$5)</f>
        <v/>
      </c>
      <c r="U17" s="75" t="str">
        <f>IF(E17="","",Instructions!$C$5)</f>
        <v/>
      </c>
      <c r="V17" s="87" t="str">
        <f t="shared" si="6"/>
        <v/>
      </c>
      <c r="W17" s="72" t="str">
        <f>IF(E17="","",VLOOKUP(D17,Supervisors!$B$9:$F$32,5,FALSE))</f>
        <v/>
      </c>
      <c r="X17" s="72" t="str">
        <f>IF(E17="","",VLOOKUP(D17,Supervisors!$B$9:$G$32,6,FALSE))</f>
        <v/>
      </c>
      <c r="Y17" s="20" t="str">
        <f t="shared" si="7"/>
        <v/>
      </c>
      <c r="Z17" s="20" t="str">
        <f t="shared" si="8"/>
        <v/>
      </c>
      <c r="AA17" s="20" t="str">
        <f t="shared" si="9"/>
        <v/>
      </c>
      <c r="AB17" s="20" t="str">
        <f t="shared" si="10"/>
        <v/>
      </c>
      <c r="AC17" s="20" t="str">
        <f t="shared" si="11"/>
        <v/>
      </c>
      <c r="AD17" s="20" t="str">
        <f t="shared" si="12"/>
        <v/>
      </c>
      <c r="AE17" s="20" t="str">
        <f>IF(E17="","",SUM( INDEX( $H$9, 1) : H17))</f>
        <v/>
      </c>
      <c r="AF17" s="20" t="str">
        <f t="shared" si="13"/>
        <v/>
      </c>
      <c r="AG17" s="20" t="str">
        <f>IF(E17="","",SUM($AF$9:AF17))</f>
        <v/>
      </c>
      <c r="AH17" s="43" t="str">
        <f t="shared" si="14"/>
        <v/>
      </c>
      <c r="AI17" s="20" t="str">
        <f t="shared" si="15"/>
        <v/>
      </c>
      <c r="AJ17" s="20" t="str">
        <f t="shared" si="16"/>
        <v/>
      </c>
      <c r="AK17" s="20" t="str">
        <f t="shared" si="17"/>
        <v/>
      </c>
      <c r="AL17" s="20" t="str">
        <f>IF(E17="","",SUM( INDEX($I$9, 1) : I17))</f>
        <v/>
      </c>
      <c r="AM17" s="20" t="str">
        <f t="shared" si="18"/>
        <v/>
      </c>
      <c r="AN17" s="20" t="str">
        <f>IF(E17="","",SUM( INDEX($AM$9, 1) : AM17))</f>
        <v/>
      </c>
      <c r="AO17" s="43" t="str">
        <f t="shared" si="19"/>
        <v/>
      </c>
      <c r="AP17" s="43" t="str">
        <f t="shared" si="20"/>
        <v/>
      </c>
      <c r="AQ17" s="35" t="str">
        <f t="shared" si="21"/>
        <v/>
      </c>
      <c r="AR17" s="35" t="str">
        <f t="shared" si="22"/>
        <v/>
      </c>
      <c r="AS17" s="35" t="str">
        <f t="shared" si="23"/>
        <v/>
      </c>
      <c r="AT17" s="35" t="str">
        <f t="shared" si="24"/>
        <v/>
      </c>
      <c r="AU17" s="35" t="str">
        <f t="shared" si="25"/>
        <v/>
      </c>
      <c r="AV17" s="35" t="str">
        <f t="shared" si="26"/>
        <v/>
      </c>
      <c r="AW17" s="57" t="str">
        <f t="shared" si="27"/>
        <v/>
      </c>
      <c r="AX17" s="61" t="str">
        <f t="shared" si="28"/>
        <v/>
      </c>
      <c r="AY17" s="61" t="str">
        <f t="shared" si="29"/>
        <v/>
      </c>
      <c r="AZ17" s="61" t="str">
        <f t="shared" si="30"/>
        <v/>
      </c>
      <c r="BA17" s="61" t="str">
        <f t="shared" si="31"/>
        <v/>
      </c>
      <c r="BB17" s="61" t="str">
        <f t="shared" si="32"/>
        <v/>
      </c>
      <c r="BC17" s="61" t="str">
        <f t="shared" si="33"/>
        <v/>
      </c>
      <c r="BD17" s="68" t="str">
        <f t="shared" si="34"/>
        <v/>
      </c>
      <c r="BE17" s="68" t="str">
        <f t="shared" si="35"/>
        <v/>
      </c>
      <c r="BF17" s="68" t="str">
        <f>IF(Z17=Z18,"",SUM(AW$9:AW17)-SUM(BF$9:BF16))</f>
        <v/>
      </c>
      <c r="BG17" s="7">
        <f t="shared" si="36"/>
        <v>9</v>
      </c>
    </row>
    <row r="18" spans="1:59" ht="20.100000000000001" customHeight="1">
      <c r="A18" s="27">
        <f t="shared" si="0"/>
        <v>10</v>
      </c>
      <c r="B18" s="153"/>
      <c r="C18" s="33"/>
      <c r="D18" s="33"/>
      <c r="E18" s="154"/>
      <c r="F18" s="155"/>
      <c r="G18" s="156"/>
      <c r="H18" s="19" t="str">
        <f t="shared" si="1"/>
        <v/>
      </c>
      <c r="I18" s="157"/>
      <c r="J18" s="19" t="str">
        <f t="shared" si="2"/>
        <v/>
      </c>
      <c r="K18" s="33"/>
      <c r="L18" s="34"/>
      <c r="M18" s="34"/>
      <c r="N18" s="19" t="str">
        <f t="shared" si="3"/>
        <v/>
      </c>
      <c r="O18" s="157"/>
      <c r="P18" s="19" t="str">
        <f t="shared" si="4"/>
        <v/>
      </c>
      <c r="Q18" s="19" t="str">
        <f t="shared" si="5"/>
        <v/>
      </c>
      <c r="R18" s="22"/>
      <c r="S18" s="33"/>
      <c r="T18" s="35" t="str">
        <f>IF(E18="","",Instructions!$B$5)</f>
        <v/>
      </c>
      <c r="U18" s="75" t="str">
        <f>IF(E18="","",Instructions!$C$5)</f>
        <v/>
      </c>
      <c r="V18" s="87" t="str">
        <f t="shared" si="6"/>
        <v/>
      </c>
      <c r="W18" s="72" t="str">
        <f>IF(E18="","",VLOOKUP(D18,Supervisors!$B$9:$F$32,5,FALSE))</f>
        <v/>
      </c>
      <c r="X18" s="72" t="str">
        <f>IF(E18="","",VLOOKUP(D18,Supervisors!$B$9:$G$32,6,FALSE))</f>
        <v/>
      </c>
      <c r="Y18" s="20" t="str">
        <f t="shared" si="7"/>
        <v/>
      </c>
      <c r="Z18" s="20" t="str">
        <f t="shared" si="8"/>
        <v/>
      </c>
      <c r="AA18" s="20" t="str">
        <f t="shared" si="9"/>
        <v/>
      </c>
      <c r="AB18" s="20" t="str">
        <f t="shared" si="10"/>
        <v/>
      </c>
      <c r="AC18" s="20" t="str">
        <f t="shared" si="11"/>
        <v/>
      </c>
      <c r="AD18" s="20" t="str">
        <f t="shared" si="12"/>
        <v/>
      </c>
      <c r="AE18" s="20" t="str">
        <f>IF(E18="","",SUM( INDEX( $H$9, 1) : H18))</f>
        <v/>
      </c>
      <c r="AF18" s="20" t="str">
        <f t="shared" si="13"/>
        <v/>
      </c>
      <c r="AG18" s="20" t="str">
        <f>IF(E18="","",SUM($AF$9:AF18))</f>
        <v/>
      </c>
      <c r="AH18" s="43" t="str">
        <f t="shared" si="14"/>
        <v/>
      </c>
      <c r="AI18" s="20" t="str">
        <f t="shared" si="15"/>
        <v/>
      </c>
      <c r="AJ18" s="20" t="str">
        <f t="shared" si="16"/>
        <v/>
      </c>
      <c r="AK18" s="20" t="str">
        <f t="shared" si="17"/>
        <v/>
      </c>
      <c r="AL18" s="20" t="str">
        <f>IF(E18="","",SUM( INDEX($I$9, 1) : I18))</f>
        <v/>
      </c>
      <c r="AM18" s="20" t="str">
        <f t="shared" si="18"/>
        <v/>
      </c>
      <c r="AN18" s="20" t="str">
        <f>IF(E18="","",SUM( INDEX($AM$9, 1) : AM18))</f>
        <v/>
      </c>
      <c r="AO18" s="43" t="str">
        <f t="shared" si="19"/>
        <v/>
      </c>
      <c r="AP18" s="43" t="str">
        <f t="shared" si="20"/>
        <v/>
      </c>
      <c r="AQ18" s="35" t="str">
        <f t="shared" si="21"/>
        <v/>
      </c>
      <c r="AR18" s="35" t="str">
        <f t="shared" si="22"/>
        <v/>
      </c>
      <c r="AS18" s="35" t="str">
        <f t="shared" si="23"/>
        <v/>
      </c>
      <c r="AT18" s="35" t="str">
        <f t="shared" si="24"/>
        <v/>
      </c>
      <c r="AU18" s="35" t="str">
        <f t="shared" si="25"/>
        <v/>
      </c>
      <c r="AV18" s="35" t="str">
        <f t="shared" si="26"/>
        <v/>
      </c>
      <c r="AW18" s="57" t="str">
        <f t="shared" si="27"/>
        <v/>
      </c>
      <c r="AX18" s="61" t="str">
        <f t="shared" si="28"/>
        <v/>
      </c>
      <c r="AY18" s="61" t="str">
        <f t="shared" si="29"/>
        <v/>
      </c>
      <c r="AZ18" s="61" t="str">
        <f t="shared" si="30"/>
        <v/>
      </c>
      <c r="BA18" s="61" t="str">
        <f t="shared" si="31"/>
        <v/>
      </c>
      <c r="BB18" s="61" t="str">
        <f t="shared" si="32"/>
        <v/>
      </c>
      <c r="BC18" s="61" t="str">
        <f t="shared" si="33"/>
        <v/>
      </c>
      <c r="BD18" s="68" t="str">
        <f t="shared" si="34"/>
        <v/>
      </c>
      <c r="BE18" s="68" t="str">
        <f t="shared" si="35"/>
        <v/>
      </c>
      <c r="BF18" s="68" t="str">
        <f>IF(Z18=Z19,"",SUM(AW$9:AW18)-SUM(BF$9:BF17))</f>
        <v/>
      </c>
      <c r="BG18" s="7">
        <f t="shared" si="36"/>
        <v>10</v>
      </c>
    </row>
    <row r="19" spans="1:59" ht="20.100000000000001" customHeight="1">
      <c r="A19" s="27">
        <f t="shared" si="0"/>
        <v>11</v>
      </c>
      <c r="B19" s="153"/>
      <c r="C19" s="33"/>
      <c r="D19" s="33"/>
      <c r="E19" s="154"/>
      <c r="F19" s="155"/>
      <c r="G19" s="156"/>
      <c r="H19" s="19" t="str">
        <f t="shared" si="1"/>
        <v/>
      </c>
      <c r="I19" s="157"/>
      <c r="J19" s="19" t="str">
        <f t="shared" si="2"/>
        <v/>
      </c>
      <c r="K19" s="33"/>
      <c r="L19" s="34"/>
      <c r="M19" s="34"/>
      <c r="N19" s="19" t="str">
        <f t="shared" si="3"/>
        <v/>
      </c>
      <c r="O19" s="157"/>
      <c r="P19" s="19" t="str">
        <f t="shared" si="4"/>
        <v/>
      </c>
      <c r="Q19" s="19" t="str">
        <f t="shared" si="5"/>
        <v/>
      </c>
      <c r="R19" s="22"/>
      <c r="S19" s="33"/>
      <c r="T19" s="35" t="str">
        <f>IF(E19="","",Instructions!$B$5)</f>
        <v/>
      </c>
      <c r="U19" s="75" t="str">
        <f>IF(E19="","",Instructions!$C$5)</f>
        <v/>
      </c>
      <c r="V19" s="87" t="str">
        <f t="shared" si="6"/>
        <v/>
      </c>
      <c r="W19" s="72" t="str">
        <f>IF(E19="","",VLOOKUP(D19,Supervisors!$B$9:$F$32,5,FALSE))</f>
        <v/>
      </c>
      <c r="X19" s="72" t="str">
        <f>IF(E19="","",VLOOKUP(D19,Supervisors!$B$9:$G$32,6,FALSE))</f>
        <v/>
      </c>
      <c r="Y19" s="20" t="str">
        <f t="shared" si="7"/>
        <v/>
      </c>
      <c r="Z19" s="20" t="str">
        <f t="shared" si="8"/>
        <v/>
      </c>
      <c r="AA19" s="20" t="str">
        <f t="shared" si="9"/>
        <v/>
      </c>
      <c r="AB19" s="20" t="str">
        <f t="shared" si="10"/>
        <v/>
      </c>
      <c r="AC19" s="20" t="str">
        <f t="shared" si="11"/>
        <v/>
      </c>
      <c r="AD19" s="20" t="str">
        <f t="shared" si="12"/>
        <v/>
      </c>
      <c r="AE19" s="20" t="str">
        <f>IF(E19="","",SUM( INDEX( $H$9, 1) : H19))</f>
        <v/>
      </c>
      <c r="AF19" s="20" t="str">
        <f t="shared" si="13"/>
        <v/>
      </c>
      <c r="AG19" s="20" t="str">
        <f>IF(E19="","",SUM($AF$9:AF19))</f>
        <v/>
      </c>
      <c r="AH19" s="43" t="str">
        <f t="shared" si="14"/>
        <v/>
      </c>
      <c r="AI19" s="20" t="str">
        <f t="shared" si="15"/>
        <v/>
      </c>
      <c r="AJ19" s="20" t="str">
        <f t="shared" si="16"/>
        <v/>
      </c>
      <c r="AK19" s="20" t="str">
        <f t="shared" si="17"/>
        <v/>
      </c>
      <c r="AL19" s="20" t="str">
        <f>IF(E19="","",SUM( INDEX($I$9, 1) : I19))</f>
        <v/>
      </c>
      <c r="AM19" s="20" t="str">
        <f t="shared" si="18"/>
        <v/>
      </c>
      <c r="AN19" s="20" t="str">
        <f>IF(E19="","",SUM( INDEX($AM$9, 1) : AM19))</f>
        <v/>
      </c>
      <c r="AO19" s="43" t="str">
        <f t="shared" si="19"/>
        <v/>
      </c>
      <c r="AP19" s="43" t="str">
        <f t="shared" si="20"/>
        <v/>
      </c>
      <c r="AQ19" s="35" t="str">
        <f t="shared" si="21"/>
        <v/>
      </c>
      <c r="AR19" s="35" t="str">
        <f t="shared" si="22"/>
        <v/>
      </c>
      <c r="AS19" s="35" t="str">
        <f t="shared" si="23"/>
        <v/>
      </c>
      <c r="AT19" s="35" t="str">
        <f t="shared" si="24"/>
        <v/>
      </c>
      <c r="AU19" s="35" t="str">
        <f t="shared" si="25"/>
        <v/>
      </c>
      <c r="AV19" s="35" t="str">
        <f t="shared" si="26"/>
        <v/>
      </c>
      <c r="AW19" s="57" t="str">
        <f t="shared" si="27"/>
        <v/>
      </c>
      <c r="AX19" s="61" t="str">
        <f t="shared" si="28"/>
        <v/>
      </c>
      <c r="AY19" s="61" t="str">
        <f t="shared" si="29"/>
        <v/>
      </c>
      <c r="AZ19" s="61" t="str">
        <f t="shared" si="30"/>
        <v/>
      </c>
      <c r="BA19" s="61" t="str">
        <f t="shared" si="31"/>
        <v/>
      </c>
      <c r="BB19" s="61" t="str">
        <f t="shared" si="32"/>
        <v/>
      </c>
      <c r="BC19" s="61" t="str">
        <f t="shared" si="33"/>
        <v/>
      </c>
      <c r="BD19" s="68" t="str">
        <f t="shared" si="34"/>
        <v/>
      </c>
      <c r="BE19" s="68" t="str">
        <f t="shared" si="35"/>
        <v/>
      </c>
      <c r="BF19" s="68" t="str">
        <f>IF(Z19=Z20,"",SUM(AW$9:AW19)-SUM(BF$9:BF18))</f>
        <v/>
      </c>
      <c r="BG19" s="7">
        <f t="shared" si="36"/>
        <v>11</v>
      </c>
    </row>
    <row r="20" spans="1:59" ht="20.100000000000001" customHeight="1">
      <c r="A20" s="27">
        <f t="shared" si="0"/>
        <v>12</v>
      </c>
      <c r="B20" s="153"/>
      <c r="C20" s="33"/>
      <c r="D20" s="33"/>
      <c r="E20" s="154"/>
      <c r="F20" s="155"/>
      <c r="G20" s="156"/>
      <c r="H20" s="19" t="str">
        <f t="shared" si="1"/>
        <v/>
      </c>
      <c r="I20" s="157"/>
      <c r="J20" s="19" t="str">
        <f t="shared" si="2"/>
        <v/>
      </c>
      <c r="K20" s="33"/>
      <c r="L20" s="34"/>
      <c r="M20" s="34"/>
      <c r="N20" s="19" t="str">
        <f t="shared" si="3"/>
        <v/>
      </c>
      <c r="O20" s="157"/>
      <c r="P20" s="19" t="str">
        <f t="shared" si="4"/>
        <v/>
      </c>
      <c r="Q20" s="19" t="str">
        <f t="shared" si="5"/>
        <v/>
      </c>
      <c r="R20" s="22"/>
      <c r="S20" s="33"/>
      <c r="T20" s="35" t="str">
        <f>IF(E20="","",Instructions!$B$5)</f>
        <v/>
      </c>
      <c r="U20" s="75" t="str">
        <f>IF(E20="","",Instructions!$C$5)</f>
        <v/>
      </c>
      <c r="V20" s="87" t="str">
        <f t="shared" si="6"/>
        <v/>
      </c>
      <c r="W20" s="72" t="str">
        <f>IF(E20="","",VLOOKUP(D20,Supervisors!$B$9:$F$32,5,FALSE))</f>
        <v/>
      </c>
      <c r="X20" s="72" t="str">
        <f>IF(E20="","",VLOOKUP(D20,Supervisors!$B$9:$G$32,6,FALSE))</f>
        <v/>
      </c>
      <c r="Y20" s="20" t="str">
        <f t="shared" si="7"/>
        <v/>
      </c>
      <c r="Z20" s="20" t="str">
        <f t="shared" si="8"/>
        <v/>
      </c>
      <c r="AA20" s="20" t="str">
        <f t="shared" si="9"/>
        <v/>
      </c>
      <c r="AB20" s="20" t="str">
        <f t="shared" si="10"/>
        <v/>
      </c>
      <c r="AC20" s="20" t="str">
        <f t="shared" si="11"/>
        <v/>
      </c>
      <c r="AD20" s="20" t="str">
        <f t="shared" si="12"/>
        <v/>
      </c>
      <c r="AE20" s="20" t="str">
        <f>IF(E20="","",SUM( INDEX( $H$9, 1) : H20))</f>
        <v/>
      </c>
      <c r="AF20" s="20" t="str">
        <f t="shared" si="13"/>
        <v/>
      </c>
      <c r="AG20" s="20" t="str">
        <f>IF(E20="","",SUM($AF$9:AF20))</f>
        <v/>
      </c>
      <c r="AH20" s="43" t="str">
        <f t="shared" si="14"/>
        <v/>
      </c>
      <c r="AI20" s="20" t="str">
        <f t="shared" si="15"/>
        <v/>
      </c>
      <c r="AJ20" s="20" t="str">
        <f t="shared" si="16"/>
        <v/>
      </c>
      <c r="AK20" s="20" t="str">
        <f t="shared" si="17"/>
        <v/>
      </c>
      <c r="AL20" s="20" t="str">
        <f>IF(E20="","",SUM( INDEX($I$9, 1) : I20))</f>
        <v/>
      </c>
      <c r="AM20" s="20" t="str">
        <f t="shared" si="18"/>
        <v/>
      </c>
      <c r="AN20" s="20" t="str">
        <f>IF(E20="","",SUM( INDEX($AM$9, 1) : AM20))</f>
        <v/>
      </c>
      <c r="AO20" s="43" t="str">
        <f t="shared" si="19"/>
        <v/>
      </c>
      <c r="AP20" s="43" t="str">
        <f t="shared" si="20"/>
        <v/>
      </c>
      <c r="AQ20" s="35" t="str">
        <f t="shared" si="21"/>
        <v/>
      </c>
      <c r="AR20" s="35" t="str">
        <f t="shared" si="22"/>
        <v/>
      </c>
      <c r="AS20" s="35" t="str">
        <f t="shared" si="23"/>
        <v/>
      </c>
      <c r="AT20" s="35" t="str">
        <f t="shared" si="24"/>
        <v/>
      </c>
      <c r="AU20" s="35" t="str">
        <f t="shared" si="25"/>
        <v/>
      </c>
      <c r="AV20" s="35" t="str">
        <f t="shared" si="26"/>
        <v/>
      </c>
      <c r="AW20" s="57" t="str">
        <f t="shared" si="27"/>
        <v/>
      </c>
      <c r="AX20" s="61" t="str">
        <f t="shared" si="28"/>
        <v/>
      </c>
      <c r="AY20" s="61" t="str">
        <f t="shared" si="29"/>
        <v/>
      </c>
      <c r="AZ20" s="61" t="str">
        <f t="shared" si="30"/>
        <v/>
      </c>
      <c r="BA20" s="61" t="str">
        <f t="shared" si="31"/>
        <v/>
      </c>
      <c r="BB20" s="61" t="str">
        <f t="shared" si="32"/>
        <v/>
      </c>
      <c r="BC20" s="61" t="str">
        <f t="shared" si="33"/>
        <v/>
      </c>
      <c r="BD20" s="68" t="str">
        <f t="shared" si="34"/>
        <v/>
      </c>
      <c r="BE20" s="68" t="str">
        <f t="shared" si="35"/>
        <v/>
      </c>
      <c r="BF20" s="68" t="str">
        <f>IF(Z20=Z21,"",SUM(AW$9:AW20)-SUM(BF$9:BF19))</f>
        <v/>
      </c>
      <c r="BG20" s="7">
        <f t="shared" si="36"/>
        <v>12</v>
      </c>
    </row>
    <row r="21" spans="1:59" ht="20.100000000000001" customHeight="1">
      <c r="A21" s="27">
        <f t="shared" si="0"/>
        <v>13</v>
      </c>
      <c r="B21" s="153"/>
      <c r="C21" s="33"/>
      <c r="D21" s="33"/>
      <c r="E21" s="154"/>
      <c r="F21" s="155"/>
      <c r="G21" s="156"/>
      <c r="H21" s="19" t="str">
        <f t="shared" si="1"/>
        <v/>
      </c>
      <c r="I21" s="157"/>
      <c r="J21" s="19" t="str">
        <f t="shared" si="2"/>
        <v/>
      </c>
      <c r="K21" s="33"/>
      <c r="L21" s="34"/>
      <c r="M21" s="34"/>
      <c r="N21" s="19" t="str">
        <f t="shared" si="3"/>
        <v/>
      </c>
      <c r="O21" s="157"/>
      <c r="P21" s="19" t="str">
        <f t="shared" si="4"/>
        <v/>
      </c>
      <c r="Q21" s="19" t="str">
        <f t="shared" si="5"/>
        <v/>
      </c>
      <c r="R21" s="22"/>
      <c r="S21" s="33"/>
      <c r="T21" s="35" t="str">
        <f>IF(E21="","",Instructions!$B$5)</f>
        <v/>
      </c>
      <c r="U21" s="75" t="str">
        <f>IF(E21="","",Instructions!$C$5)</f>
        <v/>
      </c>
      <c r="V21" s="87" t="str">
        <f t="shared" si="6"/>
        <v/>
      </c>
      <c r="W21" s="72" t="str">
        <f>IF(E21="","",VLOOKUP(D21,Supervisors!$B$9:$F$32,5,FALSE))</f>
        <v/>
      </c>
      <c r="X21" s="72" t="str">
        <f>IF(E21="","",VLOOKUP(D21,Supervisors!$B$9:$G$32,6,FALSE))</f>
        <v/>
      </c>
      <c r="Y21" s="20" t="str">
        <f t="shared" si="7"/>
        <v/>
      </c>
      <c r="Z21" s="20" t="str">
        <f t="shared" si="8"/>
        <v/>
      </c>
      <c r="AA21" s="20" t="str">
        <f t="shared" si="9"/>
        <v/>
      </c>
      <c r="AB21" s="20" t="str">
        <f t="shared" si="10"/>
        <v/>
      </c>
      <c r="AC21" s="20" t="str">
        <f t="shared" si="11"/>
        <v/>
      </c>
      <c r="AD21" s="20" t="str">
        <f t="shared" si="12"/>
        <v/>
      </c>
      <c r="AE21" s="20" t="str">
        <f>IF(E21="","",SUM( INDEX( $H$9, 1) : H21))</f>
        <v/>
      </c>
      <c r="AF21" s="20" t="str">
        <f t="shared" si="13"/>
        <v/>
      </c>
      <c r="AG21" s="20" t="str">
        <f>IF(E21="","",SUM($AF$9:AF21))</f>
        <v/>
      </c>
      <c r="AH21" s="43" t="str">
        <f t="shared" si="14"/>
        <v/>
      </c>
      <c r="AI21" s="20" t="str">
        <f t="shared" si="15"/>
        <v/>
      </c>
      <c r="AJ21" s="20" t="str">
        <f t="shared" si="16"/>
        <v/>
      </c>
      <c r="AK21" s="20" t="str">
        <f t="shared" si="17"/>
        <v/>
      </c>
      <c r="AL21" s="20" t="str">
        <f>IF(E21="","",SUM( INDEX($I$9, 1) : I21))</f>
        <v/>
      </c>
      <c r="AM21" s="20" t="str">
        <f t="shared" si="18"/>
        <v/>
      </c>
      <c r="AN21" s="20" t="str">
        <f>IF(E21="","",SUM( INDEX($AM$9, 1) : AM21))</f>
        <v/>
      </c>
      <c r="AO21" s="43" t="str">
        <f t="shared" si="19"/>
        <v/>
      </c>
      <c r="AP21" s="43" t="str">
        <f t="shared" si="20"/>
        <v/>
      </c>
      <c r="AQ21" s="35" t="str">
        <f t="shared" si="21"/>
        <v/>
      </c>
      <c r="AR21" s="35" t="str">
        <f t="shared" si="22"/>
        <v/>
      </c>
      <c r="AS21" s="35" t="str">
        <f t="shared" si="23"/>
        <v/>
      </c>
      <c r="AT21" s="35" t="str">
        <f t="shared" si="24"/>
        <v/>
      </c>
      <c r="AU21" s="35" t="str">
        <f t="shared" si="25"/>
        <v/>
      </c>
      <c r="AV21" s="35" t="str">
        <f t="shared" si="26"/>
        <v/>
      </c>
      <c r="AW21" s="57" t="str">
        <f t="shared" si="27"/>
        <v/>
      </c>
      <c r="AX21" s="61" t="str">
        <f t="shared" si="28"/>
        <v/>
      </c>
      <c r="AY21" s="61" t="str">
        <f t="shared" si="29"/>
        <v/>
      </c>
      <c r="AZ21" s="61" t="str">
        <f t="shared" si="30"/>
        <v/>
      </c>
      <c r="BA21" s="61" t="str">
        <f t="shared" si="31"/>
        <v/>
      </c>
      <c r="BB21" s="61" t="str">
        <f t="shared" si="32"/>
        <v/>
      </c>
      <c r="BC21" s="61" t="str">
        <f t="shared" si="33"/>
        <v/>
      </c>
      <c r="BD21" s="68" t="str">
        <f t="shared" si="34"/>
        <v/>
      </c>
      <c r="BE21" s="68" t="str">
        <f t="shared" si="35"/>
        <v/>
      </c>
      <c r="BF21" s="68" t="str">
        <f>IF(Z21=Z22,"",SUM(AW$9:AW21)-SUM(BF$9:BF20))</f>
        <v/>
      </c>
      <c r="BG21" s="7">
        <f t="shared" si="36"/>
        <v>13</v>
      </c>
    </row>
    <row r="22" spans="1:59" ht="20.100000000000001" customHeight="1">
      <c r="A22" s="27">
        <f t="shared" si="0"/>
        <v>14</v>
      </c>
      <c r="B22" s="153"/>
      <c r="C22" s="33"/>
      <c r="D22" s="33"/>
      <c r="E22" s="154"/>
      <c r="F22" s="155"/>
      <c r="G22" s="156"/>
      <c r="H22" s="19" t="str">
        <f t="shared" si="1"/>
        <v/>
      </c>
      <c r="I22" s="157"/>
      <c r="J22" s="19" t="str">
        <f t="shared" si="2"/>
        <v/>
      </c>
      <c r="K22" s="33"/>
      <c r="L22" s="34"/>
      <c r="M22" s="34"/>
      <c r="N22" s="19" t="str">
        <f t="shared" si="3"/>
        <v/>
      </c>
      <c r="O22" s="157"/>
      <c r="P22" s="19" t="str">
        <f t="shared" si="4"/>
        <v/>
      </c>
      <c r="Q22" s="19" t="str">
        <f t="shared" si="5"/>
        <v/>
      </c>
      <c r="R22" s="22"/>
      <c r="S22" s="33"/>
      <c r="T22" s="35" t="str">
        <f>IF(E22="","",Instructions!$B$5)</f>
        <v/>
      </c>
      <c r="U22" s="75" t="str">
        <f>IF(E22="","",Instructions!$C$5)</f>
        <v/>
      </c>
      <c r="V22" s="87" t="str">
        <f t="shared" si="6"/>
        <v/>
      </c>
      <c r="W22" s="72" t="str">
        <f>IF(E22="","",VLOOKUP(D22,Supervisors!$B$9:$F$32,5,FALSE))</f>
        <v/>
      </c>
      <c r="X22" s="72" t="str">
        <f>IF(E22="","",VLOOKUP(D22,Supervisors!$B$9:$G$32,6,FALSE))</f>
        <v/>
      </c>
      <c r="Y22" s="20" t="str">
        <f t="shared" si="7"/>
        <v/>
      </c>
      <c r="Z22" s="20" t="str">
        <f t="shared" si="8"/>
        <v/>
      </c>
      <c r="AA22" s="20" t="str">
        <f t="shared" si="9"/>
        <v/>
      </c>
      <c r="AB22" s="20" t="str">
        <f t="shared" si="10"/>
        <v/>
      </c>
      <c r="AC22" s="20" t="str">
        <f t="shared" si="11"/>
        <v/>
      </c>
      <c r="AD22" s="20" t="str">
        <f t="shared" si="12"/>
        <v/>
      </c>
      <c r="AE22" s="20" t="str">
        <f>IF(E22="","",SUM( INDEX( $H$9, 1) : H22))</f>
        <v/>
      </c>
      <c r="AF22" s="20" t="str">
        <f t="shared" si="13"/>
        <v/>
      </c>
      <c r="AG22" s="20" t="str">
        <f>IF(E22="","",SUM($AF$9:AF22))</f>
        <v/>
      </c>
      <c r="AH22" s="43" t="str">
        <f t="shared" si="14"/>
        <v/>
      </c>
      <c r="AI22" s="20" t="str">
        <f t="shared" si="15"/>
        <v/>
      </c>
      <c r="AJ22" s="20" t="str">
        <f t="shared" si="16"/>
        <v/>
      </c>
      <c r="AK22" s="20" t="str">
        <f t="shared" si="17"/>
        <v/>
      </c>
      <c r="AL22" s="20" t="str">
        <f>IF(E22="","",SUM( INDEX($I$9, 1) : I22))</f>
        <v/>
      </c>
      <c r="AM22" s="20" t="str">
        <f t="shared" si="18"/>
        <v/>
      </c>
      <c r="AN22" s="20" t="str">
        <f>IF(E22="","",SUM( INDEX($AM$9, 1) : AM22))</f>
        <v/>
      </c>
      <c r="AO22" s="43" t="str">
        <f t="shared" si="19"/>
        <v/>
      </c>
      <c r="AP22" s="43" t="str">
        <f t="shared" si="20"/>
        <v/>
      </c>
      <c r="AQ22" s="35" t="str">
        <f t="shared" si="21"/>
        <v/>
      </c>
      <c r="AR22" s="35" t="str">
        <f t="shared" si="22"/>
        <v/>
      </c>
      <c r="AS22" s="35" t="str">
        <f t="shared" si="23"/>
        <v/>
      </c>
      <c r="AT22" s="35" t="str">
        <f t="shared" si="24"/>
        <v/>
      </c>
      <c r="AU22" s="35" t="str">
        <f t="shared" si="25"/>
        <v/>
      </c>
      <c r="AV22" s="35" t="str">
        <f t="shared" si="26"/>
        <v/>
      </c>
      <c r="AW22" s="57" t="str">
        <f t="shared" si="27"/>
        <v/>
      </c>
      <c r="AX22" s="61" t="str">
        <f t="shared" si="28"/>
        <v/>
      </c>
      <c r="AY22" s="61" t="str">
        <f t="shared" si="29"/>
        <v/>
      </c>
      <c r="AZ22" s="61" t="str">
        <f t="shared" si="30"/>
        <v/>
      </c>
      <c r="BA22" s="61" t="str">
        <f t="shared" si="31"/>
        <v/>
      </c>
      <c r="BB22" s="61" t="str">
        <f t="shared" si="32"/>
        <v/>
      </c>
      <c r="BC22" s="61" t="str">
        <f t="shared" si="33"/>
        <v/>
      </c>
      <c r="BD22" s="68" t="str">
        <f t="shared" si="34"/>
        <v/>
      </c>
      <c r="BE22" s="68" t="str">
        <f t="shared" si="35"/>
        <v/>
      </c>
      <c r="BF22" s="68" t="str">
        <f>IF(Z22=Z23,"",SUM(AW$9:AW22)-SUM(BF$9:BF21))</f>
        <v/>
      </c>
      <c r="BG22" s="7">
        <f t="shared" si="36"/>
        <v>14</v>
      </c>
    </row>
    <row r="23" spans="1:59" ht="20.100000000000001" customHeight="1">
      <c r="A23" s="27">
        <f t="shared" si="0"/>
        <v>15</v>
      </c>
      <c r="B23" s="153"/>
      <c r="C23" s="33"/>
      <c r="D23" s="33"/>
      <c r="E23" s="154"/>
      <c r="F23" s="155"/>
      <c r="G23" s="156"/>
      <c r="H23" s="19" t="str">
        <f t="shared" si="1"/>
        <v/>
      </c>
      <c r="I23" s="157"/>
      <c r="J23" s="19" t="str">
        <f t="shared" si="2"/>
        <v/>
      </c>
      <c r="K23" s="33"/>
      <c r="L23" s="34"/>
      <c r="M23" s="34"/>
      <c r="N23" s="19" t="str">
        <f t="shared" si="3"/>
        <v/>
      </c>
      <c r="O23" s="157"/>
      <c r="P23" s="19" t="str">
        <f t="shared" si="4"/>
        <v/>
      </c>
      <c r="Q23" s="19" t="str">
        <f t="shared" si="5"/>
        <v/>
      </c>
      <c r="R23" s="22"/>
      <c r="S23" s="33"/>
      <c r="T23" s="35" t="str">
        <f>IF(E23="","",Instructions!$B$5)</f>
        <v/>
      </c>
      <c r="U23" s="75" t="str">
        <f>IF(E23="","",Instructions!$C$5)</f>
        <v/>
      </c>
      <c r="V23" s="87" t="str">
        <f t="shared" si="6"/>
        <v/>
      </c>
      <c r="W23" s="72" t="str">
        <f>IF(E23="","",VLOOKUP(D23,Supervisors!$B$9:$F$32,5,FALSE))</f>
        <v/>
      </c>
      <c r="X23" s="72" t="str">
        <f>IF(E23="","",VLOOKUP(D23,Supervisors!$B$9:$G$32,6,FALSE))</f>
        <v/>
      </c>
      <c r="Y23" s="20" t="str">
        <f t="shared" si="7"/>
        <v/>
      </c>
      <c r="Z23" s="20" t="str">
        <f t="shared" si="8"/>
        <v/>
      </c>
      <c r="AA23" s="20" t="str">
        <f t="shared" si="9"/>
        <v/>
      </c>
      <c r="AB23" s="20" t="str">
        <f t="shared" si="10"/>
        <v/>
      </c>
      <c r="AC23" s="20" t="str">
        <f t="shared" si="11"/>
        <v/>
      </c>
      <c r="AD23" s="20" t="str">
        <f t="shared" si="12"/>
        <v/>
      </c>
      <c r="AE23" s="20" t="str">
        <f>IF(E23="","",SUM( INDEX( $H$9, 1) : H23))</f>
        <v/>
      </c>
      <c r="AF23" s="20" t="str">
        <f t="shared" si="13"/>
        <v/>
      </c>
      <c r="AG23" s="20" t="str">
        <f>IF(E23="","",SUM($AF$9:AF23))</f>
        <v/>
      </c>
      <c r="AH23" s="43" t="str">
        <f t="shared" si="14"/>
        <v/>
      </c>
      <c r="AI23" s="20" t="str">
        <f t="shared" si="15"/>
        <v/>
      </c>
      <c r="AJ23" s="20" t="str">
        <f t="shared" si="16"/>
        <v/>
      </c>
      <c r="AK23" s="20" t="str">
        <f t="shared" si="17"/>
        <v/>
      </c>
      <c r="AL23" s="20" t="str">
        <f>IF(E23="","",SUM( INDEX($I$9, 1) : I23))</f>
        <v/>
      </c>
      <c r="AM23" s="20" t="str">
        <f t="shared" si="18"/>
        <v/>
      </c>
      <c r="AN23" s="20" t="str">
        <f>IF(E23="","",SUM( INDEX($AM$9, 1) : AM23))</f>
        <v/>
      </c>
      <c r="AO23" s="43" t="str">
        <f t="shared" si="19"/>
        <v/>
      </c>
      <c r="AP23" s="43" t="str">
        <f t="shared" si="20"/>
        <v/>
      </c>
      <c r="AQ23" s="35" t="str">
        <f t="shared" si="21"/>
        <v/>
      </c>
      <c r="AR23" s="35" t="str">
        <f t="shared" si="22"/>
        <v/>
      </c>
      <c r="AS23" s="35" t="str">
        <f t="shared" si="23"/>
        <v/>
      </c>
      <c r="AT23" s="35" t="str">
        <f t="shared" si="24"/>
        <v/>
      </c>
      <c r="AU23" s="35" t="str">
        <f t="shared" si="25"/>
        <v/>
      </c>
      <c r="AV23" s="35" t="str">
        <f t="shared" si="26"/>
        <v/>
      </c>
      <c r="AW23" s="57" t="str">
        <f t="shared" si="27"/>
        <v/>
      </c>
      <c r="AX23" s="61" t="str">
        <f t="shared" si="28"/>
        <v/>
      </c>
      <c r="AY23" s="61" t="str">
        <f t="shared" si="29"/>
        <v/>
      </c>
      <c r="AZ23" s="61" t="str">
        <f t="shared" si="30"/>
        <v/>
      </c>
      <c r="BA23" s="61" t="str">
        <f t="shared" si="31"/>
        <v/>
      </c>
      <c r="BB23" s="61" t="str">
        <f t="shared" si="32"/>
        <v/>
      </c>
      <c r="BC23" s="61" t="str">
        <f t="shared" si="33"/>
        <v/>
      </c>
      <c r="BD23" s="68" t="str">
        <f t="shared" si="34"/>
        <v/>
      </c>
      <c r="BE23" s="68" t="str">
        <f t="shared" si="35"/>
        <v/>
      </c>
      <c r="BF23" s="68" t="str">
        <f>IF(Z23=Z24,"",SUM(AW$9:AW23)-SUM(BF$9:BF22))</f>
        <v/>
      </c>
      <c r="BG23" s="7">
        <f t="shared" si="36"/>
        <v>15</v>
      </c>
    </row>
    <row r="24" spans="1:59" ht="20.100000000000001" customHeight="1">
      <c r="A24" s="27">
        <f t="shared" si="0"/>
        <v>16</v>
      </c>
      <c r="B24" s="153"/>
      <c r="C24" s="33"/>
      <c r="D24" s="33"/>
      <c r="E24" s="154"/>
      <c r="F24" s="155"/>
      <c r="G24" s="156"/>
      <c r="H24" s="19" t="str">
        <f t="shared" si="1"/>
        <v/>
      </c>
      <c r="I24" s="157"/>
      <c r="J24" s="19" t="str">
        <f t="shared" si="2"/>
        <v/>
      </c>
      <c r="K24" s="33"/>
      <c r="L24" s="34"/>
      <c r="M24" s="34"/>
      <c r="N24" s="19" t="str">
        <f t="shared" si="3"/>
        <v/>
      </c>
      <c r="O24" s="157"/>
      <c r="P24" s="19" t="str">
        <f t="shared" si="4"/>
        <v/>
      </c>
      <c r="Q24" s="19" t="str">
        <f t="shared" si="5"/>
        <v/>
      </c>
      <c r="R24" s="22"/>
      <c r="S24" s="33"/>
      <c r="T24" s="35" t="str">
        <f>IF(E24="","",Instructions!$B$5)</f>
        <v/>
      </c>
      <c r="U24" s="75" t="str">
        <f>IF(E24="","",Instructions!$C$5)</f>
        <v/>
      </c>
      <c r="V24" s="87" t="str">
        <f t="shared" si="6"/>
        <v/>
      </c>
      <c r="W24" s="72" t="str">
        <f>IF(E24="","",VLOOKUP(D24,Supervisors!$B$9:$F$32,5,FALSE))</f>
        <v/>
      </c>
      <c r="X24" s="72" t="str">
        <f>IF(E24="","",VLOOKUP(D24,Supervisors!$B$9:$G$32,6,FALSE))</f>
        <v/>
      </c>
      <c r="Y24" s="20" t="str">
        <f t="shared" si="7"/>
        <v/>
      </c>
      <c r="Z24" s="20" t="str">
        <f t="shared" si="8"/>
        <v/>
      </c>
      <c r="AA24" s="20" t="str">
        <f t="shared" si="9"/>
        <v/>
      </c>
      <c r="AB24" s="20" t="str">
        <f t="shared" si="10"/>
        <v/>
      </c>
      <c r="AC24" s="20" t="str">
        <f t="shared" si="11"/>
        <v/>
      </c>
      <c r="AD24" s="20" t="str">
        <f t="shared" si="12"/>
        <v/>
      </c>
      <c r="AE24" s="20" t="str">
        <f>IF(E24="","",SUM( INDEX( $H$9, 1) : H24))</f>
        <v/>
      </c>
      <c r="AF24" s="20" t="str">
        <f t="shared" si="13"/>
        <v/>
      </c>
      <c r="AG24" s="20" t="str">
        <f>IF(E24="","",SUM($AF$9:AF24))</f>
        <v/>
      </c>
      <c r="AH24" s="43" t="str">
        <f t="shared" si="14"/>
        <v/>
      </c>
      <c r="AI24" s="20" t="str">
        <f t="shared" si="15"/>
        <v/>
      </c>
      <c r="AJ24" s="20" t="str">
        <f t="shared" si="16"/>
        <v/>
      </c>
      <c r="AK24" s="20" t="str">
        <f t="shared" si="17"/>
        <v/>
      </c>
      <c r="AL24" s="20" t="str">
        <f>IF(E24="","",SUM( INDEX($I$9, 1) : I24))</f>
        <v/>
      </c>
      <c r="AM24" s="20" t="str">
        <f t="shared" si="18"/>
        <v/>
      </c>
      <c r="AN24" s="20" t="str">
        <f>IF(E24="","",SUM( INDEX($AM$9, 1) : AM24))</f>
        <v/>
      </c>
      <c r="AO24" s="43" t="str">
        <f t="shared" si="19"/>
        <v/>
      </c>
      <c r="AP24" s="43" t="str">
        <f t="shared" si="20"/>
        <v/>
      </c>
      <c r="AQ24" s="35" t="str">
        <f t="shared" si="21"/>
        <v/>
      </c>
      <c r="AR24" s="35" t="str">
        <f t="shared" si="22"/>
        <v/>
      </c>
      <c r="AS24" s="35" t="str">
        <f t="shared" si="23"/>
        <v/>
      </c>
      <c r="AT24" s="35" t="str">
        <f t="shared" si="24"/>
        <v/>
      </c>
      <c r="AU24" s="35" t="str">
        <f t="shared" si="25"/>
        <v/>
      </c>
      <c r="AV24" s="35" t="str">
        <f t="shared" si="26"/>
        <v/>
      </c>
      <c r="AW24" s="57" t="str">
        <f t="shared" si="27"/>
        <v/>
      </c>
      <c r="AX24" s="61" t="str">
        <f t="shared" si="28"/>
        <v/>
      </c>
      <c r="AY24" s="61" t="str">
        <f t="shared" si="29"/>
        <v/>
      </c>
      <c r="AZ24" s="61" t="str">
        <f t="shared" si="30"/>
        <v/>
      </c>
      <c r="BA24" s="61" t="str">
        <f t="shared" si="31"/>
        <v/>
      </c>
      <c r="BB24" s="61" t="str">
        <f t="shared" si="32"/>
        <v/>
      </c>
      <c r="BC24" s="61" t="str">
        <f t="shared" si="33"/>
        <v/>
      </c>
      <c r="BD24" s="68" t="str">
        <f t="shared" si="34"/>
        <v/>
      </c>
      <c r="BE24" s="68" t="str">
        <f t="shared" si="35"/>
        <v/>
      </c>
      <c r="BF24" s="68" t="str">
        <f>IF(Z24=Z25,"",SUM(AW$9:AW24)-SUM(BF$9:BF23))</f>
        <v/>
      </c>
      <c r="BG24" s="7">
        <f t="shared" si="36"/>
        <v>16</v>
      </c>
    </row>
    <row r="25" spans="1:59" ht="20.100000000000001" customHeight="1">
      <c r="A25" s="27">
        <f t="shared" si="0"/>
        <v>17</v>
      </c>
      <c r="B25" s="153"/>
      <c r="C25" s="33"/>
      <c r="D25" s="33"/>
      <c r="E25" s="154"/>
      <c r="F25" s="155"/>
      <c r="G25" s="156"/>
      <c r="H25" s="19" t="str">
        <f t="shared" si="1"/>
        <v/>
      </c>
      <c r="I25" s="157"/>
      <c r="J25" s="19" t="str">
        <f t="shared" si="2"/>
        <v/>
      </c>
      <c r="K25" s="33"/>
      <c r="L25" s="34"/>
      <c r="M25" s="34"/>
      <c r="N25" s="19" t="str">
        <f t="shared" si="3"/>
        <v/>
      </c>
      <c r="O25" s="157"/>
      <c r="P25" s="19" t="str">
        <f t="shared" si="4"/>
        <v/>
      </c>
      <c r="Q25" s="19" t="str">
        <f t="shared" si="5"/>
        <v/>
      </c>
      <c r="R25" s="22"/>
      <c r="S25" s="33"/>
      <c r="T25" s="35" t="str">
        <f>IF(E25="","",Instructions!$B$5)</f>
        <v/>
      </c>
      <c r="U25" s="75" t="str">
        <f>IF(E25="","",Instructions!$C$5)</f>
        <v/>
      </c>
      <c r="V25" s="87" t="str">
        <f t="shared" si="6"/>
        <v/>
      </c>
      <c r="W25" s="72" t="str">
        <f>IF(E25="","",VLOOKUP(D25,Supervisors!$B$9:$F$32,5,FALSE))</f>
        <v/>
      </c>
      <c r="X25" s="72" t="str">
        <f>IF(E25="","",VLOOKUP(D25,Supervisors!$B$9:$G$32,6,FALSE))</f>
        <v/>
      </c>
      <c r="Y25" s="20" t="str">
        <f t="shared" si="7"/>
        <v/>
      </c>
      <c r="Z25" s="20" t="str">
        <f t="shared" si="8"/>
        <v/>
      </c>
      <c r="AA25" s="20" t="str">
        <f t="shared" si="9"/>
        <v/>
      </c>
      <c r="AB25" s="20" t="str">
        <f t="shared" si="10"/>
        <v/>
      </c>
      <c r="AC25" s="20" t="str">
        <f t="shared" si="11"/>
        <v/>
      </c>
      <c r="AD25" s="20" t="str">
        <f t="shared" si="12"/>
        <v/>
      </c>
      <c r="AE25" s="20" t="str">
        <f>IF(E25="","",SUM( INDEX( $H$9, 1) : H25))</f>
        <v/>
      </c>
      <c r="AF25" s="20" t="str">
        <f t="shared" si="13"/>
        <v/>
      </c>
      <c r="AG25" s="20" t="str">
        <f>IF(E25="","",SUM($AF$9:AF25))</f>
        <v/>
      </c>
      <c r="AH25" s="43" t="str">
        <f t="shared" si="14"/>
        <v/>
      </c>
      <c r="AI25" s="20" t="str">
        <f t="shared" si="15"/>
        <v/>
      </c>
      <c r="AJ25" s="20" t="str">
        <f t="shared" si="16"/>
        <v/>
      </c>
      <c r="AK25" s="20" t="str">
        <f t="shared" si="17"/>
        <v/>
      </c>
      <c r="AL25" s="20" t="str">
        <f>IF(E25="","",SUM( INDEX($I$9, 1) : I25))</f>
        <v/>
      </c>
      <c r="AM25" s="20" t="str">
        <f t="shared" si="18"/>
        <v/>
      </c>
      <c r="AN25" s="20" t="str">
        <f>IF(E25="","",SUM( INDEX($AM$9, 1) : AM25))</f>
        <v/>
      </c>
      <c r="AO25" s="43" t="str">
        <f t="shared" si="19"/>
        <v/>
      </c>
      <c r="AP25" s="43" t="str">
        <f t="shared" si="20"/>
        <v/>
      </c>
      <c r="AQ25" s="35" t="str">
        <f t="shared" si="21"/>
        <v/>
      </c>
      <c r="AR25" s="35" t="str">
        <f t="shared" si="22"/>
        <v/>
      </c>
      <c r="AS25" s="35" t="str">
        <f t="shared" si="23"/>
        <v/>
      </c>
      <c r="AT25" s="35" t="str">
        <f t="shared" si="24"/>
        <v/>
      </c>
      <c r="AU25" s="35" t="str">
        <f t="shared" si="25"/>
        <v/>
      </c>
      <c r="AV25" s="35" t="str">
        <f t="shared" si="26"/>
        <v/>
      </c>
      <c r="AW25" s="57" t="str">
        <f t="shared" si="27"/>
        <v/>
      </c>
      <c r="AX25" s="61" t="str">
        <f t="shared" si="28"/>
        <v/>
      </c>
      <c r="AY25" s="61" t="str">
        <f t="shared" si="29"/>
        <v/>
      </c>
      <c r="AZ25" s="61" t="str">
        <f t="shared" si="30"/>
        <v/>
      </c>
      <c r="BA25" s="61" t="str">
        <f t="shared" si="31"/>
        <v/>
      </c>
      <c r="BB25" s="61" t="str">
        <f t="shared" si="32"/>
        <v/>
      </c>
      <c r="BC25" s="61" t="str">
        <f t="shared" si="33"/>
        <v/>
      </c>
      <c r="BD25" s="68" t="str">
        <f t="shared" si="34"/>
        <v/>
      </c>
      <c r="BE25" s="68" t="str">
        <f t="shared" si="35"/>
        <v/>
      </c>
      <c r="BF25" s="68" t="str">
        <f>IF(Z25=Z26,"",SUM(AW$9:AW25)-SUM(BF$9:BF24))</f>
        <v/>
      </c>
      <c r="BG25" s="7">
        <f t="shared" si="36"/>
        <v>17</v>
      </c>
    </row>
    <row r="26" spans="1:59" ht="20.100000000000001" customHeight="1">
      <c r="A26" s="27">
        <f t="shared" si="0"/>
        <v>18</v>
      </c>
      <c r="B26" s="153"/>
      <c r="C26" s="33"/>
      <c r="D26" s="33"/>
      <c r="E26" s="154"/>
      <c r="F26" s="155"/>
      <c r="G26" s="156"/>
      <c r="H26" s="19" t="str">
        <f t="shared" si="1"/>
        <v/>
      </c>
      <c r="I26" s="157"/>
      <c r="J26" s="19" t="str">
        <f t="shared" si="2"/>
        <v/>
      </c>
      <c r="K26" s="33"/>
      <c r="L26" s="34"/>
      <c r="M26" s="34"/>
      <c r="N26" s="19" t="str">
        <f t="shared" si="3"/>
        <v/>
      </c>
      <c r="O26" s="157"/>
      <c r="P26" s="19" t="str">
        <f t="shared" si="4"/>
        <v/>
      </c>
      <c r="Q26" s="19" t="str">
        <f t="shared" si="5"/>
        <v/>
      </c>
      <c r="R26" s="22"/>
      <c r="S26" s="33"/>
      <c r="T26" s="35" t="str">
        <f>IF(E26="","",Instructions!$B$5)</f>
        <v/>
      </c>
      <c r="U26" s="75" t="str">
        <f>IF(E26="","",Instructions!$C$5)</f>
        <v/>
      </c>
      <c r="V26" s="87" t="str">
        <f t="shared" si="6"/>
        <v/>
      </c>
      <c r="W26" s="72" t="str">
        <f>IF(E26="","",VLOOKUP(D26,Supervisors!$B$9:$F$32,5,FALSE))</f>
        <v/>
      </c>
      <c r="X26" s="72" t="str">
        <f>IF(E26="","",VLOOKUP(D26,Supervisors!$B$9:$G$32,6,FALSE))</f>
        <v/>
      </c>
      <c r="Y26" s="20" t="str">
        <f t="shared" si="7"/>
        <v/>
      </c>
      <c r="Z26" s="20" t="str">
        <f t="shared" si="8"/>
        <v/>
      </c>
      <c r="AA26" s="20" t="str">
        <f t="shared" si="9"/>
        <v/>
      </c>
      <c r="AB26" s="20" t="str">
        <f t="shared" si="10"/>
        <v/>
      </c>
      <c r="AC26" s="20" t="str">
        <f t="shared" si="11"/>
        <v/>
      </c>
      <c r="AD26" s="20" t="str">
        <f t="shared" si="12"/>
        <v/>
      </c>
      <c r="AE26" s="20" t="str">
        <f>IF(E26="","",SUM( INDEX( $H$9, 1) : H26))</f>
        <v/>
      </c>
      <c r="AF26" s="20" t="str">
        <f t="shared" si="13"/>
        <v/>
      </c>
      <c r="AG26" s="20" t="str">
        <f>IF(E26="","",SUM($AF$9:AF26))</f>
        <v/>
      </c>
      <c r="AH26" s="43" t="str">
        <f t="shared" si="14"/>
        <v/>
      </c>
      <c r="AI26" s="20" t="str">
        <f t="shared" si="15"/>
        <v/>
      </c>
      <c r="AJ26" s="20" t="str">
        <f t="shared" si="16"/>
        <v/>
      </c>
      <c r="AK26" s="20" t="str">
        <f t="shared" si="17"/>
        <v/>
      </c>
      <c r="AL26" s="20" t="str">
        <f>IF(E26="","",SUM( INDEX($I$9, 1) : I26))</f>
        <v/>
      </c>
      <c r="AM26" s="20" t="str">
        <f t="shared" si="18"/>
        <v/>
      </c>
      <c r="AN26" s="20" t="str">
        <f>IF(E26="","",SUM( INDEX($AM$9, 1) : AM26))</f>
        <v/>
      </c>
      <c r="AO26" s="43" t="str">
        <f t="shared" si="19"/>
        <v/>
      </c>
      <c r="AP26" s="43" t="str">
        <f t="shared" si="20"/>
        <v/>
      </c>
      <c r="AQ26" s="35" t="str">
        <f t="shared" si="21"/>
        <v/>
      </c>
      <c r="AR26" s="35" t="str">
        <f t="shared" si="22"/>
        <v/>
      </c>
      <c r="AS26" s="35" t="str">
        <f t="shared" si="23"/>
        <v/>
      </c>
      <c r="AT26" s="35" t="str">
        <f t="shared" si="24"/>
        <v/>
      </c>
      <c r="AU26" s="35" t="str">
        <f t="shared" si="25"/>
        <v/>
      </c>
      <c r="AV26" s="35" t="str">
        <f t="shared" si="26"/>
        <v/>
      </c>
      <c r="AW26" s="57" t="str">
        <f t="shared" si="27"/>
        <v/>
      </c>
      <c r="AX26" s="61" t="str">
        <f t="shared" si="28"/>
        <v/>
      </c>
      <c r="AY26" s="61" t="str">
        <f t="shared" si="29"/>
        <v/>
      </c>
      <c r="AZ26" s="61" t="str">
        <f t="shared" si="30"/>
        <v/>
      </c>
      <c r="BA26" s="61" t="str">
        <f t="shared" si="31"/>
        <v/>
      </c>
      <c r="BB26" s="61" t="str">
        <f t="shared" si="32"/>
        <v/>
      </c>
      <c r="BC26" s="61" t="str">
        <f t="shared" si="33"/>
        <v/>
      </c>
      <c r="BD26" s="68" t="str">
        <f t="shared" si="34"/>
        <v/>
      </c>
      <c r="BE26" s="68" t="str">
        <f t="shared" si="35"/>
        <v/>
      </c>
      <c r="BF26" s="68" t="str">
        <f>IF(Z26=Z27,"",SUM(AW$9:AW26)-SUM(BF$9:BF25))</f>
        <v/>
      </c>
      <c r="BG26" s="7">
        <f t="shared" si="36"/>
        <v>18</v>
      </c>
    </row>
    <row r="27" spans="1:59" ht="20.100000000000001" customHeight="1">
      <c r="A27" s="27">
        <f t="shared" si="0"/>
        <v>19</v>
      </c>
      <c r="B27" s="153"/>
      <c r="C27" s="33"/>
      <c r="D27" s="33"/>
      <c r="E27" s="154"/>
      <c r="F27" s="155"/>
      <c r="G27" s="156"/>
      <c r="H27" s="19" t="str">
        <f t="shared" si="1"/>
        <v/>
      </c>
      <c r="I27" s="157"/>
      <c r="J27" s="19" t="str">
        <f t="shared" si="2"/>
        <v/>
      </c>
      <c r="K27" s="33"/>
      <c r="L27" s="34"/>
      <c r="M27" s="34"/>
      <c r="N27" s="19" t="str">
        <f t="shared" si="3"/>
        <v/>
      </c>
      <c r="O27" s="157"/>
      <c r="P27" s="19" t="str">
        <f t="shared" si="4"/>
        <v/>
      </c>
      <c r="Q27" s="19" t="str">
        <f t="shared" si="5"/>
        <v/>
      </c>
      <c r="R27" s="22"/>
      <c r="S27" s="33"/>
      <c r="T27" s="35" t="str">
        <f>IF(E27="","",Instructions!$B$5)</f>
        <v/>
      </c>
      <c r="U27" s="75" t="str">
        <f>IF(E27="","",Instructions!$C$5)</f>
        <v/>
      </c>
      <c r="V27" s="87" t="str">
        <f t="shared" si="6"/>
        <v/>
      </c>
      <c r="W27" s="72" t="str">
        <f>IF(E27="","",VLOOKUP(D27,Supervisors!$B$9:$F$32,5,FALSE))</f>
        <v/>
      </c>
      <c r="X27" s="72" t="str">
        <f>IF(E27="","",VLOOKUP(D27,Supervisors!$B$9:$G$32,6,FALSE))</f>
        <v/>
      </c>
      <c r="Y27" s="20" t="str">
        <f t="shared" si="7"/>
        <v/>
      </c>
      <c r="Z27" s="20" t="str">
        <f t="shared" si="8"/>
        <v/>
      </c>
      <c r="AA27" s="20" t="str">
        <f t="shared" si="9"/>
        <v/>
      </c>
      <c r="AB27" s="20" t="str">
        <f t="shared" si="10"/>
        <v/>
      </c>
      <c r="AC27" s="20" t="str">
        <f t="shared" si="11"/>
        <v/>
      </c>
      <c r="AD27" s="20" t="str">
        <f t="shared" si="12"/>
        <v/>
      </c>
      <c r="AE27" s="20" t="str">
        <f>IF(E27="","",SUM( INDEX( $H$9, 1) : H27))</f>
        <v/>
      </c>
      <c r="AF27" s="20" t="str">
        <f t="shared" si="13"/>
        <v/>
      </c>
      <c r="AG27" s="20" t="str">
        <f>IF(E27="","",SUM($AF$9:AF27))</f>
        <v/>
      </c>
      <c r="AH27" s="43" t="str">
        <f t="shared" si="14"/>
        <v/>
      </c>
      <c r="AI27" s="20" t="str">
        <f t="shared" si="15"/>
        <v/>
      </c>
      <c r="AJ27" s="20" t="str">
        <f t="shared" si="16"/>
        <v/>
      </c>
      <c r="AK27" s="20" t="str">
        <f t="shared" si="17"/>
        <v/>
      </c>
      <c r="AL27" s="20" t="str">
        <f>IF(E27="","",SUM( INDEX($I$9, 1) : I27))</f>
        <v/>
      </c>
      <c r="AM27" s="20" t="str">
        <f t="shared" si="18"/>
        <v/>
      </c>
      <c r="AN27" s="20" t="str">
        <f>IF(E27="","",SUM( INDEX($AM$9, 1) : AM27))</f>
        <v/>
      </c>
      <c r="AO27" s="43" t="str">
        <f t="shared" si="19"/>
        <v/>
      </c>
      <c r="AP27" s="43" t="str">
        <f t="shared" si="20"/>
        <v/>
      </c>
      <c r="AQ27" s="35" t="str">
        <f t="shared" si="21"/>
        <v/>
      </c>
      <c r="AR27" s="35" t="str">
        <f t="shared" si="22"/>
        <v/>
      </c>
      <c r="AS27" s="35" t="str">
        <f t="shared" si="23"/>
        <v/>
      </c>
      <c r="AT27" s="35" t="str">
        <f t="shared" si="24"/>
        <v/>
      </c>
      <c r="AU27" s="35" t="str">
        <f t="shared" si="25"/>
        <v/>
      </c>
      <c r="AV27" s="35" t="str">
        <f t="shared" si="26"/>
        <v/>
      </c>
      <c r="AW27" s="57" t="str">
        <f t="shared" si="27"/>
        <v/>
      </c>
      <c r="AX27" s="61" t="str">
        <f t="shared" si="28"/>
        <v/>
      </c>
      <c r="AY27" s="61" t="str">
        <f t="shared" si="29"/>
        <v/>
      </c>
      <c r="AZ27" s="61" t="str">
        <f t="shared" si="30"/>
        <v/>
      </c>
      <c r="BA27" s="61" t="str">
        <f t="shared" si="31"/>
        <v/>
      </c>
      <c r="BB27" s="61" t="str">
        <f t="shared" si="32"/>
        <v/>
      </c>
      <c r="BC27" s="61" t="str">
        <f t="shared" si="33"/>
        <v/>
      </c>
      <c r="BD27" s="68" t="str">
        <f t="shared" si="34"/>
        <v/>
      </c>
      <c r="BE27" s="68" t="str">
        <f t="shared" si="35"/>
        <v/>
      </c>
      <c r="BF27" s="68" t="str">
        <f>IF(Z27=Z28,"",SUM(AW$9:AW27)-SUM(BF$9:BF26))</f>
        <v/>
      </c>
      <c r="BG27" s="7">
        <f t="shared" si="36"/>
        <v>19</v>
      </c>
    </row>
    <row r="28" spans="1:59" ht="20.100000000000001" customHeight="1">
      <c r="A28" s="27">
        <f t="shared" si="0"/>
        <v>20</v>
      </c>
      <c r="B28" s="153"/>
      <c r="C28" s="33"/>
      <c r="D28" s="33"/>
      <c r="E28" s="154"/>
      <c r="F28" s="155"/>
      <c r="G28" s="156"/>
      <c r="H28" s="19" t="str">
        <f t="shared" si="1"/>
        <v/>
      </c>
      <c r="I28" s="157"/>
      <c r="J28" s="19" t="str">
        <f t="shared" si="2"/>
        <v/>
      </c>
      <c r="K28" s="33"/>
      <c r="L28" s="34"/>
      <c r="M28" s="34"/>
      <c r="N28" s="19" t="str">
        <f t="shared" si="3"/>
        <v/>
      </c>
      <c r="O28" s="157"/>
      <c r="P28" s="19" t="str">
        <f t="shared" si="4"/>
        <v/>
      </c>
      <c r="Q28" s="19" t="str">
        <f t="shared" si="5"/>
        <v/>
      </c>
      <c r="R28" s="22"/>
      <c r="S28" s="33"/>
      <c r="T28" s="35" t="str">
        <f>IF(E28="","",Instructions!$B$5)</f>
        <v/>
      </c>
      <c r="U28" s="75" t="str">
        <f>IF(E28="","",Instructions!$C$5)</f>
        <v/>
      </c>
      <c r="V28" s="87" t="str">
        <f t="shared" si="6"/>
        <v/>
      </c>
      <c r="W28" s="72" t="str">
        <f>IF(E28="","",VLOOKUP(D28,Supervisors!$B$9:$F$32,5,FALSE))</f>
        <v/>
      </c>
      <c r="X28" s="72" t="str">
        <f>IF(E28="","",VLOOKUP(D28,Supervisors!$B$9:$G$32,6,FALSE))</f>
        <v/>
      </c>
      <c r="Y28" s="20" t="str">
        <f t="shared" si="7"/>
        <v/>
      </c>
      <c r="Z28" s="20" t="str">
        <f t="shared" si="8"/>
        <v/>
      </c>
      <c r="AA28" s="20" t="str">
        <f t="shared" si="9"/>
        <v/>
      </c>
      <c r="AB28" s="20" t="str">
        <f t="shared" si="10"/>
        <v/>
      </c>
      <c r="AC28" s="20" t="str">
        <f t="shared" si="11"/>
        <v/>
      </c>
      <c r="AD28" s="20" t="str">
        <f t="shared" si="12"/>
        <v/>
      </c>
      <c r="AE28" s="20" t="str">
        <f>IF(E28="","",SUM( INDEX( $H$9, 1) : H28))</f>
        <v/>
      </c>
      <c r="AF28" s="20" t="str">
        <f t="shared" si="13"/>
        <v/>
      </c>
      <c r="AG28" s="20" t="str">
        <f>IF(E28="","",SUM($AF$9:AF28))</f>
        <v/>
      </c>
      <c r="AH28" s="43" t="str">
        <f t="shared" si="14"/>
        <v/>
      </c>
      <c r="AI28" s="20" t="str">
        <f t="shared" si="15"/>
        <v/>
      </c>
      <c r="AJ28" s="20" t="str">
        <f t="shared" si="16"/>
        <v/>
      </c>
      <c r="AK28" s="20" t="str">
        <f t="shared" si="17"/>
        <v/>
      </c>
      <c r="AL28" s="20" t="str">
        <f>IF(E28="","",SUM( INDEX($I$9, 1) : I28))</f>
        <v/>
      </c>
      <c r="AM28" s="20" t="str">
        <f t="shared" si="18"/>
        <v/>
      </c>
      <c r="AN28" s="20" t="str">
        <f>IF(E28="","",SUM( INDEX($AM$9, 1) : AM28))</f>
        <v/>
      </c>
      <c r="AO28" s="43" t="str">
        <f t="shared" si="19"/>
        <v/>
      </c>
      <c r="AP28" s="43" t="str">
        <f t="shared" si="20"/>
        <v/>
      </c>
      <c r="AQ28" s="35" t="str">
        <f t="shared" si="21"/>
        <v/>
      </c>
      <c r="AR28" s="35" t="str">
        <f t="shared" si="22"/>
        <v/>
      </c>
      <c r="AS28" s="35" t="str">
        <f t="shared" si="23"/>
        <v/>
      </c>
      <c r="AT28" s="35" t="str">
        <f t="shared" si="24"/>
        <v/>
      </c>
      <c r="AU28" s="35" t="str">
        <f t="shared" si="25"/>
        <v/>
      </c>
      <c r="AV28" s="35" t="str">
        <f t="shared" si="26"/>
        <v/>
      </c>
      <c r="AW28" s="57" t="str">
        <f t="shared" si="27"/>
        <v/>
      </c>
      <c r="AX28" s="61" t="str">
        <f t="shared" si="28"/>
        <v/>
      </c>
      <c r="AY28" s="61" t="str">
        <f t="shared" si="29"/>
        <v/>
      </c>
      <c r="AZ28" s="61" t="str">
        <f t="shared" si="30"/>
        <v/>
      </c>
      <c r="BA28" s="61" t="str">
        <f t="shared" si="31"/>
        <v/>
      </c>
      <c r="BB28" s="61" t="str">
        <f t="shared" si="32"/>
        <v/>
      </c>
      <c r="BC28" s="61" t="str">
        <f t="shared" si="33"/>
        <v/>
      </c>
      <c r="BD28" s="68" t="str">
        <f t="shared" si="34"/>
        <v/>
      </c>
      <c r="BE28" s="68" t="str">
        <f t="shared" si="35"/>
        <v/>
      </c>
      <c r="BF28" s="68" t="str">
        <f>IF(Z28=Z29,"",SUM(AW$9:AW28)-SUM(BF$9:BF27))</f>
        <v/>
      </c>
      <c r="BG28" s="7">
        <f t="shared" si="36"/>
        <v>20</v>
      </c>
    </row>
    <row r="29" spans="1:59" ht="20.100000000000001" customHeight="1">
      <c r="A29" s="27">
        <f t="shared" si="0"/>
        <v>21</v>
      </c>
      <c r="B29" s="153"/>
      <c r="C29" s="33"/>
      <c r="D29" s="33"/>
      <c r="E29" s="154"/>
      <c r="F29" s="155"/>
      <c r="G29" s="156"/>
      <c r="H29" s="19" t="str">
        <f t="shared" si="1"/>
        <v/>
      </c>
      <c r="I29" s="157"/>
      <c r="J29" s="19" t="str">
        <f t="shared" si="2"/>
        <v/>
      </c>
      <c r="K29" s="33"/>
      <c r="L29" s="34"/>
      <c r="M29" s="34"/>
      <c r="N29" s="19" t="str">
        <f t="shared" si="3"/>
        <v/>
      </c>
      <c r="O29" s="157"/>
      <c r="P29" s="19" t="str">
        <f t="shared" si="4"/>
        <v/>
      </c>
      <c r="Q29" s="19" t="str">
        <f t="shared" si="5"/>
        <v/>
      </c>
      <c r="R29" s="22"/>
      <c r="S29" s="33"/>
      <c r="T29" s="35" t="str">
        <f>IF(E29="","",Instructions!$B$5)</f>
        <v/>
      </c>
      <c r="U29" s="75" t="str">
        <f>IF(E29="","",Instructions!$C$5)</f>
        <v/>
      </c>
      <c r="V29" s="87" t="str">
        <f t="shared" si="6"/>
        <v/>
      </c>
      <c r="W29" s="72" t="str">
        <f>IF(E29="","",VLOOKUP(D29,Supervisors!$B$9:$F$32,5,FALSE))</f>
        <v/>
      </c>
      <c r="X29" s="72" t="str">
        <f>IF(E29="","",VLOOKUP(D29,Supervisors!$B$9:$G$32,6,FALSE))</f>
        <v/>
      </c>
      <c r="Y29" s="20" t="str">
        <f t="shared" si="7"/>
        <v/>
      </c>
      <c r="Z29" s="20" t="str">
        <f t="shared" si="8"/>
        <v/>
      </c>
      <c r="AA29" s="20" t="str">
        <f t="shared" si="9"/>
        <v/>
      </c>
      <c r="AB29" s="20" t="str">
        <f t="shared" si="10"/>
        <v/>
      </c>
      <c r="AC29" s="20" t="str">
        <f t="shared" si="11"/>
        <v/>
      </c>
      <c r="AD29" s="20" t="str">
        <f t="shared" si="12"/>
        <v/>
      </c>
      <c r="AE29" s="20" t="str">
        <f>IF(E29="","",SUM( INDEX( $H$9, 1) : H29))</f>
        <v/>
      </c>
      <c r="AF29" s="20" t="str">
        <f t="shared" si="13"/>
        <v/>
      </c>
      <c r="AG29" s="20" t="str">
        <f>IF(E29="","",SUM($AF$9:AF29))</f>
        <v/>
      </c>
      <c r="AH29" s="43" t="str">
        <f t="shared" si="14"/>
        <v/>
      </c>
      <c r="AI29" s="20" t="str">
        <f t="shared" si="15"/>
        <v/>
      </c>
      <c r="AJ29" s="20" t="str">
        <f t="shared" si="16"/>
        <v/>
      </c>
      <c r="AK29" s="20" t="str">
        <f t="shared" si="17"/>
        <v/>
      </c>
      <c r="AL29" s="20" t="str">
        <f>IF(E29="","",SUM( INDEX($I$9, 1) : I29))</f>
        <v/>
      </c>
      <c r="AM29" s="20" t="str">
        <f t="shared" si="18"/>
        <v/>
      </c>
      <c r="AN29" s="20" t="str">
        <f>IF(E29="","",SUM( INDEX($AM$9, 1) : AM29))</f>
        <v/>
      </c>
      <c r="AO29" s="43" t="str">
        <f t="shared" si="19"/>
        <v/>
      </c>
      <c r="AP29" s="43" t="str">
        <f t="shared" si="20"/>
        <v/>
      </c>
      <c r="AQ29" s="35" t="str">
        <f t="shared" si="21"/>
        <v/>
      </c>
      <c r="AR29" s="35" t="str">
        <f t="shared" si="22"/>
        <v/>
      </c>
      <c r="AS29" s="35" t="str">
        <f t="shared" si="23"/>
        <v/>
      </c>
      <c r="AT29" s="35" t="str">
        <f t="shared" si="24"/>
        <v/>
      </c>
      <c r="AU29" s="35" t="str">
        <f t="shared" si="25"/>
        <v/>
      </c>
      <c r="AV29" s="35" t="str">
        <f t="shared" si="26"/>
        <v/>
      </c>
      <c r="AW29" s="57" t="str">
        <f t="shared" si="27"/>
        <v/>
      </c>
      <c r="AX29" s="61" t="str">
        <f t="shared" si="28"/>
        <v/>
      </c>
      <c r="AY29" s="61" t="str">
        <f t="shared" si="29"/>
        <v/>
      </c>
      <c r="AZ29" s="61" t="str">
        <f t="shared" si="30"/>
        <v/>
      </c>
      <c r="BA29" s="61" t="str">
        <f t="shared" si="31"/>
        <v/>
      </c>
      <c r="BB29" s="61" t="str">
        <f t="shared" si="32"/>
        <v/>
      </c>
      <c r="BC29" s="61" t="str">
        <f t="shared" si="33"/>
        <v/>
      </c>
      <c r="BD29" s="68" t="str">
        <f t="shared" si="34"/>
        <v/>
      </c>
      <c r="BE29" s="68" t="str">
        <f t="shared" si="35"/>
        <v/>
      </c>
      <c r="BF29" s="68" t="str">
        <f>IF(Z29=Z30,"",SUM(AW$9:AW29)-SUM(BF$9:BF28))</f>
        <v/>
      </c>
      <c r="BG29" s="7">
        <f t="shared" si="36"/>
        <v>21</v>
      </c>
    </row>
    <row r="30" spans="1:59" ht="20.100000000000001" customHeight="1">
      <c r="A30" s="27">
        <f t="shared" si="0"/>
        <v>22</v>
      </c>
      <c r="B30" s="153"/>
      <c r="C30" s="33"/>
      <c r="D30" s="33"/>
      <c r="E30" s="154"/>
      <c r="F30" s="155"/>
      <c r="G30" s="156"/>
      <c r="H30" s="19" t="str">
        <f t="shared" si="1"/>
        <v/>
      </c>
      <c r="I30" s="157"/>
      <c r="J30" s="19" t="str">
        <f t="shared" si="2"/>
        <v/>
      </c>
      <c r="K30" s="33"/>
      <c r="L30" s="34"/>
      <c r="M30" s="34"/>
      <c r="N30" s="19" t="str">
        <f t="shared" si="3"/>
        <v/>
      </c>
      <c r="O30" s="157"/>
      <c r="P30" s="19" t="str">
        <f t="shared" si="4"/>
        <v/>
      </c>
      <c r="Q30" s="19" t="str">
        <f t="shared" si="5"/>
        <v/>
      </c>
      <c r="R30" s="22"/>
      <c r="S30" s="33"/>
      <c r="T30" s="35" t="str">
        <f>IF(E30="","",Instructions!$B$5)</f>
        <v/>
      </c>
      <c r="U30" s="75" t="str">
        <f>IF(E30="","",Instructions!$C$5)</f>
        <v/>
      </c>
      <c r="V30" s="87" t="str">
        <f t="shared" si="6"/>
        <v/>
      </c>
      <c r="W30" s="72" t="str">
        <f>IF(E30="","",VLOOKUP(D30,Supervisors!$B$9:$F$32,5,FALSE))</f>
        <v/>
      </c>
      <c r="X30" s="72" t="str">
        <f>IF(E30="","",VLOOKUP(D30,Supervisors!$B$9:$G$32,6,FALSE))</f>
        <v/>
      </c>
      <c r="Y30" s="20" t="str">
        <f t="shared" si="7"/>
        <v/>
      </c>
      <c r="Z30" s="20" t="str">
        <f t="shared" si="8"/>
        <v/>
      </c>
      <c r="AA30" s="20" t="str">
        <f t="shared" si="9"/>
        <v/>
      </c>
      <c r="AB30" s="20" t="str">
        <f t="shared" si="10"/>
        <v/>
      </c>
      <c r="AC30" s="20" t="str">
        <f t="shared" si="11"/>
        <v/>
      </c>
      <c r="AD30" s="20" t="str">
        <f t="shared" si="12"/>
        <v/>
      </c>
      <c r="AE30" s="20" t="str">
        <f>IF(E30="","",SUM( INDEX( $H$9, 1) : H30))</f>
        <v/>
      </c>
      <c r="AF30" s="20" t="str">
        <f t="shared" si="13"/>
        <v/>
      </c>
      <c r="AG30" s="20" t="str">
        <f>IF(E30="","",SUM($AF$9:AF30))</f>
        <v/>
      </c>
      <c r="AH30" s="43" t="str">
        <f t="shared" si="14"/>
        <v/>
      </c>
      <c r="AI30" s="20" t="str">
        <f t="shared" si="15"/>
        <v/>
      </c>
      <c r="AJ30" s="20" t="str">
        <f t="shared" si="16"/>
        <v/>
      </c>
      <c r="AK30" s="20" t="str">
        <f t="shared" si="17"/>
        <v/>
      </c>
      <c r="AL30" s="20" t="str">
        <f>IF(E30="","",SUM( INDEX($I$9, 1) : I30))</f>
        <v/>
      </c>
      <c r="AM30" s="20" t="str">
        <f t="shared" si="18"/>
        <v/>
      </c>
      <c r="AN30" s="20" t="str">
        <f>IF(E30="","",SUM( INDEX($AM$9, 1) : AM30))</f>
        <v/>
      </c>
      <c r="AO30" s="43" t="str">
        <f t="shared" si="19"/>
        <v/>
      </c>
      <c r="AP30" s="43" t="str">
        <f t="shared" si="20"/>
        <v/>
      </c>
      <c r="AQ30" s="35" t="str">
        <f t="shared" si="21"/>
        <v/>
      </c>
      <c r="AR30" s="35" t="str">
        <f t="shared" si="22"/>
        <v/>
      </c>
      <c r="AS30" s="35" t="str">
        <f t="shared" si="23"/>
        <v/>
      </c>
      <c r="AT30" s="35" t="str">
        <f t="shared" si="24"/>
        <v/>
      </c>
      <c r="AU30" s="35" t="str">
        <f t="shared" si="25"/>
        <v/>
      </c>
      <c r="AV30" s="35" t="str">
        <f t="shared" si="26"/>
        <v/>
      </c>
      <c r="AW30" s="57" t="str">
        <f t="shared" si="27"/>
        <v/>
      </c>
      <c r="AX30" s="61" t="str">
        <f t="shared" si="28"/>
        <v/>
      </c>
      <c r="AY30" s="61" t="str">
        <f t="shared" si="29"/>
        <v/>
      </c>
      <c r="AZ30" s="61" t="str">
        <f t="shared" si="30"/>
        <v/>
      </c>
      <c r="BA30" s="61" t="str">
        <f t="shared" si="31"/>
        <v/>
      </c>
      <c r="BB30" s="61" t="str">
        <f t="shared" si="32"/>
        <v/>
      </c>
      <c r="BC30" s="61" t="str">
        <f t="shared" si="33"/>
        <v/>
      </c>
      <c r="BD30" s="68" t="str">
        <f t="shared" si="34"/>
        <v/>
      </c>
      <c r="BE30" s="68" t="str">
        <f t="shared" si="35"/>
        <v/>
      </c>
      <c r="BF30" s="68" t="str">
        <f>IF(Z30=Z31,"",SUM(AW$9:AW30)-SUM(BF$9:BF29))</f>
        <v/>
      </c>
      <c r="BG30" s="7">
        <f t="shared" si="36"/>
        <v>22</v>
      </c>
    </row>
    <row r="31" spans="1:59" ht="20.100000000000001" customHeight="1">
      <c r="A31" s="27">
        <f t="shared" si="0"/>
        <v>23</v>
      </c>
      <c r="B31" s="153"/>
      <c r="C31" s="33"/>
      <c r="D31" s="33"/>
      <c r="E31" s="154"/>
      <c r="F31" s="155"/>
      <c r="G31" s="156"/>
      <c r="H31" s="19" t="str">
        <f t="shared" si="1"/>
        <v/>
      </c>
      <c r="I31" s="157"/>
      <c r="J31" s="19" t="str">
        <f t="shared" si="2"/>
        <v/>
      </c>
      <c r="K31" s="33"/>
      <c r="L31" s="34"/>
      <c r="M31" s="34"/>
      <c r="N31" s="19" t="str">
        <f t="shared" si="3"/>
        <v/>
      </c>
      <c r="O31" s="157"/>
      <c r="P31" s="19" t="str">
        <f t="shared" si="4"/>
        <v/>
      </c>
      <c r="Q31" s="19" t="str">
        <f t="shared" si="5"/>
        <v/>
      </c>
      <c r="R31" s="22"/>
      <c r="S31" s="33"/>
      <c r="T31" s="35" t="str">
        <f>IF(E31="","",Instructions!$B$5)</f>
        <v/>
      </c>
      <c r="U31" s="75" t="str">
        <f>IF(E31="","",Instructions!$C$5)</f>
        <v/>
      </c>
      <c r="V31" s="87" t="str">
        <f t="shared" si="6"/>
        <v/>
      </c>
      <c r="W31" s="72" t="str">
        <f>IF(E31="","",VLOOKUP(D31,Supervisors!$B$9:$F$32,5,FALSE))</f>
        <v/>
      </c>
      <c r="X31" s="72" t="str">
        <f>IF(E31="","",VLOOKUP(D31,Supervisors!$B$9:$G$32,6,FALSE))</f>
        <v/>
      </c>
      <c r="Y31" s="20" t="str">
        <f t="shared" si="7"/>
        <v/>
      </c>
      <c r="Z31" s="20" t="str">
        <f t="shared" si="8"/>
        <v/>
      </c>
      <c r="AA31" s="20" t="str">
        <f t="shared" si="9"/>
        <v/>
      </c>
      <c r="AB31" s="20" t="str">
        <f t="shared" si="10"/>
        <v/>
      </c>
      <c r="AC31" s="20" t="str">
        <f t="shared" si="11"/>
        <v/>
      </c>
      <c r="AD31" s="20" t="str">
        <f t="shared" si="12"/>
        <v/>
      </c>
      <c r="AE31" s="20" t="str">
        <f>IF(E31="","",SUM( INDEX( $H$9, 1) : H31))</f>
        <v/>
      </c>
      <c r="AF31" s="20" t="str">
        <f t="shared" si="13"/>
        <v/>
      </c>
      <c r="AG31" s="20" t="str">
        <f>IF(E31="","",SUM($AF$9:AF31))</f>
        <v/>
      </c>
      <c r="AH31" s="43" t="str">
        <f t="shared" si="14"/>
        <v/>
      </c>
      <c r="AI31" s="20" t="str">
        <f t="shared" si="15"/>
        <v/>
      </c>
      <c r="AJ31" s="20" t="str">
        <f t="shared" si="16"/>
        <v/>
      </c>
      <c r="AK31" s="20" t="str">
        <f t="shared" si="17"/>
        <v/>
      </c>
      <c r="AL31" s="20" t="str">
        <f>IF(E31="","",SUM( INDEX($I$9, 1) : I31))</f>
        <v/>
      </c>
      <c r="AM31" s="20" t="str">
        <f t="shared" si="18"/>
        <v/>
      </c>
      <c r="AN31" s="20" t="str">
        <f>IF(E31="","",SUM( INDEX($AM$9, 1) : AM31))</f>
        <v/>
      </c>
      <c r="AO31" s="43" t="str">
        <f t="shared" si="19"/>
        <v/>
      </c>
      <c r="AP31" s="43" t="str">
        <f t="shared" si="20"/>
        <v/>
      </c>
      <c r="AQ31" s="35" t="str">
        <f t="shared" si="21"/>
        <v/>
      </c>
      <c r="AR31" s="35" t="str">
        <f t="shared" si="22"/>
        <v/>
      </c>
      <c r="AS31" s="35" t="str">
        <f t="shared" si="23"/>
        <v/>
      </c>
      <c r="AT31" s="35" t="str">
        <f t="shared" si="24"/>
        <v/>
      </c>
      <c r="AU31" s="35" t="str">
        <f t="shared" si="25"/>
        <v/>
      </c>
      <c r="AV31" s="35" t="str">
        <f t="shared" si="26"/>
        <v/>
      </c>
      <c r="AW31" s="57" t="str">
        <f t="shared" si="27"/>
        <v/>
      </c>
      <c r="AX31" s="61" t="str">
        <f t="shared" si="28"/>
        <v/>
      </c>
      <c r="AY31" s="61" t="str">
        <f t="shared" si="29"/>
        <v/>
      </c>
      <c r="AZ31" s="61" t="str">
        <f t="shared" si="30"/>
        <v/>
      </c>
      <c r="BA31" s="61" t="str">
        <f t="shared" si="31"/>
        <v/>
      </c>
      <c r="BB31" s="61" t="str">
        <f t="shared" si="32"/>
        <v/>
      </c>
      <c r="BC31" s="61" t="str">
        <f t="shared" si="33"/>
        <v/>
      </c>
      <c r="BD31" s="68" t="str">
        <f t="shared" si="34"/>
        <v/>
      </c>
      <c r="BE31" s="68" t="str">
        <f t="shared" si="35"/>
        <v/>
      </c>
      <c r="BF31" s="68" t="str">
        <f>IF(Z31=Z32,"",SUM(AW$9:AW31)-SUM(BF$9:BF30))</f>
        <v/>
      </c>
      <c r="BG31" s="7">
        <f t="shared" si="36"/>
        <v>23</v>
      </c>
    </row>
    <row r="32" spans="1:59" ht="20.100000000000001" customHeight="1">
      <c r="A32" s="27">
        <f t="shared" si="0"/>
        <v>24</v>
      </c>
      <c r="B32" s="153"/>
      <c r="C32" s="33"/>
      <c r="D32" s="33"/>
      <c r="E32" s="154"/>
      <c r="F32" s="155"/>
      <c r="G32" s="156"/>
      <c r="H32" s="19" t="str">
        <f t="shared" si="1"/>
        <v/>
      </c>
      <c r="I32" s="157"/>
      <c r="J32" s="19" t="str">
        <f t="shared" si="2"/>
        <v/>
      </c>
      <c r="K32" s="33"/>
      <c r="L32" s="34"/>
      <c r="M32" s="34"/>
      <c r="N32" s="19" t="str">
        <f t="shared" si="3"/>
        <v/>
      </c>
      <c r="O32" s="157"/>
      <c r="P32" s="19" t="str">
        <f t="shared" si="4"/>
        <v/>
      </c>
      <c r="Q32" s="19" t="str">
        <f t="shared" si="5"/>
        <v/>
      </c>
      <c r="R32" s="22"/>
      <c r="S32" s="33"/>
      <c r="T32" s="35" t="str">
        <f>IF(E32="","",Instructions!$B$5)</f>
        <v/>
      </c>
      <c r="U32" s="75" t="str">
        <f>IF(E32="","",Instructions!$C$5)</f>
        <v/>
      </c>
      <c r="V32" s="87" t="str">
        <f t="shared" si="6"/>
        <v/>
      </c>
      <c r="W32" s="72" t="str">
        <f>IF(E32="","",VLOOKUP(D32,Supervisors!$B$9:$F$32,5,FALSE))</f>
        <v/>
      </c>
      <c r="X32" s="72" t="str">
        <f>IF(E32="","",VLOOKUP(D32,Supervisors!$B$9:$G$32,6,FALSE))</f>
        <v/>
      </c>
      <c r="Y32" s="20" t="str">
        <f t="shared" si="7"/>
        <v/>
      </c>
      <c r="Z32" s="20" t="str">
        <f t="shared" si="8"/>
        <v/>
      </c>
      <c r="AA32" s="20" t="str">
        <f t="shared" si="9"/>
        <v/>
      </c>
      <c r="AB32" s="20" t="str">
        <f t="shared" si="10"/>
        <v/>
      </c>
      <c r="AC32" s="20" t="str">
        <f t="shared" si="11"/>
        <v/>
      </c>
      <c r="AD32" s="20" t="str">
        <f t="shared" si="12"/>
        <v/>
      </c>
      <c r="AE32" s="20" t="str">
        <f>IF(E32="","",SUM( INDEX( $H$9, 1) : H32))</f>
        <v/>
      </c>
      <c r="AF32" s="20" t="str">
        <f t="shared" si="13"/>
        <v/>
      </c>
      <c r="AG32" s="20" t="str">
        <f>IF(E32="","",SUM($AF$9:AF32))</f>
        <v/>
      </c>
      <c r="AH32" s="43" t="str">
        <f t="shared" si="14"/>
        <v/>
      </c>
      <c r="AI32" s="20" t="str">
        <f t="shared" si="15"/>
        <v/>
      </c>
      <c r="AJ32" s="20" t="str">
        <f t="shared" si="16"/>
        <v/>
      </c>
      <c r="AK32" s="20" t="str">
        <f t="shared" si="17"/>
        <v/>
      </c>
      <c r="AL32" s="20" t="str">
        <f>IF(E32="","",SUM( INDEX($I$9, 1) : I32))</f>
        <v/>
      </c>
      <c r="AM32" s="20" t="str">
        <f t="shared" si="18"/>
        <v/>
      </c>
      <c r="AN32" s="20" t="str">
        <f>IF(E32="","",SUM( INDEX($AM$9, 1) : AM32))</f>
        <v/>
      </c>
      <c r="AO32" s="43" t="str">
        <f t="shared" si="19"/>
        <v/>
      </c>
      <c r="AP32" s="43" t="str">
        <f t="shared" si="20"/>
        <v/>
      </c>
      <c r="AQ32" s="35" t="str">
        <f t="shared" si="21"/>
        <v/>
      </c>
      <c r="AR32" s="35" t="str">
        <f t="shared" si="22"/>
        <v/>
      </c>
      <c r="AS32" s="35" t="str">
        <f t="shared" si="23"/>
        <v/>
      </c>
      <c r="AT32" s="35" t="str">
        <f t="shared" si="24"/>
        <v/>
      </c>
      <c r="AU32" s="35" t="str">
        <f t="shared" si="25"/>
        <v/>
      </c>
      <c r="AV32" s="35" t="str">
        <f t="shared" si="26"/>
        <v/>
      </c>
      <c r="AW32" s="57" t="str">
        <f t="shared" si="27"/>
        <v/>
      </c>
      <c r="AX32" s="61" t="str">
        <f t="shared" si="28"/>
        <v/>
      </c>
      <c r="AY32" s="61" t="str">
        <f t="shared" si="29"/>
        <v/>
      </c>
      <c r="AZ32" s="61" t="str">
        <f t="shared" si="30"/>
        <v/>
      </c>
      <c r="BA32" s="61" t="str">
        <f t="shared" si="31"/>
        <v/>
      </c>
      <c r="BB32" s="61" t="str">
        <f t="shared" si="32"/>
        <v/>
      </c>
      <c r="BC32" s="61" t="str">
        <f t="shared" si="33"/>
        <v/>
      </c>
      <c r="BD32" s="68" t="str">
        <f t="shared" si="34"/>
        <v/>
      </c>
      <c r="BE32" s="68" t="str">
        <f t="shared" si="35"/>
        <v/>
      </c>
      <c r="BF32" s="68" t="str">
        <f>IF(Z32=Z33,"",SUM(AW$9:AW32)-SUM(BF$9:BF31))</f>
        <v/>
      </c>
      <c r="BG32" s="7">
        <f t="shared" si="36"/>
        <v>24</v>
      </c>
    </row>
    <row r="33" spans="1:59" ht="20.100000000000001" customHeight="1">
      <c r="A33" s="27">
        <f t="shared" si="0"/>
        <v>25</v>
      </c>
      <c r="B33" s="153"/>
      <c r="C33" s="33"/>
      <c r="D33" s="33"/>
      <c r="E33" s="154"/>
      <c r="F33" s="155"/>
      <c r="G33" s="156"/>
      <c r="H33" s="19" t="str">
        <f t="shared" si="1"/>
        <v/>
      </c>
      <c r="I33" s="157"/>
      <c r="J33" s="19" t="str">
        <f t="shared" si="2"/>
        <v/>
      </c>
      <c r="K33" s="33"/>
      <c r="L33" s="34"/>
      <c r="M33" s="34"/>
      <c r="N33" s="19" t="str">
        <f t="shared" si="3"/>
        <v/>
      </c>
      <c r="O33" s="157"/>
      <c r="P33" s="19" t="str">
        <f t="shared" si="4"/>
        <v/>
      </c>
      <c r="Q33" s="19" t="str">
        <f t="shared" si="5"/>
        <v/>
      </c>
      <c r="R33" s="22"/>
      <c r="S33" s="33"/>
      <c r="T33" s="35" t="str">
        <f>IF(E33="","",Instructions!$B$5)</f>
        <v/>
      </c>
      <c r="U33" s="75" t="str">
        <f>IF(E33="","",Instructions!$C$5)</f>
        <v/>
      </c>
      <c r="V33" s="87" t="str">
        <f t="shared" si="6"/>
        <v/>
      </c>
      <c r="W33" s="72" t="str">
        <f>IF(E33="","",VLOOKUP(D33,Supervisors!$B$9:$F$32,5,FALSE))</f>
        <v/>
      </c>
      <c r="X33" s="72" t="str">
        <f>IF(E33="","",VLOOKUP(D33,Supervisors!$B$9:$G$32,6,FALSE))</f>
        <v/>
      </c>
      <c r="Y33" s="20" t="str">
        <f t="shared" si="7"/>
        <v/>
      </c>
      <c r="Z33" s="20" t="str">
        <f t="shared" si="8"/>
        <v/>
      </c>
      <c r="AA33" s="20" t="str">
        <f t="shared" si="9"/>
        <v/>
      </c>
      <c r="AB33" s="20" t="str">
        <f t="shared" si="10"/>
        <v/>
      </c>
      <c r="AC33" s="20" t="str">
        <f t="shared" si="11"/>
        <v/>
      </c>
      <c r="AD33" s="20" t="str">
        <f t="shared" si="12"/>
        <v/>
      </c>
      <c r="AE33" s="20" t="str">
        <f>IF(E33="","",SUM( INDEX( $H$9, 1) : H33))</f>
        <v/>
      </c>
      <c r="AF33" s="20" t="str">
        <f t="shared" si="13"/>
        <v/>
      </c>
      <c r="AG33" s="20" t="str">
        <f>IF(E33="","",SUM($AF$9:AF33))</f>
        <v/>
      </c>
      <c r="AH33" s="43" t="str">
        <f t="shared" si="14"/>
        <v/>
      </c>
      <c r="AI33" s="20" t="str">
        <f t="shared" si="15"/>
        <v/>
      </c>
      <c r="AJ33" s="20" t="str">
        <f t="shared" si="16"/>
        <v/>
      </c>
      <c r="AK33" s="20" t="str">
        <f t="shared" si="17"/>
        <v/>
      </c>
      <c r="AL33" s="20" t="str">
        <f>IF(E33="","",SUM( INDEX($I$9, 1) : I33))</f>
        <v/>
      </c>
      <c r="AM33" s="20" t="str">
        <f t="shared" si="18"/>
        <v/>
      </c>
      <c r="AN33" s="20" t="str">
        <f>IF(E33="","",SUM( INDEX($AM$9, 1) : AM33))</f>
        <v/>
      </c>
      <c r="AO33" s="43" t="str">
        <f t="shared" si="19"/>
        <v/>
      </c>
      <c r="AP33" s="43" t="str">
        <f t="shared" si="20"/>
        <v/>
      </c>
      <c r="AQ33" s="35" t="str">
        <f t="shared" si="21"/>
        <v/>
      </c>
      <c r="AR33" s="35" t="str">
        <f t="shared" si="22"/>
        <v/>
      </c>
      <c r="AS33" s="35" t="str">
        <f t="shared" si="23"/>
        <v/>
      </c>
      <c r="AT33" s="35" t="str">
        <f t="shared" si="24"/>
        <v/>
      </c>
      <c r="AU33" s="35" t="str">
        <f t="shared" si="25"/>
        <v/>
      </c>
      <c r="AV33" s="35" t="str">
        <f t="shared" si="26"/>
        <v/>
      </c>
      <c r="AW33" s="57" t="str">
        <f t="shared" si="27"/>
        <v/>
      </c>
      <c r="AX33" s="61" t="str">
        <f t="shared" si="28"/>
        <v/>
      </c>
      <c r="AY33" s="61" t="str">
        <f t="shared" si="29"/>
        <v/>
      </c>
      <c r="AZ33" s="61" t="str">
        <f t="shared" si="30"/>
        <v/>
      </c>
      <c r="BA33" s="61" t="str">
        <f t="shared" si="31"/>
        <v/>
      </c>
      <c r="BB33" s="61" t="str">
        <f t="shared" si="32"/>
        <v/>
      </c>
      <c r="BC33" s="61" t="str">
        <f t="shared" si="33"/>
        <v/>
      </c>
      <c r="BD33" s="68" t="str">
        <f t="shared" si="34"/>
        <v/>
      </c>
      <c r="BE33" s="68" t="str">
        <f t="shared" si="35"/>
        <v/>
      </c>
      <c r="BF33" s="68" t="str">
        <f>IF(Z33=Z34,"",SUM(AW$9:AW33)-SUM(BF$9:BF32))</f>
        <v/>
      </c>
      <c r="BG33" s="7">
        <f t="shared" si="36"/>
        <v>25</v>
      </c>
    </row>
    <row r="34" spans="1:59" ht="20.100000000000001" customHeight="1">
      <c r="A34" s="13">
        <f t="shared" ref="A34:A97" si="37">ROW()-8</f>
        <v>26</v>
      </c>
      <c r="B34" s="153"/>
      <c r="C34" s="33"/>
      <c r="D34" s="33"/>
      <c r="E34" s="154"/>
      <c r="F34" s="155"/>
      <c r="G34" s="156"/>
      <c r="H34" s="19" t="str">
        <f t="shared" si="1"/>
        <v/>
      </c>
      <c r="I34" s="157"/>
      <c r="J34" s="19" t="str">
        <f t="shared" si="2"/>
        <v/>
      </c>
      <c r="K34" s="33"/>
      <c r="L34" s="34"/>
      <c r="M34" s="34"/>
      <c r="N34" s="19" t="str">
        <f t="shared" si="3"/>
        <v/>
      </c>
      <c r="O34" s="157"/>
      <c r="P34" s="19" t="str">
        <f t="shared" si="4"/>
        <v/>
      </c>
      <c r="Q34" s="19" t="str">
        <f t="shared" si="5"/>
        <v/>
      </c>
      <c r="R34" s="22"/>
      <c r="S34" s="33"/>
      <c r="T34" s="35" t="str">
        <f>IF(E34="","",Instructions!$B$5)</f>
        <v/>
      </c>
      <c r="U34" s="75" t="str">
        <f>IF(E34="","",Instructions!$C$5)</f>
        <v/>
      </c>
      <c r="V34" s="87" t="str">
        <f t="shared" si="6"/>
        <v/>
      </c>
      <c r="W34" s="72" t="str">
        <f>IF(E34="","",VLOOKUP(D34,Supervisors!$B$9:$F$32,5,FALSE))</f>
        <v/>
      </c>
      <c r="X34" s="72" t="str">
        <f>IF(E34="","",VLOOKUP(D34,Supervisors!$B$9:$G$32,6,FALSE))</f>
        <v/>
      </c>
      <c r="Y34" s="20" t="str">
        <f t="shared" si="7"/>
        <v/>
      </c>
      <c r="Z34" s="20" t="str">
        <f t="shared" si="8"/>
        <v/>
      </c>
      <c r="AA34" s="20" t="str">
        <f t="shared" si="9"/>
        <v/>
      </c>
      <c r="AB34" s="20" t="str">
        <f t="shared" si="10"/>
        <v/>
      </c>
      <c r="AC34" s="20" t="str">
        <f t="shared" si="11"/>
        <v/>
      </c>
      <c r="AD34" s="20" t="str">
        <f t="shared" si="12"/>
        <v/>
      </c>
      <c r="AE34" s="20" t="str">
        <f>IF(E34="","",SUM( INDEX( $H$9, 1) : H34))</f>
        <v/>
      </c>
      <c r="AF34" s="20" t="str">
        <f t="shared" si="13"/>
        <v/>
      </c>
      <c r="AG34" s="20" t="str">
        <f>IF(E34="","",SUM($AF$9:AF34))</f>
        <v/>
      </c>
      <c r="AH34" s="43" t="str">
        <f t="shared" si="14"/>
        <v/>
      </c>
      <c r="AI34" s="20" t="str">
        <f t="shared" si="15"/>
        <v/>
      </c>
      <c r="AJ34" s="20" t="str">
        <f t="shared" si="16"/>
        <v/>
      </c>
      <c r="AK34" s="20" t="str">
        <f t="shared" si="17"/>
        <v/>
      </c>
      <c r="AL34" s="20" t="str">
        <f>IF(E34="","",SUM( INDEX($I$9, 1) : I34))</f>
        <v/>
      </c>
      <c r="AM34" s="20" t="str">
        <f t="shared" si="18"/>
        <v/>
      </c>
      <c r="AN34" s="20" t="str">
        <f>IF(E34="","",SUM( INDEX($AM$9, 1) : AM34))</f>
        <v/>
      </c>
      <c r="AO34" s="43" t="str">
        <f t="shared" si="19"/>
        <v/>
      </c>
      <c r="AP34" s="43" t="str">
        <f t="shared" si="20"/>
        <v/>
      </c>
      <c r="AQ34" s="35" t="str">
        <f t="shared" si="21"/>
        <v/>
      </c>
      <c r="AR34" s="35" t="str">
        <f t="shared" si="22"/>
        <v/>
      </c>
      <c r="AS34" s="35" t="str">
        <f t="shared" si="23"/>
        <v/>
      </c>
      <c r="AT34" s="35" t="str">
        <f t="shared" si="24"/>
        <v/>
      </c>
      <c r="AU34" s="35" t="str">
        <f t="shared" si="25"/>
        <v/>
      </c>
      <c r="AV34" s="35" t="str">
        <f t="shared" si="26"/>
        <v/>
      </c>
      <c r="AW34" s="58" t="str">
        <f t="shared" si="27"/>
        <v/>
      </c>
      <c r="AX34" s="62" t="str">
        <f t="shared" si="28"/>
        <v/>
      </c>
      <c r="AY34" s="62" t="str">
        <f t="shared" si="29"/>
        <v/>
      </c>
      <c r="AZ34" s="62" t="str">
        <f t="shared" si="30"/>
        <v/>
      </c>
      <c r="BA34" s="62" t="str">
        <f t="shared" si="31"/>
        <v/>
      </c>
      <c r="BB34" s="62" t="str">
        <f t="shared" si="32"/>
        <v/>
      </c>
      <c r="BC34" s="62" t="str">
        <f t="shared" si="33"/>
        <v/>
      </c>
      <c r="BD34" s="69" t="str">
        <f t="shared" si="34"/>
        <v/>
      </c>
      <c r="BE34" s="69" t="str">
        <f t="shared" si="35"/>
        <v/>
      </c>
      <c r="BF34" s="69" t="str">
        <f>IF(Z34=Z35,"",SUM(AW$9:AW34)-SUM(BF$9:BF33))</f>
        <v/>
      </c>
      <c r="BG34" s="12">
        <f t="shared" ref="BG34:BG97" si="38">ROW()-8</f>
        <v>26</v>
      </c>
    </row>
    <row r="35" spans="1:59" s="4" customFormat="1" ht="20.100000000000001" customHeight="1">
      <c r="A35" s="13">
        <f t="shared" si="37"/>
        <v>27</v>
      </c>
      <c r="B35" s="153"/>
      <c r="C35" s="33"/>
      <c r="D35" s="33"/>
      <c r="E35" s="154"/>
      <c r="F35" s="155"/>
      <c r="G35" s="156"/>
      <c r="H35" s="19" t="str">
        <f t="shared" si="1"/>
        <v/>
      </c>
      <c r="I35" s="157"/>
      <c r="J35" s="19" t="str">
        <f t="shared" si="2"/>
        <v/>
      </c>
      <c r="K35" s="33"/>
      <c r="L35" s="34"/>
      <c r="M35" s="34"/>
      <c r="N35" s="19" t="str">
        <f t="shared" si="3"/>
        <v/>
      </c>
      <c r="O35" s="157"/>
      <c r="P35" s="19" t="str">
        <f t="shared" si="4"/>
        <v/>
      </c>
      <c r="Q35" s="19" t="str">
        <f t="shared" si="5"/>
        <v/>
      </c>
      <c r="R35" s="22"/>
      <c r="S35" s="33"/>
      <c r="T35" s="35" t="str">
        <f>IF(E35="","",Instructions!$B$5)</f>
        <v/>
      </c>
      <c r="U35" s="75" t="str">
        <f>IF(E35="","",Instructions!$C$5)</f>
        <v/>
      </c>
      <c r="V35" s="87" t="str">
        <f t="shared" si="6"/>
        <v/>
      </c>
      <c r="W35" s="72" t="str">
        <f>IF(E35="","",VLOOKUP(D35,Supervisors!$B$9:$F$32,5,FALSE))</f>
        <v/>
      </c>
      <c r="X35" s="72" t="str">
        <f>IF(E35="","",VLOOKUP(D35,Supervisors!$B$9:$G$32,6,FALSE))</f>
        <v/>
      </c>
      <c r="Y35" s="20" t="str">
        <f t="shared" si="7"/>
        <v/>
      </c>
      <c r="Z35" s="20" t="str">
        <f t="shared" si="8"/>
        <v/>
      </c>
      <c r="AA35" s="20" t="str">
        <f t="shared" si="9"/>
        <v/>
      </c>
      <c r="AB35" s="20" t="str">
        <f t="shared" si="10"/>
        <v/>
      </c>
      <c r="AC35" s="20" t="str">
        <f t="shared" si="11"/>
        <v/>
      </c>
      <c r="AD35" s="20" t="str">
        <f t="shared" si="12"/>
        <v/>
      </c>
      <c r="AE35" s="20" t="str">
        <f>IF(E35="","",SUM( INDEX( $H$9, 1) : H35))</f>
        <v/>
      </c>
      <c r="AF35" s="20" t="str">
        <f t="shared" si="13"/>
        <v/>
      </c>
      <c r="AG35" s="20" t="str">
        <f>IF(E35="","",SUM($AF$9:AF35))</f>
        <v/>
      </c>
      <c r="AH35" s="43" t="str">
        <f t="shared" si="14"/>
        <v/>
      </c>
      <c r="AI35" s="20" t="str">
        <f t="shared" si="15"/>
        <v/>
      </c>
      <c r="AJ35" s="20" t="str">
        <f t="shared" si="16"/>
        <v/>
      </c>
      <c r="AK35" s="20" t="str">
        <f t="shared" si="17"/>
        <v/>
      </c>
      <c r="AL35" s="20" t="str">
        <f>IF(E35="","",SUM( INDEX($I$9, 1) : I35))</f>
        <v/>
      </c>
      <c r="AM35" s="20" t="str">
        <f t="shared" si="18"/>
        <v/>
      </c>
      <c r="AN35" s="20" t="str">
        <f>IF(E35="","",SUM( INDEX($AM$9, 1) : AM35))</f>
        <v/>
      </c>
      <c r="AO35" s="43" t="str">
        <f t="shared" si="19"/>
        <v/>
      </c>
      <c r="AP35" s="43" t="str">
        <f t="shared" si="20"/>
        <v/>
      </c>
      <c r="AQ35" s="35" t="str">
        <f t="shared" si="21"/>
        <v/>
      </c>
      <c r="AR35" s="35" t="str">
        <f t="shared" si="22"/>
        <v/>
      </c>
      <c r="AS35" s="35" t="str">
        <f t="shared" si="23"/>
        <v/>
      </c>
      <c r="AT35" s="35" t="str">
        <f t="shared" si="24"/>
        <v/>
      </c>
      <c r="AU35" s="35" t="str">
        <f t="shared" si="25"/>
        <v/>
      </c>
      <c r="AV35" s="35" t="str">
        <f t="shared" si="26"/>
        <v/>
      </c>
      <c r="AW35" s="58" t="str">
        <f t="shared" si="27"/>
        <v/>
      </c>
      <c r="AX35" s="62" t="str">
        <f t="shared" si="28"/>
        <v/>
      </c>
      <c r="AY35" s="62" t="str">
        <f t="shared" si="29"/>
        <v/>
      </c>
      <c r="AZ35" s="62" t="str">
        <f t="shared" si="30"/>
        <v/>
      </c>
      <c r="BA35" s="62" t="str">
        <f t="shared" si="31"/>
        <v/>
      </c>
      <c r="BB35" s="62" t="str">
        <f t="shared" si="32"/>
        <v/>
      </c>
      <c r="BC35" s="62" t="str">
        <f t="shared" si="33"/>
        <v/>
      </c>
      <c r="BD35" s="69" t="str">
        <f t="shared" si="34"/>
        <v/>
      </c>
      <c r="BE35" s="69" t="str">
        <f t="shared" si="35"/>
        <v/>
      </c>
      <c r="BF35" s="69" t="str">
        <f>IF(Z35=Z36,"",SUM(AW$9:AW35)-SUM(BF$9:BF34))</f>
        <v/>
      </c>
      <c r="BG35" s="12">
        <f t="shared" si="38"/>
        <v>27</v>
      </c>
    </row>
    <row r="36" spans="1:59" s="4" customFormat="1" ht="20.100000000000001" customHeight="1">
      <c r="A36" s="13">
        <f t="shared" si="37"/>
        <v>28</v>
      </c>
      <c r="B36" s="153"/>
      <c r="C36" s="33"/>
      <c r="D36" s="33"/>
      <c r="E36" s="154"/>
      <c r="F36" s="155"/>
      <c r="G36" s="156"/>
      <c r="H36" s="19" t="str">
        <f t="shared" si="1"/>
        <v/>
      </c>
      <c r="I36" s="157"/>
      <c r="J36" s="19" t="str">
        <f t="shared" si="2"/>
        <v/>
      </c>
      <c r="K36" s="33"/>
      <c r="L36" s="34"/>
      <c r="M36" s="34"/>
      <c r="N36" s="19" t="str">
        <f t="shared" si="3"/>
        <v/>
      </c>
      <c r="O36" s="157"/>
      <c r="P36" s="19" t="str">
        <f t="shared" si="4"/>
        <v/>
      </c>
      <c r="Q36" s="19" t="str">
        <f t="shared" si="5"/>
        <v/>
      </c>
      <c r="R36" s="22"/>
      <c r="S36" s="33"/>
      <c r="T36" s="35" t="str">
        <f>IF(E36="","",Instructions!$B$5)</f>
        <v/>
      </c>
      <c r="U36" s="75" t="str">
        <f>IF(E36="","",Instructions!$C$5)</f>
        <v/>
      </c>
      <c r="V36" s="87" t="str">
        <f t="shared" si="6"/>
        <v/>
      </c>
      <c r="W36" s="72" t="str">
        <f>IF(E36="","",VLOOKUP(D36,Supervisors!$B$9:$F$32,5,FALSE))</f>
        <v/>
      </c>
      <c r="X36" s="72" t="str">
        <f>IF(E36="","",VLOOKUP(D36,Supervisors!$B$9:$G$32,6,FALSE))</f>
        <v/>
      </c>
      <c r="Y36" s="20" t="str">
        <f t="shared" si="7"/>
        <v/>
      </c>
      <c r="Z36" s="20" t="str">
        <f t="shared" si="8"/>
        <v/>
      </c>
      <c r="AA36" s="20" t="str">
        <f t="shared" si="9"/>
        <v/>
      </c>
      <c r="AB36" s="20" t="str">
        <f t="shared" si="10"/>
        <v/>
      </c>
      <c r="AC36" s="20" t="str">
        <f t="shared" si="11"/>
        <v/>
      </c>
      <c r="AD36" s="20" t="str">
        <f t="shared" si="12"/>
        <v/>
      </c>
      <c r="AE36" s="20" t="str">
        <f>IF(E36="","",SUM( INDEX( $H$9, 1) : H36))</f>
        <v/>
      </c>
      <c r="AF36" s="20" t="str">
        <f t="shared" si="13"/>
        <v/>
      </c>
      <c r="AG36" s="20" t="str">
        <f>IF(E36="","",SUM($AF$9:AF36))</f>
        <v/>
      </c>
      <c r="AH36" s="43" t="str">
        <f t="shared" si="14"/>
        <v/>
      </c>
      <c r="AI36" s="20" t="str">
        <f t="shared" si="15"/>
        <v/>
      </c>
      <c r="AJ36" s="20" t="str">
        <f t="shared" si="16"/>
        <v/>
      </c>
      <c r="AK36" s="20" t="str">
        <f t="shared" si="17"/>
        <v/>
      </c>
      <c r="AL36" s="20" t="str">
        <f>IF(E36="","",SUM( INDEX($I$9, 1) : I36))</f>
        <v/>
      </c>
      <c r="AM36" s="20" t="str">
        <f t="shared" si="18"/>
        <v/>
      </c>
      <c r="AN36" s="20" t="str">
        <f>IF(E36="","",SUM( INDEX($AM$9, 1) : AM36))</f>
        <v/>
      </c>
      <c r="AO36" s="43" t="str">
        <f t="shared" si="19"/>
        <v/>
      </c>
      <c r="AP36" s="43" t="str">
        <f t="shared" si="20"/>
        <v/>
      </c>
      <c r="AQ36" s="35" t="str">
        <f t="shared" si="21"/>
        <v/>
      </c>
      <c r="AR36" s="35" t="str">
        <f t="shared" si="22"/>
        <v/>
      </c>
      <c r="AS36" s="35" t="str">
        <f t="shared" si="23"/>
        <v/>
      </c>
      <c r="AT36" s="35" t="str">
        <f t="shared" si="24"/>
        <v/>
      </c>
      <c r="AU36" s="35" t="str">
        <f t="shared" si="25"/>
        <v/>
      </c>
      <c r="AV36" s="35" t="str">
        <f t="shared" si="26"/>
        <v/>
      </c>
      <c r="AW36" s="58" t="str">
        <f t="shared" si="27"/>
        <v/>
      </c>
      <c r="AX36" s="62" t="str">
        <f t="shared" si="28"/>
        <v/>
      </c>
      <c r="AY36" s="62" t="str">
        <f t="shared" si="29"/>
        <v/>
      </c>
      <c r="AZ36" s="62" t="str">
        <f t="shared" si="30"/>
        <v/>
      </c>
      <c r="BA36" s="62" t="str">
        <f t="shared" si="31"/>
        <v/>
      </c>
      <c r="BB36" s="62" t="str">
        <f t="shared" si="32"/>
        <v/>
      </c>
      <c r="BC36" s="62" t="str">
        <f t="shared" si="33"/>
        <v/>
      </c>
      <c r="BD36" s="69" t="str">
        <f t="shared" si="34"/>
        <v/>
      </c>
      <c r="BE36" s="69" t="str">
        <f t="shared" si="35"/>
        <v/>
      </c>
      <c r="BF36" s="69" t="str">
        <f>IF(Z36=Z37,"",SUM(AW$9:AW36)-SUM(BF$9:BF35))</f>
        <v/>
      </c>
      <c r="BG36" s="12">
        <f t="shared" si="38"/>
        <v>28</v>
      </c>
    </row>
    <row r="37" spans="1:59" s="4" customFormat="1" ht="20.100000000000001" customHeight="1">
      <c r="A37" s="13">
        <f t="shared" si="37"/>
        <v>29</v>
      </c>
      <c r="B37" s="153"/>
      <c r="C37" s="33"/>
      <c r="D37" s="33"/>
      <c r="E37" s="154"/>
      <c r="F37" s="155"/>
      <c r="G37" s="156"/>
      <c r="H37" s="19" t="str">
        <f t="shared" si="1"/>
        <v/>
      </c>
      <c r="I37" s="157"/>
      <c r="J37" s="19" t="str">
        <f t="shared" si="2"/>
        <v/>
      </c>
      <c r="K37" s="33"/>
      <c r="L37" s="34"/>
      <c r="M37" s="34"/>
      <c r="N37" s="19" t="str">
        <f t="shared" si="3"/>
        <v/>
      </c>
      <c r="O37" s="157"/>
      <c r="P37" s="19" t="str">
        <f t="shared" si="4"/>
        <v/>
      </c>
      <c r="Q37" s="19" t="str">
        <f t="shared" si="5"/>
        <v/>
      </c>
      <c r="R37" s="22"/>
      <c r="S37" s="33"/>
      <c r="T37" s="35" t="str">
        <f>IF(E37="","",Instructions!$B$5)</f>
        <v/>
      </c>
      <c r="U37" s="75" t="str">
        <f>IF(E37="","",Instructions!$C$5)</f>
        <v/>
      </c>
      <c r="V37" s="87" t="str">
        <f t="shared" si="6"/>
        <v/>
      </c>
      <c r="W37" s="72" t="str">
        <f>IF(E37="","",VLOOKUP(D37,Supervisors!$B$9:$F$32,5,FALSE))</f>
        <v/>
      </c>
      <c r="X37" s="72" t="str">
        <f>IF(E37="","",VLOOKUP(D37,Supervisors!$B$9:$G$32,6,FALSE))</f>
        <v/>
      </c>
      <c r="Y37" s="20" t="str">
        <f t="shared" si="7"/>
        <v/>
      </c>
      <c r="Z37" s="20" t="str">
        <f t="shared" si="8"/>
        <v/>
      </c>
      <c r="AA37" s="20" t="str">
        <f t="shared" si="9"/>
        <v/>
      </c>
      <c r="AB37" s="20" t="str">
        <f t="shared" si="10"/>
        <v/>
      </c>
      <c r="AC37" s="20" t="str">
        <f t="shared" si="11"/>
        <v/>
      </c>
      <c r="AD37" s="20" t="str">
        <f t="shared" si="12"/>
        <v/>
      </c>
      <c r="AE37" s="20" t="str">
        <f>IF(E37="","",SUM( INDEX( $H$9, 1) : H37))</f>
        <v/>
      </c>
      <c r="AF37" s="20" t="str">
        <f t="shared" si="13"/>
        <v/>
      </c>
      <c r="AG37" s="20" t="str">
        <f>IF(E37="","",SUM($AF$9:AF37))</f>
        <v/>
      </c>
      <c r="AH37" s="43" t="str">
        <f t="shared" si="14"/>
        <v/>
      </c>
      <c r="AI37" s="20" t="str">
        <f t="shared" si="15"/>
        <v/>
      </c>
      <c r="AJ37" s="20" t="str">
        <f t="shared" si="16"/>
        <v/>
      </c>
      <c r="AK37" s="20" t="str">
        <f t="shared" si="17"/>
        <v/>
      </c>
      <c r="AL37" s="20" t="str">
        <f>IF(E37="","",SUM( INDEX($I$9, 1) : I37))</f>
        <v/>
      </c>
      <c r="AM37" s="20" t="str">
        <f t="shared" si="18"/>
        <v/>
      </c>
      <c r="AN37" s="20" t="str">
        <f>IF(E37="","",SUM( INDEX($AM$9, 1) : AM37))</f>
        <v/>
      </c>
      <c r="AO37" s="43" t="str">
        <f t="shared" si="19"/>
        <v/>
      </c>
      <c r="AP37" s="43" t="str">
        <f t="shared" si="20"/>
        <v/>
      </c>
      <c r="AQ37" s="35" t="str">
        <f t="shared" si="21"/>
        <v/>
      </c>
      <c r="AR37" s="35" t="str">
        <f t="shared" si="22"/>
        <v/>
      </c>
      <c r="AS37" s="35" t="str">
        <f t="shared" si="23"/>
        <v/>
      </c>
      <c r="AT37" s="35" t="str">
        <f t="shared" si="24"/>
        <v/>
      </c>
      <c r="AU37" s="35" t="str">
        <f t="shared" si="25"/>
        <v/>
      </c>
      <c r="AV37" s="35" t="str">
        <f t="shared" si="26"/>
        <v/>
      </c>
      <c r="AW37" s="58" t="str">
        <f t="shared" si="27"/>
        <v/>
      </c>
      <c r="AX37" s="62" t="str">
        <f t="shared" si="28"/>
        <v/>
      </c>
      <c r="AY37" s="62" t="str">
        <f t="shared" si="29"/>
        <v/>
      </c>
      <c r="AZ37" s="62" t="str">
        <f t="shared" si="30"/>
        <v/>
      </c>
      <c r="BA37" s="62" t="str">
        <f t="shared" si="31"/>
        <v/>
      </c>
      <c r="BB37" s="62" t="str">
        <f t="shared" si="32"/>
        <v/>
      </c>
      <c r="BC37" s="62" t="str">
        <f t="shared" si="33"/>
        <v/>
      </c>
      <c r="BD37" s="69" t="str">
        <f t="shared" si="34"/>
        <v/>
      </c>
      <c r="BE37" s="69" t="str">
        <f t="shared" si="35"/>
        <v/>
      </c>
      <c r="BF37" s="69" t="str">
        <f>IF(Z37=Z38,"",SUM(AW$9:AW37)-SUM(BF$9:BF36))</f>
        <v/>
      </c>
      <c r="BG37" s="12">
        <f t="shared" si="38"/>
        <v>29</v>
      </c>
    </row>
    <row r="38" spans="1:59" s="4" customFormat="1" ht="20.100000000000001" customHeight="1">
      <c r="A38" s="13">
        <f t="shared" si="37"/>
        <v>30</v>
      </c>
      <c r="B38" s="153"/>
      <c r="C38" s="33"/>
      <c r="D38" s="33"/>
      <c r="E38" s="154"/>
      <c r="F38" s="155"/>
      <c r="G38" s="156"/>
      <c r="H38" s="19" t="str">
        <f t="shared" si="1"/>
        <v/>
      </c>
      <c r="I38" s="157"/>
      <c r="J38" s="19" t="str">
        <f t="shared" si="2"/>
        <v/>
      </c>
      <c r="K38" s="33"/>
      <c r="L38" s="34"/>
      <c r="M38" s="34"/>
      <c r="N38" s="19" t="str">
        <f t="shared" si="3"/>
        <v/>
      </c>
      <c r="O38" s="157"/>
      <c r="P38" s="19" t="str">
        <f t="shared" si="4"/>
        <v/>
      </c>
      <c r="Q38" s="19" t="str">
        <f t="shared" si="5"/>
        <v/>
      </c>
      <c r="R38" s="22"/>
      <c r="S38" s="33"/>
      <c r="T38" s="35" t="str">
        <f>IF(E38="","",Instructions!$B$5)</f>
        <v/>
      </c>
      <c r="U38" s="75" t="str">
        <f>IF(E38="","",Instructions!$C$5)</f>
        <v/>
      </c>
      <c r="V38" s="87" t="str">
        <f t="shared" si="6"/>
        <v/>
      </c>
      <c r="W38" s="72" t="str">
        <f>IF(E38="","",VLOOKUP(D38,Supervisors!$B$9:$F$32,5,FALSE))</f>
        <v/>
      </c>
      <c r="X38" s="72" t="str">
        <f>IF(E38="","",VLOOKUP(D38,Supervisors!$B$9:$G$32,6,FALSE))</f>
        <v/>
      </c>
      <c r="Y38" s="20" t="str">
        <f t="shared" si="7"/>
        <v/>
      </c>
      <c r="Z38" s="20" t="str">
        <f t="shared" si="8"/>
        <v/>
      </c>
      <c r="AA38" s="20" t="str">
        <f t="shared" si="9"/>
        <v/>
      </c>
      <c r="AB38" s="20" t="str">
        <f t="shared" si="10"/>
        <v/>
      </c>
      <c r="AC38" s="20" t="str">
        <f t="shared" si="11"/>
        <v/>
      </c>
      <c r="AD38" s="20" t="str">
        <f t="shared" si="12"/>
        <v/>
      </c>
      <c r="AE38" s="20" t="str">
        <f>IF(E38="","",SUM( INDEX( $H$9, 1) : H38))</f>
        <v/>
      </c>
      <c r="AF38" s="20" t="str">
        <f t="shared" si="13"/>
        <v/>
      </c>
      <c r="AG38" s="20" t="str">
        <f>IF(E38="","",SUM($AF$9:AF38))</f>
        <v/>
      </c>
      <c r="AH38" s="43" t="str">
        <f t="shared" si="14"/>
        <v/>
      </c>
      <c r="AI38" s="20" t="str">
        <f t="shared" si="15"/>
        <v/>
      </c>
      <c r="AJ38" s="20" t="str">
        <f t="shared" si="16"/>
        <v/>
      </c>
      <c r="AK38" s="20" t="str">
        <f t="shared" si="17"/>
        <v/>
      </c>
      <c r="AL38" s="20" t="str">
        <f>IF(E38="","",SUM( INDEX($I$9, 1) : I38))</f>
        <v/>
      </c>
      <c r="AM38" s="20" t="str">
        <f t="shared" si="18"/>
        <v/>
      </c>
      <c r="AN38" s="20" t="str">
        <f>IF(E38="","",SUM( INDEX($AM$9, 1) : AM38))</f>
        <v/>
      </c>
      <c r="AO38" s="43" t="str">
        <f t="shared" si="19"/>
        <v/>
      </c>
      <c r="AP38" s="43" t="str">
        <f t="shared" si="20"/>
        <v/>
      </c>
      <c r="AQ38" s="35" t="str">
        <f t="shared" si="21"/>
        <v/>
      </c>
      <c r="AR38" s="35" t="str">
        <f t="shared" si="22"/>
        <v/>
      </c>
      <c r="AS38" s="35" t="str">
        <f t="shared" si="23"/>
        <v/>
      </c>
      <c r="AT38" s="35" t="str">
        <f t="shared" si="24"/>
        <v/>
      </c>
      <c r="AU38" s="35" t="str">
        <f t="shared" si="25"/>
        <v/>
      </c>
      <c r="AV38" s="35" t="str">
        <f t="shared" si="26"/>
        <v/>
      </c>
      <c r="AW38" s="58" t="str">
        <f t="shared" si="27"/>
        <v/>
      </c>
      <c r="AX38" s="62" t="str">
        <f t="shared" si="28"/>
        <v/>
      </c>
      <c r="AY38" s="62" t="str">
        <f t="shared" si="29"/>
        <v/>
      </c>
      <c r="AZ38" s="62" t="str">
        <f t="shared" si="30"/>
        <v/>
      </c>
      <c r="BA38" s="62" t="str">
        <f t="shared" si="31"/>
        <v/>
      </c>
      <c r="BB38" s="62" t="str">
        <f t="shared" si="32"/>
        <v/>
      </c>
      <c r="BC38" s="62" t="str">
        <f t="shared" si="33"/>
        <v/>
      </c>
      <c r="BD38" s="69" t="str">
        <f t="shared" si="34"/>
        <v/>
      </c>
      <c r="BE38" s="69" t="str">
        <f t="shared" si="35"/>
        <v/>
      </c>
      <c r="BF38" s="69" t="str">
        <f>IF(Z38=Z39,"",SUM(AW$9:AW38)-SUM(BF$9:BF37))</f>
        <v/>
      </c>
      <c r="BG38" s="12">
        <f t="shared" si="38"/>
        <v>30</v>
      </c>
    </row>
    <row r="39" spans="1:59" ht="20.100000000000001" customHeight="1">
      <c r="A39" s="13">
        <f t="shared" si="37"/>
        <v>31</v>
      </c>
      <c r="B39" s="153"/>
      <c r="C39" s="33"/>
      <c r="D39" s="33"/>
      <c r="E39" s="154"/>
      <c r="F39" s="155"/>
      <c r="G39" s="156"/>
      <c r="H39" s="19" t="str">
        <f t="shared" si="1"/>
        <v/>
      </c>
      <c r="I39" s="157"/>
      <c r="J39" s="19" t="str">
        <f t="shared" si="2"/>
        <v/>
      </c>
      <c r="K39" s="33"/>
      <c r="L39" s="34"/>
      <c r="M39" s="34"/>
      <c r="N39" s="19" t="str">
        <f t="shared" si="3"/>
        <v/>
      </c>
      <c r="O39" s="157"/>
      <c r="P39" s="19" t="str">
        <f t="shared" si="4"/>
        <v/>
      </c>
      <c r="Q39" s="19" t="str">
        <f t="shared" si="5"/>
        <v/>
      </c>
      <c r="R39" s="22"/>
      <c r="S39" s="33"/>
      <c r="T39" s="35" t="str">
        <f>IF(E39="","",Instructions!$B$5)</f>
        <v/>
      </c>
      <c r="U39" s="75" t="str">
        <f>IF(E39="","",Instructions!$C$5)</f>
        <v/>
      </c>
      <c r="V39" s="87" t="str">
        <f t="shared" si="6"/>
        <v/>
      </c>
      <c r="W39" s="72" t="str">
        <f>IF(E39="","",VLOOKUP(D39,Supervisors!$B$9:$F$32,5,FALSE))</f>
        <v/>
      </c>
      <c r="X39" s="72" t="str">
        <f>IF(E39="","",VLOOKUP(D39,Supervisors!$B$9:$G$32,6,FALSE))</f>
        <v/>
      </c>
      <c r="Y39" s="20" t="str">
        <f t="shared" si="7"/>
        <v/>
      </c>
      <c r="Z39" s="20" t="str">
        <f t="shared" si="8"/>
        <v/>
      </c>
      <c r="AA39" s="20" t="str">
        <f t="shared" si="9"/>
        <v/>
      </c>
      <c r="AB39" s="20" t="str">
        <f t="shared" si="10"/>
        <v/>
      </c>
      <c r="AC39" s="20" t="str">
        <f t="shared" si="11"/>
        <v/>
      </c>
      <c r="AD39" s="20" t="str">
        <f t="shared" si="12"/>
        <v/>
      </c>
      <c r="AE39" s="20" t="str">
        <f>IF(E39="","",SUM( INDEX( $H$9, 1) : H39))</f>
        <v/>
      </c>
      <c r="AF39" s="20" t="str">
        <f t="shared" si="13"/>
        <v/>
      </c>
      <c r="AG39" s="20" t="str">
        <f>IF(E39="","",SUM($AF$9:AF39))</f>
        <v/>
      </c>
      <c r="AH39" s="43" t="str">
        <f t="shared" si="14"/>
        <v/>
      </c>
      <c r="AI39" s="20" t="str">
        <f t="shared" si="15"/>
        <v/>
      </c>
      <c r="AJ39" s="20" t="str">
        <f t="shared" si="16"/>
        <v/>
      </c>
      <c r="AK39" s="20" t="str">
        <f t="shared" si="17"/>
        <v/>
      </c>
      <c r="AL39" s="20" t="str">
        <f>IF(E39="","",SUM( INDEX($I$9, 1) : I39))</f>
        <v/>
      </c>
      <c r="AM39" s="20" t="str">
        <f t="shared" si="18"/>
        <v/>
      </c>
      <c r="AN39" s="20" t="str">
        <f>IF(E39="","",SUM( INDEX($AM$9, 1) : AM39))</f>
        <v/>
      </c>
      <c r="AO39" s="43" t="str">
        <f t="shared" si="19"/>
        <v/>
      </c>
      <c r="AP39" s="43" t="str">
        <f t="shared" si="20"/>
        <v/>
      </c>
      <c r="AQ39" s="35" t="str">
        <f t="shared" si="21"/>
        <v/>
      </c>
      <c r="AR39" s="35" t="str">
        <f t="shared" si="22"/>
        <v/>
      </c>
      <c r="AS39" s="35" t="str">
        <f t="shared" si="23"/>
        <v/>
      </c>
      <c r="AT39" s="35" t="str">
        <f t="shared" si="24"/>
        <v/>
      </c>
      <c r="AU39" s="35" t="str">
        <f t="shared" si="25"/>
        <v/>
      </c>
      <c r="AV39" s="35" t="str">
        <f t="shared" si="26"/>
        <v/>
      </c>
      <c r="AW39" s="58" t="str">
        <f t="shared" si="27"/>
        <v/>
      </c>
      <c r="AX39" s="62" t="str">
        <f t="shared" si="28"/>
        <v/>
      </c>
      <c r="AY39" s="62" t="str">
        <f t="shared" si="29"/>
        <v/>
      </c>
      <c r="AZ39" s="62" t="str">
        <f t="shared" si="30"/>
        <v/>
      </c>
      <c r="BA39" s="62" t="str">
        <f t="shared" si="31"/>
        <v/>
      </c>
      <c r="BB39" s="62" t="str">
        <f t="shared" si="32"/>
        <v/>
      </c>
      <c r="BC39" s="62" t="str">
        <f t="shared" si="33"/>
        <v/>
      </c>
      <c r="BD39" s="69" t="str">
        <f t="shared" si="34"/>
        <v/>
      </c>
      <c r="BE39" s="69" t="str">
        <f t="shared" si="35"/>
        <v/>
      </c>
      <c r="BF39" s="69" t="str">
        <f>IF(Z39=Z40,"",SUM(AW$9:AW39)-SUM(BF$9:BF38))</f>
        <v/>
      </c>
      <c r="BG39" s="12">
        <f t="shared" si="38"/>
        <v>31</v>
      </c>
    </row>
    <row r="40" spans="1:59" ht="20.100000000000001" customHeight="1">
      <c r="A40" s="13">
        <f t="shared" si="37"/>
        <v>32</v>
      </c>
      <c r="B40" s="153"/>
      <c r="C40" s="33"/>
      <c r="D40" s="33"/>
      <c r="E40" s="154"/>
      <c r="F40" s="155"/>
      <c r="G40" s="156"/>
      <c r="H40" s="19" t="str">
        <f t="shared" si="1"/>
        <v/>
      </c>
      <c r="I40" s="157"/>
      <c r="J40" s="19" t="str">
        <f t="shared" si="2"/>
        <v/>
      </c>
      <c r="K40" s="33"/>
      <c r="L40" s="34"/>
      <c r="M40" s="34"/>
      <c r="N40" s="19" t="str">
        <f t="shared" si="3"/>
        <v/>
      </c>
      <c r="O40" s="157"/>
      <c r="P40" s="19" t="str">
        <f t="shared" si="4"/>
        <v/>
      </c>
      <c r="Q40" s="19" t="str">
        <f t="shared" si="5"/>
        <v/>
      </c>
      <c r="R40" s="22"/>
      <c r="S40" s="33"/>
      <c r="T40" s="35" t="str">
        <f>IF(E40="","",Instructions!$B$5)</f>
        <v/>
      </c>
      <c r="U40" s="75" t="str">
        <f>IF(E40="","",Instructions!$C$5)</f>
        <v/>
      </c>
      <c r="V40" s="87" t="str">
        <f t="shared" si="6"/>
        <v/>
      </c>
      <c r="W40" s="72" t="str">
        <f>IF(E40="","",VLOOKUP(D40,Supervisors!$B$9:$F$32,5,FALSE))</f>
        <v/>
      </c>
      <c r="X40" s="72" t="str">
        <f>IF(E40="","",VLOOKUP(D40,Supervisors!$B$9:$G$32,6,FALSE))</f>
        <v/>
      </c>
      <c r="Y40" s="20" t="str">
        <f t="shared" si="7"/>
        <v/>
      </c>
      <c r="Z40" s="20" t="str">
        <f t="shared" si="8"/>
        <v/>
      </c>
      <c r="AA40" s="20" t="str">
        <f t="shared" si="9"/>
        <v/>
      </c>
      <c r="AB40" s="20" t="str">
        <f t="shared" si="10"/>
        <v/>
      </c>
      <c r="AC40" s="20" t="str">
        <f t="shared" si="11"/>
        <v/>
      </c>
      <c r="AD40" s="20" t="str">
        <f t="shared" si="12"/>
        <v/>
      </c>
      <c r="AE40" s="20" t="str">
        <f>IF(E40="","",SUM( INDEX( $H$9, 1) : H40))</f>
        <v/>
      </c>
      <c r="AF40" s="20" t="str">
        <f t="shared" si="13"/>
        <v/>
      </c>
      <c r="AG40" s="20" t="str">
        <f>IF(E40="","",SUM($AF$9:AF40))</f>
        <v/>
      </c>
      <c r="AH40" s="43" t="str">
        <f t="shared" si="14"/>
        <v/>
      </c>
      <c r="AI40" s="20" t="str">
        <f t="shared" si="15"/>
        <v/>
      </c>
      <c r="AJ40" s="20" t="str">
        <f t="shared" si="16"/>
        <v/>
      </c>
      <c r="AK40" s="20" t="str">
        <f t="shared" si="17"/>
        <v/>
      </c>
      <c r="AL40" s="20" t="str">
        <f>IF(E40="","",SUM( INDEX($I$9, 1) : I40))</f>
        <v/>
      </c>
      <c r="AM40" s="20" t="str">
        <f t="shared" si="18"/>
        <v/>
      </c>
      <c r="AN40" s="20" t="str">
        <f>IF(E40="","",SUM( INDEX($AM$9, 1) : AM40))</f>
        <v/>
      </c>
      <c r="AO40" s="43" t="str">
        <f t="shared" si="19"/>
        <v/>
      </c>
      <c r="AP40" s="43" t="str">
        <f t="shared" si="20"/>
        <v/>
      </c>
      <c r="AQ40" s="35" t="str">
        <f t="shared" si="21"/>
        <v/>
      </c>
      <c r="AR40" s="35" t="str">
        <f t="shared" si="22"/>
        <v/>
      </c>
      <c r="AS40" s="35" t="str">
        <f t="shared" si="23"/>
        <v/>
      </c>
      <c r="AT40" s="35" t="str">
        <f t="shared" si="24"/>
        <v/>
      </c>
      <c r="AU40" s="35" t="str">
        <f t="shared" si="25"/>
        <v/>
      </c>
      <c r="AV40" s="35" t="str">
        <f t="shared" si="26"/>
        <v/>
      </c>
      <c r="AW40" s="58" t="str">
        <f t="shared" si="27"/>
        <v/>
      </c>
      <c r="AX40" s="62" t="str">
        <f t="shared" si="28"/>
        <v/>
      </c>
      <c r="AY40" s="62" t="str">
        <f t="shared" si="29"/>
        <v/>
      </c>
      <c r="AZ40" s="62" t="str">
        <f t="shared" si="30"/>
        <v/>
      </c>
      <c r="BA40" s="62" t="str">
        <f t="shared" si="31"/>
        <v/>
      </c>
      <c r="BB40" s="62" t="str">
        <f t="shared" si="32"/>
        <v/>
      </c>
      <c r="BC40" s="62" t="str">
        <f t="shared" si="33"/>
        <v/>
      </c>
      <c r="BD40" s="69" t="str">
        <f t="shared" si="34"/>
        <v/>
      </c>
      <c r="BE40" s="69" t="str">
        <f t="shared" si="35"/>
        <v/>
      </c>
      <c r="BF40" s="69" t="str">
        <f>IF(Z40=Z41,"",SUM(AW$9:AW40)-SUM(BF$9:BF39))</f>
        <v/>
      </c>
      <c r="BG40" s="12">
        <f t="shared" si="38"/>
        <v>32</v>
      </c>
    </row>
    <row r="41" spans="1:59" ht="20.100000000000001" customHeight="1">
      <c r="A41" s="13">
        <f t="shared" si="37"/>
        <v>33</v>
      </c>
      <c r="B41" s="153"/>
      <c r="C41" s="33"/>
      <c r="D41" s="33"/>
      <c r="E41" s="154"/>
      <c r="F41" s="155"/>
      <c r="G41" s="156"/>
      <c r="H41" s="19" t="str">
        <f t="shared" si="1"/>
        <v/>
      </c>
      <c r="I41" s="157"/>
      <c r="J41" s="19" t="str">
        <f t="shared" si="2"/>
        <v/>
      </c>
      <c r="K41" s="33"/>
      <c r="L41" s="34"/>
      <c r="M41" s="34"/>
      <c r="N41" s="19" t="str">
        <f t="shared" si="3"/>
        <v/>
      </c>
      <c r="O41" s="157"/>
      <c r="P41" s="19" t="str">
        <f t="shared" si="4"/>
        <v/>
      </c>
      <c r="Q41" s="19" t="str">
        <f t="shared" si="5"/>
        <v/>
      </c>
      <c r="R41" s="22"/>
      <c r="S41" s="33"/>
      <c r="T41" s="35" t="str">
        <f>IF(E41="","",Instructions!$B$5)</f>
        <v/>
      </c>
      <c r="U41" s="75" t="str">
        <f>IF(E41="","",Instructions!$C$5)</f>
        <v/>
      </c>
      <c r="V41" s="87" t="str">
        <f t="shared" si="6"/>
        <v/>
      </c>
      <c r="W41" s="72" t="str">
        <f>IF(E41="","",VLOOKUP(D41,Supervisors!$B$9:$F$32,5,FALSE))</f>
        <v/>
      </c>
      <c r="X41" s="72" t="str">
        <f>IF(E41="","",VLOOKUP(D41,Supervisors!$B$9:$G$32,6,FALSE))</f>
        <v/>
      </c>
      <c r="Y41" s="20" t="str">
        <f t="shared" si="7"/>
        <v/>
      </c>
      <c r="Z41" s="20" t="str">
        <f t="shared" si="8"/>
        <v/>
      </c>
      <c r="AA41" s="20" t="str">
        <f t="shared" si="9"/>
        <v/>
      </c>
      <c r="AB41" s="20" t="str">
        <f t="shared" si="10"/>
        <v/>
      </c>
      <c r="AC41" s="20" t="str">
        <f t="shared" si="11"/>
        <v/>
      </c>
      <c r="AD41" s="20" t="str">
        <f t="shared" si="12"/>
        <v/>
      </c>
      <c r="AE41" s="20" t="str">
        <f>IF(E41="","",SUM( INDEX( $H$9, 1) : H41))</f>
        <v/>
      </c>
      <c r="AF41" s="20" t="str">
        <f t="shared" si="13"/>
        <v/>
      </c>
      <c r="AG41" s="20" t="str">
        <f>IF(E41="","",SUM($AF$9:AF41))</f>
        <v/>
      </c>
      <c r="AH41" s="43" t="str">
        <f t="shared" si="14"/>
        <v/>
      </c>
      <c r="AI41" s="20" t="str">
        <f t="shared" si="15"/>
        <v/>
      </c>
      <c r="AJ41" s="20" t="str">
        <f t="shared" si="16"/>
        <v/>
      </c>
      <c r="AK41" s="20" t="str">
        <f t="shared" si="17"/>
        <v/>
      </c>
      <c r="AL41" s="20" t="str">
        <f>IF(E41="","",SUM( INDEX($I$9, 1) : I41))</f>
        <v/>
      </c>
      <c r="AM41" s="20" t="str">
        <f t="shared" si="18"/>
        <v/>
      </c>
      <c r="AN41" s="20" t="str">
        <f>IF(E41="","",SUM( INDEX($AM$9, 1) : AM41))</f>
        <v/>
      </c>
      <c r="AO41" s="43" t="str">
        <f t="shared" si="19"/>
        <v/>
      </c>
      <c r="AP41" s="43" t="str">
        <f t="shared" si="20"/>
        <v/>
      </c>
      <c r="AQ41" s="35" t="str">
        <f t="shared" si="21"/>
        <v/>
      </c>
      <c r="AR41" s="35" t="str">
        <f t="shared" si="22"/>
        <v/>
      </c>
      <c r="AS41" s="35" t="str">
        <f t="shared" si="23"/>
        <v/>
      </c>
      <c r="AT41" s="35" t="str">
        <f t="shared" si="24"/>
        <v/>
      </c>
      <c r="AU41" s="35" t="str">
        <f t="shared" si="25"/>
        <v/>
      </c>
      <c r="AV41" s="35" t="str">
        <f t="shared" si="26"/>
        <v/>
      </c>
      <c r="AW41" s="58" t="str">
        <f t="shared" si="27"/>
        <v/>
      </c>
      <c r="AX41" s="62" t="str">
        <f t="shared" si="28"/>
        <v/>
      </c>
      <c r="AY41" s="62" t="str">
        <f t="shared" si="29"/>
        <v/>
      </c>
      <c r="AZ41" s="62" t="str">
        <f t="shared" si="30"/>
        <v/>
      </c>
      <c r="BA41" s="62" t="str">
        <f t="shared" si="31"/>
        <v/>
      </c>
      <c r="BB41" s="62" t="str">
        <f t="shared" si="32"/>
        <v/>
      </c>
      <c r="BC41" s="62" t="str">
        <f t="shared" si="33"/>
        <v/>
      </c>
      <c r="BD41" s="69" t="str">
        <f t="shared" si="34"/>
        <v/>
      </c>
      <c r="BE41" s="69" t="str">
        <f t="shared" si="35"/>
        <v/>
      </c>
      <c r="BF41" s="69" t="str">
        <f>IF(Z41=Z42,"",SUM(AW$9:AW41)-SUM(BF$9:BF40))</f>
        <v/>
      </c>
      <c r="BG41" s="12">
        <f t="shared" si="38"/>
        <v>33</v>
      </c>
    </row>
    <row r="42" spans="1:59" ht="20.100000000000001" customHeight="1">
      <c r="A42" s="13">
        <f t="shared" si="37"/>
        <v>34</v>
      </c>
      <c r="B42" s="153"/>
      <c r="C42" s="33"/>
      <c r="D42" s="33"/>
      <c r="E42" s="154"/>
      <c r="F42" s="155"/>
      <c r="G42" s="156"/>
      <c r="H42" s="19" t="str">
        <f t="shared" si="1"/>
        <v/>
      </c>
      <c r="I42" s="157"/>
      <c r="J42" s="19" t="str">
        <f t="shared" si="2"/>
        <v/>
      </c>
      <c r="K42" s="33"/>
      <c r="L42" s="34"/>
      <c r="M42" s="34"/>
      <c r="N42" s="19" t="str">
        <f t="shared" si="3"/>
        <v/>
      </c>
      <c r="O42" s="157"/>
      <c r="P42" s="19" t="str">
        <f t="shared" si="4"/>
        <v/>
      </c>
      <c r="Q42" s="19" t="str">
        <f t="shared" si="5"/>
        <v/>
      </c>
      <c r="R42" s="22"/>
      <c r="S42" s="33"/>
      <c r="T42" s="35" t="str">
        <f>IF(E42="","",Instructions!$B$5)</f>
        <v/>
      </c>
      <c r="U42" s="75" t="str">
        <f>IF(E42="","",Instructions!$C$5)</f>
        <v/>
      </c>
      <c r="V42" s="87" t="str">
        <f t="shared" si="6"/>
        <v/>
      </c>
      <c r="W42" s="72" t="str">
        <f>IF(E42="","",VLOOKUP(D42,Supervisors!$B$9:$F$32,5,FALSE))</f>
        <v/>
      </c>
      <c r="X42" s="72" t="str">
        <f>IF(E42="","",VLOOKUP(D42,Supervisors!$B$9:$G$32,6,FALSE))</f>
        <v/>
      </c>
      <c r="Y42" s="20" t="str">
        <f t="shared" si="7"/>
        <v/>
      </c>
      <c r="Z42" s="20" t="str">
        <f t="shared" si="8"/>
        <v/>
      </c>
      <c r="AA42" s="20" t="str">
        <f t="shared" si="9"/>
        <v/>
      </c>
      <c r="AB42" s="20" t="str">
        <f t="shared" si="10"/>
        <v/>
      </c>
      <c r="AC42" s="20" t="str">
        <f t="shared" si="11"/>
        <v/>
      </c>
      <c r="AD42" s="20" t="str">
        <f t="shared" si="12"/>
        <v/>
      </c>
      <c r="AE42" s="20" t="str">
        <f>IF(E42="","",SUM( INDEX( $H$9, 1) : H42))</f>
        <v/>
      </c>
      <c r="AF42" s="20" t="str">
        <f t="shared" si="13"/>
        <v/>
      </c>
      <c r="AG42" s="20" t="str">
        <f>IF(E42="","",SUM($AF$9:AF42))</f>
        <v/>
      </c>
      <c r="AH42" s="43" t="str">
        <f t="shared" si="14"/>
        <v/>
      </c>
      <c r="AI42" s="20" t="str">
        <f t="shared" si="15"/>
        <v/>
      </c>
      <c r="AJ42" s="20" t="str">
        <f t="shared" si="16"/>
        <v/>
      </c>
      <c r="AK42" s="20" t="str">
        <f t="shared" si="17"/>
        <v/>
      </c>
      <c r="AL42" s="20" t="str">
        <f>IF(E42="","",SUM( INDEX($I$9, 1) : I42))</f>
        <v/>
      </c>
      <c r="AM42" s="20" t="str">
        <f t="shared" si="18"/>
        <v/>
      </c>
      <c r="AN42" s="20" t="str">
        <f>IF(E42="","",SUM( INDEX($AM$9, 1) : AM42))</f>
        <v/>
      </c>
      <c r="AO42" s="43" t="str">
        <f t="shared" si="19"/>
        <v/>
      </c>
      <c r="AP42" s="43" t="str">
        <f t="shared" si="20"/>
        <v/>
      </c>
      <c r="AQ42" s="35" t="str">
        <f t="shared" si="21"/>
        <v/>
      </c>
      <c r="AR42" s="35" t="str">
        <f t="shared" si="22"/>
        <v/>
      </c>
      <c r="AS42" s="35" t="str">
        <f t="shared" si="23"/>
        <v/>
      </c>
      <c r="AT42" s="35" t="str">
        <f t="shared" si="24"/>
        <v/>
      </c>
      <c r="AU42" s="35" t="str">
        <f t="shared" si="25"/>
        <v/>
      </c>
      <c r="AV42" s="35" t="str">
        <f t="shared" si="26"/>
        <v/>
      </c>
      <c r="AW42" s="58" t="str">
        <f t="shared" si="27"/>
        <v/>
      </c>
      <c r="AX42" s="62" t="str">
        <f t="shared" si="28"/>
        <v/>
      </c>
      <c r="AY42" s="62" t="str">
        <f t="shared" si="29"/>
        <v/>
      </c>
      <c r="AZ42" s="62" t="str">
        <f t="shared" si="30"/>
        <v/>
      </c>
      <c r="BA42" s="62" t="str">
        <f t="shared" si="31"/>
        <v/>
      </c>
      <c r="BB42" s="62" t="str">
        <f t="shared" si="32"/>
        <v/>
      </c>
      <c r="BC42" s="62" t="str">
        <f t="shared" si="33"/>
        <v/>
      </c>
      <c r="BD42" s="69" t="str">
        <f t="shared" si="34"/>
        <v/>
      </c>
      <c r="BE42" s="69" t="str">
        <f t="shared" si="35"/>
        <v/>
      </c>
      <c r="BF42" s="69" t="str">
        <f>IF(Z42=Z43,"",SUM(AW$9:AW42)-SUM(BF$9:BF41))</f>
        <v/>
      </c>
      <c r="BG42" s="12">
        <f t="shared" si="38"/>
        <v>34</v>
      </c>
    </row>
    <row r="43" spans="1:59" ht="20.100000000000001" customHeight="1">
      <c r="A43" s="13">
        <f t="shared" si="37"/>
        <v>35</v>
      </c>
      <c r="B43" s="153"/>
      <c r="C43" s="33"/>
      <c r="D43" s="33"/>
      <c r="E43" s="154"/>
      <c r="F43" s="155"/>
      <c r="G43" s="156"/>
      <c r="H43" s="19" t="str">
        <f t="shared" si="1"/>
        <v/>
      </c>
      <c r="I43" s="157"/>
      <c r="J43" s="19" t="str">
        <f t="shared" si="2"/>
        <v/>
      </c>
      <c r="K43" s="33"/>
      <c r="L43" s="34"/>
      <c r="M43" s="34"/>
      <c r="N43" s="19" t="str">
        <f t="shared" si="3"/>
        <v/>
      </c>
      <c r="O43" s="157"/>
      <c r="P43" s="19" t="str">
        <f t="shared" si="4"/>
        <v/>
      </c>
      <c r="Q43" s="19" t="str">
        <f t="shared" si="5"/>
        <v/>
      </c>
      <c r="R43" s="22"/>
      <c r="S43" s="33"/>
      <c r="T43" s="35" t="str">
        <f>IF(E43="","",Instructions!$B$5)</f>
        <v/>
      </c>
      <c r="U43" s="75" t="str">
        <f>IF(E43="","",Instructions!$C$5)</f>
        <v/>
      </c>
      <c r="V43" s="87" t="str">
        <f t="shared" si="6"/>
        <v/>
      </c>
      <c r="W43" s="72" t="str">
        <f>IF(E43="","",VLOOKUP(D43,Supervisors!$B$9:$F$32,5,FALSE))</f>
        <v/>
      </c>
      <c r="X43" s="72" t="str">
        <f>IF(E43="","",VLOOKUP(D43,Supervisors!$B$9:$G$32,6,FALSE))</f>
        <v/>
      </c>
      <c r="Y43" s="20" t="str">
        <f t="shared" si="7"/>
        <v/>
      </c>
      <c r="Z43" s="20" t="str">
        <f t="shared" si="8"/>
        <v/>
      </c>
      <c r="AA43" s="20" t="str">
        <f t="shared" si="9"/>
        <v/>
      </c>
      <c r="AB43" s="20" t="str">
        <f t="shared" si="10"/>
        <v/>
      </c>
      <c r="AC43" s="20" t="str">
        <f t="shared" si="11"/>
        <v/>
      </c>
      <c r="AD43" s="20" t="str">
        <f t="shared" si="12"/>
        <v/>
      </c>
      <c r="AE43" s="20" t="str">
        <f>IF(E43="","",SUM( INDEX( $H$9, 1) : H43))</f>
        <v/>
      </c>
      <c r="AF43" s="20" t="str">
        <f t="shared" si="13"/>
        <v/>
      </c>
      <c r="AG43" s="20" t="str">
        <f>IF(E43="","",SUM($AF$9:AF43))</f>
        <v/>
      </c>
      <c r="AH43" s="43" t="str">
        <f t="shared" si="14"/>
        <v/>
      </c>
      <c r="AI43" s="20" t="str">
        <f t="shared" si="15"/>
        <v/>
      </c>
      <c r="AJ43" s="20" t="str">
        <f t="shared" si="16"/>
        <v/>
      </c>
      <c r="AK43" s="20" t="str">
        <f t="shared" si="17"/>
        <v/>
      </c>
      <c r="AL43" s="20" t="str">
        <f>IF(E43="","",SUM( INDEX($I$9, 1) : I43))</f>
        <v/>
      </c>
      <c r="AM43" s="20" t="str">
        <f t="shared" si="18"/>
        <v/>
      </c>
      <c r="AN43" s="20" t="str">
        <f>IF(E43="","",SUM( INDEX($AM$9, 1) : AM43))</f>
        <v/>
      </c>
      <c r="AO43" s="43" t="str">
        <f t="shared" si="19"/>
        <v/>
      </c>
      <c r="AP43" s="43" t="str">
        <f t="shared" si="20"/>
        <v/>
      </c>
      <c r="AQ43" s="35" t="str">
        <f t="shared" si="21"/>
        <v/>
      </c>
      <c r="AR43" s="35" t="str">
        <f t="shared" si="22"/>
        <v/>
      </c>
      <c r="AS43" s="35" t="str">
        <f t="shared" si="23"/>
        <v/>
      </c>
      <c r="AT43" s="35" t="str">
        <f t="shared" si="24"/>
        <v/>
      </c>
      <c r="AU43" s="35" t="str">
        <f t="shared" si="25"/>
        <v/>
      </c>
      <c r="AV43" s="35" t="str">
        <f t="shared" si="26"/>
        <v/>
      </c>
      <c r="AW43" s="58" t="str">
        <f t="shared" si="27"/>
        <v/>
      </c>
      <c r="AX43" s="62" t="str">
        <f t="shared" si="28"/>
        <v/>
      </c>
      <c r="AY43" s="62" t="str">
        <f t="shared" si="29"/>
        <v/>
      </c>
      <c r="AZ43" s="62" t="str">
        <f t="shared" si="30"/>
        <v/>
      </c>
      <c r="BA43" s="62" t="str">
        <f t="shared" si="31"/>
        <v/>
      </c>
      <c r="BB43" s="62" t="str">
        <f t="shared" si="32"/>
        <v/>
      </c>
      <c r="BC43" s="62" t="str">
        <f t="shared" si="33"/>
        <v/>
      </c>
      <c r="BD43" s="69" t="str">
        <f t="shared" si="34"/>
        <v/>
      </c>
      <c r="BE43" s="69" t="str">
        <f t="shared" si="35"/>
        <v/>
      </c>
      <c r="BF43" s="69" t="str">
        <f>IF(Z43=Z44,"",SUM(AW$9:AW43)-SUM(BF$9:BF42))</f>
        <v/>
      </c>
      <c r="BG43" s="12">
        <f t="shared" si="38"/>
        <v>35</v>
      </c>
    </row>
    <row r="44" spans="1:59" ht="20.100000000000001" customHeight="1">
      <c r="A44" s="13">
        <f t="shared" si="37"/>
        <v>36</v>
      </c>
      <c r="B44" s="153"/>
      <c r="C44" s="33"/>
      <c r="D44" s="33"/>
      <c r="E44" s="154"/>
      <c r="F44" s="155"/>
      <c r="G44" s="156"/>
      <c r="H44" s="19" t="str">
        <f t="shared" si="1"/>
        <v/>
      </c>
      <c r="I44" s="157"/>
      <c r="J44" s="19" t="str">
        <f t="shared" si="2"/>
        <v/>
      </c>
      <c r="K44" s="33"/>
      <c r="L44" s="34"/>
      <c r="M44" s="34"/>
      <c r="N44" s="19" t="str">
        <f t="shared" si="3"/>
        <v/>
      </c>
      <c r="O44" s="157"/>
      <c r="P44" s="19" t="str">
        <f t="shared" si="4"/>
        <v/>
      </c>
      <c r="Q44" s="19" t="str">
        <f t="shared" si="5"/>
        <v/>
      </c>
      <c r="R44" s="22"/>
      <c r="S44" s="33"/>
      <c r="T44" s="35" t="str">
        <f>IF(E44="","",Instructions!$B$5)</f>
        <v/>
      </c>
      <c r="U44" s="75" t="str">
        <f>IF(E44="","",Instructions!$C$5)</f>
        <v/>
      </c>
      <c r="V44" s="87" t="str">
        <f t="shared" si="6"/>
        <v/>
      </c>
      <c r="W44" s="72" t="str">
        <f>IF(E44="","",VLOOKUP(D44,Supervisors!$B$9:$F$32,5,FALSE))</f>
        <v/>
      </c>
      <c r="X44" s="72" t="str">
        <f>IF(E44="","",VLOOKUP(D44,Supervisors!$B$9:$G$32,6,FALSE))</f>
        <v/>
      </c>
      <c r="Y44" s="20" t="str">
        <f t="shared" si="7"/>
        <v/>
      </c>
      <c r="Z44" s="20" t="str">
        <f t="shared" si="8"/>
        <v/>
      </c>
      <c r="AA44" s="20" t="str">
        <f t="shared" si="9"/>
        <v/>
      </c>
      <c r="AB44" s="20" t="str">
        <f t="shared" si="10"/>
        <v/>
      </c>
      <c r="AC44" s="20" t="str">
        <f t="shared" si="11"/>
        <v/>
      </c>
      <c r="AD44" s="20" t="str">
        <f t="shared" si="12"/>
        <v/>
      </c>
      <c r="AE44" s="20" t="str">
        <f>IF(E44="","",SUM( INDEX( $H$9, 1) : H44))</f>
        <v/>
      </c>
      <c r="AF44" s="20" t="str">
        <f t="shared" si="13"/>
        <v/>
      </c>
      <c r="AG44" s="20" t="str">
        <f>IF(E44="","",SUM($AF$9:AF44))</f>
        <v/>
      </c>
      <c r="AH44" s="43" t="str">
        <f t="shared" si="14"/>
        <v/>
      </c>
      <c r="AI44" s="20" t="str">
        <f t="shared" si="15"/>
        <v/>
      </c>
      <c r="AJ44" s="20" t="str">
        <f t="shared" si="16"/>
        <v/>
      </c>
      <c r="AK44" s="20" t="str">
        <f t="shared" si="17"/>
        <v/>
      </c>
      <c r="AL44" s="20" t="str">
        <f>IF(E44="","",SUM( INDEX($I$9, 1) : I44))</f>
        <v/>
      </c>
      <c r="AM44" s="20" t="str">
        <f t="shared" si="18"/>
        <v/>
      </c>
      <c r="AN44" s="20" t="str">
        <f>IF(E44="","",SUM( INDEX($AM$9, 1) : AM44))</f>
        <v/>
      </c>
      <c r="AO44" s="43" t="str">
        <f t="shared" si="19"/>
        <v/>
      </c>
      <c r="AP44" s="43" t="str">
        <f t="shared" si="20"/>
        <v/>
      </c>
      <c r="AQ44" s="35" t="str">
        <f t="shared" si="21"/>
        <v/>
      </c>
      <c r="AR44" s="35" t="str">
        <f t="shared" si="22"/>
        <v/>
      </c>
      <c r="AS44" s="35" t="str">
        <f t="shared" si="23"/>
        <v/>
      </c>
      <c r="AT44" s="35" t="str">
        <f t="shared" si="24"/>
        <v/>
      </c>
      <c r="AU44" s="35" t="str">
        <f t="shared" si="25"/>
        <v/>
      </c>
      <c r="AV44" s="35" t="str">
        <f t="shared" si="26"/>
        <v/>
      </c>
      <c r="AW44" s="58" t="str">
        <f t="shared" si="27"/>
        <v/>
      </c>
      <c r="AX44" s="62" t="str">
        <f t="shared" si="28"/>
        <v/>
      </c>
      <c r="AY44" s="62" t="str">
        <f t="shared" si="29"/>
        <v/>
      </c>
      <c r="AZ44" s="62" t="str">
        <f t="shared" si="30"/>
        <v/>
      </c>
      <c r="BA44" s="62" t="str">
        <f t="shared" si="31"/>
        <v/>
      </c>
      <c r="BB44" s="62" t="str">
        <f t="shared" si="32"/>
        <v/>
      </c>
      <c r="BC44" s="62" t="str">
        <f t="shared" si="33"/>
        <v/>
      </c>
      <c r="BD44" s="69" t="str">
        <f t="shared" si="34"/>
        <v/>
      </c>
      <c r="BE44" s="69" t="str">
        <f t="shared" si="35"/>
        <v/>
      </c>
      <c r="BF44" s="69" t="str">
        <f>IF(Z44=Z45,"",SUM(AW$9:AW44)-SUM(BF$9:BF43))</f>
        <v/>
      </c>
      <c r="BG44" s="12">
        <f t="shared" si="38"/>
        <v>36</v>
      </c>
    </row>
    <row r="45" spans="1:59" ht="20.100000000000001" customHeight="1">
      <c r="A45" s="13">
        <f t="shared" si="37"/>
        <v>37</v>
      </c>
      <c r="B45" s="153"/>
      <c r="C45" s="33"/>
      <c r="D45" s="33"/>
      <c r="E45" s="154"/>
      <c r="F45" s="155"/>
      <c r="G45" s="156"/>
      <c r="H45" s="19" t="str">
        <f t="shared" si="1"/>
        <v/>
      </c>
      <c r="I45" s="157"/>
      <c r="J45" s="19" t="str">
        <f t="shared" si="2"/>
        <v/>
      </c>
      <c r="K45" s="33"/>
      <c r="L45" s="34"/>
      <c r="M45" s="34"/>
      <c r="N45" s="19" t="str">
        <f t="shared" si="3"/>
        <v/>
      </c>
      <c r="O45" s="157"/>
      <c r="P45" s="19" t="str">
        <f t="shared" si="4"/>
        <v/>
      </c>
      <c r="Q45" s="19" t="str">
        <f t="shared" si="5"/>
        <v/>
      </c>
      <c r="R45" s="22"/>
      <c r="S45" s="33"/>
      <c r="T45" s="35" t="str">
        <f>IF(E45="","",Instructions!$B$5)</f>
        <v/>
      </c>
      <c r="U45" s="75" t="str">
        <f>IF(E45="","",Instructions!$C$5)</f>
        <v/>
      </c>
      <c r="V45" s="87" t="str">
        <f t="shared" si="6"/>
        <v/>
      </c>
      <c r="W45" s="72" t="str">
        <f>IF(E45="","",VLOOKUP(D45,Supervisors!$B$9:$F$32,5,FALSE))</f>
        <v/>
      </c>
      <c r="X45" s="72" t="str">
        <f>IF(E45="","",VLOOKUP(D45,Supervisors!$B$9:$G$32,6,FALSE))</f>
        <v/>
      </c>
      <c r="Y45" s="20" t="str">
        <f t="shared" si="7"/>
        <v/>
      </c>
      <c r="Z45" s="20" t="str">
        <f t="shared" si="8"/>
        <v/>
      </c>
      <c r="AA45" s="20" t="str">
        <f t="shared" si="9"/>
        <v/>
      </c>
      <c r="AB45" s="20" t="str">
        <f t="shared" si="10"/>
        <v/>
      </c>
      <c r="AC45" s="20" t="str">
        <f t="shared" si="11"/>
        <v/>
      </c>
      <c r="AD45" s="20" t="str">
        <f t="shared" si="12"/>
        <v/>
      </c>
      <c r="AE45" s="20" t="str">
        <f>IF(E45="","",SUM( INDEX( $H$9, 1) : H45))</f>
        <v/>
      </c>
      <c r="AF45" s="20" t="str">
        <f t="shared" si="13"/>
        <v/>
      </c>
      <c r="AG45" s="20" t="str">
        <f>IF(E45="","",SUM($AF$9:AF45))</f>
        <v/>
      </c>
      <c r="AH45" s="43" t="str">
        <f t="shared" si="14"/>
        <v/>
      </c>
      <c r="AI45" s="20" t="str">
        <f t="shared" si="15"/>
        <v/>
      </c>
      <c r="AJ45" s="20" t="str">
        <f t="shared" si="16"/>
        <v/>
      </c>
      <c r="AK45" s="20" t="str">
        <f t="shared" si="17"/>
        <v/>
      </c>
      <c r="AL45" s="20" t="str">
        <f>IF(E45="","",SUM( INDEX($I$9, 1) : I45))</f>
        <v/>
      </c>
      <c r="AM45" s="20" t="str">
        <f t="shared" si="18"/>
        <v/>
      </c>
      <c r="AN45" s="20" t="str">
        <f>IF(E45="","",SUM( INDEX($AM$9, 1) : AM45))</f>
        <v/>
      </c>
      <c r="AO45" s="43" t="str">
        <f t="shared" si="19"/>
        <v/>
      </c>
      <c r="AP45" s="43" t="str">
        <f t="shared" si="20"/>
        <v/>
      </c>
      <c r="AQ45" s="35" t="str">
        <f t="shared" si="21"/>
        <v/>
      </c>
      <c r="AR45" s="35" t="str">
        <f t="shared" si="22"/>
        <v/>
      </c>
      <c r="AS45" s="35" t="str">
        <f t="shared" si="23"/>
        <v/>
      </c>
      <c r="AT45" s="35" t="str">
        <f t="shared" si="24"/>
        <v/>
      </c>
      <c r="AU45" s="35" t="str">
        <f t="shared" si="25"/>
        <v/>
      </c>
      <c r="AV45" s="35" t="str">
        <f t="shared" si="26"/>
        <v/>
      </c>
      <c r="AW45" s="58" t="str">
        <f t="shared" si="27"/>
        <v/>
      </c>
      <c r="AX45" s="62" t="str">
        <f t="shared" si="28"/>
        <v/>
      </c>
      <c r="AY45" s="62" t="str">
        <f t="shared" si="29"/>
        <v/>
      </c>
      <c r="AZ45" s="62" t="str">
        <f t="shared" si="30"/>
        <v/>
      </c>
      <c r="BA45" s="62" t="str">
        <f t="shared" si="31"/>
        <v/>
      </c>
      <c r="BB45" s="62" t="str">
        <f t="shared" si="32"/>
        <v/>
      </c>
      <c r="BC45" s="62" t="str">
        <f t="shared" si="33"/>
        <v/>
      </c>
      <c r="BD45" s="69" t="str">
        <f t="shared" si="34"/>
        <v/>
      </c>
      <c r="BE45" s="69" t="str">
        <f t="shared" si="35"/>
        <v/>
      </c>
      <c r="BF45" s="69" t="str">
        <f>IF(Z45=Z46,"",SUM(AW$9:AW45)-SUM(BF$9:BF44))</f>
        <v/>
      </c>
      <c r="BG45" s="12">
        <f t="shared" si="38"/>
        <v>37</v>
      </c>
    </row>
    <row r="46" spans="1:59" ht="20.100000000000001" customHeight="1">
      <c r="A46" s="13">
        <f t="shared" si="37"/>
        <v>38</v>
      </c>
      <c r="B46" s="153"/>
      <c r="C46" s="33"/>
      <c r="D46" s="33"/>
      <c r="E46" s="154"/>
      <c r="F46" s="155"/>
      <c r="G46" s="156"/>
      <c r="H46" s="19" t="str">
        <f t="shared" si="1"/>
        <v/>
      </c>
      <c r="I46" s="157"/>
      <c r="J46" s="19" t="str">
        <f t="shared" si="2"/>
        <v/>
      </c>
      <c r="K46" s="33"/>
      <c r="L46" s="34"/>
      <c r="M46" s="34"/>
      <c r="N46" s="19" t="str">
        <f t="shared" si="3"/>
        <v/>
      </c>
      <c r="O46" s="157"/>
      <c r="P46" s="19" t="str">
        <f t="shared" si="4"/>
        <v/>
      </c>
      <c r="Q46" s="19" t="str">
        <f t="shared" si="5"/>
        <v/>
      </c>
      <c r="R46" s="22"/>
      <c r="S46" s="33"/>
      <c r="T46" s="35" t="str">
        <f>IF(E46="","",Instructions!$B$5)</f>
        <v/>
      </c>
      <c r="U46" s="75" t="str">
        <f>IF(E46="","",Instructions!$C$5)</f>
        <v/>
      </c>
      <c r="V46" s="87" t="str">
        <f t="shared" si="6"/>
        <v/>
      </c>
      <c r="W46" s="72" t="str">
        <f>IF(E46="","",VLOOKUP(D46,Supervisors!$B$9:$F$32,5,FALSE))</f>
        <v/>
      </c>
      <c r="X46" s="72" t="str">
        <f>IF(E46="","",VLOOKUP(D46,Supervisors!$B$9:$G$32,6,FALSE))</f>
        <v/>
      </c>
      <c r="Y46" s="20" t="str">
        <f t="shared" si="7"/>
        <v/>
      </c>
      <c r="Z46" s="20" t="str">
        <f t="shared" si="8"/>
        <v/>
      </c>
      <c r="AA46" s="20" t="str">
        <f t="shared" si="9"/>
        <v/>
      </c>
      <c r="AB46" s="20" t="str">
        <f t="shared" si="10"/>
        <v/>
      </c>
      <c r="AC46" s="20" t="str">
        <f t="shared" si="11"/>
        <v/>
      </c>
      <c r="AD46" s="20" t="str">
        <f t="shared" si="12"/>
        <v/>
      </c>
      <c r="AE46" s="20" t="str">
        <f>IF(E46="","",SUM( INDEX( $H$9, 1) : H46))</f>
        <v/>
      </c>
      <c r="AF46" s="20" t="str">
        <f t="shared" si="13"/>
        <v/>
      </c>
      <c r="AG46" s="20" t="str">
        <f>IF(E46="","",SUM($AF$9:AF46))</f>
        <v/>
      </c>
      <c r="AH46" s="43" t="str">
        <f t="shared" si="14"/>
        <v/>
      </c>
      <c r="AI46" s="20" t="str">
        <f t="shared" si="15"/>
        <v/>
      </c>
      <c r="AJ46" s="20" t="str">
        <f t="shared" si="16"/>
        <v/>
      </c>
      <c r="AK46" s="20" t="str">
        <f t="shared" si="17"/>
        <v/>
      </c>
      <c r="AL46" s="20" t="str">
        <f>IF(E46="","",SUM( INDEX($I$9, 1) : I46))</f>
        <v/>
      </c>
      <c r="AM46" s="20" t="str">
        <f t="shared" si="18"/>
        <v/>
      </c>
      <c r="AN46" s="20" t="str">
        <f>IF(E46="","",SUM( INDEX($AM$9, 1) : AM46))</f>
        <v/>
      </c>
      <c r="AO46" s="43" t="str">
        <f t="shared" si="19"/>
        <v/>
      </c>
      <c r="AP46" s="43" t="str">
        <f t="shared" si="20"/>
        <v/>
      </c>
      <c r="AQ46" s="35" t="str">
        <f t="shared" si="21"/>
        <v/>
      </c>
      <c r="AR46" s="35" t="str">
        <f t="shared" si="22"/>
        <v/>
      </c>
      <c r="AS46" s="35" t="str">
        <f t="shared" si="23"/>
        <v/>
      </c>
      <c r="AT46" s="35" t="str">
        <f t="shared" si="24"/>
        <v/>
      </c>
      <c r="AU46" s="35" t="str">
        <f t="shared" si="25"/>
        <v/>
      </c>
      <c r="AV46" s="35" t="str">
        <f t="shared" si="26"/>
        <v/>
      </c>
      <c r="AW46" s="58" t="str">
        <f t="shared" si="27"/>
        <v/>
      </c>
      <c r="AX46" s="62" t="str">
        <f t="shared" si="28"/>
        <v/>
      </c>
      <c r="AY46" s="62" t="str">
        <f t="shared" si="29"/>
        <v/>
      </c>
      <c r="AZ46" s="62" t="str">
        <f t="shared" si="30"/>
        <v/>
      </c>
      <c r="BA46" s="62" t="str">
        <f t="shared" si="31"/>
        <v/>
      </c>
      <c r="BB46" s="62" t="str">
        <f t="shared" si="32"/>
        <v/>
      </c>
      <c r="BC46" s="62" t="str">
        <f t="shared" si="33"/>
        <v/>
      </c>
      <c r="BD46" s="69" t="str">
        <f t="shared" si="34"/>
        <v/>
      </c>
      <c r="BE46" s="69" t="str">
        <f t="shared" si="35"/>
        <v/>
      </c>
      <c r="BF46" s="69" t="str">
        <f>IF(Z46=Z47,"",SUM(AW$9:AW46)-SUM(BF$9:BF45))</f>
        <v/>
      </c>
      <c r="BG46" s="12">
        <f t="shared" si="38"/>
        <v>38</v>
      </c>
    </row>
    <row r="47" spans="1:59" ht="20.100000000000001" customHeight="1">
      <c r="A47" s="13">
        <f t="shared" si="37"/>
        <v>39</v>
      </c>
      <c r="B47" s="153"/>
      <c r="C47" s="33"/>
      <c r="D47" s="33"/>
      <c r="E47" s="154"/>
      <c r="F47" s="155"/>
      <c r="G47" s="156"/>
      <c r="H47" s="19" t="str">
        <f t="shared" si="1"/>
        <v/>
      </c>
      <c r="I47" s="157"/>
      <c r="J47" s="19" t="str">
        <f t="shared" si="2"/>
        <v/>
      </c>
      <c r="K47" s="33"/>
      <c r="L47" s="34"/>
      <c r="M47" s="34"/>
      <c r="N47" s="19" t="str">
        <f t="shared" si="3"/>
        <v/>
      </c>
      <c r="O47" s="157"/>
      <c r="P47" s="19" t="str">
        <f t="shared" si="4"/>
        <v/>
      </c>
      <c r="Q47" s="19" t="str">
        <f t="shared" si="5"/>
        <v/>
      </c>
      <c r="R47" s="22"/>
      <c r="S47" s="33"/>
      <c r="T47" s="35" t="str">
        <f>IF(E47="","",Instructions!$B$5)</f>
        <v/>
      </c>
      <c r="U47" s="75" t="str">
        <f>IF(E47="","",Instructions!$C$5)</f>
        <v/>
      </c>
      <c r="V47" s="87" t="str">
        <f t="shared" si="6"/>
        <v/>
      </c>
      <c r="W47" s="72" t="str">
        <f>IF(E47="","",VLOOKUP(D47,Supervisors!$B$9:$F$32,5,FALSE))</f>
        <v/>
      </c>
      <c r="X47" s="72" t="str">
        <f>IF(E47="","",VLOOKUP(D47,Supervisors!$B$9:$G$32,6,FALSE))</f>
        <v/>
      </c>
      <c r="Y47" s="20" t="str">
        <f t="shared" si="7"/>
        <v/>
      </c>
      <c r="Z47" s="20" t="str">
        <f t="shared" si="8"/>
        <v/>
      </c>
      <c r="AA47" s="20" t="str">
        <f t="shared" si="9"/>
        <v/>
      </c>
      <c r="AB47" s="20" t="str">
        <f t="shared" si="10"/>
        <v/>
      </c>
      <c r="AC47" s="20" t="str">
        <f t="shared" si="11"/>
        <v/>
      </c>
      <c r="AD47" s="20" t="str">
        <f t="shared" si="12"/>
        <v/>
      </c>
      <c r="AE47" s="20" t="str">
        <f>IF(E47="","",SUM( INDEX( $H$9, 1) : H47))</f>
        <v/>
      </c>
      <c r="AF47" s="20" t="str">
        <f t="shared" si="13"/>
        <v/>
      </c>
      <c r="AG47" s="20" t="str">
        <f>IF(E47="","",SUM($AF$9:AF47))</f>
        <v/>
      </c>
      <c r="AH47" s="43" t="str">
        <f t="shared" si="14"/>
        <v/>
      </c>
      <c r="AI47" s="20" t="str">
        <f t="shared" si="15"/>
        <v/>
      </c>
      <c r="AJ47" s="20" t="str">
        <f t="shared" si="16"/>
        <v/>
      </c>
      <c r="AK47" s="20" t="str">
        <f t="shared" si="17"/>
        <v/>
      </c>
      <c r="AL47" s="20" t="str">
        <f>IF(E47="","",SUM( INDEX($I$9, 1) : I47))</f>
        <v/>
      </c>
      <c r="AM47" s="20" t="str">
        <f t="shared" si="18"/>
        <v/>
      </c>
      <c r="AN47" s="20" t="str">
        <f>IF(E47="","",SUM( INDEX($AM$9, 1) : AM47))</f>
        <v/>
      </c>
      <c r="AO47" s="43" t="str">
        <f t="shared" si="19"/>
        <v/>
      </c>
      <c r="AP47" s="43" t="str">
        <f t="shared" si="20"/>
        <v/>
      </c>
      <c r="AQ47" s="35" t="str">
        <f t="shared" si="21"/>
        <v/>
      </c>
      <c r="AR47" s="35" t="str">
        <f t="shared" si="22"/>
        <v/>
      </c>
      <c r="AS47" s="35" t="str">
        <f t="shared" si="23"/>
        <v/>
      </c>
      <c r="AT47" s="35" t="str">
        <f t="shared" si="24"/>
        <v/>
      </c>
      <c r="AU47" s="35" t="str">
        <f t="shared" si="25"/>
        <v/>
      </c>
      <c r="AV47" s="35" t="str">
        <f t="shared" si="26"/>
        <v/>
      </c>
      <c r="AW47" s="58" t="str">
        <f t="shared" si="27"/>
        <v/>
      </c>
      <c r="AX47" s="62" t="str">
        <f t="shared" si="28"/>
        <v/>
      </c>
      <c r="AY47" s="62" t="str">
        <f t="shared" si="29"/>
        <v/>
      </c>
      <c r="AZ47" s="62" t="str">
        <f t="shared" si="30"/>
        <v/>
      </c>
      <c r="BA47" s="62" t="str">
        <f t="shared" si="31"/>
        <v/>
      </c>
      <c r="BB47" s="62" t="str">
        <f t="shared" si="32"/>
        <v/>
      </c>
      <c r="BC47" s="62" t="str">
        <f t="shared" si="33"/>
        <v/>
      </c>
      <c r="BD47" s="69" t="str">
        <f t="shared" si="34"/>
        <v/>
      </c>
      <c r="BE47" s="69" t="str">
        <f t="shared" si="35"/>
        <v/>
      </c>
      <c r="BF47" s="69" t="str">
        <f>IF(Z47=Z48,"",SUM(AW$9:AW47)-SUM(BF$9:BF46))</f>
        <v/>
      </c>
      <c r="BG47" s="12">
        <f t="shared" si="38"/>
        <v>39</v>
      </c>
    </row>
    <row r="48" spans="1:59" ht="20.100000000000001" customHeight="1">
      <c r="A48" s="13">
        <f t="shared" si="37"/>
        <v>40</v>
      </c>
      <c r="B48" s="153"/>
      <c r="C48" s="33"/>
      <c r="D48" s="33"/>
      <c r="E48" s="154"/>
      <c r="F48" s="155"/>
      <c r="G48" s="156"/>
      <c r="H48" s="19" t="str">
        <f t="shared" si="1"/>
        <v/>
      </c>
      <c r="I48" s="157"/>
      <c r="J48" s="19" t="str">
        <f t="shared" si="2"/>
        <v/>
      </c>
      <c r="K48" s="33"/>
      <c r="L48" s="34"/>
      <c r="M48" s="34"/>
      <c r="N48" s="19" t="str">
        <f t="shared" si="3"/>
        <v/>
      </c>
      <c r="O48" s="157"/>
      <c r="P48" s="19" t="str">
        <f t="shared" si="4"/>
        <v/>
      </c>
      <c r="Q48" s="19" t="str">
        <f t="shared" si="5"/>
        <v/>
      </c>
      <c r="R48" s="22"/>
      <c r="S48" s="33"/>
      <c r="T48" s="35" t="str">
        <f>IF(E48="","",Instructions!$B$5)</f>
        <v/>
      </c>
      <c r="U48" s="75" t="str">
        <f>IF(E48="","",Instructions!$C$5)</f>
        <v/>
      </c>
      <c r="V48" s="87" t="str">
        <f t="shared" si="6"/>
        <v/>
      </c>
      <c r="W48" s="72" t="str">
        <f>IF(E48="","",VLOOKUP(D48,Supervisors!$B$9:$F$32,5,FALSE))</f>
        <v/>
      </c>
      <c r="X48" s="72" t="str">
        <f>IF(E48="","",VLOOKUP(D48,Supervisors!$B$9:$G$32,6,FALSE))</f>
        <v/>
      </c>
      <c r="Y48" s="20" t="str">
        <f t="shared" si="7"/>
        <v/>
      </c>
      <c r="Z48" s="20" t="str">
        <f t="shared" si="8"/>
        <v/>
      </c>
      <c r="AA48" s="20" t="str">
        <f t="shared" si="9"/>
        <v/>
      </c>
      <c r="AB48" s="20" t="str">
        <f t="shared" si="10"/>
        <v/>
      </c>
      <c r="AC48" s="20" t="str">
        <f t="shared" si="11"/>
        <v/>
      </c>
      <c r="AD48" s="20" t="str">
        <f t="shared" si="12"/>
        <v/>
      </c>
      <c r="AE48" s="20" t="str">
        <f>IF(E48="","",SUM( INDEX( $H$9, 1) : H48))</f>
        <v/>
      </c>
      <c r="AF48" s="20" t="str">
        <f t="shared" si="13"/>
        <v/>
      </c>
      <c r="AG48" s="20" t="str">
        <f>IF(E48="","",SUM($AF$9:AF48))</f>
        <v/>
      </c>
      <c r="AH48" s="43" t="str">
        <f t="shared" si="14"/>
        <v/>
      </c>
      <c r="AI48" s="20" t="str">
        <f t="shared" si="15"/>
        <v/>
      </c>
      <c r="AJ48" s="20" t="str">
        <f t="shared" si="16"/>
        <v/>
      </c>
      <c r="AK48" s="20" t="str">
        <f t="shared" si="17"/>
        <v/>
      </c>
      <c r="AL48" s="20" t="str">
        <f>IF(E48="","",SUM( INDEX($I$9, 1) : I48))</f>
        <v/>
      </c>
      <c r="AM48" s="20" t="str">
        <f t="shared" si="18"/>
        <v/>
      </c>
      <c r="AN48" s="20" t="str">
        <f>IF(E48="","",SUM( INDEX($AM$9, 1) : AM48))</f>
        <v/>
      </c>
      <c r="AO48" s="43" t="str">
        <f t="shared" si="19"/>
        <v/>
      </c>
      <c r="AP48" s="43" t="str">
        <f t="shared" si="20"/>
        <v/>
      </c>
      <c r="AQ48" s="35" t="str">
        <f t="shared" si="21"/>
        <v/>
      </c>
      <c r="AR48" s="35" t="str">
        <f t="shared" si="22"/>
        <v/>
      </c>
      <c r="AS48" s="35" t="str">
        <f t="shared" si="23"/>
        <v/>
      </c>
      <c r="AT48" s="35" t="str">
        <f t="shared" si="24"/>
        <v/>
      </c>
      <c r="AU48" s="35" t="str">
        <f t="shared" si="25"/>
        <v/>
      </c>
      <c r="AV48" s="35" t="str">
        <f t="shared" si="26"/>
        <v/>
      </c>
      <c r="AW48" s="58" t="str">
        <f t="shared" si="27"/>
        <v/>
      </c>
      <c r="AX48" s="62" t="str">
        <f t="shared" si="28"/>
        <v/>
      </c>
      <c r="AY48" s="62" t="str">
        <f t="shared" si="29"/>
        <v/>
      </c>
      <c r="AZ48" s="62" t="str">
        <f t="shared" si="30"/>
        <v/>
      </c>
      <c r="BA48" s="62" t="str">
        <f t="shared" si="31"/>
        <v/>
      </c>
      <c r="BB48" s="62" t="str">
        <f t="shared" si="32"/>
        <v/>
      </c>
      <c r="BC48" s="62" t="str">
        <f t="shared" si="33"/>
        <v/>
      </c>
      <c r="BD48" s="69" t="str">
        <f t="shared" si="34"/>
        <v/>
      </c>
      <c r="BE48" s="69" t="str">
        <f t="shared" si="35"/>
        <v/>
      </c>
      <c r="BF48" s="69" t="str">
        <f>IF(Z48=Z49,"",SUM(AW$9:AW48)-SUM(BF$9:BF47))</f>
        <v/>
      </c>
      <c r="BG48" s="12">
        <f t="shared" si="38"/>
        <v>40</v>
      </c>
    </row>
    <row r="49" spans="1:59" ht="20.100000000000001" customHeight="1">
      <c r="A49" s="13">
        <f t="shared" si="37"/>
        <v>41</v>
      </c>
      <c r="B49" s="153"/>
      <c r="C49" s="33"/>
      <c r="D49" s="33"/>
      <c r="E49" s="154"/>
      <c r="F49" s="155"/>
      <c r="G49" s="156"/>
      <c r="H49" s="19" t="str">
        <f t="shared" si="1"/>
        <v/>
      </c>
      <c r="I49" s="157"/>
      <c r="J49" s="19" t="str">
        <f t="shared" si="2"/>
        <v/>
      </c>
      <c r="K49" s="33"/>
      <c r="L49" s="34"/>
      <c r="M49" s="34"/>
      <c r="N49" s="19" t="str">
        <f t="shared" si="3"/>
        <v/>
      </c>
      <c r="O49" s="157"/>
      <c r="P49" s="19" t="str">
        <f t="shared" si="4"/>
        <v/>
      </c>
      <c r="Q49" s="19" t="str">
        <f t="shared" si="5"/>
        <v/>
      </c>
      <c r="R49" s="22"/>
      <c r="S49" s="33"/>
      <c r="T49" s="35" t="str">
        <f>IF(E49="","",Instructions!$B$5)</f>
        <v/>
      </c>
      <c r="U49" s="75" t="str">
        <f>IF(E49="","",Instructions!$C$5)</f>
        <v/>
      </c>
      <c r="V49" s="87" t="str">
        <f t="shared" si="6"/>
        <v/>
      </c>
      <c r="W49" s="72" t="str">
        <f>IF(E49="","",VLOOKUP(D49,Supervisors!$B$9:$F$32,5,FALSE))</f>
        <v/>
      </c>
      <c r="X49" s="72" t="str">
        <f>IF(E49="","",VLOOKUP(D49,Supervisors!$B$9:$G$32,6,FALSE))</f>
        <v/>
      </c>
      <c r="Y49" s="20" t="str">
        <f t="shared" si="7"/>
        <v/>
      </c>
      <c r="Z49" s="20" t="str">
        <f t="shared" si="8"/>
        <v/>
      </c>
      <c r="AA49" s="20" t="str">
        <f t="shared" si="9"/>
        <v/>
      </c>
      <c r="AB49" s="20" t="str">
        <f t="shared" si="10"/>
        <v/>
      </c>
      <c r="AC49" s="20" t="str">
        <f t="shared" si="11"/>
        <v/>
      </c>
      <c r="AD49" s="20" t="str">
        <f t="shared" si="12"/>
        <v/>
      </c>
      <c r="AE49" s="20" t="str">
        <f>IF(E49="","",SUM( INDEX( $H$9, 1) : H49))</f>
        <v/>
      </c>
      <c r="AF49" s="20" t="str">
        <f t="shared" si="13"/>
        <v/>
      </c>
      <c r="AG49" s="20" t="str">
        <f>IF(E49="","",SUM($AF$9:AF49))</f>
        <v/>
      </c>
      <c r="AH49" s="43" t="str">
        <f t="shared" si="14"/>
        <v/>
      </c>
      <c r="AI49" s="20" t="str">
        <f t="shared" si="15"/>
        <v/>
      </c>
      <c r="AJ49" s="20" t="str">
        <f t="shared" si="16"/>
        <v/>
      </c>
      <c r="AK49" s="20" t="str">
        <f t="shared" si="17"/>
        <v/>
      </c>
      <c r="AL49" s="20" t="str">
        <f>IF(E49="","",SUM( INDEX($I$9, 1) : I49))</f>
        <v/>
      </c>
      <c r="AM49" s="20" t="str">
        <f t="shared" si="18"/>
        <v/>
      </c>
      <c r="AN49" s="20" t="str">
        <f>IF(E49="","",SUM( INDEX($AM$9, 1) : AM49))</f>
        <v/>
      </c>
      <c r="AO49" s="43" t="str">
        <f t="shared" si="19"/>
        <v/>
      </c>
      <c r="AP49" s="43" t="str">
        <f t="shared" si="20"/>
        <v/>
      </c>
      <c r="AQ49" s="35" t="str">
        <f t="shared" si="21"/>
        <v/>
      </c>
      <c r="AR49" s="35" t="str">
        <f t="shared" si="22"/>
        <v/>
      </c>
      <c r="AS49" s="35" t="str">
        <f t="shared" si="23"/>
        <v/>
      </c>
      <c r="AT49" s="35" t="str">
        <f t="shared" si="24"/>
        <v/>
      </c>
      <c r="AU49" s="35" t="str">
        <f t="shared" si="25"/>
        <v/>
      </c>
      <c r="AV49" s="35" t="str">
        <f t="shared" si="26"/>
        <v/>
      </c>
      <c r="AW49" s="58" t="str">
        <f t="shared" si="27"/>
        <v/>
      </c>
      <c r="AX49" s="62" t="str">
        <f t="shared" si="28"/>
        <v/>
      </c>
      <c r="AY49" s="62" t="str">
        <f t="shared" si="29"/>
        <v/>
      </c>
      <c r="AZ49" s="62" t="str">
        <f t="shared" si="30"/>
        <v/>
      </c>
      <c r="BA49" s="62" t="str">
        <f t="shared" si="31"/>
        <v/>
      </c>
      <c r="BB49" s="62" t="str">
        <f t="shared" si="32"/>
        <v/>
      </c>
      <c r="BC49" s="62" t="str">
        <f t="shared" si="33"/>
        <v/>
      </c>
      <c r="BD49" s="69" t="str">
        <f t="shared" si="34"/>
        <v/>
      </c>
      <c r="BE49" s="69" t="str">
        <f t="shared" si="35"/>
        <v/>
      </c>
      <c r="BF49" s="69" t="str">
        <f>IF(Z49=Z50,"",SUM(AW$9:AW49)-SUM(BF$9:BF48))</f>
        <v/>
      </c>
      <c r="BG49" s="12">
        <f t="shared" si="38"/>
        <v>41</v>
      </c>
    </row>
    <row r="50" spans="1:59" ht="20.100000000000001" customHeight="1">
      <c r="A50" s="13">
        <f t="shared" si="37"/>
        <v>42</v>
      </c>
      <c r="B50" s="153"/>
      <c r="C50" s="33"/>
      <c r="D50" s="33"/>
      <c r="E50" s="154"/>
      <c r="F50" s="155"/>
      <c r="G50" s="156"/>
      <c r="H50" s="19" t="str">
        <f t="shared" si="1"/>
        <v/>
      </c>
      <c r="I50" s="157"/>
      <c r="J50" s="19" t="str">
        <f t="shared" si="2"/>
        <v/>
      </c>
      <c r="K50" s="33"/>
      <c r="L50" s="34"/>
      <c r="M50" s="34"/>
      <c r="N50" s="19" t="str">
        <f t="shared" si="3"/>
        <v/>
      </c>
      <c r="O50" s="157"/>
      <c r="P50" s="19" t="str">
        <f t="shared" si="4"/>
        <v/>
      </c>
      <c r="Q50" s="19" t="str">
        <f t="shared" si="5"/>
        <v/>
      </c>
      <c r="R50" s="22"/>
      <c r="S50" s="33"/>
      <c r="T50" s="35" t="str">
        <f>IF(E50="","",Instructions!$B$5)</f>
        <v/>
      </c>
      <c r="U50" s="75" t="str">
        <f>IF(E50="","",Instructions!$C$5)</f>
        <v/>
      </c>
      <c r="V50" s="87" t="str">
        <f t="shared" si="6"/>
        <v/>
      </c>
      <c r="W50" s="72" t="str">
        <f>IF(E50="","",VLOOKUP(D50,Supervisors!$B$9:$F$32,5,FALSE))</f>
        <v/>
      </c>
      <c r="X50" s="72" t="str">
        <f>IF(E50="","",VLOOKUP(D50,Supervisors!$B$9:$G$32,6,FALSE))</f>
        <v/>
      </c>
      <c r="Y50" s="20" t="str">
        <f t="shared" si="7"/>
        <v/>
      </c>
      <c r="Z50" s="20" t="str">
        <f t="shared" si="8"/>
        <v/>
      </c>
      <c r="AA50" s="20" t="str">
        <f t="shared" si="9"/>
        <v/>
      </c>
      <c r="AB50" s="20" t="str">
        <f t="shared" si="10"/>
        <v/>
      </c>
      <c r="AC50" s="20" t="str">
        <f t="shared" si="11"/>
        <v/>
      </c>
      <c r="AD50" s="20" t="str">
        <f t="shared" si="12"/>
        <v/>
      </c>
      <c r="AE50" s="20" t="str">
        <f>IF(E50="","",SUM( INDEX( $H$9, 1) : H50))</f>
        <v/>
      </c>
      <c r="AF50" s="20" t="str">
        <f t="shared" si="13"/>
        <v/>
      </c>
      <c r="AG50" s="20" t="str">
        <f>IF(E50="","",SUM($AF$9:AF50))</f>
        <v/>
      </c>
      <c r="AH50" s="43" t="str">
        <f t="shared" si="14"/>
        <v/>
      </c>
      <c r="AI50" s="20" t="str">
        <f t="shared" si="15"/>
        <v/>
      </c>
      <c r="AJ50" s="20" t="str">
        <f t="shared" si="16"/>
        <v/>
      </c>
      <c r="AK50" s="20" t="str">
        <f t="shared" si="17"/>
        <v/>
      </c>
      <c r="AL50" s="20" t="str">
        <f>IF(E50="","",SUM( INDEX($I$9, 1) : I50))</f>
        <v/>
      </c>
      <c r="AM50" s="20" t="str">
        <f t="shared" si="18"/>
        <v/>
      </c>
      <c r="AN50" s="20" t="str">
        <f>IF(E50="","",SUM( INDEX($AM$9, 1) : AM50))</f>
        <v/>
      </c>
      <c r="AO50" s="43" t="str">
        <f t="shared" si="19"/>
        <v/>
      </c>
      <c r="AP50" s="43" t="str">
        <f t="shared" si="20"/>
        <v/>
      </c>
      <c r="AQ50" s="35" t="str">
        <f t="shared" si="21"/>
        <v/>
      </c>
      <c r="AR50" s="35" t="str">
        <f t="shared" si="22"/>
        <v/>
      </c>
      <c r="AS50" s="35" t="str">
        <f t="shared" si="23"/>
        <v/>
      </c>
      <c r="AT50" s="35" t="str">
        <f t="shared" si="24"/>
        <v/>
      </c>
      <c r="AU50" s="35" t="str">
        <f t="shared" si="25"/>
        <v/>
      </c>
      <c r="AV50" s="35" t="str">
        <f t="shared" si="26"/>
        <v/>
      </c>
      <c r="AW50" s="58" t="str">
        <f t="shared" si="27"/>
        <v/>
      </c>
      <c r="AX50" s="62" t="str">
        <f t="shared" si="28"/>
        <v/>
      </c>
      <c r="AY50" s="62" t="str">
        <f t="shared" si="29"/>
        <v/>
      </c>
      <c r="AZ50" s="62" t="str">
        <f t="shared" si="30"/>
        <v/>
      </c>
      <c r="BA50" s="62" t="str">
        <f t="shared" si="31"/>
        <v/>
      </c>
      <c r="BB50" s="62" t="str">
        <f t="shared" si="32"/>
        <v/>
      </c>
      <c r="BC50" s="62" t="str">
        <f t="shared" si="33"/>
        <v/>
      </c>
      <c r="BD50" s="69" t="str">
        <f t="shared" si="34"/>
        <v/>
      </c>
      <c r="BE50" s="69" t="str">
        <f t="shared" si="35"/>
        <v/>
      </c>
      <c r="BF50" s="69" t="str">
        <f>IF(Z50=Z51,"",SUM(AW$9:AW50)-SUM(BF$9:BF49))</f>
        <v/>
      </c>
      <c r="BG50" s="12">
        <f t="shared" si="38"/>
        <v>42</v>
      </c>
    </row>
    <row r="51" spans="1:59" ht="20.100000000000001" customHeight="1">
      <c r="A51" s="13">
        <f t="shared" si="37"/>
        <v>43</v>
      </c>
      <c r="B51" s="153"/>
      <c r="C51" s="33"/>
      <c r="D51" s="33"/>
      <c r="E51" s="154"/>
      <c r="F51" s="155"/>
      <c r="G51" s="156"/>
      <c r="H51" s="19" t="str">
        <f t="shared" si="1"/>
        <v/>
      </c>
      <c r="I51" s="157"/>
      <c r="J51" s="19" t="str">
        <f t="shared" si="2"/>
        <v/>
      </c>
      <c r="K51" s="33"/>
      <c r="L51" s="34"/>
      <c r="M51" s="34"/>
      <c r="N51" s="19" t="str">
        <f t="shared" si="3"/>
        <v/>
      </c>
      <c r="O51" s="157"/>
      <c r="P51" s="19" t="str">
        <f t="shared" si="4"/>
        <v/>
      </c>
      <c r="Q51" s="19" t="str">
        <f t="shared" si="5"/>
        <v/>
      </c>
      <c r="R51" s="22"/>
      <c r="S51" s="33"/>
      <c r="T51" s="35" t="str">
        <f>IF(E51="","",Instructions!$B$5)</f>
        <v/>
      </c>
      <c r="U51" s="75" t="str">
        <f>IF(E51="","",Instructions!$C$5)</f>
        <v/>
      </c>
      <c r="V51" s="87" t="str">
        <f t="shared" si="6"/>
        <v/>
      </c>
      <c r="W51" s="72" t="str">
        <f>IF(E51="","",VLOOKUP(D51,Supervisors!$B$9:$F$32,5,FALSE))</f>
        <v/>
      </c>
      <c r="X51" s="72" t="str">
        <f>IF(E51="","",VLOOKUP(D51,Supervisors!$B$9:$G$32,6,FALSE))</f>
        <v/>
      </c>
      <c r="Y51" s="20" t="str">
        <f t="shared" si="7"/>
        <v/>
      </c>
      <c r="Z51" s="20" t="str">
        <f t="shared" si="8"/>
        <v/>
      </c>
      <c r="AA51" s="20" t="str">
        <f t="shared" si="9"/>
        <v/>
      </c>
      <c r="AB51" s="20" t="str">
        <f t="shared" si="10"/>
        <v/>
      </c>
      <c r="AC51" s="20" t="str">
        <f t="shared" si="11"/>
        <v/>
      </c>
      <c r="AD51" s="20" t="str">
        <f t="shared" si="12"/>
        <v/>
      </c>
      <c r="AE51" s="20" t="str">
        <f>IF(E51="","",SUM( INDEX( $H$9, 1) : H51))</f>
        <v/>
      </c>
      <c r="AF51" s="20" t="str">
        <f t="shared" si="13"/>
        <v/>
      </c>
      <c r="AG51" s="20" t="str">
        <f>IF(E51="","",SUM($AF$9:AF51))</f>
        <v/>
      </c>
      <c r="AH51" s="43" t="str">
        <f t="shared" si="14"/>
        <v/>
      </c>
      <c r="AI51" s="20" t="str">
        <f t="shared" si="15"/>
        <v/>
      </c>
      <c r="AJ51" s="20" t="str">
        <f t="shared" si="16"/>
        <v/>
      </c>
      <c r="AK51" s="20" t="str">
        <f t="shared" si="17"/>
        <v/>
      </c>
      <c r="AL51" s="20" t="str">
        <f>IF(E51="","",SUM( INDEX($I$9, 1) : I51))</f>
        <v/>
      </c>
      <c r="AM51" s="20" t="str">
        <f t="shared" si="18"/>
        <v/>
      </c>
      <c r="AN51" s="20" t="str">
        <f>IF(E51="","",SUM( INDEX($AM$9, 1) : AM51))</f>
        <v/>
      </c>
      <c r="AO51" s="43" t="str">
        <f t="shared" si="19"/>
        <v/>
      </c>
      <c r="AP51" s="43" t="str">
        <f t="shared" si="20"/>
        <v/>
      </c>
      <c r="AQ51" s="35" t="str">
        <f t="shared" si="21"/>
        <v/>
      </c>
      <c r="AR51" s="35" t="str">
        <f t="shared" si="22"/>
        <v/>
      </c>
      <c r="AS51" s="35" t="str">
        <f t="shared" si="23"/>
        <v/>
      </c>
      <c r="AT51" s="35" t="str">
        <f t="shared" si="24"/>
        <v/>
      </c>
      <c r="AU51" s="35" t="str">
        <f t="shared" si="25"/>
        <v/>
      </c>
      <c r="AV51" s="35" t="str">
        <f t="shared" si="26"/>
        <v/>
      </c>
      <c r="AW51" s="58" t="str">
        <f t="shared" si="27"/>
        <v/>
      </c>
      <c r="AX51" s="62" t="str">
        <f t="shared" si="28"/>
        <v/>
      </c>
      <c r="AY51" s="62" t="str">
        <f t="shared" si="29"/>
        <v/>
      </c>
      <c r="AZ51" s="62" t="str">
        <f t="shared" si="30"/>
        <v/>
      </c>
      <c r="BA51" s="62" t="str">
        <f t="shared" si="31"/>
        <v/>
      </c>
      <c r="BB51" s="62" t="str">
        <f t="shared" si="32"/>
        <v/>
      </c>
      <c r="BC51" s="62" t="str">
        <f t="shared" si="33"/>
        <v/>
      </c>
      <c r="BD51" s="69" t="str">
        <f t="shared" si="34"/>
        <v/>
      </c>
      <c r="BE51" s="69" t="str">
        <f t="shared" si="35"/>
        <v/>
      </c>
      <c r="BF51" s="69" t="str">
        <f>IF(Z51=Z52,"",SUM(AW$9:AW51)-SUM(BF$9:BF50))</f>
        <v/>
      </c>
      <c r="BG51" s="12">
        <f t="shared" si="38"/>
        <v>43</v>
      </c>
    </row>
    <row r="52" spans="1:59" ht="20.100000000000001" customHeight="1">
      <c r="A52" s="13">
        <f t="shared" si="37"/>
        <v>44</v>
      </c>
      <c r="B52" s="153"/>
      <c r="C52" s="33"/>
      <c r="D52" s="33"/>
      <c r="E52" s="154"/>
      <c r="F52" s="155"/>
      <c r="G52" s="156"/>
      <c r="H52" s="19" t="str">
        <f t="shared" si="1"/>
        <v/>
      </c>
      <c r="I52" s="157"/>
      <c r="J52" s="19" t="str">
        <f t="shared" si="2"/>
        <v/>
      </c>
      <c r="K52" s="33"/>
      <c r="L52" s="34"/>
      <c r="M52" s="34"/>
      <c r="N52" s="19" t="str">
        <f t="shared" si="3"/>
        <v/>
      </c>
      <c r="O52" s="157"/>
      <c r="P52" s="19" t="str">
        <f t="shared" si="4"/>
        <v/>
      </c>
      <c r="Q52" s="19" t="str">
        <f t="shared" si="5"/>
        <v/>
      </c>
      <c r="R52" s="22"/>
      <c r="S52" s="33"/>
      <c r="T52" s="35" t="str">
        <f>IF(E52="","",Instructions!$B$5)</f>
        <v/>
      </c>
      <c r="U52" s="75" t="str">
        <f>IF(E52="","",Instructions!$C$5)</f>
        <v/>
      </c>
      <c r="V52" s="87" t="str">
        <f t="shared" si="6"/>
        <v/>
      </c>
      <c r="W52" s="72" t="str">
        <f>IF(E52="","",VLOOKUP(D52,Supervisors!$B$9:$F$32,5,FALSE))</f>
        <v/>
      </c>
      <c r="X52" s="72" t="str">
        <f>IF(E52="","",VLOOKUP(D52,Supervisors!$B$9:$G$32,6,FALSE))</f>
        <v/>
      </c>
      <c r="Y52" s="20" t="str">
        <f t="shared" si="7"/>
        <v/>
      </c>
      <c r="Z52" s="20" t="str">
        <f t="shared" si="8"/>
        <v/>
      </c>
      <c r="AA52" s="20" t="str">
        <f t="shared" si="9"/>
        <v/>
      </c>
      <c r="AB52" s="20" t="str">
        <f t="shared" si="10"/>
        <v/>
      </c>
      <c r="AC52" s="20" t="str">
        <f t="shared" si="11"/>
        <v/>
      </c>
      <c r="AD52" s="20" t="str">
        <f t="shared" si="12"/>
        <v/>
      </c>
      <c r="AE52" s="20" t="str">
        <f>IF(E52="","",SUM( INDEX( $H$9, 1) : H52))</f>
        <v/>
      </c>
      <c r="AF52" s="20" t="str">
        <f t="shared" si="13"/>
        <v/>
      </c>
      <c r="AG52" s="20" t="str">
        <f>IF(E52="","",SUM($AF$9:AF52))</f>
        <v/>
      </c>
      <c r="AH52" s="43" t="str">
        <f t="shared" si="14"/>
        <v/>
      </c>
      <c r="AI52" s="20" t="str">
        <f t="shared" si="15"/>
        <v/>
      </c>
      <c r="AJ52" s="20" t="str">
        <f t="shared" si="16"/>
        <v/>
      </c>
      <c r="AK52" s="20" t="str">
        <f t="shared" si="17"/>
        <v/>
      </c>
      <c r="AL52" s="20" t="str">
        <f>IF(E52="","",SUM( INDEX($I$9, 1) : I52))</f>
        <v/>
      </c>
      <c r="AM52" s="20" t="str">
        <f t="shared" si="18"/>
        <v/>
      </c>
      <c r="AN52" s="20" t="str">
        <f>IF(E52="","",SUM( INDEX($AM$9, 1) : AM52))</f>
        <v/>
      </c>
      <c r="AO52" s="43" t="str">
        <f t="shared" si="19"/>
        <v/>
      </c>
      <c r="AP52" s="43" t="str">
        <f t="shared" si="20"/>
        <v/>
      </c>
      <c r="AQ52" s="35" t="str">
        <f t="shared" si="21"/>
        <v/>
      </c>
      <c r="AR52" s="35" t="str">
        <f t="shared" si="22"/>
        <v/>
      </c>
      <c r="AS52" s="35" t="str">
        <f t="shared" si="23"/>
        <v/>
      </c>
      <c r="AT52" s="35" t="str">
        <f t="shared" si="24"/>
        <v/>
      </c>
      <c r="AU52" s="35" t="str">
        <f t="shared" si="25"/>
        <v/>
      </c>
      <c r="AV52" s="35" t="str">
        <f t="shared" si="26"/>
        <v/>
      </c>
      <c r="AW52" s="58" t="str">
        <f t="shared" si="27"/>
        <v/>
      </c>
      <c r="AX52" s="62" t="str">
        <f t="shared" si="28"/>
        <v/>
      </c>
      <c r="AY52" s="62" t="str">
        <f t="shared" si="29"/>
        <v/>
      </c>
      <c r="AZ52" s="62" t="str">
        <f t="shared" si="30"/>
        <v/>
      </c>
      <c r="BA52" s="62" t="str">
        <f t="shared" si="31"/>
        <v/>
      </c>
      <c r="BB52" s="62" t="str">
        <f t="shared" si="32"/>
        <v/>
      </c>
      <c r="BC52" s="62" t="str">
        <f t="shared" si="33"/>
        <v/>
      </c>
      <c r="BD52" s="69" t="str">
        <f t="shared" si="34"/>
        <v/>
      </c>
      <c r="BE52" s="69" t="str">
        <f t="shared" si="35"/>
        <v/>
      </c>
      <c r="BF52" s="69" t="str">
        <f>IF(Z52=Z53,"",SUM(AW$9:AW52)-SUM(BF$9:BF51))</f>
        <v/>
      </c>
      <c r="BG52" s="12">
        <f t="shared" si="38"/>
        <v>44</v>
      </c>
    </row>
    <row r="53" spans="1:59" ht="20.100000000000001" customHeight="1">
      <c r="A53" s="13">
        <f t="shared" si="37"/>
        <v>45</v>
      </c>
      <c r="B53" s="153"/>
      <c r="C53" s="33"/>
      <c r="D53" s="33"/>
      <c r="E53" s="154"/>
      <c r="F53" s="155"/>
      <c r="G53" s="156"/>
      <c r="H53" s="19" t="str">
        <f t="shared" si="1"/>
        <v/>
      </c>
      <c r="I53" s="157"/>
      <c r="J53" s="19" t="str">
        <f t="shared" si="2"/>
        <v/>
      </c>
      <c r="K53" s="33"/>
      <c r="L53" s="34"/>
      <c r="M53" s="34"/>
      <c r="N53" s="19" t="str">
        <f t="shared" si="3"/>
        <v/>
      </c>
      <c r="O53" s="157"/>
      <c r="P53" s="19" t="str">
        <f t="shared" si="4"/>
        <v/>
      </c>
      <c r="Q53" s="19" t="str">
        <f t="shared" si="5"/>
        <v/>
      </c>
      <c r="R53" s="22"/>
      <c r="S53" s="33"/>
      <c r="T53" s="35" t="str">
        <f>IF(E53="","",Instructions!$B$5)</f>
        <v/>
      </c>
      <c r="U53" s="75" t="str">
        <f>IF(E53="","",Instructions!$C$5)</f>
        <v/>
      </c>
      <c r="V53" s="87" t="str">
        <f t="shared" si="6"/>
        <v/>
      </c>
      <c r="W53" s="72" t="str">
        <f>IF(E53="","",VLOOKUP(D53,Supervisors!$B$9:$F$32,5,FALSE))</f>
        <v/>
      </c>
      <c r="X53" s="72" t="str">
        <f>IF(E53="","",VLOOKUP(D53,Supervisors!$B$9:$G$32,6,FALSE))</f>
        <v/>
      </c>
      <c r="Y53" s="20" t="str">
        <f t="shared" si="7"/>
        <v/>
      </c>
      <c r="Z53" s="20" t="str">
        <f t="shared" si="8"/>
        <v/>
      </c>
      <c r="AA53" s="20" t="str">
        <f t="shared" si="9"/>
        <v/>
      </c>
      <c r="AB53" s="20" t="str">
        <f t="shared" si="10"/>
        <v/>
      </c>
      <c r="AC53" s="20" t="str">
        <f t="shared" si="11"/>
        <v/>
      </c>
      <c r="AD53" s="20" t="str">
        <f t="shared" si="12"/>
        <v/>
      </c>
      <c r="AE53" s="20" t="str">
        <f>IF(E53="","",SUM( INDEX( $H$9, 1) : H53))</f>
        <v/>
      </c>
      <c r="AF53" s="20" t="str">
        <f t="shared" si="13"/>
        <v/>
      </c>
      <c r="AG53" s="20" t="str">
        <f>IF(E53="","",SUM($AF$9:AF53))</f>
        <v/>
      </c>
      <c r="AH53" s="43" t="str">
        <f t="shared" si="14"/>
        <v/>
      </c>
      <c r="AI53" s="20" t="str">
        <f t="shared" si="15"/>
        <v/>
      </c>
      <c r="AJ53" s="20" t="str">
        <f t="shared" si="16"/>
        <v/>
      </c>
      <c r="AK53" s="20" t="str">
        <f t="shared" si="17"/>
        <v/>
      </c>
      <c r="AL53" s="20" t="str">
        <f>IF(E53="","",SUM( INDEX($I$9, 1) : I53))</f>
        <v/>
      </c>
      <c r="AM53" s="20" t="str">
        <f t="shared" si="18"/>
        <v/>
      </c>
      <c r="AN53" s="20" t="str">
        <f>IF(E53="","",SUM( INDEX($AM$9, 1) : AM53))</f>
        <v/>
      </c>
      <c r="AO53" s="43" t="str">
        <f t="shared" si="19"/>
        <v/>
      </c>
      <c r="AP53" s="43" t="str">
        <f t="shared" si="20"/>
        <v/>
      </c>
      <c r="AQ53" s="35" t="str">
        <f t="shared" si="21"/>
        <v/>
      </c>
      <c r="AR53" s="35" t="str">
        <f t="shared" si="22"/>
        <v/>
      </c>
      <c r="AS53" s="35" t="str">
        <f t="shared" si="23"/>
        <v/>
      </c>
      <c r="AT53" s="35" t="str">
        <f t="shared" si="24"/>
        <v/>
      </c>
      <c r="AU53" s="35" t="str">
        <f t="shared" si="25"/>
        <v/>
      </c>
      <c r="AV53" s="35" t="str">
        <f t="shared" si="26"/>
        <v/>
      </c>
      <c r="AW53" s="58" t="str">
        <f t="shared" si="27"/>
        <v/>
      </c>
      <c r="AX53" s="62" t="str">
        <f t="shared" si="28"/>
        <v/>
      </c>
      <c r="AY53" s="62" t="str">
        <f t="shared" si="29"/>
        <v/>
      </c>
      <c r="AZ53" s="62" t="str">
        <f t="shared" si="30"/>
        <v/>
      </c>
      <c r="BA53" s="62" t="str">
        <f t="shared" si="31"/>
        <v/>
      </c>
      <c r="BB53" s="62" t="str">
        <f t="shared" si="32"/>
        <v/>
      </c>
      <c r="BC53" s="62" t="str">
        <f t="shared" si="33"/>
        <v/>
      </c>
      <c r="BD53" s="69" t="str">
        <f t="shared" si="34"/>
        <v/>
      </c>
      <c r="BE53" s="69" t="str">
        <f t="shared" si="35"/>
        <v/>
      </c>
      <c r="BF53" s="69" t="str">
        <f>IF(Z53=Z54,"",SUM(AW$9:AW53)-SUM(BF$9:BF52))</f>
        <v/>
      </c>
      <c r="BG53" s="12">
        <f t="shared" si="38"/>
        <v>45</v>
      </c>
    </row>
    <row r="54" spans="1:59" ht="20.100000000000001" customHeight="1">
      <c r="A54" s="13">
        <f t="shared" si="37"/>
        <v>46</v>
      </c>
      <c r="B54" s="153"/>
      <c r="C54" s="33"/>
      <c r="D54" s="33"/>
      <c r="E54" s="154"/>
      <c r="F54" s="155"/>
      <c r="G54" s="156"/>
      <c r="H54" s="19" t="str">
        <f t="shared" si="1"/>
        <v/>
      </c>
      <c r="I54" s="157"/>
      <c r="J54" s="19" t="str">
        <f t="shared" si="2"/>
        <v/>
      </c>
      <c r="K54" s="33"/>
      <c r="L54" s="34"/>
      <c r="M54" s="34"/>
      <c r="N54" s="19" t="str">
        <f t="shared" si="3"/>
        <v/>
      </c>
      <c r="O54" s="157"/>
      <c r="P54" s="19" t="str">
        <f t="shared" si="4"/>
        <v/>
      </c>
      <c r="Q54" s="19" t="str">
        <f t="shared" si="5"/>
        <v/>
      </c>
      <c r="R54" s="22"/>
      <c r="S54" s="33"/>
      <c r="T54" s="35" t="str">
        <f>IF(E54="","",Instructions!$B$5)</f>
        <v/>
      </c>
      <c r="U54" s="75" t="str">
        <f>IF(E54="","",Instructions!$C$5)</f>
        <v/>
      </c>
      <c r="V54" s="87" t="str">
        <f t="shared" si="6"/>
        <v/>
      </c>
      <c r="W54" s="72" t="str">
        <f>IF(E54="","",VLOOKUP(D54,Supervisors!$B$9:$F$32,5,FALSE))</f>
        <v/>
      </c>
      <c r="X54" s="72" t="str">
        <f>IF(E54="","",VLOOKUP(D54,Supervisors!$B$9:$G$32,6,FALSE))</f>
        <v/>
      </c>
      <c r="Y54" s="20" t="str">
        <f t="shared" si="7"/>
        <v/>
      </c>
      <c r="Z54" s="20" t="str">
        <f t="shared" si="8"/>
        <v/>
      </c>
      <c r="AA54" s="20" t="str">
        <f t="shared" si="9"/>
        <v/>
      </c>
      <c r="AB54" s="20" t="str">
        <f t="shared" si="10"/>
        <v/>
      </c>
      <c r="AC54" s="20" t="str">
        <f t="shared" si="11"/>
        <v/>
      </c>
      <c r="AD54" s="20" t="str">
        <f t="shared" si="12"/>
        <v/>
      </c>
      <c r="AE54" s="20" t="str">
        <f>IF(E54="","",SUM( INDEX( $H$9, 1) : H54))</f>
        <v/>
      </c>
      <c r="AF54" s="20" t="str">
        <f t="shared" si="13"/>
        <v/>
      </c>
      <c r="AG54" s="20" t="str">
        <f>IF(E54="","",SUM($AF$9:AF54))</f>
        <v/>
      </c>
      <c r="AH54" s="43" t="str">
        <f t="shared" si="14"/>
        <v/>
      </c>
      <c r="AI54" s="20" t="str">
        <f t="shared" si="15"/>
        <v/>
      </c>
      <c r="AJ54" s="20" t="str">
        <f t="shared" si="16"/>
        <v/>
      </c>
      <c r="AK54" s="20" t="str">
        <f t="shared" si="17"/>
        <v/>
      </c>
      <c r="AL54" s="20" t="str">
        <f>IF(E54="","",SUM( INDEX($I$9, 1) : I54))</f>
        <v/>
      </c>
      <c r="AM54" s="20" t="str">
        <f t="shared" si="18"/>
        <v/>
      </c>
      <c r="AN54" s="20" t="str">
        <f>IF(E54="","",SUM( INDEX($AM$9, 1) : AM54))</f>
        <v/>
      </c>
      <c r="AO54" s="43" t="str">
        <f t="shared" si="19"/>
        <v/>
      </c>
      <c r="AP54" s="43" t="str">
        <f t="shared" si="20"/>
        <v/>
      </c>
      <c r="AQ54" s="35" t="str">
        <f t="shared" si="21"/>
        <v/>
      </c>
      <c r="AR54" s="35" t="str">
        <f t="shared" si="22"/>
        <v/>
      </c>
      <c r="AS54" s="35" t="str">
        <f t="shared" si="23"/>
        <v/>
      </c>
      <c r="AT54" s="35" t="str">
        <f t="shared" si="24"/>
        <v/>
      </c>
      <c r="AU54" s="35" t="str">
        <f t="shared" si="25"/>
        <v/>
      </c>
      <c r="AV54" s="35" t="str">
        <f t="shared" si="26"/>
        <v/>
      </c>
      <c r="AW54" s="58" t="str">
        <f t="shared" si="27"/>
        <v/>
      </c>
      <c r="AX54" s="62" t="str">
        <f t="shared" si="28"/>
        <v/>
      </c>
      <c r="AY54" s="62" t="str">
        <f t="shared" si="29"/>
        <v/>
      </c>
      <c r="AZ54" s="62" t="str">
        <f t="shared" si="30"/>
        <v/>
      </c>
      <c r="BA54" s="62" t="str">
        <f t="shared" si="31"/>
        <v/>
      </c>
      <c r="BB54" s="62" t="str">
        <f t="shared" si="32"/>
        <v/>
      </c>
      <c r="BC54" s="62" t="str">
        <f t="shared" si="33"/>
        <v/>
      </c>
      <c r="BD54" s="69" t="str">
        <f t="shared" si="34"/>
        <v/>
      </c>
      <c r="BE54" s="69" t="str">
        <f t="shared" si="35"/>
        <v/>
      </c>
      <c r="BF54" s="69" t="str">
        <f>IF(Z54=Z55,"",SUM(AW$9:AW54)-SUM(BF$9:BF53))</f>
        <v/>
      </c>
      <c r="BG54" s="12">
        <f t="shared" si="38"/>
        <v>46</v>
      </c>
    </row>
    <row r="55" spans="1:59" ht="20.100000000000001" customHeight="1">
      <c r="A55" s="13">
        <f t="shared" si="37"/>
        <v>47</v>
      </c>
      <c r="B55" s="153"/>
      <c r="C55" s="33"/>
      <c r="D55" s="33"/>
      <c r="E55" s="154"/>
      <c r="F55" s="155"/>
      <c r="G55" s="156"/>
      <c r="H55" s="19" t="str">
        <f t="shared" si="1"/>
        <v/>
      </c>
      <c r="I55" s="157"/>
      <c r="J55" s="19" t="str">
        <f t="shared" si="2"/>
        <v/>
      </c>
      <c r="K55" s="33"/>
      <c r="L55" s="34"/>
      <c r="M55" s="34"/>
      <c r="N55" s="19" t="str">
        <f t="shared" si="3"/>
        <v/>
      </c>
      <c r="O55" s="157"/>
      <c r="P55" s="19" t="str">
        <f t="shared" si="4"/>
        <v/>
      </c>
      <c r="Q55" s="19" t="str">
        <f t="shared" si="5"/>
        <v/>
      </c>
      <c r="R55" s="22"/>
      <c r="S55" s="33"/>
      <c r="T55" s="35" t="str">
        <f>IF(E55="","",Instructions!$B$5)</f>
        <v/>
      </c>
      <c r="U55" s="75" t="str">
        <f>IF(E55="","",Instructions!$C$5)</f>
        <v/>
      </c>
      <c r="V55" s="87" t="str">
        <f t="shared" si="6"/>
        <v/>
      </c>
      <c r="W55" s="72" t="str">
        <f>IF(E55="","",VLOOKUP(D55,Supervisors!$B$9:$F$32,5,FALSE))</f>
        <v/>
      </c>
      <c r="X55" s="72" t="str">
        <f>IF(E55="","",VLOOKUP(D55,Supervisors!$B$9:$G$32,6,FALSE))</f>
        <v/>
      </c>
      <c r="Y55" s="20" t="str">
        <f t="shared" si="7"/>
        <v/>
      </c>
      <c r="Z55" s="20" t="str">
        <f t="shared" si="8"/>
        <v/>
      </c>
      <c r="AA55" s="20" t="str">
        <f t="shared" si="9"/>
        <v/>
      </c>
      <c r="AB55" s="20" t="str">
        <f t="shared" si="10"/>
        <v/>
      </c>
      <c r="AC55" s="20" t="str">
        <f t="shared" si="11"/>
        <v/>
      </c>
      <c r="AD55" s="20" t="str">
        <f t="shared" si="12"/>
        <v/>
      </c>
      <c r="AE55" s="20" t="str">
        <f>IF(E55="","",SUM( INDEX( $H$9, 1) : H55))</f>
        <v/>
      </c>
      <c r="AF55" s="20" t="str">
        <f t="shared" si="13"/>
        <v/>
      </c>
      <c r="AG55" s="20" t="str">
        <f>IF(E55="","",SUM($AF$9:AF55))</f>
        <v/>
      </c>
      <c r="AH55" s="43" t="str">
        <f t="shared" si="14"/>
        <v/>
      </c>
      <c r="AI55" s="20" t="str">
        <f t="shared" si="15"/>
        <v/>
      </c>
      <c r="AJ55" s="20" t="str">
        <f t="shared" si="16"/>
        <v/>
      </c>
      <c r="AK55" s="20" t="str">
        <f t="shared" si="17"/>
        <v/>
      </c>
      <c r="AL55" s="20" t="str">
        <f>IF(E55="","",SUM( INDEX($I$9, 1) : I55))</f>
        <v/>
      </c>
      <c r="AM55" s="20" t="str">
        <f t="shared" si="18"/>
        <v/>
      </c>
      <c r="AN55" s="20" t="str">
        <f>IF(E55="","",SUM( INDEX($AM$9, 1) : AM55))</f>
        <v/>
      </c>
      <c r="AO55" s="43" t="str">
        <f t="shared" si="19"/>
        <v/>
      </c>
      <c r="AP55" s="43" t="str">
        <f t="shared" si="20"/>
        <v/>
      </c>
      <c r="AQ55" s="35" t="str">
        <f t="shared" si="21"/>
        <v/>
      </c>
      <c r="AR55" s="35" t="str">
        <f t="shared" si="22"/>
        <v/>
      </c>
      <c r="AS55" s="35" t="str">
        <f t="shared" si="23"/>
        <v/>
      </c>
      <c r="AT55" s="35" t="str">
        <f t="shared" si="24"/>
        <v/>
      </c>
      <c r="AU55" s="35" t="str">
        <f t="shared" si="25"/>
        <v/>
      </c>
      <c r="AV55" s="35" t="str">
        <f t="shared" si="26"/>
        <v/>
      </c>
      <c r="AW55" s="58" t="str">
        <f t="shared" si="27"/>
        <v/>
      </c>
      <c r="AX55" s="62" t="str">
        <f t="shared" si="28"/>
        <v/>
      </c>
      <c r="AY55" s="62" t="str">
        <f t="shared" si="29"/>
        <v/>
      </c>
      <c r="AZ55" s="62" t="str">
        <f t="shared" si="30"/>
        <v/>
      </c>
      <c r="BA55" s="62" t="str">
        <f t="shared" si="31"/>
        <v/>
      </c>
      <c r="BB55" s="62" t="str">
        <f t="shared" si="32"/>
        <v/>
      </c>
      <c r="BC55" s="62" t="str">
        <f t="shared" si="33"/>
        <v/>
      </c>
      <c r="BD55" s="69" t="str">
        <f t="shared" si="34"/>
        <v/>
      </c>
      <c r="BE55" s="69" t="str">
        <f t="shared" si="35"/>
        <v/>
      </c>
      <c r="BF55" s="69" t="str">
        <f>IF(Z55=Z56,"",SUM(AW$9:AW55)-SUM(BF$9:BF54))</f>
        <v/>
      </c>
      <c r="BG55" s="12">
        <f t="shared" si="38"/>
        <v>47</v>
      </c>
    </row>
    <row r="56" spans="1:59" ht="20.100000000000001" customHeight="1">
      <c r="A56" s="13">
        <f t="shared" si="37"/>
        <v>48</v>
      </c>
      <c r="B56" s="153"/>
      <c r="C56" s="33"/>
      <c r="D56" s="33"/>
      <c r="E56" s="154"/>
      <c r="F56" s="155"/>
      <c r="G56" s="156"/>
      <c r="H56" s="19" t="str">
        <f t="shared" si="1"/>
        <v/>
      </c>
      <c r="I56" s="157"/>
      <c r="J56" s="19" t="str">
        <f t="shared" si="2"/>
        <v/>
      </c>
      <c r="K56" s="33"/>
      <c r="L56" s="34"/>
      <c r="M56" s="34"/>
      <c r="N56" s="19" t="str">
        <f t="shared" si="3"/>
        <v/>
      </c>
      <c r="O56" s="157"/>
      <c r="P56" s="19" t="str">
        <f t="shared" si="4"/>
        <v/>
      </c>
      <c r="Q56" s="19" t="str">
        <f t="shared" si="5"/>
        <v/>
      </c>
      <c r="R56" s="22"/>
      <c r="S56" s="33"/>
      <c r="T56" s="35" t="str">
        <f>IF(E56="","",Instructions!$B$5)</f>
        <v/>
      </c>
      <c r="U56" s="75" t="str">
        <f>IF(E56="","",Instructions!$C$5)</f>
        <v/>
      </c>
      <c r="V56" s="87" t="str">
        <f t="shared" si="6"/>
        <v/>
      </c>
      <c r="W56" s="72" t="str">
        <f>IF(E56="","",VLOOKUP(D56,Supervisors!$B$9:$F$32,5,FALSE))</f>
        <v/>
      </c>
      <c r="X56" s="72" t="str">
        <f>IF(E56="","",VLOOKUP(D56,Supervisors!$B$9:$G$32,6,FALSE))</f>
        <v/>
      </c>
      <c r="Y56" s="20" t="str">
        <f t="shared" si="7"/>
        <v/>
      </c>
      <c r="Z56" s="20" t="str">
        <f t="shared" si="8"/>
        <v/>
      </c>
      <c r="AA56" s="20" t="str">
        <f t="shared" si="9"/>
        <v/>
      </c>
      <c r="AB56" s="20" t="str">
        <f t="shared" si="10"/>
        <v/>
      </c>
      <c r="AC56" s="20" t="str">
        <f t="shared" si="11"/>
        <v/>
      </c>
      <c r="AD56" s="20" t="str">
        <f t="shared" si="12"/>
        <v/>
      </c>
      <c r="AE56" s="20" t="str">
        <f>IF(E56="","",SUM( INDEX( $H$9, 1) : H56))</f>
        <v/>
      </c>
      <c r="AF56" s="20" t="str">
        <f t="shared" si="13"/>
        <v/>
      </c>
      <c r="AG56" s="20" t="str">
        <f>IF(E56="","",SUM($AF$9:AF56))</f>
        <v/>
      </c>
      <c r="AH56" s="43" t="str">
        <f t="shared" si="14"/>
        <v/>
      </c>
      <c r="AI56" s="20" t="str">
        <f t="shared" si="15"/>
        <v/>
      </c>
      <c r="AJ56" s="20" t="str">
        <f t="shared" si="16"/>
        <v/>
      </c>
      <c r="AK56" s="20" t="str">
        <f t="shared" si="17"/>
        <v/>
      </c>
      <c r="AL56" s="20" t="str">
        <f>IF(E56="","",SUM( INDEX($I$9, 1) : I56))</f>
        <v/>
      </c>
      <c r="AM56" s="20" t="str">
        <f t="shared" si="18"/>
        <v/>
      </c>
      <c r="AN56" s="20" t="str">
        <f>IF(E56="","",SUM( INDEX($AM$9, 1) : AM56))</f>
        <v/>
      </c>
      <c r="AO56" s="43" t="str">
        <f t="shared" si="19"/>
        <v/>
      </c>
      <c r="AP56" s="43" t="str">
        <f t="shared" si="20"/>
        <v/>
      </c>
      <c r="AQ56" s="35" t="str">
        <f t="shared" si="21"/>
        <v/>
      </c>
      <c r="AR56" s="35" t="str">
        <f t="shared" si="22"/>
        <v/>
      </c>
      <c r="AS56" s="35" t="str">
        <f t="shared" si="23"/>
        <v/>
      </c>
      <c r="AT56" s="35" t="str">
        <f t="shared" si="24"/>
        <v/>
      </c>
      <c r="AU56" s="35" t="str">
        <f t="shared" si="25"/>
        <v/>
      </c>
      <c r="AV56" s="35" t="str">
        <f t="shared" si="26"/>
        <v/>
      </c>
      <c r="AW56" s="58" t="str">
        <f t="shared" si="27"/>
        <v/>
      </c>
      <c r="AX56" s="62" t="str">
        <f t="shared" si="28"/>
        <v/>
      </c>
      <c r="AY56" s="62" t="str">
        <f t="shared" si="29"/>
        <v/>
      </c>
      <c r="AZ56" s="62" t="str">
        <f t="shared" si="30"/>
        <v/>
      </c>
      <c r="BA56" s="62" t="str">
        <f t="shared" si="31"/>
        <v/>
      </c>
      <c r="BB56" s="62" t="str">
        <f t="shared" si="32"/>
        <v/>
      </c>
      <c r="BC56" s="62" t="str">
        <f t="shared" si="33"/>
        <v/>
      </c>
      <c r="BD56" s="69" t="str">
        <f t="shared" si="34"/>
        <v/>
      </c>
      <c r="BE56" s="69" t="str">
        <f t="shared" si="35"/>
        <v/>
      </c>
      <c r="BF56" s="69" t="str">
        <f>IF(Z56=Z57,"",SUM(AW$9:AW56)-SUM(BF$9:BF55))</f>
        <v/>
      </c>
      <c r="BG56" s="12">
        <f t="shared" si="38"/>
        <v>48</v>
      </c>
    </row>
    <row r="57" spans="1:59" ht="20.100000000000001" customHeight="1">
      <c r="A57" s="13">
        <f t="shared" si="37"/>
        <v>49</v>
      </c>
      <c r="B57" s="153"/>
      <c r="C57" s="33"/>
      <c r="D57" s="33"/>
      <c r="E57" s="154"/>
      <c r="F57" s="155"/>
      <c r="G57" s="156"/>
      <c r="H57" s="19" t="str">
        <f t="shared" si="1"/>
        <v/>
      </c>
      <c r="I57" s="157"/>
      <c r="J57" s="19" t="str">
        <f t="shared" si="2"/>
        <v/>
      </c>
      <c r="K57" s="33"/>
      <c r="L57" s="34"/>
      <c r="M57" s="34"/>
      <c r="N57" s="19" t="str">
        <f t="shared" si="3"/>
        <v/>
      </c>
      <c r="O57" s="157"/>
      <c r="P57" s="19" t="str">
        <f t="shared" si="4"/>
        <v/>
      </c>
      <c r="Q57" s="19" t="str">
        <f t="shared" si="5"/>
        <v/>
      </c>
      <c r="R57" s="22"/>
      <c r="S57" s="33"/>
      <c r="T57" s="35" t="str">
        <f>IF(E57="","",Instructions!$B$5)</f>
        <v/>
      </c>
      <c r="U57" s="75" t="str">
        <f>IF(E57="","",Instructions!$C$5)</f>
        <v/>
      </c>
      <c r="V57" s="87" t="str">
        <f t="shared" si="6"/>
        <v/>
      </c>
      <c r="W57" s="72" t="str">
        <f>IF(E57="","",VLOOKUP(D57,Supervisors!$B$9:$F$32,5,FALSE))</f>
        <v/>
      </c>
      <c r="X57" s="72" t="str">
        <f>IF(E57="","",VLOOKUP(D57,Supervisors!$B$9:$G$32,6,FALSE))</f>
        <v/>
      </c>
      <c r="Y57" s="20" t="str">
        <f t="shared" si="7"/>
        <v/>
      </c>
      <c r="Z57" s="20" t="str">
        <f t="shared" si="8"/>
        <v/>
      </c>
      <c r="AA57" s="20" t="str">
        <f t="shared" si="9"/>
        <v/>
      </c>
      <c r="AB57" s="20" t="str">
        <f t="shared" si="10"/>
        <v/>
      </c>
      <c r="AC57" s="20" t="str">
        <f t="shared" si="11"/>
        <v/>
      </c>
      <c r="AD57" s="20" t="str">
        <f t="shared" si="12"/>
        <v/>
      </c>
      <c r="AE57" s="20" t="str">
        <f>IF(E57="","",SUM( INDEX( $H$9, 1) : H57))</f>
        <v/>
      </c>
      <c r="AF57" s="20" t="str">
        <f t="shared" si="13"/>
        <v/>
      </c>
      <c r="AG57" s="20" t="str">
        <f>IF(E57="","",SUM($AF$9:AF57))</f>
        <v/>
      </c>
      <c r="AH57" s="43" t="str">
        <f t="shared" si="14"/>
        <v/>
      </c>
      <c r="AI57" s="20" t="str">
        <f t="shared" si="15"/>
        <v/>
      </c>
      <c r="AJ57" s="20" t="str">
        <f t="shared" si="16"/>
        <v/>
      </c>
      <c r="AK57" s="20" t="str">
        <f t="shared" si="17"/>
        <v/>
      </c>
      <c r="AL57" s="20" t="str">
        <f>IF(E57="","",SUM( INDEX($I$9, 1) : I57))</f>
        <v/>
      </c>
      <c r="AM57" s="20" t="str">
        <f t="shared" si="18"/>
        <v/>
      </c>
      <c r="AN57" s="20" t="str">
        <f>IF(E57="","",SUM( INDEX($AM$9, 1) : AM57))</f>
        <v/>
      </c>
      <c r="AO57" s="43" t="str">
        <f t="shared" si="19"/>
        <v/>
      </c>
      <c r="AP57" s="43" t="str">
        <f t="shared" si="20"/>
        <v/>
      </c>
      <c r="AQ57" s="35" t="str">
        <f t="shared" si="21"/>
        <v/>
      </c>
      <c r="AR57" s="35" t="str">
        <f t="shared" si="22"/>
        <v/>
      </c>
      <c r="AS57" s="35" t="str">
        <f t="shared" si="23"/>
        <v/>
      </c>
      <c r="AT57" s="35" t="str">
        <f t="shared" si="24"/>
        <v/>
      </c>
      <c r="AU57" s="35" t="str">
        <f t="shared" si="25"/>
        <v/>
      </c>
      <c r="AV57" s="35" t="str">
        <f t="shared" si="26"/>
        <v/>
      </c>
      <c r="AW57" s="58" t="str">
        <f t="shared" si="27"/>
        <v/>
      </c>
      <c r="AX57" s="62" t="str">
        <f t="shared" si="28"/>
        <v/>
      </c>
      <c r="AY57" s="62" t="str">
        <f t="shared" si="29"/>
        <v/>
      </c>
      <c r="AZ57" s="62" t="str">
        <f t="shared" si="30"/>
        <v/>
      </c>
      <c r="BA57" s="62" t="str">
        <f t="shared" si="31"/>
        <v/>
      </c>
      <c r="BB57" s="62" t="str">
        <f t="shared" si="32"/>
        <v/>
      </c>
      <c r="BC57" s="62" t="str">
        <f t="shared" si="33"/>
        <v/>
      </c>
      <c r="BD57" s="69" t="str">
        <f t="shared" si="34"/>
        <v/>
      </c>
      <c r="BE57" s="69" t="str">
        <f t="shared" si="35"/>
        <v/>
      </c>
      <c r="BF57" s="69" t="str">
        <f>IF(Z57=Z58,"",SUM(AW$9:AW57)-SUM(BF$9:BF56))</f>
        <v/>
      </c>
      <c r="BG57" s="12">
        <f t="shared" si="38"/>
        <v>49</v>
      </c>
    </row>
    <row r="58" spans="1:59" ht="20.100000000000001" customHeight="1">
      <c r="A58" s="13">
        <f t="shared" si="37"/>
        <v>50</v>
      </c>
      <c r="B58" s="153"/>
      <c r="C58" s="33"/>
      <c r="D58" s="33"/>
      <c r="E58" s="154"/>
      <c r="F58" s="155"/>
      <c r="G58" s="156"/>
      <c r="H58" s="19" t="str">
        <f t="shared" si="1"/>
        <v/>
      </c>
      <c r="I58" s="157"/>
      <c r="J58" s="19" t="str">
        <f t="shared" si="2"/>
        <v/>
      </c>
      <c r="K58" s="33"/>
      <c r="L58" s="34"/>
      <c r="M58" s="34"/>
      <c r="N58" s="19" t="str">
        <f t="shared" si="3"/>
        <v/>
      </c>
      <c r="O58" s="157"/>
      <c r="P58" s="19" t="str">
        <f t="shared" si="4"/>
        <v/>
      </c>
      <c r="Q58" s="19" t="str">
        <f t="shared" si="5"/>
        <v/>
      </c>
      <c r="R58" s="22"/>
      <c r="S58" s="33"/>
      <c r="T58" s="35" t="str">
        <f>IF(E58="","",Instructions!$B$5)</f>
        <v/>
      </c>
      <c r="U58" s="75" t="str">
        <f>IF(E58="","",Instructions!$C$5)</f>
        <v/>
      </c>
      <c r="V58" s="87" t="str">
        <f t="shared" si="6"/>
        <v/>
      </c>
      <c r="W58" s="72" t="str">
        <f>IF(E58="","",VLOOKUP(D58,Supervisors!$B$9:$F$32,5,FALSE))</f>
        <v/>
      </c>
      <c r="X58" s="72" t="str">
        <f>IF(E58="","",VLOOKUP(D58,Supervisors!$B$9:$G$32,6,FALSE))</f>
        <v/>
      </c>
      <c r="Y58" s="20" t="str">
        <f t="shared" si="7"/>
        <v/>
      </c>
      <c r="Z58" s="20" t="str">
        <f t="shared" si="8"/>
        <v/>
      </c>
      <c r="AA58" s="20" t="str">
        <f t="shared" si="9"/>
        <v/>
      </c>
      <c r="AB58" s="20" t="str">
        <f t="shared" si="10"/>
        <v/>
      </c>
      <c r="AC58" s="20" t="str">
        <f t="shared" si="11"/>
        <v/>
      </c>
      <c r="AD58" s="20" t="str">
        <f t="shared" si="12"/>
        <v/>
      </c>
      <c r="AE58" s="20" t="str">
        <f>IF(E58="","",SUM( INDEX( $H$9, 1) : H58))</f>
        <v/>
      </c>
      <c r="AF58" s="20" t="str">
        <f t="shared" si="13"/>
        <v/>
      </c>
      <c r="AG58" s="20" t="str">
        <f>IF(E58="","",SUM($AF$9:AF58))</f>
        <v/>
      </c>
      <c r="AH58" s="43" t="str">
        <f t="shared" si="14"/>
        <v/>
      </c>
      <c r="AI58" s="20" t="str">
        <f t="shared" si="15"/>
        <v/>
      </c>
      <c r="AJ58" s="20" t="str">
        <f t="shared" si="16"/>
        <v/>
      </c>
      <c r="AK58" s="20" t="str">
        <f t="shared" si="17"/>
        <v/>
      </c>
      <c r="AL58" s="20" t="str">
        <f>IF(E58="","",SUM( INDEX($I$9, 1) : I58))</f>
        <v/>
      </c>
      <c r="AM58" s="20" t="str">
        <f t="shared" si="18"/>
        <v/>
      </c>
      <c r="AN58" s="20" t="str">
        <f>IF(E58="","",SUM( INDEX($AM$9, 1) : AM58))</f>
        <v/>
      </c>
      <c r="AO58" s="43" t="str">
        <f t="shared" si="19"/>
        <v/>
      </c>
      <c r="AP58" s="43" t="str">
        <f t="shared" si="20"/>
        <v/>
      </c>
      <c r="AQ58" s="35" t="str">
        <f t="shared" si="21"/>
        <v/>
      </c>
      <c r="AR58" s="35" t="str">
        <f t="shared" si="22"/>
        <v/>
      </c>
      <c r="AS58" s="35" t="str">
        <f t="shared" si="23"/>
        <v/>
      </c>
      <c r="AT58" s="35" t="str">
        <f t="shared" si="24"/>
        <v/>
      </c>
      <c r="AU58" s="35" t="str">
        <f t="shared" si="25"/>
        <v/>
      </c>
      <c r="AV58" s="35" t="str">
        <f t="shared" si="26"/>
        <v/>
      </c>
      <c r="AW58" s="58" t="str">
        <f t="shared" si="27"/>
        <v/>
      </c>
      <c r="AX58" s="62" t="str">
        <f t="shared" si="28"/>
        <v/>
      </c>
      <c r="AY58" s="62" t="str">
        <f t="shared" si="29"/>
        <v/>
      </c>
      <c r="AZ58" s="62" t="str">
        <f t="shared" si="30"/>
        <v/>
      </c>
      <c r="BA58" s="62" t="str">
        <f t="shared" si="31"/>
        <v/>
      </c>
      <c r="BB58" s="62" t="str">
        <f t="shared" si="32"/>
        <v/>
      </c>
      <c r="BC58" s="62" t="str">
        <f t="shared" si="33"/>
        <v/>
      </c>
      <c r="BD58" s="69" t="str">
        <f t="shared" si="34"/>
        <v/>
      </c>
      <c r="BE58" s="69" t="str">
        <f t="shared" si="35"/>
        <v/>
      </c>
      <c r="BF58" s="69" t="str">
        <f>IF(Z58=Z59,"",SUM(AW$9:AW58)-SUM(BF$9:BF57))</f>
        <v/>
      </c>
      <c r="BG58" s="12">
        <f t="shared" si="38"/>
        <v>50</v>
      </c>
    </row>
    <row r="59" spans="1:59" ht="20.100000000000001" customHeight="1">
      <c r="A59" s="13">
        <f t="shared" si="37"/>
        <v>51</v>
      </c>
      <c r="B59" s="153"/>
      <c r="C59" s="33"/>
      <c r="D59" s="33"/>
      <c r="E59" s="154"/>
      <c r="F59" s="155"/>
      <c r="G59" s="156"/>
      <c r="H59" s="19" t="str">
        <f t="shared" si="1"/>
        <v/>
      </c>
      <c r="I59" s="157"/>
      <c r="J59" s="19" t="str">
        <f t="shared" si="2"/>
        <v/>
      </c>
      <c r="K59" s="33"/>
      <c r="L59" s="34"/>
      <c r="M59" s="34"/>
      <c r="N59" s="19" t="str">
        <f t="shared" si="3"/>
        <v/>
      </c>
      <c r="O59" s="157"/>
      <c r="P59" s="19" t="str">
        <f t="shared" si="4"/>
        <v/>
      </c>
      <c r="Q59" s="19" t="str">
        <f t="shared" si="5"/>
        <v/>
      </c>
      <c r="R59" s="22"/>
      <c r="S59" s="33"/>
      <c r="T59" s="35" t="str">
        <f>IF(E59="","",Instructions!$B$5)</f>
        <v/>
      </c>
      <c r="U59" s="75" t="str">
        <f>IF(E59="","",Instructions!$C$5)</f>
        <v/>
      </c>
      <c r="V59" s="87" t="str">
        <f t="shared" si="6"/>
        <v/>
      </c>
      <c r="W59" s="72" t="str">
        <f>IF(E59="","",VLOOKUP(D59,Supervisors!$B$9:$F$32,5,FALSE))</f>
        <v/>
      </c>
      <c r="X59" s="72" t="str">
        <f>IF(E59="","",VLOOKUP(D59,Supervisors!$B$9:$G$32,6,FALSE))</f>
        <v/>
      </c>
      <c r="Y59" s="20" t="str">
        <f t="shared" si="7"/>
        <v/>
      </c>
      <c r="Z59" s="20" t="str">
        <f t="shared" si="8"/>
        <v/>
      </c>
      <c r="AA59" s="20" t="str">
        <f t="shared" si="9"/>
        <v/>
      </c>
      <c r="AB59" s="20" t="str">
        <f t="shared" si="10"/>
        <v/>
      </c>
      <c r="AC59" s="20" t="str">
        <f t="shared" si="11"/>
        <v/>
      </c>
      <c r="AD59" s="20" t="str">
        <f t="shared" si="12"/>
        <v/>
      </c>
      <c r="AE59" s="20" t="str">
        <f>IF(E59="","",SUM( INDEX( $H$9, 1) : H59))</f>
        <v/>
      </c>
      <c r="AF59" s="20" t="str">
        <f t="shared" si="13"/>
        <v/>
      </c>
      <c r="AG59" s="20" t="str">
        <f>IF(E59="","",SUM($AF$9:AF59))</f>
        <v/>
      </c>
      <c r="AH59" s="43" t="str">
        <f t="shared" si="14"/>
        <v/>
      </c>
      <c r="AI59" s="20" t="str">
        <f t="shared" si="15"/>
        <v/>
      </c>
      <c r="AJ59" s="20" t="str">
        <f t="shared" si="16"/>
        <v/>
      </c>
      <c r="AK59" s="20" t="str">
        <f t="shared" si="17"/>
        <v/>
      </c>
      <c r="AL59" s="20" t="str">
        <f>IF(E59="","",SUM( INDEX($I$9, 1) : I59))</f>
        <v/>
      </c>
      <c r="AM59" s="20" t="str">
        <f t="shared" si="18"/>
        <v/>
      </c>
      <c r="AN59" s="20" t="str">
        <f>IF(E59="","",SUM( INDEX($AM$9, 1) : AM59))</f>
        <v/>
      </c>
      <c r="AO59" s="43" t="str">
        <f t="shared" si="19"/>
        <v/>
      </c>
      <c r="AP59" s="43" t="str">
        <f t="shared" si="20"/>
        <v/>
      </c>
      <c r="AQ59" s="35" t="str">
        <f t="shared" si="21"/>
        <v/>
      </c>
      <c r="AR59" s="35" t="str">
        <f t="shared" si="22"/>
        <v/>
      </c>
      <c r="AS59" s="35" t="str">
        <f t="shared" si="23"/>
        <v/>
      </c>
      <c r="AT59" s="35" t="str">
        <f t="shared" si="24"/>
        <v/>
      </c>
      <c r="AU59" s="35" t="str">
        <f t="shared" si="25"/>
        <v/>
      </c>
      <c r="AV59" s="35" t="str">
        <f t="shared" si="26"/>
        <v/>
      </c>
      <c r="AW59" s="58" t="str">
        <f t="shared" si="27"/>
        <v/>
      </c>
      <c r="AX59" s="62" t="str">
        <f t="shared" si="28"/>
        <v/>
      </c>
      <c r="AY59" s="62" t="str">
        <f t="shared" si="29"/>
        <v/>
      </c>
      <c r="AZ59" s="62" t="str">
        <f t="shared" si="30"/>
        <v/>
      </c>
      <c r="BA59" s="62" t="str">
        <f t="shared" si="31"/>
        <v/>
      </c>
      <c r="BB59" s="62" t="str">
        <f t="shared" si="32"/>
        <v/>
      </c>
      <c r="BC59" s="62" t="str">
        <f t="shared" si="33"/>
        <v/>
      </c>
      <c r="BD59" s="69" t="str">
        <f t="shared" si="34"/>
        <v/>
      </c>
      <c r="BE59" s="69" t="str">
        <f t="shared" si="35"/>
        <v/>
      </c>
      <c r="BF59" s="69" t="str">
        <f>IF(Z59=Z60,"",SUM(AW$9:AW59)-SUM(BF$9:BF58))</f>
        <v/>
      </c>
      <c r="BG59" s="12">
        <f t="shared" si="38"/>
        <v>51</v>
      </c>
    </row>
    <row r="60" spans="1:59" ht="20.100000000000001" customHeight="1">
      <c r="A60" s="13">
        <f t="shared" si="37"/>
        <v>52</v>
      </c>
      <c r="B60" s="153"/>
      <c r="C60" s="33"/>
      <c r="D60" s="33"/>
      <c r="E60" s="154"/>
      <c r="F60" s="155"/>
      <c r="G60" s="156"/>
      <c r="H60" s="19" t="str">
        <f t="shared" si="1"/>
        <v/>
      </c>
      <c r="I60" s="157"/>
      <c r="J60" s="19" t="str">
        <f t="shared" si="2"/>
        <v/>
      </c>
      <c r="K60" s="33"/>
      <c r="L60" s="34"/>
      <c r="M60" s="34"/>
      <c r="N60" s="19" t="str">
        <f t="shared" si="3"/>
        <v/>
      </c>
      <c r="O60" s="157"/>
      <c r="P60" s="19" t="str">
        <f t="shared" si="4"/>
        <v/>
      </c>
      <c r="Q60" s="19" t="str">
        <f t="shared" si="5"/>
        <v/>
      </c>
      <c r="R60" s="22"/>
      <c r="S60" s="33"/>
      <c r="T60" s="35" t="str">
        <f>IF(E60="","",Instructions!$B$5)</f>
        <v/>
      </c>
      <c r="U60" s="75" t="str">
        <f>IF(E60="","",Instructions!$C$5)</f>
        <v/>
      </c>
      <c r="V60" s="87" t="str">
        <f t="shared" si="6"/>
        <v/>
      </c>
      <c r="W60" s="72" t="str">
        <f>IF(E60="","",VLOOKUP(D60,Supervisors!$B$9:$F$32,5,FALSE))</f>
        <v/>
      </c>
      <c r="X60" s="72" t="str">
        <f>IF(E60="","",VLOOKUP(D60,Supervisors!$B$9:$G$32,6,FALSE))</f>
        <v/>
      </c>
      <c r="Y60" s="20" t="str">
        <f t="shared" si="7"/>
        <v/>
      </c>
      <c r="Z60" s="20" t="str">
        <f t="shared" si="8"/>
        <v/>
      </c>
      <c r="AA60" s="20" t="str">
        <f t="shared" si="9"/>
        <v/>
      </c>
      <c r="AB60" s="20" t="str">
        <f t="shared" si="10"/>
        <v/>
      </c>
      <c r="AC60" s="20" t="str">
        <f t="shared" si="11"/>
        <v/>
      </c>
      <c r="AD60" s="20" t="str">
        <f t="shared" si="12"/>
        <v/>
      </c>
      <c r="AE60" s="20" t="str">
        <f>IF(E60="","",SUM( INDEX( $H$9, 1) : H60))</f>
        <v/>
      </c>
      <c r="AF60" s="20" t="str">
        <f t="shared" si="13"/>
        <v/>
      </c>
      <c r="AG60" s="20" t="str">
        <f>IF(E60="","",SUM($AF$9:AF60))</f>
        <v/>
      </c>
      <c r="AH60" s="43" t="str">
        <f t="shared" si="14"/>
        <v/>
      </c>
      <c r="AI60" s="20" t="str">
        <f t="shared" si="15"/>
        <v/>
      </c>
      <c r="AJ60" s="20" t="str">
        <f t="shared" si="16"/>
        <v/>
      </c>
      <c r="AK60" s="20" t="str">
        <f t="shared" si="17"/>
        <v/>
      </c>
      <c r="AL60" s="20" t="str">
        <f>IF(E60="","",SUM( INDEX($I$9, 1) : I60))</f>
        <v/>
      </c>
      <c r="AM60" s="20" t="str">
        <f t="shared" si="18"/>
        <v/>
      </c>
      <c r="AN60" s="20" t="str">
        <f>IF(E60="","",SUM( INDEX($AM$9, 1) : AM60))</f>
        <v/>
      </c>
      <c r="AO60" s="43" t="str">
        <f t="shared" si="19"/>
        <v/>
      </c>
      <c r="AP60" s="43" t="str">
        <f t="shared" si="20"/>
        <v/>
      </c>
      <c r="AQ60" s="35" t="str">
        <f t="shared" si="21"/>
        <v/>
      </c>
      <c r="AR60" s="35" t="str">
        <f t="shared" si="22"/>
        <v/>
      </c>
      <c r="AS60" s="35" t="str">
        <f t="shared" si="23"/>
        <v/>
      </c>
      <c r="AT60" s="35" t="str">
        <f t="shared" si="24"/>
        <v/>
      </c>
      <c r="AU60" s="35" t="str">
        <f t="shared" si="25"/>
        <v/>
      </c>
      <c r="AV60" s="35" t="str">
        <f t="shared" si="26"/>
        <v/>
      </c>
      <c r="AW60" s="58" t="str">
        <f t="shared" si="27"/>
        <v/>
      </c>
      <c r="AX60" s="62" t="str">
        <f t="shared" si="28"/>
        <v/>
      </c>
      <c r="AY60" s="62" t="str">
        <f t="shared" si="29"/>
        <v/>
      </c>
      <c r="AZ60" s="62" t="str">
        <f t="shared" si="30"/>
        <v/>
      </c>
      <c r="BA60" s="62" t="str">
        <f t="shared" si="31"/>
        <v/>
      </c>
      <c r="BB60" s="62" t="str">
        <f t="shared" si="32"/>
        <v/>
      </c>
      <c r="BC60" s="62" t="str">
        <f t="shared" si="33"/>
        <v/>
      </c>
      <c r="BD60" s="69" t="str">
        <f t="shared" si="34"/>
        <v/>
      </c>
      <c r="BE60" s="69" t="str">
        <f t="shared" si="35"/>
        <v/>
      </c>
      <c r="BF60" s="69" t="str">
        <f>IF(Z60=Z61,"",SUM(AW$9:AW60)-SUM(BF$9:BF59))</f>
        <v/>
      </c>
      <c r="BG60" s="12">
        <f t="shared" si="38"/>
        <v>52</v>
      </c>
    </row>
    <row r="61" spans="1:59" ht="20.100000000000001" customHeight="1">
      <c r="A61" s="13">
        <f t="shared" si="37"/>
        <v>53</v>
      </c>
      <c r="B61" s="153"/>
      <c r="C61" s="33"/>
      <c r="D61" s="33"/>
      <c r="E61" s="154"/>
      <c r="F61" s="155"/>
      <c r="G61" s="156"/>
      <c r="H61" s="19" t="str">
        <f t="shared" si="1"/>
        <v/>
      </c>
      <c r="I61" s="157"/>
      <c r="J61" s="19" t="str">
        <f t="shared" si="2"/>
        <v/>
      </c>
      <c r="K61" s="33"/>
      <c r="L61" s="34"/>
      <c r="M61" s="34"/>
      <c r="N61" s="19" t="str">
        <f t="shared" si="3"/>
        <v/>
      </c>
      <c r="O61" s="157"/>
      <c r="P61" s="19" t="str">
        <f t="shared" si="4"/>
        <v/>
      </c>
      <c r="Q61" s="19" t="str">
        <f t="shared" si="5"/>
        <v/>
      </c>
      <c r="R61" s="22"/>
      <c r="S61" s="33"/>
      <c r="T61" s="35" t="str">
        <f>IF(E61="","",Instructions!$B$5)</f>
        <v/>
      </c>
      <c r="U61" s="75" t="str">
        <f>IF(E61="","",Instructions!$C$5)</f>
        <v/>
      </c>
      <c r="V61" s="87" t="str">
        <f t="shared" si="6"/>
        <v/>
      </c>
      <c r="W61" s="72" t="str">
        <f>IF(E61="","",VLOOKUP(D61,Supervisors!$B$9:$F$32,5,FALSE))</f>
        <v/>
      </c>
      <c r="X61" s="72" t="str">
        <f>IF(E61="","",VLOOKUP(D61,Supervisors!$B$9:$G$32,6,FALSE))</f>
        <v/>
      </c>
      <c r="Y61" s="20" t="str">
        <f t="shared" si="7"/>
        <v/>
      </c>
      <c r="Z61" s="20" t="str">
        <f t="shared" si="8"/>
        <v/>
      </c>
      <c r="AA61" s="20" t="str">
        <f t="shared" si="9"/>
        <v/>
      </c>
      <c r="AB61" s="20" t="str">
        <f t="shared" si="10"/>
        <v/>
      </c>
      <c r="AC61" s="20" t="str">
        <f t="shared" si="11"/>
        <v/>
      </c>
      <c r="AD61" s="20" t="str">
        <f t="shared" si="12"/>
        <v/>
      </c>
      <c r="AE61" s="20" t="str">
        <f>IF(E61="","",SUM( INDEX( $H$9, 1) : H61))</f>
        <v/>
      </c>
      <c r="AF61" s="20" t="str">
        <f t="shared" si="13"/>
        <v/>
      </c>
      <c r="AG61" s="20" t="str">
        <f>IF(E61="","",SUM($AF$9:AF61))</f>
        <v/>
      </c>
      <c r="AH61" s="43" t="str">
        <f t="shared" si="14"/>
        <v/>
      </c>
      <c r="AI61" s="20" t="str">
        <f t="shared" si="15"/>
        <v/>
      </c>
      <c r="AJ61" s="20" t="str">
        <f t="shared" si="16"/>
        <v/>
      </c>
      <c r="AK61" s="20" t="str">
        <f t="shared" si="17"/>
        <v/>
      </c>
      <c r="AL61" s="20" t="str">
        <f>IF(E61="","",SUM( INDEX($I$9, 1) : I61))</f>
        <v/>
      </c>
      <c r="AM61" s="20" t="str">
        <f t="shared" si="18"/>
        <v/>
      </c>
      <c r="AN61" s="20" t="str">
        <f>IF(E61="","",SUM( INDEX($AM$9, 1) : AM61))</f>
        <v/>
      </c>
      <c r="AO61" s="43" t="str">
        <f t="shared" si="19"/>
        <v/>
      </c>
      <c r="AP61" s="43" t="str">
        <f t="shared" si="20"/>
        <v/>
      </c>
      <c r="AQ61" s="35" t="str">
        <f t="shared" si="21"/>
        <v/>
      </c>
      <c r="AR61" s="35" t="str">
        <f t="shared" si="22"/>
        <v/>
      </c>
      <c r="AS61" s="35" t="str">
        <f t="shared" si="23"/>
        <v/>
      </c>
      <c r="AT61" s="35" t="str">
        <f t="shared" si="24"/>
        <v/>
      </c>
      <c r="AU61" s="35" t="str">
        <f t="shared" si="25"/>
        <v/>
      </c>
      <c r="AV61" s="35" t="str">
        <f t="shared" si="26"/>
        <v/>
      </c>
      <c r="AW61" s="58" t="str">
        <f t="shared" si="27"/>
        <v/>
      </c>
      <c r="AX61" s="62" t="str">
        <f t="shared" si="28"/>
        <v/>
      </c>
      <c r="AY61" s="62" t="str">
        <f t="shared" si="29"/>
        <v/>
      </c>
      <c r="AZ61" s="62" t="str">
        <f t="shared" si="30"/>
        <v/>
      </c>
      <c r="BA61" s="62" t="str">
        <f t="shared" si="31"/>
        <v/>
      </c>
      <c r="BB61" s="62" t="str">
        <f t="shared" si="32"/>
        <v/>
      </c>
      <c r="BC61" s="62" t="str">
        <f t="shared" si="33"/>
        <v/>
      </c>
      <c r="BD61" s="69" t="str">
        <f t="shared" si="34"/>
        <v/>
      </c>
      <c r="BE61" s="69" t="str">
        <f t="shared" si="35"/>
        <v/>
      </c>
      <c r="BF61" s="69" t="str">
        <f>IF(Z61=Z62,"",SUM(AW$9:AW61)-SUM(BF$9:BF60))</f>
        <v/>
      </c>
      <c r="BG61" s="12">
        <f t="shared" si="38"/>
        <v>53</v>
      </c>
    </row>
    <row r="62" spans="1:59" ht="20.100000000000001" customHeight="1">
      <c r="A62" s="13">
        <f t="shared" si="37"/>
        <v>54</v>
      </c>
      <c r="B62" s="153"/>
      <c r="C62" s="33"/>
      <c r="D62" s="33"/>
      <c r="E62" s="154"/>
      <c r="F62" s="155"/>
      <c r="G62" s="156"/>
      <c r="H62" s="19" t="str">
        <f t="shared" si="1"/>
        <v/>
      </c>
      <c r="I62" s="157"/>
      <c r="J62" s="19" t="str">
        <f t="shared" si="2"/>
        <v/>
      </c>
      <c r="K62" s="33"/>
      <c r="L62" s="34"/>
      <c r="M62" s="34"/>
      <c r="N62" s="19" t="str">
        <f t="shared" si="3"/>
        <v/>
      </c>
      <c r="O62" s="157"/>
      <c r="P62" s="19" t="str">
        <f t="shared" si="4"/>
        <v/>
      </c>
      <c r="Q62" s="19" t="str">
        <f t="shared" si="5"/>
        <v/>
      </c>
      <c r="R62" s="22"/>
      <c r="S62" s="33"/>
      <c r="T62" s="35" t="str">
        <f>IF(E62="","",Instructions!$B$5)</f>
        <v/>
      </c>
      <c r="U62" s="75" t="str">
        <f>IF(E62="","",Instructions!$C$5)</f>
        <v/>
      </c>
      <c r="V62" s="87" t="str">
        <f t="shared" si="6"/>
        <v/>
      </c>
      <c r="W62" s="72" t="str">
        <f>IF(E62="","",VLOOKUP(D62,Supervisors!$B$9:$F$32,5,FALSE))</f>
        <v/>
      </c>
      <c r="X62" s="72" t="str">
        <f>IF(E62="","",VLOOKUP(D62,Supervisors!$B$9:$G$32,6,FALSE))</f>
        <v/>
      </c>
      <c r="Y62" s="20" t="str">
        <f t="shared" si="7"/>
        <v/>
      </c>
      <c r="Z62" s="20" t="str">
        <f t="shared" si="8"/>
        <v/>
      </c>
      <c r="AA62" s="20" t="str">
        <f t="shared" si="9"/>
        <v/>
      </c>
      <c r="AB62" s="20" t="str">
        <f t="shared" si="10"/>
        <v/>
      </c>
      <c r="AC62" s="20" t="str">
        <f t="shared" si="11"/>
        <v/>
      </c>
      <c r="AD62" s="20" t="str">
        <f t="shared" si="12"/>
        <v/>
      </c>
      <c r="AE62" s="20" t="str">
        <f>IF(E62="","",SUM( INDEX( $H$9, 1) : H62))</f>
        <v/>
      </c>
      <c r="AF62" s="20" t="str">
        <f t="shared" si="13"/>
        <v/>
      </c>
      <c r="AG62" s="20" t="str">
        <f>IF(E62="","",SUM($AF$9:AF62))</f>
        <v/>
      </c>
      <c r="AH62" s="43" t="str">
        <f t="shared" si="14"/>
        <v/>
      </c>
      <c r="AI62" s="20" t="str">
        <f t="shared" si="15"/>
        <v/>
      </c>
      <c r="AJ62" s="20" t="str">
        <f t="shared" si="16"/>
        <v/>
      </c>
      <c r="AK62" s="20" t="str">
        <f t="shared" si="17"/>
        <v/>
      </c>
      <c r="AL62" s="20" t="str">
        <f>IF(E62="","",SUM( INDEX($I$9, 1) : I62))</f>
        <v/>
      </c>
      <c r="AM62" s="20" t="str">
        <f t="shared" si="18"/>
        <v/>
      </c>
      <c r="AN62" s="20" t="str">
        <f>IF(E62="","",SUM( INDEX($AM$9, 1) : AM62))</f>
        <v/>
      </c>
      <c r="AO62" s="43" t="str">
        <f t="shared" si="19"/>
        <v/>
      </c>
      <c r="AP62" s="43" t="str">
        <f t="shared" si="20"/>
        <v/>
      </c>
      <c r="AQ62" s="35" t="str">
        <f t="shared" si="21"/>
        <v/>
      </c>
      <c r="AR62" s="35" t="str">
        <f t="shared" si="22"/>
        <v/>
      </c>
      <c r="AS62" s="35" t="str">
        <f t="shared" si="23"/>
        <v/>
      </c>
      <c r="AT62" s="35" t="str">
        <f t="shared" si="24"/>
        <v/>
      </c>
      <c r="AU62" s="35" t="str">
        <f t="shared" si="25"/>
        <v/>
      </c>
      <c r="AV62" s="35" t="str">
        <f t="shared" si="26"/>
        <v/>
      </c>
      <c r="AW62" s="58" t="str">
        <f t="shared" si="27"/>
        <v/>
      </c>
      <c r="AX62" s="62" t="str">
        <f t="shared" si="28"/>
        <v/>
      </c>
      <c r="AY62" s="62" t="str">
        <f t="shared" si="29"/>
        <v/>
      </c>
      <c r="AZ62" s="62" t="str">
        <f t="shared" si="30"/>
        <v/>
      </c>
      <c r="BA62" s="62" t="str">
        <f t="shared" si="31"/>
        <v/>
      </c>
      <c r="BB62" s="62" t="str">
        <f t="shared" si="32"/>
        <v/>
      </c>
      <c r="BC62" s="62" t="str">
        <f t="shared" si="33"/>
        <v/>
      </c>
      <c r="BD62" s="69" t="str">
        <f t="shared" si="34"/>
        <v/>
      </c>
      <c r="BE62" s="69" t="str">
        <f t="shared" si="35"/>
        <v/>
      </c>
      <c r="BF62" s="69" t="str">
        <f>IF(Z62=Z63,"",SUM(AW$9:AW62)-SUM(BF$9:BF61))</f>
        <v/>
      </c>
      <c r="BG62" s="12">
        <f t="shared" si="38"/>
        <v>54</v>
      </c>
    </row>
    <row r="63" spans="1:59" ht="20.100000000000001" customHeight="1">
      <c r="A63" s="13">
        <f t="shared" si="37"/>
        <v>55</v>
      </c>
      <c r="B63" s="153"/>
      <c r="C63" s="33"/>
      <c r="D63" s="33"/>
      <c r="E63" s="154"/>
      <c r="F63" s="155"/>
      <c r="G63" s="156"/>
      <c r="H63" s="19" t="str">
        <f t="shared" si="1"/>
        <v/>
      </c>
      <c r="I63" s="157"/>
      <c r="J63" s="19" t="str">
        <f t="shared" si="2"/>
        <v/>
      </c>
      <c r="K63" s="33"/>
      <c r="L63" s="34"/>
      <c r="M63" s="34"/>
      <c r="N63" s="19" t="str">
        <f t="shared" si="3"/>
        <v/>
      </c>
      <c r="O63" s="157"/>
      <c r="P63" s="19" t="str">
        <f t="shared" si="4"/>
        <v/>
      </c>
      <c r="Q63" s="19" t="str">
        <f t="shared" si="5"/>
        <v/>
      </c>
      <c r="R63" s="22"/>
      <c r="S63" s="33"/>
      <c r="T63" s="35" t="str">
        <f>IF(E63="","",Instructions!$B$5)</f>
        <v/>
      </c>
      <c r="U63" s="75" t="str">
        <f>IF(E63="","",Instructions!$C$5)</f>
        <v/>
      </c>
      <c r="V63" s="87" t="str">
        <f t="shared" si="6"/>
        <v/>
      </c>
      <c r="W63" s="72" t="str">
        <f>IF(E63="","",VLOOKUP(D63,Supervisors!$B$9:$F$32,5,FALSE))</f>
        <v/>
      </c>
      <c r="X63" s="72" t="str">
        <f>IF(E63="","",VLOOKUP(D63,Supervisors!$B$9:$G$32,6,FALSE))</f>
        <v/>
      </c>
      <c r="Y63" s="20" t="str">
        <f t="shared" si="7"/>
        <v/>
      </c>
      <c r="Z63" s="20" t="str">
        <f t="shared" si="8"/>
        <v/>
      </c>
      <c r="AA63" s="20" t="str">
        <f t="shared" si="9"/>
        <v/>
      </c>
      <c r="AB63" s="20" t="str">
        <f t="shared" si="10"/>
        <v/>
      </c>
      <c r="AC63" s="20" t="str">
        <f t="shared" si="11"/>
        <v/>
      </c>
      <c r="AD63" s="20" t="str">
        <f t="shared" si="12"/>
        <v/>
      </c>
      <c r="AE63" s="20" t="str">
        <f>IF(E63="","",SUM( INDEX( $H$9, 1) : H63))</f>
        <v/>
      </c>
      <c r="AF63" s="20" t="str">
        <f t="shared" si="13"/>
        <v/>
      </c>
      <c r="AG63" s="20" t="str">
        <f>IF(E63="","",SUM($AF$9:AF63))</f>
        <v/>
      </c>
      <c r="AH63" s="43" t="str">
        <f t="shared" si="14"/>
        <v/>
      </c>
      <c r="AI63" s="20" t="str">
        <f t="shared" si="15"/>
        <v/>
      </c>
      <c r="AJ63" s="20" t="str">
        <f t="shared" si="16"/>
        <v/>
      </c>
      <c r="AK63" s="20" t="str">
        <f t="shared" si="17"/>
        <v/>
      </c>
      <c r="AL63" s="20" t="str">
        <f>IF(E63="","",SUM( INDEX($I$9, 1) : I63))</f>
        <v/>
      </c>
      <c r="AM63" s="20" t="str">
        <f t="shared" si="18"/>
        <v/>
      </c>
      <c r="AN63" s="20" t="str">
        <f>IF(E63="","",SUM( INDEX($AM$9, 1) : AM63))</f>
        <v/>
      </c>
      <c r="AO63" s="43" t="str">
        <f t="shared" si="19"/>
        <v/>
      </c>
      <c r="AP63" s="43" t="str">
        <f t="shared" si="20"/>
        <v/>
      </c>
      <c r="AQ63" s="35" t="str">
        <f t="shared" si="21"/>
        <v/>
      </c>
      <c r="AR63" s="35" t="str">
        <f t="shared" si="22"/>
        <v/>
      </c>
      <c r="AS63" s="35" t="str">
        <f t="shared" si="23"/>
        <v/>
      </c>
      <c r="AT63" s="35" t="str">
        <f t="shared" si="24"/>
        <v/>
      </c>
      <c r="AU63" s="35" t="str">
        <f t="shared" si="25"/>
        <v/>
      </c>
      <c r="AV63" s="35" t="str">
        <f t="shared" si="26"/>
        <v/>
      </c>
      <c r="AW63" s="58" t="str">
        <f t="shared" si="27"/>
        <v/>
      </c>
      <c r="AX63" s="62" t="str">
        <f t="shared" si="28"/>
        <v/>
      </c>
      <c r="AY63" s="62" t="str">
        <f t="shared" si="29"/>
        <v/>
      </c>
      <c r="AZ63" s="62" t="str">
        <f t="shared" si="30"/>
        <v/>
      </c>
      <c r="BA63" s="62" t="str">
        <f t="shared" si="31"/>
        <v/>
      </c>
      <c r="BB63" s="62" t="str">
        <f t="shared" si="32"/>
        <v/>
      </c>
      <c r="BC63" s="62" t="str">
        <f t="shared" si="33"/>
        <v/>
      </c>
      <c r="BD63" s="69" t="str">
        <f t="shared" si="34"/>
        <v/>
      </c>
      <c r="BE63" s="69" t="str">
        <f t="shared" si="35"/>
        <v/>
      </c>
      <c r="BF63" s="69" t="str">
        <f>IF(Z63=Z64,"",SUM(AW$9:AW63)-SUM(BF$9:BF62))</f>
        <v/>
      </c>
      <c r="BG63" s="12">
        <f t="shared" si="38"/>
        <v>55</v>
      </c>
    </row>
    <row r="64" spans="1:59" ht="20.100000000000001" customHeight="1">
      <c r="A64" s="13">
        <f t="shared" si="37"/>
        <v>56</v>
      </c>
      <c r="B64" s="153"/>
      <c r="C64" s="33"/>
      <c r="D64" s="33"/>
      <c r="E64" s="154"/>
      <c r="F64" s="155"/>
      <c r="G64" s="156"/>
      <c r="H64" s="19" t="str">
        <f t="shared" si="1"/>
        <v/>
      </c>
      <c r="I64" s="157"/>
      <c r="J64" s="19" t="str">
        <f t="shared" si="2"/>
        <v/>
      </c>
      <c r="K64" s="33"/>
      <c r="L64" s="34"/>
      <c r="M64" s="34"/>
      <c r="N64" s="19" t="str">
        <f t="shared" si="3"/>
        <v/>
      </c>
      <c r="O64" s="157"/>
      <c r="P64" s="19" t="str">
        <f t="shared" si="4"/>
        <v/>
      </c>
      <c r="Q64" s="19" t="str">
        <f t="shared" si="5"/>
        <v/>
      </c>
      <c r="R64" s="22"/>
      <c r="S64" s="33"/>
      <c r="T64" s="35" t="str">
        <f>IF(E64="","",Instructions!$B$5)</f>
        <v/>
      </c>
      <c r="U64" s="75" t="str">
        <f>IF(E64="","",Instructions!$C$5)</f>
        <v/>
      </c>
      <c r="V64" s="87" t="str">
        <f t="shared" si="6"/>
        <v/>
      </c>
      <c r="W64" s="72" t="str">
        <f>IF(E64="","",VLOOKUP(D64,Supervisors!$B$9:$F$32,5,FALSE))</f>
        <v/>
      </c>
      <c r="X64" s="72" t="str">
        <f>IF(E64="","",VLOOKUP(D64,Supervisors!$B$9:$G$32,6,FALSE))</f>
        <v/>
      </c>
      <c r="Y64" s="20" t="str">
        <f t="shared" si="7"/>
        <v/>
      </c>
      <c r="Z64" s="20" t="str">
        <f t="shared" si="8"/>
        <v/>
      </c>
      <c r="AA64" s="20" t="str">
        <f t="shared" si="9"/>
        <v/>
      </c>
      <c r="AB64" s="20" t="str">
        <f t="shared" si="10"/>
        <v/>
      </c>
      <c r="AC64" s="20" t="str">
        <f t="shared" si="11"/>
        <v/>
      </c>
      <c r="AD64" s="20" t="str">
        <f t="shared" si="12"/>
        <v/>
      </c>
      <c r="AE64" s="20" t="str">
        <f>IF(E64="","",SUM( INDEX( $H$9, 1) : H64))</f>
        <v/>
      </c>
      <c r="AF64" s="20" t="str">
        <f t="shared" si="13"/>
        <v/>
      </c>
      <c r="AG64" s="20" t="str">
        <f>IF(E64="","",SUM($AF$9:AF64))</f>
        <v/>
      </c>
      <c r="AH64" s="43" t="str">
        <f t="shared" si="14"/>
        <v/>
      </c>
      <c r="AI64" s="20" t="str">
        <f t="shared" si="15"/>
        <v/>
      </c>
      <c r="AJ64" s="20" t="str">
        <f t="shared" si="16"/>
        <v/>
      </c>
      <c r="AK64" s="20" t="str">
        <f t="shared" si="17"/>
        <v/>
      </c>
      <c r="AL64" s="20" t="str">
        <f>IF(E64="","",SUM( INDEX($I$9, 1) : I64))</f>
        <v/>
      </c>
      <c r="AM64" s="20" t="str">
        <f t="shared" si="18"/>
        <v/>
      </c>
      <c r="AN64" s="20" t="str">
        <f>IF(E64="","",SUM( INDEX($AM$9, 1) : AM64))</f>
        <v/>
      </c>
      <c r="AO64" s="43" t="str">
        <f t="shared" si="19"/>
        <v/>
      </c>
      <c r="AP64" s="43" t="str">
        <f t="shared" si="20"/>
        <v/>
      </c>
      <c r="AQ64" s="35" t="str">
        <f t="shared" si="21"/>
        <v/>
      </c>
      <c r="AR64" s="35" t="str">
        <f t="shared" si="22"/>
        <v/>
      </c>
      <c r="AS64" s="35" t="str">
        <f t="shared" si="23"/>
        <v/>
      </c>
      <c r="AT64" s="35" t="str">
        <f t="shared" si="24"/>
        <v/>
      </c>
      <c r="AU64" s="35" t="str">
        <f t="shared" si="25"/>
        <v/>
      </c>
      <c r="AV64" s="35" t="str">
        <f t="shared" si="26"/>
        <v/>
      </c>
      <c r="AW64" s="58" t="str">
        <f t="shared" si="27"/>
        <v/>
      </c>
      <c r="AX64" s="62" t="str">
        <f t="shared" si="28"/>
        <v/>
      </c>
      <c r="AY64" s="62" t="str">
        <f t="shared" si="29"/>
        <v/>
      </c>
      <c r="AZ64" s="62" t="str">
        <f t="shared" si="30"/>
        <v/>
      </c>
      <c r="BA64" s="62" t="str">
        <f t="shared" si="31"/>
        <v/>
      </c>
      <c r="BB64" s="62" t="str">
        <f t="shared" si="32"/>
        <v/>
      </c>
      <c r="BC64" s="62" t="str">
        <f t="shared" si="33"/>
        <v/>
      </c>
      <c r="BD64" s="69" t="str">
        <f t="shared" si="34"/>
        <v/>
      </c>
      <c r="BE64" s="69" t="str">
        <f t="shared" si="35"/>
        <v/>
      </c>
      <c r="BF64" s="69" t="str">
        <f>IF(Z64=Z65,"",SUM(AW$9:AW64)-SUM(BF$9:BF63))</f>
        <v/>
      </c>
      <c r="BG64" s="12">
        <f t="shared" si="38"/>
        <v>56</v>
      </c>
    </row>
    <row r="65" spans="1:59" ht="20.100000000000001" customHeight="1">
      <c r="A65" s="13">
        <f t="shared" si="37"/>
        <v>57</v>
      </c>
      <c r="B65" s="153"/>
      <c r="C65" s="33"/>
      <c r="D65" s="33"/>
      <c r="E65" s="154"/>
      <c r="F65" s="155"/>
      <c r="G65" s="156"/>
      <c r="H65" s="19" t="str">
        <f t="shared" si="1"/>
        <v/>
      </c>
      <c r="I65" s="157"/>
      <c r="J65" s="19" t="str">
        <f t="shared" si="2"/>
        <v/>
      </c>
      <c r="K65" s="33"/>
      <c r="L65" s="34"/>
      <c r="M65" s="34"/>
      <c r="N65" s="19" t="str">
        <f t="shared" si="3"/>
        <v/>
      </c>
      <c r="O65" s="157"/>
      <c r="P65" s="19" t="str">
        <f t="shared" si="4"/>
        <v/>
      </c>
      <c r="Q65" s="19" t="str">
        <f t="shared" si="5"/>
        <v/>
      </c>
      <c r="R65" s="22"/>
      <c r="S65" s="33"/>
      <c r="T65" s="35" t="str">
        <f>IF(E65="","",Instructions!$B$5)</f>
        <v/>
      </c>
      <c r="U65" s="75" t="str">
        <f>IF(E65="","",Instructions!$C$5)</f>
        <v/>
      </c>
      <c r="V65" s="87" t="str">
        <f t="shared" si="6"/>
        <v/>
      </c>
      <c r="W65" s="72" t="str">
        <f>IF(E65="","",VLOOKUP(D65,Supervisors!$B$9:$F$32,5,FALSE))</f>
        <v/>
      </c>
      <c r="X65" s="72" t="str">
        <f>IF(E65="","",VLOOKUP(D65,Supervisors!$B$9:$G$32,6,FALSE))</f>
        <v/>
      </c>
      <c r="Y65" s="20" t="str">
        <f t="shared" si="7"/>
        <v/>
      </c>
      <c r="Z65" s="20" t="str">
        <f t="shared" si="8"/>
        <v/>
      </c>
      <c r="AA65" s="20" t="str">
        <f t="shared" si="9"/>
        <v/>
      </c>
      <c r="AB65" s="20" t="str">
        <f t="shared" si="10"/>
        <v/>
      </c>
      <c r="AC65" s="20" t="str">
        <f t="shared" si="11"/>
        <v/>
      </c>
      <c r="AD65" s="20" t="str">
        <f t="shared" si="12"/>
        <v/>
      </c>
      <c r="AE65" s="20" t="str">
        <f>IF(E65="","",SUM( INDEX( $H$9, 1) : H65))</f>
        <v/>
      </c>
      <c r="AF65" s="20" t="str">
        <f t="shared" si="13"/>
        <v/>
      </c>
      <c r="AG65" s="20" t="str">
        <f>IF(E65="","",SUM($AF$9:AF65))</f>
        <v/>
      </c>
      <c r="AH65" s="43" t="str">
        <f t="shared" si="14"/>
        <v/>
      </c>
      <c r="AI65" s="20" t="str">
        <f t="shared" si="15"/>
        <v/>
      </c>
      <c r="AJ65" s="20" t="str">
        <f t="shared" si="16"/>
        <v/>
      </c>
      <c r="AK65" s="20" t="str">
        <f t="shared" si="17"/>
        <v/>
      </c>
      <c r="AL65" s="20" t="str">
        <f>IF(E65="","",SUM( INDEX($I$9, 1) : I65))</f>
        <v/>
      </c>
      <c r="AM65" s="20" t="str">
        <f t="shared" si="18"/>
        <v/>
      </c>
      <c r="AN65" s="20" t="str">
        <f>IF(E65="","",SUM( INDEX($AM$9, 1) : AM65))</f>
        <v/>
      </c>
      <c r="AO65" s="43" t="str">
        <f t="shared" si="19"/>
        <v/>
      </c>
      <c r="AP65" s="43" t="str">
        <f t="shared" si="20"/>
        <v/>
      </c>
      <c r="AQ65" s="35" t="str">
        <f t="shared" si="21"/>
        <v/>
      </c>
      <c r="AR65" s="35" t="str">
        <f t="shared" si="22"/>
        <v/>
      </c>
      <c r="AS65" s="35" t="str">
        <f t="shared" si="23"/>
        <v/>
      </c>
      <c r="AT65" s="35" t="str">
        <f t="shared" si="24"/>
        <v/>
      </c>
      <c r="AU65" s="35" t="str">
        <f t="shared" si="25"/>
        <v/>
      </c>
      <c r="AV65" s="35" t="str">
        <f t="shared" si="26"/>
        <v/>
      </c>
      <c r="AW65" s="58" t="str">
        <f t="shared" si="27"/>
        <v/>
      </c>
      <c r="AX65" s="62" t="str">
        <f t="shared" si="28"/>
        <v/>
      </c>
      <c r="AY65" s="62" t="str">
        <f t="shared" si="29"/>
        <v/>
      </c>
      <c r="AZ65" s="62" t="str">
        <f t="shared" si="30"/>
        <v/>
      </c>
      <c r="BA65" s="62" t="str">
        <f t="shared" si="31"/>
        <v/>
      </c>
      <c r="BB65" s="62" t="str">
        <f t="shared" si="32"/>
        <v/>
      </c>
      <c r="BC65" s="62" t="str">
        <f t="shared" si="33"/>
        <v/>
      </c>
      <c r="BD65" s="69" t="str">
        <f t="shared" si="34"/>
        <v/>
      </c>
      <c r="BE65" s="69" t="str">
        <f t="shared" si="35"/>
        <v/>
      </c>
      <c r="BF65" s="69" t="str">
        <f>IF(Z65=Z66,"",SUM(AW$9:AW65)-SUM(BF$9:BF64))</f>
        <v/>
      </c>
      <c r="BG65" s="12">
        <f t="shared" si="38"/>
        <v>57</v>
      </c>
    </row>
    <row r="66" spans="1:59" ht="20.100000000000001" customHeight="1">
      <c r="A66" s="13">
        <f t="shared" si="37"/>
        <v>58</v>
      </c>
      <c r="B66" s="153"/>
      <c r="C66" s="33"/>
      <c r="D66" s="33"/>
      <c r="E66" s="154"/>
      <c r="F66" s="155"/>
      <c r="G66" s="156"/>
      <c r="H66" s="19" t="str">
        <f t="shared" si="1"/>
        <v/>
      </c>
      <c r="I66" s="157"/>
      <c r="J66" s="19" t="str">
        <f t="shared" si="2"/>
        <v/>
      </c>
      <c r="K66" s="33"/>
      <c r="L66" s="34"/>
      <c r="M66" s="34"/>
      <c r="N66" s="19" t="str">
        <f t="shared" si="3"/>
        <v/>
      </c>
      <c r="O66" s="157"/>
      <c r="P66" s="19" t="str">
        <f t="shared" si="4"/>
        <v/>
      </c>
      <c r="Q66" s="19" t="str">
        <f t="shared" si="5"/>
        <v/>
      </c>
      <c r="R66" s="22"/>
      <c r="S66" s="33"/>
      <c r="T66" s="35" t="str">
        <f>IF(E66="","",Instructions!$B$5)</f>
        <v/>
      </c>
      <c r="U66" s="75" t="str">
        <f>IF(E66="","",Instructions!$C$5)</f>
        <v/>
      </c>
      <c r="V66" s="87" t="str">
        <f t="shared" si="6"/>
        <v/>
      </c>
      <c r="W66" s="72" t="str">
        <f>IF(E66="","",VLOOKUP(D66,Supervisors!$B$9:$F$32,5,FALSE))</f>
        <v/>
      </c>
      <c r="X66" s="72" t="str">
        <f>IF(E66="","",VLOOKUP(D66,Supervisors!$B$9:$G$32,6,FALSE))</f>
        <v/>
      </c>
      <c r="Y66" s="20" t="str">
        <f t="shared" si="7"/>
        <v/>
      </c>
      <c r="Z66" s="20" t="str">
        <f t="shared" si="8"/>
        <v/>
      </c>
      <c r="AA66" s="20" t="str">
        <f t="shared" si="9"/>
        <v/>
      </c>
      <c r="AB66" s="20" t="str">
        <f t="shared" si="10"/>
        <v/>
      </c>
      <c r="AC66" s="20" t="str">
        <f t="shared" si="11"/>
        <v/>
      </c>
      <c r="AD66" s="20" t="str">
        <f t="shared" si="12"/>
        <v/>
      </c>
      <c r="AE66" s="20" t="str">
        <f>IF(E66="","",SUM( INDEX( $H$9, 1) : H66))</f>
        <v/>
      </c>
      <c r="AF66" s="20" t="str">
        <f t="shared" si="13"/>
        <v/>
      </c>
      <c r="AG66" s="20" t="str">
        <f>IF(E66="","",SUM($AF$9:AF66))</f>
        <v/>
      </c>
      <c r="AH66" s="43" t="str">
        <f t="shared" si="14"/>
        <v/>
      </c>
      <c r="AI66" s="20" t="str">
        <f t="shared" si="15"/>
        <v/>
      </c>
      <c r="AJ66" s="20" t="str">
        <f t="shared" si="16"/>
        <v/>
      </c>
      <c r="AK66" s="20" t="str">
        <f t="shared" si="17"/>
        <v/>
      </c>
      <c r="AL66" s="20" t="str">
        <f>IF(E66="","",SUM( INDEX($I$9, 1) : I66))</f>
        <v/>
      </c>
      <c r="AM66" s="20" t="str">
        <f t="shared" si="18"/>
        <v/>
      </c>
      <c r="AN66" s="20" t="str">
        <f>IF(E66="","",SUM( INDEX($AM$9, 1) : AM66))</f>
        <v/>
      </c>
      <c r="AO66" s="43" t="str">
        <f t="shared" si="19"/>
        <v/>
      </c>
      <c r="AP66" s="43" t="str">
        <f t="shared" si="20"/>
        <v/>
      </c>
      <c r="AQ66" s="35" t="str">
        <f t="shared" si="21"/>
        <v/>
      </c>
      <c r="AR66" s="35" t="str">
        <f t="shared" si="22"/>
        <v/>
      </c>
      <c r="AS66" s="35" t="str">
        <f t="shared" si="23"/>
        <v/>
      </c>
      <c r="AT66" s="35" t="str">
        <f t="shared" si="24"/>
        <v/>
      </c>
      <c r="AU66" s="35" t="str">
        <f t="shared" si="25"/>
        <v/>
      </c>
      <c r="AV66" s="35" t="str">
        <f t="shared" si="26"/>
        <v/>
      </c>
      <c r="AW66" s="58" t="str">
        <f t="shared" si="27"/>
        <v/>
      </c>
      <c r="AX66" s="62" t="str">
        <f t="shared" si="28"/>
        <v/>
      </c>
      <c r="AY66" s="62" t="str">
        <f t="shared" si="29"/>
        <v/>
      </c>
      <c r="AZ66" s="62" t="str">
        <f t="shared" si="30"/>
        <v/>
      </c>
      <c r="BA66" s="62" t="str">
        <f t="shared" si="31"/>
        <v/>
      </c>
      <c r="BB66" s="62" t="str">
        <f t="shared" si="32"/>
        <v/>
      </c>
      <c r="BC66" s="62" t="str">
        <f t="shared" si="33"/>
        <v/>
      </c>
      <c r="BD66" s="69" t="str">
        <f t="shared" si="34"/>
        <v/>
      </c>
      <c r="BE66" s="69" t="str">
        <f t="shared" si="35"/>
        <v/>
      </c>
      <c r="BF66" s="69" t="str">
        <f>IF(Z66=Z67,"",SUM(AW$9:AW66)-SUM(BF$9:BF65))</f>
        <v/>
      </c>
      <c r="BG66" s="12">
        <f t="shared" si="38"/>
        <v>58</v>
      </c>
    </row>
    <row r="67" spans="1:59" ht="20.100000000000001" customHeight="1">
      <c r="A67" s="13">
        <f t="shared" si="37"/>
        <v>59</v>
      </c>
      <c r="B67" s="153"/>
      <c r="C67" s="33"/>
      <c r="D67" s="33"/>
      <c r="E67" s="154"/>
      <c r="F67" s="155"/>
      <c r="G67" s="156"/>
      <c r="H67" s="19" t="str">
        <f t="shared" si="1"/>
        <v/>
      </c>
      <c r="I67" s="157"/>
      <c r="J67" s="19" t="str">
        <f t="shared" si="2"/>
        <v/>
      </c>
      <c r="K67" s="33"/>
      <c r="L67" s="34"/>
      <c r="M67" s="34"/>
      <c r="N67" s="19" t="str">
        <f t="shared" si="3"/>
        <v/>
      </c>
      <c r="O67" s="157"/>
      <c r="P67" s="19" t="str">
        <f t="shared" si="4"/>
        <v/>
      </c>
      <c r="Q67" s="19" t="str">
        <f t="shared" si="5"/>
        <v/>
      </c>
      <c r="R67" s="22"/>
      <c r="S67" s="33"/>
      <c r="T67" s="35" t="str">
        <f>IF(E67="","",Instructions!$B$5)</f>
        <v/>
      </c>
      <c r="U67" s="75" t="str">
        <f>IF(E67="","",Instructions!$C$5)</f>
        <v/>
      </c>
      <c r="V67" s="87" t="str">
        <f t="shared" si="6"/>
        <v/>
      </c>
      <c r="W67" s="72" t="str">
        <f>IF(E67="","",VLOOKUP(D67,Supervisors!$B$9:$F$32,5,FALSE))</f>
        <v/>
      </c>
      <c r="X67" s="72" t="str">
        <f>IF(E67="","",VLOOKUP(D67,Supervisors!$B$9:$G$32,6,FALSE))</f>
        <v/>
      </c>
      <c r="Y67" s="20" t="str">
        <f t="shared" si="7"/>
        <v/>
      </c>
      <c r="Z67" s="20" t="str">
        <f t="shared" si="8"/>
        <v/>
      </c>
      <c r="AA67" s="20" t="str">
        <f t="shared" si="9"/>
        <v/>
      </c>
      <c r="AB67" s="20" t="str">
        <f t="shared" si="10"/>
        <v/>
      </c>
      <c r="AC67" s="20" t="str">
        <f t="shared" si="11"/>
        <v/>
      </c>
      <c r="AD67" s="20" t="str">
        <f t="shared" si="12"/>
        <v/>
      </c>
      <c r="AE67" s="20" t="str">
        <f>IF(E67="","",SUM( INDEX( $H$9, 1) : H67))</f>
        <v/>
      </c>
      <c r="AF67" s="20" t="str">
        <f t="shared" si="13"/>
        <v/>
      </c>
      <c r="AG67" s="20" t="str">
        <f>IF(E67="","",SUM($AF$9:AF67))</f>
        <v/>
      </c>
      <c r="AH67" s="43" t="str">
        <f t="shared" si="14"/>
        <v/>
      </c>
      <c r="AI67" s="20" t="str">
        <f t="shared" si="15"/>
        <v/>
      </c>
      <c r="AJ67" s="20" t="str">
        <f t="shared" si="16"/>
        <v/>
      </c>
      <c r="AK67" s="20" t="str">
        <f t="shared" si="17"/>
        <v/>
      </c>
      <c r="AL67" s="20" t="str">
        <f>IF(E67="","",SUM( INDEX($I$9, 1) : I67))</f>
        <v/>
      </c>
      <c r="AM67" s="20" t="str">
        <f t="shared" si="18"/>
        <v/>
      </c>
      <c r="AN67" s="20" t="str">
        <f>IF(E67="","",SUM( INDEX($AM$9, 1) : AM67))</f>
        <v/>
      </c>
      <c r="AO67" s="43" t="str">
        <f t="shared" si="19"/>
        <v/>
      </c>
      <c r="AP67" s="43" t="str">
        <f t="shared" si="20"/>
        <v/>
      </c>
      <c r="AQ67" s="35" t="str">
        <f t="shared" si="21"/>
        <v/>
      </c>
      <c r="AR67" s="35" t="str">
        <f t="shared" si="22"/>
        <v/>
      </c>
      <c r="AS67" s="35" t="str">
        <f t="shared" si="23"/>
        <v/>
      </c>
      <c r="AT67" s="35" t="str">
        <f t="shared" si="24"/>
        <v/>
      </c>
      <c r="AU67" s="35" t="str">
        <f t="shared" si="25"/>
        <v/>
      </c>
      <c r="AV67" s="35" t="str">
        <f t="shared" si="26"/>
        <v/>
      </c>
      <c r="AW67" s="58" t="str">
        <f t="shared" si="27"/>
        <v/>
      </c>
      <c r="AX67" s="62" t="str">
        <f t="shared" si="28"/>
        <v/>
      </c>
      <c r="AY67" s="62" t="str">
        <f t="shared" si="29"/>
        <v/>
      </c>
      <c r="AZ67" s="62" t="str">
        <f t="shared" si="30"/>
        <v/>
      </c>
      <c r="BA67" s="62" t="str">
        <f t="shared" si="31"/>
        <v/>
      </c>
      <c r="BB67" s="62" t="str">
        <f t="shared" si="32"/>
        <v/>
      </c>
      <c r="BC67" s="62" t="str">
        <f t="shared" si="33"/>
        <v/>
      </c>
      <c r="BD67" s="69" t="str">
        <f t="shared" si="34"/>
        <v/>
      </c>
      <c r="BE67" s="69" t="str">
        <f t="shared" si="35"/>
        <v/>
      </c>
      <c r="BF67" s="69" t="str">
        <f>IF(Z67=Z68,"",SUM(AW$9:AW67)-SUM(BF$9:BF66))</f>
        <v/>
      </c>
      <c r="BG67" s="12">
        <f t="shared" si="38"/>
        <v>59</v>
      </c>
    </row>
    <row r="68" spans="1:59" ht="20.100000000000001" customHeight="1">
      <c r="A68" s="13">
        <f t="shared" si="37"/>
        <v>60</v>
      </c>
      <c r="B68" s="153"/>
      <c r="C68" s="33"/>
      <c r="D68" s="33"/>
      <c r="E68" s="154"/>
      <c r="F68" s="155"/>
      <c r="G68" s="156"/>
      <c r="H68" s="19" t="str">
        <f t="shared" si="1"/>
        <v/>
      </c>
      <c r="I68" s="157"/>
      <c r="J68" s="19" t="str">
        <f t="shared" si="2"/>
        <v/>
      </c>
      <c r="K68" s="33"/>
      <c r="L68" s="34"/>
      <c r="M68" s="34"/>
      <c r="N68" s="19" t="str">
        <f t="shared" si="3"/>
        <v/>
      </c>
      <c r="O68" s="157"/>
      <c r="P68" s="19" t="str">
        <f t="shared" si="4"/>
        <v/>
      </c>
      <c r="Q68" s="19" t="str">
        <f t="shared" si="5"/>
        <v/>
      </c>
      <c r="R68" s="22"/>
      <c r="S68" s="33"/>
      <c r="T68" s="35" t="str">
        <f>IF(E68="","",Instructions!$B$5)</f>
        <v/>
      </c>
      <c r="U68" s="75" t="str">
        <f>IF(E68="","",Instructions!$C$5)</f>
        <v/>
      </c>
      <c r="V68" s="87" t="str">
        <f t="shared" si="6"/>
        <v/>
      </c>
      <c r="W68" s="72" t="str">
        <f>IF(E68="","",VLOOKUP(D68,Supervisors!$B$9:$F$32,5,FALSE))</f>
        <v/>
      </c>
      <c r="X68" s="72" t="str">
        <f>IF(E68="","",VLOOKUP(D68,Supervisors!$B$9:$G$32,6,FALSE))</f>
        <v/>
      </c>
      <c r="Y68" s="20" t="str">
        <f t="shared" si="7"/>
        <v/>
      </c>
      <c r="Z68" s="20" t="str">
        <f t="shared" si="8"/>
        <v/>
      </c>
      <c r="AA68" s="20" t="str">
        <f t="shared" si="9"/>
        <v/>
      </c>
      <c r="AB68" s="20" t="str">
        <f t="shared" si="10"/>
        <v/>
      </c>
      <c r="AC68" s="20" t="str">
        <f t="shared" si="11"/>
        <v/>
      </c>
      <c r="AD68" s="20" t="str">
        <f t="shared" si="12"/>
        <v/>
      </c>
      <c r="AE68" s="20" t="str">
        <f>IF(E68="","",SUM( INDEX( $H$9, 1) : H68))</f>
        <v/>
      </c>
      <c r="AF68" s="20" t="str">
        <f t="shared" si="13"/>
        <v/>
      </c>
      <c r="AG68" s="20" t="str">
        <f>IF(E68="","",SUM($AF$9:AF68))</f>
        <v/>
      </c>
      <c r="AH68" s="43" t="str">
        <f t="shared" si="14"/>
        <v/>
      </c>
      <c r="AI68" s="20" t="str">
        <f t="shared" si="15"/>
        <v/>
      </c>
      <c r="AJ68" s="20" t="str">
        <f t="shared" si="16"/>
        <v/>
      </c>
      <c r="AK68" s="20" t="str">
        <f t="shared" si="17"/>
        <v/>
      </c>
      <c r="AL68" s="20" t="str">
        <f>IF(E68="","",SUM( INDEX($I$9, 1) : I68))</f>
        <v/>
      </c>
      <c r="AM68" s="20" t="str">
        <f t="shared" si="18"/>
        <v/>
      </c>
      <c r="AN68" s="20" t="str">
        <f>IF(E68="","",SUM( INDEX($AM$9, 1) : AM68))</f>
        <v/>
      </c>
      <c r="AO68" s="43" t="str">
        <f t="shared" si="19"/>
        <v/>
      </c>
      <c r="AP68" s="43" t="str">
        <f t="shared" si="20"/>
        <v/>
      </c>
      <c r="AQ68" s="35" t="str">
        <f t="shared" si="21"/>
        <v/>
      </c>
      <c r="AR68" s="35" t="str">
        <f t="shared" si="22"/>
        <v/>
      </c>
      <c r="AS68" s="35" t="str">
        <f t="shared" si="23"/>
        <v/>
      </c>
      <c r="AT68" s="35" t="str">
        <f t="shared" si="24"/>
        <v/>
      </c>
      <c r="AU68" s="35" t="str">
        <f t="shared" si="25"/>
        <v/>
      </c>
      <c r="AV68" s="35" t="str">
        <f t="shared" si="26"/>
        <v/>
      </c>
      <c r="AW68" s="58" t="str">
        <f t="shared" si="27"/>
        <v/>
      </c>
      <c r="AX68" s="62" t="str">
        <f t="shared" si="28"/>
        <v/>
      </c>
      <c r="AY68" s="62" t="str">
        <f t="shared" si="29"/>
        <v/>
      </c>
      <c r="AZ68" s="62" t="str">
        <f t="shared" si="30"/>
        <v/>
      </c>
      <c r="BA68" s="62" t="str">
        <f t="shared" si="31"/>
        <v/>
      </c>
      <c r="BB68" s="62" t="str">
        <f t="shared" si="32"/>
        <v/>
      </c>
      <c r="BC68" s="62" t="str">
        <f t="shared" si="33"/>
        <v/>
      </c>
      <c r="BD68" s="69" t="str">
        <f t="shared" si="34"/>
        <v/>
      </c>
      <c r="BE68" s="69" t="str">
        <f t="shared" si="35"/>
        <v/>
      </c>
      <c r="BF68" s="69" t="str">
        <f>IF(Z68=Z69,"",SUM(AW$9:AW68)-SUM(BF$9:BF67))</f>
        <v/>
      </c>
      <c r="BG68" s="12">
        <f t="shared" si="38"/>
        <v>60</v>
      </c>
    </row>
    <row r="69" spans="1:59" ht="20.100000000000001" customHeight="1">
      <c r="A69" s="13">
        <f t="shared" si="37"/>
        <v>61</v>
      </c>
      <c r="B69" s="153"/>
      <c r="C69" s="33"/>
      <c r="D69" s="33"/>
      <c r="E69" s="154"/>
      <c r="F69" s="155"/>
      <c r="G69" s="156"/>
      <c r="H69" s="19" t="str">
        <f t="shared" si="1"/>
        <v/>
      </c>
      <c r="I69" s="157"/>
      <c r="J69" s="19" t="str">
        <f t="shared" si="2"/>
        <v/>
      </c>
      <c r="K69" s="33"/>
      <c r="L69" s="34"/>
      <c r="M69" s="34"/>
      <c r="N69" s="19" t="str">
        <f t="shared" si="3"/>
        <v/>
      </c>
      <c r="O69" s="157"/>
      <c r="P69" s="19" t="str">
        <f t="shared" si="4"/>
        <v/>
      </c>
      <c r="Q69" s="19" t="str">
        <f t="shared" si="5"/>
        <v/>
      </c>
      <c r="R69" s="22"/>
      <c r="S69" s="33"/>
      <c r="T69" s="35" t="str">
        <f>IF(E69="","",Instructions!$B$5)</f>
        <v/>
      </c>
      <c r="U69" s="75" t="str">
        <f>IF(E69="","",Instructions!$C$5)</f>
        <v/>
      </c>
      <c r="V69" s="87" t="str">
        <f t="shared" si="6"/>
        <v/>
      </c>
      <c r="W69" s="72" t="str">
        <f>IF(E69="","",VLOOKUP(D69,Supervisors!$B$9:$F$32,5,FALSE))</f>
        <v/>
      </c>
      <c r="X69" s="72" t="str">
        <f>IF(E69="","",VLOOKUP(D69,Supervisors!$B$9:$G$32,6,FALSE))</f>
        <v/>
      </c>
      <c r="Y69" s="20" t="str">
        <f t="shared" si="7"/>
        <v/>
      </c>
      <c r="Z69" s="20" t="str">
        <f t="shared" si="8"/>
        <v/>
      </c>
      <c r="AA69" s="20" t="str">
        <f t="shared" si="9"/>
        <v/>
      </c>
      <c r="AB69" s="20" t="str">
        <f t="shared" si="10"/>
        <v/>
      </c>
      <c r="AC69" s="20" t="str">
        <f t="shared" si="11"/>
        <v/>
      </c>
      <c r="AD69" s="20" t="str">
        <f t="shared" si="12"/>
        <v/>
      </c>
      <c r="AE69" s="20" t="str">
        <f>IF(E69="","",SUM( INDEX( $H$9, 1) : H69))</f>
        <v/>
      </c>
      <c r="AF69" s="20" t="str">
        <f t="shared" si="13"/>
        <v/>
      </c>
      <c r="AG69" s="20" t="str">
        <f>IF(E69="","",SUM($AF$9:AF69))</f>
        <v/>
      </c>
      <c r="AH69" s="43" t="str">
        <f t="shared" si="14"/>
        <v/>
      </c>
      <c r="AI69" s="20" t="str">
        <f t="shared" si="15"/>
        <v/>
      </c>
      <c r="AJ69" s="20" t="str">
        <f t="shared" si="16"/>
        <v/>
      </c>
      <c r="AK69" s="20" t="str">
        <f t="shared" si="17"/>
        <v/>
      </c>
      <c r="AL69" s="20" t="str">
        <f>IF(E69="","",SUM( INDEX($I$9, 1) : I69))</f>
        <v/>
      </c>
      <c r="AM69" s="20" t="str">
        <f t="shared" si="18"/>
        <v/>
      </c>
      <c r="AN69" s="20" t="str">
        <f>IF(E69="","",SUM( INDEX($AM$9, 1) : AM69))</f>
        <v/>
      </c>
      <c r="AO69" s="43" t="str">
        <f t="shared" si="19"/>
        <v/>
      </c>
      <c r="AP69" s="43" t="str">
        <f t="shared" si="20"/>
        <v/>
      </c>
      <c r="AQ69" s="35" t="str">
        <f t="shared" si="21"/>
        <v/>
      </c>
      <c r="AR69" s="35" t="str">
        <f t="shared" si="22"/>
        <v/>
      </c>
      <c r="AS69" s="35" t="str">
        <f t="shared" si="23"/>
        <v/>
      </c>
      <c r="AT69" s="35" t="str">
        <f t="shared" si="24"/>
        <v/>
      </c>
      <c r="AU69" s="35" t="str">
        <f t="shared" si="25"/>
        <v/>
      </c>
      <c r="AV69" s="35" t="str">
        <f t="shared" si="26"/>
        <v/>
      </c>
      <c r="AW69" s="58" t="str">
        <f t="shared" si="27"/>
        <v/>
      </c>
      <c r="AX69" s="62" t="str">
        <f t="shared" si="28"/>
        <v/>
      </c>
      <c r="AY69" s="62" t="str">
        <f t="shared" si="29"/>
        <v/>
      </c>
      <c r="AZ69" s="62" t="str">
        <f t="shared" si="30"/>
        <v/>
      </c>
      <c r="BA69" s="62" t="str">
        <f t="shared" si="31"/>
        <v/>
      </c>
      <c r="BB69" s="62" t="str">
        <f t="shared" si="32"/>
        <v/>
      </c>
      <c r="BC69" s="62" t="str">
        <f t="shared" si="33"/>
        <v/>
      </c>
      <c r="BD69" s="69" t="str">
        <f t="shared" si="34"/>
        <v/>
      </c>
      <c r="BE69" s="69" t="str">
        <f t="shared" si="35"/>
        <v/>
      </c>
      <c r="BF69" s="69" t="str">
        <f>IF(Z69=Z70,"",SUM(AW$9:AW69)-SUM(BF$9:BF68))</f>
        <v/>
      </c>
      <c r="BG69" s="12">
        <f t="shared" si="38"/>
        <v>61</v>
      </c>
    </row>
    <row r="70" spans="1:59" ht="20.100000000000001" customHeight="1">
      <c r="A70" s="13">
        <f t="shared" si="37"/>
        <v>62</v>
      </c>
      <c r="B70" s="153"/>
      <c r="C70" s="33"/>
      <c r="D70" s="33"/>
      <c r="E70" s="154"/>
      <c r="F70" s="155"/>
      <c r="G70" s="156"/>
      <c r="H70" s="19" t="str">
        <f t="shared" si="1"/>
        <v/>
      </c>
      <c r="I70" s="157"/>
      <c r="J70" s="19" t="str">
        <f t="shared" si="2"/>
        <v/>
      </c>
      <c r="K70" s="33"/>
      <c r="L70" s="34"/>
      <c r="M70" s="34"/>
      <c r="N70" s="19" t="str">
        <f t="shared" si="3"/>
        <v/>
      </c>
      <c r="O70" s="157"/>
      <c r="P70" s="19" t="str">
        <f t="shared" si="4"/>
        <v/>
      </c>
      <c r="Q70" s="19" t="str">
        <f t="shared" si="5"/>
        <v/>
      </c>
      <c r="R70" s="22"/>
      <c r="S70" s="33"/>
      <c r="T70" s="35" t="str">
        <f>IF(E70="","",Instructions!$B$5)</f>
        <v/>
      </c>
      <c r="U70" s="75" t="str">
        <f>IF(E70="","",Instructions!$C$5)</f>
        <v/>
      </c>
      <c r="V70" s="87" t="str">
        <f t="shared" si="6"/>
        <v/>
      </c>
      <c r="W70" s="72" t="str">
        <f>IF(E70="","",VLOOKUP(D70,Supervisors!$B$9:$F$32,5,FALSE))</f>
        <v/>
      </c>
      <c r="X70" s="72" t="str">
        <f>IF(E70="","",VLOOKUP(D70,Supervisors!$B$9:$G$32,6,FALSE))</f>
        <v/>
      </c>
      <c r="Y70" s="20" t="str">
        <f t="shared" si="7"/>
        <v/>
      </c>
      <c r="Z70" s="20" t="str">
        <f t="shared" si="8"/>
        <v/>
      </c>
      <c r="AA70" s="20" t="str">
        <f t="shared" si="9"/>
        <v/>
      </c>
      <c r="AB70" s="20" t="str">
        <f t="shared" si="10"/>
        <v/>
      </c>
      <c r="AC70" s="20" t="str">
        <f t="shared" si="11"/>
        <v/>
      </c>
      <c r="AD70" s="20" t="str">
        <f t="shared" si="12"/>
        <v/>
      </c>
      <c r="AE70" s="20" t="str">
        <f>IF(E70="","",SUM( INDEX( $H$9, 1) : H70))</f>
        <v/>
      </c>
      <c r="AF70" s="20" t="str">
        <f t="shared" si="13"/>
        <v/>
      </c>
      <c r="AG70" s="20" t="str">
        <f>IF(E70="","",SUM($AF$9:AF70))</f>
        <v/>
      </c>
      <c r="AH70" s="43" t="str">
        <f t="shared" si="14"/>
        <v/>
      </c>
      <c r="AI70" s="20" t="str">
        <f t="shared" si="15"/>
        <v/>
      </c>
      <c r="AJ70" s="20" t="str">
        <f t="shared" si="16"/>
        <v/>
      </c>
      <c r="AK70" s="20" t="str">
        <f t="shared" si="17"/>
        <v/>
      </c>
      <c r="AL70" s="20" t="str">
        <f>IF(E70="","",SUM( INDEX($I$9, 1) : I70))</f>
        <v/>
      </c>
      <c r="AM70" s="20" t="str">
        <f t="shared" si="18"/>
        <v/>
      </c>
      <c r="AN70" s="20" t="str">
        <f>IF(E70="","",SUM( INDEX($AM$9, 1) : AM70))</f>
        <v/>
      </c>
      <c r="AO70" s="43" t="str">
        <f t="shared" si="19"/>
        <v/>
      </c>
      <c r="AP70" s="43" t="str">
        <f t="shared" si="20"/>
        <v/>
      </c>
      <c r="AQ70" s="35" t="str">
        <f t="shared" si="21"/>
        <v/>
      </c>
      <c r="AR70" s="35" t="str">
        <f t="shared" si="22"/>
        <v/>
      </c>
      <c r="AS70" s="35" t="str">
        <f t="shared" si="23"/>
        <v/>
      </c>
      <c r="AT70" s="35" t="str">
        <f t="shared" si="24"/>
        <v/>
      </c>
      <c r="AU70" s="35" t="str">
        <f t="shared" si="25"/>
        <v/>
      </c>
      <c r="AV70" s="35" t="str">
        <f t="shared" si="26"/>
        <v/>
      </c>
      <c r="AW70" s="58" t="str">
        <f t="shared" si="27"/>
        <v/>
      </c>
      <c r="AX70" s="62" t="str">
        <f t="shared" si="28"/>
        <v/>
      </c>
      <c r="AY70" s="62" t="str">
        <f t="shared" si="29"/>
        <v/>
      </c>
      <c r="AZ70" s="62" t="str">
        <f t="shared" si="30"/>
        <v/>
      </c>
      <c r="BA70" s="62" t="str">
        <f t="shared" si="31"/>
        <v/>
      </c>
      <c r="BB70" s="62" t="str">
        <f t="shared" si="32"/>
        <v/>
      </c>
      <c r="BC70" s="62" t="str">
        <f t="shared" si="33"/>
        <v/>
      </c>
      <c r="BD70" s="69" t="str">
        <f t="shared" si="34"/>
        <v/>
      </c>
      <c r="BE70" s="69" t="str">
        <f t="shared" si="35"/>
        <v/>
      </c>
      <c r="BF70" s="69" t="str">
        <f>IF(Z70=Z71,"",SUM(AW$9:AW70)-SUM(BF$9:BF69))</f>
        <v/>
      </c>
      <c r="BG70" s="12">
        <f t="shared" si="38"/>
        <v>62</v>
      </c>
    </row>
    <row r="71" spans="1:59" ht="20.100000000000001" customHeight="1">
      <c r="A71" s="13">
        <f t="shared" si="37"/>
        <v>63</v>
      </c>
      <c r="B71" s="153"/>
      <c r="C71" s="33"/>
      <c r="D71" s="33"/>
      <c r="E71" s="154"/>
      <c r="F71" s="155"/>
      <c r="G71" s="156"/>
      <c r="H71" s="19" t="str">
        <f t="shared" si="1"/>
        <v/>
      </c>
      <c r="I71" s="157"/>
      <c r="J71" s="19" t="str">
        <f t="shared" si="2"/>
        <v/>
      </c>
      <c r="K71" s="33"/>
      <c r="L71" s="34"/>
      <c r="M71" s="34"/>
      <c r="N71" s="19" t="str">
        <f t="shared" si="3"/>
        <v/>
      </c>
      <c r="O71" s="157"/>
      <c r="P71" s="19" t="str">
        <f t="shared" si="4"/>
        <v/>
      </c>
      <c r="Q71" s="19" t="str">
        <f t="shared" si="5"/>
        <v/>
      </c>
      <c r="R71" s="22"/>
      <c r="S71" s="33"/>
      <c r="T71" s="35" t="str">
        <f>IF(E71="","",Instructions!$B$5)</f>
        <v/>
      </c>
      <c r="U71" s="75" t="str">
        <f>IF(E71="","",Instructions!$C$5)</f>
        <v/>
      </c>
      <c r="V71" s="87" t="str">
        <f t="shared" si="6"/>
        <v/>
      </c>
      <c r="W71" s="72" t="str">
        <f>IF(E71="","",VLOOKUP(D71,Supervisors!$B$9:$F$32,5,FALSE))</f>
        <v/>
      </c>
      <c r="X71" s="72" t="str">
        <f>IF(E71="","",VLOOKUP(D71,Supervisors!$B$9:$G$32,6,FALSE))</f>
        <v/>
      </c>
      <c r="Y71" s="20" t="str">
        <f t="shared" si="7"/>
        <v/>
      </c>
      <c r="Z71" s="20" t="str">
        <f t="shared" si="8"/>
        <v/>
      </c>
      <c r="AA71" s="20" t="str">
        <f t="shared" si="9"/>
        <v/>
      </c>
      <c r="AB71" s="20" t="str">
        <f t="shared" si="10"/>
        <v/>
      </c>
      <c r="AC71" s="20" t="str">
        <f t="shared" si="11"/>
        <v/>
      </c>
      <c r="AD71" s="20" t="str">
        <f t="shared" si="12"/>
        <v/>
      </c>
      <c r="AE71" s="20" t="str">
        <f>IF(E71="","",SUM( INDEX( $H$9, 1) : H71))</f>
        <v/>
      </c>
      <c r="AF71" s="20" t="str">
        <f t="shared" si="13"/>
        <v/>
      </c>
      <c r="AG71" s="20" t="str">
        <f>IF(E71="","",SUM($AF$9:AF71))</f>
        <v/>
      </c>
      <c r="AH71" s="43" t="str">
        <f t="shared" si="14"/>
        <v/>
      </c>
      <c r="AI71" s="20" t="str">
        <f t="shared" si="15"/>
        <v/>
      </c>
      <c r="AJ71" s="20" t="str">
        <f t="shared" si="16"/>
        <v/>
      </c>
      <c r="AK71" s="20" t="str">
        <f t="shared" si="17"/>
        <v/>
      </c>
      <c r="AL71" s="20" t="str">
        <f>IF(E71="","",SUM( INDEX($I$9, 1) : I71))</f>
        <v/>
      </c>
      <c r="AM71" s="20" t="str">
        <f t="shared" si="18"/>
        <v/>
      </c>
      <c r="AN71" s="20" t="str">
        <f>IF(E71="","",SUM( INDEX($AM$9, 1) : AM71))</f>
        <v/>
      </c>
      <c r="AO71" s="43" t="str">
        <f t="shared" si="19"/>
        <v/>
      </c>
      <c r="AP71" s="43" t="str">
        <f t="shared" si="20"/>
        <v/>
      </c>
      <c r="AQ71" s="35" t="str">
        <f t="shared" si="21"/>
        <v/>
      </c>
      <c r="AR71" s="35" t="str">
        <f t="shared" si="22"/>
        <v/>
      </c>
      <c r="AS71" s="35" t="str">
        <f t="shared" si="23"/>
        <v/>
      </c>
      <c r="AT71" s="35" t="str">
        <f t="shared" si="24"/>
        <v/>
      </c>
      <c r="AU71" s="35" t="str">
        <f t="shared" si="25"/>
        <v/>
      </c>
      <c r="AV71" s="35" t="str">
        <f t="shared" si="26"/>
        <v/>
      </c>
      <c r="AW71" s="58" t="str">
        <f t="shared" si="27"/>
        <v/>
      </c>
      <c r="AX71" s="62" t="str">
        <f t="shared" si="28"/>
        <v/>
      </c>
      <c r="AY71" s="62" t="str">
        <f t="shared" si="29"/>
        <v/>
      </c>
      <c r="AZ71" s="62" t="str">
        <f t="shared" si="30"/>
        <v/>
      </c>
      <c r="BA71" s="62" t="str">
        <f t="shared" si="31"/>
        <v/>
      </c>
      <c r="BB71" s="62" t="str">
        <f t="shared" si="32"/>
        <v/>
      </c>
      <c r="BC71" s="62" t="str">
        <f t="shared" si="33"/>
        <v/>
      </c>
      <c r="BD71" s="69" t="str">
        <f t="shared" si="34"/>
        <v/>
      </c>
      <c r="BE71" s="69" t="str">
        <f t="shared" si="35"/>
        <v/>
      </c>
      <c r="BF71" s="69" t="str">
        <f>IF(Z71=Z72,"",SUM(AW$9:AW71)-SUM(BF$9:BF70))</f>
        <v/>
      </c>
      <c r="BG71" s="12">
        <f t="shared" si="38"/>
        <v>63</v>
      </c>
    </row>
    <row r="72" spans="1:59" ht="20.100000000000001" customHeight="1">
      <c r="A72" s="13">
        <f t="shared" si="37"/>
        <v>64</v>
      </c>
      <c r="B72" s="153"/>
      <c r="C72" s="33"/>
      <c r="D72" s="33"/>
      <c r="E72" s="154"/>
      <c r="F72" s="155"/>
      <c r="G72" s="156"/>
      <c r="H72" s="19" t="str">
        <f t="shared" si="1"/>
        <v/>
      </c>
      <c r="I72" s="157"/>
      <c r="J72" s="19" t="str">
        <f t="shared" si="2"/>
        <v/>
      </c>
      <c r="K72" s="33"/>
      <c r="L72" s="34"/>
      <c r="M72" s="34"/>
      <c r="N72" s="19" t="str">
        <f t="shared" si="3"/>
        <v/>
      </c>
      <c r="O72" s="157"/>
      <c r="P72" s="19" t="str">
        <f t="shared" si="4"/>
        <v/>
      </c>
      <c r="Q72" s="19" t="str">
        <f t="shared" si="5"/>
        <v/>
      </c>
      <c r="R72" s="22"/>
      <c r="S72" s="33"/>
      <c r="T72" s="35" t="str">
        <f>IF(E72="","",Instructions!$B$5)</f>
        <v/>
      </c>
      <c r="U72" s="75" t="str">
        <f>IF(E72="","",Instructions!$C$5)</f>
        <v/>
      </c>
      <c r="V72" s="87" t="str">
        <f t="shared" si="6"/>
        <v/>
      </c>
      <c r="W72" s="72" t="str">
        <f>IF(E72="","",VLOOKUP(D72,Supervisors!$B$9:$F$32,5,FALSE))</f>
        <v/>
      </c>
      <c r="X72" s="72" t="str">
        <f>IF(E72="","",VLOOKUP(D72,Supervisors!$B$9:$G$32,6,FALSE))</f>
        <v/>
      </c>
      <c r="Y72" s="20" t="str">
        <f t="shared" si="7"/>
        <v/>
      </c>
      <c r="Z72" s="20" t="str">
        <f t="shared" si="8"/>
        <v/>
      </c>
      <c r="AA72" s="20" t="str">
        <f t="shared" si="9"/>
        <v/>
      </c>
      <c r="AB72" s="20" t="str">
        <f t="shared" si="10"/>
        <v/>
      </c>
      <c r="AC72" s="20" t="str">
        <f t="shared" si="11"/>
        <v/>
      </c>
      <c r="AD72" s="20" t="str">
        <f t="shared" si="12"/>
        <v/>
      </c>
      <c r="AE72" s="20" t="str">
        <f>IF(E72="","",SUM( INDEX( $H$9, 1) : H72))</f>
        <v/>
      </c>
      <c r="AF72" s="20" t="str">
        <f t="shared" si="13"/>
        <v/>
      </c>
      <c r="AG72" s="20" t="str">
        <f>IF(E72="","",SUM($AF$9:AF72))</f>
        <v/>
      </c>
      <c r="AH72" s="43" t="str">
        <f t="shared" si="14"/>
        <v/>
      </c>
      <c r="AI72" s="20" t="str">
        <f t="shared" si="15"/>
        <v/>
      </c>
      <c r="AJ72" s="20" t="str">
        <f t="shared" si="16"/>
        <v/>
      </c>
      <c r="AK72" s="20" t="str">
        <f t="shared" si="17"/>
        <v/>
      </c>
      <c r="AL72" s="20" t="str">
        <f>IF(E72="","",SUM( INDEX($I$9, 1) : I72))</f>
        <v/>
      </c>
      <c r="AM72" s="20" t="str">
        <f t="shared" si="18"/>
        <v/>
      </c>
      <c r="AN72" s="20" t="str">
        <f>IF(E72="","",SUM( INDEX($AM$9, 1) : AM72))</f>
        <v/>
      </c>
      <c r="AO72" s="43" t="str">
        <f t="shared" si="19"/>
        <v/>
      </c>
      <c r="AP72" s="43" t="str">
        <f t="shared" si="20"/>
        <v/>
      </c>
      <c r="AQ72" s="35" t="str">
        <f t="shared" si="21"/>
        <v/>
      </c>
      <c r="AR72" s="35" t="str">
        <f t="shared" si="22"/>
        <v/>
      </c>
      <c r="AS72" s="35" t="str">
        <f t="shared" si="23"/>
        <v/>
      </c>
      <c r="AT72" s="35" t="str">
        <f t="shared" si="24"/>
        <v/>
      </c>
      <c r="AU72" s="35" t="str">
        <f t="shared" si="25"/>
        <v/>
      </c>
      <c r="AV72" s="35" t="str">
        <f t="shared" si="26"/>
        <v/>
      </c>
      <c r="AW72" s="58" t="str">
        <f t="shared" si="27"/>
        <v/>
      </c>
      <c r="AX72" s="62" t="str">
        <f t="shared" si="28"/>
        <v/>
      </c>
      <c r="AY72" s="62" t="str">
        <f t="shared" si="29"/>
        <v/>
      </c>
      <c r="AZ72" s="62" t="str">
        <f t="shared" si="30"/>
        <v/>
      </c>
      <c r="BA72" s="62" t="str">
        <f t="shared" si="31"/>
        <v/>
      </c>
      <c r="BB72" s="62" t="str">
        <f t="shared" si="32"/>
        <v/>
      </c>
      <c r="BC72" s="62" t="str">
        <f t="shared" si="33"/>
        <v/>
      </c>
      <c r="BD72" s="69" t="str">
        <f t="shared" si="34"/>
        <v/>
      </c>
      <c r="BE72" s="69" t="str">
        <f t="shared" si="35"/>
        <v/>
      </c>
      <c r="BF72" s="69" t="str">
        <f>IF(Z72=Z73,"",SUM(AW$9:AW72)-SUM(BF$9:BF71))</f>
        <v/>
      </c>
      <c r="BG72" s="12">
        <f t="shared" si="38"/>
        <v>64</v>
      </c>
    </row>
    <row r="73" spans="1:59" ht="20.100000000000001" customHeight="1">
      <c r="A73" s="13">
        <f t="shared" si="37"/>
        <v>65</v>
      </c>
      <c r="B73" s="153"/>
      <c r="C73" s="33"/>
      <c r="D73" s="33"/>
      <c r="E73" s="154"/>
      <c r="F73" s="155"/>
      <c r="G73" s="156"/>
      <c r="H73" s="19" t="str">
        <f t="shared" ref="H73:H136" si="39">IF(E73="","",(ROUND((G73-F73),2) * 24))</f>
        <v/>
      </c>
      <c r="I73" s="157"/>
      <c r="J73" s="19" t="str">
        <f t="shared" ref="J73:J136" si="40">IF(H73="","",H73-I73)</f>
        <v/>
      </c>
      <c r="K73" s="33"/>
      <c r="L73" s="34"/>
      <c r="M73" s="34"/>
      <c r="N73" s="19" t="str">
        <f t="shared" ref="N73:N136" si="41">IF(E73="","",(ROUND((M73-L73),2) * 24))</f>
        <v/>
      </c>
      <c r="O73" s="157"/>
      <c r="P73" s="19" t="str">
        <f t="shared" ref="P73:P136" si="42">IF(N73=0,"",IF(ISERROR(N73-O73),"",N73-O73))</f>
        <v/>
      </c>
      <c r="Q73" s="19" t="str">
        <f t="shared" ref="Q73:Q136" si="43">IF(H73="","",H73-N73)</f>
        <v/>
      </c>
      <c r="R73" s="22"/>
      <c r="S73" s="33"/>
      <c r="T73" s="35" t="str">
        <f>IF(E73="","",Instructions!$B$5)</f>
        <v/>
      </c>
      <c r="U73" s="75" t="str">
        <f>IF(E73="","",Instructions!$C$5)</f>
        <v/>
      </c>
      <c r="V73" s="87" t="str">
        <f t="shared" ref="V73:V136" si="44">IF(E73="","",IF(U73="BCBA",1,IF(U73="BCaBA",2,"")))</f>
        <v/>
      </c>
      <c r="W73" s="72" t="str">
        <f>IF(E73="","",VLOOKUP(D73,Supervisors!$B$9:$F$32,5,FALSE))</f>
        <v/>
      </c>
      <c r="X73" s="72" t="str">
        <f>IF(E73="","",VLOOKUP(D73,Supervisors!$B$9:$G$32,6,FALSE))</f>
        <v/>
      </c>
      <c r="Y73" s="20" t="str">
        <f t="shared" ref="Y73:Y136" si="45">IF(E73="","",TEXT(E73,"yyyy"))</f>
        <v/>
      </c>
      <c r="Z73" s="20" t="str">
        <f t="shared" ref="Z73:Z136" si="46">IF(E73="","",TEXT(E73,"mmmm"))</f>
        <v/>
      </c>
      <c r="AA73" s="20" t="str">
        <f t="shared" ref="AA73:AA136" si="47">IF(E73="","",TEXT(E73,"dd"))</f>
        <v/>
      </c>
      <c r="AB73" s="20" t="str">
        <f t="shared" ref="AB73:AB136" si="48">IF(E73="","",TEXT(E73, "yyyy-mm"))</f>
        <v/>
      </c>
      <c r="AC73" s="20" t="str">
        <f t="shared" ref="AC73:AC136" si="49">IF(E73="","",IF(B73="Supervised Independent Fieldwork", "-1", IF(B73="Practicum", "-2", IF(B73="Intensive Practicum","-3",""))))</f>
        <v/>
      </c>
      <c r="AD73" s="20" t="str">
        <f t="shared" ref="AD73:AD136" si="50">AB73&amp;AC73</f>
        <v/>
      </c>
      <c r="AE73" s="20" t="str">
        <f>IF(E73="","",SUM( INDEX( $H$9, 1) : H73))</f>
        <v/>
      </c>
      <c r="AF73" s="20" t="str">
        <f t="shared" ref="AF73:AF136" si="51">IF(E73="","",IF(B73="Supervised Independent Fieldwork",H73, IF(B73="Practicum",H73*1.5,IF(B73="Intensive Practicum",H73*2,""))))</f>
        <v/>
      </c>
      <c r="AG73" s="20" t="str">
        <f>IF(E73="","",SUM($AF$9:AF73))</f>
        <v/>
      </c>
      <c r="AH73" s="43" t="str">
        <f t="shared" ref="AH73:AH136" si="52">IF(E73="","",IF(U73="BCBA",AG73/1500,IF(U73="BCaBA",AG73/1000,"")))</f>
        <v/>
      </c>
      <c r="AI73" s="20" t="str">
        <f t="shared" ref="AI73:AI136" si="53">IF(E73="","",IF(B73="Supervised Independent Fieldwork",H73,""))</f>
        <v/>
      </c>
      <c r="AJ73" s="20" t="str">
        <f t="shared" ref="AJ73:AJ136" si="54">IF(E73="","",IF(B73="Practicum",H73,""))</f>
        <v/>
      </c>
      <c r="AK73" s="20" t="str">
        <f t="shared" ref="AK73:AK136" si="55">IF(E73="","",IF(B73="Intensive Practicum",H73,""))</f>
        <v/>
      </c>
      <c r="AL73" s="20" t="str">
        <f>IF(E73="","",SUM( INDEX($I$9, 1) : I73))</f>
        <v/>
      </c>
      <c r="AM73" s="20" t="str">
        <f t="shared" ref="AM73:AM136" si="56">IF(E73="","",IF(B73="Supervised Independent Fieldwork",I73, IF(B73="Practicum",I73*1.5,IF(B73="Intensive Practicum",I73*2,""))))</f>
        <v/>
      </c>
      <c r="AN73" s="20" t="str">
        <f>IF(E73="","",SUM( INDEX($AM$9, 1) : AM73))</f>
        <v/>
      </c>
      <c r="AO73" s="43" t="str">
        <f t="shared" ref="AO73:AO136" si="57">IF(E73="","",IF(U73="BCaBA",MIN(100%,AN73/1000), IF(U73="BCBA",MIN(100%,AN73/1500),0)))</f>
        <v/>
      </c>
      <c r="AP73" s="43" t="str">
        <f t="shared" ref="AP73:AP136" si="58">IF(Z73=Z74,"",AO73)</f>
        <v/>
      </c>
      <c r="AQ73" s="35" t="str">
        <f t="shared" ref="AQ73:AQ136" si="59">IF(E73="","",IF(OR(K73="No Supervision Session",K73=""),1,""))</f>
        <v/>
      </c>
      <c r="AR73" s="35" t="str">
        <f t="shared" ref="AR73:AR136" si="60">IF(E73="","",IF(K73="Face-to-Face",1,""))</f>
        <v/>
      </c>
      <c r="AS73" s="35" t="str">
        <f t="shared" ref="AS73:AS136" si="61">IF(E73="","",IF(K73="Video Conferencing",1,""))</f>
        <v/>
      </c>
      <c r="AT73" s="35" t="str">
        <f t="shared" ref="AT73:AT136" si="62">IF(E73="","",IF(K73="Telephone",1,""))</f>
        <v/>
      </c>
      <c r="AU73" s="35" t="str">
        <f t="shared" ref="AU73:AU136" si="63">IF(E73="","",IF(N73&gt;0,COUNT(N73),""))</f>
        <v/>
      </c>
      <c r="AV73" s="35" t="str">
        <f t="shared" ref="AV73:AV136" si="64">IF(E73="","",IF(E73="","",IF(R73="Yes",1,"")))</f>
        <v/>
      </c>
      <c r="AW73" s="58" t="str">
        <f t="shared" ref="AW73:AW136" si="65">IF(E73="","",IF(E73&lt;X73,1,IF(E73&lt;W73,1,"")))</f>
        <v/>
      </c>
      <c r="AX73" s="62" t="str">
        <f t="shared" ref="AX73:AX136" si="66">IF(E73="","",IF(AW73="",H73,0))</f>
        <v/>
      </c>
      <c r="AY73" s="62" t="str">
        <f t="shared" ref="AY73:AY136" si="67">IF(E73="","",IF(AW73="", I73,0))</f>
        <v/>
      </c>
      <c r="AZ73" s="62" t="str">
        <f t="shared" ref="AZ73:AZ136" si="68">IF(E73="","",IF(AW73&lt;&gt;"",0,IF(B73="Supervised Independent Fieldwork",AX73,IF(B73="Practicum",AX73*1.5,IF(B73="Intensive Practicum",AX73*2,0)))))</f>
        <v/>
      </c>
      <c r="BA73" s="62" t="str">
        <f t="shared" ref="BA73:BA136" si="69">IF(E73="","",IF(AW73="", N73,0))</f>
        <v/>
      </c>
      <c r="BB73" s="62" t="str">
        <f t="shared" ref="BB73:BB136" si="70">IF(E73="","",IF(AW73="",P73,0))</f>
        <v/>
      </c>
      <c r="BC73" s="62" t="str">
        <f t="shared" ref="BC73:BC136" si="71">IF(E73="","",IF(AW73="",Q73,0))</f>
        <v/>
      </c>
      <c r="BD73" s="69" t="str">
        <f t="shared" ref="BD73:BD136" si="72">IF(AW73="", AU73,"")</f>
        <v/>
      </c>
      <c r="BE73" s="69" t="str">
        <f t="shared" ref="BE73:BE136" si="73">IF(AW73="", AV73,"")</f>
        <v/>
      </c>
      <c r="BF73" s="69" t="str">
        <f>IF(Z73=Z74,"",SUM(AW$9:AW73)-SUM(BF$9:BF72))</f>
        <v/>
      </c>
      <c r="BG73" s="12">
        <f t="shared" si="38"/>
        <v>65</v>
      </c>
    </row>
    <row r="74" spans="1:59" ht="20.100000000000001" customHeight="1">
      <c r="A74" s="13">
        <f t="shared" si="37"/>
        <v>66</v>
      </c>
      <c r="B74" s="153"/>
      <c r="C74" s="33"/>
      <c r="D74" s="33"/>
      <c r="E74" s="154"/>
      <c r="F74" s="155"/>
      <c r="G74" s="156"/>
      <c r="H74" s="19" t="str">
        <f t="shared" si="39"/>
        <v/>
      </c>
      <c r="I74" s="157"/>
      <c r="J74" s="19" t="str">
        <f t="shared" si="40"/>
        <v/>
      </c>
      <c r="K74" s="33"/>
      <c r="L74" s="34"/>
      <c r="M74" s="34"/>
      <c r="N74" s="19" t="str">
        <f t="shared" si="41"/>
        <v/>
      </c>
      <c r="O74" s="157"/>
      <c r="P74" s="19" t="str">
        <f t="shared" si="42"/>
        <v/>
      </c>
      <c r="Q74" s="19" t="str">
        <f t="shared" si="43"/>
        <v/>
      </c>
      <c r="R74" s="22"/>
      <c r="S74" s="33"/>
      <c r="T74" s="35" t="str">
        <f>IF(E74="","",Instructions!$B$5)</f>
        <v/>
      </c>
      <c r="U74" s="75" t="str">
        <f>IF(E74="","",Instructions!$C$5)</f>
        <v/>
      </c>
      <c r="V74" s="87" t="str">
        <f t="shared" si="44"/>
        <v/>
      </c>
      <c r="W74" s="72" t="str">
        <f>IF(E74="","",VLOOKUP(D74,Supervisors!$B$9:$F$32,5,FALSE))</f>
        <v/>
      </c>
      <c r="X74" s="72" t="str">
        <f>IF(E74="","",VLOOKUP(D74,Supervisors!$B$9:$G$32,6,FALSE))</f>
        <v/>
      </c>
      <c r="Y74" s="20" t="str">
        <f t="shared" si="45"/>
        <v/>
      </c>
      <c r="Z74" s="20" t="str">
        <f t="shared" si="46"/>
        <v/>
      </c>
      <c r="AA74" s="20" t="str">
        <f t="shared" si="47"/>
        <v/>
      </c>
      <c r="AB74" s="20" t="str">
        <f t="shared" si="48"/>
        <v/>
      </c>
      <c r="AC74" s="20" t="str">
        <f t="shared" si="49"/>
        <v/>
      </c>
      <c r="AD74" s="20" t="str">
        <f t="shared" si="50"/>
        <v/>
      </c>
      <c r="AE74" s="20" t="str">
        <f>IF(E74="","",SUM( INDEX( $H$9, 1) : H74))</f>
        <v/>
      </c>
      <c r="AF74" s="20" t="str">
        <f t="shared" si="51"/>
        <v/>
      </c>
      <c r="AG74" s="20" t="str">
        <f>IF(E74="","",SUM($AF$9:AF74))</f>
        <v/>
      </c>
      <c r="AH74" s="43" t="str">
        <f t="shared" si="52"/>
        <v/>
      </c>
      <c r="AI74" s="20" t="str">
        <f t="shared" si="53"/>
        <v/>
      </c>
      <c r="AJ74" s="20" t="str">
        <f t="shared" si="54"/>
        <v/>
      </c>
      <c r="AK74" s="20" t="str">
        <f t="shared" si="55"/>
        <v/>
      </c>
      <c r="AL74" s="20" t="str">
        <f>IF(E74="","",SUM( INDEX($I$9, 1) : I74))</f>
        <v/>
      </c>
      <c r="AM74" s="20" t="str">
        <f t="shared" si="56"/>
        <v/>
      </c>
      <c r="AN74" s="20" t="str">
        <f>IF(E74="","",SUM( INDEX($AM$9, 1) : AM74))</f>
        <v/>
      </c>
      <c r="AO74" s="43" t="str">
        <f t="shared" si="57"/>
        <v/>
      </c>
      <c r="AP74" s="43" t="str">
        <f t="shared" si="58"/>
        <v/>
      </c>
      <c r="AQ74" s="35" t="str">
        <f t="shared" si="59"/>
        <v/>
      </c>
      <c r="AR74" s="35" t="str">
        <f t="shared" si="60"/>
        <v/>
      </c>
      <c r="AS74" s="35" t="str">
        <f t="shared" si="61"/>
        <v/>
      </c>
      <c r="AT74" s="35" t="str">
        <f t="shared" si="62"/>
        <v/>
      </c>
      <c r="AU74" s="35" t="str">
        <f t="shared" si="63"/>
        <v/>
      </c>
      <c r="AV74" s="35" t="str">
        <f t="shared" si="64"/>
        <v/>
      </c>
      <c r="AW74" s="58" t="str">
        <f t="shared" si="65"/>
        <v/>
      </c>
      <c r="AX74" s="62" t="str">
        <f t="shared" si="66"/>
        <v/>
      </c>
      <c r="AY74" s="62" t="str">
        <f t="shared" si="67"/>
        <v/>
      </c>
      <c r="AZ74" s="62" t="str">
        <f t="shared" si="68"/>
        <v/>
      </c>
      <c r="BA74" s="62" t="str">
        <f t="shared" si="69"/>
        <v/>
      </c>
      <c r="BB74" s="62" t="str">
        <f t="shared" si="70"/>
        <v/>
      </c>
      <c r="BC74" s="62" t="str">
        <f t="shared" si="71"/>
        <v/>
      </c>
      <c r="BD74" s="69" t="str">
        <f t="shared" si="72"/>
        <v/>
      </c>
      <c r="BE74" s="69" t="str">
        <f t="shared" si="73"/>
        <v/>
      </c>
      <c r="BF74" s="69" t="str">
        <f>IF(Z74=Z75,"",SUM(AW$9:AW74)-SUM(BF$9:BF73))</f>
        <v/>
      </c>
      <c r="BG74" s="12">
        <f t="shared" si="38"/>
        <v>66</v>
      </c>
    </row>
    <row r="75" spans="1:59" ht="20.100000000000001" customHeight="1">
      <c r="A75" s="13">
        <f t="shared" si="37"/>
        <v>67</v>
      </c>
      <c r="B75" s="153"/>
      <c r="C75" s="33"/>
      <c r="D75" s="33"/>
      <c r="E75" s="154"/>
      <c r="F75" s="155"/>
      <c r="G75" s="156"/>
      <c r="H75" s="19" t="str">
        <f t="shared" si="39"/>
        <v/>
      </c>
      <c r="I75" s="157"/>
      <c r="J75" s="19" t="str">
        <f t="shared" si="40"/>
        <v/>
      </c>
      <c r="K75" s="33"/>
      <c r="L75" s="34"/>
      <c r="M75" s="34"/>
      <c r="N75" s="19" t="str">
        <f t="shared" si="41"/>
        <v/>
      </c>
      <c r="O75" s="157"/>
      <c r="P75" s="19" t="str">
        <f t="shared" si="42"/>
        <v/>
      </c>
      <c r="Q75" s="19" t="str">
        <f t="shared" si="43"/>
        <v/>
      </c>
      <c r="R75" s="22"/>
      <c r="S75" s="33"/>
      <c r="T75" s="35" t="str">
        <f>IF(E75="","",Instructions!$B$5)</f>
        <v/>
      </c>
      <c r="U75" s="75" t="str">
        <f>IF(E75="","",Instructions!$C$5)</f>
        <v/>
      </c>
      <c r="V75" s="87" t="str">
        <f t="shared" si="44"/>
        <v/>
      </c>
      <c r="W75" s="72" t="str">
        <f>IF(E75="","",VLOOKUP(D75,Supervisors!$B$9:$F$32,5,FALSE))</f>
        <v/>
      </c>
      <c r="X75" s="72" t="str">
        <f>IF(E75="","",VLOOKUP(D75,Supervisors!$B$9:$G$32,6,FALSE))</f>
        <v/>
      </c>
      <c r="Y75" s="20" t="str">
        <f t="shared" si="45"/>
        <v/>
      </c>
      <c r="Z75" s="20" t="str">
        <f t="shared" si="46"/>
        <v/>
      </c>
      <c r="AA75" s="20" t="str">
        <f t="shared" si="47"/>
        <v/>
      </c>
      <c r="AB75" s="20" t="str">
        <f t="shared" si="48"/>
        <v/>
      </c>
      <c r="AC75" s="20" t="str">
        <f t="shared" si="49"/>
        <v/>
      </c>
      <c r="AD75" s="20" t="str">
        <f t="shared" si="50"/>
        <v/>
      </c>
      <c r="AE75" s="20" t="str">
        <f>IF(E75="","",SUM( INDEX( $H$9, 1) : H75))</f>
        <v/>
      </c>
      <c r="AF75" s="20" t="str">
        <f t="shared" si="51"/>
        <v/>
      </c>
      <c r="AG75" s="20" t="str">
        <f>IF(E75="","",SUM($AF$9:AF75))</f>
        <v/>
      </c>
      <c r="AH75" s="43" t="str">
        <f t="shared" si="52"/>
        <v/>
      </c>
      <c r="AI75" s="20" t="str">
        <f t="shared" si="53"/>
        <v/>
      </c>
      <c r="AJ75" s="20" t="str">
        <f t="shared" si="54"/>
        <v/>
      </c>
      <c r="AK75" s="20" t="str">
        <f t="shared" si="55"/>
        <v/>
      </c>
      <c r="AL75" s="20" t="str">
        <f>IF(E75="","",SUM( INDEX($I$9, 1) : I75))</f>
        <v/>
      </c>
      <c r="AM75" s="20" t="str">
        <f t="shared" si="56"/>
        <v/>
      </c>
      <c r="AN75" s="20" t="str">
        <f>IF(E75="","",SUM( INDEX($AM$9, 1) : AM75))</f>
        <v/>
      </c>
      <c r="AO75" s="43" t="str">
        <f t="shared" si="57"/>
        <v/>
      </c>
      <c r="AP75" s="43" t="str">
        <f t="shared" si="58"/>
        <v/>
      </c>
      <c r="AQ75" s="35" t="str">
        <f t="shared" si="59"/>
        <v/>
      </c>
      <c r="AR75" s="35" t="str">
        <f t="shared" si="60"/>
        <v/>
      </c>
      <c r="AS75" s="35" t="str">
        <f t="shared" si="61"/>
        <v/>
      </c>
      <c r="AT75" s="35" t="str">
        <f t="shared" si="62"/>
        <v/>
      </c>
      <c r="AU75" s="35" t="str">
        <f t="shared" si="63"/>
        <v/>
      </c>
      <c r="AV75" s="35" t="str">
        <f t="shared" si="64"/>
        <v/>
      </c>
      <c r="AW75" s="58" t="str">
        <f t="shared" si="65"/>
        <v/>
      </c>
      <c r="AX75" s="62" t="str">
        <f t="shared" si="66"/>
        <v/>
      </c>
      <c r="AY75" s="62" t="str">
        <f t="shared" si="67"/>
        <v/>
      </c>
      <c r="AZ75" s="62" t="str">
        <f t="shared" si="68"/>
        <v/>
      </c>
      <c r="BA75" s="62" t="str">
        <f t="shared" si="69"/>
        <v/>
      </c>
      <c r="BB75" s="62" t="str">
        <f t="shared" si="70"/>
        <v/>
      </c>
      <c r="BC75" s="62" t="str">
        <f t="shared" si="71"/>
        <v/>
      </c>
      <c r="BD75" s="69" t="str">
        <f t="shared" si="72"/>
        <v/>
      </c>
      <c r="BE75" s="69" t="str">
        <f t="shared" si="73"/>
        <v/>
      </c>
      <c r="BF75" s="69" t="str">
        <f>IF(Z75=Z76,"",SUM(AW$9:AW75)-SUM(BF$9:BF74))</f>
        <v/>
      </c>
      <c r="BG75" s="12">
        <f t="shared" si="38"/>
        <v>67</v>
      </c>
    </row>
    <row r="76" spans="1:59" ht="20.100000000000001" customHeight="1">
      <c r="A76" s="13">
        <f t="shared" si="37"/>
        <v>68</v>
      </c>
      <c r="B76" s="153"/>
      <c r="C76" s="33"/>
      <c r="D76" s="33"/>
      <c r="E76" s="154"/>
      <c r="F76" s="155"/>
      <c r="G76" s="156"/>
      <c r="H76" s="19" t="str">
        <f t="shared" si="39"/>
        <v/>
      </c>
      <c r="I76" s="157"/>
      <c r="J76" s="19" t="str">
        <f t="shared" si="40"/>
        <v/>
      </c>
      <c r="K76" s="33"/>
      <c r="L76" s="34"/>
      <c r="M76" s="34"/>
      <c r="N76" s="19" t="str">
        <f t="shared" si="41"/>
        <v/>
      </c>
      <c r="O76" s="157"/>
      <c r="P76" s="19" t="str">
        <f t="shared" si="42"/>
        <v/>
      </c>
      <c r="Q76" s="19" t="str">
        <f t="shared" si="43"/>
        <v/>
      </c>
      <c r="R76" s="22"/>
      <c r="S76" s="33"/>
      <c r="T76" s="35" t="str">
        <f>IF(E76="","",Instructions!$B$5)</f>
        <v/>
      </c>
      <c r="U76" s="75" t="str">
        <f>IF(E76="","",Instructions!$C$5)</f>
        <v/>
      </c>
      <c r="V76" s="87" t="str">
        <f t="shared" si="44"/>
        <v/>
      </c>
      <c r="W76" s="72" t="str">
        <f>IF(E76="","",VLOOKUP(D76,Supervisors!$B$9:$F$32,5,FALSE))</f>
        <v/>
      </c>
      <c r="X76" s="72" t="str">
        <f>IF(E76="","",VLOOKUP(D76,Supervisors!$B$9:$G$32,6,FALSE))</f>
        <v/>
      </c>
      <c r="Y76" s="20" t="str">
        <f t="shared" si="45"/>
        <v/>
      </c>
      <c r="Z76" s="20" t="str">
        <f t="shared" si="46"/>
        <v/>
      </c>
      <c r="AA76" s="20" t="str">
        <f t="shared" si="47"/>
        <v/>
      </c>
      <c r="AB76" s="20" t="str">
        <f t="shared" si="48"/>
        <v/>
      </c>
      <c r="AC76" s="20" t="str">
        <f t="shared" si="49"/>
        <v/>
      </c>
      <c r="AD76" s="20" t="str">
        <f t="shared" si="50"/>
        <v/>
      </c>
      <c r="AE76" s="20" t="str">
        <f>IF(E76="","",SUM( INDEX( $H$9, 1) : H76))</f>
        <v/>
      </c>
      <c r="AF76" s="20" t="str">
        <f t="shared" si="51"/>
        <v/>
      </c>
      <c r="AG76" s="20" t="str">
        <f>IF(E76="","",SUM($AF$9:AF76))</f>
        <v/>
      </c>
      <c r="AH76" s="43" t="str">
        <f t="shared" si="52"/>
        <v/>
      </c>
      <c r="AI76" s="20" t="str">
        <f t="shared" si="53"/>
        <v/>
      </c>
      <c r="AJ76" s="20" t="str">
        <f t="shared" si="54"/>
        <v/>
      </c>
      <c r="AK76" s="20" t="str">
        <f t="shared" si="55"/>
        <v/>
      </c>
      <c r="AL76" s="20" t="str">
        <f>IF(E76="","",SUM( INDEX($I$9, 1) : I76))</f>
        <v/>
      </c>
      <c r="AM76" s="20" t="str">
        <f t="shared" si="56"/>
        <v/>
      </c>
      <c r="AN76" s="20" t="str">
        <f>IF(E76="","",SUM( INDEX($AM$9, 1) : AM76))</f>
        <v/>
      </c>
      <c r="AO76" s="43" t="str">
        <f t="shared" si="57"/>
        <v/>
      </c>
      <c r="AP76" s="43" t="str">
        <f t="shared" si="58"/>
        <v/>
      </c>
      <c r="AQ76" s="35" t="str">
        <f t="shared" si="59"/>
        <v/>
      </c>
      <c r="AR76" s="35" t="str">
        <f t="shared" si="60"/>
        <v/>
      </c>
      <c r="AS76" s="35" t="str">
        <f t="shared" si="61"/>
        <v/>
      </c>
      <c r="AT76" s="35" t="str">
        <f t="shared" si="62"/>
        <v/>
      </c>
      <c r="AU76" s="35" t="str">
        <f t="shared" si="63"/>
        <v/>
      </c>
      <c r="AV76" s="35" t="str">
        <f t="shared" si="64"/>
        <v/>
      </c>
      <c r="AW76" s="58" t="str">
        <f t="shared" si="65"/>
        <v/>
      </c>
      <c r="AX76" s="62" t="str">
        <f t="shared" si="66"/>
        <v/>
      </c>
      <c r="AY76" s="62" t="str">
        <f t="shared" si="67"/>
        <v/>
      </c>
      <c r="AZ76" s="62" t="str">
        <f t="shared" si="68"/>
        <v/>
      </c>
      <c r="BA76" s="62" t="str">
        <f t="shared" si="69"/>
        <v/>
      </c>
      <c r="BB76" s="62" t="str">
        <f t="shared" si="70"/>
        <v/>
      </c>
      <c r="BC76" s="62" t="str">
        <f t="shared" si="71"/>
        <v/>
      </c>
      <c r="BD76" s="69" t="str">
        <f t="shared" si="72"/>
        <v/>
      </c>
      <c r="BE76" s="69" t="str">
        <f t="shared" si="73"/>
        <v/>
      </c>
      <c r="BF76" s="69" t="str">
        <f>IF(Z76=Z77,"",SUM(AW$9:AW76)-SUM(BF$9:BF75))</f>
        <v/>
      </c>
      <c r="BG76" s="12">
        <f t="shared" si="38"/>
        <v>68</v>
      </c>
    </row>
    <row r="77" spans="1:59" ht="20.100000000000001" customHeight="1">
      <c r="A77" s="13">
        <f t="shared" si="37"/>
        <v>69</v>
      </c>
      <c r="B77" s="153"/>
      <c r="C77" s="33"/>
      <c r="D77" s="33"/>
      <c r="E77" s="154"/>
      <c r="F77" s="155"/>
      <c r="G77" s="156"/>
      <c r="H77" s="19" t="str">
        <f t="shared" si="39"/>
        <v/>
      </c>
      <c r="I77" s="157"/>
      <c r="J77" s="19" t="str">
        <f t="shared" si="40"/>
        <v/>
      </c>
      <c r="K77" s="33"/>
      <c r="L77" s="34"/>
      <c r="M77" s="34"/>
      <c r="N77" s="19" t="str">
        <f t="shared" si="41"/>
        <v/>
      </c>
      <c r="O77" s="157"/>
      <c r="P77" s="19" t="str">
        <f t="shared" si="42"/>
        <v/>
      </c>
      <c r="Q77" s="19" t="str">
        <f t="shared" si="43"/>
        <v/>
      </c>
      <c r="R77" s="22"/>
      <c r="S77" s="33"/>
      <c r="T77" s="35" t="str">
        <f>IF(E77="","",Instructions!$B$5)</f>
        <v/>
      </c>
      <c r="U77" s="75" t="str">
        <f>IF(E77="","",Instructions!$C$5)</f>
        <v/>
      </c>
      <c r="V77" s="87" t="str">
        <f t="shared" si="44"/>
        <v/>
      </c>
      <c r="W77" s="72" t="str">
        <f>IF(E77="","",VLOOKUP(D77,Supervisors!$B$9:$F$32,5,FALSE))</f>
        <v/>
      </c>
      <c r="X77" s="72" t="str">
        <f>IF(E77="","",VLOOKUP(D77,Supervisors!$B$9:$G$32,6,FALSE))</f>
        <v/>
      </c>
      <c r="Y77" s="20" t="str">
        <f t="shared" si="45"/>
        <v/>
      </c>
      <c r="Z77" s="20" t="str">
        <f t="shared" si="46"/>
        <v/>
      </c>
      <c r="AA77" s="20" t="str">
        <f t="shared" si="47"/>
        <v/>
      </c>
      <c r="AB77" s="20" t="str">
        <f t="shared" si="48"/>
        <v/>
      </c>
      <c r="AC77" s="20" t="str">
        <f t="shared" si="49"/>
        <v/>
      </c>
      <c r="AD77" s="20" t="str">
        <f t="shared" si="50"/>
        <v/>
      </c>
      <c r="AE77" s="20" t="str">
        <f>IF(E77="","",SUM( INDEX( $H$9, 1) : H77))</f>
        <v/>
      </c>
      <c r="AF77" s="20" t="str">
        <f t="shared" si="51"/>
        <v/>
      </c>
      <c r="AG77" s="20" t="str">
        <f>IF(E77="","",SUM($AF$9:AF77))</f>
        <v/>
      </c>
      <c r="AH77" s="43" t="str">
        <f t="shared" si="52"/>
        <v/>
      </c>
      <c r="AI77" s="20" t="str">
        <f t="shared" si="53"/>
        <v/>
      </c>
      <c r="AJ77" s="20" t="str">
        <f t="shared" si="54"/>
        <v/>
      </c>
      <c r="AK77" s="20" t="str">
        <f t="shared" si="55"/>
        <v/>
      </c>
      <c r="AL77" s="20" t="str">
        <f>IF(E77="","",SUM( INDEX($I$9, 1) : I77))</f>
        <v/>
      </c>
      <c r="AM77" s="20" t="str">
        <f t="shared" si="56"/>
        <v/>
      </c>
      <c r="AN77" s="20" t="str">
        <f>IF(E77="","",SUM( INDEX($AM$9, 1) : AM77))</f>
        <v/>
      </c>
      <c r="AO77" s="43" t="str">
        <f t="shared" si="57"/>
        <v/>
      </c>
      <c r="AP77" s="43" t="str">
        <f t="shared" si="58"/>
        <v/>
      </c>
      <c r="AQ77" s="35" t="str">
        <f t="shared" si="59"/>
        <v/>
      </c>
      <c r="AR77" s="35" t="str">
        <f t="shared" si="60"/>
        <v/>
      </c>
      <c r="AS77" s="35" t="str">
        <f t="shared" si="61"/>
        <v/>
      </c>
      <c r="AT77" s="35" t="str">
        <f t="shared" si="62"/>
        <v/>
      </c>
      <c r="AU77" s="35" t="str">
        <f t="shared" si="63"/>
        <v/>
      </c>
      <c r="AV77" s="35" t="str">
        <f t="shared" si="64"/>
        <v/>
      </c>
      <c r="AW77" s="58" t="str">
        <f t="shared" si="65"/>
        <v/>
      </c>
      <c r="AX77" s="62" t="str">
        <f t="shared" si="66"/>
        <v/>
      </c>
      <c r="AY77" s="62" t="str">
        <f t="shared" si="67"/>
        <v/>
      </c>
      <c r="AZ77" s="62" t="str">
        <f t="shared" si="68"/>
        <v/>
      </c>
      <c r="BA77" s="62" t="str">
        <f t="shared" si="69"/>
        <v/>
      </c>
      <c r="BB77" s="62" t="str">
        <f t="shared" si="70"/>
        <v/>
      </c>
      <c r="BC77" s="62" t="str">
        <f t="shared" si="71"/>
        <v/>
      </c>
      <c r="BD77" s="69" t="str">
        <f t="shared" si="72"/>
        <v/>
      </c>
      <c r="BE77" s="69" t="str">
        <f t="shared" si="73"/>
        <v/>
      </c>
      <c r="BF77" s="69" t="str">
        <f>IF(Z77=Z78,"",SUM(AW$9:AW77)-SUM(BF$9:BF76))</f>
        <v/>
      </c>
      <c r="BG77" s="12">
        <f t="shared" si="38"/>
        <v>69</v>
      </c>
    </row>
    <row r="78" spans="1:59" ht="20.100000000000001" customHeight="1">
      <c r="A78" s="13">
        <f t="shared" si="37"/>
        <v>70</v>
      </c>
      <c r="B78" s="153"/>
      <c r="C78" s="33"/>
      <c r="D78" s="33"/>
      <c r="E78" s="154"/>
      <c r="F78" s="155"/>
      <c r="G78" s="156"/>
      <c r="H78" s="19" t="str">
        <f t="shared" si="39"/>
        <v/>
      </c>
      <c r="I78" s="157"/>
      <c r="J78" s="19" t="str">
        <f t="shared" si="40"/>
        <v/>
      </c>
      <c r="K78" s="33"/>
      <c r="L78" s="34"/>
      <c r="M78" s="34"/>
      <c r="N78" s="19" t="str">
        <f t="shared" si="41"/>
        <v/>
      </c>
      <c r="O78" s="157"/>
      <c r="P78" s="19" t="str">
        <f t="shared" si="42"/>
        <v/>
      </c>
      <c r="Q78" s="19" t="str">
        <f t="shared" si="43"/>
        <v/>
      </c>
      <c r="R78" s="22"/>
      <c r="S78" s="33"/>
      <c r="T78" s="35" t="str">
        <f>IF(E78="","",Instructions!$B$5)</f>
        <v/>
      </c>
      <c r="U78" s="75" t="str">
        <f>IF(E78="","",Instructions!$C$5)</f>
        <v/>
      </c>
      <c r="V78" s="87" t="str">
        <f t="shared" si="44"/>
        <v/>
      </c>
      <c r="W78" s="72" t="str">
        <f>IF(E78="","",VLOOKUP(D78,Supervisors!$B$9:$F$32,5,FALSE))</f>
        <v/>
      </c>
      <c r="X78" s="72" t="str">
        <f>IF(E78="","",VLOOKUP(D78,Supervisors!$B$9:$G$32,6,FALSE))</f>
        <v/>
      </c>
      <c r="Y78" s="20" t="str">
        <f t="shared" si="45"/>
        <v/>
      </c>
      <c r="Z78" s="20" t="str">
        <f t="shared" si="46"/>
        <v/>
      </c>
      <c r="AA78" s="20" t="str">
        <f t="shared" si="47"/>
        <v/>
      </c>
      <c r="AB78" s="20" t="str">
        <f t="shared" si="48"/>
        <v/>
      </c>
      <c r="AC78" s="20" t="str">
        <f t="shared" si="49"/>
        <v/>
      </c>
      <c r="AD78" s="20" t="str">
        <f t="shared" si="50"/>
        <v/>
      </c>
      <c r="AE78" s="20" t="str">
        <f>IF(E78="","",SUM( INDEX( $H$9, 1) : H78))</f>
        <v/>
      </c>
      <c r="AF78" s="20" t="str">
        <f t="shared" si="51"/>
        <v/>
      </c>
      <c r="AG78" s="20" t="str">
        <f>IF(E78="","",SUM($AF$9:AF78))</f>
        <v/>
      </c>
      <c r="AH78" s="43" t="str">
        <f t="shared" si="52"/>
        <v/>
      </c>
      <c r="AI78" s="20" t="str">
        <f t="shared" si="53"/>
        <v/>
      </c>
      <c r="AJ78" s="20" t="str">
        <f t="shared" si="54"/>
        <v/>
      </c>
      <c r="AK78" s="20" t="str">
        <f t="shared" si="55"/>
        <v/>
      </c>
      <c r="AL78" s="20" t="str">
        <f>IF(E78="","",SUM( INDEX($I$9, 1) : I78))</f>
        <v/>
      </c>
      <c r="AM78" s="20" t="str">
        <f t="shared" si="56"/>
        <v/>
      </c>
      <c r="AN78" s="20" t="str">
        <f>IF(E78="","",SUM( INDEX($AM$9, 1) : AM78))</f>
        <v/>
      </c>
      <c r="AO78" s="43" t="str">
        <f t="shared" si="57"/>
        <v/>
      </c>
      <c r="AP78" s="43" t="str">
        <f t="shared" si="58"/>
        <v/>
      </c>
      <c r="AQ78" s="35" t="str">
        <f t="shared" si="59"/>
        <v/>
      </c>
      <c r="AR78" s="35" t="str">
        <f t="shared" si="60"/>
        <v/>
      </c>
      <c r="AS78" s="35" t="str">
        <f t="shared" si="61"/>
        <v/>
      </c>
      <c r="AT78" s="35" t="str">
        <f t="shared" si="62"/>
        <v/>
      </c>
      <c r="AU78" s="35" t="str">
        <f t="shared" si="63"/>
        <v/>
      </c>
      <c r="AV78" s="35" t="str">
        <f t="shared" si="64"/>
        <v/>
      </c>
      <c r="AW78" s="58" t="str">
        <f t="shared" si="65"/>
        <v/>
      </c>
      <c r="AX78" s="62" t="str">
        <f t="shared" si="66"/>
        <v/>
      </c>
      <c r="AY78" s="62" t="str">
        <f t="shared" si="67"/>
        <v/>
      </c>
      <c r="AZ78" s="62" t="str">
        <f t="shared" si="68"/>
        <v/>
      </c>
      <c r="BA78" s="62" t="str">
        <f t="shared" si="69"/>
        <v/>
      </c>
      <c r="BB78" s="62" t="str">
        <f t="shared" si="70"/>
        <v/>
      </c>
      <c r="BC78" s="62" t="str">
        <f t="shared" si="71"/>
        <v/>
      </c>
      <c r="BD78" s="69" t="str">
        <f t="shared" si="72"/>
        <v/>
      </c>
      <c r="BE78" s="69" t="str">
        <f t="shared" si="73"/>
        <v/>
      </c>
      <c r="BF78" s="69" t="str">
        <f>IF(Z78=Z79,"",SUM(AW$9:AW78)-SUM(BF$9:BF77))</f>
        <v/>
      </c>
      <c r="BG78" s="12">
        <f t="shared" si="38"/>
        <v>70</v>
      </c>
    </row>
    <row r="79" spans="1:59" ht="20.100000000000001" customHeight="1">
      <c r="A79" s="13">
        <f t="shared" si="37"/>
        <v>71</v>
      </c>
      <c r="B79" s="153"/>
      <c r="C79" s="33"/>
      <c r="D79" s="33"/>
      <c r="E79" s="154"/>
      <c r="F79" s="155"/>
      <c r="G79" s="156"/>
      <c r="H79" s="19" t="str">
        <f t="shared" si="39"/>
        <v/>
      </c>
      <c r="I79" s="157"/>
      <c r="J79" s="19" t="str">
        <f t="shared" si="40"/>
        <v/>
      </c>
      <c r="K79" s="33"/>
      <c r="L79" s="34"/>
      <c r="M79" s="34"/>
      <c r="N79" s="19" t="str">
        <f t="shared" si="41"/>
        <v/>
      </c>
      <c r="O79" s="157"/>
      <c r="P79" s="19" t="str">
        <f t="shared" si="42"/>
        <v/>
      </c>
      <c r="Q79" s="19" t="str">
        <f t="shared" si="43"/>
        <v/>
      </c>
      <c r="R79" s="22"/>
      <c r="S79" s="33"/>
      <c r="T79" s="35" t="str">
        <f>IF(E79="","",Instructions!$B$5)</f>
        <v/>
      </c>
      <c r="U79" s="75" t="str">
        <f>IF(E79="","",Instructions!$C$5)</f>
        <v/>
      </c>
      <c r="V79" s="87" t="str">
        <f t="shared" si="44"/>
        <v/>
      </c>
      <c r="W79" s="72" t="str">
        <f>IF(E79="","",VLOOKUP(D79,Supervisors!$B$9:$F$32,5,FALSE))</f>
        <v/>
      </c>
      <c r="X79" s="72" t="str">
        <f>IF(E79="","",VLOOKUP(D79,Supervisors!$B$9:$G$32,6,FALSE))</f>
        <v/>
      </c>
      <c r="Y79" s="20" t="str">
        <f t="shared" si="45"/>
        <v/>
      </c>
      <c r="Z79" s="20" t="str">
        <f t="shared" si="46"/>
        <v/>
      </c>
      <c r="AA79" s="20" t="str">
        <f t="shared" si="47"/>
        <v/>
      </c>
      <c r="AB79" s="20" t="str">
        <f t="shared" si="48"/>
        <v/>
      </c>
      <c r="AC79" s="20" t="str">
        <f t="shared" si="49"/>
        <v/>
      </c>
      <c r="AD79" s="20" t="str">
        <f t="shared" si="50"/>
        <v/>
      </c>
      <c r="AE79" s="20" t="str">
        <f>IF(E79="","",SUM( INDEX( $H$9, 1) : H79))</f>
        <v/>
      </c>
      <c r="AF79" s="20" t="str">
        <f t="shared" si="51"/>
        <v/>
      </c>
      <c r="AG79" s="20" t="str">
        <f>IF(E79="","",SUM($AF$9:AF79))</f>
        <v/>
      </c>
      <c r="AH79" s="43" t="str">
        <f t="shared" si="52"/>
        <v/>
      </c>
      <c r="AI79" s="20" t="str">
        <f t="shared" si="53"/>
        <v/>
      </c>
      <c r="AJ79" s="20" t="str">
        <f t="shared" si="54"/>
        <v/>
      </c>
      <c r="AK79" s="20" t="str">
        <f t="shared" si="55"/>
        <v/>
      </c>
      <c r="AL79" s="20" t="str">
        <f>IF(E79="","",SUM( INDEX($I$9, 1) : I79))</f>
        <v/>
      </c>
      <c r="AM79" s="20" t="str">
        <f t="shared" si="56"/>
        <v/>
      </c>
      <c r="AN79" s="20" t="str">
        <f>IF(E79="","",SUM( INDEX($AM$9, 1) : AM79))</f>
        <v/>
      </c>
      <c r="AO79" s="43" t="str">
        <f t="shared" si="57"/>
        <v/>
      </c>
      <c r="AP79" s="43" t="str">
        <f t="shared" si="58"/>
        <v/>
      </c>
      <c r="AQ79" s="35" t="str">
        <f t="shared" si="59"/>
        <v/>
      </c>
      <c r="AR79" s="35" t="str">
        <f t="shared" si="60"/>
        <v/>
      </c>
      <c r="AS79" s="35" t="str">
        <f t="shared" si="61"/>
        <v/>
      </c>
      <c r="AT79" s="35" t="str">
        <f t="shared" si="62"/>
        <v/>
      </c>
      <c r="AU79" s="35" t="str">
        <f t="shared" si="63"/>
        <v/>
      </c>
      <c r="AV79" s="35" t="str">
        <f t="shared" si="64"/>
        <v/>
      </c>
      <c r="AW79" s="58" t="str">
        <f t="shared" si="65"/>
        <v/>
      </c>
      <c r="AX79" s="62" t="str">
        <f t="shared" si="66"/>
        <v/>
      </c>
      <c r="AY79" s="62" t="str">
        <f t="shared" si="67"/>
        <v/>
      </c>
      <c r="AZ79" s="62" t="str">
        <f t="shared" si="68"/>
        <v/>
      </c>
      <c r="BA79" s="62" t="str">
        <f t="shared" si="69"/>
        <v/>
      </c>
      <c r="BB79" s="62" t="str">
        <f t="shared" si="70"/>
        <v/>
      </c>
      <c r="BC79" s="62" t="str">
        <f t="shared" si="71"/>
        <v/>
      </c>
      <c r="BD79" s="69" t="str">
        <f t="shared" si="72"/>
        <v/>
      </c>
      <c r="BE79" s="69" t="str">
        <f t="shared" si="73"/>
        <v/>
      </c>
      <c r="BF79" s="69" t="str">
        <f>IF(Z79=Z80,"",SUM(AW$9:AW79)-SUM(BF$9:BF78))</f>
        <v/>
      </c>
      <c r="BG79" s="12">
        <f t="shared" si="38"/>
        <v>71</v>
      </c>
    </row>
    <row r="80" spans="1:59" ht="20.100000000000001" customHeight="1">
      <c r="A80" s="13">
        <f t="shared" si="37"/>
        <v>72</v>
      </c>
      <c r="B80" s="153"/>
      <c r="C80" s="33"/>
      <c r="D80" s="33"/>
      <c r="E80" s="154"/>
      <c r="F80" s="155"/>
      <c r="G80" s="156"/>
      <c r="H80" s="19" t="str">
        <f t="shared" si="39"/>
        <v/>
      </c>
      <c r="I80" s="157"/>
      <c r="J80" s="19" t="str">
        <f t="shared" si="40"/>
        <v/>
      </c>
      <c r="K80" s="33"/>
      <c r="L80" s="34"/>
      <c r="M80" s="34"/>
      <c r="N80" s="19" t="str">
        <f t="shared" si="41"/>
        <v/>
      </c>
      <c r="O80" s="157"/>
      <c r="P80" s="19" t="str">
        <f t="shared" si="42"/>
        <v/>
      </c>
      <c r="Q80" s="19" t="str">
        <f t="shared" si="43"/>
        <v/>
      </c>
      <c r="R80" s="22"/>
      <c r="S80" s="33"/>
      <c r="T80" s="35" t="str">
        <f>IF(E80="","",Instructions!$B$5)</f>
        <v/>
      </c>
      <c r="U80" s="75" t="str">
        <f>IF(E80="","",Instructions!$C$5)</f>
        <v/>
      </c>
      <c r="V80" s="87" t="str">
        <f t="shared" si="44"/>
        <v/>
      </c>
      <c r="W80" s="72" t="str">
        <f>IF(E80="","",VLOOKUP(D80,Supervisors!$B$9:$F$32,5,FALSE))</f>
        <v/>
      </c>
      <c r="X80" s="72" t="str">
        <f>IF(E80="","",VLOOKUP(D80,Supervisors!$B$9:$G$32,6,FALSE))</f>
        <v/>
      </c>
      <c r="Y80" s="20" t="str">
        <f t="shared" si="45"/>
        <v/>
      </c>
      <c r="Z80" s="20" t="str">
        <f t="shared" si="46"/>
        <v/>
      </c>
      <c r="AA80" s="20" t="str">
        <f t="shared" si="47"/>
        <v/>
      </c>
      <c r="AB80" s="20" t="str">
        <f t="shared" si="48"/>
        <v/>
      </c>
      <c r="AC80" s="20" t="str">
        <f t="shared" si="49"/>
        <v/>
      </c>
      <c r="AD80" s="20" t="str">
        <f t="shared" si="50"/>
        <v/>
      </c>
      <c r="AE80" s="20" t="str">
        <f>IF(E80="","",SUM( INDEX( $H$9, 1) : H80))</f>
        <v/>
      </c>
      <c r="AF80" s="20" t="str">
        <f t="shared" si="51"/>
        <v/>
      </c>
      <c r="AG80" s="20" t="str">
        <f>IF(E80="","",SUM($AF$9:AF80))</f>
        <v/>
      </c>
      <c r="AH80" s="43" t="str">
        <f t="shared" si="52"/>
        <v/>
      </c>
      <c r="AI80" s="20" t="str">
        <f t="shared" si="53"/>
        <v/>
      </c>
      <c r="AJ80" s="20" t="str">
        <f t="shared" si="54"/>
        <v/>
      </c>
      <c r="AK80" s="20" t="str">
        <f t="shared" si="55"/>
        <v/>
      </c>
      <c r="AL80" s="20" t="str">
        <f>IF(E80="","",SUM( INDEX($I$9, 1) : I80))</f>
        <v/>
      </c>
      <c r="AM80" s="20" t="str">
        <f t="shared" si="56"/>
        <v/>
      </c>
      <c r="AN80" s="20" t="str">
        <f>IF(E80="","",SUM( INDEX($AM$9, 1) : AM80))</f>
        <v/>
      </c>
      <c r="AO80" s="43" t="str">
        <f t="shared" si="57"/>
        <v/>
      </c>
      <c r="AP80" s="43" t="str">
        <f t="shared" si="58"/>
        <v/>
      </c>
      <c r="AQ80" s="35" t="str">
        <f t="shared" si="59"/>
        <v/>
      </c>
      <c r="AR80" s="35" t="str">
        <f t="shared" si="60"/>
        <v/>
      </c>
      <c r="AS80" s="35" t="str">
        <f t="shared" si="61"/>
        <v/>
      </c>
      <c r="AT80" s="35" t="str">
        <f t="shared" si="62"/>
        <v/>
      </c>
      <c r="AU80" s="35" t="str">
        <f t="shared" si="63"/>
        <v/>
      </c>
      <c r="AV80" s="35" t="str">
        <f t="shared" si="64"/>
        <v/>
      </c>
      <c r="AW80" s="58" t="str">
        <f t="shared" si="65"/>
        <v/>
      </c>
      <c r="AX80" s="62" t="str">
        <f t="shared" si="66"/>
        <v/>
      </c>
      <c r="AY80" s="62" t="str">
        <f t="shared" si="67"/>
        <v/>
      </c>
      <c r="AZ80" s="62" t="str">
        <f t="shared" si="68"/>
        <v/>
      </c>
      <c r="BA80" s="62" t="str">
        <f t="shared" si="69"/>
        <v/>
      </c>
      <c r="BB80" s="62" t="str">
        <f t="shared" si="70"/>
        <v/>
      </c>
      <c r="BC80" s="62" t="str">
        <f t="shared" si="71"/>
        <v/>
      </c>
      <c r="BD80" s="69" t="str">
        <f t="shared" si="72"/>
        <v/>
      </c>
      <c r="BE80" s="69" t="str">
        <f t="shared" si="73"/>
        <v/>
      </c>
      <c r="BF80" s="69" t="str">
        <f>IF(Z80=Z81,"",SUM(AW$9:AW80)-SUM(BF$9:BF79))</f>
        <v/>
      </c>
      <c r="BG80" s="12">
        <f t="shared" si="38"/>
        <v>72</v>
      </c>
    </row>
    <row r="81" spans="1:59" ht="20.100000000000001" customHeight="1">
      <c r="A81" s="13">
        <f t="shared" si="37"/>
        <v>73</v>
      </c>
      <c r="B81" s="153"/>
      <c r="C81" s="33"/>
      <c r="D81" s="33"/>
      <c r="E81" s="154"/>
      <c r="F81" s="155"/>
      <c r="G81" s="156"/>
      <c r="H81" s="19" t="str">
        <f t="shared" si="39"/>
        <v/>
      </c>
      <c r="I81" s="157"/>
      <c r="J81" s="19" t="str">
        <f t="shared" si="40"/>
        <v/>
      </c>
      <c r="K81" s="33"/>
      <c r="L81" s="34"/>
      <c r="M81" s="34"/>
      <c r="N81" s="19" t="str">
        <f t="shared" si="41"/>
        <v/>
      </c>
      <c r="O81" s="157"/>
      <c r="P81" s="19" t="str">
        <f t="shared" si="42"/>
        <v/>
      </c>
      <c r="Q81" s="19" t="str">
        <f t="shared" si="43"/>
        <v/>
      </c>
      <c r="R81" s="22"/>
      <c r="S81" s="33"/>
      <c r="T81" s="35" t="str">
        <f>IF(E81="","",Instructions!$B$5)</f>
        <v/>
      </c>
      <c r="U81" s="75" t="str">
        <f>IF(E81="","",Instructions!$C$5)</f>
        <v/>
      </c>
      <c r="V81" s="87" t="str">
        <f t="shared" si="44"/>
        <v/>
      </c>
      <c r="W81" s="72" t="str">
        <f>IF(E81="","",VLOOKUP(D81,Supervisors!$B$9:$F$32,5,FALSE))</f>
        <v/>
      </c>
      <c r="X81" s="72" t="str">
        <f>IF(E81="","",VLOOKUP(D81,Supervisors!$B$9:$G$32,6,FALSE))</f>
        <v/>
      </c>
      <c r="Y81" s="20" t="str">
        <f t="shared" si="45"/>
        <v/>
      </c>
      <c r="Z81" s="20" t="str">
        <f t="shared" si="46"/>
        <v/>
      </c>
      <c r="AA81" s="20" t="str">
        <f t="shared" si="47"/>
        <v/>
      </c>
      <c r="AB81" s="20" t="str">
        <f t="shared" si="48"/>
        <v/>
      </c>
      <c r="AC81" s="20" t="str">
        <f t="shared" si="49"/>
        <v/>
      </c>
      <c r="AD81" s="20" t="str">
        <f t="shared" si="50"/>
        <v/>
      </c>
      <c r="AE81" s="20" t="str">
        <f>IF(E81="","",SUM( INDEX( $H$9, 1) : H81))</f>
        <v/>
      </c>
      <c r="AF81" s="20" t="str">
        <f t="shared" si="51"/>
        <v/>
      </c>
      <c r="AG81" s="20" t="str">
        <f>IF(E81="","",SUM($AF$9:AF81))</f>
        <v/>
      </c>
      <c r="AH81" s="43" t="str">
        <f t="shared" si="52"/>
        <v/>
      </c>
      <c r="AI81" s="20" t="str">
        <f t="shared" si="53"/>
        <v/>
      </c>
      <c r="AJ81" s="20" t="str">
        <f t="shared" si="54"/>
        <v/>
      </c>
      <c r="AK81" s="20" t="str">
        <f t="shared" si="55"/>
        <v/>
      </c>
      <c r="AL81" s="20" t="str">
        <f>IF(E81="","",SUM( INDEX($I$9, 1) : I81))</f>
        <v/>
      </c>
      <c r="AM81" s="20" t="str">
        <f t="shared" si="56"/>
        <v/>
      </c>
      <c r="AN81" s="20" t="str">
        <f>IF(E81="","",SUM( INDEX($AM$9, 1) : AM81))</f>
        <v/>
      </c>
      <c r="AO81" s="43" t="str">
        <f t="shared" si="57"/>
        <v/>
      </c>
      <c r="AP81" s="43" t="str">
        <f t="shared" si="58"/>
        <v/>
      </c>
      <c r="AQ81" s="35" t="str">
        <f t="shared" si="59"/>
        <v/>
      </c>
      <c r="AR81" s="35" t="str">
        <f t="shared" si="60"/>
        <v/>
      </c>
      <c r="AS81" s="35" t="str">
        <f t="shared" si="61"/>
        <v/>
      </c>
      <c r="AT81" s="35" t="str">
        <f t="shared" si="62"/>
        <v/>
      </c>
      <c r="AU81" s="35" t="str">
        <f t="shared" si="63"/>
        <v/>
      </c>
      <c r="AV81" s="35" t="str">
        <f t="shared" si="64"/>
        <v/>
      </c>
      <c r="AW81" s="58" t="str">
        <f t="shared" si="65"/>
        <v/>
      </c>
      <c r="AX81" s="62" t="str">
        <f t="shared" si="66"/>
        <v/>
      </c>
      <c r="AY81" s="62" t="str">
        <f t="shared" si="67"/>
        <v/>
      </c>
      <c r="AZ81" s="62" t="str">
        <f t="shared" si="68"/>
        <v/>
      </c>
      <c r="BA81" s="62" t="str">
        <f t="shared" si="69"/>
        <v/>
      </c>
      <c r="BB81" s="62" t="str">
        <f t="shared" si="70"/>
        <v/>
      </c>
      <c r="BC81" s="62" t="str">
        <f t="shared" si="71"/>
        <v/>
      </c>
      <c r="BD81" s="69" t="str">
        <f t="shared" si="72"/>
        <v/>
      </c>
      <c r="BE81" s="69" t="str">
        <f t="shared" si="73"/>
        <v/>
      </c>
      <c r="BF81" s="69" t="str">
        <f>IF(Z81=Z82,"",SUM(AW$9:AW81)-SUM(BF$9:BF80))</f>
        <v/>
      </c>
      <c r="BG81" s="12">
        <f t="shared" si="38"/>
        <v>73</v>
      </c>
    </row>
    <row r="82" spans="1:59" ht="20.100000000000001" customHeight="1">
      <c r="A82" s="13">
        <f t="shared" si="37"/>
        <v>74</v>
      </c>
      <c r="B82" s="153"/>
      <c r="C82" s="33"/>
      <c r="D82" s="33"/>
      <c r="E82" s="154"/>
      <c r="F82" s="155"/>
      <c r="G82" s="156"/>
      <c r="H82" s="19" t="str">
        <f t="shared" si="39"/>
        <v/>
      </c>
      <c r="I82" s="157"/>
      <c r="J82" s="19" t="str">
        <f t="shared" si="40"/>
        <v/>
      </c>
      <c r="K82" s="33"/>
      <c r="L82" s="34"/>
      <c r="M82" s="34"/>
      <c r="N82" s="19" t="str">
        <f t="shared" si="41"/>
        <v/>
      </c>
      <c r="O82" s="157"/>
      <c r="P82" s="19" t="str">
        <f t="shared" si="42"/>
        <v/>
      </c>
      <c r="Q82" s="19" t="str">
        <f t="shared" si="43"/>
        <v/>
      </c>
      <c r="R82" s="22"/>
      <c r="S82" s="33"/>
      <c r="T82" s="35" t="str">
        <f>IF(E82="","",Instructions!$B$5)</f>
        <v/>
      </c>
      <c r="U82" s="75" t="str">
        <f>IF(E82="","",Instructions!$C$5)</f>
        <v/>
      </c>
      <c r="V82" s="87" t="str">
        <f t="shared" si="44"/>
        <v/>
      </c>
      <c r="W82" s="72" t="str">
        <f>IF(E82="","",VLOOKUP(D82,Supervisors!$B$9:$F$32,5,FALSE))</f>
        <v/>
      </c>
      <c r="X82" s="72" t="str">
        <f>IF(E82="","",VLOOKUP(D82,Supervisors!$B$9:$G$32,6,FALSE))</f>
        <v/>
      </c>
      <c r="Y82" s="20" t="str">
        <f t="shared" si="45"/>
        <v/>
      </c>
      <c r="Z82" s="20" t="str">
        <f t="shared" si="46"/>
        <v/>
      </c>
      <c r="AA82" s="20" t="str">
        <f t="shared" si="47"/>
        <v/>
      </c>
      <c r="AB82" s="20" t="str">
        <f t="shared" si="48"/>
        <v/>
      </c>
      <c r="AC82" s="20" t="str">
        <f t="shared" si="49"/>
        <v/>
      </c>
      <c r="AD82" s="20" t="str">
        <f t="shared" si="50"/>
        <v/>
      </c>
      <c r="AE82" s="20" t="str">
        <f>IF(E82="","",SUM( INDEX( $H$9, 1) : H82))</f>
        <v/>
      </c>
      <c r="AF82" s="20" t="str">
        <f t="shared" si="51"/>
        <v/>
      </c>
      <c r="AG82" s="20" t="str">
        <f>IF(E82="","",SUM($AF$9:AF82))</f>
        <v/>
      </c>
      <c r="AH82" s="43" t="str">
        <f t="shared" si="52"/>
        <v/>
      </c>
      <c r="AI82" s="20" t="str">
        <f t="shared" si="53"/>
        <v/>
      </c>
      <c r="AJ82" s="20" t="str">
        <f t="shared" si="54"/>
        <v/>
      </c>
      <c r="AK82" s="20" t="str">
        <f t="shared" si="55"/>
        <v/>
      </c>
      <c r="AL82" s="20" t="str">
        <f>IF(E82="","",SUM( INDEX($I$9, 1) : I82))</f>
        <v/>
      </c>
      <c r="AM82" s="20" t="str">
        <f t="shared" si="56"/>
        <v/>
      </c>
      <c r="AN82" s="20" t="str">
        <f>IF(E82="","",SUM( INDEX($AM$9, 1) : AM82))</f>
        <v/>
      </c>
      <c r="AO82" s="43" t="str">
        <f t="shared" si="57"/>
        <v/>
      </c>
      <c r="AP82" s="43" t="str">
        <f t="shared" si="58"/>
        <v/>
      </c>
      <c r="AQ82" s="35" t="str">
        <f t="shared" si="59"/>
        <v/>
      </c>
      <c r="AR82" s="35" t="str">
        <f t="shared" si="60"/>
        <v/>
      </c>
      <c r="AS82" s="35" t="str">
        <f t="shared" si="61"/>
        <v/>
      </c>
      <c r="AT82" s="35" t="str">
        <f t="shared" si="62"/>
        <v/>
      </c>
      <c r="AU82" s="35" t="str">
        <f t="shared" si="63"/>
        <v/>
      </c>
      <c r="AV82" s="35" t="str">
        <f t="shared" si="64"/>
        <v/>
      </c>
      <c r="AW82" s="58" t="str">
        <f t="shared" si="65"/>
        <v/>
      </c>
      <c r="AX82" s="62" t="str">
        <f t="shared" si="66"/>
        <v/>
      </c>
      <c r="AY82" s="62" t="str">
        <f t="shared" si="67"/>
        <v/>
      </c>
      <c r="AZ82" s="62" t="str">
        <f t="shared" si="68"/>
        <v/>
      </c>
      <c r="BA82" s="62" t="str">
        <f t="shared" si="69"/>
        <v/>
      </c>
      <c r="BB82" s="62" t="str">
        <f t="shared" si="70"/>
        <v/>
      </c>
      <c r="BC82" s="62" t="str">
        <f t="shared" si="71"/>
        <v/>
      </c>
      <c r="BD82" s="69" t="str">
        <f t="shared" si="72"/>
        <v/>
      </c>
      <c r="BE82" s="69" t="str">
        <f t="shared" si="73"/>
        <v/>
      </c>
      <c r="BF82" s="69" t="str">
        <f>IF(Z82=Z83,"",SUM(AW$9:AW82)-SUM(BF$9:BF81))</f>
        <v/>
      </c>
      <c r="BG82" s="12">
        <f t="shared" si="38"/>
        <v>74</v>
      </c>
    </row>
    <row r="83" spans="1:59" ht="20.100000000000001" customHeight="1">
      <c r="A83" s="13">
        <f t="shared" si="37"/>
        <v>75</v>
      </c>
      <c r="B83" s="153"/>
      <c r="C83" s="33"/>
      <c r="D83" s="33"/>
      <c r="E83" s="154"/>
      <c r="F83" s="155"/>
      <c r="G83" s="156"/>
      <c r="H83" s="19" t="str">
        <f t="shared" si="39"/>
        <v/>
      </c>
      <c r="I83" s="157"/>
      <c r="J83" s="19" t="str">
        <f t="shared" si="40"/>
        <v/>
      </c>
      <c r="K83" s="33"/>
      <c r="L83" s="34"/>
      <c r="M83" s="34"/>
      <c r="N83" s="19" t="str">
        <f t="shared" si="41"/>
        <v/>
      </c>
      <c r="O83" s="157"/>
      <c r="P83" s="19" t="str">
        <f t="shared" si="42"/>
        <v/>
      </c>
      <c r="Q83" s="19" t="str">
        <f t="shared" si="43"/>
        <v/>
      </c>
      <c r="R83" s="22"/>
      <c r="S83" s="33"/>
      <c r="T83" s="35" t="str">
        <f>IF(E83="","",Instructions!$B$5)</f>
        <v/>
      </c>
      <c r="U83" s="75" t="str">
        <f>IF(E83="","",Instructions!$C$5)</f>
        <v/>
      </c>
      <c r="V83" s="87" t="str">
        <f t="shared" si="44"/>
        <v/>
      </c>
      <c r="W83" s="72" t="str">
        <f>IF(E83="","",VLOOKUP(D83,Supervisors!$B$9:$F$32,5,FALSE))</f>
        <v/>
      </c>
      <c r="X83" s="72" t="str">
        <f>IF(E83="","",VLOOKUP(D83,Supervisors!$B$9:$G$32,6,FALSE))</f>
        <v/>
      </c>
      <c r="Y83" s="20" t="str">
        <f t="shared" si="45"/>
        <v/>
      </c>
      <c r="Z83" s="20" t="str">
        <f t="shared" si="46"/>
        <v/>
      </c>
      <c r="AA83" s="20" t="str">
        <f t="shared" si="47"/>
        <v/>
      </c>
      <c r="AB83" s="20" t="str">
        <f t="shared" si="48"/>
        <v/>
      </c>
      <c r="AC83" s="20" t="str">
        <f t="shared" si="49"/>
        <v/>
      </c>
      <c r="AD83" s="20" t="str">
        <f t="shared" si="50"/>
        <v/>
      </c>
      <c r="AE83" s="20" t="str">
        <f>IF(E83="","",SUM( INDEX( $H$9, 1) : H83))</f>
        <v/>
      </c>
      <c r="AF83" s="20" t="str">
        <f t="shared" si="51"/>
        <v/>
      </c>
      <c r="AG83" s="20" t="str">
        <f>IF(E83="","",SUM($AF$9:AF83))</f>
        <v/>
      </c>
      <c r="AH83" s="43" t="str">
        <f t="shared" si="52"/>
        <v/>
      </c>
      <c r="AI83" s="20" t="str">
        <f t="shared" si="53"/>
        <v/>
      </c>
      <c r="AJ83" s="20" t="str">
        <f t="shared" si="54"/>
        <v/>
      </c>
      <c r="AK83" s="20" t="str">
        <f t="shared" si="55"/>
        <v/>
      </c>
      <c r="AL83" s="20" t="str">
        <f>IF(E83="","",SUM( INDEX($I$9, 1) : I83))</f>
        <v/>
      </c>
      <c r="AM83" s="20" t="str">
        <f t="shared" si="56"/>
        <v/>
      </c>
      <c r="AN83" s="20" t="str">
        <f>IF(E83="","",SUM( INDEX($AM$9, 1) : AM83))</f>
        <v/>
      </c>
      <c r="AO83" s="43" t="str">
        <f t="shared" si="57"/>
        <v/>
      </c>
      <c r="AP83" s="43" t="str">
        <f t="shared" si="58"/>
        <v/>
      </c>
      <c r="AQ83" s="35" t="str">
        <f t="shared" si="59"/>
        <v/>
      </c>
      <c r="AR83" s="35" t="str">
        <f t="shared" si="60"/>
        <v/>
      </c>
      <c r="AS83" s="35" t="str">
        <f t="shared" si="61"/>
        <v/>
      </c>
      <c r="AT83" s="35" t="str">
        <f t="shared" si="62"/>
        <v/>
      </c>
      <c r="AU83" s="35" t="str">
        <f t="shared" si="63"/>
        <v/>
      </c>
      <c r="AV83" s="35" t="str">
        <f t="shared" si="64"/>
        <v/>
      </c>
      <c r="AW83" s="58" t="str">
        <f t="shared" si="65"/>
        <v/>
      </c>
      <c r="AX83" s="62" t="str">
        <f t="shared" si="66"/>
        <v/>
      </c>
      <c r="AY83" s="62" t="str">
        <f t="shared" si="67"/>
        <v/>
      </c>
      <c r="AZ83" s="62" t="str">
        <f t="shared" si="68"/>
        <v/>
      </c>
      <c r="BA83" s="62" t="str">
        <f t="shared" si="69"/>
        <v/>
      </c>
      <c r="BB83" s="62" t="str">
        <f t="shared" si="70"/>
        <v/>
      </c>
      <c r="BC83" s="62" t="str">
        <f t="shared" si="71"/>
        <v/>
      </c>
      <c r="BD83" s="69" t="str">
        <f t="shared" si="72"/>
        <v/>
      </c>
      <c r="BE83" s="69" t="str">
        <f t="shared" si="73"/>
        <v/>
      </c>
      <c r="BF83" s="69" t="str">
        <f>IF(Z83=Z84,"",SUM(AW$9:AW83)-SUM(BF$9:BF82))</f>
        <v/>
      </c>
      <c r="BG83" s="12">
        <f t="shared" si="38"/>
        <v>75</v>
      </c>
    </row>
    <row r="84" spans="1:59" ht="20.100000000000001" customHeight="1">
      <c r="A84" s="13">
        <f t="shared" si="37"/>
        <v>76</v>
      </c>
      <c r="B84" s="153"/>
      <c r="C84" s="33"/>
      <c r="D84" s="33"/>
      <c r="E84" s="154"/>
      <c r="F84" s="155"/>
      <c r="G84" s="156"/>
      <c r="H84" s="19" t="str">
        <f t="shared" si="39"/>
        <v/>
      </c>
      <c r="I84" s="157"/>
      <c r="J84" s="19" t="str">
        <f t="shared" si="40"/>
        <v/>
      </c>
      <c r="K84" s="33"/>
      <c r="L84" s="34"/>
      <c r="M84" s="34"/>
      <c r="N84" s="19" t="str">
        <f t="shared" si="41"/>
        <v/>
      </c>
      <c r="O84" s="157"/>
      <c r="P84" s="19" t="str">
        <f t="shared" si="42"/>
        <v/>
      </c>
      <c r="Q84" s="19" t="str">
        <f t="shared" si="43"/>
        <v/>
      </c>
      <c r="R84" s="22"/>
      <c r="S84" s="33"/>
      <c r="T84" s="35" t="str">
        <f>IF(E84="","",Instructions!$B$5)</f>
        <v/>
      </c>
      <c r="U84" s="75" t="str">
        <f>IF(E84="","",Instructions!$C$5)</f>
        <v/>
      </c>
      <c r="V84" s="87" t="str">
        <f t="shared" si="44"/>
        <v/>
      </c>
      <c r="W84" s="72" t="str">
        <f>IF(E84="","",VLOOKUP(D84,Supervisors!$B$9:$F$32,5,FALSE))</f>
        <v/>
      </c>
      <c r="X84" s="72" t="str">
        <f>IF(E84="","",VLOOKUP(D84,Supervisors!$B$9:$G$32,6,FALSE))</f>
        <v/>
      </c>
      <c r="Y84" s="20" t="str">
        <f t="shared" si="45"/>
        <v/>
      </c>
      <c r="Z84" s="20" t="str">
        <f t="shared" si="46"/>
        <v/>
      </c>
      <c r="AA84" s="20" t="str">
        <f t="shared" si="47"/>
        <v/>
      </c>
      <c r="AB84" s="20" t="str">
        <f t="shared" si="48"/>
        <v/>
      </c>
      <c r="AC84" s="20" t="str">
        <f t="shared" si="49"/>
        <v/>
      </c>
      <c r="AD84" s="20" t="str">
        <f t="shared" si="50"/>
        <v/>
      </c>
      <c r="AE84" s="20" t="str">
        <f>IF(E84="","",SUM( INDEX( $H$9, 1) : H84))</f>
        <v/>
      </c>
      <c r="AF84" s="20" t="str">
        <f t="shared" si="51"/>
        <v/>
      </c>
      <c r="AG84" s="20" t="str">
        <f>IF(E84="","",SUM($AF$9:AF84))</f>
        <v/>
      </c>
      <c r="AH84" s="43" t="str">
        <f t="shared" si="52"/>
        <v/>
      </c>
      <c r="AI84" s="20" t="str">
        <f t="shared" si="53"/>
        <v/>
      </c>
      <c r="AJ84" s="20" t="str">
        <f t="shared" si="54"/>
        <v/>
      </c>
      <c r="AK84" s="20" t="str">
        <f t="shared" si="55"/>
        <v/>
      </c>
      <c r="AL84" s="20" t="str">
        <f>IF(E84="","",SUM( INDEX($I$9, 1) : I84))</f>
        <v/>
      </c>
      <c r="AM84" s="20" t="str">
        <f t="shared" si="56"/>
        <v/>
      </c>
      <c r="AN84" s="20" t="str">
        <f>IF(E84="","",SUM( INDEX($AM$9, 1) : AM84))</f>
        <v/>
      </c>
      <c r="AO84" s="43" t="str">
        <f t="shared" si="57"/>
        <v/>
      </c>
      <c r="AP84" s="43" t="str">
        <f t="shared" si="58"/>
        <v/>
      </c>
      <c r="AQ84" s="35" t="str">
        <f t="shared" si="59"/>
        <v/>
      </c>
      <c r="AR84" s="35" t="str">
        <f t="shared" si="60"/>
        <v/>
      </c>
      <c r="AS84" s="35" t="str">
        <f t="shared" si="61"/>
        <v/>
      </c>
      <c r="AT84" s="35" t="str">
        <f t="shared" si="62"/>
        <v/>
      </c>
      <c r="AU84" s="35" t="str">
        <f t="shared" si="63"/>
        <v/>
      </c>
      <c r="AV84" s="35" t="str">
        <f t="shared" si="64"/>
        <v/>
      </c>
      <c r="AW84" s="58" t="str">
        <f t="shared" si="65"/>
        <v/>
      </c>
      <c r="AX84" s="62" t="str">
        <f t="shared" si="66"/>
        <v/>
      </c>
      <c r="AY84" s="62" t="str">
        <f t="shared" si="67"/>
        <v/>
      </c>
      <c r="AZ84" s="62" t="str">
        <f t="shared" si="68"/>
        <v/>
      </c>
      <c r="BA84" s="62" t="str">
        <f t="shared" si="69"/>
        <v/>
      </c>
      <c r="BB84" s="62" t="str">
        <f t="shared" si="70"/>
        <v/>
      </c>
      <c r="BC84" s="62" t="str">
        <f t="shared" si="71"/>
        <v/>
      </c>
      <c r="BD84" s="69" t="str">
        <f t="shared" si="72"/>
        <v/>
      </c>
      <c r="BE84" s="69" t="str">
        <f t="shared" si="73"/>
        <v/>
      </c>
      <c r="BF84" s="69" t="str">
        <f>IF(Z84=Z85,"",SUM(AW$9:AW84)-SUM(BF$9:BF83))</f>
        <v/>
      </c>
      <c r="BG84" s="12">
        <f t="shared" si="38"/>
        <v>76</v>
      </c>
    </row>
    <row r="85" spans="1:59" ht="20.100000000000001" customHeight="1">
      <c r="A85" s="13">
        <f t="shared" si="37"/>
        <v>77</v>
      </c>
      <c r="B85" s="153"/>
      <c r="C85" s="33"/>
      <c r="D85" s="33"/>
      <c r="E85" s="154"/>
      <c r="F85" s="155"/>
      <c r="G85" s="156"/>
      <c r="H85" s="19" t="str">
        <f t="shared" si="39"/>
        <v/>
      </c>
      <c r="I85" s="157"/>
      <c r="J85" s="19" t="str">
        <f t="shared" si="40"/>
        <v/>
      </c>
      <c r="K85" s="33"/>
      <c r="L85" s="34"/>
      <c r="M85" s="34"/>
      <c r="N85" s="19" t="str">
        <f t="shared" si="41"/>
        <v/>
      </c>
      <c r="O85" s="157"/>
      <c r="P85" s="19" t="str">
        <f t="shared" si="42"/>
        <v/>
      </c>
      <c r="Q85" s="19" t="str">
        <f t="shared" si="43"/>
        <v/>
      </c>
      <c r="R85" s="22"/>
      <c r="S85" s="33"/>
      <c r="T85" s="35" t="str">
        <f>IF(E85="","",Instructions!$B$5)</f>
        <v/>
      </c>
      <c r="U85" s="75" t="str">
        <f>IF(E85="","",Instructions!$C$5)</f>
        <v/>
      </c>
      <c r="V85" s="87" t="str">
        <f t="shared" si="44"/>
        <v/>
      </c>
      <c r="W85" s="72" t="str">
        <f>IF(E85="","",VLOOKUP(D85,Supervisors!$B$9:$F$32,5,FALSE))</f>
        <v/>
      </c>
      <c r="X85" s="72" t="str">
        <f>IF(E85="","",VLOOKUP(D85,Supervisors!$B$9:$G$32,6,FALSE))</f>
        <v/>
      </c>
      <c r="Y85" s="20" t="str">
        <f t="shared" si="45"/>
        <v/>
      </c>
      <c r="Z85" s="20" t="str">
        <f t="shared" si="46"/>
        <v/>
      </c>
      <c r="AA85" s="20" t="str">
        <f t="shared" si="47"/>
        <v/>
      </c>
      <c r="AB85" s="20" t="str">
        <f t="shared" si="48"/>
        <v/>
      </c>
      <c r="AC85" s="20" t="str">
        <f t="shared" si="49"/>
        <v/>
      </c>
      <c r="AD85" s="20" t="str">
        <f t="shared" si="50"/>
        <v/>
      </c>
      <c r="AE85" s="20" t="str">
        <f>IF(E85="","",SUM( INDEX( $H$9, 1) : H85))</f>
        <v/>
      </c>
      <c r="AF85" s="20" t="str">
        <f t="shared" si="51"/>
        <v/>
      </c>
      <c r="AG85" s="20" t="str">
        <f>IF(E85="","",SUM($AF$9:AF85))</f>
        <v/>
      </c>
      <c r="AH85" s="43" t="str">
        <f t="shared" si="52"/>
        <v/>
      </c>
      <c r="AI85" s="20" t="str">
        <f t="shared" si="53"/>
        <v/>
      </c>
      <c r="AJ85" s="20" t="str">
        <f t="shared" si="54"/>
        <v/>
      </c>
      <c r="AK85" s="20" t="str">
        <f t="shared" si="55"/>
        <v/>
      </c>
      <c r="AL85" s="20" t="str">
        <f>IF(E85="","",SUM( INDEX($I$9, 1) : I85))</f>
        <v/>
      </c>
      <c r="AM85" s="20" t="str">
        <f t="shared" si="56"/>
        <v/>
      </c>
      <c r="AN85" s="20" t="str">
        <f>IF(E85="","",SUM( INDEX($AM$9, 1) : AM85))</f>
        <v/>
      </c>
      <c r="AO85" s="43" t="str">
        <f t="shared" si="57"/>
        <v/>
      </c>
      <c r="AP85" s="43" t="str">
        <f t="shared" si="58"/>
        <v/>
      </c>
      <c r="AQ85" s="35" t="str">
        <f t="shared" si="59"/>
        <v/>
      </c>
      <c r="AR85" s="35" t="str">
        <f t="shared" si="60"/>
        <v/>
      </c>
      <c r="AS85" s="35" t="str">
        <f t="shared" si="61"/>
        <v/>
      </c>
      <c r="AT85" s="35" t="str">
        <f t="shared" si="62"/>
        <v/>
      </c>
      <c r="AU85" s="35" t="str">
        <f t="shared" si="63"/>
        <v/>
      </c>
      <c r="AV85" s="35" t="str">
        <f t="shared" si="64"/>
        <v/>
      </c>
      <c r="AW85" s="58" t="str">
        <f t="shared" si="65"/>
        <v/>
      </c>
      <c r="AX85" s="62" t="str">
        <f t="shared" si="66"/>
        <v/>
      </c>
      <c r="AY85" s="62" t="str">
        <f t="shared" si="67"/>
        <v/>
      </c>
      <c r="AZ85" s="62" t="str">
        <f t="shared" si="68"/>
        <v/>
      </c>
      <c r="BA85" s="62" t="str">
        <f t="shared" si="69"/>
        <v/>
      </c>
      <c r="BB85" s="62" t="str">
        <f t="shared" si="70"/>
        <v/>
      </c>
      <c r="BC85" s="62" t="str">
        <f t="shared" si="71"/>
        <v/>
      </c>
      <c r="BD85" s="69" t="str">
        <f t="shared" si="72"/>
        <v/>
      </c>
      <c r="BE85" s="69" t="str">
        <f t="shared" si="73"/>
        <v/>
      </c>
      <c r="BF85" s="69" t="str">
        <f>IF(Z85=Z86,"",SUM(AW$9:AW85)-SUM(BF$9:BF84))</f>
        <v/>
      </c>
      <c r="BG85" s="12">
        <f t="shared" si="38"/>
        <v>77</v>
      </c>
    </row>
    <row r="86" spans="1:59" ht="20.100000000000001" customHeight="1">
      <c r="A86" s="13">
        <f t="shared" si="37"/>
        <v>78</v>
      </c>
      <c r="B86" s="153"/>
      <c r="C86" s="33"/>
      <c r="D86" s="33"/>
      <c r="E86" s="154"/>
      <c r="F86" s="155"/>
      <c r="G86" s="156"/>
      <c r="H86" s="19" t="str">
        <f t="shared" si="39"/>
        <v/>
      </c>
      <c r="I86" s="157"/>
      <c r="J86" s="19" t="str">
        <f t="shared" si="40"/>
        <v/>
      </c>
      <c r="K86" s="33"/>
      <c r="L86" s="34"/>
      <c r="M86" s="34"/>
      <c r="N86" s="19" t="str">
        <f t="shared" si="41"/>
        <v/>
      </c>
      <c r="O86" s="157"/>
      <c r="P86" s="19" t="str">
        <f t="shared" si="42"/>
        <v/>
      </c>
      <c r="Q86" s="19" t="str">
        <f t="shared" si="43"/>
        <v/>
      </c>
      <c r="R86" s="22"/>
      <c r="S86" s="33"/>
      <c r="T86" s="35" t="str">
        <f>IF(E86="","",Instructions!$B$5)</f>
        <v/>
      </c>
      <c r="U86" s="75" t="str">
        <f>IF(E86="","",Instructions!$C$5)</f>
        <v/>
      </c>
      <c r="V86" s="87" t="str">
        <f t="shared" si="44"/>
        <v/>
      </c>
      <c r="W86" s="72" t="str">
        <f>IF(E86="","",VLOOKUP(D86,Supervisors!$B$9:$F$32,5,FALSE))</f>
        <v/>
      </c>
      <c r="X86" s="72" t="str">
        <f>IF(E86="","",VLOOKUP(D86,Supervisors!$B$9:$G$32,6,FALSE))</f>
        <v/>
      </c>
      <c r="Y86" s="20" t="str">
        <f t="shared" si="45"/>
        <v/>
      </c>
      <c r="Z86" s="20" t="str">
        <f t="shared" si="46"/>
        <v/>
      </c>
      <c r="AA86" s="20" t="str">
        <f t="shared" si="47"/>
        <v/>
      </c>
      <c r="AB86" s="20" t="str">
        <f t="shared" si="48"/>
        <v/>
      </c>
      <c r="AC86" s="20" t="str">
        <f t="shared" si="49"/>
        <v/>
      </c>
      <c r="AD86" s="20" t="str">
        <f t="shared" si="50"/>
        <v/>
      </c>
      <c r="AE86" s="20" t="str">
        <f>IF(E86="","",SUM( INDEX( $H$9, 1) : H86))</f>
        <v/>
      </c>
      <c r="AF86" s="20" t="str">
        <f t="shared" si="51"/>
        <v/>
      </c>
      <c r="AG86" s="20" t="str">
        <f>IF(E86="","",SUM($AF$9:AF86))</f>
        <v/>
      </c>
      <c r="AH86" s="43" t="str">
        <f t="shared" si="52"/>
        <v/>
      </c>
      <c r="AI86" s="20" t="str">
        <f t="shared" si="53"/>
        <v/>
      </c>
      <c r="AJ86" s="20" t="str">
        <f t="shared" si="54"/>
        <v/>
      </c>
      <c r="AK86" s="20" t="str">
        <f t="shared" si="55"/>
        <v/>
      </c>
      <c r="AL86" s="20" t="str">
        <f>IF(E86="","",SUM( INDEX($I$9, 1) : I86))</f>
        <v/>
      </c>
      <c r="AM86" s="20" t="str">
        <f t="shared" si="56"/>
        <v/>
      </c>
      <c r="AN86" s="20" t="str">
        <f>IF(E86="","",SUM( INDEX($AM$9, 1) : AM86))</f>
        <v/>
      </c>
      <c r="AO86" s="43" t="str">
        <f t="shared" si="57"/>
        <v/>
      </c>
      <c r="AP86" s="43" t="str">
        <f t="shared" si="58"/>
        <v/>
      </c>
      <c r="AQ86" s="35" t="str">
        <f t="shared" si="59"/>
        <v/>
      </c>
      <c r="AR86" s="35" t="str">
        <f t="shared" si="60"/>
        <v/>
      </c>
      <c r="AS86" s="35" t="str">
        <f t="shared" si="61"/>
        <v/>
      </c>
      <c r="AT86" s="35" t="str">
        <f t="shared" si="62"/>
        <v/>
      </c>
      <c r="AU86" s="35" t="str">
        <f t="shared" si="63"/>
        <v/>
      </c>
      <c r="AV86" s="35" t="str">
        <f t="shared" si="64"/>
        <v/>
      </c>
      <c r="AW86" s="58" t="str">
        <f t="shared" si="65"/>
        <v/>
      </c>
      <c r="AX86" s="62" t="str">
        <f t="shared" si="66"/>
        <v/>
      </c>
      <c r="AY86" s="62" t="str">
        <f t="shared" si="67"/>
        <v/>
      </c>
      <c r="AZ86" s="62" t="str">
        <f t="shared" si="68"/>
        <v/>
      </c>
      <c r="BA86" s="62" t="str">
        <f t="shared" si="69"/>
        <v/>
      </c>
      <c r="BB86" s="62" t="str">
        <f t="shared" si="70"/>
        <v/>
      </c>
      <c r="BC86" s="62" t="str">
        <f t="shared" si="71"/>
        <v/>
      </c>
      <c r="BD86" s="69" t="str">
        <f t="shared" si="72"/>
        <v/>
      </c>
      <c r="BE86" s="69" t="str">
        <f t="shared" si="73"/>
        <v/>
      </c>
      <c r="BF86" s="69" t="str">
        <f>IF(Z86=Z87,"",SUM(AW$9:AW86)-SUM(BF$9:BF85))</f>
        <v/>
      </c>
      <c r="BG86" s="12">
        <f t="shared" si="38"/>
        <v>78</v>
      </c>
    </row>
    <row r="87" spans="1:59" ht="20.100000000000001" customHeight="1">
      <c r="A87" s="13">
        <f t="shared" si="37"/>
        <v>79</v>
      </c>
      <c r="B87" s="153"/>
      <c r="C87" s="33"/>
      <c r="D87" s="33"/>
      <c r="E87" s="154"/>
      <c r="F87" s="155"/>
      <c r="G87" s="156"/>
      <c r="H87" s="19" t="str">
        <f t="shared" si="39"/>
        <v/>
      </c>
      <c r="I87" s="157"/>
      <c r="J87" s="19" t="str">
        <f t="shared" si="40"/>
        <v/>
      </c>
      <c r="K87" s="33"/>
      <c r="L87" s="34"/>
      <c r="M87" s="34"/>
      <c r="N87" s="19" t="str">
        <f t="shared" si="41"/>
        <v/>
      </c>
      <c r="O87" s="157"/>
      <c r="P87" s="19" t="str">
        <f t="shared" si="42"/>
        <v/>
      </c>
      <c r="Q87" s="19" t="str">
        <f t="shared" si="43"/>
        <v/>
      </c>
      <c r="R87" s="22"/>
      <c r="S87" s="33"/>
      <c r="T87" s="35" t="str">
        <f>IF(E87="","",Instructions!$B$5)</f>
        <v/>
      </c>
      <c r="U87" s="75" t="str">
        <f>IF(E87="","",Instructions!$C$5)</f>
        <v/>
      </c>
      <c r="V87" s="87" t="str">
        <f t="shared" si="44"/>
        <v/>
      </c>
      <c r="W87" s="72" t="str">
        <f>IF(E87="","",VLOOKUP(D87,Supervisors!$B$9:$F$32,5,FALSE))</f>
        <v/>
      </c>
      <c r="X87" s="72" t="str">
        <f>IF(E87="","",VLOOKUP(D87,Supervisors!$B$9:$G$32,6,FALSE))</f>
        <v/>
      </c>
      <c r="Y87" s="20" t="str">
        <f t="shared" si="45"/>
        <v/>
      </c>
      <c r="Z87" s="20" t="str">
        <f t="shared" si="46"/>
        <v/>
      </c>
      <c r="AA87" s="20" t="str">
        <f t="shared" si="47"/>
        <v/>
      </c>
      <c r="AB87" s="20" t="str">
        <f t="shared" si="48"/>
        <v/>
      </c>
      <c r="AC87" s="20" t="str">
        <f t="shared" si="49"/>
        <v/>
      </c>
      <c r="AD87" s="20" t="str">
        <f t="shared" si="50"/>
        <v/>
      </c>
      <c r="AE87" s="20" t="str">
        <f>IF(E87="","",SUM( INDEX( $H$9, 1) : H87))</f>
        <v/>
      </c>
      <c r="AF87" s="20" t="str">
        <f t="shared" si="51"/>
        <v/>
      </c>
      <c r="AG87" s="20" t="str">
        <f>IF(E87="","",SUM($AF$9:AF87))</f>
        <v/>
      </c>
      <c r="AH87" s="43" t="str">
        <f t="shared" si="52"/>
        <v/>
      </c>
      <c r="AI87" s="20" t="str">
        <f t="shared" si="53"/>
        <v/>
      </c>
      <c r="AJ87" s="20" t="str">
        <f t="shared" si="54"/>
        <v/>
      </c>
      <c r="AK87" s="20" t="str">
        <f t="shared" si="55"/>
        <v/>
      </c>
      <c r="AL87" s="20" t="str">
        <f>IF(E87="","",SUM( INDEX($I$9, 1) : I87))</f>
        <v/>
      </c>
      <c r="AM87" s="20" t="str">
        <f t="shared" si="56"/>
        <v/>
      </c>
      <c r="AN87" s="20" t="str">
        <f>IF(E87="","",SUM( INDEX($AM$9, 1) : AM87))</f>
        <v/>
      </c>
      <c r="AO87" s="43" t="str">
        <f t="shared" si="57"/>
        <v/>
      </c>
      <c r="AP87" s="43" t="str">
        <f t="shared" si="58"/>
        <v/>
      </c>
      <c r="AQ87" s="35" t="str">
        <f t="shared" si="59"/>
        <v/>
      </c>
      <c r="AR87" s="35" t="str">
        <f t="shared" si="60"/>
        <v/>
      </c>
      <c r="AS87" s="35" t="str">
        <f t="shared" si="61"/>
        <v/>
      </c>
      <c r="AT87" s="35" t="str">
        <f t="shared" si="62"/>
        <v/>
      </c>
      <c r="AU87" s="35" t="str">
        <f t="shared" si="63"/>
        <v/>
      </c>
      <c r="AV87" s="35" t="str">
        <f t="shared" si="64"/>
        <v/>
      </c>
      <c r="AW87" s="58" t="str">
        <f t="shared" si="65"/>
        <v/>
      </c>
      <c r="AX87" s="62" t="str">
        <f t="shared" si="66"/>
        <v/>
      </c>
      <c r="AY87" s="62" t="str">
        <f t="shared" si="67"/>
        <v/>
      </c>
      <c r="AZ87" s="62" t="str">
        <f t="shared" si="68"/>
        <v/>
      </c>
      <c r="BA87" s="62" t="str">
        <f t="shared" si="69"/>
        <v/>
      </c>
      <c r="BB87" s="62" t="str">
        <f t="shared" si="70"/>
        <v/>
      </c>
      <c r="BC87" s="62" t="str">
        <f t="shared" si="71"/>
        <v/>
      </c>
      <c r="BD87" s="69" t="str">
        <f t="shared" si="72"/>
        <v/>
      </c>
      <c r="BE87" s="69" t="str">
        <f t="shared" si="73"/>
        <v/>
      </c>
      <c r="BF87" s="69" t="str">
        <f>IF(Z87=Z88,"",SUM(AW$9:AW87)-SUM(BF$9:BF86))</f>
        <v/>
      </c>
      <c r="BG87" s="12">
        <f t="shared" si="38"/>
        <v>79</v>
      </c>
    </row>
    <row r="88" spans="1:59" ht="20.100000000000001" customHeight="1">
      <c r="A88" s="13">
        <f t="shared" si="37"/>
        <v>80</v>
      </c>
      <c r="B88" s="153"/>
      <c r="C88" s="33"/>
      <c r="D88" s="33"/>
      <c r="E88" s="154"/>
      <c r="F88" s="155"/>
      <c r="G88" s="156"/>
      <c r="H88" s="19" t="str">
        <f t="shared" si="39"/>
        <v/>
      </c>
      <c r="I88" s="157"/>
      <c r="J88" s="19" t="str">
        <f t="shared" si="40"/>
        <v/>
      </c>
      <c r="K88" s="33"/>
      <c r="L88" s="34"/>
      <c r="M88" s="34"/>
      <c r="N88" s="19" t="str">
        <f t="shared" si="41"/>
        <v/>
      </c>
      <c r="O88" s="157"/>
      <c r="P88" s="19" t="str">
        <f t="shared" si="42"/>
        <v/>
      </c>
      <c r="Q88" s="19" t="str">
        <f t="shared" si="43"/>
        <v/>
      </c>
      <c r="R88" s="22"/>
      <c r="S88" s="33"/>
      <c r="T88" s="35" t="str">
        <f>IF(E88="","",Instructions!$B$5)</f>
        <v/>
      </c>
      <c r="U88" s="75" t="str">
        <f>IF(E88="","",Instructions!$C$5)</f>
        <v/>
      </c>
      <c r="V88" s="87" t="str">
        <f t="shared" si="44"/>
        <v/>
      </c>
      <c r="W88" s="72" t="str">
        <f>IF(E88="","",VLOOKUP(D88,Supervisors!$B$9:$F$32,5,FALSE))</f>
        <v/>
      </c>
      <c r="X88" s="72" t="str">
        <f>IF(E88="","",VLOOKUP(D88,Supervisors!$B$9:$G$32,6,FALSE))</f>
        <v/>
      </c>
      <c r="Y88" s="20" t="str">
        <f t="shared" si="45"/>
        <v/>
      </c>
      <c r="Z88" s="20" t="str">
        <f t="shared" si="46"/>
        <v/>
      </c>
      <c r="AA88" s="20" t="str">
        <f t="shared" si="47"/>
        <v/>
      </c>
      <c r="AB88" s="20" t="str">
        <f t="shared" si="48"/>
        <v/>
      </c>
      <c r="AC88" s="20" t="str">
        <f t="shared" si="49"/>
        <v/>
      </c>
      <c r="AD88" s="20" t="str">
        <f t="shared" si="50"/>
        <v/>
      </c>
      <c r="AE88" s="20" t="str">
        <f>IF(E88="","",SUM( INDEX( $H$9, 1) : H88))</f>
        <v/>
      </c>
      <c r="AF88" s="20" t="str">
        <f t="shared" si="51"/>
        <v/>
      </c>
      <c r="AG88" s="20" t="str">
        <f>IF(E88="","",SUM($AF$9:AF88))</f>
        <v/>
      </c>
      <c r="AH88" s="43" t="str">
        <f t="shared" si="52"/>
        <v/>
      </c>
      <c r="AI88" s="20" t="str">
        <f t="shared" si="53"/>
        <v/>
      </c>
      <c r="AJ88" s="20" t="str">
        <f t="shared" si="54"/>
        <v/>
      </c>
      <c r="AK88" s="20" t="str">
        <f t="shared" si="55"/>
        <v/>
      </c>
      <c r="AL88" s="20" t="str">
        <f>IF(E88="","",SUM( INDEX($I$9, 1) : I88))</f>
        <v/>
      </c>
      <c r="AM88" s="20" t="str">
        <f t="shared" si="56"/>
        <v/>
      </c>
      <c r="AN88" s="20" t="str">
        <f>IF(E88="","",SUM( INDEX($AM$9, 1) : AM88))</f>
        <v/>
      </c>
      <c r="AO88" s="43" t="str">
        <f t="shared" si="57"/>
        <v/>
      </c>
      <c r="AP88" s="43" t="str">
        <f t="shared" si="58"/>
        <v/>
      </c>
      <c r="AQ88" s="35" t="str">
        <f t="shared" si="59"/>
        <v/>
      </c>
      <c r="AR88" s="35" t="str">
        <f t="shared" si="60"/>
        <v/>
      </c>
      <c r="AS88" s="35" t="str">
        <f t="shared" si="61"/>
        <v/>
      </c>
      <c r="AT88" s="35" t="str">
        <f t="shared" si="62"/>
        <v/>
      </c>
      <c r="AU88" s="35" t="str">
        <f t="shared" si="63"/>
        <v/>
      </c>
      <c r="AV88" s="35" t="str">
        <f t="shared" si="64"/>
        <v/>
      </c>
      <c r="AW88" s="58" t="str">
        <f t="shared" si="65"/>
        <v/>
      </c>
      <c r="AX88" s="62" t="str">
        <f t="shared" si="66"/>
        <v/>
      </c>
      <c r="AY88" s="62" t="str">
        <f t="shared" si="67"/>
        <v/>
      </c>
      <c r="AZ88" s="62" t="str">
        <f t="shared" si="68"/>
        <v/>
      </c>
      <c r="BA88" s="62" t="str">
        <f t="shared" si="69"/>
        <v/>
      </c>
      <c r="BB88" s="62" t="str">
        <f t="shared" si="70"/>
        <v/>
      </c>
      <c r="BC88" s="62" t="str">
        <f t="shared" si="71"/>
        <v/>
      </c>
      <c r="BD88" s="69" t="str">
        <f t="shared" si="72"/>
        <v/>
      </c>
      <c r="BE88" s="69" t="str">
        <f t="shared" si="73"/>
        <v/>
      </c>
      <c r="BF88" s="69" t="str">
        <f>IF(Z88=Z89,"",SUM(AW$9:AW88)-SUM(BF$9:BF87))</f>
        <v/>
      </c>
      <c r="BG88" s="12">
        <f t="shared" si="38"/>
        <v>80</v>
      </c>
    </row>
    <row r="89" spans="1:59" ht="20.100000000000001" customHeight="1">
      <c r="A89" s="13">
        <f t="shared" si="37"/>
        <v>81</v>
      </c>
      <c r="B89" s="153"/>
      <c r="C89" s="33"/>
      <c r="D89" s="33"/>
      <c r="E89" s="154"/>
      <c r="F89" s="155"/>
      <c r="G89" s="156"/>
      <c r="H89" s="19" t="str">
        <f t="shared" si="39"/>
        <v/>
      </c>
      <c r="I89" s="157"/>
      <c r="J89" s="19" t="str">
        <f t="shared" si="40"/>
        <v/>
      </c>
      <c r="K89" s="33"/>
      <c r="L89" s="34"/>
      <c r="M89" s="34"/>
      <c r="N89" s="19" t="str">
        <f t="shared" si="41"/>
        <v/>
      </c>
      <c r="O89" s="157"/>
      <c r="P89" s="19" t="str">
        <f t="shared" si="42"/>
        <v/>
      </c>
      <c r="Q89" s="19" t="str">
        <f t="shared" si="43"/>
        <v/>
      </c>
      <c r="R89" s="22"/>
      <c r="S89" s="33"/>
      <c r="T89" s="35" t="str">
        <f>IF(E89="","",Instructions!$B$5)</f>
        <v/>
      </c>
      <c r="U89" s="75" t="str">
        <f>IF(E89="","",Instructions!$C$5)</f>
        <v/>
      </c>
      <c r="V89" s="87" t="str">
        <f t="shared" si="44"/>
        <v/>
      </c>
      <c r="W89" s="72" t="str">
        <f>IF(E89="","",VLOOKUP(D89,Supervisors!$B$9:$F$32,5,FALSE))</f>
        <v/>
      </c>
      <c r="X89" s="72" t="str">
        <f>IF(E89="","",VLOOKUP(D89,Supervisors!$B$9:$G$32,6,FALSE))</f>
        <v/>
      </c>
      <c r="Y89" s="20" t="str">
        <f t="shared" si="45"/>
        <v/>
      </c>
      <c r="Z89" s="20" t="str">
        <f t="shared" si="46"/>
        <v/>
      </c>
      <c r="AA89" s="20" t="str">
        <f t="shared" si="47"/>
        <v/>
      </c>
      <c r="AB89" s="20" t="str">
        <f t="shared" si="48"/>
        <v/>
      </c>
      <c r="AC89" s="20" t="str">
        <f t="shared" si="49"/>
        <v/>
      </c>
      <c r="AD89" s="20" t="str">
        <f t="shared" si="50"/>
        <v/>
      </c>
      <c r="AE89" s="20" t="str">
        <f>IF(E89="","",SUM( INDEX( $H$9, 1) : H89))</f>
        <v/>
      </c>
      <c r="AF89" s="20" t="str">
        <f t="shared" si="51"/>
        <v/>
      </c>
      <c r="AG89" s="20" t="str">
        <f>IF(E89="","",SUM($AF$9:AF89))</f>
        <v/>
      </c>
      <c r="AH89" s="43" t="str">
        <f t="shared" si="52"/>
        <v/>
      </c>
      <c r="AI89" s="20" t="str">
        <f t="shared" si="53"/>
        <v/>
      </c>
      <c r="AJ89" s="20" t="str">
        <f t="shared" si="54"/>
        <v/>
      </c>
      <c r="AK89" s="20" t="str">
        <f t="shared" si="55"/>
        <v/>
      </c>
      <c r="AL89" s="20" t="str">
        <f>IF(E89="","",SUM( INDEX($I$9, 1) : I89))</f>
        <v/>
      </c>
      <c r="AM89" s="20" t="str">
        <f t="shared" si="56"/>
        <v/>
      </c>
      <c r="AN89" s="20" t="str">
        <f>IF(E89="","",SUM( INDEX($AM$9, 1) : AM89))</f>
        <v/>
      </c>
      <c r="AO89" s="43" t="str">
        <f t="shared" si="57"/>
        <v/>
      </c>
      <c r="AP89" s="43" t="str">
        <f t="shared" si="58"/>
        <v/>
      </c>
      <c r="AQ89" s="35" t="str">
        <f t="shared" si="59"/>
        <v/>
      </c>
      <c r="AR89" s="35" t="str">
        <f t="shared" si="60"/>
        <v/>
      </c>
      <c r="AS89" s="35" t="str">
        <f t="shared" si="61"/>
        <v/>
      </c>
      <c r="AT89" s="35" t="str">
        <f t="shared" si="62"/>
        <v/>
      </c>
      <c r="AU89" s="35" t="str">
        <f t="shared" si="63"/>
        <v/>
      </c>
      <c r="AV89" s="35" t="str">
        <f t="shared" si="64"/>
        <v/>
      </c>
      <c r="AW89" s="58" t="str">
        <f t="shared" si="65"/>
        <v/>
      </c>
      <c r="AX89" s="62" t="str">
        <f t="shared" si="66"/>
        <v/>
      </c>
      <c r="AY89" s="62" t="str">
        <f t="shared" si="67"/>
        <v/>
      </c>
      <c r="AZ89" s="62" t="str">
        <f t="shared" si="68"/>
        <v/>
      </c>
      <c r="BA89" s="62" t="str">
        <f t="shared" si="69"/>
        <v/>
      </c>
      <c r="BB89" s="62" t="str">
        <f t="shared" si="70"/>
        <v/>
      </c>
      <c r="BC89" s="62" t="str">
        <f t="shared" si="71"/>
        <v/>
      </c>
      <c r="BD89" s="69" t="str">
        <f t="shared" si="72"/>
        <v/>
      </c>
      <c r="BE89" s="69" t="str">
        <f t="shared" si="73"/>
        <v/>
      </c>
      <c r="BF89" s="69" t="str">
        <f>IF(Z89=Z90,"",SUM(AW$9:AW89)-SUM(BF$9:BF88))</f>
        <v/>
      </c>
      <c r="BG89" s="12">
        <f t="shared" si="38"/>
        <v>81</v>
      </c>
    </row>
    <row r="90" spans="1:59" ht="20.100000000000001" customHeight="1">
      <c r="A90" s="13">
        <f t="shared" si="37"/>
        <v>82</v>
      </c>
      <c r="B90" s="153"/>
      <c r="C90" s="33"/>
      <c r="D90" s="33"/>
      <c r="E90" s="154"/>
      <c r="F90" s="155"/>
      <c r="G90" s="156"/>
      <c r="H90" s="19" t="str">
        <f t="shared" si="39"/>
        <v/>
      </c>
      <c r="I90" s="157"/>
      <c r="J90" s="19" t="str">
        <f t="shared" si="40"/>
        <v/>
      </c>
      <c r="K90" s="33"/>
      <c r="L90" s="34"/>
      <c r="M90" s="34"/>
      <c r="N90" s="19" t="str">
        <f t="shared" si="41"/>
        <v/>
      </c>
      <c r="O90" s="157"/>
      <c r="P90" s="19" t="str">
        <f t="shared" si="42"/>
        <v/>
      </c>
      <c r="Q90" s="19" t="str">
        <f t="shared" si="43"/>
        <v/>
      </c>
      <c r="R90" s="22"/>
      <c r="S90" s="33"/>
      <c r="T90" s="35" t="str">
        <f>IF(E90="","",Instructions!$B$5)</f>
        <v/>
      </c>
      <c r="U90" s="75" t="str">
        <f>IF(E90="","",Instructions!$C$5)</f>
        <v/>
      </c>
      <c r="V90" s="87" t="str">
        <f t="shared" si="44"/>
        <v/>
      </c>
      <c r="W90" s="72" t="str">
        <f>IF(E90="","",VLOOKUP(D90,Supervisors!$B$9:$F$32,5,FALSE))</f>
        <v/>
      </c>
      <c r="X90" s="72" t="str">
        <f>IF(E90="","",VLOOKUP(D90,Supervisors!$B$9:$G$32,6,FALSE))</f>
        <v/>
      </c>
      <c r="Y90" s="20" t="str">
        <f t="shared" si="45"/>
        <v/>
      </c>
      <c r="Z90" s="20" t="str">
        <f t="shared" si="46"/>
        <v/>
      </c>
      <c r="AA90" s="20" t="str">
        <f t="shared" si="47"/>
        <v/>
      </c>
      <c r="AB90" s="20" t="str">
        <f t="shared" si="48"/>
        <v/>
      </c>
      <c r="AC90" s="20" t="str">
        <f t="shared" si="49"/>
        <v/>
      </c>
      <c r="AD90" s="20" t="str">
        <f t="shared" si="50"/>
        <v/>
      </c>
      <c r="AE90" s="20" t="str">
        <f>IF(E90="","",SUM( INDEX( $H$9, 1) : H90))</f>
        <v/>
      </c>
      <c r="AF90" s="20" t="str">
        <f t="shared" si="51"/>
        <v/>
      </c>
      <c r="AG90" s="20" t="str">
        <f>IF(E90="","",SUM($AF$9:AF90))</f>
        <v/>
      </c>
      <c r="AH90" s="43" t="str">
        <f t="shared" si="52"/>
        <v/>
      </c>
      <c r="AI90" s="20" t="str">
        <f t="shared" si="53"/>
        <v/>
      </c>
      <c r="AJ90" s="20" t="str">
        <f t="shared" si="54"/>
        <v/>
      </c>
      <c r="AK90" s="20" t="str">
        <f t="shared" si="55"/>
        <v/>
      </c>
      <c r="AL90" s="20" t="str">
        <f>IF(E90="","",SUM( INDEX($I$9, 1) : I90))</f>
        <v/>
      </c>
      <c r="AM90" s="20" t="str">
        <f t="shared" si="56"/>
        <v/>
      </c>
      <c r="AN90" s="20" t="str">
        <f>IF(E90="","",SUM( INDEX($AM$9, 1) : AM90))</f>
        <v/>
      </c>
      <c r="AO90" s="43" t="str">
        <f t="shared" si="57"/>
        <v/>
      </c>
      <c r="AP90" s="43" t="str">
        <f t="shared" si="58"/>
        <v/>
      </c>
      <c r="AQ90" s="35" t="str">
        <f t="shared" si="59"/>
        <v/>
      </c>
      <c r="AR90" s="35" t="str">
        <f t="shared" si="60"/>
        <v/>
      </c>
      <c r="AS90" s="35" t="str">
        <f t="shared" si="61"/>
        <v/>
      </c>
      <c r="AT90" s="35" t="str">
        <f t="shared" si="62"/>
        <v/>
      </c>
      <c r="AU90" s="35" t="str">
        <f t="shared" si="63"/>
        <v/>
      </c>
      <c r="AV90" s="35" t="str">
        <f t="shared" si="64"/>
        <v/>
      </c>
      <c r="AW90" s="58" t="str">
        <f t="shared" si="65"/>
        <v/>
      </c>
      <c r="AX90" s="62" t="str">
        <f t="shared" si="66"/>
        <v/>
      </c>
      <c r="AY90" s="62" t="str">
        <f t="shared" si="67"/>
        <v/>
      </c>
      <c r="AZ90" s="62" t="str">
        <f t="shared" si="68"/>
        <v/>
      </c>
      <c r="BA90" s="62" t="str">
        <f t="shared" si="69"/>
        <v/>
      </c>
      <c r="BB90" s="62" t="str">
        <f t="shared" si="70"/>
        <v/>
      </c>
      <c r="BC90" s="62" t="str">
        <f t="shared" si="71"/>
        <v/>
      </c>
      <c r="BD90" s="69" t="str">
        <f t="shared" si="72"/>
        <v/>
      </c>
      <c r="BE90" s="69" t="str">
        <f t="shared" si="73"/>
        <v/>
      </c>
      <c r="BF90" s="69" t="str">
        <f>IF(Z90=Z91,"",SUM(AW$9:AW90)-SUM(BF$9:BF89))</f>
        <v/>
      </c>
      <c r="BG90" s="12">
        <f t="shared" si="38"/>
        <v>82</v>
      </c>
    </row>
    <row r="91" spans="1:59" ht="20.100000000000001" customHeight="1">
      <c r="A91" s="13">
        <f t="shared" si="37"/>
        <v>83</v>
      </c>
      <c r="B91" s="153"/>
      <c r="C91" s="33"/>
      <c r="D91" s="33"/>
      <c r="E91" s="154"/>
      <c r="F91" s="155"/>
      <c r="G91" s="156"/>
      <c r="H91" s="19" t="str">
        <f t="shared" si="39"/>
        <v/>
      </c>
      <c r="I91" s="157"/>
      <c r="J91" s="19" t="str">
        <f t="shared" si="40"/>
        <v/>
      </c>
      <c r="K91" s="33"/>
      <c r="L91" s="34"/>
      <c r="M91" s="34"/>
      <c r="N91" s="19" t="str">
        <f t="shared" si="41"/>
        <v/>
      </c>
      <c r="O91" s="157"/>
      <c r="P91" s="19" t="str">
        <f t="shared" si="42"/>
        <v/>
      </c>
      <c r="Q91" s="19" t="str">
        <f t="shared" si="43"/>
        <v/>
      </c>
      <c r="R91" s="22"/>
      <c r="S91" s="33"/>
      <c r="T91" s="35" t="str">
        <f>IF(E91="","",Instructions!$B$5)</f>
        <v/>
      </c>
      <c r="U91" s="75" t="str">
        <f>IF(E91="","",Instructions!$C$5)</f>
        <v/>
      </c>
      <c r="V91" s="87" t="str">
        <f t="shared" si="44"/>
        <v/>
      </c>
      <c r="W91" s="72" t="str">
        <f>IF(E91="","",VLOOKUP(D91,Supervisors!$B$9:$F$32,5,FALSE))</f>
        <v/>
      </c>
      <c r="X91" s="72" t="str">
        <f>IF(E91="","",VLOOKUP(D91,Supervisors!$B$9:$G$32,6,FALSE))</f>
        <v/>
      </c>
      <c r="Y91" s="20" t="str">
        <f t="shared" si="45"/>
        <v/>
      </c>
      <c r="Z91" s="20" t="str">
        <f t="shared" si="46"/>
        <v/>
      </c>
      <c r="AA91" s="20" t="str">
        <f t="shared" si="47"/>
        <v/>
      </c>
      <c r="AB91" s="20" t="str">
        <f t="shared" si="48"/>
        <v/>
      </c>
      <c r="AC91" s="20" t="str">
        <f t="shared" si="49"/>
        <v/>
      </c>
      <c r="AD91" s="20" t="str">
        <f t="shared" si="50"/>
        <v/>
      </c>
      <c r="AE91" s="20" t="str">
        <f>IF(E91="","",SUM( INDEX( $H$9, 1) : H91))</f>
        <v/>
      </c>
      <c r="AF91" s="20" t="str">
        <f t="shared" si="51"/>
        <v/>
      </c>
      <c r="AG91" s="20" t="str">
        <f>IF(E91="","",SUM($AF$9:AF91))</f>
        <v/>
      </c>
      <c r="AH91" s="43" t="str">
        <f t="shared" si="52"/>
        <v/>
      </c>
      <c r="AI91" s="20" t="str">
        <f t="shared" si="53"/>
        <v/>
      </c>
      <c r="AJ91" s="20" t="str">
        <f t="shared" si="54"/>
        <v/>
      </c>
      <c r="AK91" s="20" t="str">
        <f t="shared" si="55"/>
        <v/>
      </c>
      <c r="AL91" s="20" t="str">
        <f>IF(E91="","",SUM( INDEX($I$9, 1) : I91))</f>
        <v/>
      </c>
      <c r="AM91" s="20" t="str">
        <f t="shared" si="56"/>
        <v/>
      </c>
      <c r="AN91" s="20" t="str">
        <f>IF(E91="","",SUM( INDEX($AM$9, 1) : AM91))</f>
        <v/>
      </c>
      <c r="AO91" s="43" t="str">
        <f t="shared" si="57"/>
        <v/>
      </c>
      <c r="AP91" s="43" t="str">
        <f t="shared" si="58"/>
        <v/>
      </c>
      <c r="AQ91" s="35" t="str">
        <f t="shared" si="59"/>
        <v/>
      </c>
      <c r="AR91" s="35" t="str">
        <f t="shared" si="60"/>
        <v/>
      </c>
      <c r="AS91" s="35" t="str">
        <f t="shared" si="61"/>
        <v/>
      </c>
      <c r="AT91" s="35" t="str">
        <f t="shared" si="62"/>
        <v/>
      </c>
      <c r="AU91" s="35" t="str">
        <f t="shared" si="63"/>
        <v/>
      </c>
      <c r="AV91" s="35" t="str">
        <f t="shared" si="64"/>
        <v/>
      </c>
      <c r="AW91" s="58" t="str">
        <f t="shared" si="65"/>
        <v/>
      </c>
      <c r="AX91" s="62" t="str">
        <f t="shared" si="66"/>
        <v/>
      </c>
      <c r="AY91" s="62" t="str">
        <f t="shared" si="67"/>
        <v/>
      </c>
      <c r="AZ91" s="62" t="str">
        <f t="shared" si="68"/>
        <v/>
      </c>
      <c r="BA91" s="62" t="str">
        <f t="shared" si="69"/>
        <v/>
      </c>
      <c r="BB91" s="62" t="str">
        <f t="shared" si="70"/>
        <v/>
      </c>
      <c r="BC91" s="62" t="str">
        <f t="shared" si="71"/>
        <v/>
      </c>
      <c r="BD91" s="69" t="str">
        <f t="shared" si="72"/>
        <v/>
      </c>
      <c r="BE91" s="69" t="str">
        <f t="shared" si="73"/>
        <v/>
      </c>
      <c r="BF91" s="69" t="str">
        <f>IF(Z91=Z92,"",SUM(AW$9:AW91)-SUM(BF$9:BF90))</f>
        <v/>
      </c>
      <c r="BG91" s="12">
        <f t="shared" si="38"/>
        <v>83</v>
      </c>
    </row>
    <row r="92" spans="1:59" ht="20.100000000000001" customHeight="1">
      <c r="A92" s="13">
        <f t="shared" si="37"/>
        <v>84</v>
      </c>
      <c r="B92" s="153"/>
      <c r="C92" s="33"/>
      <c r="D92" s="33"/>
      <c r="E92" s="154"/>
      <c r="F92" s="155"/>
      <c r="G92" s="156"/>
      <c r="H92" s="19" t="str">
        <f t="shared" si="39"/>
        <v/>
      </c>
      <c r="I92" s="157"/>
      <c r="J92" s="19" t="str">
        <f t="shared" si="40"/>
        <v/>
      </c>
      <c r="K92" s="33"/>
      <c r="L92" s="34"/>
      <c r="M92" s="34"/>
      <c r="N92" s="19" t="str">
        <f t="shared" si="41"/>
        <v/>
      </c>
      <c r="O92" s="157"/>
      <c r="P92" s="19" t="str">
        <f t="shared" si="42"/>
        <v/>
      </c>
      <c r="Q92" s="19" t="str">
        <f t="shared" si="43"/>
        <v/>
      </c>
      <c r="R92" s="22"/>
      <c r="S92" s="33"/>
      <c r="T92" s="35" t="str">
        <f>IF(E92="","",Instructions!$B$5)</f>
        <v/>
      </c>
      <c r="U92" s="75" t="str">
        <f>IF(E92="","",Instructions!$C$5)</f>
        <v/>
      </c>
      <c r="V92" s="87" t="str">
        <f t="shared" si="44"/>
        <v/>
      </c>
      <c r="W92" s="72" t="str">
        <f>IF(E92="","",VLOOKUP(D92,Supervisors!$B$9:$F$32,5,FALSE))</f>
        <v/>
      </c>
      <c r="X92" s="72" t="str">
        <f>IF(E92="","",VLOOKUP(D92,Supervisors!$B$9:$G$32,6,FALSE))</f>
        <v/>
      </c>
      <c r="Y92" s="20" t="str">
        <f t="shared" si="45"/>
        <v/>
      </c>
      <c r="Z92" s="20" t="str">
        <f t="shared" si="46"/>
        <v/>
      </c>
      <c r="AA92" s="20" t="str">
        <f t="shared" si="47"/>
        <v/>
      </c>
      <c r="AB92" s="20" t="str">
        <f t="shared" si="48"/>
        <v/>
      </c>
      <c r="AC92" s="20" t="str">
        <f t="shared" si="49"/>
        <v/>
      </c>
      <c r="AD92" s="20" t="str">
        <f t="shared" si="50"/>
        <v/>
      </c>
      <c r="AE92" s="20" t="str">
        <f>IF(E92="","",SUM( INDEX( $H$9, 1) : H92))</f>
        <v/>
      </c>
      <c r="AF92" s="20" t="str">
        <f t="shared" si="51"/>
        <v/>
      </c>
      <c r="AG92" s="20" t="str">
        <f>IF(E92="","",SUM($AF$9:AF92))</f>
        <v/>
      </c>
      <c r="AH92" s="43" t="str">
        <f t="shared" si="52"/>
        <v/>
      </c>
      <c r="AI92" s="20" t="str">
        <f t="shared" si="53"/>
        <v/>
      </c>
      <c r="AJ92" s="20" t="str">
        <f t="shared" si="54"/>
        <v/>
      </c>
      <c r="AK92" s="20" t="str">
        <f t="shared" si="55"/>
        <v/>
      </c>
      <c r="AL92" s="20" t="str">
        <f>IF(E92="","",SUM( INDEX($I$9, 1) : I92))</f>
        <v/>
      </c>
      <c r="AM92" s="20" t="str">
        <f t="shared" si="56"/>
        <v/>
      </c>
      <c r="AN92" s="20" t="str">
        <f>IF(E92="","",SUM( INDEX($AM$9, 1) : AM92))</f>
        <v/>
      </c>
      <c r="AO92" s="43" t="str">
        <f t="shared" si="57"/>
        <v/>
      </c>
      <c r="AP92" s="43" t="str">
        <f t="shared" si="58"/>
        <v/>
      </c>
      <c r="AQ92" s="35" t="str">
        <f t="shared" si="59"/>
        <v/>
      </c>
      <c r="AR92" s="35" t="str">
        <f t="shared" si="60"/>
        <v/>
      </c>
      <c r="AS92" s="35" t="str">
        <f t="shared" si="61"/>
        <v/>
      </c>
      <c r="AT92" s="35" t="str">
        <f t="shared" si="62"/>
        <v/>
      </c>
      <c r="AU92" s="35" t="str">
        <f t="shared" si="63"/>
        <v/>
      </c>
      <c r="AV92" s="35" t="str">
        <f t="shared" si="64"/>
        <v/>
      </c>
      <c r="AW92" s="58" t="str">
        <f t="shared" si="65"/>
        <v/>
      </c>
      <c r="AX92" s="62" t="str">
        <f t="shared" si="66"/>
        <v/>
      </c>
      <c r="AY92" s="62" t="str">
        <f t="shared" si="67"/>
        <v/>
      </c>
      <c r="AZ92" s="62" t="str">
        <f t="shared" si="68"/>
        <v/>
      </c>
      <c r="BA92" s="62" t="str">
        <f t="shared" si="69"/>
        <v/>
      </c>
      <c r="BB92" s="62" t="str">
        <f t="shared" si="70"/>
        <v/>
      </c>
      <c r="BC92" s="62" t="str">
        <f t="shared" si="71"/>
        <v/>
      </c>
      <c r="BD92" s="69" t="str">
        <f t="shared" si="72"/>
        <v/>
      </c>
      <c r="BE92" s="69" t="str">
        <f t="shared" si="73"/>
        <v/>
      </c>
      <c r="BF92" s="69" t="str">
        <f>IF(Z92=Z93,"",SUM(AW$9:AW92)-SUM(BF$9:BF91))</f>
        <v/>
      </c>
      <c r="BG92" s="12">
        <f t="shared" si="38"/>
        <v>84</v>
      </c>
    </row>
    <row r="93" spans="1:59" ht="20.100000000000001" customHeight="1">
      <c r="A93" s="13">
        <f t="shared" si="37"/>
        <v>85</v>
      </c>
      <c r="B93" s="153"/>
      <c r="C93" s="33"/>
      <c r="D93" s="33"/>
      <c r="E93" s="154"/>
      <c r="F93" s="155"/>
      <c r="G93" s="156"/>
      <c r="H93" s="19" t="str">
        <f t="shared" si="39"/>
        <v/>
      </c>
      <c r="I93" s="157"/>
      <c r="J93" s="19" t="str">
        <f t="shared" si="40"/>
        <v/>
      </c>
      <c r="K93" s="33"/>
      <c r="L93" s="34"/>
      <c r="M93" s="34"/>
      <c r="N93" s="19" t="str">
        <f t="shared" si="41"/>
        <v/>
      </c>
      <c r="O93" s="157"/>
      <c r="P93" s="19" t="str">
        <f t="shared" si="42"/>
        <v/>
      </c>
      <c r="Q93" s="19" t="str">
        <f t="shared" si="43"/>
        <v/>
      </c>
      <c r="R93" s="22"/>
      <c r="S93" s="33"/>
      <c r="T93" s="35" t="str">
        <f>IF(E93="","",Instructions!$B$5)</f>
        <v/>
      </c>
      <c r="U93" s="75" t="str">
        <f>IF(E93="","",Instructions!$C$5)</f>
        <v/>
      </c>
      <c r="V93" s="87" t="str">
        <f t="shared" si="44"/>
        <v/>
      </c>
      <c r="W93" s="72" t="str">
        <f>IF(E93="","",VLOOKUP(D93,Supervisors!$B$9:$F$32,5,FALSE))</f>
        <v/>
      </c>
      <c r="X93" s="72" t="str">
        <f>IF(E93="","",VLOOKUP(D93,Supervisors!$B$9:$G$32,6,FALSE))</f>
        <v/>
      </c>
      <c r="Y93" s="20" t="str">
        <f t="shared" si="45"/>
        <v/>
      </c>
      <c r="Z93" s="20" t="str">
        <f t="shared" si="46"/>
        <v/>
      </c>
      <c r="AA93" s="20" t="str">
        <f t="shared" si="47"/>
        <v/>
      </c>
      <c r="AB93" s="20" t="str">
        <f t="shared" si="48"/>
        <v/>
      </c>
      <c r="AC93" s="20" t="str">
        <f t="shared" si="49"/>
        <v/>
      </c>
      <c r="AD93" s="20" t="str">
        <f t="shared" si="50"/>
        <v/>
      </c>
      <c r="AE93" s="20" t="str">
        <f>IF(E93="","",SUM( INDEX( $H$9, 1) : H93))</f>
        <v/>
      </c>
      <c r="AF93" s="20" t="str">
        <f t="shared" si="51"/>
        <v/>
      </c>
      <c r="AG93" s="20" t="str">
        <f>IF(E93="","",SUM($AF$9:AF93))</f>
        <v/>
      </c>
      <c r="AH93" s="43" t="str">
        <f t="shared" si="52"/>
        <v/>
      </c>
      <c r="AI93" s="20" t="str">
        <f t="shared" si="53"/>
        <v/>
      </c>
      <c r="AJ93" s="20" t="str">
        <f t="shared" si="54"/>
        <v/>
      </c>
      <c r="AK93" s="20" t="str">
        <f t="shared" si="55"/>
        <v/>
      </c>
      <c r="AL93" s="20" t="str">
        <f>IF(E93="","",SUM( INDEX($I$9, 1) : I93))</f>
        <v/>
      </c>
      <c r="AM93" s="20" t="str">
        <f t="shared" si="56"/>
        <v/>
      </c>
      <c r="AN93" s="20" t="str">
        <f>IF(E93="","",SUM( INDEX($AM$9, 1) : AM93))</f>
        <v/>
      </c>
      <c r="AO93" s="43" t="str">
        <f t="shared" si="57"/>
        <v/>
      </c>
      <c r="AP93" s="43" t="str">
        <f t="shared" si="58"/>
        <v/>
      </c>
      <c r="AQ93" s="35" t="str">
        <f t="shared" si="59"/>
        <v/>
      </c>
      <c r="AR93" s="35" t="str">
        <f t="shared" si="60"/>
        <v/>
      </c>
      <c r="AS93" s="35" t="str">
        <f t="shared" si="61"/>
        <v/>
      </c>
      <c r="AT93" s="35" t="str">
        <f t="shared" si="62"/>
        <v/>
      </c>
      <c r="AU93" s="35" t="str">
        <f t="shared" si="63"/>
        <v/>
      </c>
      <c r="AV93" s="35" t="str">
        <f t="shared" si="64"/>
        <v/>
      </c>
      <c r="AW93" s="58" t="str">
        <f t="shared" si="65"/>
        <v/>
      </c>
      <c r="AX93" s="62" t="str">
        <f t="shared" si="66"/>
        <v/>
      </c>
      <c r="AY93" s="62" t="str">
        <f t="shared" si="67"/>
        <v/>
      </c>
      <c r="AZ93" s="62" t="str">
        <f t="shared" si="68"/>
        <v/>
      </c>
      <c r="BA93" s="62" t="str">
        <f t="shared" si="69"/>
        <v/>
      </c>
      <c r="BB93" s="62" t="str">
        <f t="shared" si="70"/>
        <v/>
      </c>
      <c r="BC93" s="62" t="str">
        <f t="shared" si="71"/>
        <v/>
      </c>
      <c r="BD93" s="69" t="str">
        <f t="shared" si="72"/>
        <v/>
      </c>
      <c r="BE93" s="69" t="str">
        <f t="shared" si="73"/>
        <v/>
      </c>
      <c r="BF93" s="69" t="str">
        <f>IF(Z93=Z94,"",SUM(AW$9:AW93)-SUM(BF$9:BF92))</f>
        <v/>
      </c>
      <c r="BG93" s="12">
        <f t="shared" si="38"/>
        <v>85</v>
      </c>
    </row>
    <row r="94" spans="1:59" ht="20.100000000000001" customHeight="1">
      <c r="A94" s="13">
        <f t="shared" si="37"/>
        <v>86</v>
      </c>
      <c r="B94" s="153"/>
      <c r="C94" s="33"/>
      <c r="D94" s="33"/>
      <c r="E94" s="154"/>
      <c r="F94" s="155"/>
      <c r="G94" s="156"/>
      <c r="H94" s="19" t="str">
        <f t="shared" si="39"/>
        <v/>
      </c>
      <c r="I94" s="157"/>
      <c r="J94" s="19" t="str">
        <f t="shared" si="40"/>
        <v/>
      </c>
      <c r="K94" s="33"/>
      <c r="L94" s="34"/>
      <c r="M94" s="34"/>
      <c r="N94" s="19" t="str">
        <f t="shared" si="41"/>
        <v/>
      </c>
      <c r="O94" s="157"/>
      <c r="P94" s="19" t="str">
        <f t="shared" si="42"/>
        <v/>
      </c>
      <c r="Q94" s="19" t="str">
        <f t="shared" si="43"/>
        <v/>
      </c>
      <c r="R94" s="22"/>
      <c r="S94" s="33"/>
      <c r="T94" s="35" t="str">
        <f>IF(E94="","",Instructions!$B$5)</f>
        <v/>
      </c>
      <c r="U94" s="75" t="str">
        <f>IF(E94="","",Instructions!$C$5)</f>
        <v/>
      </c>
      <c r="V94" s="87" t="str">
        <f t="shared" si="44"/>
        <v/>
      </c>
      <c r="W94" s="72" t="str">
        <f>IF(E94="","",VLOOKUP(D94,Supervisors!$B$9:$F$32,5,FALSE))</f>
        <v/>
      </c>
      <c r="X94" s="72" t="str">
        <f>IF(E94="","",VLOOKUP(D94,Supervisors!$B$9:$G$32,6,FALSE))</f>
        <v/>
      </c>
      <c r="Y94" s="20" t="str">
        <f t="shared" si="45"/>
        <v/>
      </c>
      <c r="Z94" s="20" t="str">
        <f t="shared" si="46"/>
        <v/>
      </c>
      <c r="AA94" s="20" t="str">
        <f t="shared" si="47"/>
        <v/>
      </c>
      <c r="AB94" s="20" t="str">
        <f t="shared" si="48"/>
        <v/>
      </c>
      <c r="AC94" s="20" t="str">
        <f t="shared" si="49"/>
        <v/>
      </c>
      <c r="AD94" s="20" t="str">
        <f t="shared" si="50"/>
        <v/>
      </c>
      <c r="AE94" s="20" t="str">
        <f>IF(E94="","",SUM( INDEX( $H$9, 1) : H94))</f>
        <v/>
      </c>
      <c r="AF94" s="20" t="str">
        <f t="shared" si="51"/>
        <v/>
      </c>
      <c r="AG94" s="20" t="str">
        <f>IF(E94="","",SUM($AF$9:AF94))</f>
        <v/>
      </c>
      <c r="AH94" s="43" t="str">
        <f t="shared" si="52"/>
        <v/>
      </c>
      <c r="AI94" s="20" t="str">
        <f t="shared" si="53"/>
        <v/>
      </c>
      <c r="AJ94" s="20" t="str">
        <f t="shared" si="54"/>
        <v/>
      </c>
      <c r="AK94" s="20" t="str">
        <f t="shared" si="55"/>
        <v/>
      </c>
      <c r="AL94" s="20" t="str">
        <f>IF(E94="","",SUM( INDEX($I$9, 1) : I94))</f>
        <v/>
      </c>
      <c r="AM94" s="20" t="str">
        <f t="shared" si="56"/>
        <v/>
      </c>
      <c r="AN94" s="20" t="str">
        <f>IF(E94="","",SUM( INDEX($AM$9, 1) : AM94))</f>
        <v/>
      </c>
      <c r="AO94" s="43" t="str">
        <f t="shared" si="57"/>
        <v/>
      </c>
      <c r="AP94" s="43" t="str">
        <f t="shared" si="58"/>
        <v/>
      </c>
      <c r="AQ94" s="35" t="str">
        <f t="shared" si="59"/>
        <v/>
      </c>
      <c r="AR94" s="35" t="str">
        <f t="shared" si="60"/>
        <v/>
      </c>
      <c r="AS94" s="35" t="str">
        <f t="shared" si="61"/>
        <v/>
      </c>
      <c r="AT94" s="35" t="str">
        <f t="shared" si="62"/>
        <v/>
      </c>
      <c r="AU94" s="35" t="str">
        <f t="shared" si="63"/>
        <v/>
      </c>
      <c r="AV94" s="35" t="str">
        <f t="shared" si="64"/>
        <v/>
      </c>
      <c r="AW94" s="58" t="str">
        <f t="shared" si="65"/>
        <v/>
      </c>
      <c r="AX94" s="62" t="str">
        <f t="shared" si="66"/>
        <v/>
      </c>
      <c r="AY94" s="62" t="str">
        <f t="shared" si="67"/>
        <v/>
      </c>
      <c r="AZ94" s="62" t="str">
        <f t="shared" si="68"/>
        <v/>
      </c>
      <c r="BA94" s="62" t="str">
        <f t="shared" si="69"/>
        <v/>
      </c>
      <c r="BB94" s="62" t="str">
        <f t="shared" si="70"/>
        <v/>
      </c>
      <c r="BC94" s="62" t="str">
        <f t="shared" si="71"/>
        <v/>
      </c>
      <c r="BD94" s="69" t="str">
        <f t="shared" si="72"/>
        <v/>
      </c>
      <c r="BE94" s="69" t="str">
        <f t="shared" si="73"/>
        <v/>
      </c>
      <c r="BF94" s="69" t="str">
        <f>IF(Z94=Z95,"",SUM(AW$9:AW94)-SUM(BF$9:BF93))</f>
        <v/>
      </c>
      <c r="BG94" s="12">
        <f t="shared" si="38"/>
        <v>86</v>
      </c>
    </row>
    <row r="95" spans="1:59" ht="20.100000000000001" customHeight="1">
      <c r="A95" s="13">
        <f t="shared" si="37"/>
        <v>87</v>
      </c>
      <c r="B95" s="153"/>
      <c r="C95" s="33"/>
      <c r="D95" s="33"/>
      <c r="E95" s="154"/>
      <c r="F95" s="155"/>
      <c r="G95" s="156"/>
      <c r="H95" s="19" t="str">
        <f t="shared" si="39"/>
        <v/>
      </c>
      <c r="I95" s="157"/>
      <c r="J95" s="19" t="str">
        <f t="shared" si="40"/>
        <v/>
      </c>
      <c r="K95" s="33"/>
      <c r="L95" s="34"/>
      <c r="M95" s="34"/>
      <c r="N95" s="19" t="str">
        <f t="shared" si="41"/>
        <v/>
      </c>
      <c r="O95" s="157"/>
      <c r="P95" s="19" t="str">
        <f t="shared" si="42"/>
        <v/>
      </c>
      <c r="Q95" s="19" t="str">
        <f t="shared" si="43"/>
        <v/>
      </c>
      <c r="R95" s="22"/>
      <c r="S95" s="33"/>
      <c r="T95" s="35" t="str">
        <f>IF(E95="","",Instructions!$B$5)</f>
        <v/>
      </c>
      <c r="U95" s="75" t="str">
        <f>IF(E95="","",Instructions!$C$5)</f>
        <v/>
      </c>
      <c r="V95" s="87" t="str">
        <f t="shared" si="44"/>
        <v/>
      </c>
      <c r="W95" s="72" t="str">
        <f>IF(E95="","",VLOOKUP(D95,Supervisors!$B$9:$F$32,5,FALSE))</f>
        <v/>
      </c>
      <c r="X95" s="72" t="str">
        <f>IF(E95="","",VLOOKUP(D95,Supervisors!$B$9:$G$32,6,FALSE))</f>
        <v/>
      </c>
      <c r="Y95" s="20" t="str">
        <f t="shared" si="45"/>
        <v/>
      </c>
      <c r="Z95" s="20" t="str">
        <f t="shared" si="46"/>
        <v/>
      </c>
      <c r="AA95" s="20" t="str">
        <f t="shared" si="47"/>
        <v/>
      </c>
      <c r="AB95" s="20" t="str">
        <f t="shared" si="48"/>
        <v/>
      </c>
      <c r="AC95" s="20" t="str">
        <f t="shared" si="49"/>
        <v/>
      </c>
      <c r="AD95" s="20" t="str">
        <f t="shared" si="50"/>
        <v/>
      </c>
      <c r="AE95" s="20" t="str">
        <f>IF(E95="","",SUM( INDEX( $H$9, 1) : H95))</f>
        <v/>
      </c>
      <c r="AF95" s="20" t="str">
        <f t="shared" si="51"/>
        <v/>
      </c>
      <c r="AG95" s="20" t="str">
        <f>IF(E95="","",SUM($AF$9:AF95))</f>
        <v/>
      </c>
      <c r="AH95" s="43" t="str">
        <f t="shared" si="52"/>
        <v/>
      </c>
      <c r="AI95" s="20" t="str">
        <f t="shared" si="53"/>
        <v/>
      </c>
      <c r="AJ95" s="20" t="str">
        <f t="shared" si="54"/>
        <v/>
      </c>
      <c r="AK95" s="20" t="str">
        <f t="shared" si="55"/>
        <v/>
      </c>
      <c r="AL95" s="20" t="str">
        <f>IF(E95="","",SUM( INDEX($I$9, 1) : I95))</f>
        <v/>
      </c>
      <c r="AM95" s="20" t="str">
        <f t="shared" si="56"/>
        <v/>
      </c>
      <c r="AN95" s="20" t="str">
        <f>IF(E95="","",SUM( INDEX($AM$9, 1) : AM95))</f>
        <v/>
      </c>
      <c r="AO95" s="43" t="str">
        <f t="shared" si="57"/>
        <v/>
      </c>
      <c r="AP95" s="43" t="str">
        <f t="shared" si="58"/>
        <v/>
      </c>
      <c r="AQ95" s="35" t="str">
        <f t="shared" si="59"/>
        <v/>
      </c>
      <c r="AR95" s="35" t="str">
        <f t="shared" si="60"/>
        <v/>
      </c>
      <c r="AS95" s="35" t="str">
        <f t="shared" si="61"/>
        <v/>
      </c>
      <c r="AT95" s="35" t="str">
        <f t="shared" si="62"/>
        <v/>
      </c>
      <c r="AU95" s="35" t="str">
        <f t="shared" si="63"/>
        <v/>
      </c>
      <c r="AV95" s="35" t="str">
        <f t="shared" si="64"/>
        <v/>
      </c>
      <c r="AW95" s="58" t="str">
        <f t="shared" si="65"/>
        <v/>
      </c>
      <c r="AX95" s="62" t="str">
        <f t="shared" si="66"/>
        <v/>
      </c>
      <c r="AY95" s="62" t="str">
        <f t="shared" si="67"/>
        <v/>
      </c>
      <c r="AZ95" s="62" t="str">
        <f t="shared" si="68"/>
        <v/>
      </c>
      <c r="BA95" s="62" t="str">
        <f t="shared" si="69"/>
        <v/>
      </c>
      <c r="BB95" s="62" t="str">
        <f t="shared" si="70"/>
        <v/>
      </c>
      <c r="BC95" s="62" t="str">
        <f t="shared" si="71"/>
        <v/>
      </c>
      <c r="BD95" s="69" t="str">
        <f t="shared" si="72"/>
        <v/>
      </c>
      <c r="BE95" s="69" t="str">
        <f t="shared" si="73"/>
        <v/>
      </c>
      <c r="BF95" s="69" t="str">
        <f>IF(Z95=Z96,"",SUM(AW$9:AW95)-SUM(BF$9:BF94))</f>
        <v/>
      </c>
      <c r="BG95" s="12">
        <f t="shared" si="38"/>
        <v>87</v>
      </c>
    </row>
    <row r="96" spans="1:59" ht="20.100000000000001" customHeight="1">
      <c r="A96" s="13">
        <f t="shared" si="37"/>
        <v>88</v>
      </c>
      <c r="B96" s="153"/>
      <c r="C96" s="33"/>
      <c r="D96" s="33"/>
      <c r="E96" s="154"/>
      <c r="F96" s="155"/>
      <c r="G96" s="156"/>
      <c r="H96" s="19" t="str">
        <f t="shared" si="39"/>
        <v/>
      </c>
      <c r="I96" s="157"/>
      <c r="J96" s="19" t="str">
        <f t="shared" si="40"/>
        <v/>
      </c>
      <c r="K96" s="33"/>
      <c r="L96" s="34"/>
      <c r="M96" s="34"/>
      <c r="N96" s="19" t="str">
        <f t="shared" si="41"/>
        <v/>
      </c>
      <c r="O96" s="157"/>
      <c r="P96" s="19" t="str">
        <f t="shared" si="42"/>
        <v/>
      </c>
      <c r="Q96" s="19" t="str">
        <f t="shared" si="43"/>
        <v/>
      </c>
      <c r="R96" s="22"/>
      <c r="S96" s="33"/>
      <c r="T96" s="35" t="str">
        <f>IF(E96="","",Instructions!$B$5)</f>
        <v/>
      </c>
      <c r="U96" s="75" t="str">
        <f>IF(E96="","",Instructions!$C$5)</f>
        <v/>
      </c>
      <c r="V96" s="87" t="str">
        <f t="shared" si="44"/>
        <v/>
      </c>
      <c r="W96" s="72" t="str">
        <f>IF(E96="","",VLOOKUP(D96,Supervisors!$B$9:$F$32,5,FALSE))</f>
        <v/>
      </c>
      <c r="X96" s="72" t="str">
        <f>IF(E96="","",VLOOKUP(D96,Supervisors!$B$9:$G$32,6,FALSE))</f>
        <v/>
      </c>
      <c r="Y96" s="20" t="str">
        <f t="shared" si="45"/>
        <v/>
      </c>
      <c r="Z96" s="20" t="str">
        <f t="shared" si="46"/>
        <v/>
      </c>
      <c r="AA96" s="20" t="str">
        <f t="shared" si="47"/>
        <v/>
      </c>
      <c r="AB96" s="20" t="str">
        <f t="shared" si="48"/>
        <v/>
      </c>
      <c r="AC96" s="20" t="str">
        <f t="shared" si="49"/>
        <v/>
      </c>
      <c r="AD96" s="20" t="str">
        <f t="shared" si="50"/>
        <v/>
      </c>
      <c r="AE96" s="20" t="str">
        <f>IF(E96="","",SUM( INDEX( $H$9, 1) : H96))</f>
        <v/>
      </c>
      <c r="AF96" s="20" t="str">
        <f t="shared" si="51"/>
        <v/>
      </c>
      <c r="AG96" s="20" t="str">
        <f>IF(E96="","",SUM($AF$9:AF96))</f>
        <v/>
      </c>
      <c r="AH96" s="43" t="str">
        <f t="shared" si="52"/>
        <v/>
      </c>
      <c r="AI96" s="20" t="str">
        <f t="shared" si="53"/>
        <v/>
      </c>
      <c r="AJ96" s="20" t="str">
        <f t="shared" si="54"/>
        <v/>
      </c>
      <c r="AK96" s="20" t="str">
        <f t="shared" si="55"/>
        <v/>
      </c>
      <c r="AL96" s="20" t="str">
        <f>IF(E96="","",SUM( INDEX($I$9, 1) : I96))</f>
        <v/>
      </c>
      <c r="AM96" s="20" t="str">
        <f t="shared" si="56"/>
        <v/>
      </c>
      <c r="AN96" s="20" t="str">
        <f>IF(E96="","",SUM( INDEX($AM$9, 1) : AM96))</f>
        <v/>
      </c>
      <c r="AO96" s="43" t="str">
        <f t="shared" si="57"/>
        <v/>
      </c>
      <c r="AP96" s="43" t="str">
        <f t="shared" si="58"/>
        <v/>
      </c>
      <c r="AQ96" s="35" t="str">
        <f t="shared" si="59"/>
        <v/>
      </c>
      <c r="AR96" s="35" t="str">
        <f t="shared" si="60"/>
        <v/>
      </c>
      <c r="AS96" s="35" t="str">
        <f t="shared" si="61"/>
        <v/>
      </c>
      <c r="AT96" s="35" t="str">
        <f t="shared" si="62"/>
        <v/>
      </c>
      <c r="AU96" s="35" t="str">
        <f t="shared" si="63"/>
        <v/>
      </c>
      <c r="AV96" s="35" t="str">
        <f t="shared" si="64"/>
        <v/>
      </c>
      <c r="AW96" s="58" t="str">
        <f t="shared" si="65"/>
        <v/>
      </c>
      <c r="AX96" s="62" t="str">
        <f t="shared" si="66"/>
        <v/>
      </c>
      <c r="AY96" s="62" t="str">
        <f t="shared" si="67"/>
        <v/>
      </c>
      <c r="AZ96" s="62" t="str">
        <f t="shared" si="68"/>
        <v/>
      </c>
      <c r="BA96" s="62" t="str">
        <f t="shared" si="69"/>
        <v/>
      </c>
      <c r="BB96" s="62" t="str">
        <f t="shared" si="70"/>
        <v/>
      </c>
      <c r="BC96" s="62" t="str">
        <f t="shared" si="71"/>
        <v/>
      </c>
      <c r="BD96" s="69" t="str">
        <f t="shared" si="72"/>
        <v/>
      </c>
      <c r="BE96" s="69" t="str">
        <f t="shared" si="73"/>
        <v/>
      </c>
      <c r="BF96" s="69" t="str">
        <f>IF(Z96=Z97,"",SUM(AW$9:AW96)-SUM(BF$9:BF95))</f>
        <v/>
      </c>
      <c r="BG96" s="12">
        <f t="shared" si="38"/>
        <v>88</v>
      </c>
    </row>
    <row r="97" spans="1:59" ht="20.100000000000001" customHeight="1">
      <c r="A97" s="13">
        <f t="shared" si="37"/>
        <v>89</v>
      </c>
      <c r="B97" s="153"/>
      <c r="C97" s="33"/>
      <c r="D97" s="33"/>
      <c r="E97" s="154"/>
      <c r="F97" s="155"/>
      <c r="G97" s="156"/>
      <c r="H97" s="19" t="str">
        <f t="shared" si="39"/>
        <v/>
      </c>
      <c r="I97" s="157"/>
      <c r="J97" s="19" t="str">
        <f t="shared" si="40"/>
        <v/>
      </c>
      <c r="K97" s="33"/>
      <c r="L97" s="34"/>
      <c r="M97" s="34"/>
      <c r="N97" s="19" t="str">
        <f t="shared" si="41"/>
        <v/>
      </c>
      <c r="O97" s="157"/>
      <c r="P97" s="19" t="str">
        <f t="shared" si="42"/>
        <v/>
      </c>
      <c r="Q97" s="19" t="str">
        <f t="shared" si="43"/>
        <v/>
      </c>
      <c r="R97" s="22"/>
      <c r="S97" s="33"/>
      <c r="T97" s="35" t="str">
        <f>IF(E97="","",Instructions!$B$5)</f>
        <v/>
      </c>
      <c r="U97" s="75" t="str">
        <f>IF(E97="","",Instructions!$C$5)</f>
        <v/>
      </c>
      <c r="V97" s="87" t="str">
        <f t="shared" si="44"/>
        <v/>
      </c>
      <c r="W97" s="72" t="str">
        <f>IF(E97="","",VLOOKUP(D97,Supervisors!$B$9:$F$32,5,FALSE))</f>
        <v/>
      </c>
      <c r="X97" s="72" t="str">
        <f>IF(E97="","",VLOOKUP(D97,Supervisors!$B$9:$G$32,6,FALSE))</f>
        <v/>
      </c>
      <c r="Y97" s="20" t="str">
        <f t="shared" si="45"/>
        <v/>
      </c>
      <c r="Z97" s="20" t="str">
        <f t="shared" si="46"/>
        <v/>
      </c>
      <c r="AA97" s="20" t="str">
        <f t="shared" si="47"/>
        <v/>
      </c>
      <c r="AB97" s="20" t="str">
        <f t="shared" si="48"/>
        <v/>
      </c>
      <c r="AC97" s="20" t="str">
        <f t="shared" si="49"/>
        <v/>
      </c>
      <c r="AD97" s="20" t="str">
        <f t="shared" si="50"/>
        <v/>
      </c>
      <c r="AE97" s="20" t="str">
        <f>IF(E97="","",SUM( INDEX( $H$9, 1) : H97))</f>
        <v/>
      </c>
      <c r="AF97" s="20" t="str">
        <f t="shared" si="51"/>
        <v/>
      </c>
      <c r="AG97" s="20" t="str">
        <f>IF(E97="","",SUM($AF$9:AF97))</f>
        <v/>
      </c>
      <c r="AH97" s="43" t="str">
        <f t="shared" si="52"/>
        <v/>
      </c>
      <c r="AI97" s="20" t="str">
        <f t="shared" si="53"/>
        <v/>
      </c>
      <c r="AJ97" s="20" t="str">
        <f t="shared" si="54"/>
        <v/>
      </c>
      <c r="AK97" s="20" t="str">
        <f t="shared" si="55"/>
        <v/>
      </c>
      <c r="AL97" s="20" t="str">
        <f>IF(E97="","",SUM( INDEX($I$9, 1) : I97))</f>
        <v/>
      </c>
      <c r="AM97" s="20" t="str">
        <f t="shared" si="56"/>
        <v/>
      </c>
      <c r="AN97" s="20" t="str">
        <f>IF(E97="","",SUM( INDEX($AM$9, 1) : AM97))</f>
        <v/>
      </c>
      <c r="AO97" s="43" t="str">
        <f t="shared" si="57"/>
        <v/>
      </c>
      <c r="AP97" s="43" t="str">
        <f t="shared" si="58"/>
        <v/>
      </c>
      <c r="AQ97" s="35" t="str">
        <f t="shared" si="59"/>
        <v/>
      </c>
      <c r="AR97" s="35" t="str">
        <f t="shared" si="60"/>
        <v/>
      </c>
      <c r="AS97" s="35" t="str">
        <f t="shared" si="61"/>
        <v/>
      </c>
      <c r="AT97" s="35" t="str">
        <f t="shared" si="62"/>
        <v/>
      </c>
      <c r="AU97" s="35" t="str">
        <f t="shared" si="63"/>
        <v/>
      </c>
      <c r="AV97" s="35" t="str">
        <f t="shared" si="64"/>
        <v/>
      </c>
      <c r="AW97" s="58" t="str">
        <f t="shared" si="65"/>
        <v/>
      </c>
      <c r="AX97" s="62" t="str">
        <f t="shared" si="66"/>
        <v/>
      </c>
      <c r="AY97" s="62" t="str">
        <f t="shared" si="67"/>
        <v/>
      </c>
      <c r="AZ97" s="62" t="str">
        <f t="shared" si="68"/>
        <v/>
      </c>
      <c r="BA97" s="62" t="str">
        <f t="shared" si="69"/>
        <v/>
      </c>
      <c r="BB97" s="62" t="str">
        <f t="shared" si="70"/>
        <v/>
      </c>
      <c r="BC97" s="62" t="str">
        <f t="shared" si="71"/>
        <v/>
      </c>
      <c r="BD97" s="69" t="str">
        <f t="shared" si="72"/>
        <v/>
      </c>
      <c r="BE97" s="69" t="str">
        <f t="shared" si="73"/>
        <v/>
      </c>
      <c r="BF97" s="69" t="str">
        <f>IF(Z97=Z98,"",SUM(AW$9:AW97)-SUM(BF$9:BF96))</f>
        <v/>
      </c>
      <c r="BG97" s="12">
        <f t="shared" si="38"/>
        <v>89</v>
      </c>
    </row>
    <row r="98" spans="1:59" ht="20.100000000000001" customHeight="1">
      <c r="A98" s="13">
        <f t="shared" ref="A98:A161" si="74">ROW()-8</f>
        <v>90</v>
      </c>
      <c r="B98" s="153"/>
      <c r="C98" s="33"/>
      <c r="D98" s="33"/>
      <c r="E98" s="154"/>
      <c r="F98" s="155"/>
      <c r="G98" s="156"/>
      <c r="H98" s="19" t="str">
        <f t="shared" si="39"/>
        <v/>
      </c>
      <c r="I98" s="157"/>
      <c r="J98" s="19" t="str">
        <f t="shared" si="40"/>
        <v/>
      </c>
      <c r="K98" s="33"/>
      <c r="L98" s="34"/>
      <c r="M98" s="34"/>
      <c r="N98" s="19" t="str">
        <f t="shared" si="41"/>
        <v/>
      </c>
      <c r="O98" s="157"/>
      <c r="P98" s="19" t="str">
        <f t="shared" si="42"/>
        <v/>
      </c>
      <c r="Q98" s="19" t="str">
        <f t="shared" si="43"/>
        <v/>
      </c>
      <c r="R98" s="22"/>
      <c r="S98" s="33"/>
      <c r="T98" s="35" t="str">
        <f>IF(E98="","",Instructions!$B$5)</f>
        <v/>
      </c>
      <c r="U98" s="75" t="str">
        <f>IF(E98="","",Instructions!$C$5)</f>
        <v/>
      </c>
      <c r="V98" s="87" t="str">
        <f t="shared" si="44"/>
        <v/>
      </c>
      <c r="W98" s="72" t="str">
        <f>IF(E98="","",VLOOKUP(D98,Supervisors!$B$9:$F$32,5,FALSE))</f>
        <v/>
      </c>
      <c r="X98" s="72" t="str">
        <f>IF(E98="","",VLOOKUP(D98,Supervisors!$B$9:$G$32,6,FALSE))</f>
        <v/>
      </c>
      <c r="Y98" s="20" t="str">
        <f t="shared" si="45"/>
        <v/>
      </c>
      <c r="Z98" s="20" t="str">
        <f t="shared" si="46"/>
        <v/>
      </c>
      <c r="AA98" s="20" t="str">
        <f t="shared" si="47"/>
        <v/>
      </c>
      <c r="AB98" s="20" t="str">
        <f t="shared" si="48"/>
        <v/>
      </c>
      <c r="AC98" s="20" t="str">
        <f t="shared" si="49"/>
        <v/>
      </c>
      <c r="AD98" s="20" t="str">
        <f t="shared" si="50"/>
        <v/>
      </c>
      <c r="AE98" s="20" t="str">
        <f>IF(E98="","",SUM( INDEX( $H$9, 1) : H98))</f>
        <v/>
      </c>
      <c r="AF98" s="20" t="str">
        <f t="shared" si="51"/>
        <v/>
      </c>
      <c r="AG98" s="20" t="str">
        <f>IF(E98="","",SUM($AF$9:AF98))</f>
        <v/>
      </c>
      <c r="AH98" s="43" t="str">
        <f t="shared" si="52"/>
        <v/>
      </c>
      <c r="AI98" s="20" t="str">
        <f t="shared" si="53"/>
        <v/>
      </c>
      <c r="AJ98" s="20" t="str">
        <f t="shared" si="54"/>
        <v/>
      </c>
      <c r="AK98" s="20" t="str">
        <f t="shared" si="55"/>
        <v/>
      </c>
      <c r="AL98" s="20" t="str">
        <f>IF(E98="","",SUM( INDEX($I$9, 1) : I98))</f>
        <v/>
      </c>
      <c r="AM98" s="20" t="str">
        <f t="shared" si="56"/>
        <v/>
      </c>
      <c r="AN98" s="20" t="str">
        <f>IF(E98="","",SUM( INDEX($AM$9, 1) : AM98))</f>
        <v/>
      </c>
      <c r="AO98" s="43" t="str">
        <f t="shared" si="57"/>
        <v/>
      </c>
      <c r="AP98" s="43" t="str">
        <f t="shared" si="58"/>
        <v/>
      </c>
      <c r="AQ98" s="35" t="str">
        <f t="shared" si="59"/>
        <v/>
      </c>
      <c r="AR98" s="35" t="str">
        <f t="shared" si="60"/>
        <v/>
      </c>
      <c r="AS98" s="35" t="str">
        <f t="shared" si="61"/>
        <v/>
      </c>
      <c r="AT98" s="35" t="str">
        <f t="shared" si="62"/>
        <v/>
      </c>
      <c r="AU98" s="35" t="str">
        <f t="shared" si="63"/>
        <v/>
      </c>
      <c r="AV98" s="35" t="str">
        <f t="shared" si="64"/>
        <v/>
      </c>
      <c r="AW98" s="58" t="str">
        <f t="shared" si="65"/>
        <v/>
      </c>
      <c r="AX98" s="62" t="str">
        <f t="shared" si="66"/>
        <v/>
      </c>
      <c r="AY98" s="62" t="str">
        <f t="shared" si="67"/>
        <v/>
      </c>
      <c r="AZ98" s="62" t="str">
        <f t="shared" si="68"/>
        <v/>
      </c>
      <c r="BA98" s="62" t="str">
        <f t="shared" si="69"/>
        <v/>
      </c>
      <c r="BB98" s="62" t="str">
        <f t="shared" si="70"/>
        <v/>
      </c>
      <c r="BC98" s="62" t="str">
        <f t="shared" si="71"/>
        <v/>
      </c>
      <c r="BD98" s="69" t="str">
        <f t="shared" si="72"/>
        <v/>
      </c>
      <c r="BE98" s="69" t="str">
        <f t="shared" si="73"/>
        <v/>
      </c>
      <c r="BF98" s="69" t="str">
        <f>IF(Z98=Z99,"",SUM(AW$9:AW98)-SUM(BF$9:BF97))</f>
        <v/>
      </c>
      <c r="BG98" s="12">
        <f t="shared" ref="BG98:BG161" si="75">ROW()-8</f>
        <v>90</v>
      </c>
    </row>
    <row r="99" spans="1:59" ht="20.100000000000001" customHeight="1">
      <c r="A99" s="13">
        <f t="shared" si="74"/>
        <v>91</v>
      </c>
      <c r="B99" s="153"/>
      <c r="C99" s="33"/>
      <c r="D99" s="33"/>
      <c r="E99" s="154"/>
      <c r="F99" s="155"/>
      <c r="G99" s="156"/>
      <c r="H99" s="19" t="str">
        <f t="shared" si="39"/>
        <v/>
      </c>
      <c r="I99" s="157"/>
      <c r="J99" s="19" t="str">
        <f t="shared" si="40"/>
        <v/>
      </c>
      <c r="K99" s="33"/>
      <c r="L99" s="34"/>
      <c r="M99" s="34"/>
      <c r="N99" s="19" t="str">
        <f t="shared" si="41"/>
        <v/>
      </c>
      <c r="O99" s="157"/>
      <c r="P99" s="19" t="str">
        <f t="shared" si="42"/>
        <v/>
      </c>
      <c r="Q99" s="19" t="str">
        <f t="shared" si="43"/>
        <v/>
      </c>
      <c r="R99" s="22"/>
      <c r="S99" s="33"/>
      <c r="T99" s="35" t="str">
        <f>IF(E99="","",Instructions!$B$5)</f>
        <v/>
      </c>
      <c r="U99" s="75" t="str">
        <f>IF(E99="","",Instructions!$C$5)</f>
        <v/>
      </c>
      <c r="V99" s="87" t="str">
        <f t="shared" si="44"/>
        <v/>
      </c>
      <c r="W99" s="72" t="str">
        <f>IF(E99="","",VLOOKUP(D99,Supervisors!$B$9:$F$32,5,FALSE))</f>
        <v/>
      </c>
      <c r="X99" s="72" t="str">
        <f>IF(E99="","",VLOOKUP(D99,Supervisors!$B$9:$G$32,6,FALSE))</f>
        <v/>
      </c>
      <c r="Y99" s="20" t="str">
        <f t="shared" si="45"/>
        <v/>
      </c>
      <c r="Z99" s="20" t="str">
        <f t="shared" si="46"/>
        <v/>
      </c>
      <c r="AA99" s="20" t="str">
        <f t="shared" si="47"/>
        <v/>
      </c>
      <c r="AB99" s="20" t="str">
        <f t="shared" si="48"/>
        <v/>
      </c>
      <c r="AC99" s="20" t="str">
        <f t="shared" si="49"/>
        <v/>
      </c>
      <c r="AD99" s="20" t="str">
        <f t="shared" si="50"/>
        <v/>
      </c>
      <c r="AE99" s="20" t="str">
        <f>IF(E99="","",SUM( INDEX( $H$9, 1) : H99))</f>
        <v/>
      </c>
      <c r="AF99" s="20" t="str">
        <f t="shared" si="51"/>
        <v/>
      </c>
      <c r="AG99" s="20" t="str">
        <f>IF(E99="","",SUM($AF$9:AF99))</f>
        <v/>
      </c>
      <c r="AH99" s="43" t="str">
        <f t="shared" si="52"/>
        <v/>
      </c>
      <c r="AI99" s="20" t="str">
        <f t="shared" si="53"/>
        <v/>
      </c>
      <c r="AJ99" s="20" t="str">
        <f t="shared" si="54"/>
        <v/>
      </c>
      <c r="AK99" s="20" t="str">
        <f t="shared" si="55"/>
        <v/>
      </c>
      <c r="AL99" s="20" t="str">
        <f>IF(E99="","",SUM( INDEX($I$9, 1) : I99))</f>
        <v/>
      </c>
      <c r="AM99" s="20" t="str">
        <f t="shared" si="56"/>
        <v/>
      </c>
      <c r="AN99" s="20" t="str">
        <f>IF(E99="","",SUM( INDEX($AM$9, 1) : AM99))</f>
        <v/>
      </c>
      <c r="AO99" s="43" t="str">
        <f t="shared" si="57"/>
        <v/>
      </c>
      <c r="AP99" s="43" t="str">
        <f t="shared" si="58"/>
        <v/>
      </c>
      <c r="AQ99" s="35" t="str">
        <f t="shared" si="59"/>
        <v/>
      </c>
      <c r="AR99" s="35" t="str">
        <f t="shared" si="60"/>
        <v/>
      </c>
      <c r="AS99" s="35" t="str">
        <f t="shared" si="61"/>
        <v/>
      </c>
      <c r="AT99" s="35" t="str">
        <f t="shared" si="62"/>
        <v/>
      </c>
      <c r="AU99" s="35" t="str">
        <f t="shared" si="63"/>
        <v/>
      </c>
      <c r="AV99" s="35" t="str">
        <f t="shared" si="64"/>
        <v/>
      </c>
      <c r="AW99" s="58" t="str">
        <f t="shared" si="65"/>
        <v/>
      </c>
      <c r="AX99" s="62" t="str">
        <f t="shared" si="66"/>
        <v/>
      </c>
      <c r="AY99" s="62" t="str">
        <f t="shared" si="67"/>
        <v/>
      </c>
      <c r="AZ99" s="62" t="str">
        <f t="shared" si="68"/>
        <v/>
      </c>
      <c r="BA99" s="62" t="str">
        <f t="shared" si="69"/>
        <v/>
      </c>
      <c r="BB99" s="62" t="str">
        <f t="shared" si="70"/>
        <v/>
      </c>
      <c r="BC99" s="62" t="str">
        <f t="shared" si="71"/>
        <v/>
      </c>
      <c r="BD99" s="69" t="str">
        <f t="shared" si="72"/>
        <v/>
      </c>
      <c r="BE99" s="69" t="str">
        <f t="shared" si="73"/>
        <v/>
      </c>
      <c r="BF99" s="69" t="str">
        <f>IF(Z99=Z100,"",SUM(AW$9:AW99)-SUM(BF$9:BF98))</f>
        <v/>
      </c>
      <c r="BG99" s="12">
        <f t="shared" si="75"/>
        <v>91</v>
      </c>
    </row>
    <row r="100" spans="1:59" ht="20.100000000000001" customHeight="1">
      <c r="A100" s="13">
        <f t="shared" si="74"/>
        <v>92</v>
      </c>
      <c r="B100" s="153"/>
      <c r="C100" s="33"/>
      <c r="D100" s="33"/>
      <c r="E100" s="154"/>
      <c r="F100" s="155"/>
      <c r="G100" s="156"/>
      <c r="H100" s="19" t="str">
        <f t="shared" si="39"/>
        <v/>
      </c>
      <c r="I100" s="157"/>
      <c r="J100" s="19" t="str">
        <f t="shared" si="40"/>
        <v/>
      </c>
      <c r="K100" s="33"/>
      <c r="L100" s="34"/>
      <c r="M100" s="34"/>
      <c r="N100" s="19" t="str">
        <f t="shared" si="41"/>
        <v/>
      </c>
      <c r="O100" s="157"/>
      <c r="P100" s="19" t="str">
        <f t="shared" si="42"/>
        <v/>
      </c>
      <c r="Q100" s="19" t="str">
        <f t="shared" si="43"/>
        <v/>
      </c>
      <c r="R100" s="22"/>
      <c r="S100" s="33"/>
      <c r="T100" s="35" t="str">
        <f>IF(E100="","",Instructions!$B$5)</f>
        <v/>
      </c>
      <c r="U100" s="75" t="str">
        <f>IF(E100="","",Instructions!$C$5)</f>
        <v/>
      </c>
      <c r="V100" s="87" t="str">
        <f t="shared" si="44"/>
        <v/>
      </c>
      <c r="W100" s="72" t="str">
        <f>IF(E100="","",VLOOKUP(D100,Supervisors!$B$9:$F$32,5,FALSE))</f>
        <v/>
      </c>
      <c r="X100" s="72" t="str">
        <f>IF(E100="","",VLOOKUP(D100,Supervisors!$B$9:$G$32,6,FALSE))</f>
        <v/>
      </c>
      <c r="Y100" s="20" t="str">
        <f t="shared" si="45"/>
        <v/>
      </c>
      <c r="Z100" s="20" t="str">
        <f t="shared" si="46"/>
        <v/>
      </c>
      <c r="AA100" s="20" t="str">
        <f t="shared" si="47"/>
        <v/>
      </c>
      <c r="AB100" s="20" t="str">
        <f t="shared" si="48"/>
        <v/>
      </c>
      <c r="AC100" s="20" t="str">
        <f t="shared" si="49"/>
        <v/>
      </c>
      <c r="AD100" s="20" t="str">
        <f t="shared" si="50"/>
        <v/>
      </c>
      <c r="AE100" s="20" t="str">
        <f>IF(E100="","",SUM( INDEX( $H$9, 1) : H100))</f>
        <v/>
      </c>
      <c r="AF100" s="20" t="str">
        <f t="shared" si="51"/>
        <v/>
      </c>
      <c r="AG100" s="20" t="str">
        <f>IF(E100="","",SUM($AF$9:AF100))</f>
        <v/>
      </c>
      <c r="AH100" s="43" t="str">
        <f t="shared" si="52"/>
        <v/>
      </c>
      <c r="AI100" s="20" t="str">
        <f t="shared" si="53"/>
        <v/>
      </c>
      <c r="AJ100" s="20" t="str">
        <f t="shared" si="54"/>
        <v/>
      </c>
      <c r="AK100" s="20" t="str">
        <f t="shared" si="55"/>
        <v/>
      </c>
      <c r="AL100" s="20" t="str">
        <f>IF(E100="","",SUM( INDEX($I$9, 1) : I100))</f>
        <v/>
      </c>
      <c r="AM100" s="20" t="str">
        <f t="shared" si="56"/>
        <v/>
      </c>
      <c r="AN100" s="20" t="str">
        <f>IF(E100="","",SUM( INDEX($AM$9, 1) : AM100))</f>
        <v/>
      </c>
      <c r="AO100" s="43" t="str">
        <f t="shared" si="57"/>
        <v/>
      </c>
      <c r="AP100" s="43" t="str">
        <f t="shared" si="58"/>
        <v/>
      </c>
      <c r="AQ100" s="35" t="str">
        <f t="shared" si="59"/>
        <v/>
      </c>
      <c r="AR100" s="35" t="str">
        <f t="shared" si="60"/>
        <v/>
      </c>
      <c r="AS100" s="35" t="str">
        <f t="shared" si="61"/>
        <v/>
      </c>
      <c r="AT100" s="35" t="str">
        <f t="shared" si="62"/>
        <v/>
      </c>
      <c r="AU100" s="35" t="str">
        <f t="shared" si="63"/>
        <v/>
      </c>
      <c r="AV100" s="35" t="str">
        <f t="shared" si="64"/>
        <v/>
      </c>
      <c r="AW100" s="58" t="str">
        <f t="shared" si="65"/>
        <v/>
      </c>
      <c r="AX100" s="62" t="str">
        <f t="shared" si="66"/>
        <v/>
      </c>
      <c r="AY100" s="62" t="str">
        <f t="shared" si="67"/>
        <v/>
      </c>
      <c r="AZ100" s="62" t="str">
        <f t="shared" si="68"/>
        <v/>
      </c>
      <c r="BA100" s="62" t="str">
        <f t="shared" si="69"/>
        <v/>
      </c>
      <c r="BB100" s="62" t="str">
        <f t="shared" si="70"/>
        <v/>
      </c>
      <c r="BC100" s="62" t="str">
        <f t="shared" si="71"/>
        <v/>
      </c>
      <c r="BD100" s="69" t="str">
        <f t="shared" si="72"/>
        <v/>
      </c>
      <c r="BE100" s="69" t="str">
        <f t="shared" si="73"/>
        <v/>
      </c>
      <c r="BF100" s="69" t="str">
        <f>IF(Z100=Z101,"",SUM(AW$9:AW100)-SUM(BF$9:BF99))</f>
        <v/>
      </c>
      <c r="BG100" s="12">
        <f t="shared" si="75"/>
        <v>92</v>
      </c>
    </row>
    <row r="101" spans="1:59" ht="20.100000000000001" customHeight="1">
      <c r="A101" s="13">
        <f t="shared" si="74"/>
        <v>93</v>
      </c>
      <c r="B101" s="153"/>
      <c r="C101" s="33"/>
      <c r="D101" s="33"/>
      <c r="E101" s="154"/>
      <c r="F101" s="155"/>
      <c r="G101" s="156"/>
      <c r="H101" s="19" t="str">
        <f t="shared" si="39"/>
        <v/>
      </c>
      <c r="I101" s="157"/>
      <c r="J101" s="19" t="str">
        <f t="shared" si="40"/>
        <v/>
      </c>
      <c r="K101" s="33"/>
      <c r="L101" s="34"/>
      <c r="M101" s="34"/>
      <c r="N101" s="19" t="str">
        <f t="shared" si="41"/>
        <v/>
      </c>
      <c r="O101" s="157"/>
      <c r="P101" s="19" t="str">
        <f t="shared" si="42"/>
        <v/>
      </c>
      <c r="Q101" s="19" t="str">
        <f t="shared" si="43"/>
        <v/>
      </c>
      <c r="R101" s="22"/>
      <c r="S101" s="33"/>
      <c r="T101" s="35" t="str">
        <f>IF(E101="","",Instructions!$B$5)</f>
        <v/>
      </c>
      <c r="U101" s="75" t="str">
        <f>IF(E101="","",Instructions!$C$5)</f>
        <v/>
      </c>
      <c r="V101" s="87" t="str">
        <f t="shared" si="44"/>
        <v/>
      </c>
      <c r="W101" s="72" t="str">
        <f>IF(E101="","",VLOOKUP(D101,Supervisors!$B$9:$F$32,5,FALSE))</f>
        <v/>
      </c>
      <c r="X101" s="72" t="str">
        <f>IF(E101="","",VLOOKUP(D101,Supervisors!$B$9:$G$32,6,FALSE))</f>
        <v/>
      </c>
      <c r="Y101" s="20" t="str">
        <f t="shared" si="45"/>
        <v/>
      </c>
      <c r="Z101" s="20" t="str">
        <f t="shared" si="46"/>
        <v/>
      </c>
      <c r="AA101" s="20" t="str">
        <f t="shared" si="47"/>
        <v/>
      </c>
      <c r="AB101" s="20" t="str">
        <f t="shared" si="48"/>
        <v/>
      </c>
      <c r="AC101" s="20" t="str">
        <f t="shared" si="49"/>
        <v/>
      </c>
      <c r="AD101" s="20" t="str">
        <f t="shared" si="50"/>
        <v/>
      </c>
      <c r="AE101" s="20" t="str">
        <f>IF(E101="","",SUM( INDEX( $H$9, 1) : H101))</f>
        <v/>
      </c>
      <c r="AF101" s="20" t="str">
        <f t="shared" si="51"/>
        <v/>
      </c>
      <c r="AG101" s="20" t="str">
        <f>IF(E101="","",SUM($AF$9:AF101))</f>
        <v/>
      </c>
      <c r="AH101" s="43" t="str">
        <f t="shared" si="52"/>
        <v/>
      </c>
      <c r="AI101" s="20" t="str">
        <f t="shared" si="53"/>
        <v/>
      </c>
      <c r="AJ101" s="20" t="str">
        <f t="shared" si="54"/>
        <v/>
      </c>
      <c r="AK101" s="20" t="str">
        <f t="shared" si="55"/>
        <v/>
      </c>
      <c r="AL101" s="20" t="str">
        <f>IF(E101="","",SUM( INDEX($I$9, 1) : I101))</f>
        <v/>
      </c>
      <c r="AM101" s="20" t="str">
        <f t="shared" si="56"/>
        <v/>
      </c>
      <c r="AN101" s="20" t="str">
        <f>IF(E101="","",SUM( INDEX($AM$9, 1) : AM101))</f>
        <v/>
      </c>
      <c r="AO101" s="43" t="str">
        <f t="shared" si="57"/>
        <v/>
      </c>
      <c r="AP101" s="43" t="str">
        <f t="shared" si="58"/>
        <v/>
      </c>
      <c r="AQ101" s="35" t="str">
        <f t="shared" si="59"/>
        <v/>
      </c>
      <c r="AR101" s="35" t="str">
        <f t="shared" si="60"/>
        <v/>
      </c>
      <c r="AS101" s="35" t="str">
        <f t="shared" si="61"/>
        <v/>
      </c>
      <c r="AT101" s="35" t="str">
        <f t="shared" si="62"/>
        <v/>
      </c>
      <c r="AU101" s="35" t="str">
        <f t="shared" si="63"/>
        <v/>
      </c>
      <c r="AV101" s="35" t="str">
        <f t="shared" si="64"/>
        <v/>
      </c>
      <c r="AW101" s="58" t="str">
        <f t="shared" si="65"/>
        <v/>
      </c>
      <c r="AX101" s="62" t="str">
        <f t="shared" si="66"/>
        <v/>
      </c>
      <c r="AY101" s="62" t="str">
        <f t="shared" si="67"/>
        <v/>
      </c>
      <c r="AZ101" s="62" t="str">
        <f t="shared" si="68"/>
        <v/>
      </c>
      <c r="BA101" s="62" t="str">
        <f t="shared" si="69"/>
        <v/>
      </c>
      <c r="BB101" s="62" t="str">
        <f t="shared" si="70"/>
        <v/>
      </c>
      <c r="BC101" s="62" t="str">
        <f t="shared" si="71"/>
        <v/>
      </c>
      <c r="BD101" s="69" t="str">
        <f t="shared" si="72"/>
        <v/>
      </c>
      <c r="BE101" s="69" t="str">
        <f t="shared" si="73"/>
        <v/>
      </c>
      <c r="BF101" s="69" t="str">
        <f>IF(Z101=Z102,"",SUM(AW$9:AW101)-SUM(BF$9:BF100))</f>
        <v/>
      </c>
      <c r="BG101" s="12">
        <f t="shared" si="75"/>
        <v>93</v>
      </c>
    </row>
    <row r="102" spans="1:59" ht="20.100000000000001" customHeight="1">
      <c r="A102" s="13">
        <f t="shared" si="74"/>
        <v>94</v>
      </c>
      <c r="B102" s="153"/>
      <c r="C102" s="33"/>
      <c r="D102" s="33"/>
      <c r="E102" s="154"/>
      <c r="F102" s="155"/>
      <c r="G102" s="156"/>
      <c r="H102" s="19" t="str">
        <f t="shared" si="39"/>
        <v/>
      </c>
      <c r="I102" s="157"/>
      <c r="J102" s="19" t="str">
        <f t="shared" si="40"/>
        <v/>
      </c>
      <c r="K102" s="33"/>
      <c r="L102" s="34"/>
      <c r="M102" s="34"/>
      <c r="N102" s="19" t="str">
        <f t="shared" si="41"/>
        <v/>
      </c>
      <c r="O102" s="157"/>
      <c r="P102" s="19" t="str">
        <f t="shared" si="42"/>
        <v/>
      </c>
      <c r="Q102" s="19" t="str">
        <f t="shared" si="43"/>
        <v/>
      </c>
      <c r="R102" s="22"/>
      <c r="S102" s="33"/>
      <c r="T102" s="35" t="str">
        <f>IF(E102="","",Instructions!$B$5)</f>
        <v/>
      </c>
      <c r="U102" s="75" t="str">
        <f>IF(E102="","",Instructions!$C$5)</f>
        <v/>
      </c>
      <c r="V102" s="87" t="str">
        <f t="shared" si="44"/>
        <v/>
      </c>
      <c r="W102" s="72" t="str">
        <f>IF(E102="","",VLOOKUP(D102,Supervisors!$B$9:$F$32,5,FALSE))</f>
        <v/>
      </c>
      <c r="X102" s="72" t="str">
        <f>IF(E102="","",VLOOKUP(D102,Supervisors!$B$9:$G$32,6,FALSE))</f>
        <v/>
      </c>
      <c r="Y102" s="20" t="str">
        <f t="shared" si="45"/>
        <v/>
      </c>
      <c r="Z102" s="20" t="str">
        <f t="shared" si="46"/>
        <v/>
      </c>
      <c r="AA102" s="20" t="str">
        <f t="shared" si="47"/>
        <v/>
      </c>
      <c r="AB102" s="20" t="str">
        <f t="shared" si="48"/>
        <v/>
      </c>
      <c r="AC102" s="20" t="str">
        <f t="shared" si="49"/>
        <v/>
      </c>
      <c r="AD102" s="20" t="str">
        <f t="shared" si="50"/>
        <v/>
      </c>
      <c r="AE102" s="20" t="str">
        <f>IF(E102="","",SUM( INDEX( $H$9, 1) : H102))</f>
        <v/>
      </c>
      <c r="AF102" s="20" t="str">
        <f t="shared" si="51"/>
        <v/>
      </c>
      <c r="AG102" s="20" t="str">
        <f>IF(E102="","",SUM($AF$9:AF102))</f>
        <v/>
      </c>
      <c r="AH102" s="43" t="str">
        <f t="shared" si="52"/>
        <v/>
      </c>
      <c r="AI102" s="20" t="str">
        <f t="shared" si="53"/>
        <v/>
      </c>
      <c r="AJ102" s="20" t="str">
        <f t="shared" si="54"/>
        <v/>
      </c>
      <c r="AK102" s="20" t="str">
        <f t="shared" si="55"/>
        <v/>
      </c>
      <c r="AL102" s="20" t="str">
        <f>IF(E102="","",SUM( INDEX($I$9, 1) : I102))</f>
        <v/>
      </c>
      <c r="AM102" s="20" t="str">
        <f t="shared" si="56"/>
        <v/>
      </c>
      <c r="AN102" s="20" t="str">
        <f>IF(E102="","",SUM( INDEX($AM$9, 1) : AM102))</f>
        <v/>
      </c>
      <c r="AO102" s="43" t="str">
        <f t="shared" si="57"/>
        <v/>
      </c>
      <c r="AP102" s="43" t="str">
        <f t="shared" si="58"/>
        <v/>
      </c>
      <c r="AQ102" s="35" t="str">
        <f t="shared" si="59"/>
        <v/>
      </c>
      <c r="AR102" s="35" t="str">
        <f t="shared" si="60"/>
        <v/>
      </c>
      <c r="AS102" s="35" t="str">
        <f t="shared" si="61"/>
        <v/>
      </c>
      <c r="AT102" s="35" t="str">
        <f t="shared" si="62"/>
        <v/>
      </c>
      <c r="AU102" s="35" t="str">
        <f t="shared" si="63"/>
        <v/>
      </c>
      <c r="AV102" s="35" t="str">
        <f t="shared" si="64"/>
        <v/>
      </c>
      <c r="AW102" s="58" t="str">
        <f t="shared" si="65"/>
        <v/>
      </c>
      <c r="AX102" s="62" t="str">
        <f t="shared" si="66"/>
        <v/>
      </c>
      <c r="AY102" s="62" t="str">
        <f t="shared" si="67"/>
        <v/>
      </c>
      <c r="AZ102" s="62" t="str">
        <f t="shared" si="68"/>
        <v/>
      </c>
      <c r="BA102" s="62" t="str">
        <f t="shared" si="69"/>
        <v/>
      </c>
      <c r="BB102" s="62" t="str">
        <f t="shared" si="70"/>
        <v/>
      </c>
      <c r="BC102" s="62" t="str">
        <f t="shared" si="71"/>
        <v/>
      </c>
      <c r="BD102" s="69" t="str">
        <f t="shared" si="72"/>
        <v/>
      </c>
      <c r="BE102" s="69" t="str">
        <f t="shared" si="73"/>
        <v/>
      </c>
      <c r="BF102" s="69" t="str">
        <f>IF(Z102=Z103,"",SUM(AW$9:AW102)-SUM(BF$9:BF101))</f>
        <v/>
      </c>
      <c r="BG102" s="12">
        <f t="shared" si="75"/>
        <v>94</v>
      </c>
    </row>
    <row r="103" spans="1:59" ht="20.100000000000001" customHeight="1">
      <c r="A103" s="13">
        <f t="shared" si="74"/>
        <v>95</v>
      </c>
      <c r="B103" s="153"/>
      <c r="C103" s="33"/>
      <c r="D103" s="33"/>
      <c r="E103" s="154"/>
      <c r="F103" s="155"/>
      <c r="G103" s="156"/>
      <c r="H103" s="19" t="str">
        <f t="shared" si="39"/>
        <v/>
      </c>
      <c r="I103" s="157"/>
      <c r="J103" s="19" t="str">
        <f t="shared" si="40"/>
        <v/>
      </c>
      <c r="K103" s="33"/>
      <c r="L103" s="34"/>
      <c r="M103" s="34"/>
      <c r="N103" s="19" t="str">
        <f t="shared" si="41"/>
        <v/>
      </c>
      <c r="O103" s="157"/>
      <c r="P103" s="19" t="str">
        <f t="shared" si="42"/>
        <v/>
      </c>
      <c r="Q103" s="19" t="str">
        <f t="shared" si="43"/>
        <v/>
      </c>
      <c r="R103" s="22"/>
      <c r="S103" s="33"/>
      <c r="T103" s="35" t="str">
        <f>IF(E103="","",Instructions!$B$5)</f>
        <v/>
      </c>
      <c r="U103" s="75" t="str">
        <f>IF(E103="","",Instructions!$C$5)</f>
        <v/>
      </c>
      <c r="V103" s="87" t="str">
        <f t="shared" si="44"/>
        <v/>
      </c>
      <c r="W103" s="72" t="str">
        <f>IF(E103="","",VLOOKUP(D103,Supervisors!$B$9:$F$32,5,FALSE))</f>
        <v/>
      </c>
      <c r="X103" s="72" t="str">
        <f>IF(E103="","",VLOOKUP(D103,Supervisors!$B$9:$G$32,6,FALSE))</f>
        <v/>
      </c>
      <c r="Y103" s="20" t="str">
        <f t="shared" si="45"/>
        <v/>
      </c>
      <c r="Z103" s="20" t="str">
        <f t="shared" si="46"/>
        <v/>
      </c>
      <c r="AA103" s="20" t="str">
        <f t="shared" si="47"/>
        <v/>
      </c>
      <c r="AB103" s="20" t="str">
        <f t="shared" si="48"/>
        <v/>
      </c>
      <c r="AC103" s="20" t="str">
        <f t="shared" si="49"/>
        <v/>
      </c>
      <c r="AD103" s="20" t="str">
        <f t="shared" si="50"/>
        <v/>
      </c>
      <c r="AE103" s="20" t="str">
        <f>IF(E103="","",SUM( INDEX( $H$9, 1) : H103))</f>
        <v/>
      </c>
      <c r="AF103" s="20" t="str">
        <f t="shared" si="51"/>
        <v/>
      </c>
      <c r="AG103" s="20" t="str">
        <f>IF(E103="","",SUM($AF$9:AF103))</f>
        <v/>
      </c>
      <c r="AH103" s="43" t="str">
        <f t="shared" si="52"/>
        <v/>
      </c>
      <c r="AI103" s="20" t="str">
        <f t="shared" si="53"/>
        <v/>
      </c>
      <c r="AJ103" s="20" t="str">
        <f t="shared" si="54"/>
        <v/>
      </c>
      <c r="AK103" s="20" t="str">
        <f t="shared" si="55"/>
        <v/>
      </c>
      <c r="AL103" s="20" t="str">
        <f>IF(E103="","",SUM( INDEX($I$9, 1) : I103))</f>
        <v/>
      </c>
      <c r="AM103" s="20" t="str">
        <f t="shared" si="56"/>
        <v/>
      </c>
      <c r="AN103" s="20" t="str">
        <f>IF(E103="","",SUM( INDEX($AM$9, 1) : AM103))</f>
        <v/>
      </c>
      <c r="AO103" s="43" t="str">
        <f t="shared" si="57"/>
        <v/>
      </c>
      <c r="AP103" s="43" t="str">
        <f t="shared" si="58"/>
        <v/>
      </c>
      <c r="AQ103" s="35" t="str">
        <f t="shared" si="59"/>
        <v/>
      </c>
      <c r="AR103" s="35" t="str">
        <f t="shared" si="60"/>
        <v/>
      </c>
      <c r="AS103" s="35" t="str">
        <f t="shared" si="61"/>
        <v/>
      </c>
      <c r="AT103" s="35" t="str">
        <f t="shared" si="62"/>
        <v/>
      </c>
      <c r="AU103" s="35" t="str">
        <f t="shared" si="63"/>
        <v/>
      </c>
      <c r="AV103" s="35" t="str">
        <f t="shared" si="64"/>
        <v/>
      </c>
      <c r="AW103" s="58" t="str">
        <f t="shared" si="65"/>
        <v/>
      </c>
      <c r="AX103" s="62" t="str">
        <f t="shared" si="66"/>
        <v/>
      </c>
      <c r="AY103" s="62" t="str">
        <f t="shared" si="67"/>
        <v/>
      </c>
      <c r="AZ103" s="62" t="str">
        <f t="shared" si="68"/>
        <v/>
      </c>
      <c r="BA103" s="62" t="str">
        <f t="shared" si="69"/>
        <v/>
      </c>
      <c r="BB103" s="62" t="str">
        <f t="shared" si="70"/>
        <v/>
      </c>
      <c r="BC103" s="62" t="str">
        <f t="shared" si="71"/>
        <v/>
      </c>
      <c r="BD103" s="69" t="str">
        <f t="shared" si="72"/>
        <v/>
      </c>
      <c r="BE103" s="69" t="str">
        <f t="shared" si="73"/>
        <v/>
      </c>
      <c r="BF103" s="69" t="str">
        <f>IF(Z103=Z104,"",SUM(AW$9:AW103)-SUM(BF$9:BF102))</f>
        <v/>
      </c>
      <c r="BG103" s="12">
        <f t="shared" si="75"/>
        <v>95</v>
      </c>
    </row>
    <row r="104" spans="1:59" ht="20.100000000000001" customHeight="1">
      <c r="A104" s="13">
        <f t="shared" si="74"/>
        <v>96</v>
      </c>
      <c r="B104" s="153"/>
      <c r="C104" s="33"/>
      <c r="D104" s="33"/>
      <c r="E104" s="154"/>
      <c r="F104" s="155"/>
      <c r="G104" s="156"/>
      <c r="H104" s="19" t="str">
        <f t="shared" si="39"/>
        <v/>
      </c>
      <c r="I104" s="157"/>
      <c r="J104" s="19" t="str">
        <f t="shared" si="40"/>
        <v/>
      </c>
      <c r="K104" s="33"/>
      <c r="L104" s="34"/>
      <c r="M104" s="34"/>
      <c r="N104" s="19" t="str">
        <f t="shared" si="41"/>
        <v/>
      </c>
      <c r="O104" s="157"/>
      <c r="P104" s="19" t="str">
        <f t="shared" si="42"/>
        <v/>
      </c>
      <c r="Q104" s="19" t="str">
        <f t="shared" si="43"/>
        <v/>
      </c>
      <c r="R104" s="22"/>
      <c r="S104" s="33"/>
      <c r="T104" s="35" t="str">
        <f>IF(E104="","",Instructions!$B$5)</f>
        <v/>
      </c>
      <c r="U104" s="75" t="str">
        <f>IF(E104="","",Instructions!$C$5)</f>
        <v/>
      </c>
      <c r="V104" s="87" t="str">
        <f t="shared" si="44"/>
        <v/>
      </c>
      <c r="W104" s="72" t="str">
        <f>IF(E104="","",VLOOKUP(D104,Supervisors!$B$9:$F$32,5,FALSE))</f>
        <v/>
      </c>
      <c r="X104" s="72" t="str">
        <f>IF(E104="","",VLOOKUP(D104,Supervisors!$B$9:$G$32,6,FALSE))</f>
        <v/>
      </c>
      <c r="Y104" s="20" t="str">
        <f t="shared" si="45"/>
        <v/>
      </c>
      <c r="Z104" s="20" t="str">
        <f t="shared" si="46"/>
        <v/>
      </c>
      <c r="AA104" s="20" t="str">
        <f t="shared" si="47"/>
        <v/>
      </c>
      <c r="AB104" s="20" t="str">
        <f t="shared" si="48"/>
        <v/>
      </c>
      <c r="AC104" s="20" t="str">
        <f t="shared" si="49"/>
        <v/>
      </c>
      <c r="AD104" s="20" t="str">
        <f t="shared" si="50"/>
        <v/>
      </c>
      <c r="AE104" s="20" t="str">
        <f>IF(E104="","",SUM( INDEX( $H$9, 1) : H104))</f>
        <v/>
      </c>
      <c r="AF104" s="20" t="str">
        <f t="shared" si="51"/>
        <v/>
      </c>
      <c r="AG104" s="20" t="str">
        <f>IF(E104="","",SUM($AF$9:AF104))</f>
        <v/>
      </c>
      <c r="AH104" s="43" t="str">
        <f t="shared" si="52"/>
        <v/>
      </c>
      <c r="AI104" s="20" t="str">
        <f t="shared" si="53"/>
        <v/>
      </c>
      <c r="AJ104" s="20" t="str">
        <f t="shared" si="54"/>
        <v/>
      </c>
      <c r="AK104" s="20" t="str">
        <f t="shared" si="55"/>
        <v/>
      </c>
      <c r="AL104" s="20" t="str">
        <f>IF(E104="","",SUM( INDEX($I$9, 1) : I104))</f>
        <v/>
      </c>
      <c r="AM104" s="20" t="str">
        <f t="shared" si="56"/>
        <v/>
      </c>
      <c r="AN104" s="20" t="str">
        <f>IF(E104="","",SUM( INDEX($AM$9, 1) : AM104))</f>
        <v/>
      </c>
      <c r="AO104" s="43" t="str">
        <f t="shared" si="57"/>
        <v/>
      </c>
      <c r="AP104" s="43" t="str">
        <f t="shared" si="58"/>
        <v/>
      </c>
      <c r="AQ104" s="35" t="str">
        <f t="shared" si="59"/>
        <v/>
      </c>
      <c r="AR104" s="35" t="str">
        <f t="shared" si="60"/>
        <v/>
      </c>
      <c r="AS104" s="35" t="str">
        <f t="shared" si="61"/>
        <v/>
      </c>
      <c r="AT104" s="35" t="str">
        <f t="shared" si="62"/>
        <v/>
      </c>
      <c r="AU104" s="35" t="str">
        <f t="shared" si="63"/>
        <v/>
      </c>
      <c r="AV104" s="35" t="str">
        <f t="shared" si="64"/>
        <v/>
      </c>
      <c r="AW104" s="58" t="str">
        <f t="shared" si="65"/>
        <v/>
      </c>
      <c r="AX104" s="62" t="str">
        <f t="shared" si="66"/>
        <v/>
      </c>
      <c r="AY104" s="62" t="str">
        <f t="shared" si="67"/>
        <v/>
      </c>
      <c r="AZ104" s="62" t="str">
        <f t="shared" si="68"/>
        <v/>
      </c>
      <c r="BA104" s="62" t="str">
        <f t="shared" si="69"/>
        <v/>
      </c>
      <c r="BB104" s="62" t="str">
        <f t="shared" si="70"/>
        <v/>
      </c>
      <c r="BC104" s="62" t="str">
        <f t="shared" si="71"/>
        <v/>
      </c>
      <c r="BD104" s="69" t="str">
        <f t="shared" si="72"/>
        <v/>
      </c>
      <c r="BE104" s="69" t="str">
        <f t="shared" si="73"/>
        <v/>
      </c>
      <c r="BF104" s="69" t="str">
        <f>IF(Z104=Z105,"",SUM(AW$9:AW104)-SUM(BF$9:BF103))</f>
        <v/>
      </c>
      <c r="BG104" s="12">
        <f t="shared" si="75"/>
        <v>96</v>
      </c>
    </row>
    <row r="105" spans="1:59" ht="20.100000000000001" customHeight="1">
      <c r="A105" s="13">
        <f t="shared" si="74"/>
        <v>97</v>
      </c>
      <c r="B105" s="153"/>
      <c r="C105" s="33"/>
      <c r="D105" s="33"/>
      <c r="E105" s="154"/>
      <c r="F105" s="155"/>
      <c r="G105" s="156"/>
      <c r="H105" s="19" t="str">
        <f t="shared" si="39"/>
        <v/>
      </c>
      <c r="I105" s="157"/>
      <c r="J105" s="19" t="str">
        <f t="shared" si="40"/>
        <v/>
      </c>
      <c r="K105" s="33"/>
      <c r="L105" s="34"/>
      <c r="M105" s="34"/>
      <c r="N105" s="19" t="str">
        <f t="shared" si="41"/>
        <v/>
      </c>
      <c r="O105" s="157"/>
      <c r="P105" s="19" t="str">
        <f t="shared" si="42"/>
        <v/>
      </c>
      <c r="Q105" s="19" t="str">
        <f t="shared" si="43"/>
        <v/>
      </c>
      <c r="R105" s="22"/>
      <c r="S105" s="33"/>
      <c r="T105" s="35" t="str">
        <f>IF(E105="","",Instructions!$B$5)</f>
        <v/>
      </c>
      <c r="U105" s="75" t="str">
        <f>IF(E105="","",Instructions!$C$5)</f>
        <v/>
      </c>
      <c r="V105" s="87" t="str">
        <f t="shared" si="44"/>
        <v/>
      </c>
      <c r="W105" s="72" t="str">
        <f>IF(E105="","",VLOOKUP(D105,Supervisors!$B$9:$F$32,5,FALSE))</f>
        <v/>
      </c>
      <c r="X105" s="72" t="str">
        <f>IF(E105="","",VLOOKUP(D105,Supervisors!$B$9:$G$32,6,FALSE))</f>
        <v/>
      </c>
      <c r="Y105" s="20" t="str">
        <f t="shared" si="45"/>
        <v/>
      </c>
      <c r="Z105" s="20" t="str">
        <f t="shared" si="46"/>
        <v/>
      </c>
      <c r="AA105" s="20" t="str">
        <f t="shared" si="47"/>
        <v/>
      </c>
      <c r="AB105" s="20" t="str">
        <f t="shared" si="48"/>
        <v/>
      </c>
      <c r="AC105" s="20" t="str">
        <f t="shared" si="49"/>
        <v/>
      </c>
      <c r="AD105" s="20" t="str">
        <f t="shared" si="50"/>
        <v/>
      </c>
      <c r="AE105" s="20" t="str">
        <f>IF(E105="","",SUM( INDEX( $H$9, 1) : H105))</f>
        <v/>
      </c>
      <c r="AF105" s="20" t="str">
        <f t="shared" si="51"/>
        <v/>
      </c>
      <c r="AG105" s="20" t="str">
        <f>IF(E105="","",SUM($AF$9:AF105))</f>
        <v/>
      </c>
      <c r="AH105" s="43" t="str">
        <f t="shared" si="52"/>
        <v/>
      </c>
      <c r="AI105" s="20" t="str">
        <f t="shared" si="53"/>
        <v/>
      </c>
      <c r="AJ105" s="20" t="str">
        <f t="shared" si="54"/>
        <v/>
      </c>
      <c r="AK105" s="20" t="str">
        <f t="shared" si="55"/>
        <v/>
      </c>
      <c r="AL105" s="20" t="str">
        <f>IF(E105="","",SUM( INDEX($I$9, 1) : I105))</f>
        <v/>
      </c>
      <c r="AM105" s="20" t="str">
        <f t="shared" si="56"/>
        <v/>
      </c>
      <c r="AN105" s="20" t="str">
        <f>IF(E105="","",SUM( INDEX($AM$9, 1) : AM105))</f>
        <v/>
      </c>
      <c r="AO105" s="43" t="str">
        <f t="shared" si="57"/>
        <v/>
      </c>
      <c r="AP105" s="43" t="str">
        <f t="shared" si="58"/>
        <v/>
      </c>
      <c r="AQ105" s="35" t="str">
        <f t="shared" si="59"/>
        <v/>
      </c>
      <c r="AR105" s="35" t="str">
        <f t="shared" si="60"/>
        <v/>
      </c>
      <c r="AS105" s="35" t="str">
        <f t="shared" si="61"/>
        <v/>
      </c>
      <c r="AT105" s="35" t="str">
        <f t="shared" si="62"/>
        <v/>
      </c>
      <c r="AU105" s="35" t="str">
        <f t="shared" si="63"/>
        <v/>
      </c>
      <c r="AV105" s="35" t="str">
        <f t="shared" si="64"/>
        <v/>
      </c>
      <c r="AW105" s="58" t="str">
        <f t="shared" si="65"/>
        <v/>
      </c>
      <c r="AX105" s="62" t="str">
        <f t="shared" si="66"/>
        <v/>
      </c>
      <c r="AY105" s="62" t="str">
        <f t="shared" si="67"/>
        <v/>
      </c>
      <c r="AZ105" s="62" t="str">
        <f t="shared" si="68"/>
        <v/>
      </c>
      <c r="BA105" s="62" t="str">
        <f t="shared" si="69"/>
        <v/>
      </c>
      <c r="BB105" s="62" t="str">
        <f t="shared" si="70"/>
        <v/>
      </c>
      <c r="BC105" s="62" t="str">
        <f t="shared" si="71"/>
        <v/>
      </c>
      <c r="BD105" s="69" t="str">
        <f t="shared" si="72"/>
        <v/>
      </c>
      <c r="BE105" s="69" t="str">
        <f t="shared" si="73"/>
        <v/>
      </c>
      <c r="BF105" s="69" t="str">
        <f>IF(Z105=Z106,"",SUM(AW$9:AW105)-SUM(BF$9:BF104))</f>
        <v/>
      </c>
      <c r="BG105" s="12">
        <f t="shared" si="75"/>
        <v>97</v>
      </c>
    </row>
    <row r="106" spans="1:59" ht="20.100000000000001" customHeight="1">
      <c r="A106" s="13">
        <f t="shared" si="74"/>
        <v>98</v>
      </c>
      <c r="B106" s="153"/>
      <c r="C106" s="33"/>
      <c r="D106" s="33"/>
      <c r="E106" s="154"/>
      <c r="F106" s="155"/>
      <c r="G106" s="156"/>
      <c r="H106" s="19" t="str">
        <f t="shared" si="39"/>
        <v/>
      </c>
      <c r="I106" s="157"/>
      <c r="J106" s="19" t="str">
        <f t="shared" si="40"/>
        <v/>
      </c>
      <c r="K106" s="33"/>
      <c r="L106" s="34"/>
      <c r="M106" s="34"/>
      <c r="N106" s="19" t="str">
        <f t="shared" si="41"/>
        <v/>
      </c>
      <c r="O106" s="157"/>
      <c r="P106" s="19" t="str">
        <f t="shared" si="42"/>
        <v/>
      </c>
      <c r="Q106" s="19" t="str">
        <f t="shared" si="43"/>
        <v/>
      </c>
      <c r="R106" s="22"/>
      <c r="S106" s="33"/>
      <c r="T106" s="35" t="str">
        <f>IF(E106="","",Instructions!$B$5)</f>
        <v/>
      </c>
      <c r="U106" s="75" t="str">
        <f>IF(E106="","",Instructions!$C$5)</f>
        <v/>
      </c>
      <c r="V106" s="87" t="str">
        <f t="shared" si="44"/>
        <v/>
      </c>
      <c r="W106" s="72" t="str">
        <f>IF(E106="","",VLOOKUP(D106,Supervisors!$B$9:$F$32,5,FALSE))</f>
        <v/>
      </c>
      <c r="X106" s="72" t="str">
        <f>IF(E106="","",VLOOKUP(D106,Supervisors!$B$9:$G$32,6,FALSE))</f>
        <v/>
      </c>
      <c r="Y106" s="20" t="str">
        <f t="shared" si="45"/>
        <v/>
      </c>
      <c r="Z106" s="20" t="str">
        <f t="shared" si="46"/>
        <v/>
      </c>
      <c r="AA106" s="20" t="str">
        <f t="shared" si="47"/>
        <v/>
      </c>
      <c r="AB106" s="20" t="str">
        <f t="shared" si="48"/>
        <v/>
      </c>
      <c r="AC106" s="20" t="str">
        <f t="shared" si="49"/>
        <v/>
      </c>
      <c r="AD106" s="20" t="str">
        <f t="shared" si="50"/>
        <v/>
      </c>
      <c r="AE106" s="20" t="str">
        <f>IF(E106="","",SUM( INDEX( $H$9, 1) : H106))</f>
        <v/>
      </c>
      <c r="AF106" s="20" t="str">
        <f t="shared" si="51"/>
        <v/>
      </c>
      <c r="AG106" s="20" t="str">
        <f>IF(E106="","",SUM($AF$9:AF106))</f>
        <v/>
      </c>
      <c r="AH106" s="43" t="str">
        <f t="shared" si="52"/>
        <v/>
      </c>
      <c r="AI106" s="20" t="str">
        <f t="shared" si="53"/>
        <v/>
      </c>
      <c r="AJ106" s="20" t="str">
        <f t="shared" si="54"/>
        <v/>
      </c>
      <c r="AK106" s="20" t="str">
        <f t="shared" si="55"/>
        <v/>
      </c>
      <c r="AL106" s="20" t="str">
        <f>IF(E106="","",SUM( INDEX($I$9, 1) : I106))</f>
        <v/>
      </c>
      <c r="AM106" s="20" t="str">
        <f t="shared" si="56"/>
        <v/>
      </c>
      <c r="AN106" s="20" t="str">
        <f>IF(E106="","",SUM( INDEX($AM$9, 1) : AM106))</f>
        <v/>
      </c>
      <c r="AO106" s="43" t="str">
        <f t="shared" si="57"/>
        <v/>
      </c>
      <c r="AP106" s="43" t="str">
        <f t="shared" si="58"/>
        <v/>
      </c>
      <c r="AQ106" s="35" t="str">
        <f t="shared" si="59"/>
        <v/>
      </c>
      <c r="AR106" s="35" t="str">
        <f t="shared" si="60"/>
        <v/>
      </c>
      <c r="AS106" s="35" t="str">
        <f t="shared" si="61"/>
        <v/>
      </c>
      <c r="AT106" s="35" t="str">
        <f t="shared" si="62"/>
        <v/>
      </c>
      <c r="AU106" s="35" t="str">
        <f t="shared" si="63"/>
        <v/>
      </c>
      <c r="AV106" s="35" t="str">
        <f t="shared" si="64"/>
        <v/>
      </c>
      <c r="AW106" s="58" t="str">
        <f t="shared" si="65"/>
        <v/>
      </c>
      <c r="AX106" s="62" t="str">
        <f t="shared" si="66"/>
        <v/>
      </c>
      <c r="AY106" s="62" t="str">
        <f t="shared" si="67"/>
        <v/>
      </c>
      <c r="AZ106" s="62" t="str">
        <f t="shared" si="68"/>
        <v/>
      </c>
      <c r="BA106" s="62" t="str">
        <f t="shared" si="69"/>
        <v/>
      </c>
      <c r="BB106" s="62" t="str">
        <f t="shared" si="70"/>
        <v/>
      </c>
      <c r="BC106" s="62" t="str">
        <f t="shared" si="71"/>
        <v/>
      </c>
      <c r="BD106" s="69" t="str">
        <f t="shared" si="72"/>
        <v/>
      </c>
      <c r="BE106" s="69" t="str">
        <f t="shared" si="73"/>
        <v/>
      </c>
      <c r="BF106" s="69" t="str">
        <f>IF(Z106=Z107,"",SUM(AW$9:AW106)-SUM(BF$9:BF105))</f>
        <v/>
      </c>
      <c r="BG106" s="12">
        <f t="shared" si="75"/>
        <v>98</v>
      </c>
    </row>
    <row r="107" spans="1:59" ht="20.100000000000001" customHeight="1">
      <c r="A107" s="13">
        <f t="shared" si="74"/>
        <v>99</v>
      </c>
      <c r="B107" s="153"/>
      <c r="C107" s="33"/>
      <c r="D107" s="33"/>
      <c r="E107" s="154"/>
      <c r="F107" s="155"/>
      <c r="G107" s="156"/>
      <c r="H107" s="19" t="str">
        <f t="shared" si="39"/>
        <v/>
      </c>
      <c r="I107" s="157"/>
      <c r="J107" s="19" t="str">
        <f t="shared" si="40"/>
        <v/>
      </c>
      <c r="K107" s="33"/>
      <c r="L107" s="34"/>
      <c r="M107" s="34"/>
      <c r="N107" s="19" t="str">
        <f t="shared" si="41"/>
        <v/>
      </c>
      <c r="O107" s="157"/>
      <c r="P107" s="19" t="str">
        <f t="shared" si="42"/>
        <v/>
      </c>
      <c r="Q107" s="19" t="str">
        <f t="shared" si="43"/>
        <v/>
      </c>
      <c r="R107" s="22"/>
      <c r="S107" s="33"/>
      <c r="T107" s="35" t="str">
        <f>IF(E107="","",Instructions!$B$5)</f>
        <v/>
      </c>
      <c r="U107" s="75" t="str">
        <f>IF(E107="","",Instructions!$C$5)</f>
        <v/>
      </c>
      <c r="V107" s="87" t="str">
        <f t="shared" si="44"/>
        <v/>
      </c>
      <c r="W107" s="72" t="str">
        <f>IF(E107="","",VLOOKUP(D107,Supervisors!$B$9:$F$32,5,FALSE))</f>
        <v/>
      </c>
      <c r="X107" s="72" t="str">
        <f>IF(E107="","",VLOOKUP(D107,Supervisors!$B$9:$G$32,6,FALSE))</f>
        <v/>
      </c>
      <c r="Y107" s="20" t="str">
        <f t="shared" si="45"/>
        <v/>
      </c>
      <c r="Z107" s="20" t="str">
        <f t="shared" si="46"/>
        <v/>
      </c>
      <c r="AA107" s="20" t="str">
        <f t="shared" si="47"/>
        <v/>
      </c>
      <c r="AB107" s="20" t="str">
        <f t="shared" si="48"/>
        <v/>
      </c>
      <c r="AC107" s="20" t="str">
        <f t="shared" si="49"/>
        <v/>
      </c>
      <c r="AD107" s="20" t="str">
        <f t="shared" si="50"/>
        <v/>
      </c>
      <c r="AE107" s="20" t="str">
        <f>IF(E107="","",SUM( INDEX( $H$9, 1) : H107))</f>
        <v/>
      </c>
      <c r="AF107" s="20" t="str">
        <f t="shared" si="51"/>
        <v/>
      </c>
      <c r="AG107" s="20" t="str">
        <f>IF(E107="","",SUM($AF$9:AF107))</f>
        <v/>
      </c>
      <c r="AH107" s="43" t="str">
        <f t="shared" si="52"/>
        <v/>
      </c>
      <c r="AI107" s="20" t="str">
        <f t="shared" si="53"/>
        <v/>
      </c>
      <c r="AJ107" s="20" t="str">
        <f t="shared" si="54"/>
        <v/>
      </c>
      <c r="AK107" s="20" t="str">
        <f t="shared" si="55"/>
        <v/>
      </c>
      <c r="AL107" s="20" t="str">
        <f>IF(E107="","",SUM( INDEX($I$9, 1) : I107))</f>
        <v/>
      </c>
      <c r="AM107" s="20" t="str">
        <f t="shared" si="56"/>
        <v/>
      </c>
      <c r="AN107" s="20" t="str">
        <f>IF(E107="","",SUM( INDEX($AM$9, 1) : AM107))</f>
        <v/>
      </c>
      <c r="AO107" s="43" t="str">
        <f t="shared" si="57"/>
        <v/>
      </c>
      <c r="AP107" s="43" t="str">
        <f t="shared" si="58"/>
        <v/>
      </c>
      <c r="AQ107" s="35" t="str">
        <f t="shared" si="59"/>
        <v/>
      </c>
      <c r="AR107" s="35" t="str">
        <f t="shared" si="60"/>
        <v/>
      </c>
      <c r="AS107" s="35" t="str">
        <f t="shared" si="61"/>
        <v/>
      </c>
      <c r="AT107" s="35" t="str">
        <f t="shared" si="62"/>
        <v/>
      </c>
      <c r="AU107" s="35" t="str">
        <f t="shared" si="63"/>
        <v/>
      </c>
      <c r="AV107" s="35" t="str">
        <f t="shared" si="64"/>
        <v/>
      </c>
      <c r="AW107" s="58" t="str">
        <f t="shared" si="65"/>
        <v/>
      </c>
      <c r="AX107" s="62" t="str">
        <f t="shared" si="66"/>
        <v/>
      </c>
      <c r="AY107" s="62" t="str">
        <f t="shared" si="67"/>
        <v/>
      </c>
      <c r="AZ107" s="62" t="str">
        <f t="shared" si="68"/>
        <v/>
      </c>
      <c r="BA107" s="62" t="str">
        <f t="shared" si="69"/>
        <v/>
      </c>
      <c r="BB107" s="62" t="str">
        <f t="shared" si="70"/>
        <v/>
      </c>
      <c r="BC107" s="62" t="str">
        <f t="shared" si="71"/>
        <v/>
      </c>
      <c r="BD107" s="69" t="str">
        <f t="shared" si="72"/>
        <v/>
      </c>
      <c r="BE107" s="69" t="str">
        <f t="shared" si="73"/>
        <v/>
      </c>
      <c r="BF107" s="69" t="str">
        <f>IF(Z107=Z108,"",SUM(AW$9:AW107)-SUM(BF$9:BF106))</f>
        <v/>
      </c>
      <c r="BG107" s="12">
        <f t="shared" si="75"/>
        <v>99</v>
      </c>
    </row>
    <row r="108" spans="1:59" ht="20.100000000000001" customHeight="1">
      <c r="A108" s="13">
        <f t="shared" si="74"/>
        <v>100</v>
      </c>
      <c r="B108" s="153"/>
      <c r="C108" s="33"/>
      <c r="D108" s="33"/>
      <c r="E108" s="154"/>
      <c r="F108" s="155"/>
      <c r="G108" s="156"/>
      <c r="H108" s="19" t="str">
        <f t="shared" si="39"/>
        <v/>
      </c>
      <c r="I108" s="157"/>
      <c r="J108" s="19" t="str">
        <f t="shared" si="40"/>
        <v/>
      </c>
      <c r="K108" s="33"/>
      <c r="L108" s="34"/>
      <c r="M108" s="34"/>
      <c r="N108" s="19" t="str">
        <f t="shared" si="41"/>
        <v/>
      </c>
      <c r="O108" s="157"/>
      <c r="P108" s="19" t="str">
        <f t="shared" si="42"/>
        <v/>
      </c>
      <c r="Q108" s="19" t="str">
        <f t="shared" si="43"/>
        <v/>
      </c>
      <c r="R108" s="22"/>
      <c r="S108" s="33"/>
      <c r="T108" s="35" t="str">
        <f>IF(E108="","",Instructions!$B$5)</f>
        <v/>
      </c>
      <c r="U108" s="75" t="str">
        <f>IF(E108="","",Instructions!$C$5)</f>
        <v/>
      </c>
      <c r="V108" s="87" t="str">
        <f t="shared" si="44"/>
        <v/>
      </c>
      <c r="W108" s="72" t="str">
        <f>IF(E108="","",VLOOKUP(D108,Supervisors!$B$9:$F$32,5,FALSE))</f>
        <v/>
      </c>
      <c r="X108" s="72" t="str">
        <f>IF(E108="","",VLOOKUP(D108,Supervisors!$B$9:$G$32,6,FALSE))</f>
        <v/>
      </c>
      <c r="Y108" s="20" t="str">
        <f t="shared" si="45"/>
        <v/>
      </c>
      <c r="Z108" s="20" t="str">
        <f t="shared" si="46"/>
        <v/>
      </c>
      <c r="AA108" s="20" t="str">
        <f t="shared" si="47"/>
        <v/>
      </c>
      <c r="AB108" s="20" t="str">
        <f t="shared" si="48"/>
        <v/>
      </c>
      <c r="AC108" s="20" t="str">
        <f t="shared" si="49"/>
        <v/>
      </c>
      <c r="AD108" s="20" t="str">
        <f t="shared" si="50"/>
        <v/>
      </c>
      <c r="AE108" s="20" t="str">
        <f>IF(E108="","",SUM( INDEX( $H$9, 1) : H108))</f>
        <v/>
      </c>
      <c r="AF108" s="20" t="str">
        <f t="shared" si="51"/>
        <v/>
      </c>
      <c r="AG108" s="20" t="str">
        <f>IF(E108="","",SUM($AF$9:AF108))</f>
        <v/>
      </c>
      <c r="AH108" s="43" t="str">
        <f t="shared" si="52"/>
        <v/>
      </c>
      <c r="AI108" s="20" t="str">
        <f t="shared" si="53"/>
        <v/>
      </c>
      <c r="AJ108" s="20" t="str">
        <f t="shared" si="54"/>
        <v/>
      </c>
      <c r="AK108" s="20" t="str">
        <f t="shared" si="55"/>
        <v/>
      </c>
      <c r="AL108" s="20" t="str">
        <f>IF(E108="","",SUM( INDEX($I$9, 1) : I108))</f>
        <v/>
      </c>
      <c r="AM108" s="20" t="str">
        <f t="shared" si="56"/>
        <v/>
      </c>
      <c r="AN108" s="20" t="str">
        <f>IF(E108="","",SUM( INDEX($AM$9, 1) : AM108))</f>
        <v/>
      </c>
      <c r="AO108" s="43" t="str">
        <f t="shared" si="57"/>
        <v/>
      </c>
      <c r="AP108" s="43" t="str">
        <f t="shared" si="58"/>
        <v/>
      </c>
      <c r="AQ108" s="35" t="str">
        <f t="shared" si="59"/>
        <v/>
      </c>
      <c r="AR108" s="35" t="str">
        <f t="shared" si="60"/>
        <v/>
      </c>
      <c r="AS108" s="35" t="str">
        <f t="shared" si="61"/>
        <v/>
      </c>
      <c r="AT108" s="35" t="str">
        <f t="shared" si="62"/>
        <v/>
      </c>
      <c r="AU108" s="35" t="str">
        <f t="shared" si="63"/>
        <v/>
      </c>
      <c r="AV108" s="35" t="str">
        <f t="shared" si="64"/>
        <v/>
      </c>
      <c r="AW108" s="58" t="str">
        <f t="shared" si="65"/>
        <v/>
      </c>
      <c r="AX108" s="62" t="str">
        <f t="shared" si="66"/>
        <v/>
      </c>
      <c r="AY108" s="62" t="str">
        <f t="shared" si="67"/>
        <v/>
      </c>
      <c r="AZ108" s="62" t="str">
        <f t="shared" si="68"/>
        <v/>
      </c>
      <c r="BA108" s="62" t="str">
        <f t="shared" si="69"/>
        <v/>
      </c>
      <c r="BB108" s="62" t="str">
        <f t="shared" si="70"/>
        <v/>
      </c>
      <c r="BC108" s="62" t="str">
        <f t="shared" si="71"/>
        <v/>
      </c>
      <c r="BD108" s="69" t="str">
        <f t="shared" si="72"/>
        <v/>
      </c>
      <c r="BE108" s="69" t="str">
        <f t="shared" si="73"/>
        <v/>
      </c>
      <c r="BF108" s="69" t="str">
        <f>IF(Z108=Z109,"",SUM(AW$9:AW108)-SUM(BF$9:BF107))</f>
        <v/>
      </c>
      <c r="BG108" s="12">
        <f t="shared" si="75"/>
        <v>100</v>
      </c>
    </row>
    <row r="109" spans="1:59" ht="20.100000000000001" customHeight="1">
      <c r="A109" s="13">
        <f t="shared" si="74"/>
        <v>101</v>
      </c>
      <c r="B109" s="153"/>
      <c r="C109" s="33"/>
      <c r="D109" s="33"/>
      <c r="E109" s="154"/>
      <c r="F109" s="155"/>
      <c r="G109" s="156"/>
      <c r="H109" s="19" t="str">
        <f t="shared" si="39"/>
        <v/>
      </c>
      <c r="I109" s="157"/>
      <c r="J109" s="19" t="str">
        <f t="shared" si="40"/>
        <v/>
      </c>
      <c r="K109" s="33"/>
      <c r="L109" s="34"/>
      <c r="M109" s="34"/>
      <c r="N109" s="19" t="str">
        <f t="shared" si="41"/>
        <v/>
      </c>
      <c r="O109" s="157"/>
      <c r="P109" s="19" t="str">
        <f t="shared" si="42"/>
        <v/>
      </c>
      <c r="Q109" s="19" t="str">
        <f t="shared" si="43"/>
        <v/>
      </c>
      <c r="R109" s="22"/>
      <c r="S109" s="33"/>
      <c r="T109" s="35" t="str">
        <f>IF(E109="","",Instructions!$B$5)</f>
        <v/>
      </c>
      <c r="U109" s="75" t="str">
        <f>IF(E109="","",Instructions!$C$5)</f>
        <v/>
      </c>
      <c r="V109" s="87" t="str">
        <f t="shared" si="44"/>
        <v/>
      </c>
      <c r="W109" s="72" t="str">
        <f>IF(E109="","",VLOOKUP(D109,Supervisors!$B$9:$F$32,5,FALSE))</f>
        <v/>
      </c>
      <c r="X109" s="72" t="str">
        <f>IF(E109="","",VLOOKUP(D109,Supervisors!$B$9:$G$32,6,FALSE))</f>
        <v/>
      </c>
      <c r="Y109" s="20" t="str">
        <f t="shared" si="45"/>
        <v/>
      </c>
      <c r="Z109" s="20" t="str">
        <f t="shared" si="46"/>
        <v/>
      </c>
      <c r="AA109" s="20" t="str">
        <f t="shared" si="47"/>
        <v/>
      </c>
      <c r="AB109" s="20" t="str">
        <f t="shared" si="48"/>
        <v/>
      </c>
      <c r="AC109" s="20" t="str">
        <f t="shared" si="49"/>
        <v/>
      </c>
      <c r="AD109" s="20" t="str">
        <f t="shared" si="50"/>
        <v/>
      </c>
      <c r="AE109" s="20" t="str">
        <f>IF(E109="","",SUM( INDEX( $H$9, 1) : H109))</f>
        <v/>
      </c>
      <c r="AF109" s="20" t="str">
        <f t="shared" si="51"/>
        <v/>
      </c>
      <c r="AG109" s="20" t="str">
        <f>IF(E109="","",SUM($AF$9:AF109))</f>
        <v/>
      </c>
      <c r="AH109" s="43" t="str">
        <f t="shared" si="52"/>
        <v/>
      </c>
      <c r="AI109" s="20" t="str">
        <f t="shared" si="53"/>
        <v/>
      </c>
      <c r="AJ109" s="20" t="str">
        <f t="shared" si="54"/>
        <v/>
      </c>
      <c r="AK109" s="20" t="str">
        <f t="shared" si="55"/>
        <v/>
      </c>
      <c r="AL109" s="20" t="str">
        <f>IF(E109="","",SUM( INDEX($I$9, 1) : I109))</f>
        <v/>
      </c>
      <c r="AM109" s="20" t="str">
        <f t="shared" si="56"/>
        <v/>
      </c>
      <c r="AN109" s="20" t="str">
        <f>IF(E109="","",SUM( INDEX($AM$9, 1) : AM109))</f>
        <v/>
      </c>
      <c r="AO109" s="43" t="str">
        <f t="shared" si="57"/>
        <v/>
      </c>
      <c r="AP109" s="43" t="str">
        <f t="shared" si="58"/>
        <v/>
      </c>
      <c r="AQ109" s="35" t="str">
        <f t="shared" si="59"/>
        <v/>
      </c>
      <c r="AR109" s="35" t="str">
        <f t="shared" si="60"/>
        <v/>
      </c>
      <c r="AS109" s="35" t="str">
        <f t="shared" si="61"/>
        <v/>
      </c>
      <c r="AT109" s="35" t="str">
        <f t="shared" si="62"/>
        <v/>
      </c>
      <c r="AU109" s="35" t="str">
        <f t="shared" si="63"/>
        <v/>
      </c>
      <c r="AV109" s="35" t="str">
        <f t="shared" si="64"/>
        <v/>
      </c>
      <c r="AW109" s="58" t="str">
        <f t="shared" si="65"/>
        <v/>
      </c>
      <c r="AX109" s="62" t="str">
        <f t="shared" si="66"/>
        <v/>
      </c>
      <c r="AY109" s="62" t="str">
        <f t="shared" si="67"/>
        <v/>
      </c>
      <c r="AZ109" s="62" t="str">
        <f t="shared" si="68"/>
        <v/>
      </c>
      <c r="BA109" s="62" t="str">
        <f t="shared" si="69"/>
        <v/>
      </c>
      <c r="BB109" s="62" t="str">
        <f t="shared" si="70"/>
        <v/>
      </c>
      <c r="BC109" s="62" t="str">
        <f t="shared" si="71"/>
        <v/>
      </c>
      <c r="BD109" s="69" t="str">
        <f t="shared" si="72"/>
        <v/>
      </c>
      <c r="BE109" s="69" t="str">
        <f t="shared" si="73"/>
        <v/>
      </c>
      <c r="BF109" s="69" t="str">
        <f>IF(Z109=Z110,"",SUM(AW$9:AW109)-SUM(BF$9:BF108))</f>
        <v/>
      </c>
      <c r="BG109" s="12">
        <f t="shared" si="75"/>
        <v>101</v>
      </c>
    </row>
    <row r="110" spans="1:59" ht="20.100000000000001" customHeight="1">
      <c r="A110" s="13">
        <f t="shared" si="74"/>
        <v>102</v>
      </c>
      <c r="B110" s="153"/>
      <c r="C110" s="33"/>
      <c r="D110" s="33"/>
      <c r="E110" s="154"/>
      <c r="F110" s="155"/>
      <c r="G110" s="156"/>
      <c r="H110" s="19" t="str">
        <f t="shared" si="39"/>
        <v/>
      </c>
      <c r="I110" s="157"/>
      <c r="J110" s="19" t="str">
        <f t="shared" si="40"/>
        <v/>
      </c>
      <c r="K110" s="33"/>
      <c r="L110" s="34"/>
      <c r="M110" s="34"/>
      <c r="N110" s="19" t="str">
        <f t="shared" si="41"/>
        <v/>
      </c>
      <c r="O110" s="157"/>
      <c r="P110" s="19" t="str">
        <f t="shared" si="42"/>
        <v/>
      </c>
      <c r="Q110" s="19" t="str">
        <f t="shared" si="43"/>
        <v/>
      </c>
      <c r="R110" s="22"/>
      <c r="S110" s="33"/>
      <c r="T110" s="35" t="str">
        <f>IF(E110="","",Instructions!$B$5)</f>
        <v/>
      </c>
      <c r="U110" s="75" t="str">
        <f>IF(E110="","",Instructions!$C$5)</f>
        <v/>
      </c>
      <c r="V110" s="87" t="str">
        <f t="shared" si="44"/>
        <v/>
      </c>
      <c r="W110" s="72" t="str">
        <f>IF(E110="","",VLOOKUP(D110,Supervisors!$B$9:$F$32,5,FALSE))</f>
        <v/>
      </c>
      <c r="X110" s="72" t="str">
        <f>IF(E110="","",VLOOKUP(D110,Supervisors!$B$9:$G$32,6,FALSE))</f>
        <v/>
      </c>
      <c r="Y110" s="20" t="str">
        <f t="shared" si="45"/>
        <v/>
      </c>
      <c r="Z110" s="20" t="str">
        <f t="shared" si="46"/>
        <v/>
      </c>
      <c r="AA110" s="20" t="str">
        <f t="shared" si="47"/>
        <v/>
      </c>
      <c r="AB110" s="20" t="str">
        <f t="shared" si="48"/>
        <v/>
      </c>
      <c r="AC110" s="20" t="str">
        <f t="shared" si="49"/>
        <v/>
      </c>
      <c r="AD110" s="20" t="str">
        <f t="shared" si="50"/>
        <v/>
      </c>
      <c r="AE110" s="20" t="str">
        <f>IF(E110="","",SUM( INDEX( $H$9, 1) : H110))</f>
        <v/>
      </c>
      <c r="AF110" s="20" t="str">
        <f t="shared" si="51"/>
        <v/>
      </c>
      <c r="AG110" s="20" t="str">
        <f>IF(E110="","",SUM($AF$9:AF110))</f>
        <v/>
      </c>
      <c r="AH110" s="43" t="str">
        <f t="shared" si="52"/>
        <v/>
      </c>
      <c r="AI110" s="20" t="str">
        <f t="shared" si="53"/>
        <v/>
      </c>
      <c r="AJ110" s="20" t="str">
        <f t="shared" si="54"/>
        <v/>
      </c>
      <c r="AK110" s="20" t="str">
        <f t="shared" si="55"/>
        <v/>
      </c>
      <c r="AL110" s="20" t="str">
        <f>IF(E110="","",SUM( INDEX($I$9, 1) : I110))</f>
        <v/>
      </c>
      <c r="AM110" s="20" t="str">
        <f t="shared" si="56"/>
        <v/>
      </c>
      <c r="AN110" s="20" t="str">
        <f>IF(E110="","",SUM( INDEX($AM$9, 1) : AM110))</f>
        <v/>
      </c>
      <c r="AO110" s="43" t="str">
        <f t="shared" si="57"/>
        <v/>
      </c>
      <c r="AP110" s="43" t="str">
        <f t="shared" si="58"/>
        <v/>
      </c>
      <c r="AQ110" s="35" t="str">
        <f t="shared" si="59"/>
        <v/>
      </c>
      <c r="AR110" s="35" t="str">
        <f t="shared" si="60"/>
        <v/>
      </c>
      <c r="AS110" s="35" t="str">
        <f t="shared" si="61"/>
        <v/>
      </c>
      <c r="AT110" s="35" t="str">
        <f t="shared" si="62"/>
        <v/>
      </c>
      <c r="AU110" s="35" t="str">
        <f t="shared" si="63"/>
        <v/>
      </c>
      <c r="AV110" s="35" t="str">
        <f t="shared" si="64"/>
        <v/>
      </c>
      <c r="AW110" s="58" t="str">
        <f t="shared" si="65"/>
        <v/>
      </c>
      <c r="AX110" s="62" t="str">
        <f t="shared" si="66"/>
        <v/>
      </c>
      <c r="AY110" s="62" t="str">
        <f t="shared" si="67"/>
        <v/>
      </c>
      <c r="AZ110" s="62" t="str">
        <f t="shared" si="68"/>
        <v/>
      </c>
      <c r="BA110" s="62" t="str">
        <f t="shared" si="69"/>
        <v/>
      </c>
      <c r="BB110" s="62" t="str">
        <f t="shared" si="70"/>
        <v/>
      </c>
      <c r="BC110" s="62" t="str">
        <f t="shared" si="71"/>
        <v/>
      </c>
      <c r="BD110" s="69" t="str">
        <f t="shared" si="72"/>
        <v/>
      </c>
      <c r="BE110" s="69" t="str">
        <f t="shared" si="73"/>
        <v/>
      </c>
      <c r="BF110" s="69" t="str">
        <f>IF(Z110=Z111,"",SUM(AW$9:AW110)-SUM(BF$9:BF109))</f>
        <v/>
      </c>
      <c r="BG110" s="12">
        <f t="shared" si="75"/>
        <v>102</v>
      </c>
    </row>
    <row r="111" spans="1:59" ht="20.100000000000001" customHeight="1">
      <c r="A111" s="13">
        <f t="shared" si="74"/>
        <v>103</v>
      </c>
      <c r="B111" s="153"/>
      <c r="C111" s="33"/>
      <c r="D111" s="33"/>
      <c r="E111" s="154"/>
      <c r="F111" s="155"/>
      <c r="G111" s="156"/>
      <c r="H111" s="19" t="str">
        <f t="shared" si="39"/>
        <v/>
      </c>
      <c r="I111" s="157"/>
      <c r="J111" s="19" t="str">
        <f t="shared" si="40"/>
        <v/>
      </c>
      <c r="K111" s="33"/>
      <c r="L111" s="34"/>
      <c r="M111" s="34"/>
      <c r="N111" s="19" t="str">
        <f t="shared" si="41"/>
        <v/>
      </c>
      <c r="O111" s="157"/>
      <c r="P111" s="19" t="str">
        <f t="shared" si="42"/>
        <v/>
      </c>
      <c r="Q111" s="19" t="str">
        <f t="shared" si="43"/>
        <v/>
      </c>
      <c r="R111" s="22"/>
      <c r="S111" s="33"/>
      <c r="T111" s="35" t="str">
        <f>IF(E111="","",Instructions!$B$5)</f>
        <v/>
      </c>
      <c r="U111" s="75" t="str">
        <f>IF(E111="","",Instructions!$C$5)</f>
        <v/>
      </c>
      <c r="V111" s="87" t="str">
        <f t="shared" si="44"/>
        <v/>
      </c>
      <c r="W111" s="72" t="str">
        <f>IF(E111="","",VLOOKUP(D111,Supervisors!$B$9:$F$32,5,FALSE))</f>
        <v/>
      </c>
      <c r="X111" s="72" t="str">
        <f>IF(E111="","",VLOOKUP(D111,Supervisors!$B$9:$G$32,6,FALSE))</f>
        <v/>
      </c>
      <c r="Y111" s="20" t="str">
        <f t="shared" si="45"/>
        <v/>
      </c>
      <c r="Z111" s="20" t="str">
        <f t="shared" si="46"/>
        <v/>
      </c>
      <c r="AA111" s="20" t="str">
        <f t="shared" si="47"/>
        <v/>
      </c>
      <c r="AB111" s="20" t="str">
        <f t="shared" si="48"/>
        <v/>
      </c>
      <c r="AC111" s="20" t="str">
        <f t="shared" si="49"/>
        <v/>
      </c>
      <c r="AD111" s="20" t="str">
        <f t="shared" si="50"/>
        <v/>
      </c>
      <c r="AE111" s="20" t="str">
        <f>IF(E111="","",SUM( INDEX( $H$9, 1) : H111))</f>
        <v/>
      </c>
      <c r="AF111" s="20" t="str">
        <f t="shared" si="51"/>
        <v/>
      </c>
      <c r="AG111" s="20" t="str">
        <f>IF(E111="","",SUM($AF$9:AF111))</f>
        <v/>
      </c>
      <c r="AH111" s="43" t="str">
        <f t="shared" si="52"/>
        <v/>
      </c>
      <c r="AI111" s="20" t="str">
        <f t="shared" si="53"/>
        <v/>
      </c>
      <c r="AJ111" s="20" t="str">
        <f t="shared" si="54"/>
        <v/>
      </c>
      <c r="AK111" s="20" t="str">
        <f t="shared" si="55"/>
        <v/>
      </c>
      <c r="AL111" s="20" t="str">
        <f>IF(E111="","",SUM( INDEX($I$9, 1) : I111))</f>
        <v/>
      </c>
      <c r="AM111" s="20" t="str">
        <f t="shared" si="56"/>
        <v/>
      </c>
      <c r="AN111" s="20" t="str">
        <f>IF(E111="","",SUM( INDEX($AM$9, 1) : AM111))</f>
        <v/>
      </c>
      <c r="AO111" s="43" t="str">
        <f t="shared" si="57"/>
        <v/>
      </c>
      <c r="AP111" s="43" t="str">
        <f t="shared" si="58"/>
        <v/>
      </c>
      <c r="AQ111" s="35" t="str">
        <f t="shared" si="59"/>
        <v/>
      </c>
      <c r="AR111" s="35" t="str">
        <f t="shared" si="60"/>
        <v/>
      </c>
      <c r="AS111" s="35" t="str">
        <f t="shared" si="61"/>
        <v/>
      </c>
      <c r="AT111" s="35" t="str">
        <f t="shared" si="62"/>
        <v/>
      </c>
      <c r="AU111" s="35" t="str">
        <f t="shared" si="63"/>
        <v/>
      </c>
      <c r="AV111" s="35" t="str">
        <f t="shared" si="64"/>
        <v/>
      </c>
      <c r="AW111" s="58" t="str">
        <f t="shared" si="65"/>
        <v/>
      </c>
      <c r="AX111" s="62" t="str">
        <f t="shared" si="66"/>
        <v/>
      </c>
      <c r="AY111" s="62" t="str">
        <f t="shared" si="67"/>
        <v/>
      </c>
      <c r="AZ111" s="62" t="str">
        <f t="shared" si="68"/>
        <v/>
      </c>
      <c r="BA111" s="62" t="str">
        <f t="shared" si="69"/>
        <v/>
      </c>
      <c r="BB111" s="62" t="str">
        <f t="shared" si="70"/>
        <v/>
      </c>
      <c r="BC111" s="62" t="str">
        <f t="shared" si="71"/>
        <v/>
      </c>
      <c r="BD111" s="69" t="str">
        <f t="shared" si="72"/>
        <v/>
      </c>
      <c r="BE111" s="69" t="str">
        <f t="shared" si="73"/>
        <v/>
      </c>
      <c r="BF111" s="69" t="str">
        <f>IF(Z111=Z112,"",SUM(AW$9:AW111)-SUM(BF$9:BF110))</f>
        <v/>
      </c>
      <c r="BG111" s="12">
        <f t="shared" si="75"/>
        <v>103</v>
      </c>
    </row>
    <row r="112" spans="1:59" ht="20.100000000000001" customHeight="1">
      <c r="A112" s="13">
        <f t="shared" si="74"/>
        <v>104</v>
      </c>
      <c r="B112" s="153"/>
      <c r="C112" s="33"/>
      <c r="D112" s="33"/>
      <c r="E112" s="154"/>
      <c r="F112" s="155"/>
      <c r="G112" s="156"/>
      <c r="H112" s="19" t="str">
        <f t="shared" si="39"/>
        <v/>
      </c>
      <c r="I112" s="157"/>
      <c r="J112" s="19" t="str">
        <f t="shared" si="40"/>
        <v/>
      </c>
      <c r="K112" s="33"/>
      <c r="L112" s="34"/>
      <c r="M112" s="34"/>
      <c r="N112" s="19" t="str">
        <f t="shared" si="41"/>
        <v/>
      </c>
      <c r="O112" s="157"/>
      <c r="P112" s="19" t="str">
        <f t="shared" si="42"/>
        <v/>
      </c>
      <c r="Q112" s="19" t="str">
        <f t="shared" si="43"/>
        <v/>
      </c>
      <c r="R112" s="22"/>
      <c r="S112" s="33"/>
      <c r="T112" s="35" t="str">
        <f>IF(E112="","",Instructions!$B$5)</f>
        <v/>
      </c>
      <c r="U112" s="75" t="str">
        <f>IF(E112="","",Instructions!$C$5)</f>
        <v/>
      </c>
      <c r="V112" s="87" t="str">
        <f t="shared" si="44"/>
        <v/>
      </c>
      <c r="W112" s="72" t="str">
        <f>IF(E112="","",VLOOKUP(D112,Supervisors!$B$9:$F$32,5,FALSE))</f>
        <v/>
      </c>
      <c r="X112" s="72" t="str">
        <f>IF(E112="","",VLOOKUP(D112,Supervisors!$B$9:$G$32,6,FALSE))</f>
        <v/>
      </c>
      <c r="Y112" s="20" t="str">
        <f t="shared" si="45"/>
        <v/>
      </c>
      <c r="Z112" s="20" t="str">
        <f t="shared" si="46"/>
        <v/>
      </c>
      <c r="AA112" s="20" t="str">
        <f t="shared" si="47"/>
        <v/>
      </c>
      <c r="AB112" s="20" t="str">
        <f t="shared" si="48"/>
        <v/>
      </c>
      <c r="AC112" s="20" t="str">
        <f t="shared" si="49"/>
        <v/>
      </c>
      <c r="AD112" s="20" t="str">
        <f t="shared" si="50"/>
        <v/>
      </c>
      <c r="AE112" s="20" t="str">
        <f>IF(E112="","",SUM( INDEX( $H$9, 1) : H112))</f>
        <v/>
      </c>
      <c r="AF112" s="20" t="str">
        <f t="shared" si="51"/>
        <v/>
      </c>
      <c r="AG112" s="20" t="str">
        <f>IF(E112="","",SUM($AF$9:AF112))</f>
        <v/>
      </c>
      <c r="AH112" s="43" t="str">
        <f t="shared" si="52"/>
        <v/>
      </c>
      <c r="AI112" s="20" t="str">
        <f t="shared" si="53"/>
        <v/>
      </c>
      <c r="AJ112" s="20" t="str">
        <f t="shared" si="54"/>
        <v/>
      </c>
      <c r="AK112" s="20" t="str">
        <f t="shared" si="55"/>
        <v/>
      </c>
      <c r="AL112" s="20" t="str">
        <f>IF(E112="","",SUM( INDEX($I$9, 1) : I112))</f>
        <v/>
      </c>
      <c r="AM112" s="20" t="str">
        <f t="shared" si="56"/>
        <v/>
      </c>
      <c r="AN112" s="20" t="str">
        <f>IF(E112="","",SUM( INDEX($AM$9, 1) : AM112))</f>
        <v/>
      </c>
      <c r="AO112" s="43" t="str">
        <f t="shared" si="57"/>
        <v/>
      </c>
      <c r="AP112" s="43" t="str">
        <f t="shared" si="58"/>
        <v/>
      </c>
      <c r="AQ112" s="35" t="str">
        <f t="shared" si="59"/>
        <v/>
      </c>
      <c r="AR112" s="35" t="str">
        <f t="shared" si="60"/>
        <v/>
      </c>
      <c r="AS112" s="35" t="str">
        <f t="shared" si="61"/>
        <v/>
      </c>
      <c r="AT112" s="35" t="str">
        <f t="shared" si="62"/>
        <v/>
      </c>
      <c r="AU112" s="35" t="str">
        <f t="shared" si="63"/>
        <v/>
      </c>
      <c r="AV112" s="35" t="str">
        <f t="shared" si="64"/>
        <v/>
      </c>
      <c r="AW112" s="58" t="str">
        <f t="shared" si="65"/>
        <v/>
      </c>
      <c r="AX112" s="62" t="str">
        <f t="shared" si="66"/>
        <v/>
      </c>
      <c r="AY112" s="62" t="str">
        <f t="shared" si="67"/>
        <v/>
      </c>
      <c r="AZ112" s="62" t="str">
        <f t="shared" si="68"/>
        <v/>
      </c>
      <c r="BA112" s="62" t="str">
        <f t="shared" si="69"/>
        <v/>
      </c>
      <c r="BB112" s="62" t="str">
        <f t="shared" si="70"/>
        <v/>
      </c>
      <c r="BC112" s="62" t="str">
        <f t="shared" si="71"/>
        <v/>
      </c>
      <c r="BD112" s="69" t="str">
        <f t="shared" si="72"/>
        <v/>
      </c>
      <c r="BE112" s="69" t="str">
        <f t="shared" si="73"/>
        <v/>
      </c>
      <c r="BF112" s="69" t="str">
        <f>IF(Z112=Z113,"",SUM(AW$9:AW112)-SUM(BF$9:BF111))</f>
        <v/>
      </c>
      <c r="BG112" s="12">
        <f t="shared" si="75"/>
        <v>104</v>
      </c>
    </row>
    <row r="113" spans="1:59" ht="20.100000000000001" customHeight="1">
      <c r="A113" s="13">
        <f t="shared" si="74"/>
        <v>105</v>
      </c>
      <c r="B113" s="153"/>
      <c r="C113" s="33"/>
      <c r="D113" s="33"/>
      <c r="E113" s="154"/>
      <c r="F113" s="155"/>
      <c r="G113" s="156"/>
      <c r="H113" s="19" t="str">
        <f t="shared" si="39"/>
        <v/>
      </c>
      <c r="I113" s="157"/>
      <c r="J113" s="19" t="str">
        <f t="shared" si="40"/>
        <v/>
      </c>
      <c r="K113" s="33"/>
      <c r="L113" s="34"/>
      <c r="M113" s="34"/>
      <c r="N113" s="19" t="str">
        <f t="shared" si="41"/>
        <v/>
      </c>
      <c r="O113" s="157"/>
      <c r="P113" s="19" t="str">
        <f t="shared" si="42"/>
        <v/>
      </c>
      <c r="Q113" s="19" t="str">
        <f t="shared" si="43"/>
        <v/>
      </c>
      <c r="R113" s="22"/>
      <c r="S113" s="33"/>
      <c r="T113" s="35" t="str">
        <f>IF(E113="","",Instructions!$B$5)</f>
        <v/>
      </c>
      <c r="U113" s="75" t="str">
        <f>IF(E113="","",Instructions!$C$5)</f>
        <v/>
      </c>
      <c r="V113" s="87" t="str">
        <f t="shared" si="44"/>
        <v/>
      </c>
      <c r="W113" s="72" t="str">
        <f>IF(E113="","",VLOOKUP(D113,Supervisors!$B$9:$F$32,5,FALSE))</f>
        <v/>
      </c>
      <c r="X113" s="72" t="str">
        <f>IF(E113="","",VLOOKUP(D113,Supervisors!$B$9:$G$32,6,FALSE))</f>
        <v/>
      </c>
      <c r="Y113" s="20" t="str">
        <f t="shared" si="45"/>
        <v/>
      </c>
      <c r="Z113" s="20" t="str">
        <f t="shared" si="46"/>
        <v/>
      </c>
      <c r="AA113" s="20" t="str">
        <f t="shared" si="47"/>
        <v/>
      </c>
      <c r="AB113" s="20" t="str">
        <f t="shared" si="48"/>
        <v/>
      </c>
      <c r="AC113" s="20" t="str">
        <f t="shared" si="49"/>
        <v/>
      </c>
      <c r="AD113" s="20" t="str">
        <f t="shared" si="50"/>
        <v/>
      </c>
      <c r="AE113" s="20" t="str">
        <f>IF(E113="","",SUM( INDEX( $H$9, 1) : H113))</f>
        <v/>
      </c>
      <c r="AF113" s="20" t="str">
        <f t="shared" si="51"/>
        <v/>
      </c>
      <c r="AG113" s="20" t="str">
        <f>IF(E113="","",SUM($AF$9:AF113))</f>
        <v/>
      </c>
      <c r="AH113" s="43" t="str">
        <f t="shared" si="52"/>
        <v/>
      </c>
      <c r="AI113" s="20" t="str">
        <f t="shared" si="53"/>
        <v/>
      </c>
      <c r="AJ113" s="20" t="str">
        <f t="shared" si="54"/>
        <v/>
      </c>
      <c r="AK113" s="20" t="str">
        <f t="shared" si="55"/>
        <v/>
      </c>
      <c r="AL113" s="20" t="str">
        <f>IF(E113="","",SUM( INDEX($I$9, 1) : I113))</f>
        <v/>
      </c>
      <c r="AM113" s="20" t="str">
        <f t="shared" si="56"/>
        <v/>
      </c>
      <c r="AN113" s="20" t="str">
        <f>IF(E113="","",SUM( INDEX($AM$9, 1) : AM113))</f>
        <v/>
      </c>
      <c r="AO113" s="43" t="str">
        <f t="shared" si="57"/>
        <v/>
      </c>
      <c r="AP113" s="43" t="str">
        <f t="shared" si="58"/>
        <v/>
      </c>
      <c r="AQ113" s="35" t="str">
        <f t="shared" si="59"/>
        <v/>
      </c>
      <c r="AR113" s="35" t="str">
        <f t="shared" si="60"/>
        <v/>
      </c>
      <c r="AS113" s="35" t="str">
        <f t="shared" si="61"/>
        <v/>
      </c>
      <c r="AT113" s="35" t="str">
        <f t="shared" si="62"/>
        <v/>
      </c>
      <c r="AU113" s="35" t="str">
        <f t="shared" si="63"/>
        <v/>
      </c>
      <c r="AV113" s="35" t="str">
        <f t="shared" si="64"/>
        <v/>
      </c>
      <c r="AW113" s="58" t="str">
        <f t="shared" si="65"/>
        <v/>
      </c>
      <c r="AX113" s="62" t="str">
        <f t="shared" si="66"/>
        <v/>
      </c>
      <c r="AY113" s="62" t="str">
        <f t="shared" si="67"/>
        <v/>
      </c>
      <c r="AZ113" s="62" t="str">
        <f t="shared" si="68"/>
        <v/>
      </c>
      <c r="BA113" s="62" t="str">
        <f t="shared" si="69"/>
        <v/>
      </c>
      <c r="BB113" s="62" t="str">
        <f t="shared" si="70"/>
        <v/>
      </c>
      <c r="BC113" s="62" t="str">
        <f t="shared" si="71"/>
        <v/>
      </c>
      <c r="BD113" s="69" t="str">
        <f t="shared" si="72"/>
        <v/>
      </c>
      <c r="BE113" s="69" t="str">
        <f t="shared" si="73"/>
        <v/>
      </c>
      <c r="BF113" s="69" t="str">
        <f>IF(Z113=Z114,"",SUM(AW$9:AW113)-SUM(BF$9:BF112))</f>
        <v/>
      </c>
      <c r="BG113" s="12">
        <f t="shared" si="75"/>
        <v>105</v>
      </c>
    </row>
    <row r="114" spans="1:59" ht="20.100000000000001" customHeight="1">
      <c r="A114" s="13">
        <f t="shared" si="74"/>
        <v>106</v>
      </c>
      <c r="B114" s="153"/>
      <c r="C114" s="33"/>
      <c r="D114" s="33"/>
      <c r="E114" s="154"/>
      <c r="F114" s="155"/>
      <c r="G114" s="156"/>
      <c r="H114" s="19" t="str">
        <f t="shared" si="39"/>
        <v/>
      </c>
      <c r="I114" s="157"/>
      <c r="J114" s="19" t="str">
        <f t="shared" si="40"/>
        <v/>
      </c>
      <c r="K114" s="33"/>
      <c r="L114" s="34"/>
      <c r="M114" s="34"/>
      <c r="N114" s="19" t="str">
        <f t="shared" si="41"/>
        <v/>
      </c>
      <c r="O114" s="157"/>
      <c r="P114" s="19" t="str">
        <f t="shared" si="42"/>
        <v/>
      </c>
      <c r="Q114" s="19" t="str">
        <f t="shared" si="43"/>
        <v/>
      </c>
      <c r="R114" s="22"/>
      <c r="S114" s="33"/>
      <c r="T114" s="35" t="str">
        <f>IF(E114="","",Instructions!$B$5)</f>
        <v/>
      </c>
      <c r="U114" s="75" t="str">
        <f>IF(E114="","",Instructions!$C$5)</f>
        <v/>
      </c>
      <c r="V114" s="87" t="str">
        <f t="shared" si="44"/>
        <v/>
      </c>
      <c r="W114" s="72" t="str">
        <f>IF(E114="","",VLOOKUP(D114,Supervisors!$B$9:$F$32,5,FALSE))</f>
        <v/>
      </c>
      <c r="X114" s="72" t="str">
        <f>IF(E114="","",VLOOKUP(D114,Supervisors!$B$9:$G$32,6,FALSE))</f>
        <v/>
      </c>
      <c r="Y114" s="20" t="str">
        <f t="shared" si="45"/>
        <v/>
      </c>
      <c r="Z114" s="20" t="str">
        <f t="shared" si="46"/>
        <v/>
      </c>
      <c r="AA114" s="20" t="str">
        <f t="shared" si="47"/>
        <v/>
      </c>
      <c r="AB114" s="20" t="str">
        <f t="shared" si="48"/>
        <v/>
      </c>
      <c r="AC114" s="20" t="str">
        <f t="shared" si="49"/>
        <v/>
      </c>
      <c r="AD114" s="20" t="str">
        <f t="shared" si="50"/>
        <v/>
      </c>
      <c r="AE114" s="20" t="str">
        <f>IF(E114="","",SUM( INDEX( $H$9, 1) : H114))</f>
        <v/>
      </c>
      <c r="AF114" s="20" t="str">
        <f t="shared" si="51"/>
        <v/>
      </c>
      <c r="AG114" s="20" t="str">
        <f>IF(E114="","",SUM($AF$9:AF114))</f>
        <v/>
      </c>
      <c r="AH114" s="43" t="str">
        <f t="shared" si="52"/>
        <v/>
      </c>
      <c r="AI114" s="20" t="str">
        <f t="shared" si="53"/>
        <v/>
      </c>
      <c r="AJ114" s="20" t="str">
        <f t="shared" si="54"/>
        <v/>
      </c>
      <c r="AK114" s="20" t="str">
        <f t="shared" si="55"/>
        <v/>
      </c>
      <c r="AL114" s="20" t="str">
        <f>IF(E114="","",SUM( INDEX($I$9, 1) : I114))</f>
        <v/>
      </c>
      <c r="AM114" s="20" t="str">
        <f t="shared" si="56"/>
        <v/>
      </c>
      <c r="AN114" s="20" t="str">
        <f>IF(E114="","",SUM( INDEX($AM$9, 1) : AM114))</f>
        <v/>
      </c>
      <c r="AO114" s="43" t="str">
        <f t="shared" si="57"/>
        <v/>
      </c>
      <c r="AP114" s="43" t="str">
        <f t="shared" si="58"/>
        <v/>
      </c>
      <c r="AQ114" s="35" t="str">
        <f t="shared" si="59"/>
        <v/>
      </c>
      <c r="AR114" s="35" t="str">
        <f t="shared" si="60"/>
        <v/>
      </c>
      <c r="AS114" s="35" t="str">
        <f t="shared" si="61"/>
        <v/>
      </c>
      <c r="AT114" s="35" t="str">
        <f t="shared" si="62"/>
        <v/>
      </c>
      <c r="AU114" s="35" t="str">
        <f t="shared" si="63"/>
        <v/>
      </c>
      <c r="AV114" s="35" t="str">
        <f t="shared" si="64"/>
        <v/>
      </c>
      <c r="AW114" s="58" t="str">
        <f t="shared" si="65"/>
        <v/>
      </c>
      <c r="AX114" s="62" t="str">
        <f t="shared" si="66"/>
        <v/>
      </c>
      <c r="AY114" s="62" t="str">
        <f t="shared" si="67"/>
        <v/>
      </c>
      <c r="AZ114" s="62" t="str">
        <f t="shared" si="68"/>
        <v/>
      </c>
      <c r="BA114" s="62" t="str">
        <f t="shared" si="69"/>
        <v/>
      </c>
      <c r="BB114" s="62" t="str">
        <f t="shared" si="70"/>
        <v/>
      </c>
      <c r="BC114" s="62" t="str">
        <f t="shared" si="71"/>
        <v/>
      </c>
      <c r="BD114" s="69" t="str">
        <f t="shared" si="72"/>
        <v/>
      </c>
      <c r="BE114" s="69" t="str">
        <f t="shared" si="73"/>
        <v/>
      </c>
      <c r="BF114" s="69" t="str">
        <f>IF(Z114=Z115,"",SUM(AW$9:AW114)-SUM(BF$9:BF113))</f>
        <v/>
      </c>
      <c r="BG114" s="12">
        <f t="shared" si="75"/>
        <v>106</v>
      </c>
    </row>
    <row r="115" spans="1:59" ht="20.100000000000001" customHeight="1">
      <c r="A115" s="13">
        <f t="shared" si="74"/>
        <v>107</v>
      </c>
      <c r="B115" s="153"/>
      <c r="C115" s="33"/>
      <c r="D115" s="33"/>
      <c r="E115" s="154"/>
      <c r="F115" s="155"/>
      <c r="G115" s="156"/>
      <c r="H115" s="19" t="str">
        <f t="shared" si="39"/>
        <v/>
      </c>
      <c r="I115" s="157"/>
      <c r="J115" s="19" t="str">
        <f t="shared" si="40"/>
        <v/>
      </c>
      <c r="K115" s="33"/>
      <c r="L115" s="34"/>
      <c r="M115" s="34"/>
      <c r="N115" s="19" t="str">
        <f t="shared" si="41"/>
        <v/>
      </c>
      <c r="O115" s="157"/>
      <c r="P115" s="19" t="str">
        <f t="shared" si="42"/>
        <v/>
      </c>
      <c r="Q115" s="19" t="str">
        <f t="shared" si="43"/>
        <v/>
      </c>
      <c r="R115" s="22"/>
      <c r="S115" s="33"/>
      <c r="T115" s="35" t="str">
        <f>IF(E115="","",Instructions!$B$5)</f>
        <v/>
      </c>
      <c r="U115" s="75" t="str">
        <f>IF(E115="","",Instructions!$C$5)</f>
        <v/>
      </c>
      <c r="V115" s="87" t="str">
        <f t="shared" si="44"/>
        <v/>
      </c>
      <c r="W115" s="72" t="str">
        <f>IF(E115="","",VLOOKUP(D115,Supervisors!$B$9:$F$32,5,FALSE))</f>
        <v/>
      </c>
      <c r="X115" s="72" t="str">
        <f>IF(E115="","",VLOOKUP(D115,Supervisors!$B$9:$G$32,6,FALSE))</f>
        <v/>
      </c>
      <c r="Y115" s="20" t="str">
        <f t="shared" si="45"/>
        <v/>
      </c>
      <c r="Z115" s="20" t="str">
        <f t="shared" si="46"/>
        <v/>
      </c>
      <c r="AA115" s="20" t="str">
        <f t="shared" si="47"/>
        <v/>
      </c>
      <c r="AB115" s="20" t="str">
        <f t="shared" si="48"/>
        <v/>
      </c>
      <c r="AC115" s="20" t="str">
        <f t="shared" si="49"/>
        <v/>
      </c>
      <c r="AD115" s="20" t="str">
        <f t="shared" si="50"/>
        <v/>
      </c>
      <c r="AE115" s="20" t="str">
        <f>IF(E115="","",SUM( INDEX( $H$9, 1) : H115))</f>
        <v/>
      </c>
      <c r="AF115" s="20" t="str">
        <f t="shared" si="51"/>
        <v/>
      </c>
      <c r="AG115" s="20" t="str">
        <f>IF(E115="","",SUM($AF$9:AF115))</f>
        <v/>
      </c>
      <c r="AH115" s="43" t="str">
        <f t="shared" si="52"/>
        <v/>
      </c>
      <c r="AI115" s="20" t="str">
        <f t="shared" si="53"/>
        <v/>
      </c>
      <c r="AJ115" s="20" t="str">
        <f t="shared" si="54"/>
        <v/>
      </c>
      <c r="AK115" s="20" t="str">
        <f t="shared" si="55"/>
        <v/>
      </c>
      <c r="AL115" s="20" t="str">
        <f>IF(E115="","",SUM( INDEX($I$9, 1) : I115))</f>
        <v/>
      </c>
      <c r="AM115" s="20" t="str">
        <f t="shared" si="56"/>
        <v/>
      </c>
      <c r="AN115" s="20" t="str">
        <f>IF(E115="","",SUM( INDEX($AM$9, 1) : AM115))</f>
        <v/>
      </c>
      <c r="AO115" s="43" t="str">
        <f t="shared" si="57"/>
        <v/>
      </c>
      <c r="AP115" s="43" t="str">
        <f t="shared" si="58"/>
        <v/>
      </c>
      <c r="AQ115" s="35" t="str">
        <f t="shared" si="59"/>
        <v/>
      </c>
      <c r="AR115" s="35" t="str">
        <f t="shared" si="60"/>
        <v/>
      </c>
      <c r="AS115" s="35" t="str">
        <f t="shared" si="61"/>
        <v/>
      </c>
      <c r="AT115" s="35" t="str">
        <f t="shared" si="62"/>
        <v/>
      </c>
      <c r="AU115" s="35" t="str">
        <f t="shared" si="63"/>
        <v/>
      </c>
      <c r="AV115" s="35" t="str">
        <f t="shared" si="64"/>
        <v/>
      </c>
      <c r="AW115" s="58" t="str">
        <f t="shared" si="65"/>
        <v/>
      </c>
      <c r="AX115" s="62" t="str">
        <f t="shared" si="66"/>
        <v/>
      </c>
      <c r="AY115" s="62" t="str">
        <f t="shared" si="67"/>
        <v/>
      </c>
      <c r="AZ115" s="62" t="str">
        <f t="shared" si="68"/>
        <v/>
      </c>
      <c r="BA115" s="62" t="str">
        <f t="shared" si="69"/>
        <v/>
      </c>
      <c r="BB115" s="62" t="str">
        <f t="shared" si="70"/>
        <v/>
      </c>
      <c r="BC115" s="62" t="str">
        <f t="shared" si="71"/>
        <v/>
      </c>
      <c r="BD115" s="69" t="str">
        <f t="shared" si="72"/>
        <v/>
      </c>
      <c r="BE115" s="69" t="str">
        <f t="shared" si="73"/>
        <v/>
      </c>
      <c r="BF115" s="69" t="str">
        <f>IF(Z115=Z116,"",SUM(AW$9:AW115)-SUM(BF$9:BF114))</f>
        <v/>
      </c>
      <c r="BG115" s="12">
        <f t="shared" si="75"/>
        <v>107</v>
      </c>
    </row>
    <row r="116" spans="1:59" ht="20.100000000000001" customHeight="1">
      <c r="A116" s="13">
        <f t="shared" si="74"/>
        <v>108</v>
      </c>
      <c r="B116" s="153"/>
      <c r="C116" s="33"/>
      <c r="D116" s="33"/>
      <c r="E116" s="154"/>
      <c r="F116" s="155"/>
      <c r="G116" s="156"/>
      <c r="H116" s="19" t="str">
        <f t="shared" si="39"/>
        <v/>
      </c>
      <c r="I116" s="157"/>
      <c r="J116" s="19" t="str">
        <f t="shared" si="40"/>
        <v/>
      </c>
      <c r="K116" s="33"/>
      <c r="L116" s="34"/>
      <c r="M116" s="34"/>
      <c r="N116" s="19" t="str">
        <f t="shared" si="41"/>
        <v/>
      </c>
      <c r="O116" s="157"/>
      <c r="P116" s="19" t="str">
        <f t="shared" si="42"/>
        <v/>
      </c>
      <c r="Q116" s="19" t="str">
        <f t="shared" si="43"/>
        <v/>
      </c>
      <c r="R116" s="22"/>
      <c r="S116" s="33"/>
      <c r="T116" s="35" t="str">
        <f>IF(E116="","",Instructions!$B$5)</f>
        <v/>
      </c>
      <c r="U116" s="75" t="str">
        <f>IF(E116="","",Instructions!$C$5)</f>
        <v/>
      </c>
      <c r="V116" s="87" t="str">
        <f t="shared" si="44"/>
        <v/>
      </c>
      <c r="W116" s="72" t="str">
        <f>IF(E116="","",VLOOKUP(D116,Supervisors!$B$9:$F$32,5,FALSE))</f>
        <v/>
      </c>
      <c r="X116" s="72" t="str">
        <f>IF(E116="","",VLOOKUP(D116,Supervisors!$B$9:$G$32,6,FALSE))</f>
        <v/>
      </c>
      <c r="Y116" s="20" t="str">
        <f t="shared" si="45"/>
        <v/>
      </c>
      <c r="Z116" s="20" t="str">
        <f t="shared" si="46"/>
        <v/>
      </c>
      <c r="AA116" s="20" t="str">
        <f t="shared" si="47"/>
        <v/>
      </c>
      <c r="AB116" s="20" t="str">
        <f t="shared" si="48"/>
        <v/>
      </c>
      <c r="AC116" s="20" t="str">
        <f t="shared" si="49"/>
        <v/>
      </c>
      <c r="AD116" s="20" t="str">
        <f t="shared" si="50"/>
        <v/>
      </c>
      <c r="AE116" s="20" t="str">
        <f>IF(E116="","",SUM( INDEX( $H$9, 1) : H116))</f>
        <v/>
      </c>
      <c r="AF116" s="20" t="str">
        <f t="shared" si="51"/>
        <v/>
      </c>
      <c r="AG116" s="20" t="str">
        <f>IF(E116="","",SUM($AF$9:AF116))</f>
        <v/>
      </c>
      <c r="AH116" s="43" t="str">
        <f t="shared" si="52"/>
        <v/>
      </c>
      <c r="AI116" s="20" t="str">
        <f t="shared" si="53"/>
        <v/>
      </c>
      <c r="AJ116" s="20" t="str">
        <f t="shared" si="54"/>
        <v/>
      </c>
      <c r="AK116" s="20" t="str">
        <f t="shared" si="55"/>
        <v/>
      </c>
      <c r="AL116" s="20" t="str">
        <f>IF(E116="","",SUM( INDEX($I$9, 1) : I116))</f>
        <v/>
      </c>
      <c r="AM116" s="20" t="str">
        <f t="shared" si="56"/>
        <v/>
      </c>
      <c r="AN116" s="20" t="str">
        <f>IF(E116="","",SUM( INDEX($AM$9, 1) : AM116))</f>
        <v/>
      </c>
      <c r="AO116" s="43" t="str">
        <f t="shared" si="57"/>
        <v/>
      </c>
      <c r="AP116" s="43" t="str">
        <f t="shared" si="58"/>
        <v/>
      </c>
      <c r="AQ116" s="35" t="str">
        <f t="shared" si="59"/>
        <v/>
      </c>
      <c r="AR116" s="35" t="str">
        <f t="shared" si="60"/>
        <v/>
      </c>
      <c r="AS116" s="35" t="str">
        <f t="shared" si="61"/>
        <v/>
      </c>
      <c r="AT116" s="35" t="str">
        <f t="shared" si="62"/>
        <v/>
      </c>
      <c r="AU116" s="35" t="str">
        <f t="shared" si="63"/>
        <v/>
      </c>
      <c r="AV116" s="35" t="str">
        <f t="shared" si="64"/>
        <v/>
      </c>
      <c r="AW116" s="58" t="str">
        <f t="shared" si="65"/>
        <v/>
      </c>
      <c r="AX116" s="62" t="str">
        <f t="shared" si="66"/>
        <v/>
      </c>
      <c r="AY116" s="62" t="str">
        <f t="shared" si="67"/>
        <v/>
      </c>
      <c r="AZ116" s="62" t="str">
        <f t="shared" si="68"/>
        <v/>
      </c>
      <c r="BA116" s="62" t="str">
        <f t="shared" si="69"/>
        <v/>
      </c>
      <c r="BB116" s="62" t="str">
        <f t="shared" si="70"/>
        <v/>
      </c>
      <c r="BC116" s="62" t="str">
        <f t="shared" si="71"/>
        <v/>
      </c>
      <c r="BD116" s="69" t="str">
        <f t="shared" si="72"/>
        <v/>
      </c>
      <c r="BE116" s="69" t="str">
        <f t="shared" si="73"/>
        <v/>
      </c>
      <c r="BF116" s="69" t="str">
        <f>IF(Z116=Z117,"",SUM(AW$9:AW116)-SUM(BF$9:BF115))</f>
        <v/>
      </c>
      <c r="BG116" s="12">
        <f t="shared" si="75"/>
        <v>108</v>
      </c>
    </row>
    <row r="117" spans="1:59" ht="20.100000000000001" customHeight="1">
      <c r="A117" s="13">
        <f t="shared" si="74"/>
        <v>109</v>
      </c>
      <c r="B117" s="153"/>
      <c r="C117" s="33"/>
      <c r="D117" s="33"/>
      <c r="E117" s="154"/>
      <c r="F117" s="155"/>
      <c r="G117" s="156"/>
      <c r="H117" s="19" t="str">
        <f t="shared" si="39"/>
        <v/>
      </c>
      <c r="I117" s="157"/>
      <c r="J117" s="19" t="str">
        <f t="shared" si="40"/>
        <v/>
      </c>
      <c r="K117" s="33"/>
      <c r="L117" s="34"/>
      <c r="M117" s="34"/>
      <c r="N117" s="19" t="str">
        <f t="shared" si="41"/>
        <v/>
      </c>
      <c r="O117" s="157"/>
      <c r="P117" s="19" t="str">
        <f t="shared" si="42"/>
        <v/>
      </c>
      <c r="Q117" s="19" t="str">
        <f t="shared" si="43"/>
        <v/>
      </c>
      <c r="R117" s="22"/>
      <c r="S117" s="33"/>
      <c r="T117" s="35" t="str">
        <f>IF(E117="","",Instructions!$B$5)</f>
        <v/>
      </c>
      <c r="U117" s="75" t="str">
        <f>IF(E117="","",Instructions!$C$5)</f>
        <v/>
      </c>
      <c r="V117" s="87" t="str">
        <f t="shared" si="44"/>
        <v/>
      </c>
      <c r="W117" s="72" t="str">
        <f>IF(E117="","",VLOOKUP(D117,Supervisors!$B$9:$F$32,5,FALSE))</f>
        <v/>
      </c>
      <c r="X117" s="72" t="str">
        <f>IF(E117="","",VLOOKUP(D117,Supervisors!$B$9:$G$32,6,FALSE))</f>
        <v/>
      </c>
      <c r="Y117" s="20" t="str">
        <f t="shared" si="45"/>
        <v/>
      </c>
      <c r="Z117" s="20" t="str">
        <f t="shared" si="46"/>
        <v/>
      </c>
      <c r="AA117" s="20" t="str">
        <f t="shared" si="47"/>
        <v/>
      </c>
      <c r="AB117" s="20" t="str">
        <f t="shared" si="48"/>
        <v/>
      </c>
      <c r="AC117" s="20" t="str">
        <f t="shared" si="49"/>
        <v/>
      </c>
      <c r="AD117" s="20" t="str">
        <f t="shared" si="50"/>
        <v/>
      </c>
      <c r="AE117" s="20" t="str">
        <f>IF(E117="","",SUM( INDEX( $H$9, 1) : H117))</f>
        <v/>
      </c>
      <c r="AF117" s="20" t="str">
        <f t="shared" si="51"/>
        <v/>
      </c>
      <c r="AG117" s="20" t="str">
        <f>IF(E117="","",SUM($AF$9:AF117))</f>
        <v/>
      </c>
      <c r="AH117" s="43" t="str">
        <f t="shared" si="52"/>
        <v/>
      </c>
      <c r="AI117" s="20" t="str">
        <f t="shared" si="53"/>
        <v/>
      </c>
      <c r="AJ117" s="20" t="str">
        <f t="shared" si="54"/>
        <v/>
      </c>
      <c r="AK117" s="20" t="str">
        <f t="shared" si="55"/>
        <v/>
      </c>
      <c r="AL117" s="20" t="str">
        <f>IF(E117="","",SUM( INDEX($I$9, 1) : I117))</f>
        <v/>
      </c>
      <c r="AM117" s="20" t="str">
        <f t="shared" si="56"/>
        <v/>
      </c>
      <c r="AN117" s="20" t="str">
        <f>IF(E117="","",SUM( INDEX($AM$9, 1) : AM117))</f>
        <v/>
      </c>
      <c r="AO117" s="43" t="str">
        <f t="shared" si="57"/>
        <v/>
      </c>
      <c r="AP117" s="43" t="str">
        <f t="shared" si="58"/>
        <v/>
      </c>
      <c r="AQ117" s="35" t="str">
        <f t="shared" si="59"/>
        <v/>
      </c>
      <c r="AR117" s="35" t="str">
        <f t="shared" si="60"/>
        <v/>
      </c>
      <c r="AS117" s="35" t="str">
        <f t="shared" si="61"/>
        <v/>
      </c>
      <c r="AT117" s="35" t="str">
        <f t="shared" si="62"/>
        <v/>
      </c>
      <c r="AU117" s="35" t="str">
        <f t="shared" si="63"/>
        <v/>
      </c>
      <c r="AV117" s="35" t="str">
        <f t="shared" si="64"/>
        <v/>
      </c>
      <c r="AW117" s="58" t="str">
        <f t="shared" si="65"/>
        <v/>
      </c>
      <c r="AX117" s="62" t="str">
        <f t="shared" si="66"/>
        <v/>
      </c>
      <c r="AY117" s="62" t="str">
        <f t="shared" si="67"/>
        <v/>
      </c>
      <c r="AZ117" s="62" t="str">
        <f t="shared" si="68"/>
        <v/>
      </c>
      <c r="BA117" s="62" t="str">
        <f t="shared" si="69"/>
        <v/>
      </c>
      <c r="BB117" s="62" t="str">
        <f t="shared" si="70"/>
        <v/>
      </c>
      <c r="BC117" s="62" t="str">
        <f t="shared" si="71"/>
        <v/>
      </c>
      <c r="BD117" s="69" t="str">
        <f t="shared" si="72"/>
        <v/>
      </c>
      <c r="BE117" s="69" t="str">
        <f t="shared" si="73"/>
        <v/>
      </c>
      <c r="BF117" s="69" t="str">
        <f>IF(Z117=Z118,"",SUM(AW$9:AW117)-SUM(BF$9:BF116))</f>
        <v/>
      </c>
      <c r="BG117" s="12">
        <f t="shared" si="75"/>
        <v>109</v>
      </c>
    </row>
    <row r="118" spans="1:59" ht="20.100000000000001" customHeight="1">
      <c r="A118" s="13">
        <f t="shared" si="74"/>
        <v>110</v>
      </c>
      <c r="B118" s="153"/>
      <c r="C118" s="33"/>
      <c r="D118" s="33"/>
      <c r="E118" s="154"/>
      <c r="F118" s="155"/>
      <c r="G118" s="156"/>
      <c r="H118" s="19" t="str">
        <f t="shared" si="39"/>
        <v/>
      </c>
      <c r="I118" s="157"/>
      <c r="J118" s="19" t="str">
        <f t="shared" si="40"/>
        <v/>
      </c>
      <c r="K118" s="33"/>
      <c r="L118" s="34"/>
      <c r="M118" s="34"/>
      <c r="N118" s="19" t="str">
        <f t="shared" si="41"/>
        <v/>
      </c>
      <c r="O118" s="157"/>
      <c r="P118" s="19" t="str">
        <f t="shared" si="42"/>
        <v/>
      </c>
      <c r="Q118" s="19" t="str">
        <f t="shared" si="43"/>
        <v/>
      </c>
      <c r="R118" s="22"/>
      <c r="S118" s="33"/>
      <c r="T118" s="35" t="str">
        <f>IF(E118="","",Instructions!$B$5)</f>
        <v/>
      </c>
      <c r="U118" s="75" t="str">
        <f>IF(E118="","",Instructions!$C$5)</f>
        <v/>
      </c>
      <c r="V118" s="87" t="str">
        <f t="shared" si="44"/>
        <v/>
      </c>
      <c r="W118" s="72" t="str">
        <f>IF(E118="","",VLOOKUP(D118,Supervisors!$B$9:$F$32,5,FALSE))</f>
        <v/>
      </c>
      <c r="X118" s="72" t="str">
        <f>IF(E118="","",VLOOKUP(D118,Supervisors!$B$9:$G$32,6,FALSE))</f>
        <v/>
      </c>
      <c r="Y118" s="20" t="str">
        <f t="shared" si="45"/>
        <v/>
      </c>
      <c r="Z118" s="20" t="str">
        <f t="shared" si="46"/>
        <v/>
      </c>
      <c r="AA118" s="20" t="str">
        <f t="shared" si="47"/>
        <v/>
      </c>
      <c r="AB118" s="20" t="str">
        <f t="shared" si="48"/>
        <v/>
      </c>
      <c r="AC118" s="20" t="str">
        <f t="shared" si="49"/>
        <v/>
      </c>
      <c r="AD118" s="20" t="str">
        <f t="shared" si="50"/>
        <v/>
      </c>
      <c r="AE118" s="20" t="str">
        <f>IF(E118="","",SUM( INDEX( $H$9, 1) : H118))</f>
        <v/>
      </c>
      <c r="AF118" s="20" t="str">
        <f t="shared" si="51"/>
        <v/>
      </c>
      <c r="AG118" s="20" t="str">
        <f>IF(E118="","",SUM($AF$9:AF118))</f>
        <v/>
      </c>
      <c r="AH118" s="43" t="str">
        <f t="shared" si="52"/>
        <v/>
      </c>
      <c r="AI118" s="20" t="str">
        <f t="shared" si="53"/>
        <v/>
      </c>
      <c r="AJ118" s="20" t="str">
        <f t="shared" si="54"/>
        <v/>
      </c>
      <c r="AK118" s="20" t="str">
        <f t="shared" si="55"/>
        <v/>
      </c>
      <c r="AL118" s="20" t="str">
        <f>IF(E118="","",SUM( INDEX($I$9, 1) : I118))</f>
        <v/>
      </c>
      <c r="AM118" s="20" t="str">
        <f t="shared" si="56"/>
        <v/>
      </c>
      <c r="AN118" s="20" t="str">
        <f>IF(E118="","",SUM( INDEX($AM$9, 1) : AM118))</f>
        <v/>
      </c>
      <c r="AO118" s="43" t="str">
        <f t="shared" si="57"/>
        <v/>
      </c>
      <c r="AP118" s="43" t="str">
        <f t="shared" si="58"/>
        <v/>
      </c>
      <c r="AQ118" s="35" t="str">
        <f t="shared" si="59"/>
        <v/>
      </c>
      <c r="AR118" s="35" t="str">
        <f t="shared" si="60"/>
        <v/>
      </c>
      <c r="AS118" s="35" t="str">
        <f t="shared" si="61"/>
        <v/>
      </c>
      <c r="AT118" s="35" t="str">
        <f t="shared" si="62"/>
        <v/>
      </c>
      <c r="AU118" s="35" t="str">
        <f t="shared" si="63"/>
        <v/>
      </c>
      <c r="AV118" s="35" t="str">
        <f t="shared" si="64"/>
        <v/>
      </c>
      <c r="AW118" s="58" t="str">
        <f t="shared" si="65"/>
        <v/>
      </c>
      <c r="AX118" s="62" t="str">
        <f t="shared" si="66"/>
        <v/>
      </c>
      <c r="AY118" s="62" t="str">
        <f t="shared" si="67"/>
        <v/>
      </c>
      <c r="AZ118" s="62" t="str">
        <f t="shared" si="68"/>
        <v/>
      </c>
      <c r="BA118" s="62" t="str">
        <f t="shared" si="69"/>
        <v/>
      </c>
      <c r="BB118" s="62" t="str">
        <f t="shared" si="70"/>
        <v/>
      </c>
      <c r="BC118" s="62" t="str">
        <f t="shared" si="71"/>
        <v/>
      </c>
      <c r="BD118" s="69" t="str">
        <f t="shared" si="72"/>
        <v/>
      </c>
      <c r="BE118" s="69" t="str">
        <f t="shared" si="73"/>
        <v/>
      </c>
      <c r="BF118" s="69" t="str">
        <f>IF(Z118=Z119,"",SUM(AW$9:AW118)-SUM(BF$9:BF117))</f>
        <v/>
      </c>
      <c r="BG118" s="12">
        <f t="shared" si="75"/>
        <v>110</v>
      </c>
    </row>
    <row r="119" spans="1:59" ht="20.100000000000001" customHeight="1">
      <c r="A119" s="13">
        <f t="shared" si="74"/>
        <v>111</v>
      </c>
      <c r="B119" s="153"/>
      <c r="C119" s="33"/>
      <c r="D119" s="33"/>
      <c r="E119" s="154"/>
      <c r="F119" s="155"/>
      <c r="G119" s="156"/>
      <c r="H119" s="19" t="str">
        <f t="shared" si="39"/>
        <v/>
      </c>
      <c r="I119" s="157"/>
      <c r="J119" s="19" t="str">
        <f t="shared" si="40"/>
        <v/>
      </c>
      <c r="K119" s="33"/>
      <c r="L119" s="34"/>
      <c r="M119" s="34"/>
      <c r="N119" s="19" t="str">
        <f t="shared" si="41"/>
        <v/>
      </c>
      <c r="O119" s="157"/>
      <c r="P119" s="19" t="str">
        <f t="shared" si="42"/>
        <v/>
      </c>
      <c r="Q119" s="19" t="str">
        <f t="shared" si="43"/>
        <v/>
      </c>
      <c r="R119" s="22"/>
      <c r="S119" s="33"/>
      <c r="T119" s="35" t="str">
        <f>IF(E119="","",Instructions!$B$5)</f>
        <v/>
      </c>
      <c r="U119" s="75" t="str">
        <f>IF(E119="","",Instructions!$C$5)</f>
        <v/>
      </c>
      <c r="V119" s="87" t="str">
        <f t="shared" si="44"/>
        <v/>
      </c>
      <c r="W119" s="72" t="str">
        <f>IF(E119="","",VLOOKUP(D119,Supervisors!$B$9:$F$32,5,FALSE))</f>
        <v/>
      </c>
      <c r="X119" s="72" t="str">
        <f>IF(E119="","",VLOOKUP(D119,Supervisors!$B$9:$G$32,6,FALSE))</f>
        <v/>
      </c>
      <c r="Y119" s="20" t="str">
        <f t="shared" si="45"/>
        <v/>
      </c>
      <c r="Z119" s="20" t="str">
        <f t="shared" si="46"/>
        <v/>
      </c>
      <c r="AA119" s="20" t="str">
        <f t="shared" si="47"/>
        <v/>
      </c>
      <c r="AB119" s="20" t="str">
        <f t="shared" si="48"/>
        <v/>
      </c>
      <c r="AC119" s="20" t="str">
        <f t="shared" si="49"/>
        <v/>
      </c>
      <c r="AD119" s="20" t="str">
        <f t="shared" si="50"/>
        <v/>
      </c>
      <c r="AE119" s="20" t="str">
        <f>IF(E119="","",SUM( INDEX( $H$9, 1) : H119))</f>
        <v/>
      </c>
      <c r="AF119" s="20" t="str">
        <f t="shared" si="51"/>
        <v/>
      </c>
      <c r="AG119" s="20" t="str">
        <f>IF(E119="","",SUM($AF$9:AF119))</f>
        <v/>
      </c>
      <c r="AH119" s="43" t="str">
        <f t="shared" si="52"/>
        <v/>
      </c>
      <c r="AI119" s="20" t="str">
        <f t="shared" si="53"/>
        <v/>
      </c>
      <c r="AJ119" s="20" t="str">
        <f t="shared" si="54"/>
        <v/>
      </c>
      <c r="AK119" s="20" t="str">
        <f t="shared" si="55"/>
        <v/>
      </c>
      <c r="AL119" s="20" t="str">
        <f>IF(E119="","",SUM( INDEX($I$9, 1) : I119))</f>
        <v/>
      </c>
      <c r="AM119" s="20" t="str">
        <f t="shared" si="56"/>
        <v/>
      </c>
      <c r="AN119" s="20" t="str">
        <f>IF(E119="","",SUM( INDEX($AM$9, 1) : AM119))</f>
        <v/>
      </c>
      <c r="AO119" s="43" t="str">
        <f t="shared" si="57"/>
        <v/>
      </c>
      <c r="AP119" s="43" t="str">
        <f t="shared" si="58"/>
        <v/>
      </c>
      <c r="AQ119" s="35" t="str">
        <f t="shared" si="59"/>
        <v/>
      </c>
      <c r="AR119" s="35" t="str">
        <f t="shared" si="60"/>
        <v/>
      </c>
      <c r="AS119" s="35" t="str">
        <f t="shared" si="61"/>
        <v/>
      </c>
      <c r="AT119" s="35" t="str">
        <f t="shared" si="62"/>
        <v/>
      </c>
      <c r="AU119" s="35" t="str">
        <f t="shared" si="63"/>
        <v/>
      </c>
      <c r="AV119" s="35" t="str">
        <f t="shared" si="64"/>
        <v/>
      </c>
      <c r="AW119" s="58" t="str">
        <f t="shared" si="65"/>
        <v/>
      </c>
      <c r="AX119" s="62" t="str">
        <f t="shared" si="66"/>
        <v/>
      </c>
      <c r="AY119" s="62" t="str">
        <f t="shared" si="67"/>
        <v/>
      </c>
      <c r="AZ119" s="62" t="str">
        <f t="shared" si="68"/>
        <v/>
      </c>
      <c r="BA119" s="62" t="str">
        <f t="shared" si="69"/>
        <v/>
      </c>
      <c r="BB119" s="62" t="str">
        <f t="shared" si="70"/>
        <v/>
      </c>
      <c r="BC119" s="62" t="str">
        <f t="shared" si="71"/>
        <v/>
      </c>
      <c r="BD119" s="69" t="str">
        <f t="shared" si="72"/>
        <v/>
      </c>
      <c r="BE119" s="69" t="str">
        <f t="shared" si="73"/>
        <v/>
      </c>
      <c r="BF119" s="69" t="str">
        <f>IF(Z119=Z120,"",SUM(AW$9:AW119)-SUM(BF$9:BF118))</f>
        <v/>
      </c>
      <c r="BG119" s="12">
        <f t="shared" si="75"/>
        <v>111</v>
      </c>
    </row>
    <row r="120" spans="1:59" ht="20.100000000000001" customHeight="1">
      <c r="A120" s="13">
        <f t="shared" si="74"/>
        <v>112</v>
      </c>
      <c r="B120" s="153"/>
      <c r="C120" s="33"/>
      <c r="D120" s="33"/>
      <c r="E120" s="154"/>
      <c r="F120" s="155"/>
      <c r="G120" s="156"/>
      <c r="H120" s="19" t="str">
        <f t="shared" si="39"/>
        <v/>
      </c>
      <c r="I120" s="157"/>
      <c r="J120" s="19" t="str">
        <f t="shared" si="40"/>
        <v/>
      </c>
      <c r="K120" s="33"/>
      <c r="L120" s="34"/>
      <c r="M120" s="34"/>
      <c r="N120" s="19" t="str">
        <f t="shared" si="41"/>
        <v/>
      </c>
      <c r="O120" s="157"/>
      <c r="P120" s="19" t="str">
        <f t="shared" si="42"/>
        <v/>
      </c>
      <c r="Q120" s="19" t="str">
        <f t="shared" si="43"/>
        <v/>
      </c>
      <c r="R120" s="22"/>
      <c r="S120" s="33"/>
      <c r="T120" s="35" t="str">
        <f>IF(E120="","",Instructions!$B$5)</f>
        <v/>
      </c>
      <c r="U120" s="75" t="str">
        <f>IF(E120="","",Instructions!$C$5)</f>
        <v/>
      </c>
      <c r="V120" s="87" t="str">
        <f t="shared" si="44"/>
        <v/>
      </c>
      <c r="W120" s="72" t="str">
        <f>IF(E120="","",VLOOKUP(D120,Supervisors!$B$9:$F$32,5,FALSE))</f>
        <v/>
      </c>
      <c r="X120" s="72" t="str">
        <f>IF(E120="","",VLOOKUP(D120,Supervisors!$B$9:$G$32,6,FALSE))</f>
        <v/>
      </c>
      <c r="Y120" s="20" t="str">
        <f t="shared" si="45"/>
        <v/>
      </c>
      <c r="Z120" s="20" t="str">
        <f t="shared" si="46"/>
        <v/>
      </c>
      <c r="AA120" s="20" t="str">
        <f t="shared" si="47"/>
        <v/>
      </c>
      <c r="AB120" s="20" t="str">
        <f t="shared" si="48"/>
        <v/>
      </c>
      <c r="AC120" s="20" t="str">
        <f t="shared" si="49"/>
        <v/>
      </c>
      <c r="AD120" s="20" t="str">
        <f t="shared" si="50"/>
        <v/>
      </c>
      <c r="AE120" s="20" t="str">
        <f>IF(E120="","",SUM( INDEX( $H$9, 1) : H120))</f>
        <v/>
      </c>
      <c r="AF120" s="20" t="str">
        <f t="shared" si="51"/>
        <v/>
      </c>
      <c r="AG120" s="20" t="str">
        <f>IF(E120="","",SUM($AF$9:AF120))</f>
        <v/>
      </c>
      <c r="AH120" s="43" t="str">
        <f t="shared" si="52"/>
        <v/>
      </c>
      <c r="AI120" s="20" t="str">
        <f t="shared" si="53"/>
        <v/>
      </c>
      <c r="AJ120" s="20" t="str">
        <f t="shared" si="54"/>
        <v/>
      </c>
      <c r="AK120" s="20" t="str">
        <f t="shared" si="55"/>
        <v/>
      </c>
      <c r="AL120" s="20" t="str">
        <f>IF(E120="","",SUM( INDEX($I$9, 1) : I120))</f>
        <v/>
      </c>
      <c r="AM120" s="20" t="str">
        <f t="shared" si="56"/>
        <v/>
      </c>
      <c r="AN120" s="20" t="str">
        <f>IF(E120="","",SUM( INDEX($AM$9, 1) : AM120))</f>
        <v/>
      </c>
      <c r="AO120" s="43" t="str">
        <f t="shared" si="57"/>
        <v/>
      </c>
      <c r="AP120" s="43" t="str">
        <f t="shared" si="58"/>
        <v/>
      </c>
      <c r="AQ120" s="35" t="str">
        <f t="shared" si="59"/>
        <v/>
      </c>
      <c r="AR120" s="35" t="str">
        <f t="shared" si="60"/>
        <v/>
      </c>
      <c r="AS120" s="35" t="str">
        <f t="shared" si="61"/>
        <v/>
      </c>
      <c r="AT120" s="35" t="str">
        <f t="shared" si="62"/>
        <v/>
      </c>
      <c r="AU120" s="35" t="str">
        <f t="shared" si="63"/>
        <v/>
      </c>
      <c r="AV120" s="35" t="str">
        <f t="shared" si="64"/>
        <v/>
      </c>
      <c r="AW120" s="58" t="str">
        <f t="shared" si="65"/>
        <v/>
      </c>
      <c r="AX120" s="62" t="str">
        <f t="shared" si="66"/>
        <v/>
      </c>
      <c r="AY120" s="62" t="str">
        <f t="shared" si="67"/>
        <v/>
      </c>
      <c r="AZ120" s="62" t="str">
        <f t="shared" si="68"/>
        <v/>
      </c>
      <c r="BA120" s="62" t="str">
        <f t="shared" si="69"/>
        <v/>
      </c>
      <c r="BB120" s="62" t="str">
        <f t="shared" si="70"/>
        <v/>
      </c>
      <c r="BC120" s="62" t="str">
        <f t="shared" si="71"/>
        <v/>
      </c>
      <c r="BD120" s="69" t="str">
        <f t="shared" si="72"/>
        <v/>
      </c>
      <c r="BE120" s="69" t="str">
        <f t="shared" si="73"/>
        <v/>
      </c>
      <c r="BF120" s="69" t="str">
        <f>IF(Z120=Z121,"",SUM(AW$9:AW120)-SUM(BF$9:BF119))</f>
        <v/>
      </c>
      <c r="BG120" s="12">
        <f t="shared" si="75"/>
        <v>112</v>
      </c>
    </row>
    <row r="121" spans="1:59" ht="20.100000000000001" customHeight="1">
      <c r="A121" s="13">
        <f t="shared" si="74"/>
        <v>113</v>
      </c>
      <c r="B121" s="153"/>
      <c r="C121" s="33"/>
      <c r="D121" s="33"/>
      <c r="E121" s="154"/>
      <c r="F121" s="155"/>
      <c r="G121" s="156"/>
      <c r="H121" s="19" t="str">
        <f t="shared" si="39"/>
        <v/>
      </c>
      <c r="I121" s="157"/>
      <c r="J121" s="19" t="str">
        <f t="shared" si="40"/>
        <v/>
      </c>
      <c r="K121" s="33"/>
      <c r="L121" s="34"/>
      <c r="M121" s="34"/>
      <c r="N121" s="19" t="str">
        <f t="shared" si="41"/>
        <v/>
      </c>
      <c r="O121" s="157"/>
      <c r="P121" s="19" t="str">
        <f t="shared" si="42"/>
        <v/>
      </c>
      <c r="Q121" s="19" t="str">
        <f t="shared" si="43"/>
        <v/>
      </c>
      <c r="R121" s="22"/>
      <c r="S121" s="33"/>
      <c r="T121" s="35" t="str">
        <f>IF(E121="","",Instructions!$B$5)</f>
        <v/>
      </c>
      <c r="U121" s="75" t="str">
        <f>IF(E121="","",Instructions!$C$5)</f>
        <v/>
      </c>
      <c r="V121" s="87" t="str">
        <f t="shared" si="44"/>
        <v/>
      </c>
      <c r="W121" s="72" t="str">
        <f>IF(E121="","",VLOOKUP(D121,Supervisors!$B$9:$F$32,5,FALSE))</f>
        <v/>
      </c>
      <c r="X121" s="72" t="str">
        <f>IF(E121="","",VLOOKUP(D121,Supervisors!$B$9:$G$32,6,FALSE))</f>
        <v/>
      </c>
      <c r="Y121" s="20" t="str">
        <f t="shared" si="45"/>
        <v/>
      </c>
      <c r="Z121" s="20" t="str">
        <f t="shared" si="46"/>
        <v/>
      </c>
      <c r="AA121" s="20" t="str">
        <f t="shared" si="47"/>
        <v/>
      </c>
      <c r="AB121" s="20" t="str">
        <f t="shared" si="48"/>
        <v/>
      </c>
      <c r="AC121" s="20" t="str">
        <f t="shared" si="49"/>
        <v/>
      </c>
      <c r="AD121" s="20" t="str">
        <f t="shared" si="50"/>
        <v/>
      </c>
      <c r="AE121" s="20" t="str">
        <f>IF(E121="","",SUM( INDEX( $H$9, 1) : H121))</f>
        <v/>
      </c>
      <c r="AF121" s="20" t="str">
        <f t="shared" si="51"/>
        <v/>
      </c>
      <c r="AG121" s="20" t="str">
        <f>IF(E121="","",SUM($AF$9:AF121))</f>
        <v/>
      </c>
      <c r="AH121" s="43" t="str">
        <f t="shared" si="52"/>
        <v/>
      </c>
      <c r="AI121" s="20" t="str">
        <f t="shared" si="53"/>
        <v/>
      </c>
      <c r="AJ121" s="20" t="str">
        <f t="shared" si="54"/>
        <v/>
      </c>
      <c r="AK121" s="20" t="str">
        <f t="shared" si="55"/>
        <v/>
      </c>
      <c r="AL121" s="20" t="str">
        <f>IF(E121="","",SUM( INDEX($I$9, 1) : I121))</f>
        <v/>
      </c>
      <c r="AM121" s="20" t="str">
        <f t="shared" si="56"/>
        <v/>
      </c>
      <c r="AN121" s="20" t="str">
        <f>IF(E121="","",SUM( INDEX($AM$9, 1) : AM121))</f>
        <v/>
      </c>
      <c r="AO121" s="43" t="str">
        <f t="shared" si="57"/>
        <v/>
      </c>
      <c r="AP121" s="43" t="str">
        <f t="shared" si="58"/>
        <v/>
      </c>
      <c r="AQ121" s="35" t="str">
        <f t="shared" si="59"/>
        <v/>
      </c>
      <c r="AR121" s="35" t="str">
        <f t="shared" si="60"/>
        <v/>
      </c>
      <c r="AS121" s="35" t="str">
        <f t="shared" si="61"/>
        <v/>
      </c>
      <c r="AT121" s="35" t="str">
        <f t="shared" si="62"/>
        <v/>
      </c>
      <c r="AU121" s="35" t="str">
        <f t="shared" si="63"/>
        <v/>
      </c>
      <c r="AV121" s="35" t="str">
        <f t="shared" si="64"/>
        <v/>
      </c>
      <c r="AW121" s="58" t="str">
        <f t="shared" si="65"/>
        <v/>
      </c>
      <c r="AX121" s="62" t="str">
        <f t="shared" si="66"/>
        <v/>
      </c>
      <c r="AY121" s="62" t="str">
        <f t="shared" si="67"/>
        <v/>
      </c>
      <c r="AZ121" s="62" t="str">
        <f t="shared" si="68"/>
        <v/>
      </c>
      <c r="BA121" s="62" t="str">
        <f t="shared" si="69"/>
        <v/>
      </c>
      <c r="BB121" s="62" t="str">
        <f t="shared" si="70"/>
        <v/>
      </c>
      <c r="BC121" s="62" t="str">
        <f t="shared" si="71"/>
        <v/>
      </c>
      <c r="BD121" s="69" t="str">
        <f t="shared" si="72"/>
        <v/>
      </c>
      <c r="BE121" s="69" t="str">
        <f t="shared" si="73"/>
        <v/>
      </c>
      <c r="BF121" s="69" t="str">
        <f>IF(Z121=Z122,"",SUM(AW$9:AW121)-SUM(BF$9:BF120))</f>
        <v/>
      </c>
      <c r="BG121" s="12">
        <f t="shared" si="75"/>
        <v>113</v>
      </c>
    </row>
    <row r="122" spans="1:59" ht="20.100000000000001" customHeight="1">
      <c r="A122" s="13">
        <f t="shared" si="74"/>
        <v>114</v>
      </c>
      <c r="B122" s="153"/>
      <c r="C122" s="33"/>
      <c r="D122" s="33"/>
      <c r="E122" s="154"/>
      <c r="F122" s="155"/>
      <c r="G122" s="156"/>
      <c r="H122" s="19" t="str">
        <f t="shared" si="39"/>
        <v/>
      </c>
      <c r="I122" s="157"/>
      <c r="J122" s="19" t="str">
        <f t="shared" si="40"/>
        <v/>
      </c>
      <c r="K122" s="33"/>
      <c r="L122" s="34"/>
      <c r="M122" s="34"/>
      <c r="N122" s="19" t="str">
        <f t="shared" si="41"/>
        <v/>
      </c>
      <c r="O122" s="157"/>
      <c r="P122" s="19" t="str">
        <f t="shared" si="42"/>
        <v/>
      </c>
      <c r="Q122" s="19" t="str">
        <f t="shared" si="43"/>
        <v/>
      </c>
      <c r="R122" s="22"/>
      <c r="S122" s="33"/>
      <c r="T122" s="35" t="str">
        <f>IF(E122="","",Instructions!$B$5)</f>
        <v/>
      </c>
      <c r="U122" s="75" t="str">
        <f>IF(E122="","",Instructions!$C$5)</f>
        <v/>
      </c>
      <c r="V122" s="87" t="str">
        <f t="shared" si="44"/>
        <v/>
      </c>
      <c r="W122" s="72" t="str">
        <f>IF(E122="","",VLOOKUP(D122,Supervisors!$B$9:$F$32,5,FALSE))</f>
        <v/>
      </c>
      <c r="X122" s="72" t="str">
        <f>IF(E122="","",VLOOKUP(D122,Supervisors!$B$9:$G$32,6,FALSE))</f>
        <v/>
      </c>
      <c r="Y122" s="20" t="str">
        <f t="shared" si="45"/>
        <v/>
      </c>
      <c r="Z122" s="20" t="str">
        <f t="shared" si="46"/>
        <v/>
      </c>
      <c r="AA122" s="20" t="str">
        <f t="shared" si="47"/>
        <v/>
      </c>
      <c r="AB122" s="20" t="str">
        <f t="shared" si="48"/>
        <v/>
      </c>
      <c r="AC122" s="20" t="str">
        <f t="shared" si="49"/>
        <v/>
      </c>
      <c r="AD122" s="20" t="str">
        <f t="shared" si="50"/>
        <v/>
      </c>
      <c r="AE122" s="20" t="str">
        <f>IF(E122="","",SUM( INDEX( $H$9, 1) : H122))</f>
        <v/>
      </c>
      <c r="AF122" s="20" t="str">
        <f t="shared" si="51"/>
        <v/>
      </c>
      <c r="AG122" s="20" t="str">
        <f>IF(E122="","",SUM($AF$9:AF122))</f>
        <v/>
      </c>
      <c r="AH122" s="43" t="str">
        <f t="shared" si="52"/>
        <v/>
      </c>
      <c r="AI122" s="20" t="str">
        <f t="shared" si="53"/>
        <v/>
      </c>
      <c r="AJ122" s="20" t="str">
        <f t="shared" si="54"/>
        <v/>
      </c>
      <c r="AK122" s="20" t="str">
        <f t="shared" si="55"/>
        <v/>
      </c>
      <c r="AL122" s="20" t="str">
        <f>IF(E122="","",SUM( INDEX($I$9, 1) : I122))</f>
        <v/>
      </c>
      <c r="AM122" s="20" t="str">
        <f t="shared" si="56"/>
        <v/>
      </c>
      <c r="AN122" s="20" t="str">
        <f>IF(E122="","",SUM( INDEX($AM$9, 1) : AM122))</f>
        <v/>
      </c>
      <c r="AO122" s="43" t="str">
        <f t="shared" si="57"/>
        <v/>
      </c>
      <c r="AP122" s="43" t="str">
        <f t="shared" si="58"/>
        <v/>
      </c>
      <c r="AQ122" s="35" t="str">
        <f t="shared" si="59"/>
        <v/>
      </c>
      <c r="AR122" s="35" t="str">
        <f t="shared" si="60"/>
        <v/>
      </c>
      <c r="AS122" s="35" t="str">
        <f t="shared" si="61"/>
        <v/>
      </c>
      <c r="AT122" s="35" t="str">
        <f t="shared" si="62"/>
        <v/>
      </c>
      <c r="AU122" s="35" t="str">
        <f t="shared" si="63"/>
        <v/>
      </c>
      <c r="AV122" s="35" t="str">
        <f t="shared" si="64"/>
        <v/>
      </c>
      <c r="AW122" s="58" t="str">
        <f t="shared" si="65"/>
        <v/>
      </c>
      <c r="AX122" s="62" t="str">
        <f t="shared" si="66"/>
        <v/>
      </c>
      <c r="AY122" s="62" t="str">
        <f t="shared" si="67"/>
        <v/>
      </c>
      <c r="AZ122" s="62" t="str">
        <f t="shared" si="68"/>
        <v/>
      </c>
      <c r="BA122" s="62" t="str">
        <f t="shared" si="69"/>
        <v/>
      </c>
      <c r="BB122" s="62" t="str">
        <f t="shared" si="70"/>
        <v/>
      </c>
      <c r="BC122" s="62" t="str">
        <f t="shared" si="71"/>
        <v/>
      </c>
      <c r="BD122" s="69" t="str">
        <f t="shared" si="72"/>
        <v/>
      </c>
      <c r="BE122" s="69" t="str">
        <f t="shared" si="73"/>
        <v/>
      </c>
      <c r="BF122" s="69" t="str">
        <f>IF(Z122=Z123,"",SUM(AW$9:AW122)-SUM(BF$9:BF121))</f>
        <v/>
      </c>
      <c r="BG122" s="12">
        <f t="shared" si="75"/>
        <v>114</v>
      </c>
    </row>
    <row r="123" spans="1:59" ht="20.100000000000001" customHeight="1">
      <c r="A123" s="13">
        <f t="shared" si="74"/>
        <v>115</v>
      </c>
      <c r="B123" s="153"/>
      <c r="C123" s="33"/>
      <c r="D123" s="33"/>
      <c r="E123" s="154"/>
      <c r="F123" s="155"/>
      <c r="G123" s="156"/>
      <c r="H123" s="19" t="str">
        <f t="shared" si="39"/>
        <v/>
      </c>
      <c r="I123" s="157"/>
      <c r="J123" s="19" t="str">
        <f t="shared" si="40"/>
        <v/>
      </c>
      <c r="K123" s="33"/>
      <c r="L123" s="34"/>
      <c r="M123" s="34"/>
      <c r="N123" s="19" t="str">
        <f t="shared" si="41"/>
        <v/>
      </c>
      <c r="O123" s="157"/>
      <c r="P123" s="19" t="str">
        <f t="shared" si="42"/>
        <v/>
      </c>
      <c r="Q123" s="19" t="str">
        <f t="shared" si="43"/>
        <v/>
      </c>
      <c r="R123" s="22"/>
      <c r="S123" s="33"/>
      <c r="T123" s="35" t="str">
        <f>IF(E123="","",Instructions!$B$5)</f>
        <v/>
      </c>
      <c r="U123" s="75" t="str">
        <f>IF(E123="","",Instructions!$C$5)</f>
        <v/>
      </c>
      <c r="V123" s="87" t="str">
        <f t="shared" si="44"/>
        <v/>
      </c>
      <c r="W123" s="72" t="str">
        <f>IF(E123="","",VLOOKUP(D123,Supervisors!$B$9:$F$32,5,FALSE))</f>
        <v/>
      </c>
      <c r="X123" s="72" t="str">
        <f>IF(E123="","",VLOOKUP(D123,Supervisors!$B$9:$G$32,6,FALSE))</f>
        <v/>
      </c>
      <c r="Y123" s="20" t="str">
        <f t="shared" si="45"/>
        <v/>
      </c>
      <c r="Z123" s="20" t="str">
        <f t="shared" si="46"/>
        <v/>
      </c>
      <c r="AA123" s="20" t="str">
        <f t="shared" si="47"/>
        <v/>
      </c>
      <c r="AB123" s="20" t="str">
        <f t="shared" si="48"/>
        <v/>
      </c>
      <c r="AC123" s="20" t="str">
        <f t="shared" si="49"/>
        <v/>
      </c>
      <c r="AD123" s="20" t="str">
        <f t="shared" si="50"/>
        <v/>
      </c>
      <c r="AE123" s="20" t="str">
        <f>IF(E123="","",SUM( INDEX( $H$9, 1) : H123))</f>
        <v/>
      </c>
      <c r="AF123" s="20" t="str">
        <f t="shared" si="51"/>
        <v/>
      </c>
      <c r="AG123" s="20" t="str">
        <f>IF(E123="","",SUM($AF$9:AF123))</f>
        <v/>
      </c>
      <c r="AH123" s="43" t="str">
        <f t="shared" si="52"/>
        <v/>
      </c>
      <c r="AI123" s="20" t="str">
        <f t="shared" si="53"/>
        <v/>
      </c>
      <c r="AJ123" s="20" t="str">
        <f t="shared" si="54"/>
        <v/>
      </c>
      <c r="AK123" s="20" t="str">
        <f t="shared" si="55"/>
        <v/>
      </c>
      <c r="AL123" s="20" t="str">
        <f>IF(E123="","",SUM( INDEX($I$9, 1) : I123))</f>
        <v/>
      </c>
      <c r="AM123" s="20" t="str">
        <f t="shared" si="56"/>
        <v/>
      </c>
      <c r="AN123" s="20" t="str">
        <f>IF(E123="","",SUM( INDEX($AM$9, 1) : AM123))</f>
        <v/>
      </c>
      <c r="AO123" s="43" t="str">
        <f t="shared" si="57"/>
        <v/>
      </c>
      <c r="AP123" s="43" t="str">
        <f t="shared" si="58"/>
        <v/>
      </c>
      <c r="AQ123" s="35" t="str">
        <f t="shared" si="59"/>
        <v/>
      </c>
      <c r="AR123" s="35" t="str">
        <f t="shared" si="60"/>
        <v/>
      </c>
      <c r="AS123" s="35" t="str">
        <f t="shared" si="61"/>
        <v/>
      </c>
      <c r="AT123" s="35" t="str">
        <f t="shared" si="62"/>
        <v/>
      </c>
      <c r="AU123" s="35" t="str">
        <f t="shared" si="63"/>
        <v/>
      </c>
      <c r="AV123" s="35" t="str">
        <f t="shared" si="64"/>
        <v/>
      </c>
      <c r="AW123" s="58" t="str">
        <f t="shared" si="65"/>
        <v/>
      </c>
      <c r="AX123" s="62" t="str">
        <f t="shared" si="66"/>
        <v/>
      </c>
      <c r="AY123" s="62" t="str">
        <f t="shared" si="67"/>
        <v/>
      </c>
      <c r="AZ123" s="62" t="str">
        <f t="shared" si="68"/>
        <v/>
      </c>
      <c r="BA123" s="62" t="str">
        <f t="shared" si="69"/>
        <v/>
      </c>
      <c r="BB123" s="62" t="str">
        <f t="shared" si="70"/>
        <v/>
      </c>
      <c r="BC123" s="62" t="str">
        <f t="shared" si="71"/>
        <v/>
      </c>
      <c r="BD123" s="69" t="str">
        <f t="shared" si="72"/>
        <v/>
      </c>
      <c r="BE123" s="69" t="str">
        <f t="shared" si="73"/>
        <v/>
      </c>
      <c r="BF123" s="69" t="str">
        <f>IF(Z123=Z124,"",SUM(AW$9:AW123)-SUM(BF$9:BF122))</f>
        <v/>
      </c>
      <c r="BG123" s="12">
        <f t="shared" si="75"/>
        <v>115</v>
      </c>
    </row>
    <row r="124" spans="1:59" ht="20.100000000000001" customHeight="1">
      <c r="A124" s="13">
        <f t="shared" si="74"/>
        <v>116</v>
      </c>
      <c r="B124" s="153"/>
      <c r="C124" s="33"/>
      <c r="D124" s="33"/>
      <c r="E124" s="154"/>
      <c r="F124" s="155"/>
      <c r="G124" s="156"/>
      <c r="H124" s="19" t="str">
        <f t="shared" si="39"/>
        <v/>
      </c>
      <c r="I124" s="157"/>
      <c r="J124" s="19" t="str">
        <f t="shared" si="40"/>
        <v/>
      </c>
      <c r="K124" s="33"/>
      <c r="L124" s="34"/>
      <c r="M124" s="34"/>
      <c r="N124" s="19" t="str">
        <f t="shared" si="41"/>
        <v/>
      </c>
      <c r="O124" s="157"/>
      <c r="P124" s="19" t="str">
        <f t="shared" si="42"/>
        <v/>
      </c>
      <c r="Q124" s="19" t="str">
        <f t="shared" si="43"/>
        <v/>
      </c>
      <c r="R124" s="22"/>
      <c r="S124" s="33"/>
      <c r="T124" s="35" t="str">
        <f>IF(E124="","",Instructions!$B$5)</f>
        <v/>
      </c>
      <c r="U124" s="75" t="str">
        <f>IF(E124="","",Instructions!$C$5)</f>
        <v/>
      </c>
      <c r="V124" s="87" t="str">
        <f t="shared" si="44"/>
        <v/>
      </c>
      <c r="W124" s="72" t="str">
        <f>IF(E124="","",VLOOKUP(D124,Supervisors!$B$9:$F$32,5,FALSE))</f>
        <v/>
      </c>
      <c r="X124" s="72" t="str">
        <f>IF(E124="","",VLOOKUP(D124,Supervisors!$B$9:$G$32,6,FALSE))</f>
        <v/>
      </c>
      <c r="Y124" s="20" t="str">
        <f t="shared" si="45"/>
        <v/>
      </c>
      <c r="Z124" s="20" t="str">
        <f t="shared" si="46"/>
        <v/>
      </c>
      <c r="AA124" s="20" t="str">
        <f t="shared" si="47"/>
        <v/>
      </c>
      <c r="AB124" s="20" t="str">
        <f t="shared" si="48"/>
        <v/>
      </c>
      <c r="AC124" s="20" t="str">
        <f t="shared" si="49"/>
        <v/>
      </c>
      <c r="AD124" s="20" t="str">
        <f t="shared" si="50"/>
        <v/>
      </c>
      <c r="AE124" s="20" t="str">
        <f>IF(E124="","",SUM( INDEX( $H$9, 1) : H124))</f>
        <v/>
      </c>
      <c r="AF124" s="20" t="str">
        <f t="shared" si="51"/>
        <v/>
      </c>
      <c r="AG124" s="20" t="str">
        <f>IF(E124="","",SUM($AF$9:AF124))</f>
        <v/>
      </c>
      <c r="AH124" s="43" t="str">
        <f t="shared" si="52"/>
        <v/>
      </c>
      <c r="AI124" s="20" t="str">
        <f t="shared" si="53"/>
        <v/>
      </c>
      <c r="AJ124" s="20" t="str">
        <f t="shared" si="54"/>
        <v/>
      </c>
      <c r="AK124" s="20" t="str">
        <f t="shared" si="55"/>
        <v/>
      </c>
      <c r="AL124" s="20" t="str">
        <f>IF(E124="","",SUM( INDEX($I$9, 1) : I124))</f>
        <v/>
      </c>
      <c r="AM124" s="20" t="str">
        <f t="shared" si="56"/>
        <v/>
      </c>
      <c r="AN124" s="20" t="str">
        <f>IF(E124="","",SUM( INDEX($AM$9, 1) : AM124))</f>
        <v/>
      </c>
      <c r="AO124" s="43" t="str">
        <f t="shared" si="57"/>
        <v/>
      </c>
      <c r="AP124" s="43" t="str">
        <f t="shared" si="58"/>
        <v/>
      </c>
      <c r="AQ124" s="35" t="str">
        <f t="shared" si="59"/>
        <v/>
      </c>
      <c r="AR124" s="35" t="str">
        <f t="shared" si="60"/>
        <v/>
      </c>
      <c r="AS124" s="35" t="str">
        <f t="shared" si="61"/>
        <v/>
      </c>
      <c r="AT124" s="35" t="str">
        <f t="shared" si="62"/>
        <v/>
      </c>
      <c r="AU124" s="35" t="str">
        <f t="shared" si="63"/>
        <v/>
      </c>
      <c r="AV124" s="35" t="str">
        <f t="shared" si="64"/>
        <v/>
      </c>
      <c r="AW124" s="58" t="str">
        <f t="shared" si="65"/>
        <v/>
      </c>
      <c r="AX124" s="62" t="str">
        <f t="shared" si="66"/>
        <v/>
      </c>
      <c r="AY124" s="62" t="str">
        <f t="shared" si="67"/>
        <v/>
      </c>
      <c r="AZ124" s="62" t="str">
        <f t="shared" si="68"/>
        <v/>
      </c>
      <c r="BA124" s="62" t="str">
        <f t="shared" si="69"/>
        <v/>
      </c>
      <c r="BB124" s="62" t="str">
        <f t="shared" si="70"/>
        <v/>
      </c>
      <c r="BC124" s="62" t="str">
        <f t="shared" si="71"/>
        <v/>
      </c>
      <c r="BD124" s="69" t="str">
        <f t="shared" si="72"/>
        <v/>
      </c>
      <c r="BE124" s="69" t="str">
        <f t="shared" si="73"/>
        <v/>
      </c>
      <c r="BF124" s="69" t="str">
        <f>IF(Z124=Z125,"",SUM(AW$9:AW124)-SUM(BF$9:BF123))</f>
        <v/>
      </c>
      <c r="BG124" s="12">
        <f t="shared" si="75"/>
        <v>116</v>
      </c>
    </row>
    <row r="125" spans="1:59" ht="20.100000000000001" customHeight="1">
      <c r="A125" s="13">
        <f t="shared" si="74"/>
        <v>117</v>
      </c>
      <c r="B125" s="153"/>
      <c r="C125" s="33"/>
      <c r="D125" s="33"/>
      <c r="E125" s="154"/>
      <c r="F125" s="155"/>
      <c r="G125" s="156"/>
      <c r="H125" s="19" t="str">
        <f t="shared" si="39"/>
        <v/>
      </c>
      <c r="I125" s="157"/>
      <c r="J125" s="19" t="str">
        <f t="shared" si="40"/>
        <v/>
      </c>
      <c r="K125" s="33"/>
      <c r="L125" s="34"/>
      <c r="M125" s="34"/>
      <c r="N125" s="19" t="str">
        <f t="shared" si="41"/>
        <v/>
      </c>
      <c r="O125" s="157"/>
      <c r="P125" s="19" t="str">
        <f t="shared" si="42"/>
        <v/>
      </c>
      <c r="Q125" s="19" t="str">
        <f t="shared" si="43"/>
        <v/>
      </c>
      <c r="R125" s="22"/>
      <c r="S125" s="33"/>
      <c r="T125" s="35" t="str">
        <f>IF(E125="","",Instructions!$B$5)</f>
        <v/>
      </c>
      <c r="U125" s="75" t="str">
        <f>IF(E125="","",Instructions!$C$5)</f>
        <v/>
      </c>
      <c r="V125" s="87" t="str">
        <f t="shared" si="44"/>
        <v/>
      </c>
      <c r="W125" s="72" t="str">
        <f>IF(E125="","",VLOOKUP(D125,Supervisors!$B$9:$F$32,5,FALSE))</f>
        <v/>
      </c>
      <c r="X125" s="72" t="str">
        <f>IF(E125="","",VLOOKUP(D125,Supervisors!$B$9:$G$32,6,FALSE))</f>
        <v/>
      </c>
      <c r="Y125" s="20" t="str">
        <f t="shared" si="45"/>
        <v/>
      </c>
      <c r="Z125" s="20" t="str">
        <f t="shared" si="46"/>
        <v/>
      </c>
      <c r="AA125" s="20" t="str">
        <f t="shared" si="47"/>
        <v/>
      </c>
      <c r="AB125" s="20" t="str">
        <f t="shared" si="48"/>
        <v/>
      </c>
      <c r="AC125" s="20" t="str">
        <f t="shared" si="49"/>
        <v/>
      </c>
      <c r="AD125" s="20" t="str">
        <f t="shared" si="50"/>
        <v/>
      </c>
      <c r="AE125" s="20" t="str">
        <f>IF(E125="","",SUM( INDEX( $H$9, 1) : H125))</f>
        <v/>
      </c>
      <c r="AF125" s="20" t="str">
        <f t="shared" si="51"/>
        <v/>
      </c>
      <c r="AG125" s="20" t="str">
        <f>IF(E125="","",SUM($AF$9:AF125))</f>
        <v/>
      </c>
      <c r="AH125" s="43" t="str">
        <f t="shared" si="52"/>
        <v/>
      </c>
      <c r="AI125" s="20" t="str">
        <f t="shared" si="53"/>
        <v/>
      </c>
      <c r="AJ125" s="20" t="str">
        <f t="shared" si="54"/>
        <v/>
      </c>
      <c r="AK125" s="20" t="str">
        <f t="shared" si="55"/>
        <v/>
      </c>
      <c r="AL125" s="20" t="str">
        <f>IF(E125="","",SUM( INDEX($I$9, 1) : I125))</f>
        <v/>
      </c>
      <c r="AM125" s="20" t="str">
        <f t="shared" si="56"/>
        <v/>
      </c>
      <c r="AN125" s="20" t="str">
        <f>IF(E125="","",SUM( INDEX($AM$9, 1) : AM125))</f>
        <v/>
      </c>
      <c r="AO125" s="43" t="str">
        <f t="shared" si="57"/>
        <v/>
      </c>
      <c r="AP125" s="43" t="str">
        <f t="shared" si="58"/>
        <v/>
      </c>
      <c r="AQ125" s="35" t="str">
        <f t="shared" si="59"/>
        <v/>
      </c>
      <c r="AR125" s="35" t="str">
        <f t="shared" si="60"/>
        <v/>
      </c>
      <c r="AS125" s="35" t="str">
        <f t="shared" si="61"/>
        <v/>
      </c>
      <c r="AT125" s="35" t="str">
        <f t="shared" si="62"/>
        <v/>
      </c>
      <c r="AU125" s="35" t="str">
        <f t="shared" si="63"/>
        <v/>
      </c>
      <c r="AV125" s="35" t="str">
        <f t="shared" si="64"/>
        <v/>
      </c>
      <c r="AW125" s="58" t="str">
        <f t="shared" si="65"/>
        <v/>
      </c>
      <c r="AX125" s="62" t="str">
        <f t="shared" si="66"/>
        <v/>
      </c>
      <c r="AY125" s="62" t="str">
        <f t="shared" si="67"/>
        <v/>
      </c>
      <c r="AZ125" s="62" t="str">
        <f t="shared" si="68"/>
        <v/>
      </c>
      <c r="BA125" s="62" t="str">
        <f t="shared" si="69"/>
        <v/>
      </c>
      <c r="BB125" s="62" t="str">
        <f t="shared" si="70"/>
        <v/>
      </c>
      <c r="BC125" s="62" t="str">
        <f t="shared" si="71"/>
        <v/>
      </c>
      <c r="BD125" s="69" t="str">
        <f t="shared" si="72"/>
        <v/>
      </c>
      <c r="BE125" s="69" t="str">
        <f t="shared" si="73"/>
        <v/>
      </c>
      <c r="BF125" s="69" t="str">
        <f>IF(Z125=Z126,"",SUM(AW$9:AW125)-SUM(BF$9:BF124))</f>
        <v/>
      </c>
      <c r="BG125" s="12">
        <f t="shared" si="75"/>
        <v>117</v>
      </c>
    </row>
    <row r="126" spans="1:59" ht="20.100000000000001" customHeight="1">
      <c r="A126" s="13">
        <f t="shared" si="74"/>
        <v>118</v>
      </c>
      <c r="B126" s="153"/>
      <c r="C126" s="33"/>
      <c r="D126" s="33"/>
      <c r="E126" s="154"/>
      <c r="F126" s="155"/>
      <c r="G126" s="156"/>
      <c r="H126" s="19" t="str">
        <f t="shared" si="39"/>
        <v/>
      </c>
      <c r="I126" s="157"/>
      <c r="J126" s="19" t="str">
        <f t="shared" si="40"/>
        <v/>
      </c>
      <c r="K126" s="33"/>
      <c r="L126" s="34"/>
      <c r="M126" s="34"/>
      <c r="N126" s="19" t="str">
        <f t="shared" si="41"/>
        <v/>
      </c>
      <c r="O126" s="157"/>
      <c r="P126" s="19" t="str">
        <f t="shared" si="42"/>
        <v/>
      </c>
      <c r="Q126" s="19" t="str">
        <f t="shared" si="43"/>
        <v/>
      </c>
      <c r="R126" s="22"/>
      <c r="S126" s="33"/>
      <c r="T126" s="35" t="str">
        <f>IF(E126="","",Instructions!$B$5)</f>
        <v/>
      </c>
      <c r="U126" s="75" t="str">
        <f>IF(E126="","",Instructions!$C$5)</f>
        <v/>
      </c>
      <c r="V126" s="87" t="str">
        <f t="shared" si="44"/>
        <v/>
      </c>
      <c r="W126" s="72" t="str">
        <f>IF(E126="","",VLOOKUP(D126,Supervisors!$B$9:$F$32,5,FALSE))</f>
        <v/>
      </c>
      <c r="X126" s="72" t="str">
        <f>IF(E126="","",VLOOKUP(D126,Supervisors!$B$9:$G$32,6,FALSE))</f>
        <v/>
      </c>
      <c r="Y126" s="20" t="str">
        <f t="shared" si="45"/>
        <v/>
      </c>
      <c r="Z126" s="20" t="str">
        <f t="shared" si="46"/>
        <v/>
      </c>
      <c r="AA126" s="20" t="str">
        <f t="shared" si="47"/>
        <v/>
      </c>
      <c r="AB126" s="20" t="str">
        <f t="shared" si="48"/>
        <v/>
      </c>
      <c r="AC126" s="20" t="str">
        <f t="shared" si="49"/>
        <v/>
      </c>
      <c r="AD126" s="20" t="str">
        <f t="shared" si="50"/>
        <v/>
      </c>
      <c r="AE126" s="20" t="str">
        <f>IF(E126="","",SUM( INDEX( $H$9, 1) : H126))</f>
        <v/>
      </c>
      <c r="AF126" s="20" t="str">
        <f t="shared" si="51"/>
        <v/>
      </c>
      <c r="AG126" s="20" t="str">
        <f>IF(E126="","",SUM($AF$9:AF126))</f>
        <v/>
      </c>
      <c r="AH126" s="43" t="str">
        <f t="shared" si="52"/>
        <v/>
      </c>
      <c r="AI126" s="20" t="str">
        <f t="shared" si="53"/>
        <v/>
      </c>
      <c r="AJ126" s="20" t="str">
        <f t="shared" si="54"/>
        <v/>
      </c>
      <c r="AK126" s="20" t="str">
        <f t="shared" si="55"/>
        <v/>
      </c>
      <c r="AL126" s="20" t="str">
        <f>IF(E126="","",SUM( INDEX($I$9, 1) : I126))</f>
        <v/>
      </c>
      <c r="AM126" s="20" t="str">
        <f t="shared" si="56"/>
        <v/>
      </c>
      <c r="AN126" s="20" t="str">
        <f>IF(E126="","",SUM( INDEX($AM$9, 1) : AM126))</f>
        <v/>
      </c>
      <c r="AO126" s="43" t="str">
        <f t="shared" si="57"/>
        <v/>
      </c>
      <c r="AP126" s="43" t="str">
        <f t="shared" si="58"/>
        <v/>
      </c>
      <c r="AQ126" s="35" t="str">
        <f t="shared" si="59"/>
        <v/>
      </c>
      <c r="AR126" s="35" t="str">
        <f t="shared" si="60"/>
        <v/>
      </c>
      <c r="AS126" s="35" t="str">
        <f t="shared" si="61"/>
        <v/>
      </c>
      <c r="AT126" s="35" t="str">
        <f t="shared" si="62"/>
        <v/>
      </c>
      <c r="AU126" s="35" t="str">
        <f t="shared" si="63"/>
        <v/>
      </c>
      <c r="AV126" s="35" t="str">
        <f t="shared" si="64"/>
        <v/>
      </c>
      <c r="AW126" s="58" t="str">
        <f t="shared" si="65"/>
        <v/>
      </c>
      <c r="AX126" s="62" t="str">
        <f t="shared" si="66"/>
        <v/>
      </c>
      <c r="AY126" s="62" t="str">
        <f t="shared" si="67"/>
        <v/>
      </c>
      <c r="AZ126" s="62" t="str">
        <f t="shared" si="68"/>
        <v/>
      </c>
      <c r="BA126" s="62" t="str">
        <f t="shared" si="69"/>
        <v/>
      </c>
      <c r="BB126" s="62" t="str">
        <f t="shared" si="70"/>
        <v/>
      </c>
      <c r="BC126" s="62" t="str">
        <f t="shared" si="71"/>
        <v/>
      </c>
      <c r="BD126" s="69" t="str">
        <f t="shared" si="72"/>
        <v/>
      </c>
      <c r="BE126" s="69" t="str">
        <f t="shared" si="73"/>
        <v/>
      </c>
      <c r="BF126" s="69" t="str">
        <f>IF(Z126=Z127,"",SUM(AW$9:AW126)-SUM(BF$9:BF125))</f>
        <v/>
      </c>
      <c r="BG126" s="12">
        <f t="shared" si="75"/>
        <v>118</v>
      </c>
    </row>
    <row r="127" spans="1:59" ht="20.100000000000001" customHeight="1">
      <c r="A127" s="13">
        <f t="shared" si="74"/>
        <v>119</v>
      </c>
      <c r="B127" s="153"/>
      <c r="C127" s="33"/>
      <c r="D127" s="33"/>
      <c r="E127" s="154"/>
      <c r="F127" s="155"/>
      <c r="G127" s="156"/>
      <c r="H127" s="19" t="str">
        <f t="shared" si="39"/>
        <v/>
      </c>
      <c r="I127" s="157"/>
      <c r="J127" s="19" t="str">
        <f t="shared" si="40"/>
        <v/>
      </c>
      <c r="K127" s="33"/>
      <c r="L127" s="34"/>
      <c r="M127" s="34"/>
      <c r="N127" s="19" t="str">
        <f t="shared" si="41"/>
        <v/>
      </c>
      <c r="O127" s="157"/>
      <c r="P127" s="19" t="str">
        <f t="shared" si="42"/>
        <v/>
      </c>
      <c r="Q127" s="19" t="str">
        <f t="shared" si="43"/>
        <v/>
      </c>
      <c r="R127" s="22"/>
      <c r="S127" s="33"/>
      <c r="T127" s="35" t="str">
        <f>IF(E127="","",Instructions!$B$5)</f>
        <v/>
      </c>
      <c r="U127" s="75" t="str">
        <f>IF(E127="","",Instructions!$C$5)</f>
        <v/>
      </c>
      <c r="V127" s="87" t="str">
        <f t="shared" si="44"/>
        <v/>
      </c>
      <c r="W127" s="72" t="str">
        <f>IF(E127="","",VLOOKUP(D127,Supervisors!$B$9:$F$32,5,FALSE))</f>
        <v/>
      </c>
      <c r="X127" s="72" t="str">
        <f>IF(E127="","",VLOOKUP(D127,Supervisors!$B$9:$G$32,6,FALSE))</f>
        <v/>
      </c>
      <c r="Y127" s="20" t="str">
        <f t="shared" si="45"/>
        <v/>
      </c>
      <c r="Z127" s="20" t="str">
        <f t="shared" si="46"/>
        <v/>
      </c>
      <c r="AA127" s="20" t="str">
        <f t="shared" si="47"/>
        <v/>
      </c>
      <c r="AB127" s="20" t="str">
        <f t="shared" si="48"/>
        <v/>
      </c>
      <c r="AC127" s="20" t="str">
        <f t="shared" si="49"/>
        <v/>
      </c>
      <c r="AD127" s="20" t="str">
        <f t="shared" si="50"/>
        <v/>
      </c>
      <c r="AE127" s="20" t="str">
        <f>IF(E127="","",SUM( INDEX( $H$9, 1) : H127))</f>
        <v/>
      </c>
      <c r="AF127" s="20" t="str">
        <f t="shared" si="51"/>
        <v/>
      </c>
      <c r="AG127" s="20" t="str">
        <f>IF(E127="","",SUM($AF$9:AF127))</f>
        <v/>
      </c>
      <c r="AH127" s="43" t="str">
        <f t="shared" si="52"/>
        <v/>
      </c>
      <c r="AI127" s="20" t="str">
        <f t="shared" si="53"/>
        <v/>
      </c>
      <c r="AJ127" s="20" t="str">
        <f t="shared" si="54"/>
        <v/>
      </c>
      <c r="AK127" s="20" t="str">
        <f t="shared" si="55"/>
        <v/>
      </c>
      <c r="AL127" s="20" t="str">
        <f>IF(E127="","",SUM( INDEX($I$9, 1) : I127))</f>
        <v/>
      </c>
      <c r="AM127" s="20" t="str">
        <f t="shared" si="56"/>
        <v/>
      </c>
      <c r="AN127" s="20" t="str">
        <f>IF(E127="","",SUM( INDEX($AM$9, 1) : AM127))</f>
        <v/>
      </c>
      <c r="AO127" s="43" t="str">
        <f t="shared" si="57"/>
        <v/>
      </c>
      <c r="AP127" s="43" t="str">
        <f t="shared" si="58"/>
        <v/>
      </c>
      <c r="AQ127" s="35" t="str">
        <f t="shared" si="59"/>
        <v/>
      </c>
      <c r="AR127" s="35" t="str">
        <f t="shared" si="60"/>
        <v/>
      </c>
      <c r="AS127" s="35" t="str">
        <f t="shared" si="61"/>
        <v/>
      </c>
      <c r="AT127" s="35" t="str">
        <f t="shared" si="62"/>
        <v/>
      </c>
      <c r="AU127" s="35" t="str">
        <f t="shared" si="63"/>
        <v/>
      </c>
      <c r="AV127" s="35" t="str">
        <f t="shared" si="64"/>
        <v/>
      </c>
      <c r="AW127" s="58" t="str">
        <f t="shared" si="65"/>
        <v/>
      </c>
      <c r="AX127" s="62" t="str">
        <f t="shared" si="66"/>
        <v/>
      </c>
      <c r="AY127" s="62" t="str">
        <f t="shared" si="67"/>
        <v/>
      </c>
      <c r="AZ127" s="62" t="str">
        <f t="shared" si="68"/>
        <v/>
      </c>
      <c r="BA127" s="62" t="str">
        <f t="shared" si="69"/>
        <v/>
      </c>
      <c r="BB127" s="62" t="str">
        <f t="shared" si="70"/>
        <v/>
      </c>
      <c r="BC127" s="62" t="str">
        <f t="shared" si="71"/>
        <v/>
      </c>
      <c r="BD127" s="69" t="str">
        <f t="shared" si="72"/>
        <v/>
      </c>
      <c r="BE127" s="69" t="str">
        <f t="shared" si="73"/>
        <v/>
      </c>
      <c r="BF127" s="69" t="str">
        <f>IF(Z127=Z128,"",SUM(AW$9:AW127)-SUM(BF$9:BF126))</f>
        <v/>
      </c>
      <c r="BG127" s="12">
        <f t="shared" si="75"/>
        <v>119</v>
      </c>
    </row>
    <row r="128" spans="1:59" ht="20.100000000000001" customHeight="1">
      <c r="A128" s="13">
        <f t="shared" si="74"/>
        <v>120</v>
      </c>
      <c r="B128" s="153"/>
      <c r="C128" s="33"/>
      <c r="D128" s="33"/>
      <c r="E128" s="154"/>
      <c r="F128" s="155"/>
      <c r="G128" s="156"/>
      <c r="H128" s="19" t="str">
        <f t="shared" si="39"/>
        <v/>
      </c>
      <c r="I128" s="157"/>
      <c r="J128" s="19" t="str">
        <f t="shared" si="40"/>
        <v/>
      </c>
      <c r="K128" s="33"/>
      <c r="L128" s="34"/>
      <c r="M128" s="34"/>
      <c r="N128" s="19" t="str">
        <f t="shared" si="41"/>
        <v/>
      </c>
      <c r="O128" s="157"/>
      <c r="P128" s="19" t="str">
        <f t="shared" si="42"/>
        <v/>
      </c>
      <c r="Q128" s="19" t="str">
        <f t="shared" si="43"/>
        <v/>
      </c>
      <c r="R128" s="22"/>
      <c r="S128" s="33"/>
      <c r="T128" s="35" t="str">
        <f>IF(E128="","",Instructions!$B$5)</f>
        <v/>
      </c>
      <c r="U128" s="75" t="str">
        <f>IF(E128="","",Instructions!$C$5)</f>
        <v/>
      </c>
      <c r="V128" s="87" t="str">
        <f t="shared" si="44"/>
        <v/>
      </c>
      <c r="W128" s="72" t="str">
        <f>IF(E128="","",VLOOKUP(D128,Supervisors!$B$9:$F$32,5,FALSE))</f>
        <v/>
      </c>
      <c r="X128" s="72" t="str">
        <f>IF(E128="","",VLOOKUP(D128,Supervisors!$B$9:$G$32,6,FALSE))</f>
        <v/>
      </c>
      <c r="Y128" s="20" t="str">
        <f t="shared" si="45"/>
        <v/>
      </c>
      <c r="Z128" s="20" t="str">
        <f t="shared" si="46"/>
        <v/>
      </c>
      <c r="AA128" s="20" t="str">
        <f t="shared" si="47"/>
        <v/>
      </c>
      <c r="AB128" s="20" t="str">
        <f t="shared" si="48"/>
        <v/>
      </c>
      <c r="AC128" s="20" t="str">
        <f t="shared" si="49"/>
        <v/>
      </c>
      <c r="AD128" s="20" t="str">
        <f t="shared" si="50"/>
        <v/>
      </c>
      <c r="AE128" s="20" t="str">
        <f>IF(E128="","",SUM( INDEX( $H$9, 1) : H128))</f>
        <v/>
      </c>
      <c r="AF128" s="20" t="str">
        <f t="shared" si="51"/>
        <v/>
      </c>
      <c r="AG128" s="20" t="str">
        <f>IF(E128="","",SUM($AF$9:AF128))</f>
        <v/>
      </c>
      <c r="AH128" s="43" t="str">
        <f t="shared" si="52"/>
        <v/>
      </c>
      <c r="AI128" s="20" t="str">
        <f t="shared" si="53"/>
        <v/>
      </c>
      <c r="AJ128" s="20" t="str">
        <f t="shared" si="54"/>
        <v/>
      </c>
      <c r="AK128" s="20" t="str">
        <f t="shared" si="55"/>
        <v/>
      </c>
      <c r="AL128" s="20" t="str">
        <f>IF(E128="","",SUM( INDEX($I$9, 1) : I128))</f>
        <v/>
      </c>
      <c r="AM128" s="20" t="str">
        <f t="shared" si="56"/>
        <v/>
      </c>
      <c r="AN128" s="20" t="str">
        <f>IF(E128="","",SUM( INDEX($AM$9, 1) : AM128))</f>
        <v/>
      </c>
      <c r="AO128" s="43" t="str">
        <f t="shared" si="57"/>
        <v/>
      </c>
      <c r="AP128" s="43" t="str">
        <f t="shared" si="58"/>
        <v/>
      </c>
      <c r="AQ128" s="35" t="str">
        <f t="shared" si="59"/>
        <v/>
      </c>
      <c r="AR128" s="35" t="str">
        <f t="shared" si="60"/>
        <v/>
      </c>
      <c r="AS128" s="35" t="str">
        <f t="shared" si="61"/>
        <v/>
      </c>
      <c r="AT128" s="35" t="str">
        <f t="shared" si="62"/>
        <v/>
      </c>
      <c r="AU128" s="35" t="str">
        <f t="shared" si="63"/>
        <v/>
      </c>
      <c r="AV128" s="35" t="str">
        <f t="shared" si="64"/>
        <v/>
      </c>
      <c r="AW128" s="58" t="str">
        <f t="shared" si="65"/>
        <v/>
      </c>
      <c r="AX128" s="62" t="str">
        <f t="shared" si="66"/>
        <v/>
      </c>
      <c r="AY128" s="62" t="str">
        <f t="shared" si="67"/>
        <v/>
      </c>
      <c r="AZ128" s="62" t="str">
        <f t="shared" si="68"/>
        <v/>
      </c>
      <c r="BA128" s="62" t="str">
        <f t="shared" si="69"/>
        <v/>
      </c>
      <c r="BB128" s="62" t="str">
        <f t="shared" si="70"/>
        <v/>
      </c>
      <c r="BC128" s="62" t="str">
        <f t="shared" si="71"/>
        <v/>
      </c>
      <c r="BD128" s="69" t="str">
        <f t="shared" si="72"/>
        <v/>
      </c>
      <c r="BE128" s="69" t="str">
        <f t="shared" si="73"/>
        <v/>
      </c>
      <c r="BF128" s="69" t="str">
        <f>IF(Z128=Z129,"",SUM(AW$9:AW128)-SUM(BF$9:BF127))</f>
        <v/>
      </c>
      <c r="BG128" s="12">
        <f t="shared" si="75"/>
        <v>120</v>
      </c>
    </row>
    <row r="129" spans="1:59" ht="20.100000000000001" customHeight="1">
      <c r="A129" s="13">
        <f t="shared" si="74"/>
        <v>121</v>
      </c>
      <c r="B129" s="153"/>
      <c r="C129" s="33"/>
      <c r="D129" s="33"/>
      <c r="E129" s="154"/>
      <c r="F129" s="155"/>
      <c r="G129" s="156"/>
      <c r="H129" s="19" t="str">
        <f t="shared" si="39"/>
        <v/>
      </c>
      <c r="I129" s="157"/>
      <c r="J129" s="19" t="str">
        <f t="shared" si="40"/>
        <v/>
      </c>
      <c r="K129" s="33"/>
      <c r="L129" s="34"/>
      <c r="M129" s="34"/>
      <c r="N129" s="19" t="str">
        <f t="shared" si="41"/>
        <v/>
      </c>
      <c r="O129" s="157"/>
      <c r="P129" s="19" t="str">
        <f t="shared" si="42"/>
        <v/>
      </c>
      <c r="Q129" s="19" t="str">
        <f t="shared" si="43"/>
        <v/>
      </c>
      <c r="R129" s="22"/>
      <c r="S129" s="33"/>
      <c r="T129" s="35" t="str">
        <f>IF(E129="","",Instructions!$B$5)</f>
        <v/>
      </c>
      <c r="U129" s="75" t="str">
        <f>IF(E129="","",Instructions!$C$5)</f>
        <v/>
      </c>
      <c r="V129" s="87" t="str">
        <f t="shared" si="44"/>
        <v/>
      </c>
      <c r="W129" s="72" t="str">
        <f>IF(E129="","",VLOOKUP(D129,Supervisors!$B$9:$F$32,5,FALSE))</f>
        <v/>
      </c>
      <c r="X129" s="72" t="str">
        <f>IF(E129="","",VLOOKUP(D129,Supervisors!$B$9:$G$32,6,FALSE))</f>
        <v/>
      </c>
      <c r="Y129" s="20" t="str">
        <f t="shared" si="45"/>
        <v/>
      </c>
      <c r="Z129" s="20" t="str">
        <f t="shared" si="46"/>
        <v/>
      </c>
      <c r="AA129" s="20" t="str">
        <f t="shared" si="47"/>
        <v/>
      </c>
      <c r="AB129" s="20" t="str">
        <f t="shared" si="48"/>
        <v/>
      </c>
      <c r="AC129" s="20" t="str">
        <f t="shared" si="49"/>
        <v/>
      </c>
      <c r="AD129" s="20" t="str">
        <f t="shared" si="50"/>
        <v/>
      </c>
      <c r="AE129" s="20" t="str">
        <f>IF(E129="","",SUM( INDEX( $H$9, 1) : H129))</f>
        <v/>
      </c>
      <c r="AF129" s="20" t="str">
        <f t="shared" si="51"/>
        <v/>
      </c>
      <c r="AG129" s="20" t="str">
        <f>IF(E129="","",SUM($AF$9:AF129))</f>
        <v/>
      </c>
      <c r="AH129" s="43" t="str">
        <f t="shared" si="52"/>
        <v/>
      </c>
      <c r="AI129" s="20" t="str">
        <f t="shared" si="53"/>
        <v/>
      </c>
      <c r="AJ129" s="20" t="str">
        <f t="shared" si="54"/>
        <v/>
      </c>
      <c r="AK129" s="20" t="str">
        <f t="shared" si="55"/>
        <v/>
      </c>
      <c r="AL129" s="20" t="str">
        <f>IF(E129="","",SUM( INDEX($I$9, 1) : I129))</f>
        <v/>
      </c>
      <c r="AM129" s="20" t="str">
        <f t="shared" si="56"/>
        <v/>
      </c>
      <c r="AN129" s="20" t="str">
        <f>IF(E129="","",SUM( INDEX($AM$9, 1) : AM129))</f>
        <v/>
      </c>
      <c r="AO129" s="43" t="str">
        <f t="shared" si="57"/>
        <v/>
      </c>
      <c r="AP129" s="43" t="str">
        <f t="shared" si="58"/>
        <v/>
      </c>
      <c r="AQ129" s="35" t="str">
        <f t="shared" si="59"/>
        <v/>
      </c>
      <c r="AR129" s="35" t="str">
        <f t="shared" si="60"/>
        <v/>
      </c>
      <c r="AS129" s="35" t="str">
        <f t="shared" si="61"/>
        <v/>
      </c>
      <c r="AT129" s="35" t="str">
        <f t="shared" si="62"/>
        <v/>
      </c>
      <c r="AU129" s="35" t="str">
        <f t="shared" si="63"/>
        <v/>
      </c>
      <c r="AV129" s="35" t="str">
        <f t="shared" si="64"/>
        <v/>
      </c>
      <c r="AW129" s="58" t="str">
        <f t="shared" si="65"/>
        <v/>
      </c>
      <c r="AX129" s="62" t="str">
        <f t="shared" si="66"/>
        <v/>
      </c>
      <c r="AY129" s="62" t="str">
        <f t="shared" si="67"/>
        <v/>
      </c>
      <c r="AZ129" s="62" t="str">
        <f t="shared" si="68"/>
        <v/>
      </c>
      <c r="BA129" s="62" t="str">
        <f t="shared" si="69"/>
        <v/>
      </c>
      <c r="BB129" s="62" t="str">
        <f t="shared" si="70"/>
        <v/>
      </c>
      <c r="BC129" s="62" t="str">
        <f t="shared" si="71"/>
        <v/>
      </c>
      <c r="BD129" s="69" t="str">
        <f t="shared" si="72"/>
        <v/>
      </c>
      <c r="BE129" s="69" t="str">
        <f t="shared" si="73"/>
        <v/>
      </c>
      <c r="BF129" s="69" t="str">
        <f>IF(Z129=Z130,"",SUM(AW$9:AW129)-SUM(BF$9:BF128))</f>
        <v/>
      </c>
      <c r="BG129" s="12">
        <f t="shared" si="75"/>
        <v>121</v>
      </c>
    </row>
    <row r="130" spans="1:59" ht="20.100000000000001" customHeight="1">
      <c r="A130" s="13">
        <f t="shared" si="74"/>
        <v>122</v>
      </c>
      <c r="B130" s="153"/>
      <c r="C130" s="33"/>
      <c r="D130" s="33"/>
      <c r="E130" s="154"/>
      <c r="F130" s="155"/>
      <c r="G130" s="156"/>
      <c r="H130" s="19" t="str">
        <f t="shared" si="39"/>
        <v/>
      </c>
      <c r="I130" s="157"/>
      <c r="J130" s="19" t="str">
        <f t="shared" si="40"/>
        <v/>
      </c>
      <c r="K130" s="33"/>
      <c r="L130" s="34"/>
      <c r="M130" s="34"/>
      <c r="N130" s="19" t="str">
        <f t="shared" si="41"/>
        <v/>
      </c>
      <c r="O130" s="157"/>
      <c r="P130" s="19" t="str">
        <f t="shared" si="42"/>
        <v/>
      </c>
      <c r="Q130" s="19" t="str">
        <f t="shared" si="43"/>
        <v/>
      </c>
      <c r="R130" s="22"/>
      <c r="S130" s="33"/>
      <c r="T130" s="35" t="str">
        <f>IF(E130="","",Instructions!$B$5)</f>
        <v/>
      </c>
      <c r="U130" s="75" t="str">
        <f>IF(E130="","",Instructions!$C$5)</f>
        <v/>
      </c>
      <c r="V130" s="87" t="str">
        <f t="shared" si="44"/>
        <v/>
      </c>
      <c r="W130" s="72" t="str">
        <f>IF(E130="","",VLOOKUP(D130,Supervisors!$B$9:$F$32,5,FALSE))</f>
        <v/>
      </c>
      <c r="X130" s="72" t="str">
        <f>IF(E130="","",VLOOKUP(D130,Supervisors!$B$9:$G$32,6,FALSE))</f>
        <v/>
      </c>
      <c r="Y130" s="20" t="str">
        <f t="shared" si="45"/>
        <v/>
      </c>
      <c r="Z130" s="20" t="str">
        <f t="shared" si="46"/>
        <v/>
      </c>
      <c r="AA130" s="20" t="str">
        <f t="shared" si="47"/>
        <v/>
      </c>
      <c r="AB130" s="20" t="str">
        <f t="shared" si="48"/>
        <v/>
      </c>
      <c r="AC130" s="20" t="str">
        <f t="shared" si="49"/>
        <v/>
      </c>
      <c r="AD130" s="20" t="str">
        <f t="shared" si="50"/>
        <v/>
      </c>
      <c r="AE130" s="20" t="str">
        <f>IF(E130="","",SUM( INDEX( $H$9, 1) : H130))</f>
        <v/>
      </c>
      <c r="AF130" s="20" t="str">
        <f t="shared" si="51"/>
        <v/>
      </c>
      <c r="AG130" s="20" t="str">
        <f>IF(E130="","",SUM($AF$9:AF130))</f>
        <v/>
      </c>
      <c r="AH130" s="43" t="str">
        <f t="shared" si="52"/>
        <v/>
      </c>
      <c r="AI130" s="20" t="str">
        <f t="shared" si="53"/>
        <v/>
      </c>
      <c r="AJ130" s="20" t="str">
        <f t="shared" si="54"/>
        <v/>
      </c>
      <c r="AK130" s="20" t="str">
        <f t="shared" si="55"/>
        <v/>
      </c>
      <c r="AL130" s="20" t="str">
        <f>IF(E130="","",SUM( INDEX($I$9, 1) : I130))</f>
        <v/>
      </c>
      <c r="AM130" s="20" t="str">
        <f t="shared" si="56"/>
        <v/>
      </c>
      <c r="AN130" s="20" t="str">
        <f>IF(E130="","",SUM( INDEX($AM$9, 1) : AM130))</f>
        <v/>
      </c>
      <c r="AO130" s="43" t="str">
        <f t="shared" si="57"/>
        <v/>
      </c>
      <c r="AP130" s="43" t="str">
        <f t="shared" si="58"/>
        <v/>
      </c>
      <c r="AQ130" s="35" t="str">
        <f t="shared" si="59"/>
        <v/>
      </c>
      <c r="AR130" s="35" t="str">
        <f t="shared" si="60"/>
        <v/>
      </c>
      <c r="AS130" s="35" t="str">
        <f t="shared" si="61"/>
        <v/>
      </c>
      <c r="AT130" s="35" t="str">
        <f t="shared" si="62"/>
        <v/>
      </c>
      <c r="AU130" s="35" t="str">
        <f t="shared" si="63"/>
        <v/>
      </c>
      <c r="AV130" s="35" t="str">
        <f t="shared" si="64"/>
        <v/>
      </c>
      <c r="AW130" s="58" t="str">
        <f t="shared" si="65"/>
        <v/>
      </c>
      <c r="AX130" s="62" t="str">
        <f t="shared" si="66"/>
        <v/>
      </c>
      <c r="AY130" s="62" t="str">
        <f t="shared" si="67"/>
        <v/>
      </c>
      <c r="AZ130" s="62" t="str">
        <f t="shared" si="68"/>
        <v/>
      </c>
      <c r="BA130" s="62" t="str">
        <f t="shared" si="69"/>
        <v/>
      </c>
      <c r="BB130" s="62" t="str">
        <f t="shared" si="70"/>
        <v/>
      </c>
      <c r="BC130" s="62" t="str">
        <f t="shared" si="71"/>
        <v/>
      </c>
      <c r="BD130" s="69" t="str">
        <f t="shared" si="72"/>
        <v/>
      </c>
      <c r="BE130" s="69" t="str">
        <f t="shared" si="73"/>
        <v/>
      </c>
      <c r="BF130" s="69" t="str">
        <f>IF(Z130=Z131,"",SUM(AW$9:AW130)-SUM(BF$9:BF129))</f>
        <v/>
      </c>
      <c r="BG130" s="12">
        <f t="shared" si="75"/>
        <v>122</v>
      </c>
    </row>
    <row r="131" spans="1:59" ht="20.100000000000001" customHeight="1">
      <c r="A131" s="13">
        <f t="shared" si="74"/>
        <v>123</v>
      </c>
      <c r="B131" s="153"/>
      <c r="C131" s="33"/>
      <c r="D131" s="33"/>
      <c r="E131" s="154"/>
      <c r="F131" s="155"/>
      <c r="G131" s="156"/>
      <c r="H131" s="19" t="str">
        <f t="shared" si="39"/>
        <v/>
      </c>
      <c r="I131" s="157"/>
      <c r="J131" s="19" t="str">
        <f t="shared" si="40"/>
        <v/>
      </c>
      <c r="K131" s="33"/>
      <c r="L131" s="34"/>
      <c r="M131" s="34"/>
      <c r="N131" s="19" t="str">
        <f t="shared" si="41"/>
        <v/>
      </c>
      <c r="O131" s="157"/>
      <c r="P131" s="19" t="str">
        <f t="shared" si="42"/>
        <v/>
      </c>
      <c r="Q131" s="19" t="str">
        <f t="shared" si="43"/>
        <v/>
      </c>
      <c r="R131" s="22"/>
      <c r="S131" s="33"/>
      <c r="T131" s="35" t="str">
        <f>IF(E131="","",Instructions!$B$5)</f>
        <v/>
      </c>
      <c r="U131" s="75" t="str">
        <f>IF(E131="","",Instructions!$C$5)</f>
        <v/>
      </c>
      <c r="V131" s="87" t="str">
        <f t="shared" si="44"/>
        <v/>
      </c>
      <c r="W131" s="72" t="str">
        <f>IF(E131="","",VLOOKUP(D131,Supervisors!$B$9:$F$32,5,FALSE))</f>
        <v/>
      </c>
      <c r="X131" s="72" t="str">
        <f>IF(E131="","",VLOOKUP(D131,Supervisors!$B$9:$G$32,6,FALSE))</f>
        <v/>
      </c>
      <c r="Y131" s="20" t="str">
        <f t="shared" si="45"/>
        <v/>
      </c>
      <c r="Z131" s="20" t="str">
        <f t="shared" si="46"/>
        <v/>
      </c>
      <c r="AA131" s="20" t="str">
        <f t="shared" si="47"/>
        <v/>
      </c>
      <c r="AB131" s="20" t="str">
        <f t="shared" si="48"/>
        <v/>
      </c>
      <c r="AC131" s="20" t="str">
        <f t="shared" si="49"/>
        <v/>
      </c>
      <c r="AD131" s="20" t="str">
        <f t="shared" si="50"/>
        <v/>
      </c>
      <c r="AE131" s="20" t="str">
        <f>IF(E131="","",SUM( INDEX( $H$9, 1) : H131))</f>
        <v/>
      </c>
      <c r="AF131" s="20" t="str">
        <f t="shared" si="51"/>
        <v/>
      </c>
      <c r="AG131" s="20" t="str">
        <f>IF(E131="","",SUM($AF$9:AF131))</f>
        <v/>
      </c>
      <c r="AH131" s="43" t="str">
        <f t="shared" si="52"/>
        <v/>
      </c>
      <c r="AI131" s="20" t="str">
        <f t="shared" si="53"/>
        <v/>
      </c>
      <c r="AJ131" s="20" t="str">
        <f t="shared" si="54"/>
        <v/>
      </c>
      <c r="AK131" s="20" t="str">
        <f t="shared" si="55"/>
        <v/>
      </c>
      <c r="AL131" s="20" t="str">
        <f>IF(E131="","",SUM( INDEX($I$9, 1) : I131))</f>
        <v/>
      </c>
      <c r="AM131" s="20" t="str">
        <f t="shared" si="56"/>
        <v/>
      </c>
      <c r="AN131" s="20" t="str">
        <f>IF(E131="","",SUM( INDEX($AM$9, 1) : AM131))</f>
        <v/>
      </c>
      <c r="AO131" s="43" t="str">
        <f t="shared" si="57"/>
        <v/>
      </c>
      <c r="AP131" s="43" t="str">
        <f t="shared" si="58"/>
        <v/>
      </c>
      <c r="AQ131" s="35" t="str">
        <f t="shared" si="59"/>
        <v/>
      </c>
      <c r="AR131" s="35" t="str">
        <f t="shared" si="60"/>
        <v/>
      </c>
      <c r="AS131" s="35" t="str">
        <f t="shared" si="61"/>
        <v/>
      </c>
      <c r="AT131" s="35" t="str">
        <f t="shared" si="62"/>
        <v/>
      </c>
      <c r="AU131" s="35" t="str">
        <f t="shared" si="63"/>
        <v/>
      </c>
      <c r="AV131" s="35" t="str">
        <f t="shared" si="64"/>
        <v/>
      </c>
      <c r="AW131" s="58" t="str">
        <f t="shared" si="65"/>
        <v/>
      </c>
      <c r="AX131" s="62" t="str">
        <f t="shared" si="66"/>
        <v/>
      </c>
      <c r="AY131" s="62" t="str">
        <f t="shared" si="67"/>
        <v/>
      </c>
      <c r="AZ131" s="62" t="str">
        <f t="shared" si="68"/>
        <v/>
      </c>
      <c r="BA131" s="62" t="str">
        <f t="shared" si="69"/>
        <v/>
      </c>
      <c r="BB131" s="62" t="str">
        <f t="shared" si="70"/>
        <v/>
      </c>
      <c r="BC131" s="62" t="str">
        <f t="shared" si="71"/>
        <v/>
      </c>
      <c r="BD131" s="69" t="str">
        <f t="shared" si="72"/>
        <v/>
      </c>
      <c r="BE131" s="69" t="str">
        <f t="shared" si="73"/>
        <v/>
      </c>
      <c r="BF131" s="69" t="str">
        <f>IF(Z131=Z132,"",SUM(AW$9:AW131)-SUM(BF$9:BF130))</f>
        <v/>
      </c>
      <c r="BG131" s="12">
        <f t="shared" si="75"/>
        <v>123</v>
      </c>
    </row>
    <row r="132" spans="1:59" ht="20.100000000000001" customHeight="1">
      <c r="A132" s="13">
        <f t="shared" si="74"/>
        <v>124</v>
      </c>
      <c r="B132" s="153"/>
      <c r="C132" s="33"/>
      <c r="D132" s="33"/>
      <c r="E132" s="154"/>
      <c r="F132" s="155"/>
      <c r="G132" s="156"/>
      <c r="H132" s="19" t="str">
        <f t="shared" si="39"/>
        <v/>
      </c>
      <c r="I132" s="157"/>
      <c r="J132" s="19" t="str">
        <f t="shared" si="40"/>
        <v/>
      </c>
      <c r="K132" s="33"/>
      <c r="L132" s="34"/>
      <c r="M132" s="34"/>
      <c r="N132" s="19" t="str">
        <f t="shared" si="41"/>
        <v/>
      </c>
      <c r="O132" s="157"/>
      <c r="P132" s="19" t="str">
        <f t="shared" si="42"/>
        <v/>
      </c>
      <c r="Q132" s="19" t="str">
        <f t="shared" si="43"/>
        <v/>
      </c>
      <c r="R132" s="22"/>
      <c r="S132" s="33"/>
      <c r="T132" s="35" t="str">
        <f>IF(E132="","",Instructions!$B$5)</f>
        <v/>
      </c>
      <c r="U132" s="75" t="str">
        <f>IF(E132="","",Instructions!$C$5)</f>
        <v/>
      </c>
      <c r="V132" s="87" t="str">
        <f t="shared" si="44"/>
        <v/>
      </c>
      <c r="W132" s="72" t="str">
        <f>IF(E132="","",VLOOKUP(D132,Supervisors!$B$9:$F$32,5,FALSE))</f>
        <v/>
      </c>
      <c r="X132" s="72" t="str">
        <f>IF(E132="","",VLOOKUP(D132,Supervisors!$B$9:$G$32,6,FALSE))</f>
        <v/>
      </c>
      <c r="Y132" s="20" t="str">
        <f t="shared" si="45"/>
        <v/>
      </c>
      <c r="Z132" s="20" t="str">
        <f t="shared" si="46"/>
        <v/>
      </c>
      <c r="AA132" s="20" t="str">
        <f t="shared" si="47"/>
        <v/>
      </c>
      <c r="AB132" s="20" t="str">
        <f t="shared" si="48"/>
        <v/>
      </c>
      <c r="AC132" s="20" t="str">
        <f t="shared" si="49"/>
        <v/>
      </c>
      <c r="AD132" s="20" t="str">
        <f t="shared" si="50"/>
        <v/>
      </c>
      <c r="AE132" s="20" t="str">
        <f>IF(E132="","",SUM( INDEX( $H$9, 1) : H132))</f>
        <v/>
      </c>
      <c r="AF132" s="20" t="str">
        <f t="shared" si="51"/>
        <v/>
      </c>
      <c r="AG132" s="20" t="str">
        <f>IF(E132="","",SUM($AF$9:AF132))</f>
        <v/>
      </c>
      <c r="AH132" s="43" t="str">
        <f t="shared" si="52"/>
        <v/>
      </c>
      <c r="AI132" s="20" t="str">
        <f t="shared" si="53"/>
        <v/>
      </c>
      <c r="AJ132" s="20" t="str">
        <f t="shared" si="54"/>
        <v/>
      </c>
      <c r="AK132" s="20" t="str">
        <f t="shared" si="55"/>
        <v/>
      </c>
      <c r="AL132" s="20" t="str">
        <f>IF(E132="","",SUM( INDEX($I$9, 1) : I132))</f>
        <v/>
      </c>
      <c r="AM132" s="20" t="str">
        <f t="shared" si="56"/>
        <v/>
      </c>
      <c r="AN132" s="20" t="str">
        <f>IF(E132="","",SUM( INDEX($AM$9, 1) : AM132))</f>
        <v/>
      </c>
      <c r="AO132" s="43" t="str">
        <f t="shared" si="57"/>
        <v/>
      </c>
      <c r="AP132" s="43" t="str">
        <f t="shared" si="58"/>
        <v/>
      </c>
      <c r="AQ132" s="35" t="str">
        <f t="shared" si="59"/>
        <v/>
      </c>
      <c r="AR132" s="35" t="str">
        <f t="shared" si="60"/>
        <v/>
      </c>
      <c r="AS132" s="35" t="str">
        <f t="shared" si="61"/>
        <v/>
      </c>
      <c r="AT132" s="35" t="str">
        <f t="shared" si="62"/>
        <v/>
      </c>
      <c r="AU132" s="35" t="str">
        <f t="shared" si="63"/>
        <v/>
      </c>
      <c r="AV132" s="35" t="str">
        <f t="shared" si="64"/>
        <v/>
      </c>
      <c r="AW132" s="58" t="str">
        <f t="shared" si="65"/>
        <v/>
      </c>
      <c r="AX132" s="62" t="str">
        <f t="shared" si="66"/>
        <v/>
      </c>
      <c r="AY132" s="62" t="str">
        <f t="shared" si="67"/>
        <v/>
      </c>
      <c r="AZ132" s="62" t="str">
        <f t="shared" si="68"/>
        <v/>
      </c>
      <c r="BA132" s="62" t="str">
        <f t="shared" si="69"/>
        <v/>
      </c>
      <c r="BB132" s="62" t="str">
        <f t="shared" si="70"/>
        <v/>
      </c>
      <c r="BC132" s="62" t="str">
        <f t="shared" si="71"/>
        <v/>
      </c>
      <c r="BD132" s="69" t="str">
        <f t="shared" si="72"/>
        <v/>
      </c>
      <c r="BE132" s="69" t="str">
        <f t="shared" si="73"/>
        <v/>
      </c>
      <c r="BF132" s="69" t="str">
        <f>IF(Z132=Z133,"",SUM(AW$9:AW132)-SUM(BF$9:BF131))</f>
        <v/>
      </c>
      <c r="BG132" s="12">
        <f t="shared" si="75"/>
        <v>124</v>
      </c>
    </row>
    <row r="133" spans="1:59" ht="20.100000000000001" customHeight="1">
      <c r="A133" s="13">
        <f t="shared" si="74"/>
        <v>125</v>
      </c>
      <c r="B133" s="153"/>
      <c r="C133" s="33"/>
      <c r="D133" s="33"/>
      <c r="E133" s="154"/>
      <c r="F133" s="155"/>
      <c r="G133" s="156"/>
      <c r="H133" s="19" t="str">
        <f t="shared" si="39"/>
        <v/>
      </c>
      <c r="I133" s="157"/>
      <c r="J133" s="19" t="str">
        <f t="shared" si="40"/>
        <v/>
      </c>
      <c r="K133" s="33"/>
      <c r="L133" s="34"/>
      <c r="M133" s="34"/>
      <c r="N133" s="19" t="str">
        <f t="shared" si="41"/>
        <v/>
      </c>
      <c r="O133" s="157"/>
      <c r="P133" s="19" t="str">
        <f t="shared" si="42"/>
        <v/>
      </c>
      <c r="Q133" s="19" t="str">
        <f t="shared" si="43"/>
        <v/>
      </c>
      <c r="R133" s="22"/>
      <c r="S133" s="33"/>
      <c r="T133" s="35" t="str">
        <f>IF(E133="","",Instructions!$B$5)</f>
        <v/>
      </c>
      <c r="U133" s="75" t="str">
        <f>IF(E133="","",Instructions!$C$5)</f>
        <v/>
      </c>
      <c r="V133" s="87" t="str">
        <f t="shared" si="44"/>
        <v/>
      </c>
      <c r="W133" s="72" t="str">
        <f>IF(E133="","",VLOOKUP(D133,Supervisors!$B$9:$F$32,5,FALSE))</f>
        <v/>
      </c>
      <c r="X133" s="72" t="str">
        <f>IF(E133="","",VLOOKUP(D133,Supervisors!$B$9:$G$32,6,FALSE))</f>
        <v/>
      </c>
      <c r="Y133" s="20" t="str">
        <f t="shared" si="45"/>
        <v/>
      </c>
      <c r="Z133" s="20" t="str">
        <f t="shared" si="46"/>
        <v/>
      </c>
      <c r="AA133" s="20" t="str">
        <f t="shared" si="47"/>
        <v/>
      </c>
      <c r="AB133" s="20" t="str">
        <f t="shared" si="48"/>
        <v/>
      </c>
      <c r="AC133" s="20" t="str">
        <f t="shared" si="49"/>
        <v/>
      </c>
      <c r="AD133" s="20" t="str">
        <f t="shared" si="50"/>
        <v/>
      </c>
      <c r="AE133" s="20" t="str">
        <f>IF(E133="","",SUM( INDEX( $H$9, 1) : H133))</f>
        <v/>
      </c>
      <c r="AF133" s="20" t="str">
        <f t="shared" si="51"/>
        <v/>
      </c>
      <c r="AG133" s="20" t="str">
        <f>IF(E133="","",SUM($AF$9:AF133))</f>
        <v/>
      </c>
      <c r="AH133" s="43" t="str">
        <f t="shared" si="52"/>
        <v/>
      </c>
      <c r="AI133" s="20" t="str">
        <f t="shared" si="53"/>
        <v/>
      </c>
      <c r="AJ133" s="20" t="str">
        <f t="shared" si="54"/>
        <v/>
      </c>
      <c r="AK133" s="20" t="str">
        <f t="shared" si="55"/>
        <v/>
      </c>
      <c r="AL133" s="20" t="str">
        <f>IF(E133="","",SUM( INDEX($I$9, 1) : I133))</f>
        <v/>
      </c>
      <c r="AM133" s="20" t="str">
        <f t="shared" si="56"/>
        <v/>
      </c>
      <c r="AN133" s="20" t="str">
        <f>IF(E133="","",SUM( INDEX($AM$9, 1) : AM133))</f>
        <v/>
      </c>
      <c r="AO133" s="43" t="str">
        <f t="shared" si="57"/>
        <v/>
      </c>
      <c r="AP133" s="43" t="str">
        <f t="shared" si="58"/>
        <v/>
      </c>
      <c r="AQ133" s="35" t="str">
        <f t="shared" si="59"/>
        <v/>
      </c>
      <c r="AR133" s="35" t="str">
        <f t="shared" si="60"/>
        <v/>
      </c>
      <c r="AS133" s="35" t="str">
        <f t="shared" si="61"/>
        <v/>
      </c>
      <c r="AT133" s="35" t="str">
        <f t="shared" si="62"/>
        <v/>
      </c>
      <c r="AU133" s="35" t="str">
        <f t="shared" si="63"/>
        <v/>
      </c>
      <c r="AV133" s="35" t="str">
        <f t="shared" si="64"/>
        <v/>
      </c>
      <c r="AW133" s="58" t="str">
        <f t="shared" si="65"/>
        <v/>
      </c>
      <c r="AX133" s="62" t="str">
        <f t="shared" si="66"/>
        <v/>
      </c>
      <c r="AY133" s="62" t="str">
        <f t="shared" si="67"/>
        <v/>
      </c>
      <c r="AZ133" s="62" t="str">
        <f t="shared" si="68"/>
        <v/>
      </c>
      <c r="BA133" s="62" t="str">
        <f t="shared" si="69"/>
        <v/>
      </c>
      <c r="BB133" s="62" t="str">
        <f t="shared" si="70"/>
        <v/>
      </c>
      <c r="BC133" s="62" t="str">
        <f t="shared" si="71"/>
        <v/>
      </c>
      <c r="BD133" s="69" t="str">
        <f t="shared" si="72"/>
        <v/>
      </c>
      <c r="BE133" s="69" t="str">
        <f t="shared" si="73"/>
        <v/>
      </c>
      <c r="BF133" s="69" t="str">
        <f>IF(Z133=Z134,"",SUM(AW$9:AW133)-SUM(BF$9:BF132))</f>
        <v/>
      </c>
      <c r="BG133" s="12">
        <f t="shared" si="75"/>
        <v>125</v>
      </c>
    </row>
    <row r="134" spans="1:59" ht="20.100000000000001" customHeight="1">
      <c r="A134" s="13">
        <f t="shared" si="74"/>
        <v>126</v>
      </c>
      <c r="B134" s="153"/>
      <c r="C134" s="33"/>
      <c r="D134" s="33"/>
      <c r="E134" s="154"/>
      <c r="F134" s="155"/>
      <c r="G134" s="156"/>
      <c r="H134" s="19" t="str">
        <f t="shared" si="39"/>
        <v/>
      </c>
      <c r="I134" s="157"/>
      <c r="J134" s="19" t="str">
        <f t="shared" si="40"/>
        <v/>
      </c>
      <c r="K134" s="33"/>
      <c r="L134" s="34"/>
      <c r="M134" s="34"/>
      <c r="N134" s="19" t="str">
        <f t="shared" si="41"/>
        <v/>
      </c>
      <c r="O134" s="157"/>
      <c r="P134" s="19" t="str">
        <f t="shared" si="42"/>
        <v/>
      </c>
      <c r="Q134" s="19" t="str">
        <f t="shared" si="43"/>
        <v/>
      </c>
      <c r="R134" s="22"/>
      <c r="S134" s="33"/>
      <c r="T134" s="35" t="str">
        <f>IF(E134="","",Instructions!$B$5)</f>
        <v/>
      </c>
      <c r="U134" s="75" t="str">
        <f>IF(E134="","",Instructions!$C$5)</f>
        <v/>
      </c>
      <c r="V134" s="87" t="str">
        <f t="shared" si="44"/>
        <v/>
      </c>
      <c r="W134" s="72" t="str">
        <f>IF(E134="","",VLOOKUP(D134,Supervisors!$B$9:$F$32,5,FALSE))</f>
        <v/>
      </c>
      <c r="X134" s="72" t="str">
        <f>IF(E134="","",VLOOKUP(D134,Supervisors!$B$9:$G$32,6,FALSE))</f>
        <v/>
      </c>
      <c r="Y134" s="20" t="str">
        <f t="shared" si="45"/>
        <v/>
      </c>
      <c r="Z134" s="20" t="str">
        <f t="shared" si="46"/>
        <v/>
      </c>
      <c r="AA134" s="20" t="str">
        <f t="shared" si="47"/>
        <v/>
      </c>
      <c r="AB134" s="20" t="str">
        <f t="shared" si="48"/>
        <v/>
      </c>
      <c r="AC134" s="20" t="str">
        <f t="shared" si="49"/>
        <v/>
      </c>
      <c r="AD134" s="20" t="str">
        <f t="shared" si="50"/>
        <v/>
      </c>
      <c r="AE134" s="20" t="str">
        <f>IF(E134="","",SUM( INDEX( $H$9, 1) : H134))</f>
        <v/>
      </c>
      <c r="AF134" s="20" t="str">
        <f t="shared" si="51"/>
        <v/>
      </c>
      <c r="AG134" s="20" t="str">
        <f>IF(E134="","",SUM($AF$9:AF134))</f>
        <v/>
      </c>
      <c r="AH134" s="43" t="str">
        <f t="shared" si="52"/>
        <v/>
      </c>
      <c r="AI134" s="20" t="str">
        <f t="shared" si="53"/>
        <v/>
      </c>
      <c r="AJ134" s="20" t="str">
        <f t="shared" si="54"/>
        <v/>
      </c>
      <c r="AK134" s="20" t="str">
        <f t="shared" si="55"/>
        <v/>
      </c>
      <c r="AL134" s="20" t="str">
        <f>IF(E134="","",SUM( INDEX($I$9, 1) : I134))</f>
        <v/>
      </c>
      <c r="AM134" s="20" t="str">
        <f t="shared" si="56"/>
        <v/>
      </c>
      <c r="AN134" s="20" t="str">
        <f>IF(E134="","",SUM( INDEX($AM$9, 1) : AM134))</f>
        <v/>
      </c>
      <c r="AO134" s="43" t="str">
        <f t="shared" si="57"/>
        <v/>
      </c>
      <c r="AP134" s="43" t="str">
        <f t="shared" si="58"/>
        <v/>
      </c>
      <c r="AQ134" s="35" t="str">
        <f t="shared" si="59"/>
        <v/>
      </c>
      <c r="AR134" s="35" t="str">
        <f t="shared" si="60"/>
        <v/>
      </c>
      <c r="AS134" s="35" t="str">
        <f t="shared" si="61"/>
        <v/>
      </c>
      <c r="AT134" s="35" t="str">
        <f t="shared" si="62"/>
        <v/>
      </c>
      <c r="AU134" s="35" t="str">
        <f t="shared" si="63"/>
        <v/>
      </c>
      <c r="AV134" s="35" t="str">
        <f t="shared" si="64"/>
        <v/>
      </c>
      <c r="AW134" s="58" t="str">
        <f t="shared" si="65"/>
        <v/>
      </c>
      <c r="AX134" s="62" t="str">
        <f t="shared" si="66"/>
        <v/>
      </c>
      <c r="AY134" s="62" t="str">
        <f t="shared" si="67"/>
        <v/>
      </c>
      <c r="AZ134" s="62" t="str">
        <f t="shared" si="68"/>
        <v/>
      </c>
      <c r="BA134" s="62" t="str">
        <f t="shared" si="69"/>
        <v/>
      </c>
      <c r="BB134" s="62" t="str">
        <f t="shared" si="70"/>
        <v/>
      </c>
      <c r="BC134" s="62" t="str">
        <f t="shared" si="71"/>
        <v/>
      </c>
      <c r="BD134" s="69" t="str">
        <f t="shared" si="72"/>
        <v/>
      </c>
      <c r="BE134" s="69" t="str">
        <f t="shared" si="73"/>
        <v/>
      </c>
      <c r="BF134" s="69" t="str">
        <f>IF(Z134=Z135,"",SUM(AW$9:AW134)-SUM(BF$9:BF133))</f>
        <v/>
      </c>
      <c r="BG134" s="12">
        <f t="shared" si="75"/>
        <v>126</v>
      </c>
    </row>
    <row r="135" spans="1:59" ht="20.100000000000001" customHeight="1">
      <c r="A135" s="13">
        <f t="shared" si="74"/>
        <v>127</v>
      </c>
      <c r="B135" s="153"/>
      <c r="C135" s="33"/>
      <c r="D135" s="33"/>
      <c r="E135" s="154"/>
      <c r="F135" s="155"/>
      <c r="G135" s="156"/>
      <c r="H135" s="19" t="str">
        <f t="shared" si="39"/>
        <v/>
      </c>
      <c r="I135" s="157"/>
      <c r="J135" s="19" t="str">
        <f t="shared" si="40"/>
        <v/>
      </c>
      <c r="K135" s="33"/>
      <c r="L135" s="34"/>
      <c r="M135" s="34"/>
      <c r="N135" s="19" t="str">
        <f t="shared" si="41"/>
        <v/>
      </c>
      <c r="O135" s="157"/>
      <c r="P135" s="19" t="str">
        <f t="shared" si="42"/>
        <v/>
      </c>
      <c r="Q135" s="19" t="str">
        <f t="shared" si="43"/>
        <v/>
      </c>
      <c r="R135" s="22"/>
      <c r="S135" s="33"/>
      <c r="T135" s="35" t="str">
        <f>IF(E135="","",Instructions!$B$5)</f>
        <v/>
      </c>
      <c r="U135" s="75" t="str">
        <f>IF(E135="","",Instructions!$C$5)</f>
        <v/>
      </c>
      <c r="V135" s="87" t="str">
        <f t="shared" si="44"/>
        <v/>
      </c>
      <c r="W135" s="72" t="str">
        <f>IF(E135="","",VLOOKUP(D135,Supervisors!$B$9:$F$32,5,FALSE))</f>
        <v/>
      </c>
      <c r="X135" s="72" t="str">
        <f>IF(E135="","",VLOOKUP(D135,Supervisors!$B$9:$G$32,6,FALSE))</f>
        <v/>
      </c>
      <c r="Y135" s="20" t="str">
        <f t="shared" si="45"/>
        <v/>
      </c>
      <c r="Z135" s="20" t="str">
        <f t="shared" si="46"/>
        <v/>
      </c>
      <c r="AA135" s="20" t="str">
        <f t="shared" si="47"/>
        <v/>
      </c>
      <c r="AB135" s="20" t="str">
        <f t="shared" si="48"/>
        <v/>
      </c>
      <c r="AC135" s="20" t="str">
        <f t="shared" si="49"/>
        <v/>
      </c>
      <c r="AD135" s="20" t="str">
        <f t="shared" si="50"/>
        <v/>
      </c>
      <c r="AE135" s="20" t="str">
        <f>IF(E135="","",SUM( INDEX( $H$9, 1) : H135))</f>
        <v/>
      </c>
      <c r="AF135" s="20" t="str">
        <f t="shared" si="51"/>
        <v/>
      </c>
      <c r="AG135" s="20" t="str">
        <f>IF(E135="","",SUM($AF$9:AF135))</f>
        <v/>
      </c>
      <c r="AH135" s="43" t="str">
        <f t="shared" si="52"/>
        <v/>
      </c>
      <c r="AI135" s="20" t="str">
        <f t="shared" si="53"/>
        <v/>
      </c>
      <c r="AJ135" s="20" t="str">
        <f t="shared" si="54"/>
        <v/>
      </c>
      <c r="AK135" s="20" t="str">
        <f t="shared" si="55"/>
        <v/>
      </c>
      <c r="AL135" s="20" t="str">
        <f>IF(E135="","",SUM( INDEX($I$9, 1) : I135))</f>
        <v/>
      </c>
      <c r="AM135" s="20" t="str">
        <f t="shared" si="56"/>
        <v/>
      </c>
      <c r="AN135" s="20" t="str">
        <f>IF(E135="","",SUM( INDEX($AM$9, 1) : AM135))</f>
        <v/>
      </c>
      <c r="AO135" s="43" t="str">
        <f t="shared" si="57"/>
        <v/>
      </c>
      <c r="AP135" s="43" t="str">
        <f t="shared" si="58"/>
        <v/>
      </c>
      <c r="AQ135" s="35" t="str">
        <f t="shared" si="59"/>
        <v/>
      </c>
      <c r="AR135" s="35" t="str">
        <f t="shared" si="60"/>
        <v/>
      </c>
      <c r="AS135" s="35" t="str">
        <f t="shared" si="61"/>
        <v/>
      </c>
      <c r="AT135" s="35" t="str">
        <f t="shared" si="62"/>
        <v/>
      </c>
      <c r="AU135" s="35" t="str">
        <f t="shared" si="63"/>
        <v/>
      </c>
      <c r="AV135" s="35" t="str">
        <f t="shared" si="64"/>
        <v/>
      </c>
      <c r="AW135" s="58" t="str">
        <f t="shared" si="65"/>
        <v/>
      </c>
      <c r="AX135" s="62" t="str">
        <f t="shared" si="66"/>
        <v/>
      </c>
      <c r="AY135" s="62" t="str">
        <f t="shared" si="67"/>
        <v/>
      </c>
      <c r="AZ135" s="62" t="str">
        <f t="shared" si="68"/>
        <v/>
      </c>
      <c r="BA135" s="62" t="str">
        <f t="shared" si="69"/>
        <v/>
      </c>
      <c r="BB135" s="62" t="str">
        <f t="shared" si="70"/>
        <v/>
      </c>
      <c r="BC135" s="62" t="str">
        <f t="shared" si="71"/>
        <v/>
      </c>
      <c r="BD135" s="69" t="str">
        <f t="shared" si="72"/>
        <v/>
      </c>
      <c r="BE135" s="69" t="str">
        <f t="shared" si="73"/>
        <v/>
      </c>
      <c r="BF135" s="69" t="str">
        <f>IF(Z135=Z136,"",SUM(AW$9:AW135)-SUM(BF$9:BF134))</f>
        <v/>
      </c>
      <c r="BG135" s="12">
        <f t="shared" si="75"/>
        <v>127</v>
      </c>
    </row>
    <row r="136" spans="1:59" ht="20.100000000000001" customHeight="1">
      <c r="A136" s="13">
        <f t="shared" si="74"/>
        <v>128</v>
      </c>
      <c r="B136" s="153"/>
      <c r="C136" s="33"/>
      <c r="D136" s="33"/>
      <c r="E136" s="154"/>
      <c r="F136" s="155"/>
      <c r="G136" s="156"/>
      <c r="H136" s="19" t="str">
        <f t="shared" si="39"/>
        <v/>
      </c>
      <c r="I136" s="157"/>
      <c r="J136" s="19" t="str">
        <f t="shared" si="40"/>
        <v/>
      </c>
      <c r="K136" s="33"/>
      <c r="L136" s="34"/>
      <c r="M136" s="34"/>
      <c r="N136" s="19" t="str">
        <f t="shared" si="41"/>
        <v/>
      </c>
      <c r="O136" s="157"/>
      <c r="P136" s="19" t="str">
        <f t="shared" si="42"/>
        <v/>
      </c>
      <c r="Q136" s="19" t="str">
        <f t="shared" si="43"/>
        <v/>
      </c>
      <c r="R136" s="22"/>
      <c r="S136" s="33"/>
      <c r="T136" s="35" t="str">
        <f>IF(E136="","",Instructions!$B$5)</f>
        <v/>
      </c>
      <c r="U136" s="75" t="str">
        <f>IF(E136="","",Instructions!$C$5)</f>
        <v/>
      </c>
      <c r="V136" s="87" t="str">
        <f t="shared" si="44"/>
        <v/>
      </c>
      <c r="W136" s="72" t="str">
        <f>IF(E136="","",VLOOKUP(D136,Supervisors!$B$9:$F$32,5,FALSE))</f>
        <v/>
      </c>
      <c r="X136" s="72" t="str">
        <f>IF(E136="","",VLOOKUP(D136,Supervisors!$B$9:$G$32,6,FALSE))</f>
        <v/>
      </c>
      <c r="Y136" s="20" t="str">
        <f t="shared" si="45"/>
        <v/>
      </c>
      <c r="Z136" s="20" t="str">
        <f t="shared" si="46"/>
        <v/>
      </c>
      <c r="AA136" s="20" t="str">
        <f t="shared" si="47"/>
        <v/>
      </c>
      <c r="AB136" s="20" t="str">
        <f t="shared" si="48"/>
        <v/>
      </c>
      <c r="AC136" s="20" t="str">
        <f t="shared" si="49"/>
        <v/>
      </c>
      <c r="AD136" s="20" t="str">
        <f t="shared" si="50"/>
        <v/>
      </c>
      <c r="AE136" s="20" t="str">
        <f>IF(E136="","",SUM( INDEX( $H$9, 1) : H136))</f>
        <v/>
      </c>
      <c r="AF136" s="20" t="str">
        <f t="shared" si="51"/>
        <v/>
      </c>
      <c r="AG136" s="20" t="str">
        <f>IF(E136="","",SUM($AF$9:AF136))</f>
        <v/>
      </c>
      <c r="AH136" s="43" t="str">
        <f t="shared" si="52"/>
        <v/>
      </c>
      <c r="AI136" s="20" t="str">
        <f t="shared" si="53"/>
        <v/>
      </c>
      <c r="AJ136" s="20" t="str">
        <f t="shared" si="54"/>
        <v/>
      </c>
      <c r="AK136" s="20" t="str">
        <f t="shared" si="55"/>
        <v/>
      </c>
      <c r="AL136" s="20" t="str">
        <f>IF(E136="","",SUM( INDEX($I$9, 1) : I136))</f>
        <v/>
      </c>
      <c r="AM136" s="20" t="str">
        <f t="shared" si="56"/>
        <v/>
      </c>
      <c r="AN136" s="20" t="str">
        <f>IF(E136="","",SUM( INDEX($AM$9, 1) : AM136))</f>
        <v/>
      </c>
      <c r="AO136" s="43" t="str">
        <f t="shared" si="57"/>
        <v/>
      </c>
      <c r="AP136" s="43" t="str">
        <f t="shared" si="58"/>
        <v/>
      </c>
      <c r="AQ136" s="35" t="str">
        <f t="shared" si="59"/>
        <v/>
      </c>
      <c r="AR136" s="35" t="str">
        <f t="shared" si="60"/>
        <v/>
      </c>
      <c r="AS136" s="35" t="str">
        <f t="shared" si="61"/>
        <v/>
      </c>
      <c r="AT136" s="35" t="str">
        <f t="shared" si="62"/>
        <v/>
      </c>
      <c r="AU136" s="35" t="str">
        <f t="shared" si="63"/>
        <v/>
      </c>
      <c r="AV136" s="35" t="str">
        <f t="shared" si="64"/>
        <v/>
      </c>
      <c r="AW136" s="58" t="str">
        <f t="shared" si="65"/>
        <v/>
      </c>
      <c r="AX136" s="62" t="str">
        <f t="shared" si="66"/>
        <v/>
      </c>
      <c r="AY136" s="62" t="str">
        <f t="shared" si="67"/>
        <v/>
      </c>
      <c r="AZ136" s="62" t="str">
        <f t="shared" si="68"/>
        <v/>
      </c>
      <c r="BA136" s="62" t="str">
        <f t="shared" si="69"/>
        <v/>
      </c>
      <c r="BB136" s="62" t="str">
        <f t="shared" si="70"/>
        <v/>
      </c>
      <c r="BC136" s="62" t="str">
        <f t="shared" si="71"/>
        <v/>
      </c>
      <c r="BD136" s="69" t="str">
        <f t="shared" si="72"/>
        <v/>
      </c>
      <c r="BE136" s="69" t="str">
        <f t="shared" si="73"/>
        <v/>
      </c>
      <c r="BF136" s="69" t="str">
        <f>IF(Z136=Z137,"",SUM(AW$9:AW136)-SUM(BF$9:BF135))</f>
        <v/>
      </c>
      <c r="BG136" s="12">
        <f t="shared" si="75"/>
        <v>128</v>
      </c>
    </row>
    <row r="137" spans="1:59" ht="20.100000000000001" customHeight="1">
      <c r="A137" s="13">
        <f t="shared" si="74"/>
        <v>129</v>
      </c>
      <c r="B137" s="153"/>
      <c r="C137" s="33"/>
      <c r="D137" s="33"/>
      <c r="E137" s="154"/>
      <c r="F137" s="155"/>
      <c r="G137" s="156"/>
      <c r="H137" s="19" t="str">
        <f t="shared" ref="H137:H200" si="76">IF(E137="","",(ROUND((G137-F137),2) * 24))</f>
        <v/>
      </c>
      <c r="I137" s="157"/>
      <c r="J137" s="19" t="str">
        <f t="shared" ref="J137:J200" si="77">IF(H137="","",H137-I137)</f>
        <v/>
      </c>
      <c r="K137" s="33"/>
      <c r="L137" s="34"/>
      <c r="M137" s="34"/>
      <c r="N137" s="19" t="str">
        <f t="shared" ref="N137:N200" si="78">IF(E137="","",(ROUND((M137-L137),2) * 24))</f>
        <v/>
      </c>
      <c r="O137" s="157"/>
      <c r="P137" s="19" t="str">
        <f t="shared" ref="P137:P200" si="79">IF(N137=0,"",IF(ISERROR(N137-O137),"",N137-O137))</f>
        <v/>
      </c>
      <c r="Q137" s="19" t="str">
        <f t="shared" ref="Q137:Q200" si="80">IF(H137="","",H137-N137)</f>
        <v/>
      </c>
      <c r="R137" s="22"/>
      <c r="S137" s="33"/>
      <c r="T137" s="35" t="str">
        <f>IF(E137="","",Instructions!$B$5)</f>
        <v/>
      </c>
      <c r="U137" s="75" t="str">
        <f>IF(E137="","",Instructions!$C$5)</f>
        <v/>
      </c>
      <c r="V137" s="87" t="str">
        <f t="shared" ref="V137:V200" si="81">IF(E137="","",IF(U137="BCBA",1,IF(U137="BCaBA",2,"")))</f>
        <v/>
      </c>
      <c r="W137" s="72" t="str">
        <f>IF(E137="","",VLOOKUP(D137,Supervisors!$B$9:$F$32,5,FALSE))</f>
        <v/>
      </c>
      <c r="X137" s="72" t="str">
        <f>IF(E137="","",VLOOKUP(D137,Supervisors!$B$9:$G$32,6,FALSE))</f>
        <v/>
      </c>
      <c r="Y137" s="20" t="str">
        <f t="shared" ref="Y137:Y200" si="82">IF(E137="","",TEXT(E137,"yyyy"))</f>
        <v/>
      </c>
      <c r="Z137" s="20" t="str">
        <f t="shared" ref="Z137:Z200" si="83">IF(E137="","",TEXT(E137,"mmmm"))</f>
        <v/>
      </c>
      <c r="AA137" s="20" t="str">
        <f t="shared" ref="AA137:AA200" si="84">IF(E137="","",TEXT(E137,"dd"))</f>
        <v/>
      </c>
      <c r="AB137" s="20" t="str">
        <f t="shared" ref="AB137:AB200" si="85">IF(E137="","",TEXT(E137, "yyyy-mm"))</f>
        <v/>
      </c>
      <c r="AC137" s="20" t="str">
        <f t="shared" ref="AC137:AC200" si="86">IF(E137="","",IF(B137="Supervised Independent Fieldwork", "-1", IF(B137="Practicum", "-2", IF(B137="Intensive Practicum","-3",""))))</f>
        <v/>
      </c>
      <c r="AD137" s="20" t="str">
        <f t="shared" ref="AD137:AD200" si="87">AB137&amp;AC137</f>
        <v/>
      </c>
      <c r="AE137" s="20" t="str">
        <f>IF(E137="","",SUM( INDEX( $H$9, 1) : H137))</f>
        <v/>
      </c>
      <c r="AF137" s="20" t="str">
        <f t="shared" ref="AF137:AF200" si="88">IF(E137="","",IF(B137="Supervised Independent Fieldwork",H137, IF(B137="Practicum",H137*1.5,IF(B137="Intensive Practicum",H137*2,""))))</f>
        <v/>
      </c>
      <c r="AG137" s="20" t="str">
        <f>IF(E137="","",SUM($AF$9:AF137))</f>
        <v/>
      </c>
      <c r="AH137" s="43" t="str">
        <f t="shared" ref="AH137:AH200" si="89">IF(E137="","",IF(U137="BCBA",AG137/1500,IF(U137="BCaBA",AG137/1000,"")))</f>
        <v/>
      </c>
      <c r="AI137" s="20" t="str">
        <f t="shared" ref="AI137:AI200" si="90">IF(E137="","",IF(B137="Supervised Independent Fieldwork",H137,""))</f>
        <v/>
      </c>
      <c r="AJ137" s="20" t="str">
        <f t="shared" ref="AJ137:AJ200" si="91">IF(E137="","",IF(B137="Practicum",H137,""))</f>
        <v/>
      </c>
      <c r="AK137" s="20" t="str">
        <f t="shared" ref="AK137:AK200" si="92">IF(E137="","",IF(B137="Intensive Practicum",H137,""))</f>
        <v/>
      </c>
      <c r="AL137" s="20" t="str">
        <f>IF(E137="","",SUM( INDEX($I$9, 1) : I137))</f>
        <v/>
      </c>
      <c r="AM137" s="20" t="str">
        <f t="shared" ref="AM137:AM200" si="93">IF(E137="","",IF(B137="Supervised Independent Fieldwork",I137, IF(B137="Practicum",I137*1.5,IF(B137="Intensive Practicum",I137*2,""))))</f>
        <v/>
      </c>
      <c r="AN137" s="20" t="str">
        <f>IF(E137="","",SUM( INDEX($AM$9, 1) : AM137))</f>
        <v/>
      </c>
      <c r="AO137" s="43" t="str">
        <f t="shared" ref="AO137:AO200" si="94">IF(E137="","",IF(U137="BCaBA",MIN(100%,AN137/1000), IF(U137="BCBA",MIN(100%,AN137/1500),0)))</f>
        <v/>
      </c>
      <c r="AP137" s="43" t="str">
        <f t="shared" ref="AP137:AP200" si="95">IF(Z137=Z138,"",AO137)</f>
        <v/>
      </c>
      <c r="AQ137" s="35" t="str">
        <f t="shared" ref="AQ137:AQ200" si="96">IF(E137="","",IF(OR(K137="No Supervision Session",K137=""),1,""))</f>
        <v/>
      </c>
      <c r="AR137" s="35" t="str">
        <f t="shared" ref="AR137:AR200" si="97">IF(E137="","",IF(K137="Face-to-Face",1,""))</f>
        <v/>
      </c>
      <c r="AS137" s="35" t="str">
        <f t="shared" ref="AS137:AS200" si="98">IF(E137="","",IF(K137="Video Conferencing",1,""))</f>
        <v/>
      </c>
      <c r="AT137" s="35" t="str">
        <f t="shared" ref="AT137:AT200" si="99">IF(E137="","",IF(K137="Telephone",1,""))</f>
        <v/>
      </c>
      <c r="AU137" s="35" t="str">
        <f t="shared" ref="AU137:AU200" si="100">IF(E137="","",IF(N137&gt;0,COUNT(N137),""))</f>
        <v/>
      </c>
      <c r="AV137" s="35" t="str">
        <f t="shared" ref="AV137:AV200" si="101">IF(E137="","",IF(E137="","",IF(R137="Yes",1,"")))</f>
        <v/>
      </c>
      <c r="AW137" s="58" t="str">
        <f t="shared" ref="AW137:AW200" si="102">IF(E137="","",IF(E137&lt;X137,1,IF(E137&lt;W137,1,"")))</f>
        <v/>
      </c>
      <c r="AX137" s="62" t="str">
        <f t="shared" ref="AX137:AX200" si="103">IF(E137="","",IF(AW137="",H137,0))</f>
        <v/>
      </c>
      <c r="AY137" s="62" t="str">
        <f t="shared" ref="AY137:AY200" si="104">IF(E137="","",IF(AW137="", I137,0))</f>
        <v/>
      </c>
      <c r="AZ137" s="62" t="str">
        <f t="shared" ref="AZ137:AZ200" si="105">IF(E137="","",IF(AW137&lt;&gt;"",0,IF(B137="Supervised Independent Fieldwork",AX137,IF(B137="Practicum",AX137*1.5,IF(B137="Intensive Practicum",AX137*2,0)))))</f>
        <v/>
      </c>
      <c r="BA137" s="62" t="str">
        <f t="shared" ref="BA137:BA200" si="106">IF(E137="","",IF(AW137="", N137,0))</f>
        <v/>
      </c>
      <c r="BB137" s="62" t="str">
        <f t="shared" ref="BB137:BB200" si="107">IF(E137="","",IF(AW137="",P137,0))</f>
        <v/>
      </c>
      <c r="BC137" s="62" t="str">
        <f t="shared" ref="BC137:BC200" si="108">IF(E137="","",IF(AW137="",Q137,0))</f>
        <v/>
      </c>
      <c r="BD137" s="69" t="str">
        <f t="shared" ref="BD137:BD200" si="109">IF(AW137="", AU137,"")</f>
        <v/>
      </c>
      <c r="BE137" s="69" t="str">
        <f t="shared" ref="BE137:BE200" si="110">IF(AW137="", AV137,"")</f>
        <v/>
      </c>
      <c r="BF137" s="69" t="str">
        <f>IF(Z137=Z138,"",SUM(AW$9:AW137)-SUM(BF$9:BF136))</f>
        <v/>
      </c>
      <c r="BG137" s="12">
        <f t="shared" si="75"/>
        <v>129</v>
      </c>
    </row>
    <row r="138" spans="1:59" ht="20.100000000000001" customHeight="1">
      <c r="A138" s="13">
        <f t="shared" si="74"/>
        <v>130</v>
      </c>
      <c r="B138" s="153"/>
      <c r="C138" s="33"/>
      <c r="D138" s="33"/>
      <c r="E138" s="154"/>
      <c r="F138" s="155"/>
      <c r="G138" s="156"/>
      <c r="H138" s="19" t="str">
        <f t="shared" si="76"/>
        <v/>
      </c>
      <c r="I138" s="157"/>
      <c r="J138" s="19" t="str">
        <f t="shared" si="77"/>
        <v/>
      </c>
      <c r="K138" s="33"/>
      <c r="L138" s="34"/>
      <c r="M138" s="34"/>
      <c r="N138" s="19" t="str">
        <f t="shared" si="78"/>
        <v/>
      </c>
      <c r="O138" s="157"/>
      <c r="P138" s="19" t="str">
        <f t="shared" si="79"/>
        <v/>
      </c>
      <c r="Q138" s="19" t="str">
        <f t="shared" si="80"/>
        <v/>
      </c>
      <c r="R138" s="22"/>
      <c r="S138" s="33"/>
      <c r="T138" s="35" t="str">
        <f>IF(E138="","",Instructions!$B$5)</f>
        <v/>
      </c>
      <c r="U138" s="75" t="str">
        <f>IF(E138="","",Instructions!$C$5)</f>
        <v/>
      </c>
      <c r="V138" s="87" t="str">
        <f t="shared" si="81"/>
        <v/>
      </c>
      <c r="W138" s="72" t="str">
        <f>IF(E138="","",VLOOKUP(D138,Supervisors!$B$9:$F$32,5,FALSE))</f>
        <v/>
      </c>
      <c r="X138" s="72" t="str">
        <f>IF(E138="","",VLOOKUP(D138,Supervisors!$B$9:$G$32,6,FALSE))</f>
        <v/>
      </c>
      <c r="Y138" s="20" t="str">
        <f t="shared" si="82"/>
        <v/>
      </c>
      <c r="Z138" s="20" t="str">
        <f t="shared" si="83"/>
        <v/>
      </c>
      <c r="AA138" s="20" t="str">
        <f t="shared" si="84"/>
        <v/>
      </c>
      <c r="AB138" s="20" t="str">
        <f t="shared" si="85"/>
        <v/>
      </c>
      <c r="AC138" s="20" t="str">
        <f t="shared" si="86"/>
        <v/>
      </c>
      <c r="AD138" s="20" t="str">
        <f t="shared" si="87"/>
        <v/>
      </c>
      <c r="AE138" s="20" t="str">
        <f>IF(E138="","",SUM( INDEX( $H$9, 1) : H138))</f>
        <v/>
      </c>
      <c r="AF138" s="20" t="str">
        <f t="shared" si="88"/>
        <v/>
      </c>
      <c r="AG138" s="20" t="str">
        <f>IF(E138="","",SUM($AF$9:AF138))</f>
        <v/>
      </c>
      <c r="AH138" s="43" t="str">
        <f t="shared" si="89"/>
        <v/>
      </c>
      <c r="AI138" s="20" t="str">
        <f t="shared" si="90"/>
        <v/>
      </c>
      <c r="AJ138" s="20" t="str">
        <f t="shared" si="91"/>
        <v/>
      </c>
      <c r="AK138" s="20" t="str">
        <f t="shared" si="92"/>
        <v/>
      </c>
      <c r="AL138" s="20" t="str">
        <f>IF(E138="","",SUM( INDEX($I$9, 1) : I138))</f>
        <v/>
      </c>
      <c r="AM138" s="20" t="str">
        <f t="shared" si="93"/>
        <v/>
      </c>
      <c r="AN138" s="20" t="str">
        <f>IF(E138="","",SUM( INDEX($AM$9, 1) : AM138))</f>
        <v/>
      </c>
      <c r="AO138" s="43" t="str">
        <f t="shared" si="94"/>
        <v/>
      </c>
      <c r="AP138" s="43" t="str">
        <f t="shared" si="95"/>
        <v/>
      </c>
      <c r="AQ138" s="35" t="str">
        <f t="shared" si="96"/>
        <v/>
      </c>
      <c r="AR138" s="35" t="str">
        <f t="shared" si="97"/>
        <v/>
      </c>
      <c r="AS138" s="35" t="str">
        <f t="shared" si="98"/>
        <v/>
      </c>
      <c r="AT138" s="35" t="str">
        <f t="shared" si="99"/>
        <v/>
      </c>
      <c r="AU138" s="35" t="str">
        <f t="shared" si="100"/>
        <v/>
      </c>
      <c r="AV138" s="35" t="str">
        <f t="shared" si="101"/>
        <v/>
      </c>
      <c r="AW138" s="58" t="str">
        <f t="shared" si="102"/>
        <v/>
      </c>
      <c r="AX138" s="62" t="str">
        <f t="shared" si="103"/>
        <v/>
      </c>
      <c r="AY138" s="62" t="str">
        <f t="shared" si="104"/>
        <v/>
      </c>
      <c r="AZ138" s="62" t="str">
        <f t="shared" si="105"/>
        <v/>
      </c>
      <c r="BA138" s="62" t="str">
        <f t="shared" si="106"/>
        <v/>
      </c>
      <c r="BB138" s="62" t="str">
        <f t="shared" si="107"/>
        <v/>
      </c>
      <c r="BC138" s="62" t="str">
        <f t="shared" si="108"/>
        <v/>
      </c>
      <c r="BD138" s="69" t="str">
        <f t="shared" si="109"/>
        <v/>
      </c>
      <c r="BE138" s="69" t="str">
        <f t="shared" si="110"/>
        <v/>
      </c>
      <c r="BF138" s="69" t="str">
        <f>IF(Z138=Z139,"",SUM(AW$9:AW138)-SUM(BF$9:BF137))</f>
        <v/>
      </c>
      <c r="BG138" s="12">
        <f t="shared" si="75"/>
        <v>130</v>
      </c>
    </row>
    <row r="139" spans="1:59" ht="20.100000000000001" customHeight="1">
      <c r="A139" s="13">
        <f t="shared" si="74"/>
        <v>131</v>
      </c>
      <c r="B139" s="153"/>
      <c r="C139" s="33"/>
      <c r="D139" s="33"/>
      <c r="E139" s="154"/>
      <c r="F139" s="155"/>
      <c r="G139" s="156"/>
      <c r="H139" s="19" t="str">
        <f t="shared" si="76"/>
        <v/>
      </c>
      <c r="I139" s="157"/>
      <c r="J139" s="19" t="str">
        <f t="shared" si="77"/>
        <v/>
      </c>
      <c r="K139" s="33"/>
      <c r="L139" s="34"/>
      <c r="M139" s="34"/>
      <c r="N139" s="19" t="str">
        <f t="shared" si="78"/>
        <v/>
      </c>
      <c r="O139" s="157"/>
      <c r="P139" s="19" t="str">
        <f t="shared" si="79"/>
        <v/>
      </c>
      <c r="Q139" s="19" t="str">
        <f t="shared" si="80"/>
        <v/>
      </c>
      <c r="R139" s="22"/>
      <c r="S139" s="33"/>
      <c r="T139" s="35" t="str">
        <f>IF(E139="","",Instructions!$B$5)</f>
        <v/>
      </c>
      <c r="U139" s="75" t="str">
        <f>IF(E139="","",Instructions!$C$5)</f>
        <v/>
      </c>
      <c r="V139" s="87" t="str">
        <f t="shared" si="81"/>
        <v/>
      </c>
      <c r="W139" s="72" t="str">
        <f>IF(E139="","",VLOOKUP(D139,Supervisors!$B$9:$F$32,5,FALSE))</f>
        <v/>
      </c>
      <c r="X139" s="72" t="str">
        <f>IF(E139="","",VLOOKUP(D139,Supervisors!$B$9:$G$32,6,FALSE))</f>
        <v/>
      </c>
      <c r="Y139" s="20" t="str">
        <f t="shared" si="82"/>
        <v/>
      </c>
      <c r="Z139" s="20" t="str">
        <f t="shared" si="83"/>
        <v/>
      </c>
      <c r="AA139" s="20" t="str">
        <f t="shared" si="84"/>
        <v/>
      </c>
      <c r="AB139" s="20" t="str">
        <f t="shared" si="85"/>
        <v/>
      </c>
      <c r="AC139" s="20" t="str">
        <f t="shared" si="86"/>
        <v/>
      </c>
      <c r="AD139" s="20" t="str">
        <f t="shared" si="87"/>
        <v/>
      </c>
      <c r="AE139" s="20" t="str">
        <f>IF(E139="","",SUM( INDEX( $H$9, 1) : H139))</f>
        <v/>
      </c>
      <c r="AF139" s="20" t="str">
        <f t="shared" si="88"/>
        <v/>
      </c>
      <c r="AG139" s="20" t="str">
        <f>IF(E139="","",SUM($AF$9:AF139))</f>
        <v/>
      </c>
      <c r="AH139" s="43" t="str">
        <f t="shared" si="89"/>
        <v/>
      </c>
      <c r="AI139" s="20" t="str">
        <f t="shared" si="90"/>
        <v/>
      </c>
      <c r="AJ139" s="20" t="str">
        <f t="shared" si="91"/>
        <v/>
      </c>
      <c r="AK139" s="20" t="str">
        <f t="shared" si="92"/>
        <v/>
      </c>
      <c r="AL139" s="20" t="str">
        <f>IF(E139="","",SUM( INDEX($I$9, 1) : I139))</f>
        <v/>
      </c>
      <c r="AM139" s="20" t="str">
        <f t="shared" si="93"/>
        <v/>
      </c>
      <c r="AN139" s="20" t="str">
        <f>IF(E139="","",SUM( INDEX($AM$9, 1) : AM139))</f>
        <v/>
      </c>
      <c r="AO139" s="43" t="str">
        <f t="shared" si="94"/>
        <v/>
      </c>
      <c r="AP139" s="43" t="str">
        <f t="shared" si="95"/>
        <v/>
      </c>
      <c r="AQ139" s="35" t="str">
        <f t="shared" si="96"/>
        <v/>
      </c>
      <c r="AR139" s="35" t="str">
        <f t="shared" si="97"/>
        <v/>
      </c>
      <c r="AS139" s="35" t="str">
        <f t="shared" si="98"/>
        <v/>
      </c>
      <c r="AT139" s="35" t="str">
        <f t="shared" si="99"/>
        <v/>
      </c>
      <c r="AU139" s="35" t="str">
        <f t="shared" si="100"/>
        <v/>
      </c>
      <c r="AV139" s="35" t="str">
        <f t="shared" si="101"/>
        <v/>
      </c>
      <c r="AW139" s="58" t="str">
        <f t="shared" si="102"/>
        <v/>
      </c>
      <c r="AX139" s="62" t="str">
        <f t="shared" si="103"/>
        <v/>
      </c>
      <c r="AY139" s="62" t="str">
        <f t="shared" si="104"/>
        <v/>
      </c>
      <c r="AZ139" s="62" t="str">
        <f t="shared" si="105"/>
        <v/>
      </c>
      <c r="BA139" s="62" t="str">
        <f t="shared" si="106"/>
        <v/>
      </c>
      <c r="BB139" s="62" t="str">
        <f t="shared" si="107"/>
        <v/>
      </c>
      <c r="BC139" s="62" t="str">
        <f t="shared" si="108"/>
        <v/>
      </c>
      <c r="BD139" s="69" t="str">
        <f t="shared" si="109"/>
        <v/>
      </c>
      <c r="BE139" s="69" t="str">
        <f t="shared" si="110"/>
        <v/>
      </c>
      <c r="BF139" s="69" t="str">
        <f>IF(Z139=Z140,"",SUM(AW$9:AW139)-SUM(BF$9:BF138))</f>
        <v/>
      </c>
      <c r="BG139" s="12">
        <f t="shared" si="75"/>
        <v>131</v>
      </c>
    </row>
    <row r="140" spans="1:59" ht="20.100000000000001" customHeight="1">
      <c r="A140" s="13">
        <f t="shared" si="74"/>
        <v>132</v>
      </c>
      <c r="B140" s="153"/>
      <c r="C140" s="33"/>
      <c r="D140" s="33"/>
      <c r="E140" s="154"/>
      <c r="F140" s="155"/>
      <c r="G140" s="156"/>
      <c r="H140" s="19" t="str">
        <f t="shared" si="76"/>
        <v/>
      </c>
      <c r="I140" s="157"/>
      <c r="J140" s="19" t="str">
        <f t="shared" si="77"/>
        <v/>
      </c>
      <c r="K140" s="33"/>
      <c r="L140" s="34"/>
      <c r="M140" s="34"/>
      <c r="N140" s="19" t="str">
        <f t="shared" si="78"/>
        <v/>
      </c>
      <c r="O140" s="157"/>
      <c r="P140" s="19" t="str">
        <f t="shared" si="79"/>
        <v/>
      </c>
      <c r="Q140" s="19" t="str">
        <f t="shared" si="80"/>
        <v/>
      </c>
      <c r="R140" s="22"/>
      <c r="S140" s="33"/>
      <c r="T140" s="35" t="str">
        <f>IF(E140="","",Instructions!$B$5)</f>
        <v/>
      </c>
      <c r="U140" s="75" t="str">
        <f>IF(E140="","",Instructions!$C$5)</f>
        <v/>
      </c>
      <c r="V140" s="87" t="str">
        <f t="shared" si="81"/>
        <v/>
      </c>
      <c r="W140" s="72" t="str">
        <f>IF(E140="","",VLOOKUP(D140,Supervisors!$B$9:$F$32,5,FALSE))</f>
        <v/>
      </c>
      <c r="X140" s="72" t="str">
        <f>IF(E140="","",VLOOKUP(D140,Supervisors!$B$9:$G$32,6,FALSE))</f>
        <v/>
      </c>
      <c r="Y140" s="20" t="str">
        <f t="shared" si="82"/>
        <v/>
      </c>
      <c r="Z140" s="20" t="str">
        <f t="shared" si="83"/>
        <v/>
      </c>
      <c r="AA140" s="20" t="str">
        <f t="shared" si="84"/>
        <v/>
      </c>
      <c r="AB140" s="20" t="str">
        <f t="shared" si="85"/>
        <v/>
      </c>
      <c r="AC140" s="20" t="str">
        <f t="shared" si="86"/>
        <v/>
      </c>
      <c r="AD140" s="20" t="str">
        <f t="shared" si="87"/>
        <v/>
      </c>
      <c r="AE140" s="20" t="str">
        <f>IF(E140="","",SUM( INDEX( $H$9, 1) : H140))</f>
        <v/>
      </c>
      <c r="AF140" s="20" t="str">
        <f t="shared" si="88"/>
        <v/>
      </c>
      <c r="AG140" s="20" t="str">
        <f>IF(E140="","",SUM($AF$9:AF140))</f>
        <v/>
      </c>
      <c r="AH140" s="43" t="str">
        <f t="shared" si="89"/>
        <v/>
      </c>
      <c r="AI140" s="20" t="str">
        <f t="shared" si="90"/>
        <v/>
      </c>
      <c r="AJ140" s="20" t="str">
        <f t="shared" si="91"/>
        <v/>
      </c>
      <c r="AK140" s="20" t="str">
        <f t="shared" si="92"/>
        <v/>
      </c>
      <c r="AL140" s="20" t="str">
        <f>IF(E140="","",SUM( INDEX($I$9, 1) : I140))</f>
        <v/>
      </c>
      <c r="AM140" s="20" t="str">
        <f t="shared" si="93"/>
        <v/>
      </c>
      <c r="AN140" s="20" t="str">
        <f>IF(E140="","",SUM( INDEX($AM$9, 1) : AM140))</f>
        <v/>
      </c>
      <c r="AO140" s="43" t="str">
        <f t="shared" si="94"/>
        <v/>
      </c>
      <c r="AP140" s="43" t="str">
        <f t="shared" si="95"/>
        <v/>
      </c>
      <c r="AQ140" s="35" t="str">
        <f t="shared" si="96"/>
        <v/>
      </c>
      <c r="AR140" s="35" t="str">
        <f t="shared" si="97"/>
        <v/>
      </c>
      <c r="AS140" s="35" t="str">
        <f t="shared" si="98"/>
        <v/>
      </c>
      <c r="AT140" s="35" t="str">
        <f t="shared" si="99"/>
        <v/>
      </c>
      <c r="AU140" s="35" t="str">
        <f t="shared" si="100"/>
        <v/>
      </c>
      <c r="AV140" s="35" t="str">
        <f t="shared" si="101"/>
        <v/>
      </c>
      <c r="AW140" s="58" t="str">
        <f t="shared" si="102"/>
        <v/>
      </c>
      <c r="AX140" s="62" t="str">
        <f t="shared" si="103"/>
        <v/>
      </c>
      <c r="AY140" s="62" t="str">
        <f t="shared" si="104"/>
        <v/>
      </c>
      <c r="AZ140" s="62" t="str">
        <f t="shared" si="105"/>
        <v/>
      </c>
      <c r="BA140" s="62" t="str">
        <f t="shared" si="106"/>
        <v/>
      </c>
      <c r="BB140" s="62" t="str">
        <f t="shared" si="107"/>
        <v/>
      </c>
      <c r="BC140" s="62" t="str">
        <f t="shared" si="108"/>
        <v/>
      </c>
      <c r="BD140" s="69" t="str">
        <f t="shared" si="109"/>
        <v/>
      </c>
      <c r="BE140" s="69" t="str">
        <f t="shared" si="110"/>
        <v/>
      </c>
      <c r="BF140" s="69" t="str">
        <f>IF(Z140=Z141,"",SUM(AW$9:AW140)-SUM(BF$9:BF139))</f>
        <v/>
      </c>
      <c r="BG140" s="12">
        <f t="shared" si="75"/>
        <v>132</v>
      </c>
    </row>
    <row r="141" spans="1:59" ht="20.100000000000001" customHeight="1">
      <c r="A141" s="13">
        <f t="shared" si="74"/>
        <v>133</v>
      </c>
      <c r="B141" s="153"/>
      <c r="C141" s="33"/>
      <c r="D141" s="33"/>
      <c r="E141" s="154"/>
      <c r="F141" s="155"/>
      <c r="G141" s="156"/>
      <c r="H141" s="19" t="str">
        <f t="shared" si="76"/>
        <v/>
      </c>
      <c r="I141" s="157"/>
      <c r="J141" s="19" t="str">
        <f t="shared" si="77"/>
        <v/>
      </c>
      <c r="K141" s="33"/>
      <c r="L141" s="34"/>
      <c r="M141" s="34"/>
      <c r="N141" s="19" t="str">
        <f t="shared" si="78"/>
        <v/>
      </c>
      <c r="O141" s="157"/>
      <c r="P141" s="19" t="str">
        <f t="shared" si="79"/>
        <v/>
      </c>
      <c r="Q141" s="19" t="str">
        <f t="shared" si="80"/>
        <v/>
      </c>
      <c r="R141" s="22"/>
      <c r="S141" s="33"/>
      <c r="T141" s="35" t="str">
        <f>IF(E141="","",Instructions!$B$5)</f>
        <v/>
      </c>
      <c r="U141" s="75" t="str">
        <f>IF(E141="","",Instructions!$C$5)</f>
        <v/>
      </c>
      <c r="V141" s="87" t="str">
        <f t="shared" si="81"/>
        <v/>
      </c>
      <c r="W141" s="72" t="str">
        <f>IF(E141="","",VLOOKUP(D141,Supervisors!$B$9:$F$32,5,FALSE))</f>
        <v/>
      </c>
      <c r="X141" s="72" t="str">
        <f>IF(E141="","",VLOOKUP(D141,Supervisors!$B$9:$G$32,6,FALSE))</f>
        <v/>
      </c>
      <c r="Y141" s="20" t="str">
        <f t="shared" si="82"/>
        <v/>
      </c>
      <c r="Z141" s="20" t="str">
        <f t="shared" si="83"/>
        <v/>
      </c>
      <c r="AA141" s="20" t="str">
        <f t="shared" si="84"/>
        <v/>
      </c>
      <c r="AB141" s="20" t="str">
        <f t="shared" si="85"/>
        <v/>
      </c>
      <c r="AC141" s="20" t="str">
        <f t="shared" si="86"/>
        <v/>
      </c>
      <c r="AD141" s="20" t="str">
        <f t="shared" si="87"/>
        <v/>
      </c>
      <c r="AE141" s="20" t="str">
        <f>IF(E141="","",SUM( INDEX( $H$9, 1) : H141))</f>
        <v/>
      </c>
      <c r="AF141" s="20" t="str">
        <f t="shared" si="88"/>
        <v/>
      </c>
      <c r="AG141" s="20" t="str">
        <f>IF(E141="","",SUM($AF$9:AF141))</f>
        <v/>
      </c>
      <c r="AH141" s="43" t="str">
        <f t="shared" si="89"/>
        <v/>
      </c>
      <c r="AI141" s="20" t="str">
        <f t="shared" si="90"/>
        <v/>
      </c>
      <c r="AJ141" s="20" t="str">
        <f t="shared" si="91"/>
        <v/>
      </c>
      <c r="AK141" s="20" t="str">
        <f t="shared" si="92"/>
        <v/>
      </c>
      <c r="AL141" s="20" t="str">
        <f>IF(E141="","",SUM( INDEX($I$9, 1) : I141))</f>
        <v/>
      </c>
      <c r="AM141" s="20" t="str">
        <f t="shared" si="93"/>
        <v/>
      </c>
      <c r="AN141" s="20" t="str">
        <f>IF(E141="","",SUM( INDEX($AM$9, 1) : AM141))</f>
        <v/>
      </c>
      <c r="AO141" s="43" t="str">
        <f t="shared" si="94"/>
        <v/>
      </c>
      <c r="AP141" s="43" t="str">
        <f t="shared" si="95"/>
        <v/>
      </c>
      <c r="AQ141" s="35" t="str">
        <f t="shared" si="96"/>
        <v/>
      </c>
      <c r="AR141" s="35" t="str">
        <f t="shared" si="97"/>
        <v/>
      </c>
      <c r="AS141" s="35" t="str">
        <f t="shared" si="98"/>
        <v/>
      </c>
      <c r="AT141" s="35" t="str">
        <f t="shared" si="99"/>
        <v/>
      </c>
      <c r="AU141" s="35" t="str">
        <f t="shared" si="100"/>
        <v/>
      </c>
      <c r="AV141" s="35" t="str">
        <f t="shared" si="101"/>
        <v/>
      </c>
      <c r="AW141" s="58" t="str">
        <f t="shared" si="102"/>
        <v/>
      </c>
      <c r="AX141" s="62" t="str">
        <f t="shared" si="103"/>
        <v/>
      </c>
      <c r="AY141" s="62" t="str">
        <f t="shared" si="104"/>
        <v/>
      </c>
      <c r="AZ141" s="62" t="str">
        <f t="shared" si="105"/>
        <v/>
      </c>
      <c r="BA141" s="62" t="str">
        <f t="shared" si="106"/>
        <v/>
      </c>
      <c r="BB141" s="62" t="str">
        <f t="shared" si="107"/>
        <v/>
      </c>
      <c r="BC141" s="62" t="str">
        <f t="shared" si="108"/>
        <v/>
      </c>
      <c r="BD141" s="69" t="str">
        <f t="shared" si="109"/>
        <v/>
      </c>
      <c r="BE141" s="69" t="str">
        <f t="shared" si="110"/>
        <v/>
      </c>
      <c r="BF141" s="69" t="str">
        <f>IF(Z141=Z142,"",SUM(AW$9:AW141)-SUM(BF$9:BF140))</f>
        <v/>
      </c>
      <c r="BG141" s="12">
        <f t="shared" si="75"/>
        <v>133</v>
      </c>
    </row>
    <row r="142" spans="1:59" ht="20.100000000000001" customHeight="1">
      <c r="A142" s="13">
        <f t="shared" si="74"/>
        <v>134</v>
      </c>
      <c r="B142" s="153"/>
      <c r="C142" s="33"/>
      <c r="D142" s="33"/>
      <c r="E142" s="154"/>
      <c r="F142" s="155"/>
      <c r="G142" s="156"/>
      <c r="H142" s="19" t="str">
        <f t="shared" si="76"/>
        <v/>
      </c>
      <c r="I142" s="157"/>
      <c r="J142" s="19" t="str">
        <f t="shared" si="77"/>
        <v/>
      </c>
      <c r="K142" s="33"/>
      <c r="L142" s="34"/>
      <c r="M142" s="34"/>
      <c r="N142" s="19" t="str">
        <f t="shared" si="78"/>
        <v/>
      </c>
      <c r="O142" s="157"/>
      <c r="P142" s="19" t="str">
        <f t="shared" si="79"/>
        <v/>
      </c>
      <c r="Q142" s="19" t="str">
        <f t="shared" si="80"/>
        <v/>
      </c>
      <c r="R142" s="22"/>
      <c r="S142" s="33"/>
      <c r="T142" s="35" t="str">
        <f>IF(E142="","",Instructions!$B$5)</f>
        <v/>
      </c>
      <c r="U142" s="75" t="str">
        <f>IF(E142="","",Instructions!$C$5)</f>
        <v/>
      </c>
      <c r="V142" s="87" t="str">
        <f t="shared" si="81"/>
        <v/>
      </c>
      <c r="W142" s="72" t="str">
        <f>IF(E142="","",VLOOKUP(D142,Supervisors!$B$9:$F$32,5,FALSE))</f>
        <v/>
      </c>
      <c r="X142" s="72" t="str">
        <f>IF(E142="","",VLOOKUP(D142,Supervisors!$B$9:$G$32,6,FALSE))</f>
        <v/>
      </c>
      <c r="Y142" s="20" t="str">
        <f t="shared" si="82"/>
        <v/>
      </c>
      <c r="Z142" s="20" t="str">
        <f t="shared" si="83"/>
        <v/>
      </c>
      <c r="AA142" s="20" t="str">
        <f t="shared" si="84"/>
        <v/>
      </c>
      <c r="AB142" s="20" t="str">
        <f t="shared" si="85"/>
        <v/>
      </c>
      <c r="AC142" s="20" t="str">
        <f t="shared" si="86"/>
        <v/>
      </c>
      <c r="AD142" s="20" t="str">
        <f t="shared" si="87"/>
        <v/>
      </c>
      <c r="AE142" s="20" t="str">
        <f>IF(E142="","",SUM( INDEX( $H$9, 1) : H142))</f>
        <v/>
      </c>
      <c r="AF142" s="20" t="str">
        <f t="shared" si="88"/>
        <v/>
      </c>
      <c r="AG142" s="20" t="str">
        <f>IF(E142="","",SUM($AF$9:AF142))</f>
        <v/>
      </c>
      <c r="AH142" s="43" t="str">
        <f t="shared" si="89"/>
        <v/>
      </c>
      <c r="AI142" s="20" t="str">
        <f t="shared" si="90"/>
        <v/>
      </c>
      <c r="AJ142" s="20" t="str">
        <f t="shared" si="91"/>
        <v/>
      </c>
      <c r="AK142" s="20" t="str">
        <f t="shared" si="92"/>
        <v/>
      </c>
      <c r="AL142" s="20" t="str">
        <f>IF(E142="","",SUM( INDEX($I$9, 1) : I142))</f>
        <v/>
      </c>
      <c r="AM142" s="20" t="str">
        <f t="shared" si="93"/>
        <v/>
      </c>
      <c r="AN142" s="20" t="str">
        <f>IF(E142="","",SUM( INDEX($AM$9, 1) : AM142))</f>
        <v/>
      </c>
      <c r="AO142" s="43" t="str">
        <f t="shared" si="94"/>
        <v/>
      </c>
      <c r="AP142" s="43" t="str">
        <f t="shared" si="95"/>
        <v/>
      </c>
      <c r="AQ142" s="35" t="str">
        <f t="shared" si="96"/>
        <v/>
      </c>
      <c r="AR142" s="35" t="str">
        <f t="shared" si="97"/>
        <v/>
      </c>
      <c r="AS142" s="35" t="str">
        <f t="shared" si="98"/>
        <v/>
      </c>
      <c r="AT142" s="35" t="str">
        <f t="shared" si="99"/>
        <v/>
      </c>
      <c r="AU142" s="35" t="str">
        <f t="shared" si="100"/>
        <v/>
      </c>
      <c r="AV142" s="35" t="str">
        <f t="shared" si="101"/>
        <v/>
      </c>
      <c r="AW142" s="58" t="str">
        <f t="shared" si="102"/>
        <v/>
      </c>
      <c r="AX142" s="62" t="str">
        <f t="shared" si="103"/>
        <v/>
      </c>
      <c r="AY142" s="62" t="str">
        <f t="shared" si="104"/>
        <v/>
      </c>
      <c r="AZ142" s="62" t="str">
        <f t="shared" si="105"/>
        <v/>
      </c>
      <c r="BA142" s="62" t="str">
        <f t="shared" si="106"/>
        <v/>
      </c>
      <c r="BB142" s="62" t="str">
        <f t="shared" si="107"/>
        <v/>
      </c>
      <c r="BC142" s="62" t="str">
        <f t="shared" si="108"/>
        <v/>
      </c>
      <c r="BD142" s="69" t="str">
        <f t="shared" si="109"/>
        <v/>
      </c>
      <c r="BE142" s="69" t="str">
        <f t="shared" si="110"/>
        <v/>
      </c>
      <c r="BF142" s="69" t="str">
        <f>IF(Z142=Z143,"",SUM(AW$9:AW142)-SUM(BF$9:BF141))</f>
        <v/>
      </c>
      <c r="BG142" s="12">
        <f t="shared" si="75"/>
        <v>134</v>
      </c>
    </row>
    <row r="143" spans="1:59" ht="20.100000000000001" customHeight="1">
      <c r="A143" s="13">
        <f t="shared" si="74"/>
        <v>135</v>
      </c>
      <c r="B143" s="153"/>
      <c r="C143" s="33"/>
      <c r="D143" s="33"/>
      <c r="E143" s="154"/>
      <c r="F143" s="155"/>
      <c r="G143" s="156"/>
      <c r="H143" s="19" t="str">
        <f t="shared" si="76"/>
        <v/>
      </c>
      <c r="I143" s="157"/>
      <c r="J143" s="19" t="str">
        <f t="shared" si="77"/>
        <v/>
      </c>
      <c r="K143" s="33"/>
      <c r="L143" s="34"/>
      <c r="M143" s="34"/>
      <c r="N143" s="19" t="str">
        <f t="shared" si="78"/>
        <v/>
      </c>
      <c r="O143" s="157"/>
      <c r="P143" s="19" t="str">
        <f t="shared" si="79"/>
        <v/>
      </c>
      <c r="Q143" s="19" t="str">
        <f t="shared" si="80"/>
        <v/>
      </c>
      <c r="R143" s="22"/>
      <c r="S143" s="33"/>
      <c r="T143" s="35" t="str">
        <f>IF(E143="","",Instructions!$B$5)</f>
        <v/>
      </c>
      <c r="U143" s="75" t="str">
        <f>IF(E143="","",Instructions!$C$5)</f>
        <v/>
      </c>
      <c r="V143" s="87" t="str">
        <f t="shared" si="81"/>
        <v/>
      </c>
      <c r="W143" s="72" t="str">
        <f>IF(E143="","",VLOOKUP(D143,Supervisors!$B$9:$F$32,5,FALSE))</f>
        <v/>
      </c>
      <c r="X143" s="72" t="str">
        <f>IF(E143="","",VLOOKUP(D143,Supervisors!$B$9:$G$32,6,FALSE))</f>
        <v/>
      </c>
      <c r="Y143" s="20" t="str">
        <f t="shared" si="82"/>
        <v/>
      </c>
      <c r="Z143" s="20" t="str">
        <f t="shared" si="83"/>
        <v/>
      </c>
      <c r="AA143" s="20" t="str">
        <f t="shared" si="84"/>
        <v/>
      </c>
      <c r="AB143" s="20" t="str">
        <f t="shared" si="85"/>
        <v/>
      </c>
      <c r="AC143" s="20" t="str">
        <f t="shared" si="86"/>
        <v/>
      </c>
      <c r="AD143" s="20" t="str">
        <f t="shared" si="87"/>
        <v/>
      </c>
      <c r="AE143" s="20" t="str">
        <f>IF(E143="","",SUM( INDEX( $H$9, 1) : H143))</f>
        <v/>
      </c>
      <c r="AF143" s="20" t="str">
        <f t="shared" si="88"/>
        <v/>
      </c>
      <c r="AG143" s="20" t="str">
        <f>IF(E143="","",SUM($AF$9:AF143))</f>
        <v/>
      </c>
      <c r="AH143" s="43" t="str">
        <f t="shared" si="89"/>
        <v/>
      </c>
      <c r="AI143" s="20" t="str">
        <f t="shared" si="90"/>
        <v/>
      </c>
      <c r="AJ143" s="20" t="str">
        <f t="shared" si="91"/>
        <v/>
      </c>
      <c r="AK143" s="20" t="str">
        <f t="shared" si="92"/>
        <v/>
      </c>
      <c r="AL143" s="20" t="str">
        <f>IF(E143="","",SUM( INDEX($I$9, 1) : I143))</f>
        <v/>
      </c>
      <c r="AM143" s="20" t="str">
        <f t="shared" si="93"/>
        <v/>
      </c>
      <c r="AN143" s="20" t="str">
        <f>IF(E143="","",SUM( INDEX($AM$9, 1) : AM143))</f>
        <v/>
      </c>
      <c r="AO143" s="43" t="str">
        <f t="shared" si="94"/>
        <v/>
      </c>
      <c r="AP143" s="43" t="str">
        <f t="shared" si="95"/>
        <v/>
      </c>
      <c r="AQ143" s="35" t="str">
        <f t="shared" si="96"/>
        <v/>
      </c>
      <c r="AR143" s="35" t="str">
        <f t="shared" si="97"/>
        <v/>
      </c>
      <c r="AS143" s="35" t="str">
        <f t="shared" si="98"/>
        <v/>
      </c>
      <c r="AT143" s="35" t="str">
        <f t="shared" si="99"/>
        <v/>
      </c>
      <c r="AU143" s="35" t="str">
        <f t="shared" si="100"/>
        <v/>
      </c>
      <c r="AV143" s="35" t="str">
        <f t="shared" si="101"/>
        <v/>
      </c>
      <c r="AW143" s="58" t="str">
        <f t="shared" si="102"/>
        <v/>
      </c>
      <c r="AX143" s="62" t="str">
        <f t="shared" si="103"/>
        <v/>
      </c>
      <c r="AY143" s="62" t="str">
        <f t="shared" si="104"/>
        <v/>
      </c>
      <c r="AZ143" s="62" t="str">
        <f t="shared" si="105"/>
        <v/>
      </c>
      <c r="BA143" s="62" t="str">
        <f t="shared" si="106"/>
        <v/>
      </c>
      <c r="BB143" s="62" t="str">
        <f t="shared" si="107"/>
        <v/>
      </c>
      <c r="BC143" s="62" t="str">
        <f t="shared" si="108"/>
        <v/>
      </c>
      <c r="BD143" s="69" t="str">
        <f t="shared" si="109"/>
        <v/>
      </c>
      <c r="BE143" s="69" t="str">
        <f t="shared" si="110"/>
        <v/>
      </c>
      <c r="BF143" s="69" t="str">
        <f>IF(Z143=Z144,"",SUM(AW$9:AW143)-SUM(BF$9:BF142))</f>
        <v/>
      </c>
      <c r="BG143" s="12">
        <f t="shared" si="75"/>
        <v>135</v>
      </c>
    </row>
    <row r="144" spans="1:59" ht="20.100000000000001" customHeight="1">
      <c r="A144" s="13">
        <f t="shared" si="74"/>
        <v>136</v>
      </c>
      <c r="B144" s="153"/>
      <c r="C144" s="33"/>
      <c r="D144" s="33"/>
      <c r="E144" s="154"/>
      <c r="F144" s="155"/>
      <c r="G144" s="156"/>
      <c r="H144" s="19" t="str">
        <f t="shared" si="76"/>
        <v/>
      </c>
      <c r="I144" s="157"/>
      <c r="J144" s="19" t="str">
        <f t="shared" si="77"/>
        <v/>
      </c>
      <c r="K144" s="33"/>
      <c r="L144" s="34"/>
      <c r="M144" s="34"/>
      <c r="N144" s="19" t="str">
        <f t="shared" si="78"/>
        <v/>
      </c>
      <c r="O144" s="157"/>
      <c r="P144" s="19" t="str">
        <f t="shared" si="79"/>
        <v/>
      </c>
      <c r="Q144" s="19" t="str">
        <f t="shared" si="80"/>
        <v/>
      </c>
      <c r="R144" s="22"/>
      <c r="S144" s="33"/>
      <c r="T144" s="35" t="str">
        <f>IF(E144="","",Instructions!$B$5)</f>
        <v/>
      </c>
      <c r="U144" s="75" t="str">
        <f>IF(E144="","",Instructions!$C$5)</f>
        <v/>
      </c>
      <c r="V144" s="87" t="str">
        <f t="shared" si="81"/>
        <v/>
      </c>
      <c r="W144" s="72" t="str">
        <f>IF(E144="","",VLOOKUP(D144,Supervisors!$B$9:$F$32,5,FALSE))</f>
        <v/>
      </c>
      <c r="X144" s="72" t="str">
        <f>IF(E144="","",VLOOKUP(D144,Supervisors!$B$9:$G$32,6,FALSE))</f>
        <v/>
      </c>
      <c r="Y144" s="20" t="str">
        <f t="shared" si="82"/>
        <v/>
      </c>
      <c r="Z144" s="20" t="str">
        <f t="shared" si="83"/>
        <v/>
      </c>
      <c r="AA144" s="20" t="str">
        <f t="shared" si="84"/>
        <v/>
      </c>
      <c r="AB144" s="20" t="str">
        <f t="shared" si="85"/>
        <v/>
      </c>
      <c r="AC144" s="20" t="str">
        <f t="shared" si="86"/>
        <v/>
      </c>
      <c r="AD144" s="20" t="str">
        <f t="shared" si="87"/>
        <v/>
      </c>
      <c r="AE144" s="20" t="str">
        <f>IF(E144="","",SUM( INDEX( $H$9, 1) : H144))</f>
        <v/>
      </c>
      <c r="AF144" s="20" t="str">
        <f t="shared" si="88"/>
        <v/>
      </c>
      <c r="AG144" s="20" t="str">
        <f>IF(E144="","",SUM($AF$9:AF144))</f>
        <v/>
      </c>
      <c r="AH144" s="43" t="str">
        <f t="shared" si="89"/>
        <v/>
      </c>
      <c r="AI144" s="20" t="str">
        <f t="shared" si="90"/>
        <v/>
      </c>
      <c r="AJ144" s="20" t="str">
        <f t="shared" si="91"/>
        <v/>
      </c>
      <c r="AK144" s="20" t="str">
        <f t="shared" si="92"/>
        <v/>
      </c>
      <c r="AL144" s="20" t="str">
        <f>IF(E144="","",SUM( INDEX($I$9, 1) : I144))</f>
        <v/>
      </c>
      <c r="AM144" s="20" t="str">
        <f t="shared" si="93"/>
        <v/>
      </c>
      <c r="AN144" s="20" t="str">
        <f>IF(E144="","",SUM( INDEX($AM$9, 1) : AM144))</f>
        <v/>
      </c>
      <c r="AO144" s="43" t="str">
        <f t="shared" si="94"/>
        <v/>
      </c>
      <c r="AP144" s="43" t="str">
        <f t="shared" si="95"/>
        <v/>
      </c>
      <c r="AQ144" s="35" t="str">
        <f t="shared" si="96"/>
        <v/>
      </c>
      <c r="AR144" s="35" t="str">
        <f t="shared" si="97"/>
        <v/>
      </c>
      <c r="AS144" s="35" t="str">
        <f t="shared" si="98"/>
        <v/>
      </c>
      <c r="AT144" s="35" t="str">
        <f t="shared" si="99"/>
        <v/>
      </c>
      <c r="AU144" s="35" t="str">
        <f t="shared" si="100"/>
        <v/>
      </c>
      <c r="AV144" s="35" t="str">
        <f t="shared" si="101"/>
        <v/>
      </c>
      <c r="AW144" s="58" t="str">
        <f t="shared" si="102"/>
        <v/>
      </c>
      <c r="AX144" s="62" t="str">
        <f t="shared" si="103"/>
        <v/>
      </c>
      <c r="AY144" s="62" t="str">
        <f t="shared" si="104"/>
        <v/>
      </c>
      <c r="AZ144" s="62" t="str">
        <f t="shared" si="105"/>
        <v/>
      </c>
      <c r="BA144" s="62" t="str">
        <f t="shared" si="106"/>
        <v/>
      </c>
      <c r="BB144" s="62" t="str">
        <f t="shared" si="107"/>
        <v/>
      </c>
      <c r="BC144" s="62" t="str">
        <f t="shared" si="108"/>
        <v/>
      </c>
      <c r="BD144" s="69" t="str">
        <f t="shared" si="109"/>
        <v/>
      </c>
      <c r="BE144" s="69" t="str">
        <f t="shared" si="110"/>
        <v/>
      </c>
      <c r="BF144" s="69" t="str">
        <f>IF(Z144=Z145,"",SUM(AW$9:AW144)-SUM(BF$9:BF143))</f>
        <v/>
      </c>
      <c r="BG144" s="12">
        <f t="shared" si="75"/>
        <v>136</v>
      </c>
    </row>
    <row r="145" spans="1:59" ht="20.100000000000001" customHeight="1">
      <c r="A145" s="13">
        <f t="shared" si="74"/>
        <v>137</v>
      </c>
      <c r="B145" s="153"/>
      <c r="C145" s="33"/>
      <c r="D145" s="33"/>
      <c r="E145" s="154"/>
      <c r="F145" s="155"/>
      <c r="G145" s="156"/>
      <c r="H145" s="19" t="str">
        <f t="shared" si="76"/>
        <v/>
      </c>
      <c r="I145" s="157"/>
      <c r="J145" s="19" t="str">
        <f t="shared" si="77"/>
        <v/>
      </c>
      <c r="K145" s="33"/>
      <c r="L145" s="34"/>
      <c r="M145" s="34"/>
      <c r="N145" s="19" t="str">
        <f t="shared" si="78"/>
        <v/>
      </c>
      <c r="O145" s="157"/>
      <c r="P145" s="19" t="str">
        <f t="shared" si="79"/>
        <v/>
      </c>
      <c r="Q145" s="19" t="str">
        <f t="shared" si="80"/>
        <v/>
      </c>
      <c r="R145" s="22"/>
      <c r="S145" s="33"/>
      <c r="T145" s="35" t="str">
        <f>IF(E145="","",Instructions!$B$5)</f>
        <v/>
      </c>
      <c r="U145" s="75" t="str">
        <f>IF(E145="","",Instructions!$C$5)</f>
        <v/>
      </c>
      <c r="V145" s="87" t="str">
        <f t="shared" si="81"/>
        <v/>
      </c>
      <c r="W145" s="72" t="str">
        <f>IF(E145="","",VLOOKUP(D145,Supervisors!$B$9:$F$32,5,FALSE))</f>
        <v/>
      </c>
      <c r="X145" s="72" t="str">
        <f>IF(E145="","",VLOOKUP(D145,Supervisors!$B$9:$G$32,6,FALSE))</f>
        <v/>
      </c>
      <c r="Y145" s="20" t="str">
        <f t="shared" si="82"/>
        <v/>
      </c>
      <c r="Z145" s="20" t="str">
        <f t="shared" si="83"/>
        <v/>
      </c>
      <c r="AA145" s="20" t="str">
        <f t="shared" si="84"/>
        <v/>
      </c>
      <c r="AB145" s="20" t="str">
        <f t="shared" si="85"/>
        <v/>
      </c>
      <c r="AC145" s="20" t="str">
        <f t="shared" si="86"/>
        <v/>
      </c>
      <c r="AD145" s="20" t="str">
        <f t="shared" si="87"/>
        <v/>
      </c>
      <c r="AE145" s="20" t="str">
        <f>IF(E145="","",SUM( INDEX( $H$9, 1) : H145))</f>
        <v/>
      </c>
      <c r="AF145" s="20" t="str">
        <f t="shared" si="88"/>
        <v/>
      </c>
      <c r="AG145" s="20" t="str">
        <f>IF(E145="","",SUM($AF$9:AF145))</f>
        <v/>
      </c>
      <c r="AH145" s="43" t="str">
        <f t="shared" si="89"/>
        <v/>
      </c>
      <c r="AI145" s="20" t="str">
        <f t="shared" si="90"/>
        <v/>
      </c>
      <c r="AJ145" s="20" t="str">
        <f t="shared" si="91"/>
        <v/>
      </c>
      <c r="AK145" s="20" t="str">
        <f t="shared" si="92"/>
        <v/>
      </c>
      <c r="AL145" s="20" t="str">
        <f>IF(E145="","",SUM( INDEX($I$9, 1) : I145))</f>
        <v/>
      </c>
      <c r="AM145" s="20" t="str">
        <f t="shared" si="93"/>
        <v/>
      </c>
      <c r="AN145" s="20" t="str">
        <f>IF(E145="","",SUM( INDEX($AM$9, 1) : AM145))</f>
        <v/>
      </c>
      <c r="AO145" s="43" t="str">
        <f t="shared" si="94"/>
        <v/>
      </c>
      <c r="AP145" s="43" t="str">
        <f t="shared" si="95"/>
        <v/>
      </c>
      <c r="AQ145" s="35" t="str">
        <f t="shared" si="96"/>
        <v/>
      </c>
      <c r="AR145" s="35" t="str">
        <f t="shared" si="97"/>
        <v/>
      </c>
      <c r="AS145" s="35" t="str">
        <f t="shared" si="98"/>
        <v/>
      </c>
      <c r="AT145" s="35" t="str">
        <f t="shared" si="99"/>
        <v/>
      </c>
      <c r="AU145" s="35" t="str">
        <f t="shared" si="100"/>
        <v/>
      </c>
      <c r="AV145" s="35" t="str">
        <f t="shared" si="101"/>
        <v/>
      </c>
      <c r="AW145" s="58" t="str">
        <f t="shared" si="102"/>
        <v/>
      </c>
      <c r="AX145" s="62" t="str">
        <f t="shared" si="103"/>
        <v/>
      </c>
      <c r="AY145" s="62" t="str">
        <f t="shared" si="104"/>
        <v/>
      </c>
      <c r="AZ145" s="62" t="str">
        <f t="shared" si="105"/>
        <v/>
      </c>
      <c r="BA145" s="62" t="str">
        <f t="shared" si="106"/>
        <v/>
      </c>
      <c r="BB145" s="62" t="str">
        <f t="shared" si="107"/>
        <v/>
      </c>
      <c r="BC145" s="62" t="str">
        <f t="shared" si="108"/>
        <v/>
      </c>
      <c r="BD145" s="69" t="str">
        <f t="shared" si="109"/>
        <v/>
      </c>
      <c r="BE145" s="69" t="str">
        <f t="shared" si="110"/>
        <v/>
      </c>
      <c r="BF145" s="69" t="str">
        <f>IF(Z145=Z146,"",SUM(AW$9:AW145)-SUM(BF$9:BF144))</f>
        <v/>
      </c>
      <c r="BG145" s="12">
        <f t="shared" si="75"/>
        <v>137</v>
      </c>
    </row>
    <row r="146" spans="1:59" ht="20.100000000000001" customHeight="1">
      <c r="A146" s="13">
        <f t="shared" si="74"/>
        <v>138</v>
      </c>
      <c r="B146" s="153"/>
      <c r="C146" s="33"/>
      <c r="D146" s="33"/>
      <c r="E146" s="154"/>
      <c r="F146" s="155"/>
      <c r="G146" s="156"/>
      <c r="H146" s="19" t="str">
        <f t="shared" si="76"/>
        <v/>
      </c>
      <c r="I146" s="157"/>
      <c r="J146" s="19" t="str">
        <f t="shared" si="77"/>
        <v/>
      </c>
      <c r="K146" s="33"/>
      <c r="L146" s="34"/>
      <c r="M146" s="34"/>
      <c r="N146" s="19" t="str">
        <f t="shared" si="78"/>
        <v/>
      </c>
      <c r="O146" s="157"/>
      <c r="P146" s="19" t="str">
        <f t="shared" si="79"/>
        <v/>
      </c>
      <c r="Q146" s="19" t="str">
        <f t="shared" si="80"/>
        <v/>
      </c>
      <c r="R146" s="22"/>
      <c r="S146" s="33"/>
      <c r="T146" s="35" t="str">
        <f>IF(E146="","",Instructions!$B$5)</f>
        <v/>
      </c>
      <c r="U146" s="75" t="str">
        <f>IF(E146="","",Instructions!$C$5)</f>
        <v/>
      </c>
      <c r="V146" s="87" t="str">
        <f t="shared" si="81"/>
        <v/>
      </c>
      <c r="W146" s="72" t="str">
        <f>IF(E146="","",VLOOKUP(D146,Supervisors!$B$9:$F$32,5,FALSE))</f>
        <v/>
      </c>
      <c r="X146" s="72" t="str">
        <f>IF(E146="","",VLOOKUP(D146,Supervisors!$B$9:$G$32,6,FALSE))</f>
        <v/>
      </c>
      <c r="Y146" s="20" t="str">
        <f t="shared" si="82"/>
        <v/>
      </c>
      <c r="Z146" s="20" t="str">
        <f t="shared" si="83"/>
        <v/>
      </c>
      <c r="AA146" s="20" t="str">
        <f t="shared" si="84"/>
        <v/>
      </c>
      <c r="AB146" s="20" t="str">
        <f t="shared" si="85"/>
        <v/>
      </c>
      <c r="AC146" s="20" t="str">
        <f t="shared" si="86"/>
        <v/>
      </c>
      <c r="AD146" s="20" t="str">
        <f t="shared" si="87"/>
        <v/>
      </c>
      <c r="AE146" s="20" t="str">
        <f>IF(E146="","",SUM( INDEX( $H$9, 1) : H146))</f>
        <v/>
      </c>
      <c r="AF146" s="20" t="str">
        <f t="shared" si="88"/>
        <v/>
      </c>
      <c r="AG146" s="20" t="str">
        <f>IF(E146="","",SUM($AF$9:AF146))</f>
        <v/>
      </c>
      <c r="AH146" s="43" t="str">
        <f t="shared" si="89"/>
        <v/>
      </c>
      <c r="AI146" s="20" t="str">
        <f t="shared" si="90"/>
        <v/>
      </c>
      <c r="AJ146" s="20" t="str">
        <f t="shared" si="91"/>
        <v/>
      </c>
      <c r="AK146" s="20" t="str">
        <f t="shared" si="92"/>
        <v/>
      </c>
      <c r="AL146" s="20" t="str">
        <f>IF(E146="","",SUM( INDEX($I$9, 1) : I146))</f>
        <v/>
      </c>
      <c r="AM146" s="20" t="str">
        <f t="shared" si="93"/>
        <v/>
      </c>
      <c r="AN146" s="20" t="str">
        <f>IF(E146="","",SUM( INDEX($AM$9, 1) : AM146))</f>
        <v/>
      </c>
      <c r="AO146" s="43" t="str">
        <f t="shared" si="94"/>
        <v/>
      </c>
      <c r="AP146" s="43" t="str">
        <f t="shared" si="95"/>
        <v/>
      </c>
      <c r="AQ146" s="35" t="str">
        <f t="shared" si="96"/>
        <v/>
      </c>
      <c r="AR146" s="35" t="str">
        <f t="shared" si="97"/>
        <v/>
      </c>
      <c r="AS146" s="35" t="str">
        <f t="shared" si="98"/>
        <v/>
      </c>
      <c r="AT146" s="35" t="str">
        <f t="shared" si="99"/>
        <v/>
      </c>
      <c r="AU146" s="35" t="str">
        <f t="shared" si="100"/>
        <v/>
      </c>
      <c r="AV146" s="35" t="str">
        <f t="shared" si="101"/>
        <v/>
      </c>
      <c r="AW146" s="58" t="str">
        <f t="shared" si="102"/>
        <v/>
      </c>
      <c r="AX146" s="62" t="str">
        <f t="shared" si="103"/>
        <v/>
      </c>
      <c r="AY146" s="62" t="str">
        <f t="shared" si="104"/>
        <v/>
      </c>
      <c r="AZ146" s="62" t="str">
        <f t="shared" si="105"/>
        <v/>
      </c>
      <c r="BA146" s="62" t="str">
        <f t="shared" si="106"/>
        <v/>
      </c>
      <c r="BB146" s="62" t="str">
        <f t="shared" si="107"/>
        <v/>
      </c>
      <c r="BC146" s="62" t="str">
        <f t="shared" si="108"/>
        <v/>
      </c>
      <c r="BD146" s="69" t="str">
        <f t="shared" si="109"/>
        <v/>
      </c>
      <c r="BE146" s="69" t="str">
        <f t="shared" si="110"/>
        <v/>
      </c>
      <c r="BF146" s="69" t="str">
        <f>IF(Z146=Z147,"",SUM(AW$9:AW146)-SUM(BF$9:BF145))</f>
        <v/>
      </c>
      <c r="BG146" s="12">
        <f t="shared" si="75"/>
        <v>138</v>
      </c>
    </row>
    <row r="147" spans="1:59" ht="20.100000000000001" customHeight="1">
      <c r="A147" s="13">
        <f t="shared" si="74"/>
        <v>139</v>
      </c>
      <c r="B147" s="153"/>
      <c r="C147" s="33"/>
      <c r="D147" s="33"/>
      <c r="E147" s="154"/>
      <c r="F147" s="155"/>
      <c r="G147" s="156"/>
      <c r="H147" s="19" t="str">
        <f t="shared" si="76"/>
        <v/>
      </c>
      <c r="I147" s="157"/>
      <c r="J147" s="19" t="str">
        <f t="shared" si="77"/>
        <v/>
      </c>
      <c r="K147" s="33"/>
      <c r="L147" s="34"/>
      <c r="M147" s="34"/>
      <c r="N147" s="19" t="str">
        <f t="shared" si="78"/>
        <v/>
      </c>
      <c r="O147" s="157"/>
      <c r="P147" s="19" t="str">
        <f t="shared" si="79"/>
        <v/>
      </c>
      <c r="Q147" s="19" t="str">
        <f t="shared" si="80"/>
        <v/>
      </c>
      <c r="R147" s="22"/>
      <c r="S147" s="33"/>
      <c r="T147" s="35" t="str">
        <f>IF(E147="","",Instructions!$B$5)</f>
        <v/>
      </c>
      <c r="U147" s="75" t="str">
        <f>IF(E147="","",Instructions!$C$5)</f>
        <v/>
      </c>
      <c r="V147" s="87" t="str">
        <f t="shared" si="81"/>
        <v/>
      </c>
      <c r="W147" s="72" t="str">
        <f>IF(E147="","",VLOOKUP(D147,Supervisors!$B$9:$F$32,5,FALSE))</f>
        <v/>
      </c>
      <c r="X147" s="72" t="str">
        <f>IF(E147="","",VLOOKUP(D147,Supervisors!$B$9:$G$32,6,FALSE))</f>
        <v/>
      </c>
      <c r="Y147" s="20" t="str">
        <f t="shared" si="82"/>
        <v/>
      </c>
      <c r="Z147" s="20" t="str">
        <f t="shared" si="83"/>
        <v/>
      </c>
      <c r="AA147" s="20" t="str">
        <f t="shared" si="84"/>
        <v/>
      </c>
      <c r="AB147" s="20" t="str">
        <f t="shared" si="85"/>
        <v/>
      </c>
      <c r="AC147" s="20" t="str">
        <f t="shared" si="86"/>
        <v/>
      </c>
      <c r="AD147" s="20" t="str">
        <f t="shared" si="87"/>
        <v/>
      </c>
      <c r="AE147" s="20" t="str">
        <f>IF(E147="","",SUM( INDEX( $H$9, 1) : H147))</f>
        <v/>
      </c>
      <c r="AF147" s="20" t="str">
        <f t="shared" si="88"/>
        <v/>
      </c>
      <c r="AG147" s="20" t="str">
        <f>IF(E147="","",SUM($AF$9:AF147))</f>
        <v/>
      </c>
      <c r="AH147" s="43" t="str">
        <f t="shared" si="89"/>
        <v/>
      </c>
      <c r="AI147" s="20" t="str">
        <f t="shared" si="90"/>
        <v/>
      </c>
      <c r="AJ147" s="20" t="str">
        <f t="shared" si="91"/>
        <v/>
      </c>
      <c r="AK147" s="20" t="str">
        <f t="shared" si="92"/>
        <v/>
      </c>
      <c r="AL147" s="20" t="str">
        <f>IF(E147="","",SUM( INDEX($I$9, 1) : I147))</f>
        <v/>
      </c>
      <c r="AM147" s="20" t="str">
        <f t="shared" si="93"/>
        <v/>
      </c>
      <c r="AN147" s="20" t="str">
        <f>IF(E147="","",SUM( INDEX($AM$9, 1) : AM147))</f>
        <v/>
      </c>
      <c r="AO147" s="43" t="str">
        <f t="shared" si="94"/>
        <v/>
      </c>
      <c r="AP147" s="43" t="str">
        <f t="shared" si="95"/>
        <v/>
      </c>
      <c r="AQ147" s="35" t="str">
        <f t="shared" si="96"/>
        <v/>
      </c>
      <c r="AR147" s="35" t="str">
        <f t="shared" si="97"/>
        <v/>
      </c>
      <c r="AS147" s="35" t="str">
        <f t="shared" si="98"/>
        <v/>
      </c>
      <c r="AT147" s="35" t="str">
        <f t="shared" si="99"/>
        <v/>
      </c>
      <c r="AU147" s="35" t="str">
        <f t="shared" si="100"/>
        <v/>
      </c>
      <c r="AV147" s="35" t="str">
        <f t="shared" si="101"/>
        <v/>
      </c>
      <c r="AW147" s="58" t="str">
        <f t="shared" si="102"/>
        <v/>
      </c>
      <c r="AX147" s="62" t="str">
        <f t="shared" si="103"/>
        <v/>
      </c>
      <c r="AY147" s="62" t="str">
        <f t="shared" si="104"/>
        <v/>
      </c>
      <c r="AZ147" s="62" t="str">
        <f t="shared" si="105"/>
        <v/>
      </c>
      <c r="BA147" s="62" t="str">
        <f t="shared" si="106"/>
        <v/>
      </c>
      <c r="BB147" s="62" t="str">
        <f t="shared" si="107"/>
        <v/>
      </c>
      <c r="BC147" s="62" t="str">
        <f t="shared" si="108"/>
        <v/>
      </c>
      <c r="BD147" s="69" t="str">
        <f t="shared" si="109"/>
        <v/>
      </c>
      <c r="BE147" s="69" t="str">
        <f t="shared" si="110"/>
        <v/>
      </c>
      <c r="BF147" s="69" t="str">
        <f>IF(Z147=Z148,"",SUM(AW$9:AW147)-SUM(BF$9:BF146))</f>
        <v/>
      </c>
      <c r="BG147" s="12">
        <f t="shared" si="75"/>
        <v>139</v>
      </c>
    </row>
    <row r="148" spans="1:59" ht="20.100000000000001" customHeight="1">
      <c r="A148" s="13">
        <f t="shared" si="74"/>
        <v>140</v>
      </c>
      <c r="B148" s="153"/>
      <c r="C148" s="33"/>
      <c r="D148" s="33"/>
      <c r="E148" s="154"/>
      <c r="F148" s="155"/>
      <c r="G148" s="156"/>
      <c r="H148" s="19" t="str">
        <f t="shared" si="76"/>
        <v/>
      </c>
      <c r="I148" s="157"/>
      <c r="J148" s="19" t="str">
        <f t="shared" si="77"/>
        <v/>
      </c>
      <c r="K148" s="33"/>
      <c r="L148" s="34"/>
      <c r="M148" s="34"/>
      <c r="N148" s="19" t="str">
        <f t="shared" si="78"/>
        <v/>
      </c>
      <c r="O148" s="157"/>
      <c r="P148" s="19" t="str">
        <f t="shared" si="79"/>
        <v/>
      </c>
      <c r="Q148" s="19" t="str">
        <f t="shared" si="80"/>
        <v/>
      </c>
      <c r="R148" s="22"/>
      <c r="S148" s="33"/>
      <c r="T148" s="35" t="str">
        <f>IF(E148="","",Instructions!$B$5)</f>
        <v/>
      </c>
      <c r="U148" s="75" t="str">
        <f>IF(E148="","",Instructions!$C$5)</f>
        <v/>
      </c>
      <c r="V148" s="87" t="str">
        <f t="shared" si="81"/>
        <v/>
      </c>
      <c r="W148" s="72" t="str">
        <f>IF(E148="","",VLOOKUP(D148,Supervisors!$B$9:$F$32,5,FALSE))</f>
        <v/>
      </c>
      <c r="X148" s="72" t="str">
        <f>IF(E148="","",VLOOKUP(D148,Supervisors!$B$9:$G$32,6,FALSE))</f>
        <v/>
      </c>
      <c r="Y148" s="20" t="str">
        <f t="shared" si="82"/>
        <v/>
      </c>
      <c r="Z148" s="20" t="str">
        <f t="shared" si="83"/>
        <v/>
      </c>
      <c r="AA148" s="20" t="str">
        <f t="shared" si="84"/>
        <v/>
      </c>
      <c r="AB148" s="20" t="str">
        <f t="shared" si="85"/>
        <v/>
      </c>
      <c r="AC148" s="20" t="str">
        <f t="shared" si="86"/>
        <v/>
      </c>
      <c r="AD148" s="20" t="str">
        <f t="shared" si="87"/>
        <v/>
      </c>
      <c r="AE148" s="20" t="str">
        <f>IF(E148="","",SUM( INDEX( $H$9, 1) : H148))</f>
        <v/>
      </c>
      <c r="AF148" s="20" t="str">
        <f t="shared" si="88"/>
        <v/>
      </c>
      <c r="AG148" s="20" t="str">
        <f>IF(E148="","",SUM($AF$9:AF148))</f>
        <v/>
      </c>
      <c r="AH148" s="43" t="str">
        <f t="shared" si="89"/>
        <v/>
      </c>
      <c r="AI148" s="20" t="str">
        <f t="shared" si="90"/>
        <v/>
      </c>
      <c r="AJ148" s="20" t="str">
        <f t="shared" si="91"/>
        <v/>
      </c>
      <c r="AK148" s="20" t="str">
        <f t="shared" si="92"/>
        <v/>
      </c>
      <c r="AL148" s="20" t="str">
        <f>IF(E148="","",SUM( INDEX($I$9, 1) : I148))</f>
        <v/>
      </c>
      <c r="AM148" s="20" t="str">
        <f t="shared" si="93"/>
        <v/>
      </c>
      <c r="AN148" s="20" t="str">
        <f>IF(E148="","",SUM( INDEX($AM$9, 1) : AM148))</f>
        <v/>
      </c>
      <c r="AO148" s="43" t="str">
        <f t="shared" si="94"/>
        <v/>
      </c>
      <c r="AP148" s="43" t="str">
        <f t="shared" si="95"/>
        <v/>
      </c>
      <c r="AQ148" s="35" t="str">
        <f t="shared" si="96"/>
        <v/>
      </c>
      <c r="AR148" s="35" t="str">
        <f t="shared" si="97"/>
        <v/>
      </c>
      <c r="AS148" s="35" t="str">
        <f t="shared" si="98"/>
        <v/>
      </c>
      <c r="AT148" s="35" t="str">
        <f t="shared" si="99"/>
        <v/>
      </c>
      <c r="AU148" s="35" t="str">
        <f t="shared" si="100"/>
        <v/>
      </c>
      <c r="AV148" s="35" t="str">
        <f t="shared" si="101"/>
        <v/>
      </c>
      <c r="AW148" s="58" t="str">
        <f t="shared" si="102"/>
        <v/>
      </c>
      <c r="AX148" s="62" t="str">
        <f t="shared" si="103"/>
        <v/>
      </c>
      <c r="AY148" s="62" t="str">
        <f t="shared" si="104"/>
        <v/>
      </c>
      <c r="AZ148" s="62" t="str">
        <f t="shared" si="105"/>
        <v/>
      </c>
      <c r="BA148" s="62" t="str">
        <f t="shared" si="106"/>
        <v/>
      </c>
      <c r="BB148" s="62" t="str">
        <f t="shared" si="107"/>
        <v/>
      </c>
      <c r="BC148" s="62" t="str">
        <f t="shared" si="108"/>
        <v/>
      </c>
      <c r="BD148" s="69" t="str">
        <f t="shared" si="109"/>
        <v/>
      </c>
      <c r="BE148" s="69" t="str">
        <f t="shared" si="110"/>
        <v/>
      </c>
      <c r="BF148" s="69" t="str">
        <f>IF(Z148=Z149,"",SUM(AW$9:AW148)-SUM(BF$9:BF147))</f>
        <v/>
      </c>
      <c r="BG148" s="12">
        <f t="shared" si="75"/>
        <v>140</v>
      </c>
    </row>
    <row r="149" spans="1:59" ht="20.100000000000001" customHeight="1">
      <c r="A149" s="13">
        <f t="shared" si="74"/>
        <v>141</v>
      </c>
      <c r="B149" s="153"/>
      <c r="C149" s="33"/>
      <c r="D149" s="33"/>
      <c r="E149" s="154"/>
      <c r="F149" s="155"/>
      <c r="G149" s="156"/>
      <c r="H149" s="19" t="str">
        <f t="shared" si="76"/>
        <v/>
      </c>
      <c r="I149" s="157"/>
      <c r="J149" s="19" t="str">
        <f t="shared" si="77"/>
        <v/>
      </c>
      <c r="K149" s="33"/>
      <c r="L149" s="34"/>
      <c r="M149" s="34"/>
      <c r="N149" s="19" t="str">
        <f t="shared" si="78"/>
        <v/>
      </c>
      <c r="O149" s="157"/>
      <c r="P149" s="19" t="str">
        <f t="shared" si="79"/>
        <v/>
      </c>
      <c r="Q149" s="19" t="str">
        <f t="shared" si="80"/>
        <v/>
      </c>
      <c r="R149" s="22"/>
      <c r="S149" s="33"/>
      <c r="T149" s="35" t="str">
        <f>IF(E149="","",Instructions!$B$5)</f>
        <v/>
      </c>
      <c r="U149" s="75" t="str">
        <f>IF(E149="","",Instructions!$C$5)</f>
        <v/>
      </c>
      <c r="V149" s="87" t="str">
        <f t="shared" si="81"/>
        <v/>
      </c>
      <c r="W149" s="72" t="str">
        <f>IF(E149="","",VLOOKUP(D149,Supervisors!$B$9:$F$32,5,FALSE))</f>
        <v/>
      </c>
      <c r="X149" s="72" t="str">
        <f>IF(E149="","",VLOOKUP(D149,Supervisors!$B$9:$G$32,6,FALSE))</f>
        <v/>
      </c>
      <c r="Y149" s="20" t="str">
        <f t="shared" si="82"/>
        <v/>
      </c>
      <c r="Z149" s="20" t="str">
        <f t="shared" si="83"/>
        <v/>
      </c>
      <c r="AA149" s="20" t="str">
        <f t="shared" si="84"/>
        <v/>
      </c>
      <c r="AB149" s="20" t="str">
        <f t="shared" si="85"/>
        <v/>
      </c>
      <c r="AC149" s="20" t="str">
        <f t="shared" si="86"/>
        <v/>
      </c>
      <c r="AD149" s="20" t="str">
        <f t="shared" si="87"/>
        <v/>
      </c>
      <c r="AE149" s="20" t="str">
        <f>IF(E149="","",SUM( INDEX( $H$9, 1) : H149))</f>
        <v/>
      </c>
      <c r="AF149" s="20" t="str">
        <f t="shared" si="88"/>
        <v/>
      </c>
      <c r="AG149" s="20" t="str">
        <f>IF(E149="","",SUM($AF$9:AF149))</f>
        <v/>
      </c>
      <c r="AH149" s="43" t="str">
        <f t="shared" si="89"/>
        <v/>
      </c>
      <c r="AI149" s="20" t="str">
        <f t="shared" si="90"/>
        <v/>
      </c>
      <c r="AJ149" s="20" t="str">
        <f t="shared" si="91"/>
        <v/>
      </c>
      <c r="AK149" s="20" t="str">
        <f t="shared" si="92"/>
        <v/>
      </c>
      <c r="AL149" s="20" t="str">
        <f>IF(E149="","",SUM( INDEX($I$9, 1) : I149))</f>
        <v/>
      </c>
      <c r="AM149" s="20" t="str">
        <f t="shared" si="93"/>
        <v/>
      </c>
      <c r="AN149" s="20" t="str">
        <f>IF(E149="","",SUM( INDEX($AM$9, 1) : AM149))</f>
        <v/>
      </c>
      <c r="AO149" s="43" t="str">
        <f t="shared" si="94"/>
        <v/>
      </c>
      <c r="AP149" s="43" t="str">
        <f t="shared" si="95"/>
        <v/>
      </c>
      <c r="AQ149" s="35" t="str">
        <f t="shared" si="96"/>
        <v/>
      </c>
      <c r="AR149" s="35" t="str">
        <f t="shared" si="97"/>
        <v/>
      </c>
      <c r="AS149" s="35" t="str">
        <f t="shared" si="98"/>
        <v/>
      </c>
      <c r="AT149" s="35" t="str">
        <f t="shared" si="99"/>
        <v/>
      </c>
      <c r="AU149" s="35" t="str">
        <f t="shared" si="100"/>
        <v/>
      </c>
      <c r="AV149" s="35" t="str">
        <f t="shared" si="101"/>
        <v/>
      </c>
      <c r="AW149" s="58" t="str">
        <f t="shared" si="102"/>
        <v/>
      </c>
      <c r="AX149" s="62" t="str">
        <f t="shared" si="103"/>
        <v/>
      </c>
      <c r="AY149" s="62" t="str">
        <f t="shared" si="104"/>
        <v/>
      </c>
      <c r="AZ149" s="62" t="str">
        <f t="shared" si="105"/>
        <v/>
      </c>
      <c r="BA149" s="62" t="str">
        <f t="shared" si="106"/>
        <v/>
      </c>
      <c r="BB149" s="62" t="str">
        <f t="shared" si="107"/>
        <v/>
      </c>
      <c r="BC149" s="62" t="str">
        <f t="shared" si="108"/>
        <v/>
      </c>
      <c r="BD149" s="69" t="str">
        <f t="shared" si="109"/>
        <v/>
      </c>
      <c r="BE149" s="69" t="str">
        <f t="shared" si="110"/>
        <v/>
      </c>
      <c r="BF149" s="69" t="str">
        <f>IF(Z149=Z150,"",SUM(AW$9:AW149)-SUM(BF$9:BF148))</f>
        <v/>
      </c>
      <c r="BG149" s="12">
        <f t="shared" si="75"/>
        <v>141</v>
      </c>
    </row>
    <row r="150" spans="1:59" ht="20.100000000000001" customHeight="1">
      <c r="A150" s="13">
        <f t="shared" si="74"/>
        <v>142</v>
      </c>
      <c r="B150" s="153"/>
      <c r="C150" s="33"/>
      <c r="D150" s="33"/>
      <c r="E150" s="154"/>
      <c r="F150" s="155"/>
      <c r="G150" s="156"/>
      <c r="H150" s="19" t="str">
        <f t="shared" si="76"/>
        <v/>
      </c>
      <c r="I150" s="157"/>
      <c r="J150" s="19" t="str">
        <f t="shared" si="77"/>
        <v/>
      </c>
      <c r="K150" s="33"/>
      <c r="L150" s="34"/>
      <c r="M150" s="34"/>
      <c r="N150" s="19" t="str">
        <f t="shared" si="78"/>
        <v/>
      </c>
      <c r="O150" s="157"/>
      <c r="P150" s="19" t="str">
        <f t="shared" si="79"/>
        <v/>
      </c>
      <c r="Q150" s="19" t="str">
        <f t="shared" si="80"/>
        <v/>
      </c>
      <c r="R150" s="22"/>
      <c r="S150" s="33"/>
      <c r="T150" s="35" t="str">
        <f>IF(E150="","",Instructions!$B$5)</f>
        <v/>
      </c>
      <c r="U150" s="75" t="str">
        <f>IF(E150="","",Instructions!$C$5)</f>
        <v/>
      </c>
      <c r="V150" s="87" t="str">
        <f t="shared" si="81"/>
        <v/>
      </c>
      <c r="W150" s="72" t="str">
        <f>IF(E150="","",VLOOKUP(D150,Supervisors!$B$9:$F$32,5,FALSE))</f>
        <v/>
      </c>
      <c r="X150" s="72" t="str">
        <f>IF(E150="","",VLOOKUP(D150,Supervisors!$B$9:$G$32,6,FALSE))</f>
        <v/>
      </c>
      <c r="Y150" s="20" t="str">
        <f t="shared" si="82"/>
        <v/>
      </c>
      <c r="Z150" s="20" t="str">
        <f t="shared" si="83"/>
        <v/>
      </c>
      <c r="AA150" s="20" t="str">
        <f t="shared" si="84"/>
        <v/>
      </c>
      <c r="AB150" s="20" t="str">
        <f t="shared" si="85"/>
        <v/>
      </c>
      <c r="AC150" s="20" t="str">
        <f t="shared" si="86"/>
        <v/>
      </c>
      <c r="AD150" s="20" t="str">
        <f t="shared" si="87"/>
        <v/>
      </c>
      <c r="AE150" s="20" t="str">
        <f>IF(E150="","",SUM( INDEX( $H$9, 1) : H150))</f>
        <v/>
      </c>
      <c r="AF150" s="20" t="str">
        <f t="shared" si="88"/>
        <v/>
      </c>
      <c r="AG150" s="20" t="str">
        <f>IF(E150="","",SUM($AF$9:AF150))</f>
        <v/>
      </c>
      <c r="AH150" s="43" t="str">
        <f t="shared" si="89"/>
        <v/>
      </c>
      <c r="AI150" s="20" t="str">
        <f t="shared" si="90"/>
        <v/>
      </c>
      <c r="AJ150" s="20" t="str">
        <f t="shared" si="91"/>
        <v/>
      </c>
      <c r="AK150" s="20" t="str">
        <f t="shared" si="92"/>
        <v/>
      </c>
      <c r="AL150" s="20" t="str">
        <f>IF(E150="","",SUM( INDEX($I$9, 1) : I150))</f>
        <v/>
      </c>
      <c r="AM150" s="20" t="str">
        <f t="shared" si="93"/>
        <v/>
      </c>
      <c r="AN150" s="20" t="str">
        <f>IF(E150="","",SUM( INDEX($AM$9, 1) : AM150))</f>
        <v/>
      </c>
      <c r="AO150" s="43" t="str">
        <f t="shared" si="94"/>
        <v/>
      </c>
      <c r="AP150" s="43" t="str">
        <f t="shared" si="95"/>
        <v/>
      </c>
      <c r="AQ150" s="35" t="str">
        <f t="shared" si="96"/>
        <v/>
      </c>
      <c r="AR150" s="35" t="str">
        <f t="shared" si="97"/>
        <v/>
      </c>
      <c r="AS150" s="35" t="str">
        <f t="shared" si="98"/>
        <v/>
      </c>
      <c r="AT150" s="35" t="str">
        <f t="shared" si="99"/>
        <v/>
      </c>
      <c r="AU150" s="35" t="str">
        <f t="shared" si="100"/>
        <v/>
      </c>
      <c r="AV150" s="35" t="str">
        <f t="shared" si="101"/>
        <v/>
      </c>
      <c r="AW150" s="58" t="str">
        <f t="shared" si="102"/>
        <v/>
      </c>
      <c r="AX150" s="62" t="str">
        <f t="shared" si="103"/>
        <v/>
      </c>
      <c r="AY150" s="62" t="str">
        <f t="shared" si="104"/>
        <v/>
      </c>
      <c r="AZ150" s="62" t="str">
        <f t="shared" si="105"/>
        <v/>
      </c>
      <c r="BA150" s="62" t="str">
        <f t="shared" si="106"/>
        <v/>
      </c>
      <c r="BB150" s="62" t="str">
        <f t="shared" si="107"/>
        <v/>
      </c>
      <c r="BC150" s="62" t="str">
        <f t="shared" si="108"/>
        <v/>
      </c>
      <c r="BD150" s="69" t="str">
        <f t="shared" si="109"/>
        <v/>
      </c>
      <c r="BE150" s="69" t="str">
        <f t="shared" si="110"/>
        <v/>
      </c>
      <c r="BF150" s="69" t="str">
        <f>IF(Z150=Z151,"",SUM(AW$9:AW150)-SUM(BF$9:BF149))</f>
        <v/>
      </c>
      <c r="BG150" s="12">
        <f t="shared" si="75"/>
        <v>142</v>
      </c>
    </row>
    <row r="151" spans="1:59" ht="20.100000000000001" customHeight="1">
      <c r="A151" s="13">
        <f t="shared" si="74"/>
        <v>143</v>
      </c>
      <c r="B151" s="153"/>
      <c r="C151" s="33"/>
      <c r="D151" s="33"/>
      <c r="E151" s="154"/>
      <c r="F151" s="155"/>
      <c r="G151" s="156"/>
      <c r="H151" s="19" t="str">
        <f t="shared" si="76"/>
        <v/>
      </c>
      <c r="I151" s="157"/>
      <c r="J151" s="19" t="str">
        <f t="shared" si="77"/>
        <v/>
      </c>
      <c r="K151" s="33"/>
      <c r="L151" s="34"/>
      <c r="M151" s="34"/>
      <c r="N151" s="19" t="str">
        <f t="shared" si="78"/>
        <v/>
      </c>
      <c r="O151" s="157"/>
      <c r="P151" s="19" t="str">
        <f t="shared" si="79"/>
        <v/>
      </c>
      <c r="Q151" s="19" t="str">
        <f t="shared" si="80"/>
        <v/>
      </c>
      <c r="R151" s="22"/>
      <c r="S151" s="33"/>
      <c r="T151" s="35" t="str">
        <f>IF(E151="","",Instructions!$B$5)</f>
        <v/>
      </c>
      <c r="U151" s="75" t="str">
        <f>IF(E151="","",Instructions!$C$5)</f>
        <v/>
      </c>
      <c r="V151" s="87" t="str">
        <f t="shared" si="81"/>
        <v/>
      </c>
      <c r="W151" s="72" t="str">
        <f>IF(E151="","",VLOOKUP(D151,Supervisors!$B$9:$F$32,5,FALSE))</f>
        <v/>
      </c>
      <c r="X151" s="72" t="str">
        <f>IF(E151="","",VLOOKUP(D151,Supervisors!$B$9:$G$32,6,FALSE))</f>
        <v/>
      </c>
      <c r="Y151" s="20" t="str">
        <f t="shared" si="82"/>
        <v/>
      </c>
      <c r="Z151" s="20" t="str">
        <f t="shared" si="83"/>
        <v/>
      </c>
      <c r="AA151" s="20" t="str">
        <f t="shared" si="84"/>
        <v/>
      </c>
      <c r="AB151" s="20" t="str">
        <f t="shared" si="85"/>
        <v/>
      </c>
      <c r="AC151" s="20" t="str">
        <f t="shared" si="86"/>
        <v/>
      </c>
      <c r="AD151" s="20" t="str">
        <f t="shared" si="87"/>
        <v/>
      </c>
      <c r="AE151" s="20" t="str">
        <f>IF(E151="","",SUM( INDEX( $H$9, 1) : H151))</f>
        <v/>
      </c>
      <c r="AF151" s="20" t="str">
        <f t="shared" si="88"/>
        <v/>
      </c>
      <c r="AG151" s="20" t="str">
        <f>IF(E151="","",SUM($AF$9:AF151))</f>
        <v/>
      </c>
      <c r="AH151" s="43" t="str">
        <f t="shared" si="89"/>
        <v/>
      </c>
      <c r="AI151" s="20" t="str">
        <f t="shared" si="90"/>
        <v/>
      </c>
      <c r="AJ151" s="20" t="str">
        <f t="shared" si="91"/>
        <v/>
      </c>
      <c r="AK151" s="20" t="str">
        <f t="shared" si="92"/>
        <v/>
      </c>
      <c r="AL151" s="20" t="str">
        <f>IF(E151="","",SUM( INDEX($I$9, 1) : I151))</f>
        <v/>
      </c>
      <c r="AM151" s="20" t="str">
        <f t="shared" si="93"/>
        <v/>
      </c>
      <c r="AN151" s="20" t="str">
        <f>IF(E151="","",SUM( INDEX($AM$9, 1) : AM151))</f>
        <v/>
      </c>
      <c r="AO151" s="43" t="str">
        <f t="shared" si="94"/>
        <v/>
      </c>
      <c r="AP151" s="43" t="str">
        <f t="shared" si="95"/>
        <v/>
      </c>
      <c r="AQ151" s="35" t="str">
        <f t="shared" si="96"/>
        <v/>
      </c>
      <c r="AR151" s="35" t="str">
        <f t="shared" si="97"/>
        <v/>
      </c>
      <c r="AS151" s="35" t="str">
        <f t="shared" si="98"/>
        <v/>
      </c>
      <c r="AT151" s="35" t="str">
        <f t="shared" si="99"/>
        <v/>
      </c>
      <c r="AU151" s="35" t="str">
        <f t="shared" si="100"/>
        <v/>
      </c>
      <c r="AV151" s="35" t="str">
        <f t="shared" si="101"/>
        <v/>
      </c>
      <c r="AW151" s="58" t="str">
        <f t="shared" si="102"/>
        <v/>
      </c>
      <c r="AX151" s="62" t="str">
        <f t="shared" si="103"/>
        <v/>
      </c>
      <c r="AY151" s="62" t="str">
        <f t="shared" si="104"/>
        <v/>
      </c>
      <c r="AZ151" s="62" t="str">
        <f t="shared" si="105"/>
        <v/>
      </c>
      <c r="BA151" s="62" t="str">
        <f t="shared" si="106"/>
        <v/>
      </c>
      <c r="BB151" s="62" t="str">
        <f t="shared" si="107"/>
        <v/>
      </c>
      <c r="BC151" s="62" t="str">
        <f t="shared" si="108"/>
        <v/>
      </c>
      <c r="BD151" s="69" t="str">
        <f t="shared" si="109"/>
        <v/>
      </c>
      <c r="BE151" s="69" t="str">
        <f t="shared" si="110"/>
        <v/>
      </c>
      <c r="BF151" s="69" t="str">
        <f>IF(Z151=Z152,"",SUM(AW$9:AW151)-SUM(BF$9:BF150))</f>
        <v/>
      </c>
      <c r="BG151" s="12">
        <f t="shared" si="75"/>
        <v>143</v>
      </c>
    </row>
    <row r="152" spans="1:59" ht="20.100000000000001" customHeight="1">
      <c r="A152" s="13">
        <f t="shared" si="74"/>
        <v>144</v>
      </c>
      <c r="B152" s="153"/>
      <c r="C152" s="33"/>
      <c r="D152" s="33"/>
      <c r="E152" s="154"/>
      <c r="F152" s="155"/>
      <c r="G152" s="156"/>
      <c r="H152" s="19" t="str">
        <f t="shared" si="76"/>
        <v/>
      </c>
      <c r="I152" s="157"/>
      <c r="J152" s="19" t="str">
        <f t="shared" si="77"/>
        <v/>
      </c>
      <c r="K152" s="33"/>
      <c r="L152" s="34"/>
      <c r="M152" s="34"/>
      <c r="N152" s="19" t="str">
        <f t="shared" si="78"/>
        <v/>
      </c>
      <c r="O152" s="157"/>
      <c r="P152" s="19" t="str">
        <f t="shared" si="79"/>
        <v/>
      </c>
      <c r="Q152" s="19" t="str">
        <f t="shared" si="80"/>
        <v/>
      </c>
      <c r="R152" s="22"/>
      <c r="S152" s="33"/>
      <c r="T152" s="35" t="str">
        <f>IF(E152="","",Instructions!$B$5)</f>
        <v/>
      </c>
      <c r="U152" s="75" t="str">
        <f>IF(E152="","",Instructions!$C$5)</f>
        <v/>
      </c>
      <c r="V152" s="87" t="str">
        <f t="shared" si="81"/>
        <v/>
      </c>
      <c r="W152" s="72" t="str">
        <f>IF(E152="","",VLOOKUP(D152,Supervisors!$B$9:$F$32,5,FALSE))</f>
        <v/>
      </c>
      <c r="X152" s="72" t="str">
        <f>IF(E152="","",VLOOKUP(D152,Supervisors!$B$9:$G$32,6,FALSE))</f>
        <v/>
      </c>
      <c r="Y152" s="20" t="str">
        <f t="shared" si="82"/>
        <v/>
      </c>
      <c r="Z152" s="20" t="str">
        <f t="shared" si="83"/>
        <v/>
      </c>
      <c r="AA152" s="20" t="str">
        <f t="shared" si="84"/>
        <v/>
      </c>
      <c r="AB152" s="20" t="str">
        <f t="shared" si="85"/>
        <v/>
      </c>
      <c r="AC152" s="20" t="str">
        <f t="shared" si="86"/>
        <v/>
      </c>
      <c r="AD152" s="20" t="str">
        <f t="shared" si="87"/>
        <v/>
      </c>
      <c r="AE152" s="20" t="str">
        <f>IF(E152="","",SUM( INDEX( $H$9, 1) : H152))</f>
        <v/>
      </c>
      <c r="AF152" s="20" t="str">
        <f t="shared" si="88"/>
        <v/>
      </c>
      <c r="AG152" s="20" t="str">
        <f>IF(E152="","",SUM($AF$9:AF152))</f>
        <v/>
      </c>
      <c r="AH152" s="43" t="str">
        <f t="shared" si="89"/>
        <v/>
      </c>
      <c r="AI152" s="20" t="str">
        <f t="shared" si="90"/>
        <v/>
      </c>
      <c r="AJ152" s="20" t="str">
        <f t="shared" si="91"/>
        <v/>
      </c>
      <c r="AK152" s="20" t="str">
        <f t="shared" si="92"/>
        <v/>
      </c>
      <c r="AL152" s="20" t="str">
        <f>IF(E152="","",SUM( INDEX($I$9, 1) : I152))</f>
        <v/>
      </c>
      <c r="AM152" s="20" t="str">
        <f t="shared" si="93"/>
        <v/>
      </c>
      <c r="AN152" s="20" t="str">
        <f>IF(E152="","",SUM( INDEX($AM$9, 1) : AM152))</f>
        <v/>
      </c>
      <c r="AO152" s="43" t="str">
        <f t="shared" si="94"/>
        <v/>
      </c>
      <c r="AP152" s="43" t="str">
        <f t="shared" si="95"/>
        <v/>
      </c>
      <c r="AQ152" s="35" t="str">
        <f t="shared" si="96"/>
        <v/>
      </c>
      <c r="AR152" s="35" t="str">
        <f t="shared" si="97"/>
        <v/>
      </c>
      <c r="AS152" s="35" t="str">
        <f t="shared" si="98"/>
        <v/>
      </c>
      <c r="AT152" s="35" t="str">
        <f t="shared" si="99"/>
        <v/>
      </c>
      <c r="AU152" s="35" t="str">
        <f t="shared" si="100"/>
        <v/>
      </c>
      <c r="AV152" s="35" t="str">
        <f t="shared" si="101"/>
        <v/>
      </c>
      <c r="AW152" s="58" t="str">
        <f t="shared" si="102"/>
        <v/>
      </c>
      <c r="AX152" s="62" t="str">
        <f t="shared" si="103"/>
        <v/>
      </c>
      <c r="AY152" s="62" t="str">
        <f t="shared" si="104"/>
        <v/>
      </c>
      <c r="AZ152" s="62" t="str">
        <f t="shared" si="105"/>
        <v/>
      </c>
      <c r="BA152" s="62" t="str">
        <f t="shared" si="106"/>
        <v/>
      </c>
      <c r="BB152" s="62" t="str">
        <f t="shared" si="107"/>
        <v/>
      </c>
      <c r="BC152" s="62" t="str">
        <f t="shared" si="108"/>
        <v/>
      </c>
      <c r="BD152" s="69" t="str">
        <f t="shared" si="109"/>
        <v/>
      </c>
      <c r="BE152" s="69" t="str">
        <f t="shared" si="110"/>
        <v/>
      </c>
      <c r="BF152" s="69" t="str">
        <f>IF(Z152=Z153,"",SUM(AW$9:AW152)-SUM(BF$9:BF151))</f>
        <v/>
      </c>
      <c r="BG152" s="12">
        <f t="shared" si="75"/>
        <v>144</v>
      </c>
    </row>
    <row r="153" spans="1:59" ht="20.100000000000001" customHeight="1">
      <c r="A153" s="13">
        <f t="shared" si="74"/>
        <v>145</v>
      </c>
      <c r="B153" s="153"/>
      <c r="C153" s="33"/>
      <c r="D153" s="33"/>
      <c r="E153" s="154"/>
      <c r="F153" s="155"/>
      <c r="G153" s="156"/>
      <c r="H153" s="19" t="str">
        <f t="shared" si="76"/>
        <v/>
      </c>
      <c r="I153" s="157"/>
      <c r="J153" s="19" t="str">
        <f t="shared" si="77"/>
        <v/>
      </c>
      <c r="K153" s="33"/>
      <c r="L153" s="34"/>
      <c r="M153" s="34"/>
      <c r="N153" s="19" t="str">
        <f t="shared" si="78"/>
        <v/>
      </c>
      <c r="O153" s="157"/>
      <c r="P153" s="19" t="str">
        <f t="shared" si="79"/>
        <v/>
      </c>
      <c r="Q153" s="19" t="str">
        <f t="shared" si="80"/>
        <v/>
      </c>
      <c r="R153" s="22"/>
      <c r="S153" s="33"/>
      <c r="T153" s="35" t="str">
        <f>IF(E153="","",Instructions!$B$5)</f>
        <v/>
      </c>
      <c r="U153" s="75" t="str">
        <f>IF(E153="","",Instructions!$C$5)</f>
        <v/>
      </c>
      <c r="V153" s="87" t="str">
        <f t="shared" si="81"/>
        <v/>
      </c>
      <c r="W153" s="72" t="str">
        <f>IF(E153="","",VLOOKUP(D153,Supervisors!$B$9:$F$32,5,FALSE))</f>
        <v/>
      </c>
      <c r="X153" s="72" t="str">
        <f>IF(E153="","",VLOOKUP(D153,Supervisors!$B$9:$G$32,6,FALSE))</f>
        <v/>
      </c>
      <c r="Y153" s="20" t="str">
        <f t="shared" si="82"/>
        <v/>
      </c>
      <c r="Z153" s="20" t="str">
        <f t="shared" si="83"/>
        <v/>
      </c>
      <c r="AA153" s="20" t="str">
        <f t="shared" si="84"/>
        <v/>
      </c>
      <c r="AB153" s="20" t="str">
        <f t="shared" si="85"/>
        <v/>
      </c>
      <c r="AC153" s="20" t="str">
        <f t="shared" si="86"/>
        <v/>
      </c>
      <c r="AD153" s="20" t="str">
        <f t="shared" si="87"/>
        <v/>
      </c>
      <c r="AE153" s="20" t="str">
        <f>IF(E153="","",SUM( INDEX( $H$9, 1) : H153))</f>
        <v/>
      </c>
      <c r="AF153" s="20" t="str">
        <f t="shared" si="88"/>
        <v/>
      </c>
      <c r="AG153" s="20" t="str">
        <f>IF(E153="","",SUM($AF$9:AF153))</f>
        <v/>
      </c>
      <c r="AH153" s="43" t="str">
        <f t="shared" si="89"/>
        <v/>
      </c>
      <c r="AI153" s="20" t="str">
        <f t="shared" si="90"/>
        <v/>
      </c>
      <c r="AJ153" s="20" t="str">
        <f t="shared" si="91"/>
        <v/>
      </c>
      <c r="AK153" s="20" t="str">
        <f t="shared" si="92"/>
        <v/>
      </c>
      <c r="AL153" s="20" t="str">
        <f>IF(E153="","",SUM( INDEX($I$9, 1) : I153))</f>
        <v/>
      </c>
      <c r="AM153" s="20" t="str">
        <f t="shared" si="93"/>
        <v/>
      </c>
      <c r="AN153" s="20" t="str">
        <f>IF(E153="","",SUM( INDEX($AM$9, 1) : AM153))</f>
        <v/>
      </c>
      <c r="AO153" s="43" t="str">
        <f t="shared" si="94"/>
        <v/>
      </c>
      <c r="AP153" s="43" t="str">
        <f t="shared" si="95"/>
        <v/>
      </c>
      <c r="AQ153" s="35" t="str">
        <f t="shared" si="96"/>
        <v/>
      </c>
      <c r="AR153" s="35" t="str">
        <f t="shared" si="97"/>
        <v/>
      </c>
      <c r="AS153" s="35" t="str">
        <f t="shared" si="98"/>
        <v/>
      </c>
      <c r="AT153" s="35" t="str">
        <f t="shared" si="99"/>
        <v/>
      </c>
      <c r="AU153" s="35" t="str">
        <f t="shared" si="100"/>
        <v/>
      </c>
      <c r="AV153" s="35" t="str">
        <f t="shared" si="101"/>
        <v/>
      </c>
      <c r="AW153" s="58" t="str">
        <f t="shared" si="102"/>
        <v/>
      </c>
      <c r="AX153" s="62" t="str">
        <f t="shared" si="103"/>
        <v/>
      </c>
      <c r="AY153" s="62" t="str">
        <f t="shared" si="104"/>
        <v/>
      </c>
      <c r="AZ153" s="62" t="str">
        <f t="shared" si="105"/>
        <v/>
      </c>
      <c r="BA153" s="62" t="str">
        <f t="shared" si="106"/>
        <v/>
      </c>
      <c r="BB153" s="62" t="str">
        <f t="shared" si="107"/>
        <v/>
      </c>
      <c r="BC153" s="62" t="str">
        <f t="shared" si="108"/>
        <v/>
      </c>
      <c r="BD153" s="69" t="str">
        <f t="shared" si="109"/>
        <v/>
      </c>
      <c r="BE153" s="69" t="str">
        <f t="shared" si="110"/>
        <v/>
      </c>
      <c r="BF153" s="69" t="str">
        <f>IF(Z153=Z154,"",SUM(AW$9:AW153)-SUM(BF$9:BF152))</f>
        <v/>
      </c>
      <c r="BG153" s="12">
        <f t="shared" si="75"/>
        <v>145</v>
      </c>
    </row>
    <row r="154" spans="1:59" ht="20.100000000000001" customHeight="1">
      <c r="A154" s="13">
        <f t="shared" si="74"/>
        <v>146</v>
      </c>
      <c r="B154" s="153"/>
      <c r="C154" s="33"/>
      <c r="D154" s="33"/>
      <c r="E154" s="154"/>
      <c r="F154" s="155"/>
      <c r="G154" s="156"/>
      <c r="H154" s="19" t="str">
        <f t="shared" si="76"/>
        <v/>
      </c>
      <c r="I154" s="157"/>
      <c r="J154" s="19" t="str">
        <f t="shared" si="77"/>
        <v/>
      </c>
      <c r="K154" s="33"/>
      <c r="L154" s="34"/>
      <c r="M154" s="34"/>
      <c r="N154" s="19" t="str">
        <f t="shared" si="78"/>
        <v/>
      </c>
      <c r="O154" s="157"/>
      <c r="P154" s="19" t="str">
        <f t="shared" si="79"/>
        <v/>
      </c>
      <c r="Q154" s="19" t="str">
        <f t="shared" si="80"/>
        <v/>
      </c>
      <c r="R154" s="22"/>
      <c r="S154" s="33"/>
      <c r="T154" s="35" t="str">
        <f>IF(E154="","",Instructions!$B$5)</f>
        <v/>
      </c>
      <c r="U154" s="75" t="str">
        <f>IF(E154="","",Instructions!$C$5)</f>
        <v/>
      </c>
      <c r="V154" s="87" t="str">
        <f t="shared" si="81"/>
        <v/>
      </c>
      <c r="W154" s="72" t="str">
        <f>IF(E154="","",VLOOKUP(D154,Supervisors!$B$9:$F$32,5,FALSE))</f>
        <v/>
      </c>
      <c r="X154" s="72" t="str">
        <f>IF(E154="","",VLOOKUP(D154,Supervisors!$B$9:$G$32,6,FALSE))</f>
        <v/>
      </c>
      <c r="Y154" s="20" t="str">
        <f t="shared" si="82"/>
        <v/>
      </c>
      <c r="Z154" s="20" t="str">
        <f t="shared" si="83"/>
        <v/>
      </c>
      <c r="AA154" s="20" t="str">
        <f t="shared" si="84"/>
        <v/>
      </c>
      <c r="AB154" s="20" t="str">
        <f t="shared" si="85"/>
        <v/>
      </c>
      <c r="AC154" s="20" t="str">
        <f t="shared" si="86"/>
        <v/>
      </c>
      <c r="AD154" s="20" t="str">
        <f t="shared" si="87"/>
        <v/>
      </c>
      <c r="AE154" s="20" t="str">
        <f>IF(E154="","",SUM( INDEX( $H$9, 1) : H154))</f>
        <v/>
      </c>
      <c r="AF154" s="20" t="str">
        <f t="shared" si="88"/>
        <v/>
      </c>
      <c r="AG154" s="20" t="str">
        <f>IF(E154="","",SUM($AF$9:AF154))</f>
        <v/>
      </c>
      <c r="AH154" s="43" t="str">
        <f t="shared" si="89"/>
        <v/>
      </c>
      <c r="AI154" s="20" t="str">
        <f t="shared" si="90"/>
        <v/>
      </c>
      <c r="AJ154" s="20" t="str">
        <f t="shared" si="91"/>
        <v/>
      </c>
      <c r="AK154" s="20" t="str">
        <f t="shared" si="92"/>
        <v/>
      </c>
      <c r="AL154" s="20" t="str">
        <f>IF(E154="","",SUM( INDEX($I$9, 1) : I154))</f>
        <v/>
      </c>
      <c r="AM154" s="20" t="str">
        <f t="shared" si="93"/>
        <v/>
      </c>
      <c r="AN154" s="20" t="str">
        <f>IF(E154="","",SUM( INDEX($AM$9, 1) : AM154))</f>
        <v/>
      </c>
      <c r="AO154" s="43" t="str">
        <f t="shared" si="94"/>
        <v/>
      </c>
      <c r="AP154" s="43" t="str">
        <f t="shared" si="95"/>
        <v/>
      </c>
      <c r="AQ154" s="35" t="str">
        <f t="shared" si="96"/>
        <v/>
      </c>
      <c r="AR154" s="35" t="str">
        <f t="shared" si="97"/>
        <v/>
      </c>
      <c r="AS154" s="35" t="str">
        <f t="shared" si="98"/>
        <v/>
      </c>
      <c r="AT154" s="35" t="str">
        <f t="shared" si="99"/>
        <v/>
      </c>
      <c r="AU154" s="35" t="str">
        <f t="shared" si="100"/>
        <v/>
      </c>
      <c r="AV154" s="35" t="str">
        <f t="shared" si="101"/>
        <v/>
      </c>
      <c r="AW154" s="58" t="str">
        <f t="shared" si="102"/>
        <v/>
      </c>
      <c r="AX154" s="62" t="str">
        <f t="shared" si="103"/>
        <v/>
      </c>
      <c r="AY154" s="62" t="str">
        <f t="shared" si="104"/>
        <v/>
      </c>
      <c r="AZ154" s="62" t="str">
        <f t="shared" si="105"/>
        <v/>
      </c>
      <c r="BA154" s="62" t="str">
        <f t="shared" si="106"/>
        <v/>
      </c>
      <c r="BB154" s="62" t="str">
        <f t="shared" si="107"/>
        <v/>
      </c>
      <c r="BC154" s="62" t="str">
        <f t="shared" si="108"/>
        <v/>
      </c>
      <c r="BD154" s="69" t="str">
        <f t="shared" si="109"/>
        <v/>
      </c>
      <c r="BE154" s="69" t="str">
        <f t="shared" si="110"/>
        <v/>
      </c>
      <c r="BF154" s="69" t="str">
        <f>IF(Z154=Z155,"",SUM(AW$9:AW154)-SUM(BF$9:BF153))</f>
        <v/>
      </c>
      <c r="BG154" s="12">
        <f t="shared" si="75"/>
        <v>146</v>
      </c>
    </row>
    <row r="155" spans="1:59" ht="20.100000000000001" customHeight="1">
      <c r="A155" s="13">
        <f t="shared" si="74"/>
        <v>147</v>
      </c>
      <c r="B155" s="153"/>
      <c r="C155" s="33"/>
      <c r="D155" s="33"/>
      <c r="E155" s="154"/>
      <c r="F155" s="155"/>
      <c r="G155" s="156"/>
      <c r="H155" s="19" t="str">
        <f t="shared" si="76"/>
        <v/>
      </c>
      <c r="I155" s="157"/>
      <c r="J155" s="19" t="str">
        <f t="shared" si="77"/>
        <v/>
      </c>
      <c r="K155" s="33"/>
      <c r="L155" s="34"/>
      <c r="M155" s="34"/>
      <c r="N155" s="19" t="str">
        <f t="shared" si="78"/>
        <v/>
      </c>
      <c r="O155" s="157"/>
      <c r="P155" s="19" t="str">
        <f t="shared" si="79"/>
        <v/>
      </c>
      <c r="Q155" s="19" t="str">
        <f t="shared" si="80"/>
        <v/>
      </c>
      <c r="R155" s="22"/>
      <c r="S155" s="33"/>
      <c r="T155" s="35" t="str">
        <f>IF(E155="","",Instructions!$B$5)</f>
        <v/>
      </c>
      <c r="U155" s="75" t="str">
        <f>IF(E155="","",Instructions!$C$5)</f>
        <v/>
      </c>
      <c r="V155" s="87" t="str">
        <f t="shared" si="81"/>
        <v/>
      </c>
      <c r="W155" s="72" t="str">
        <f>IF(E155="","",VLOOKUP(D155,Supervisors!$B$9:$F$32,5,FALSE))</f>
        <v/>
      </c>
      <c r="X155" s="72" t="str">
        <f>IF(E155="","",VLOOKUP(D155,Supervisors!$B$9:$G$32,6,FALSE))</f>
        <v/>
      </c>
      <c r="Y155" s="20" t="str">
        <f t="shared" si="82"/>
        <v/>
      </c>
      <c r="Z155" s="20" t="str">
        <f t="shared" si="83"/>
        <v/>
      </c>
      <c r="AA155" s="20" t="str">
        <f t="shared" si="84"/>
        <v/>
      </c>
      <c r="AB155" s="20" t="str">
        <f t="shared" si="85"/>
        <v/>
      </c>
      <c r="AC155" s="20" t="str">
        <f t="shared" si="86"/>
        <v/>
      </c>
      <c r="AD155" s="20" t="str">
        <f t="shared" si="87"/>
        <v/>
      </c>
      <c r="AE155" s="20" t="str">
        <f>IF(E155="","",SUM( INDEX( $H$9, 1) : H155))</f>
        <v/>
      </c>
      <c r="AF155" s="20" t="str">
        <f t="shared" si="88"/>
        <v/>
      </c>
      <c r="AG155" s="20" t="str">
        <f>IF(E155="","",SUM($AF$9:AF155))</f>
        <v/>
      </c>
      <c r="AH155" s="43" t="str">
        <f t="shared" si="89"/>
        <v/>
      </c>
      <c r="AI155" s="20" t="str">
        <f t="shared" si="90"/>
        <v/>
      </c>
      <c r="AJ155" s="20" t="str">
        <f t="shared" si="91"/>
        <v/>
      </c>
      <c r="AK155" s="20" t="str">
        <f t="shared" si="92"/>
        <v/>
      </c>
      <c r="AL155" s="20" t="str">
        <f>IF(E155="","",SUM( INDEX($I$9, 1) : I155))</f>
        <v/>
      </c>
      <c r="AM155" s="20" t="str">
        <f t="shared" si="93"/>
        <v/>
      </c>
      <c r="AN155" s="20" t="str">
        <f>IF(E155="","",SUM( INDEX($AM$9, 1) : AM155))</f>
        <v/>
      </c>
      <c r="AO155" s="43" t="str">
        <f t="shared" si="94"/>
        <v/>
      </c>
      <c r="AP155" s="43" t="str">
        <f t="shared" si="95"/>
        <v/>
      </c>
      <c r="AQ155" s="35" t="str">
        <f t="shared" si="96"/>
        <v/>
      </c>
      <c r="AR155" s="35" t="str">
        <f t="shared" si="97"/>
        <v/>
      </c>
      <c r="AS155" s="35" t="str">
        <f t="shared" si="98"/>
        <v/>
      </c>
      <c r="AT155" s="35" t="str">
        <f t="shared" si="99"/>
        <v/>
      </c>
      <c r="AU155" s="35" t="str">
        <f t="shared" si="100"/>
        <v/>
      </c>
      <c r="AV155" s="35" t="str">
        <f t="shared" si="101"/>
        <v/>
      </c>
      <c r="AW155" s="58" t="str">
        <f t="shared" si="102"/>
        <v/>
      </c>
      <c r="AX155" s="62" t="str">
        <f t="shared" si="103"/>
        <v/>
      </c>
      <c r="AY155" s="62" t="str">
        <f t="shared" si="104"/>
        <v/>
      </c>
      <c r="AZ155" s="62" t="str">
        <f t="shared" si="105"/>
        <v/>
      </c>
      <c r="BA155" s="62" t="str">
        <f t="shared" si="106"/>
        <v/>
      </c>
      <c r="BB155" s="62" t="str">
        <f t="shared" si="107"/>
        <v/>
      </c>
      <c r="BC155" s="62" t="str">
        <f t="shared" si="108"/>
        <v/>
      </c>
      <c r="BD155" s="69" t="str">
        <f t="shared" si="109"/>
        <v/>
      </c>
      <c r="BE155" s="69" t="str">
        <f t="shared" si="110"/>
        <v/>
      </c>
      <c r="BF155" s="69" t="str">
        <f>IF(Z155=Z156,"",SUM(AW$9:AW155)-SUM(BF$9:BF154))</f>
        <v/>
      </c>
      <c r="BG155" s="12">
        <f t="shared" si="75"/>
        <v>147</v>
      </c>
    </row>
    <row r="156" spans="1:59" ht="20.100000000000001" customHeight="1">
      <c r="A156" s="13">
        <f t="shared" si="74"/>
        <v>148</v>
      </c>
      <c r="B156" s="153"/>
      <c r="C156" s="33"/>
      <c r="D156" s="33"/>
      <c r="E156" s="154"/>
      <c r="F156" s="155"/>
      <c r="G156" s="156"/>
      <c r="H156" s="19" t="str">
        <f t="shared" si="76"/>
        <v/>
      </c>
      <c r="I156" s="157"/>
      <c r="J156" s="19" t="str">
        <f t="shared" si="77"/>
        <v/>
      </c>
      <c r="K156" s="33"/>
      <c r="L156" s="34"/>
      <c r="M156" s="34"/>
      <c r="N156" s="19" t="str">
        <f t="shared" si="78"/>
        <v/>
      </c>
      <c r="O156" s="157"/>
      <c r="P156" s="19" t="str">
        <f t="shared" si="79"/>
        <v/>
      </c>
      <c r="Q156" s="19" t="str">
        <f t="shared" si="80"/>
        <v/>
      </c>
      <c r="R156" s="22"/>
      <c r="S156" s="33"/>
      <c r="T156" s="35" t="str">
        <f>IF(E156="","",Instructions!$B$5)</f>
        <v/>
      </c>
      <c r="U156" s="75" t="str">
        <f>IF(E156="","",Instructions!$C$5)</f>
        <v/>
      </c>
      <c r="V156" s="87" t="str">
        <f t="shared" si="81"/>
        <v/>
      </c>
      <c r="W156" s="72" t="str">
        <f>IF(E156="","",VLOOKUP(D156,Supervisors!$B$9:$F$32,5,FALSE))</f>
        <v/>
      </c>
      <c r="X156" s="72" t="str">
        <f>IF(E156="","",VLOOKUP(D156,Supervisors!$B$9:$G$32,6,FALSE))</f>
        <v/>
      </c>
      <c r="Y156" s="20" t="str">
        <f t="shared" si="82"/>
        <v/>
      </c>
      <c r="Z156" s="20" t="str">
        <f t="shared" si="83"/>
        <v/>
      </c>
      <c r="AA156" s="20" t="str">
        <f t="shared" si="84"/>
        <v/>
      </c>
      <c r="AB156" s="20" t="str">
        <f t="shared" si="85"/>
        <v/>
      </c>
      <c r="AC156" s="20" t="str">
        <f t="shared" si="86"/>
        <v/>
      </c>
      <c r="AD156" s="20" t="str">
        <f t="shared" si="87"/>
        <v/>
      </c>
      <c r="AE156" s="20" t="str">
        <f>IF(E156="","",SUM( INDEX( $H$9, 1) : H156))</f>
        <v/>
      </c>
      <c r="AF156" s="20" t="str">
        <f t="shared" si="88"/>
        <v/>
      </c>
      <c r="AG156" s="20" t="str">
        <f>IF(E156="","",SUM($AF$9:AF156))</f>
        <v/>
      </c>
      <c r="AH156" s="43" t="str">
        <f t="shared" si="89"/>
        <v/>
      </c>
      <c r="AI156" s="20" t="str">
        <f t="shared" si="90"/>
        <v/>
      </c>
      <c r="AJ156" s="20" t="str">
        <f t="shared" si="91"/>
        <v/>
      </c>
      <c r="AK156" s="20" t="str">
        <f t="shared" si="92"/>
        <v/>
      </c>
      <c r="AL156" s="20" t="str">
        <f>IF(E156="","",SUM( INDEX($I$9, 1) : I156))</f>
        <v/>
      </c>
      <c r="AM156" s="20" t="str">
        <f t="shared" si="93"/>
        <v/>
      </c>
      <c r="AN156" s="20" t="str">
        <f>IF(E156="","",SUM( INDEX($AM$9, 1) : AM156))</f>
        <v/>
      </c>
      <c r="AO156" s="43" t="str">
        <f t="shared" si="94"/>
        <v/>
      </c>
      <c r="AP156" s="43" t="str">
        <f t="shared" si="95"/>
        <v/>
      </c>
      <c r="AQ156" s="35" t="str">
        <f t="shared" si="96"/>
        <v/>
      </c>
      <c r="AR156" s="35" t="str">
        <f t="shared" si="97"/>
        <v/>
      </c>
      <c r="AS156" s="35" t="str">
        <f t="shared" si="98"/>
        <v/>
      </c>
      <c r="AT156" s="35" t="str">
        <f t="shared" si="99"/>
        <v/>
      </c>
      <c r="AU156" s="35" t="str">
        <f t="shared" si="100"/>
        <v/>
      </c>
      <c r="AV156" s="35" t="str">
        <f t="shared" si="101"/>
        <v/>
      </c>
      <c r="AW156" s="58" t="str">
        <f t="shared" si="102"/>
        <v/>
      </c>
      <c r="AX156" s="62" t="str">
        <f t="shared" si="103"/>
        <v/>
      </c>
      <c r="AY156" s="62" t="str">
        <f t="shared" si="104"/>
        <v/>
      </c>
      <c r="AZ156" s="62" t="str">
        <f t="shared" si="105"/>
        <v/>
      </c>
      <c r="BA156" s="62" t="str">
        <f t="shared" si="106"/>
        <v/>
      </c>
      <c r="BB156" s="62" t="str">
        <f t="shared" si="107"/>
        <v/>
      </c>
      <c r="BC156" s="62" t="str">
        <f t="shared" si="108"/>
        <v/>
      </c>
      <c r="BD156" s="69" t="str">
        <f t="shared" si="109"/>
        <v/>
      </c>
      <c r="BE156" s="69" t="str">
        <f t="shared" si="110"/>
        <v/>
      </c>
      <c r="BF156" s="69" t="str">
        <f>IF(Z156=Z157,"",SUM(AW$9:AW156)-SUM(BF$9:BF155))</f>
        <v/>
      </c>
      <c r="BG156" s="12">
        <f t="shared" si="75"/>
        <v>148</v>
      </c>
    </row>
    <row r="157" spans="1:59" ht="20.100000000000001" customHeight="1">
      <c r="A157" s="13">
        <f t="shared" si="74"/>
        <v>149</v>
      </c>
      <c r="B157" s="153"/>
      <c r="C157" s="33"/>
      <c r="D157" s="33"/>
      <c r="E157" s="154"/>
      <c r="F157" s="155"/>
      <c r="G157" s="156"/>
      <c r="H157" s="19" t="str">
        <f t="shared" si="76"/>
        <v/>
      </c>
      <c r="I157" s="157"/>
      <c r="J157" s="19" t="str">
        <f t="shared" si="77"/>
        <v/>
      </c>
      <c r="K157" s="33"/>
      <c r="L157" s="34"/>
      <c r="M157" s="34"/>
      <c r="N157" s="19" t="str">
        <f t="shared" si="78"/>
        <v/>
      </c>
      <c r="O157" s="157"/>
      <c r="P157" s="19" t="str">
        <f t="shared" si="79"/>
        <v/>
      </c>
      <c r="Q157" s="19" t="str">
        <f t="shared" si="80"/>
        <v/>
      </c>
      <c r="R157" s="22"/>
      <c r="S157" s="33"/>
      <c r="T157" s="35" t="str">
        <f>IF(E157="","",Instructions!$B$5)</f>
        <v/>
      </c>
      <c r="U157" s="75" t="str">
        <f>IF(E157="","",Instructions!$C$5)</f>
        <v/>
      </c>
      <c r="V157" s="87" t="str">
        <f t="shared" si="81"/>
        <v/>
      </c>
      <c r="W157" s="72" t="str">
        <f>IF(E157="","",VLOOKUP(D157,Supervisors!$B$9:$F$32,5,FALSE))</f>
        <v/>
      </c>
      <c r="X157" s="72" t="str">
        <f>IF(E157="","",VLOOKUP(D157,Supervisors!$B$9:$G$32,6,FALSE))</f>
        <v/>
      </c>
      <c r="Y157" s="20" t="str">
        <f t="shared" si="82"/>
        <v/>
      </c>
      <c r="Z157" s="20" t="str">
        <f t="shared" si="83"/>
        <v/>
      </c>
      <c r="AA157" s="20" t="str">
        <f t="shared" si="84"/>
        <v/>
      </c>
      <c r="AB157" s="20" t="str">
        <f t="shared" si="85"/>
        <v/>
      </c>
      <c r="AC157" s="20" t="str">
        <f t="shared" si="86"/>
        <v/>
      </c>
      <c r="AD157" s="20" t="str">
        <f t="shared" si="87"/>
        <v/>
      </c>
      <c r="AE157" s="20" t="str">
        <f>IF(E157="","",SUM( INDEX( $H$9, 1) : H157))</f>
        <v/>
      </c>
      <c r="AF157" s="20" t="str">
        <f t="shared" si="88"/>
        <v/>
      </c>
      <c r="AG157" s="20" t="str">
        <f>IF(E157="","",SUM($AF$9:AF157))</f>
        <v/>
      </c>
      <c r="AH157" s="43" t="str">
        <f t="shared" si="89"/>
        <v/>
      </c>
      <c r="AI157" s="20" t="str">
        <f t="shared" si="90"/>
        <v/>
      </c>
      <c r="AJ157" s="20" t="str">
        <f t="shared" si="91"/>
        <v/>
      </c>
      <c r="AK157" s="20" t="str">
        <f t="shared" si="92"/>
        <v/>
      </c>
      <c r="AL157" s="20" t="str">
        <f>IF(E157="","",SUM( INDEX($I$9, 1) : I157))</f>
        <v/>
      </c>
      <c r="AM157" s="20" t="str">
        <f t="shared" si="93"/>
        <v/>
      </c>
      <c r="AN157" s="20" t="str">
        <f>IF(E157="","",SUM( INDEX($AM$9, 1) : AM157))</f>
        <v/>
      </c>
      <c r="AO157" s="43" t="str">
        <f t="shared" si="94"/>
        <v/>
      </c>
      <c r="AP157" s="43" t="str">
        <f t="shared" si="95"/>
        <v/>
      </c>
      <c r="AQ157" s="35" t="str">
        <f t="shared" si="96"/>
        <v/>
      </c>
      <c r="AR157" s="35" t="str">
        <f t="shared" si="97"/>
        <v/>
      </c>
      <c r="AS157" s="35" t="str">
        <f t="shared" si="98"/>
        <v/>
      </c>
      <c r="AT157" s="35" t="str">
        <f t="shared" si="99"/>
        <v/>
      </c>
      <c r="AU157" s="35" t="str">
        <f t="shared" si="100"/>
        <v/>
      </c>
      <c r="AV157" s="35" t="str">
        <f t="shared" si="101"/>
        <v/>
      </c>
      <c r="AW157" s="58" t="str">
        <f t="shared" si="102"/>
        <v/>
      </c>
      <c r="AX157" s="62" t="str">
        <f t="shared" si="103"/>
        <v/>
      </c>
      <c r="AY157" s="62" t="str">
        <f t="shared" si="104"/>
        <v/>
      </c>
      <c r="AZ157" s="62" t="str">
        <f t="shared" si="105"/>
        <v/>
      </c>
      <c r="BA157" s="62" t="str">
        <f t="shared" si="106"/>
        <v/>
      </c>
      <c r="BB157" s="62" t="str">
        <f t="shared" si="107"/>
        <v/>
      </c>
      <c r="BC157" s="62" t="str">
        <f t="shared" si="108"/>
        <v/>
      </c>
      <c r="BD157" s="69" t="str">
        <f t="shared" si="109"/>
        <v/>
      </c>
      <c r="BE157" s="69" t="str">
        <f t="shared" si="110"/>
        <v/>
      </c>
      <c r="BF157" s="69" t="str">
        <f>IF(Z157=Z158,"",SUM(AW$9:AW157)-SUM(BF$9:BF156))</f>
        <v/>
      </c>
      <c r="BG157" s="12">
        <f t="shared" si="75"/>
        <v>149</v>
      </c>
    </row>
    <row r="158" spans="1:59" ht="20.100000000000001" customHeight="1">
      <c r="A158" s="13">
        <f t="shared" si="74"/>
        <v>150</v>
      </c>
      <c r="B158" s="153"/>
      <c r="C158" s="33"/>
      <c r="D158" s="33"/>
      <c r="E158" s="154"/>
      <c r="F158" s="155"/>
      <c r="G158" s="156"/>
      <c r="H158" s="19" t="str">
        <f t="shared" si="76"/>
        <v/>
      </c>
      <c r="I158" s="157"/>
      <c r="J158" s="19" t="str">
        <f t="shared" si="77"/>
        <v/>
      </c>
      <c r="K158" s="33"/>
      <c r="L158" s="34"/>
      <c r="M158" s="34"/>
      <c r="N158" s="19" t="str">
        <f t="shared" si="78"/>
        <v/>
      </c>
      <c r="O158" s="157"/>
      <c r="P158" s="19" t="str">
        <f t="shared" si="79"/>
        <v/>
      </c>
      <c r="Q158" s="19" t="str">
        <f t="shared" si="80"/>
        <v/>
      </c>
      <c r="R158" s="22"/>
      <c r="S158" s="33"/>
      <c r="T158" s="35" t="str">
        <f>IF(E158="","",Instructions!$B$5)</f>
        <v/>
      </c>
      <c r="U158" s="75" t="str">
        <f>IF(E158="","",Instructions!$C$5)</f>
        <v/>
      </c>
      <c r="V158" s="87" t="str">
        <f t="shared" si="81"/>
        <v/>
      </c>
      <c r="W158" s="72" t="str">
        <f>IF(E158="","",VLOOKUP(D158,Supervisors!$B$9:$F$32,5,FALSE))</f>
        <v/>
      </c>
      <c r="X158" s="72" t="str">
        <f>IF(E158="","",VLOOKUP(D158,Supervisors!$B$9:$G$32,6,FALSE))</f>
        <v/>
      </c>
      <c r="Y158" s="20" t="str">
        <f t="shared" si="82"/>
        <v/>
      </c>
      <c r="Z158" s="20" t="str">
        <f t="shared" si="83"/>
        <v/>
      </c>
      <c r="AA158" s="20" t="str">
        <f t="shared" si="84"/>
        <v/>
      </c>
      <c r="AB158" s="20" t="str">
        <f t="shared" si="85"/>
        <v/>
      </c>
      <c r="AC158" s="20" t="str">
        <f t="shared" si="86"/>
        <v/>
      </c>
      <c r="AD158" s="20" t="str">
        <f t="shared" si="87"/>
        <v/>
      </c>
      <c r="AE158" s="20" t="str">
        <f>IF(E158="","",SUM( INDEX( $H$9, 1) : H158))</f>
        <v/>
      </c>
      <c r="AF158" s="20" t="str">
        <f t="shared" si="88"/>
        <v/>
      </c>
      <c r="AG158" s="20" t="str">
        <f>IF(E158="","",SUM($AF$9:AF158))</f>
        <v/>
      </c>
      <c r="AH158" s="43" t="str">
        <f t="shared" si="89"/>
        <v/>
      </c>
      <c r="AI158" s="20" t="str">
        <f t="shared" si="90"/>
        <v/>
      </c>
      <c r="AJ158" s="20" t="str">
        <f t="shared" si="91"/>
        <v/>
      </c>
      <c r="AK158" s="20" t="str">
        <f t="shared" si="92"/>
        <v/>
      </c>
      <c r="AL158" s="20" t="str">
        <f>IF(E158="","",SUM( INDEX($I$9, 1) : I158))</f>
        <v/>
      </c>
      <c r="AM158" s="20" t="str">
        <f t="shared" si="93"/>
        <v/>
      </c>
      <c r="AN158" s="20" t="str">
        <f>IF(E158="","",SUM( INDEX($AM$9, 1) : AM158))</f>
        <v/>
      </c>
      <c r="AO158" s="43" t="str">
        <f t="shared" si="94"/>
        <v/>
      </c>
      <c r="AP158" s="43" t="str">
        <f t="shared" si="95"/>
        <v/>
      </c>
      <c r="AQ158" s="35" t="str">
        <f t="shared" si="96"/>
        <v/>
      </c>
      <c r="AR158" s="35" t="str">
        <f t="shared" si="97"/>
        <v/>
      </c>
      <c r="AS158" s="35" t="str">
        <f t="shared" si="98"/>
        <v/>
      </c>
      <c r="AT158" s="35" t="str">
        <f t="shared" si="99"/>
        <v/>
      </c>
      <c r="AU158" s="35" t="str">
        <f t="shared" si="100"/>
        <v/>
      </c>
      <c r="AV158" s="35" t="str">
        <f t="shared" si="101"/>
        <v/>
      </c>
      <c r="AW158" s="58" t="str">
        <f t="shared" si="102"/>
        <v/>
      </c>
      <c r="AX158" s="62" t="str">
        <f t="shared" si="103"/>
        <v/>
      </c>
      <c r="AY158" s="62" t="str">
        <f t="shared" si="104"/>
        <v/>
      </c>
      <c r="AZ158" s="62" t="str">
        <f t="shared" si="105"/>
        <v/>
      </c>
      <c r="BA158" s="62" t="str">
        <f t="shared" si="106"/>
        <v/>
      </c>
      <c r="BB158" s="62" t="str">
        <f t="shared" si="107"/>
        <v/>
      </c>
      <c r="BC158" s="62" t="str">
        <f t="shared" si="108"/>
        <v/>
      </c>
      <c r="BD158" s="69" t="str">
        <f t="shared" si="109"/>
        <v/>
      </c>
      <c r="BE158" s="69" t="str">
        <f t="shared" si="110"/>
        <v/>
      </c>
      <c r="BF158" s="69" t="str">
        <f>IF(Z158=Z159,"",SUM(AW$9:AW158)-SUM(BF$9:BF157))</f>
        <v/>
      </c>
      <c r="BG158" s="12">
        <f t="shared" si="75"/>
        <v>150</v>
      </c>
    </row>
    <row r="159" spans="1:59" ht="20.100000000000001" customHeight="1">
      <c r="A159" s="13">
        <f t="shared" si="74"/>
        <v>151</v>
      </c>
      <c r="B159" s="153"/>
      <c r="C159" s="33"/>
      <c r="D159" s="33"/>
      <c r="E159" s="154"/>
      <c r="F159" s="155"/>
      <c r="G159" s="156"/>
      <c r="H159" s="19" t="str">
        <f t="shared" si="76"/>
        <v/>
      </c>
      <c r="I159" s="157"/>
      <c r="J159" s="19" t="str">
        <f t="shared" si="77"/>
        <v/>
      </c>
      <c r="K159" s="33"/>
      <c r="L159" s="34"/>
      <c r="M159" s="34"/>
      <c r="N159" s="19" t="str">
        <f t="shared" si="78"/>
        <v/>
      </c>
      <c r="O159" s="157"/>
      <c r="P159" s="19" t="str">
        <f t="shared" si="79"/>
        <v/>
      </c>
      <c r="Q159" s="19" t="str">
        <f t="shared" si="80"/>
        <v/>
      </c>
      <c r="R159" s="22"/>
      <c r="S159" s="33"/>
      <c r="T159" s="35" t="str">
        <f>IF(E159="","",Instructions!$B$5)</f>
        <v/>
      </c>
      <c r="U159" s="75" t="str">
        <f>IF(E159="","",Instructions!$C$5)</f>
        <v/>
      </c>
      <c r="V159" s="87" t="str">
        <f t="shared" si="81"/>
        <v/>
      </c>
      <c r="W159" s="72" t="str">
        <f>IF(E159="","",VLOOKUP(D159,Supervisors!$B$9:$F$32,5,FALSE))</f>
        <v/>
      </c>
      <c r="X159" s="72" t="str">
        <f>IF(E159="","",VLOOKUP(D159,Supervisors!$B$9:$G$32,6,FALSE))</f>
        <v/>
      </c>
      <c r="Y159" s="20" t="str">
        <f t="shared" si="82"/>
        <v/>
      </c>
      <c r="Z159" s="20" t="str">
        <f t="shared" si="83"/>
        <v/>
      </c>
      <c r="AA159" s="20" t="str">
        <f t="shared" si="84"/>
        <v/>
      </c>
      <c r="AB159" s="20" t="str">
        <f t="shared" si="85"/>
        <v/>
      </c>
      <c r="AC159" s="20" t="str">
        <f t="shared" si="86"/>
        <v/>
      </c>
      <c r="AD159" s="20" t="str">
        <f t="shared" si="87"/>
        <v/>
      </c>
      <c r="AE159" s="20" t="str">
        <f>IF(E159="","",SUM( INDEX( $H$9, 1) : H159))</f>
        <v/>
      </c>
      <c r="AF159" s="20" t="str">
        <f t="shared" si="88"/>
        <v/>
      </c>
      <c r="AG159" s="20" t="str">
        <f>IF(E159="","",SUM($AF$9:AF159))</f>
        <v/>
      </c>
      <c r="AH159" s="43" t="str">
        <f t="shared" si="89"/>
        <v/>
      </c>
      <c r="AI159" s="20" t="str">
        <f t="shared" si="90"/>
        <v/>
      </c>
      <c r="AJ159" s="20" t="str">
        <f t="shared" si="91"/>
        <v/>
      </c>
      <c r="AK159" s="20" t="str">
        <f t="shared" si="92"/>
        <v/>
      </c>
      <c r="AL159" s="20" t="str">
        <f>IF(E159="","",SUM( INDEX($I$9, 1) : I159))</f>
        <v/>
      </c>
      <c r="AM159" s="20" t="str">
        <f t="shared" si="93"/>
        <v/>
      </c>
      <c r="AN159" s="20" t="str">
        <f>IF(E159="","",SUM( INDEX($AM$9, 1) : AM159))</f>
        <v/>
      </c>
      <c r="AO159" s="43" t="str">
        <f t="shared" si="94"/>
        <v/>
      </c>
      <c r="AP159" s="43" t="str">
        <f t="shared" si="95"/>
        <v/>
      </c>
      <c r="AQ159" s="35" t="str">
        <f t="shared" si="96"/>
        <v/>
      </c>
      <c r="AR159" s="35" t="str">
        <f t="shared" si="97"/>
        <v/>
      </c>
      <c r="AS159" s="35" t="str">
        <f t="shared" si="98"/>
        <v/>
      </c>
      <c r="AT159" s="35" t="str">
        <f t="shared" si="99"/>
        <v/>
      </c>
      <c r="AU159" s="35" t="str">
        <f t="shared" si="100"/>
        <v/>
      </c>
      <c r="AV159" s="35" t="str">
        <f t="shared" si="101"/>
        <v/>
      </c>
      <c r="AW159" s="58" t="str">
        <f t="shared" si="102"/>
        <v/>
      </c>
      <c r="AX159" s="62" t="str">
        <f t="shared" si="103"/>
        <v/>
      </c>
      <c r="AY159" s="62" t="str">
        <f t="shared" si="104"/>
        <v/>
      </c>
      <c r="AZ159" s="62" t="str">
        <f t="shared" si="105"/>
        <v/>
      </c>
      <c r="BA159" s="62" t="str">
        <f t="shared" si="106"/>
        <v/>
      </c>
      <c r="BB159" s="62" t="str">
        <f t="shared" si="107"/>
        <v/>
      </c>
      <c r="BC159" s="62" t="str">
        <f t="shared" si="108"/>
        <v/>
      </c>
      <c r="BD159" s="69" t="str">
        <f t="shared" si="109"/>
        <v/>
      </c>
      <c r="BE159" s="69" t="str">
        <f t="shared" si="110"/>
        <v/>
      </c>
      <c r="BF159" s="69" t="str">
        <f>IF(Z159=Z160,"",SUM(AW$9:AW159)-SUM(BF$9:BF158))</f>
        <v/>
      </c>
      <c r="BG159" s="12">
        <f t="shared" si="75"/>
        <v>151</v>
      </c>
    </row>
    <row r="160" spans="1:59" ht="20.100000000000001" customHeight="1">
      <c r="A160" s="13">
        <f t="shared" si="74"/>
        <v>152</v>
      </c>
      <c r="B160" s="153"/>
      <c r="C160" s="33"/>
      <c r="D160" s="33"/>
      <c r="E160" s="154"/>
      <c r="F160" s="155"/>
      <c r="G160" s="156"/>
      <c r="H160" s="19" t="str">
        <f t="shared" si="76"/>
        <v/>
      </c>
      <c r="I160" s="157"/>
      <c r="J160" s="19" t="str">
        <f t="shared" si="77"/>
        <v/>
      </c>
      <c r="K160" s="33"/>
      <c r="L160" s="34"/>
      <c r="M160" s="34"/>
      <c r="N160" s="19" t="str">
        <f t="shared" si="78"/>
        <v/>
      </c>
      <c r="O160" s="157"/>
      <c r="P160" s="19" t="str">
        <f t="shared" si="79"/>
        <v/>
      </c>
      <c r="Q160" s="19" t="str">
        <f t="shared" si="80"/>
        <v/>
      </c>
      <c r="R160" s="22"/>
      <c r="S160" s="33"/>
      <c r="T160" s="35" t="str">
        <f>IF(E160="","",Instructions!$B$5)</f>
        <v/>
      </c>
      <c r="U160" s="75" t="str">
        <f>IF(E160="","",Instructions!$C$5)</f>
        <v/>
      </c>
      <c r="V160" s="87" t="str">
        <f t="shared" si="81"/>
        <v/>
      </c>
      <c r="W160" s="72" t="str">
        <f>IF(E160="","",VLOOKUP(D160,Supervisors!$B$9:$F$32,5,FALSE))</f>
        <v/>
      </c>
      <c r="X160" s="72" t="str">
        <f>IF(E160="","",VLOOKUP(D160,Supervisors!$B$9:$G$32,6,FALSE))</f>
        <v/>
      </c>
      <c r="Y160" s="20" t="str">
        <f t="shared" si="82"/>
        <v/>
      </c>
      <c r="Z160" s="20" t="str">
        <f t="shared" si="83"/>
        <v/>
      </c>
      <c r="AA160" s="20" t="str">
        <f t="shared" si="84"/>
        <v/>
      </c>
      <c r="AB160" s="20" t="str">
        <f t="shared" si="85"/>
        <v/>
      </c>
      <c r="AC160" s="20" t="str">
        <f t="shared" si="86"/>
        <v/>
      </c>
      <c r="AD160" s="20" t="str">
        <f t="shared" si="87"/>
        <v/>
      </c>
      <c r="AE160" s="20" t="str">
        <f>IF(E160="","",SUM( INDEX( $H$9, 1) : H160))</f>
        <v/>
      </c>
      <c r="AF160" s="20" t="str">
        <f t="shared" si="88"/>
        <v/>
      </c>
      <c r="AG160" s="20" t="str">
        <f>IF(E160="","",SUM($AF$9:AF160))</f>
        <v/>
      </c>
      <c r="AH160" s="43" t="str">
        <f t="shared" si="89"/>
        <v/>
      </c>
      <c r="AI160" s="20" t="str">
        <f t="shared" si="90"/>
        <v/>
      </c>
      <c r="AJ160" s="20" t="str">
        <f t="shared" si="91"/>
        <v/>
      </c>
      <c r="AK160" s="20" t="str">
        <f t="shared" si="92"/>
        <v/>
      </c>
      <c r="AL160" s="20" t="str">
        <f>IF(E160="","",SUM( INDEX($I$9, 1) : I160))</f>
        <v/>
      </c>
      <c r="AM160" s="20" t="str">
        <f t="shared" si="93"/>
        <v/>
      </c>
      <c r="AN160" s="20" t="str">
        <f>IF(E160="","",SUM( INDEX($AM$9, 1) : AM160))</f>
        <v/>
      </c>
      <c r="AO160" s="43" t="str">
        <f t="shared" si="94"/>
        <v/>
      </c>
      <c r="AP160" s="43" t="str">
        <f t="shared" si="95"/>
        <v/>
      </c>
      <c r="AQ160" s="35" t="str">
        <f t="shared" si="96"/>
        <v/>
      </c>
      <c r="AR160" s="35" t="str">
        <f t="shared" si="97"/>
        <v/>
      </c>
      <c r="AS160" s="35" t="str">
        <f t="shared" si="98"/>
        <v/>
      </c>
      <c r="AT160" s="35" t="str">
        <f t="shared" si="99"/>
        <v/>
      </c>
      <c r="AU160" s="35" t="str">
        <f t="shared" si="100"/>
        <v/>
      </c>
      <c r="AV160" s="35" t="str">
        <f t="shared" si="101"/>
        <v/>
      </c>
      <c r="AW160" s="58" t="str">
        <f t="shared" si="102"/>
        <v/>
      </c>
      <c r="AX160" s="62" t="str">
        <f t="shared" si="103"/>
        <v/>
      </c>
      <c r="AY160" s="62" t="str">
        <f t="shared" si="104"/>
        <v/>
      </c>
      <c r="AZ160" s="62" t="str">
        <f t="shared" si="105"/>
        <v/>
      </c>
      <c r="BA160" s="62" t="str">
        <f t="shared" si="106"/>
        <v/>
      </c>
      <c r="BB160" s="62" t="str">
        <f t="shared" si="107"/>
        <v/>
      </c>
      <c r="BC160" s="62" t="str">
        <f t="shared" si="108"/>
        <v/>
      </c>
      <c r="BD160" s="69" t="str">
        <f t="shared" si="109"/>
        <v/>
      </c>
      <c r="BE160" s="69" t="str">
        <f t="shared" si="110"/>
        <v/>
      </c>
      <c r="BF160" s="69" t="str">
        <f>IF(Z160=Z161,"",SUM(AW$9:AW160)-SUM(BF$9:BF159))</f>
        <v/>
      </c>
      <c r="BG160" s="12">
        <f t="shared" si="75"/>
        <v>152</v>
      </c>
    </row>
    <row r="161" spans="1:59" ht="20.100000000000001" customHeight="1">
      <c r="A161" s="13">
        <f t="shared" si="74"/>
        <v>153</v>
      </c>
      <c r="B161" s="153"/>
      <c r="C161" s="33"/>
      <c r="D161" s="33"/>
      <c r="E161" s="154"/>
      <c r="F161" s="155"/>
      <c r="G161" s="156"/>
      <c r="H161" s="19" t="str">
        <f t="shared" si="76"/>
        <v/>
      </c>
      <c r="I161" s="157"/>
      <c r="J161" s="19" t="str">
        <f t="shared" si="77"/>
        <v/>
      </c>
      <c r="K161" s="33"/>
      <c r="L161" s="34"/>
      <c r="M161" s="34"/>
      <c r="N161" s="19" t="str">
        <f t="shared" si="78"/>
        <v/>
      </c>
      <c r="O161" s="157"/>
      <c r="P161" s="19" t="str">
        <f t="shared" si="79"/>
        <v/>
      </c>
      <c r="Q161" s="19" t="str">
        <f t="shared" si="80"/>
        <v/>
      </c>
      <c r="R161" s="22"/>
      <c r="S161" s="33"/>
      <c r="T161" s="35" t="str">
        <f>IF(E161="","",Instructions!$B$5)</f>
        <v/>
      </c>
      <c r="U161" s="75" t="str">
        <f>IF(E161="","",Instructions!$C$5)</f>
        <v/>
      </c>
      <c r="V161" s="87" t="str">
        <f t="shared" si="81"/>
        <v/>
      </c>
      <c r="W161" s="72" t="str">
        <f>IF(E161="","",VLOOKUP(D161,Supervisors!$B$9:$F$32,5,FALSE))</f>
        <v/>
      </c>
      <c r="X161" s="72" t="str">
        <f>IF(E161="","",VLOOKUP(D161,Supervisors!$B$9:$G$32,6,FALSE))</f>
        <v/>
      </c>
      <c r="Y161" s="20" t="str">
        <f t="shared" si="82"/>
        <v/>
      </c>
      <c r="Z161" s="20" t="str">
        <f t="shared" si="83"/>
        <v/>
      </c>
      <c r="AA161" s="20" t="str">
        <f t="shared" si="84"/>
        <v/>
      </c>
      <c r="AB161" s="20" t="str">
        <f t="shared" si="85"/>
        <v/>
      </c>
      <c r="AC161" s="20" t="str">
        <f t="shared" si="86"/>
        <v/>
      </c>
      <c r="AD161" s="20" t="str">
        <f t="shared" si="87"/>
        <v/>
      </c>
      <c r="AE161" s="20" t="str">
        <f>IF(E161="","",SUM( INDEX( $H$9, 1) : H161))</f>
        <v/>
      </c>
      <c r="AF161" s="20" t="str">
        <f t="shared" si="88"/>
        <v/>
      </c>
      <c r="AG161" s="20" t="str">
        <f>IF(E161="","",SUM($AF$9:AF161))</f>
        <v/>
      </c>
      <c r="AH161" s="43" t="str">
        <f t="shared" si="89"/>
        <v/>
      </c>
      <c r="AI161" s="20" t="str">
        <f t="shared" si="90"/>
        <v/>
      </c>
      <c r="AJ161" s="20" t="str">
        <f t="shared" si="91"/>
        <v/>
      </c>
      <c r="AK161" s="20" t="str">
        <f t="shared" si="92"/>
        <v/>
      </c>
      <c r="AL161" s="20" t="str">
        <f>IF(E161="","",SUM( INDEX($I$9, 1) : I161))</f>
        <v/>
      </c>
      <c r="AM161" s="20" t="str">
        <f t="shared" si="93"/>
        <v/>
      </c>
      <c r="AN161" s="20" t="str">
        <f>IF(E161="","",SUM( INDEX($AM$9, 1) : AM161))</f>
        <v/>
      </c>
      <c r="AO161" s="43" t="str">
        <f t="shared" si="94"/>
        <v/>
      </c>
      <c r="AP161" s="43" t="str">
        <f t="shared" si="95"/>
        <v/>
      </c>
      <c r="AQ161" s="35" t="str">
        <f t="shared" si="96"/>
        <v/>
      </c>
      <c r="AR161" s="35" t="str">
        <f t="shared" si="97"/>
        <v/>
      </c>
      <c r="AS161" s="35" t="str">
        <f t="shared" si="98"/>
        <v/>
      </c>
      <c r="AT161" s="35" t="str">
        <f t="shared" si="99"/>
        <v/>
      </c>
      <c r="AU161" s="35" t="str">
        <f t="shared" si="100"/>
        <v/>
      </c>
      <c r="AV161" s="35" t="str">
        <f t="shared" si="101"/>
        <v/>
      </c>
      <c r="AW161" s="58" t="str">
        <f t="shared" si="102"/>
        <v/>
      </c>
      <c r="AX161" s="62" t="str">
        <f t="shared" si="103"/>
        <v/>
      </c>
      <c r="AY161" s="62" t="str">
        <f t="shared" si="104"/>
        <v/>
      </c>
      <c r="AZ161" s="62" t="str">
        <f t="shared" si="105"/>
        <v/>
      </c>
      <c r="BA161" s="62" t="str">
        <f t="shared" si="106"/>
        <v/>
      </c>
      <c r="BB161" s="62" t="str">
        <f t="shared" si="107"/>
        <v/>
      </c>
      <c r="BC161" s="62" t="str">
        <f t="shared" si="108"/>
        <v/>
      </c>
      <c r="BD161" s="69" t="str">
        <f t="shared" si="109"/>
        <v/>
      </c>
      <c r="BE161" s="69" t="str">
        <f t="shared" si="110"/>
        <v/>
      </c>
      <c r="BF161" s="69" t="str">
        <f>IF(Z161=Z162,"",SUM(AW$9:AW161)-SUM(BF$9:BF160))</f>
        <v/>
      </c>
      <c r="BG161" s="12">
        <f t="shared" si="75"/>
        <v>153</v>
      </c>
    </row>
    <row r="162" spans="1:59" ht="20.100000000000001" customHeight="1">
      <c r="A162" s="13">
        <f t="shared" ref="A162:A225" si="111">ROW()-8</f>
        <v>154</v>
      </c>
      <c r="B162" s="153"/>
      <c r="C162" s="33"/>
      <c r="D162" s="33"/>
      <c r="E162" s="154"/>
      <c r="F162" s="155"/>
      <c r="G162" s="156"/>
      <c r="H162" s="19" t="str">
        <f t="shared" si="76"/>
        <v/>
      </c>
      <c r="I162" s="157"/>
      <c r="J162" s="19" t="str">
        <f t="shared" si="77"/>
        <v/>
      </c>
      <c r="K162" s="33"/>
      <c r="L162" s="34"/>
      <c r="M162" s="34"/>
      <c r="N162" s="19" t="str">
        <f t="shared" si="78"/>
        <v/>
      </c>
      <c r="O162" s="157"/>
      <c r="P162" s="19" t="str">
        <f t="shared" si="79"/>
        <v/>
      </c>
      <c r="Q162" s="19" t="str">
        <f t="shared" si="80"/>
        <v/>
      </c>
      <c r="R162" s="22"/>
      <c r="S162" s="33"/>
      <c r="T162" s="35" t="str">
        <f>IF(E162="","",Instructions!$B$5)</f>
        <v/>
      </c>
      <c r="U162" s="75" t="str">
        <f>IF(E162="","",Instructions!$C$5)</f>
        <v/>
      </c>
      <c r="V162" s="87" t="str">
        <f t="shared" si="81"/>
        <v/>
      </c>
      <c r="W162" s="72" t="str">
        <f>IF(E162="","",VLOOKUP(D162,Supervisors!$B$9:$F$32,5,FALSE))</f>
        <v/>
      </c>
      <c r="X162" s="72" t="str">
        <f>IF(E162="","",VLOOKUP(D162,Supervisors!$B$9:$G$32,6,FALSE))</f>
        <v/>
      </c>
      <c r="Y162" s="20" t="str">
        <f t="shared" si="82"/>
        <v/>
      </c>
      <c r="Z162" s="20" t="str">
        <f t="shared" si="83"/>
        <v/>
      </c>
      <c r="AA162" s="20" t="str">
        <f t="shared" si="84"/>
        <v/>
      </c>
      <c r="AB162" s="20" t="str">
        <f t="shared" si="85"/>
        <v/>
      </c>
      <c r="AC162" s="20" t="str">
        <f t="shared" si="86"/>
        <v/>
      </c>
      <c r="AD162" s="20" t="str">
        <f t="shared" si="87"/>
        <v/>
      </c>
      <c r="AE162" s="20" t="str">
        <f>IF(E162="","",SUM( INDEX( $H$9, 1) : H162))</f>
        <v/>
      </c>
      <c r="AF162" s="20" t="str">
        <f t="shared" si="88"/>
        <v/>
      </c>
      <c r="AG162" s="20" t="str">
        <f>IF(E162="","",SUM($AF$9:AF162))</f>
        <v/>
      </c>
      <c r="AH162" s="43" t="str">
        <f t="shared" si="89"/>
        <v/>
      </c>
      <c r="AI162" s="20" t="str">
        <f t="shared" si="90"/>
        <v/>
      </c>
      <c r="AJ162" s="20" t="str">
        <f t="shared" si="91"/>
        <v/>
      </c>
      <c r="AK162" s="20" t="str">
        <f t="shared" si="92"/>
        <v/>
      </c>
      <c r="AL162" s="20" t="str">
        <f>IF(E162="","",SUM( INDEX($I$9, 1) : I162))</f>
        <v/>
      </c>
      <c r="AM162" s="20" t="str">
        <f t="shared" si="93"/>
        <v/>
      </c>
      <c r="AN162" s="20" t="str">
        <f>IF(E162="","",SUM( INDEX($AM$9, 1) : AM162))</f>
        <v/>
      </c>
      <c r="AO162" s="43" t="str">
        <f t="shared" si="94"/>
        <v/>
      </c>
      <c r="AP162" s="43" t="str">
        <f t="shared" si="95"/>
        <v/>
      </c>
      <c r="AQ162" s="35" t="str">
        <f t="shared" si="96"/>
        <v/>
      </c>
      <c r="AR162" s="35" t="str">
        <f t="shared" si="97"/>
        <v/>
      </c>
      <c r="AS162" s="35" t="str">
        <f t="shared" si="98"/>
        <v/>
      </c>
      <c r="AT162" s="35" t="str">
        <f t="shared" si="99"/>
        <v/>
      </c>
      <c r="AU162" s="35" t="str">
        <f t="shared" si="100"/>
        <v/>
      </c>
      <c r="AV162" s="35" t="str">
        <f t="shared" si="101"/>
        <v/>
      </c>
      <c r="AW162" s="58" t="str">
        <f t="shared" si="102"/>
        <v/>
      </c>
      <c r="AX162" s="62" t="str">
        <f t="shared" si="103"/>
        <v/>
      </c>
      <c r="AY162" s="62" t="str">
        <f t="shared" si="104"/>
        <v/>
      </c>
      <c r="AZ162" s="62" t="str">
        <f t="shared" si="105"/>
        <v/>
      </c>
      <c r="BA162" s="62" t="str">
        <f t="shared" si="106"/>
        <v/>
      </c>
      <c r="BB162" s="62" t="str">
        <f t="shared" si="107"/>
        <v/>
      </c>
      <c r="BC162" s="62" t="str">
        <f t="shared" si="108"/>
        <v/>
      </c>
      <c r="BD162" s="69" t="str">
        <f t="shared" si="109"/>
        <v/>
      </c>
      <c r="BE162" s="69" t="str">
        <f t="shared" si="110"/>
        <v/>
      </c>
      <c r="BF162" s="69" t="str">
        <f>IF(Z162=Z163,"",SUM(AW$9:AW162)-SUM(BF$9:BF161))</f>
        <v/>
      </c>
      <c r="BG162" s="12">
        <f t="shared" ref="BG162:BG225" si="112">ROW()-8</f>
        <v>154</v>
      </c>
    </row>
    <row r="163" spans="1:59" ht="20.100000000000001" customHeight="1">
      <c r="A163" s="13">
        <f t="shared" si="111"/>
        <v>155</v>
      </c>
      <c r="B163" s="153"/>
      <c r="C163" s="33"/>
      <c r="D163" s="33"/>
      <c r="E163" s="154"/>
      <c r="F163" s="155"/>
      <c r="G163" s="156"/>
      <c r="H163" s="19" t="str">
        <f t="shared" si="76"/>
        <v/>
      </c>
      <c r="I163" s="157"/>
      <c r="J163" s="19" t="str">
        <f t="shared" si="77"/>
        <v/>
      </c>
      <c r="K163" s="33"/>
      <c r="L163" s="34"/>
      <c r="M163" s="34"/>
      <c r="N163" s="19" t="str">
        <f t="shared" si="78"/>
        <v/>
      </c>
      <c r="O163" s="157"/>
      <c r="P163" s="19" t="str">
        <f t="shared" si="79"/>
        <v/>
      </c>
      <c r="Q163" s="19" t="str">
        <f t="shared" si="80"/>
        <v/>
      </c>
      <c r="R163" s="22"/>
      <c r="S163" s="33"/>
      <c r="T163" s="35" t="str">
        <f>IF(E163="","",Instructions!$B$5)</f>
        <v/>
      </c>
      <c r="U163" s="75" t="str">
        <f>IF(E163="","",Instructions!$C$5)</f>
        <v/>
      </c>
      <c r="V163" s="87" t="str">
        <f t="shared" si="81"/>
        <v/>
      </c>
      <c r="W163" s="72" t="str">
        <f>IF(E163="","",VLOOKUP(D163,Supervisors!$B$9:$F$32,5,FALSE))</f>
        <v/>
      </c>
      <c r="X163" s="72" t="str">
        <f>IF(E163="","",VLOOKUP(D163,Supervisors!$B$9:$G$32,6,FALSE))</f>
        <v/>
      </c>
      <c r="Y163" s="20" t="str">
        <f t="shared" si="82"/>
        <v/>
      </c>
      <c r="Z163" s="20" t="str">
        <f t="shared" si="83"/>
        <v/>
      </c>
      <c r="AA163" s="20" t="str">
        <f t="shared" si="84"/>
        <v/>
      </c>
      <c r="AB163" s="20" t="str">
        <f t="shared" si="85"/>
        <v/>
      </c>
      <c r="AC163" s="20" t="str">
        <f t="shared" si="86"/>
        <v/>
      </c>
      <c r="AD163" s="20" t="str">
        <f t="shared" si="87"/>
        <v/>
      </c>
      <c r="AE163" s="20" t="str">
        <f>IF(E163="","",SUM( INDEX( $H$9, 1) : H163))</f>
        <v/>
      </c>
      <c r="AF163" s="20" t="str">
        <f t="shared" si="88"/>
        <v/>
      </c>
      <c r="AG163" s="20" t="str">
        <f>IF(E163="","",SUM($AF$9:AF163))</f>
        <v/>
      </c>
      <c r="AH163" s="43" t="str">
        <f t="shared" si="89"/>
        <v/>
      </c>
      <c r="AI163" s="20" t="str">
        <f t="shared" si="90"/>
        <v/>
      </c>
      <c r="AJ163" s="20" t="str">
        <f t="shared" si="91"/>
        <v/>
      </c>
      <c r="AK163" s="20" t="str">
        <f t="shared" si="92"/>
        <v/>
      </c>
      <c r="AL163" s="20" t="str">
        <f>IF(E163="","",SUM( INDEX($I$9, 1) : I163))</f>
        <v/>
      </c>
      <c r="AM163" s="20" t="str">
        <f t="shared" si="93"/>
        <v/>
      </c>
      <c r="AN163" s="20" t="str">
        <f>IF(E163="","",SUM( INDEX($AM$9, 1) : AM163))</f>
        <v/>
      </c>
      <c r="AO163" s="43" t="str">
        <f t="shared" si="94"/>
        <v/>
      </c>
      <c r="AP163" s="43" t="str">
        <f t="shared" si="95"/>
        <v/>
      </c>
      <c r="AQ163" s="35" t="str">
        <f t="shared" si="96"/>
        <v/>
      </c>
      <c r="AR163" s="35" t="str">
        <f t="shared" si="97"/>
        <v/>
      </c>
      <c r="AS163" s="35" t="str">
        <f t="shared" si="98"/>
        <v/>
      </c>
      <c r="AT163" s="35" t="str">
        <f t="shared" si="99"/>
        <v/>
      </c>
      <c r="AU163" s="35" t="str">
        <f t="shared" si="100"/>
        <v/>
      </c>
      <c r="AV163" s="35" t="str">
        <f t="shared" si="101"/>
        <v/>
      </c>
      <c r="AW163" s="58" t="str">
        <f t="shared" si="102"/>
        <v/>
      </c>
      <c r="AX163" s="62" t="str">
        <f t="shared" si="103"/>
        <v/>
      </c>
      <c r="AY163" s="62" t="str">
        <f t="shared" si="104"/>
        <v/>
      </c>
      <c r="AZ163" s="62" t="str">
        <f t="shared" si="105"/>
        <v/>
      </c>
      <c r="BA163" s="62" t="str">
        <f t="shared" si="106"/>
        <v/>
      </c>
      <c r="BB163" s="62" t="str">
        <f t="shared" si="107"/>
        <v/>
      </c>
      <c r="BC163" s="62" t="str">
        <f t="shared" si="108"/>
        <v/>
      </c>
      <c r="BD163" s="69" t="str">
        <f t="shared" si="109"/>
        <v/>
      </c>
      <c r="BE163" s="69" t="str">
        <f t="shared" si="110"/>
        <v/>
      </c>
      <c r="BF163" s="69" t="str">
        <f>IF(Z163=Z164,"",SUM(AW$9:AW163)-SUM(BF$9:BF162))</f>
        <v/>
      </c>
      <c r="BG163" s="12">
        <f t="shared" si="112"/>
        <v>155</v>
      </c>
    </row>
    <row r="164" spans="1:59" ht="20.100000000000001" customHeight="1">
      <c r="A164" s="13">
        <f t="shared" si="111"/>
        <v>156</v>
      </c>
      <c r="B164" s="153"/>
      <c r="C164" s="33"/>
      <c r="D164" s="33"/>
      <c r="E164" s="154"/>
      <c r="F164" s="155"/>
      <c r="G164" s="156"/>
      <c r="H164" s="19" t="str">
        <f t="shared" si="76"/>
        <v/>
      </c>
      <c r="I164" s="157"/>
      <c r="J164" s="19" t="str">
        <f t="shared" si="77"/>
        <v/>
      </c>
      <c r="K164" s="33"/>
      <c r="L164" s="34"/>
      <c r="M164" s="34"/>
      <c r="N164" s="19" t="str">
        <f t="shared" si="78"/>
        <v/>
      </c>
      <c r="O164" s="157"/>
      <c r="P164" s="19" t="str">
        <f t="shared" si="79"/>
        <v/>
      </c>
      <c r="Q164" s="19" t="str">
        <f t="shared" si="80"/>
        <v/>
      </c>
      <c r="R164" s="22"/>
      <c r="S164" s="33"/>
      <c r="T164" s="35" t="str">
        <f>IF(E164="","",Instructions!$B$5)</f>
        <v/>
      </c>
      <c r="U164" s="75" t="str">
        <f>IF(E164="","",Instructions!$C$5)</f>
        <v/>
      </c>
      <c r="V164" s="87" t="str">
        <f t="shared" si="81"/>
        <v/>
      </c>
      <c r="W164" s="72" t="str">
        <f>IF(E164="","",VLOOKUP(D164,Supervisors!$B$9:$F$32,5,FALSE))</f>
        <v/>
      </c>
      <c r="X164" s="72" t="str">
        <f>IF(E164="","",VLOOKUP(D164,Supervisors!$B$9:$G$32,6,FALSE))</f>
        <v/>
      </c>
      <c r="Y164" s="20" t="str">
        <f t="shared" si="82"/>
        <v/>
      </c>
      <c r="Z164" s="20" t="str">
        <f t="shared" si="83"/>
        <v/>
      </c>
      <c r="AA164" s="20" t="str">
        <f t="shared" si="84"/>
        <v/>
      </c>
      <c r="AB164" s="20" t="str">
        <f t="shared" si="85"/>
        <v/>
      </c>
      <c r="AC164" s="20" t="str">
        <f t="shared" si="86"/>
        <v/>
      </c>
      <c r="AD164" s="20" t="str">
        <f t="shared" si="87"/>
        <v/>
      </c>
      <c r="AE164" s="20" t="str">
        <f>IF(E164="","",SUM( INDEX( $H$9, 1) : H164))</f>
        <v/>
      </c>
      <c r="AF164" s="20" t="str">
        <f t="shared" si="88"/>
        <v/>
      </c>
      <c r="AG164" s="20" t="str">
        <f>IF(E164="","",SUM($AF$9:AF164))</f>
        <v/>
      </c>
      <c r="AH164" s="43" t="str">
        <f t="shared" si="89"/>
        <v/>
      </c>
      <c r="AI164" s="20" t="str">
        <f t="shared" si="90"/>
        <v/>
      </c>
      <c r="AJ164" s="20" t="str">
        <f t="shared" si="91"/>
        <v/>
      </c>
      <c r="AK164" s="20" t="str">
        <f t="shared" si="92"/>
        <v/>
      </c>
      <c r="AL164" s="20" t="str">
        <f>IF(E164="","",SUM( INDEX($I$9, 1) : I164))</f>
        <v/>
      </c>
      <c r="AM164" s="20" t="str">
        <f t="shared" si="93"/>
        <v/>
      </c>
      <c r="AN164" s="20" t="str">
        <f>IF(E164="","",SUM( INDEX($AM$9, 1) : AM164))</f>
        <v/>
      </c>
      <c r="AO164" s="43" t="str">
        <f t="shared" si="94"/>
        <v/>
      </c>
      <c r="AP164" s="43" t="str">
        <f t="shared" si="95"/>
        <v/>
      </c>
      <c r="AQ164" s="35" t="str">
        <f t="shared" si="96"/>
        <v/>
      </c>
      <c r="AR164" s="35" t="str">
        <f t="shared" si="97"/>
        <v/>
      </c>
      <c r="AS164" s="35" t="str">
        <f t="shared" si="98"/>
        <v/>
      </c>
      <c r="AT164" s="35" t="str">
        <f t="shared" si="99"/>
        <v/>
      </c>
      <c r="AU164" s="35" t="str">
        <f t="shared" si="100"/>
        <v/>
      </c>
      <c r="AV164" s="35" t="str">
        <f t="shared" si="101"/>
        <v/>
      </c>
      <c r="AW164" s="58" t="str">
        <f t="shared" si="102"/>
        <v/>
      </c>
      <c r="AX164" s="62" t="str">
        <f t="shared" si="103"/>
        <v/>
      </c>
      <c r="AY164" s="62" t="str">
        <f t="shared" si="104"/>
        <v/>
      </c>
      <c r="AZ164" s="62" t="str">
        <f t="shared" si="105"/>
        <v/>
      </c>
      <c r="BA164" s="62" t="str">
        <f t="shared" si="106"/>
        <v/>
      </c>
      <c r="BB164" s="62" t="str">
        <f t="shared" si="107"/>
        <v/>
      </c>
      <c r="BC164" s="62" t="str">
        <f t="shared" si="108"/>
        <v/>
      </c>
      <c r="BD164" s="69" t="str">
        <f t="shared" si="109"/>
        <v/>
      </c>
      <c r="BE164" s="69" t="str">
        <f t="shared" si="110"/>
        <v/>
      </c>
      <c r="BF164" s="69" t="str">
        <f>IF(Z164=Z165,"",SUM(AW$9:AW164)-SUM(BF$9:BF163))</f>
        <v/>
      </c>
      <c r="BG164" s="12">
        <f t="shared" si="112"/>
        <v>156</v>
      </c>
    </row>
    <row r="165" spans="1:59" ht="20.100000000000001" customHeight="1">
      <c r="A165" s="13">
        <f t="shared" si="111"/>
        <v>157</v>
      </c>
      <c r="B165" s="153"/>
      <c r="C165" s="33"/>
      <c r="D165" s="33"/>
      <c r="E165" s="154"/>
      <c r="F165" s="155"/>
      <c r="G165" s="156"/>
      <c r="H165" s="19" t="str">
        <f t="shared" si="76"/>
        <v/>
      </c>
      <c r="I165" s="157"/>
      <c r="J165" s="19" t="str">
        <f t="shared" si="77"/>
        <v/>
      </c>
      <c r="K165" s="33"/>
      <c r="L165" s="34"/>
      <c r="M165" s="34"/>
      <c r="N165" s="19" t="str">
        <f t="shared" si="78"/>
        <v/>
      </c>
      <c r="O165" s="157"/>
      <c r="P165" s="19" t="str">
        <f t="shared" si="79"/>
        <v/>
      </c>
      <c r="Q165" s="19" t="str">
        <f t="shared" si="80"/>
        <v/>
      </c>
      <c r="R165" s="22"/>
      <c r="S165" s="33"/>
      <c r="T165" s="35" t="str">
        <f>IF(E165="","",Instructions!$B$5)</f>
        <v/>
      </c>
      <c r="U165" s="75" t="str">
        <f>IF(E165="","",Instructions!$C$5)</f>
        <v/>
      </c>
      <c r="V165" s="87" t="str">
        <f t="shared" si="81"/>
        <v/>
      </c>
      <c r="W165" s="72" t="str">
        <f>IF(E165="","",VLOOKUP(D165,Supervisors!$B$9:$F$32,5,FALSE))</f>
        <v/>
      </c>
      <c r="X165" s="72" t="str">
        <f>IF(E165="","",VLOOKUP(D165,Supervisors!$B$9:$G$32,6,FALSE))</f>
        <v/>
      </c>
      <c r="Y165" s="20" t="str">
        <f t="shared" si="82"/>
        <v/>
      </c>
      <c r="Z165" s="20" t="str">
        <f t="shared" si="83"/>
        <v/>
      </c>
      <c r="AA165" s="20" t="str">
        <f t="shared" si="84"/>
        <v/>
      </c>
      <c r="AB165" s="20" t="str">
        <f t="shared" si="85"/>
        <v/>
      </c>
      <c r="AC165" s="20" t="str">
        <f t="shared" si="86"/>
        <v/>
      </c>
      <c r="AD165" s="20" t="str">
        <f t="shared" si="87"/>
        <v/>
      </c>
      <c r="AE165" s="20" t="str">
        <f>IF(E165="","",SUM( INDEX( $H$9, 1) : H165))</f>
        <v/>
      </c>
      <c r="AF165" s="20" t="str">
        <f t="shared" si="88"/>
        <v/>
      </c>
      <c r="AG165" s="20" t="str">
        <f>IF(E165="","",SUM($AF$9:AF165))</f>
        <v/>
      </c>
      <c r="AH165" s="43" t="str">
        <f t="shared" si="89"/>
        <v/>
      </c>
      <c r="AI165" s="20" t="str">
        <f t="shared" si="90"/>
        <v/>
      </c>
      <c r="AJ165" s="20" t="str">
        <f t="shared" si="91"/>
        <v/>
      </c>
      <c r="AK165" s="20" t="str">
        <f t="shared" si="92"/>
        <v/>
      </c>
      <c r="AL165" s="20" t="str">
        <f>IF(E165="","",SUM( INDEX($I$9, 1) : I165))</f>
        <v/>
      </c>
      <c r="AM165" s="20" t="str">
        <f t="shared" si="93"/>
        <v/>
      </c>
      <c r="AN165" s="20" t="str">
        <f>IF(E165="","",SUM( INDEX($AM$9, 1) : AM165))</f>
        <v/>
      </c>
      <c r="AO165" s="43" t="str">
        <f t="shared" si="94"/>
        <v/>
      </c>
      <c r="AP165" s="43" t="str">
        <f t="shared" si="95"/>
        <v/>
      </c>
      <c r="AQ165" s="35" t="str">
        <f t="shared" si="96"/>
        <v/>
      </c>
      <c r="AR165" s="35" t="str">
        <f t="shared" si="97"/>
        <v/>
      </c>
      <c r="AS165" s="35" t="str">
        <f t="shared" si="98"/>
        <v/>
      </c>
      <c r="AT165" s="35" t="str">
        <f t="shared" si="99"/>
        <v/>
      </c>
      <c r="AU165" s="35" t="str">
        <f t="shared" si="100"/>
        <v/>
      </c>
      <c r="AV165" s="35" t="str">
        <f t="shared" si="101"/>
        <v/>
      </c>
      <c r="AW165" s="58" t="str">
        <f t="shared" si="102"/>
        <v/>
      </c>
      <c r="AX165" s="62" t="str">
        <f t="shared" si="103"/>
        <v/>
      </c>
      <c r="AY165" s="62" t="str">
        <f t="shared" si="104"/>
        <v/>
      </c>
      <c r="AZ165" s="62" t="str">
        <f t="shared" si="105"/>
        <v/>
      </c>
      <c r="BA165" s="62" t="str">
        <f t="shared" si="106"/>
        <v/>
      </c>
      <c r="BB165" s="62" t="str">
        <f t="shared" si="107"/>
        <v/>
      </c>
      <c r="BC165" s="62" t="str">
        <f t="shared" si="108"/>
        <v/>
      </c>
      <c r="BD165" s="69" t="str">
        <f t="shared" si="109"/>
        <v/>
      </c>
      <c r="BE165" s="69" t="str">
        <f t="shared" si="110"/>
        <v/>
      </c>
      <c r="BF165" s="69" t="str">
        <f>IF(Z165=Z166,"",SUM(AW$9:AW165)-SUM(BF$9:BF164))</f>
        <v/>
      </c>
      <c r="BG165" s="12">
        <f t="shared" si="112"/>
        <v>157</v>
      </c>
    </row>
    <row r="166" spans="1:59" ht="20.100000000000001" customHeight="1">
      <c r="A166" s="13">
        <f t="shared" si="111"/>
        <v>158</v>
      </c>
      <c r="B166" s="153"/>
      <c r="C166" s="33"/>
      <c r="D166" s="33"/>
      <c r="E166" s="154"/>
      <c r="F166" s="155"/>
      <c r="G166" s="156"/>
      <c r="H166" s="19" t="str">
        <f t="shared" si="76"/>
        <v/>
      </c>
      <c r="I166" s="157"/>
      <c r="J166" s="19" t="str">
        <f t="shared" si="77"/>
        <v/>
      </c>
      <c r="K166" s="33"/>
      <c r="L166" s="34"/>
      <c r="M166" s="34"/>
      <c r="N166" s="19" t="str">
        <f t="shared" si="78"/>
        <v/>
      </c>
      <c r="O166" s="157"/>
      <c r="P166" s="19" t="str">
        <f t="shared" si="79"/>
        <v/>
      </c>
      <c r="Q166" s="19" t="str">
        <f t="shared" si="80"/>
        <v/>
      </c>
      <c r="R166" s="22"/>
      <c r="S166" s="33"/>
      <c r="T166" s="35" t="str">
        <f>IF(E166="","",Instructions!$B$5)</f>
        <v/>
      </c>
      <c r="U166" s="75" t="str">
        <f>IF(E166="","",Instructions!$C$5)</f>
        <v/>
      </c>
      <c r="V166" s="87" t="str">
        <f t="shared" si="81"/>
        <v/>
      </c>
      <c r="W166" s="72" t="str">
        <f>IF(E166="","",VLOOKUP(D166,Supervisors!$B$9:$F$32,5,FALSE))</f>
        <v/>
      </c>
      <c r="X166" s="72" t="str">
        <f>IF(E166="","",VLOOKUP(D166,Supervisors!$B$9:$G$32,6,FALSE))</f>
        <v/>
      </c>
      <c r="Y166" s="20" t="str">
        <f t="shared" si="82"/>
        <v/>
      </c>
      <c r="Z166" s="20" t="str">
        <f t="shared" si="83"/>
        <v/>
      </c>
      <c r="AA166" s="20" t="str">
        <f t="shared" si="84"/>
        <v/>
      </c>
      <c r="AB166" s="20" t="str">
        <f t="shared" si="85"/>
        <v/>
      </c>
      <c r="AC166" s="20" t="str">
        <f t="shared" si="86"/>
        <v/>
      </c>
      <c r="AD166" s="20" t="str">
        <f t="shared" si="87"/>
        <v/>
      </c>
      <c r="AE166" s="20" t="str">
        <f>IF(E166="","",SUM( INDEX( $H$9, 1) : H166))</f>
        <v/>
      </c>
      <c r="AF166" s="20" t="str">
        <f t="shared" si="88"/>
        <v/>
      </c>
      <c r="AG166" s="20" t="str">
        <f>IF(E166="","",SUM($AF$9:AF166))</f>
        <v/>
      </c>
      <c r="AH166" s="43" t="str">
        <f t="shared" si="89"/>
        <v/>
      </c>
      <c r="AI166" s="20" t="str">
        <f t="shared" si="90"/>
        <v/>
      </c>
      <c r="AJ166" s="20" t="str">
        <f t="shared" si="91"/>
        <v/>
      </c>
      <c r="AK166" s="20" t="str">
        <f t="shared" si="92"/>
        <v/>
      </c>
      <c r="AL166" s="20" t="str">
        <f>IF(E166="","",SUM( INDEX($I$9, 1) : I166))</f>
        <v/>
      </c>
      <c r="AM166" s="20" t="str">
        <f t="shared" si="93"/>
        <v/>
      </c>
      <c r="AN166" s="20" t="str">
        <f>IF(E166="","",SUM( INDEX($AM$9, 1) : AM166))</f>
        <v/>
      </c>
      <c r="AO166" s="43" t="str">
        <f t="shared" si="94"/>
        <v/>
      </c>
      <c r="AP166" s="43" t="str">
        <f t="shared" si="95"/>
        <v/>
      </c>
      <c r="AQ166" s="35" t="str">
        <f t="shared" si="96"/>
        <v/>
      </c>
      <c r="AR166" s="35" t="str">
        <f t="shared" si="97"/>
        <v/>
      </c>
      <c r="AS166" s="35" t="str">
        <f t="shared" si="98"/>
        <v/>
      </c>
      <c r="AT166" s="35" t="str">
        <f t="shared" si="99"/>
        <v/>
      </c>
      <c r="AU166" s="35" t="str">
        <f t="shared" si="100"/>
        <v/>
      </c>
      <c r="AV166" s="35" t="str">
        <f t="shared" si="101"/>
        <v/>
      </c>
      <c r="AW166" s="58" t="str">
        <f t="shared" si="102"/>
        <v/>
      </c>
      <c r="AX166" s="62" t="str">
        <f t="shared" si="103"/>
        <v/>
      </c>
      <c r="AY166" s="62" t="str">
        <f t="shared" si="104"/>
        <v/>
      </c>
      <c r="AZ166" s="62" t="str">
        <f t="shared" si="105"/>
        <v/>
      </c>
      <c r="BA166" s="62" t="str">
        <f t="shared" si="106"/>
        <v/>
      </c>
      <c r="BB166" s="62" t="str">
        <f t="shared" si="107"/>
        <v/>
      </c>
      <c r="BC166" s="62" t="str">
        <f t="shared" si="108"/>
        <v/>
      </c>
      <c r="BD166" s="69" t="str">
        <f t="shared" si="109"/>
        <v/>
      </c>
      <c r="BE166" s="69" t="str">
        <f t="shared" si="110"/>
        <v/>
      </c>
      <c r="BF166" s="69" t="str">
        <f>IF(Z166=Z167,"",SUM(AW$9:AW166)-SUM(BF$9:BF165))</f>
        <v/>
      </c>
      <c r="BG166" s="12">
        <f t="shared" si="112"/>
        <v>158</v>
      </c>
    </row>
    <row r="167" spans="1:59" ht="20.100000000000001" customHeight="1">
      <c r="A167" s="13">
        <f t="shared" si="111"/>
        <v>159</v>
      </c>
      <c r="B167" s="153"/>
      <c r="C167" s="33"/>
      <c r="D167" s="33"/>
      <c r="E167" s="154"/>
      <c r="F167" s="155"/>
      <c r="G167" s="156"/>
      <c r="H167" s="19" t="str">
        <f t="shared" si="76"/>
        <v/>
      </c>
      <c r="I167" s="157"/>
      <c r="J167" s="19" t="str">
        <f t="shared" si="77"/>
        <v/>
      </c>
      <c r="K167" s="33"/>
      <c r="L167" s="34"/>
      <c r="M167" s="34"/>
      <c r="N167" s="19" t="str">
        <f t="shared" si="78"/>
        <v/>
      </c>
      <c r="O167" s="157"/>
      <c r="P167" s="19" t="str">
        <f t="shared" si="79"/>
        <v/>
      </c>
      <c r="Q167" s="19" t="str">
        <f t="shared" si="80"/>
        <v/>
      </c>
      <c r="R167" s="22"/>
      <c r="S167" s="33"/>
      <c r="T167" s="35" t="str">
        <f>IF(E167="","",Instructions!$B$5)</f>
        <v/>
      </c>
      <c r="U167" s="75" t="str">
        <f>IF(E167="","",Instructions!$C$5)</f>
        <v/>
      </c>
      <c r="V167" s="87" t="str">
        <f t="shared" si="81"/>
        <v/>
      </c>
      <c r="W167" s="72" t="str">
        <f>IF(E167="","",VLOOKUP(D167,Supervisors!$B$9:$F$32,5,FALSE))</f>
        <v/>
      </c>
      <c r="X167" s="72" t="str">
        <f>IF(E167="","",VLOOKUP(D167,Supervisors!$B$9:$G$32,6,FALSE))</f>
        <v/>
      </c>
      <c r="Y167" s="20" t="str">
        <f t="shared" si="82"/>
        <v/>
      </c>
      <c r="Z167" s="20" t="str">
        <f t="shared" si="83"/>
        <v/>
      </c>
      <c r="AA167" s="20" t="str">
        <f t="shared" si="84"/>
        <v/>
      </c>
      <c r="AB167" s="20" t="str">
        <f t="shared" si="85"/>
        <v/>
      </c>
      <c r="AC167" s="20" t="str">
        <f t="shared" si="86"/>
        <v/>
      </c>
      <c r="AD167" s="20" t="str">
        <f t="shared" si="87"/>
        <v/>
      </c>
      <c r="AE167" s="20" t="str">
        <f>IF(E167="","",SUM( INDEX( $H$9, 1) : H167))</f>
        <v/>
      </c>
      <c r="AF167" s="20" t="str">
        <f t="shared" si="88"/>
        <v/>
      </c>
      <c r="AG167" s="20" t="str">
        <f>IF(E167="","",SUM($AF$9:AF167))</f>
        <v/>
      </c>
      <c r="AH167" s="43" t="str">
        <f t="shared" si="89"/>
        <v/>
      </c>
      <c r="AI167" s="20" t="str">
        <f t="shared" si="90"/>
        <v/>
      </c>
      <c r="AJ167" s="20" t="str">
        <f t="shared" si="91"/>
        <v/>
      </c>
      <c r="AK167" s="20" t="str">
        <f t="shared" si="92"/>
        <v/>
      </c>
      <c r="AL167" s="20" t="str">
        <f>IF(E167="","",SUM( INDEX($I$9, 1) : I167))</f>
        <v/>
      </c>
      <c r="AM167" s="20" t="str">
        <f t="shared" si="93"/>
        <v/>
      </c>
      <c r="AN167" s="20" t="str">
        <f>IF(E167="","",SUM( INDEX($AM$9, 1) : AM167))</f>
        <v/>
      </c>
      <c r="AO167" s="43" t="str">
        <f t="shared" si="94"/>
        <v/>
      </c>
      <c r="AP167" s="43" t="str">
        <f t="shared" si="95"/>
        <v/>
      </c>
      <c r="AQ167" s="35" t="str">
        <f t="shared" si="96"/>
        <v/>
      </c>
      <c r="AR167" s="35" t="str">
        <f t="shared" si="97"/>
        <v/>
      </c>
      <c r="AS167" s="35" t="str">
        <f t="shared" si="98"/>
        <v/>
      </c>
      <c r="AT167" s="35" t="str">
        <f t="shared" si="99"/>
        <v/>
      </c>
      <c r="AU167" s="35" t="str">
        <f t="shared" si="100"/>
        <v/>
      </c>
      <c r="AV167" s="35" t="str">
        <f t="shared" si="101"/>
        <v/>
      </c>
      <c r="AW167" s="58" t="str">
        <f t="shared" si="102"/>
        <v/>
      </c>
      <c r="AX167" s="62" t="str">
        <f t="shared" si="103"/>
        <v/>
      </c>
      <c r="AY167" s="62" t="str">
        <f t="shared" si="104"/>
        <v/>
      </c>
      <c r="AZ167" s="62" t="str">
        <f t="shared" si="105"/>
        <v/>
      </c>
      <c r="BA167" s="62" t="str">
        <f t="shared" si="106"/>
        <v/>
      </c>
      <c r="BB167" s="62" t="str">
        <f t="shared" si="107"/>
        <v/>
      </c>
      <c r="BC167" s="62" t="str">
        <f t="shared" si="108"/>
        <v/>
      </c>
      <c r="BD167" s="69" t="str">
        <f t="shared" si="109"/>
        <v/>
      </c>
      <c r="BE167" s="69" t="str">
        <f t="shared" si="110"/>
        <v/>
      </c>
      <c r="BF167" s="69" t="str">
        <f>IF(Z167=Z168,"",SUM(AW$9:AW167)-SUM(BF$9:BF166))</f>
        <v/>
      </c>
      <c r="BG167" s="12">
        <f t="shared" si="112"/>
        <v>159</v>
      </c>
    </row>
    <row r="168" spans="1:59" ht="20.100000000000001" customHeight="1">
      <c r="A168" s="13">
        <f t="shared" si="111"/>
        <v>160</v>
      </c>
      <c r="B168" s="153"/>
      <c r="C168" s="33"/>
      <c r="D168" s="33"/>
      <c r="E168" s="154"/>
      <c r="F168" s="155"/>
      <c r="G168" s="156"/>
      <c r="H168" s="19" t="str">
        <f t="shared" si="76"/>
        <v/>
      </c>
      <c r="I168" s="157"/>
      <c r="J168" s="19" t="str">
        <f t="shared" si="77"/>
        <v/>
      </c>
      <c r="K168" s="33"/>
      <c r="L168" s="34"/>
      <c r="M168" s="34"/>
      <c r="N168" s="19" t="str">
        <f t="shared" si="78"/>
        <v/>
      </c>
      <c r="O168" s="157"/>
      <c r="P168" s="19" t="str">
        <f t="shared" si="79"/>
        <v/>
      </c>
      <c r="Q168" s="19" t="str">
        <f t="shared" si="80"/>
        <v/>
      </c>
      <c r="R168" s="22"/>
      <c r="S168" s="33"/>
      <c r="T168" s="35" t="str">
        <f>IF(E168="","",Instructions!$B$5)</f>
        <v/>
      </c>
      <c r="U168" s="75" t="str">
        <f>IF(E168="","",Instructions!$C$5)</f>
        <v/>
      </c>
      <c r="V168" s="87" t="str">
        <f t="shared" si="81"/>
        <v/>
      </c>
      <c r="W168" s="72" t="str">
        <f>IF(E168="","",VLOOKUP(D168,Supervisors!$B$9:$F$32,5,FALSE))</f>
        <v/>
      </c>
      <c r="X168" s="72" t="str">
        <f>IF(E168="","",VLOOKUP(D168,Supervisors!$B$9:$G$32,6,FALSE))</f>
        <v/>
      </c>
      <c r="Y168" s="20" t="str">
        <f t="shared" si="82"/>
        <v/>
      </c>
      <c r="Z168" s="20" t="str">
        <f t="shared" si="83"/>
        <v/>
      </c>
      <c r="AA168" s="20" t="str">
        <f t="shared" si="84"/>
        <v/>
      </c>
      <c r="AB168" s="20" t="str">
        <f t="shared" si="85"/>
        <v/>
      </c>
      <c r="AC168" s="20" t="str">
        <f t="shared" si="86"/>
        <v/>
      </c>
      <c r="AD168" s="20" t="str">
        <f t="shared" si="87"/>
        <v/>
      </c>
      <c r="AE168" s="20" t="str">
        <f>IF(E168="","",SUM( INDEX( $H$9, 1) : H168))</f>
        <v/>
      </c>
      <c r="AF168" s="20" t="str">
        <f t="shared" si="88"/>
        <v/>
      </c>
      <c r="AG168" s="20" t="str">
        <f>IF(E168="","",SUM($AF$9:AF168))</f>
        <v/>
      </c>
      <c r="AH168" s="43" t="str">
        <f t="shared" si="89"/>
        <v/>
      </c>
      <c r="AI168" s="20" t="str">
        <f t="shared" si="90"/>
        <v/>
      </c>
      <c r="AJ168" s="20" t="str">
        <f t="shared" si="91"/>
        <v/>
      </c>
      <c r="AK168" s="20" t="str">
        <f t="shared" si="92"/>
        <v/>
      </c>
      <c r="AL168" s="20" t="str">
        <f>IF(E168="","",SUM( INDEX($I$9, 1) : I168))</f>
        <v/>
      </c>
      <c r="AM168" s="20" t="str">
        <f t="shared" si="93"/>
        <v/>
      </c>
      <c r="AN168" s="20" t="str">
        <f>IF(E168="","",SUM( INDEX($AM$9, 1) : AM168))</f>
        <v/>
      </c>
      <c r="AO168" s="43" t="str">
        <f t="shared" si="94"/>
        <v/>
      </c>
      <c r="AP168" s="43" t="str">
        <f t="shared" si="95"/>
        <v/>
      </c>
      <c r="AQ168" s="35" t="str">
        <f t="shared" si="96"/>
        <v/>
      </c>
      <c r="AR168" s="35" t="str">
        <f t="shared" si="97"/>
        <v/>
      </c>
      <c r="AS168" s="35" t="str">
        <f t="shared" si="98"/>
        <v/>
      </c>
      <c r="AT168" s="35" t="str">
        <f t="shared" si="99"/>
        <v/>
      </c>
      <c r="AU168" s="35" t="str">
        <f t="shared" si="100"/>
        <v/>
      </c>
      <c r="AV168" s="35" t="str">
        <f t="shared" si="101"/>
        <v/>
      </c>
      <c r="AW168" s="58" t="str">
        <f t="shared" si="102"/>
        <v/>
      </c>
      <c r="AX168" s="62" t="str">
        <f t="shared" si="103"/>
        <v/>
      </c>
      <c r="AY168" s="62" t="str">
        <f t="shared" si="104"/>
        <v/>
      </c>
      <c r="AZ168" s="62" t="str">
        <f t="shared" si="105"/>
        <v/>
      </c>
      <c r="BA168" s="62" t="str">
        <f t="shared" si="106"/>
        <v/>
      </c>
      <c r="BB168" s="62" t="str">
        <f t="shared" si="107"/>
        <v/>
      </c>
      <c r="BC168" s="62" t="str">
        <f t="shared" si="108"/>
        <v/>
      </c>
      <c r="BD168" s="69" t="str">
        <f t="shared" si="109"/>
        <v/>
      </c>
      <c r="BE168" s="69" t="str">
        <f t="shared" si="110"/>
        <v/>
      </c>
      <c r="BF168" s="69" t="str">
        <f>IF(Z168=Z169,"",SUM(AW$9:AW168)-SUM(BF$9:BF167))</f>
        <v/>
      </c>
      <c r="BG168" s="12">
        <f t="shared" si="112"/>
        <v>160</v>
      </c>
    </row>
    <row r="169" spans="1:59" ht="20.100000000000001" customHeight="1">
      <c r="A169" s="13">
        <f t="shared" si="111"/>
        <v>161</v>
      </c>
      <c r="B169" s="153"/>
      <c r="C169" s="33"/>
      <c r="D169" s="33"/>
      <c r="E169" s="154"/>
      <c r="F169" s="155"/>
      <c r="G169" s="156"/>
      <c r="H169" s="19" t="str">
        <f t="shared" si="76"/>
        <v/>
      </c>
      <c r="I169" s="157"/>
      <c r="J169" s="19" t="str">
        <f t="shared" si="77"/>
        <v/>
      </c>
      <c r="K169" s="33"/>
      <c r="L169" s="34"/>
      <c r="M169" s="34"/>
      <c r="N169" s="19" t="str">
        <f t="shared" si="78"/>
        <v/>
      </c>
      <c r="O169" s="157"/>
      <c r="P169" s="19" t="str">
        <f t="shared" si="79"/>
        <v/>
      </c>
      <c r="Q169" s="19" t="str">
        <f t="shared" si="80"/>
        <v/>
      </c>
      <c r="R169" s="22"/>
      <c r="S169" s="33"/>
      <c r="T169" s="35" t="str">
        <f>IF(E169="","",Instructions!$B$5)</f>
        <v/>
      </c>
      <c r="U169" s="75" t="str">
        <f>IF(E169="","",Instructions!$C$5)</f>
        <v/>
      </c>
      <c r="V169" s="87" t="str">
        <f t="shared" si="81"/>
        <v/>
      </c>
      <c r="W169" s="72" t="str">
        <f>IF(E169="","",VLOOKUP(D169,Supervisors!$B$9:$F$32,5,FALSE))</f>
        <v/>
      </c>
      <c r="X169" s="72" t="str">
        <f>IF(E169="","",VLOOKUP(D169,Supervisors!$B$9:$G$32,6,FALSE))</f>
        <v/>
      </c>
      <c r="Y169" s="20" t="str">
        <f t="shared" si="82"/>
        <v/>
      </c>
      <c r="Z169" s="20" t="str">
        <f t="shared" si="83"/>
        <v/>
      </c>
      <c r="AA169" s="20" t="str">
        <f t="shared" si="84"/>
        <v/>
      </c>
      <c r="AB169" s="20" t="str">
        <f t="shared" si="85"/>
        <v/>
      </c>
      <c r="AC169" s="20" t="str">
        <f t="shared" si="86"/>
        <v/>
      </c>
      <c r="AD169" s="20" t="str">
        <f t="shared" si="87"/>
        <v/>
      </c>
      <c r="AE169" s="20" t="str">
        <f>IF(E169="","",SUM( INDEX( $H$9, 1) : H169))</f>
        <v/>
      </c>
      <c r="AF169" s="20" t="str">
        <f t="shared" si="88"/>
        <v/>
      </c>
      <c r="AG169" s="20" t="str">
        <f>IF(E169="","",SUM($AF$9:AF169))</f>
        <v/>
      </c>
      <c r="AH169" s="43" t="str">
        <f t="shared" si="89"/>
        <v/>
      </c>
      <c r="AI169" s="20" t="str">
        <f t="shared" si="90"/>
        <v/>
      </c>
      <c r="AJ169" s="20" t="str">
        <f t="shared" si="91"/>
        <v/>
      </c>
      <c r="AK169" s="20" t="str">
        <f t="shared" si="92"/>
        <v/>
      </c>
      <c r="AL169" s="20" t="str">
        <f>IF(E169="","",SUM( INDEX($I$9, 1) : I169))</f>
        <v/>
      </c>
      <c r="AM169" s="20" t="str">
        <f t="shared" si="93"/>
        <v/>
      </c>
      <c r="AN169" s="20" t="str">
        <f>IF(E169="","",SUM( INDEX($AM$9, 1) : AM169))</f>
        <v/>
      </c>
      <c r="AO169" s="43" t="str">
        <f t="shared" si="94"/>
        <v/>
      </c>
      <c r="AP169" s="43" t="str">
        <f t="shared" si="95"/>
        <v/>
      </c>
      <c r="AQ169" s="35" t="str">
        <f t="shared" si="96"/>
        <v/>
      </c>
      <c r="AR169" s="35" t="str">
        <f t="shared" si="97"/>
        <v/>
      </c>
      <c r="AS169" s="35" t="str">
        <f t="shared" si="98"/>
        <v/>
      </c>
      <c r="AT169" s="35" t="str">
        <f t="shared" si="99"/>
        <v/>
      </c>
      <c r="AU169" s="35" t="str">
        <f t="shared" si="100"/>
        <v/>
      </c>
      <c r="AV169" s="35" t="str">
        <f t="shared" si="101"/>
        <v/>
      </c>
      <c r="AW169" s="58" t="str">
        <f t="shared" si="102"/>
        <v/>
      </c>
      <c r="AX169" s="62" t="str">
        <f t="shared" si="103"/>
        <v/>
      </c>
      <c r="AY169" s="62" t="str">
        <f t="shared" si="104"/>
        <v/>
      </c>
      <c r="AZ169" s="62" t="str">
        <f t="shared" si="105"/>
        <v/>
      </c>
      <c r="BA169" s="62" t="str">
        <f t="shared" si="106"/>
        <v/>
      </c>
      <c r="BB169" s="62" t="str">
        <f t="shared" si="107"/>
        <v/>
      </c>
      <c r="BC169" s="62" t="str">
        <f t="shared" si="108"/>
        <v/>
      </c>
      <c r="BD169" s="69" t="str">
        <f t="shared" si="109"/>
        <v/>
      </c>
      <c r="BE169" s="69" t="str">
        <f t="shared" si="110"/>
        <v/>
      </c>
      <c r="BF169" s="69" t="str">
        <f>IF(Z169=Z170,"",SUM(AW$9:AW169)-SUM(BF$9:BF168))</f>
        <v/>
      </c>
      <c r="BG169" s="12">
        <f t="shared" si="112"/>
        <v>161</v>
      </c>
    </row>
    <row r="170" spans="1:59" ht="20.100000000000001" customHeight="1">
      <c r="A170" s="13">
        <f t="shared" si="111"/>
        <v>162</v>
      </c>
      <c r="B170" s="153"/>
      <c r="C170" s="33"/>
      <c r="D170" s="33"/>
      <c r="E170" s="154"/>
      <c r="F170" s="155"/>
      <c r="G170" s="156"/>
      <c r="H170" s="19" t="str">
        <f t="shared" si="76"/>
        <v/>
      </c>
      <c r="I170" s="157"/>
      <c r="J170" s="19" t="str">
        <f t="shared" si="77"/>
        <v/>
      </c>
      <c r="K170" s="33"/>
      <c r="L170" s="34"/>
      <c r="M170" s="34"/>
      <c r="N170" s="19" t="str">
        <f t="shared" si="78"/>
        <v/>
      </c>
      <c r="O170" s="157"/>
      <c r="P170" s="19" t="str">
        <f t="shared" si="79"/>
        <v/>
      </c>
      <c r="Q170" s="19" t="str">
        <f t="shared" si="80"/>
        <v/>
      </c>
      <c r="R170" s="22"/>
      <c r="S170" s="33"/>
      <c r="T170" s="35" t="str">
        <f>IF(E170="","",Instructions!$B$5)</f>
        <v/>
      </c>
      <c r="U170" s="75" t="str">
        <f>IF(E170="","",Instructions!$C$5)</f>
        <v/>
      </c>
      <c r="V170" s="87" t="str">
        <f t="shared" si="81"/>
        <v/>
      </c>
      <c r="W170" s="72" t="str">
        <f>IF(E170="","",VLOOKUP(D170,Supervisors!$B$9:$F$32,5,FALSE))</f>
        <v/>
      </c>
      <c r="X170" s="72" t="str">
        <f>IF(E170="","",VLOOKUP(D170,Supervisors!$B$9:$G$32,6,FALSE))</f>
        <v/>
      </c>
      <c r="Y170" s="20" t="str">
        <f t="shared" si="82"/>
        <v/>
      </c>
      <c r="Z170" s="20" t="str">
        <f t="shared" si="83"/>
        <v/>
      </c>
      <c r="AA170" s="20" t="str">
        <f t="shared" si="84"/>
        <v/>
      </c>
      <c r="AB170" s="20" t="str">
        <f t="shared" si="85"/>
        <v/>
      </c>
      <c r="AC170" s="20" t="str">
        <f t="shared" si="86"/>
        <v/>
      </c>
      <c r="AD170" s="20" t="str">
        <f t="shared" si="87"/>
        <v/>
      </c>
      <c r="AE170" s="20" t="str">
        <f>IF(E170="","",SUM( INDEX( $H$9, 1) : H170))</f>
        <v/>
      </c>
      <c r="AF170" s="20" t="str">
        <f t="shared" si="88"/>
        <v/>
      </c>
      <c r="AG170" s="20" t="str">
        <f>IF(E170="","",SUM($AF$9:AF170))</f>
        <v/>
      </c>
      <c r="AH170" s="43" t="str">
        <f t="shared" si="89"/>
        <v/>
      </c>
      <c r="AI170" s="20" t="str">
        <f t="shared" si="90"/>
        <v/>
      </c>
      <c r="AJ170" s="20" t="str">
        <f t="shared" si="91"/>
        <v/>
      </c>
      <c r="AK170" s="20" t="str">
        <f t="shared" si="92"/>
        <v/>
      </c>
      <c r="AL170" s="20" t="str">
        <f>IF(E170="","",SUM( INDEX($I$9, 1) : I170))</f>
        <v/>
      </c>
      <c r="AM170" s="20" t="str">
        <f t="shared" si="93"/>
        <v/>
      </c>
      <c r="AN170" s="20" t="str">
        <f>IF(E170="","",SUM( INDEX($AM$9, 1) : AM170))</f>
        <v/>
      </c>
      <c r="AO170" s="43" t="str">
        <f t="shared" si="94"/>
        <v/>
      </c>
      <c r="AP170" s="43" t="str">
        <f t="shared" si="95"/>
        <v/>
      </c>
      <c r="AQ170" s="35" t="str">
        <f t="shared" si="96"/>
        <v/>
      </c>
      <c r="AR170" s="35" t="str">
        <f t="shared" si="97"/>
        <v/>
      </c>
      <c r="AS170" s="35" t="str">
        <f t="shared" si="98"/>
        <v/>
      </c>
      <c r="AT170" s="35" t="str">
        <f t="shared" si="99"/>
        <v/>
      </c>
      <c r="AU170" s="35" t="str">
        <f t="shared" si="100"/>
        <v/>
      </c>
      <c r="AV170" s="35" t="str">
        <f t="shared" si="101"/>
        <v/>
      </c>
      <c r="AW170" s="58" t="str">
        <f t="shared" si="102"/>
        <v/>
      </c>
      <c r="AX170" s="62" t="str">
        <f t="shared" si="103"/>
        <v/>
      </c>
      <c r="AY170" s="62" t="str">
        <f t="shared" si="104"/>
        <v/>
      </c>
      <c r="AZ170" s="62" t="str">
        <f t="shared" si="105"/>
        <v/>
      </c>
      <c r="BA170" s="62" t="str">
        <f t="shared" si="106"/>
        <v/>
      </c>
      <c r="BB170" s="62" t="str">
        <f t="shared" si="107"/>
        <v/>
      </c>
      <c r="BC170" s="62" t="str">
        <f t="shared" si="108"/>
        <v/>
      </c>
      <c r="BD170" s="69" t="str">
        <f t="shared" si="109"/>
        <v/>
      </c>
      <c r="BE170" s="69" t="str">
        <f t="shared" si="110"/>
        <v/>
      </c>
      <c r="BF170" s="69" t="str">
        <f>IF(Z170=Z171,"",SUM(AW$9:AW170)-SUM(BF$9:BF169))</f>
        <v/>
      </c>
      <c r="BG170" s="12">
        <f t="shared" si="112"/>
        <v>162</v>
      </c>
    </row>
    <row r="171" spans="1:59" ht="20.100000000000001" customHeight="1">
      <c r="A171" s="13">
        <f t="shared" si="111"/>
        <v>163</v>
      </c>
      <c r="B171" s="153"/>
      <c r="C171" s="33"/>
      <c r="D171" s="33"/>
      <c r="E171" s="154"/>
      <c r="F171" s="155"/>
      <c r="G171" s="156"/>
      <c r="H171" s="19" t="str">
        <f t="shared" si="76"/>
        <v/>
      </c>
      <c r="I171" s="157"/>
      <c r="J171" s="19" t="str">
        <f t="shared" si="77"/>
        <v/>
      </c>
      <c r="K171" s="33"/>
      <c r="L171" s="34"/>
      <c r="M171" s="34"/>
      <c r="N171" s="19" t="str">
        <f t="shared" si="78"/>
        <v/>
      </c>
      <c r="O171" s="157"/>
      <c r="P171" s="19" t="str">
        <f t="shared" si="79"/>
        <v/>
      </c>
      <c r="Q171" s="19" t="str">
        <f t="shared" si="80"/>
        <v/>
      </c>
      <c r="R171" s="22"/>
      <c r="S171" s="33"/>
      <c r="T171" s="35" t="str">
        <f>IF(E171="","",Instructions!$B$5)</f>
        <v/>
      </c>
      <c r="U171" s="75" t="str">
        <f>IF(E171="","",Instructions!$C$5)</f>
        <v/>
      </c>
      <c r="V171" s="87" t="str">
        <f t="shared" si="81"/>
        <v/>
      </c>
      <c r="W171" s="72" t="str">
        <f>IF(E171="","",VLOOKUP(D171,Supervisors!$B$9:$F$32,5,FALSE))</f>
        <v/>
      </c>
      <c r="X171" s="72" t="str">
        <f>IF(E171="","",VLOOKUP(D171,Supervisors!$B$9:$G$32,6,FALSE))</f>
        <v/>
      </c>
      <c r="Y171" s="20" t="str">
        <f t="shared" si="82"/>
        <v/>
      </c>
      <c r="Z171" s="20" t="str">
        <f t="shared" si="83"/>
        <v/>
      </c>
      <c r="AA171" s="20" t="str">
        <f t="shared" si="84"/>
        <v/>
      </c>
      <c r="AB171" s="20" t="str">
        <f t="shared" si="85"/>
        <v/>
      </c>
      <c r="AC171" s="20" t="str">
        <f t="shared" si="86"/>
        <v/>
      </c>
      <c r="AD171" s="20" t="str">
        <f t="shared" si="87"/>
        <v/>
      </c>
      <c r="AE171" s="20" t="str">
        <f>IF(E171="","",SUM( INDEX( $H$9, 1) : H171))</f>
        <v/>
      </c>
      <c r="AF171" s="20" t="str">
        <f t="shared" si="88"/>
        <v/>
      </c>
      <c r="AG171" s="20" t="str">
        <f>IF(E171="","",SUM($AF$9:AF171))</f>
        <v/>
      </c>
      <c r="AH171" s="43" t="str">
        <f t="shared" si="89"/>
        <v/>
      </c>
      <c r="AI171" s="20" t="str">
        <f t="shared" si="90"/>
        <v/>
      </c>
      <c r="AJ171" s="20" t="str">
        <f t="shared" si="91"/>
        <v/>
      </c>
      <c r="AK171" s="20" t="str">
        <f t="shared" si="92"/>
        <v/>
      </c>
      <c r="AL171" s="20" t="str">
        <f>IF(E171="","",SUM( INDEX($I$9, 1) : I171))</f>
        <v/>
      </c>
      <c r="AM171" s="20" t="str">
        <f t="shared" si="93"/>
        <v/>
      </c>
      <c r="AN171" s="20" t="str">
        <f>IF(E171="","",SUM( INDEX($AM$9, 1) : AM171))</f>
        <v/>
      </c>
      <c r="AO171" s="43" t="str">
        <f t="shared" si="94"/>
        <v/>
      </c>
      <c r="AP171" s="43" t="str">
        <f t="shared" si="95"/>
        <v/>
      </c>
      <c r="AQ171" s="35" t="str">
        <f t="shared" si="96"/>
        <v/>
      </c>
      <c r="AR171" s="35" t="str">
        <f t="shared" si="97"/>
        <v/>
      </c>
      <c r="AS171" s="35" t="str">
        <f t="shared" si="98"/>
        <v/>
      </c>
      <c r="AT171" s="35" t="str">
        <f t="shared" si="99"/>
        <v/>
      </c>
      <c r="AU171" s="35" t="str">
        <f t="shared" si="100"/>
        <v/>
      </c>
      <c r="AV171" s="35" t="str">
        <f t="shared" si="101"/>
        <v/>
      </c>
      <c r="AW171" s="58" t="str">
        <f t="shared" si="102"/>
        <v/>
      </c>
      <c r="AX171" s="62" t="str">
        <f t="shared" si="103"/>
        <v/>
      </c>
      <c r="AY171" s="62" t="str">
        <f t="shared" si="104"/>
        <v/>
      </c>
      <c r="AZ171" s="62" t="str">
        <f t="shared" si="105"/>
        <v/>
      </c>
      <c r="BA171" s="62" t="str">
        <f t="shared" si="106"/>
        <v/>
      </c>
      <c r="BB171" s="62" t="str">
        <f t="shared" si="107"/>
        <v/>
      </c>
      <c r="BC171" s="62" t="str">
        <f t="shared" si="108"/>
        <v/>
      </c>
      <c r="BD171" s="69" t="str">
        <f t="shared" si="109"/>
        <v/>
      </c>
      <c r="BE171" s="69" t="str">
        <f t="shared" si="110"/>
        <v/>
      </c>
      <c r="BF171" s="69" t="str">
        <f>IF(Z171=Z172,"",SUM(AW$9:AW171)-SUM(BF$9:BF170))</f>
        <v/>
      </c>
      <c r="BG171" s="12">
        <f t="shared" si="112"/>
        <v>163</v>
      </c>
    </row>
    <row r="172" spans="1:59" ht="20.100000000000001" customHeight="1">
      <c r="A172" s="13">
        <f t="shared" si="111"/>
        <v>164</v>
      </c>
      <c r="B172" s="153"/>
      <c r="C172" s="33"/>
      <c r="D172" s="33"/>
      <c r="E172" s="154"/>
      <c r="F172" s="155"/>
      <c r="G172" s="156"/>
      <c r="H172" s="19" t="str">
        <f t="shared" si="76"/>
        <v/>
      </c>
      <c r="I172" s="157"/>
      <c r="J172" s="19" t="str">
        <f t="shared" si="77"/>
        <v/>
      </c>
      <c r="K172" s="33"/>
      <c r="L172" s="34"/>
      <c r="M172" s="34"/>
      <c r="N172" s="19" t="str">
        <f t="shared" si="78"/>
        <v/>
      </c>
      <c r="O172" s="157"/>
      <c r="P172" s="19" t="str">
        <f t="shared" si="79"/>
        <v/>
      </c>
      <c r="Q172" s="19" t="str">
        <f t="shared" si="80"/>
        <v/>
      </c>
      <c r="R172" s="22"/>
      <c r="S172" s="33"/>
      <c r="T172" s="35" t="str">
        <f>IF(E172="","",Instructions!$B$5)</f>
        <v/>
      </c>
      <c r="U172" s="75" t="str">
        <f>IF(E172="","",Instructions!$C$5)</f>
        <v/>
      </c>
      <c r="V172" s="87" t="str">
        <f t="shared" si="81"/>
        <v/>
      </c>
      <c r="W172" s="72" t="str">
        <f>IF(E172="","",VLOOKUP(D172,Supervisors!$B$9:$F$32,5,FALSE))</f>
        <v/>
      </c>
      <c r="X172" s="72" t="str">
        <f>IF(E172="","",VLOOKUP(D172,Supervisors!$B$9:$G$32,6,FALSE))</f>
        <v/>
      </c>
      <c r="Y172" s="20" t="str">
        <f t="shared" si="82"/>
        <v/>
      </c>
      <c r="Z172" s="20" t="str">
        <f t="shared" si="83"/>
        <v/>
      </c>
      <c r="AA172" s="20" t="str">
        <f t="shared" si="84"/>
        <v/>
      </c>
      <c r="AB172" s="20" t="str">
        <f t="shared" si="85"/>
        <v/>
      </c>
      <c r="AC172" s="20" t="str">
        <f t="shared" si="86"/>
        <v/>
      </c>
      <c r="AD172" s="20" t="str">
        <f t="shared" si="87"/>
        <v/>
      </c>
      <c r="AE172" s="20" t="str">
        <f>IF(E172="","",SUM( INDEX( $H$9, 1) : H172))</f>
        <v/>
      </c>
      <c r="AF172" s="20" t="str">
        <f t="shared" si="88"/>
        <v/>
      </c>
      <c r="AG172" s="20" t="str">
        <f>IF(E172="","",SUM($AF$9:AF172))</f>
        <v/>
      </c>
      <c r="AH172" s="43" t="str">
        <f t="shared" si="89"/>
        <v/>
      </c>
      <c r="AI172" s="20" t="str">
        <f t="shared" si="90"/>
        <v/>
      </c>
      <c r="AJ172" s="20" t="str">
        <f t="shared" si="91"/>
        <v/>
      </c>
      <c r="AK172" s="20" t="str">
        <f t="shared" si="92"/>
        <v/>
      </c>
      <c r="AL172" s="20" t="str">
        <f>IF(E172="","",SUM( INDEX($I$9, 1) : I172))</f>
        <v/>
      </c>
      <c r="AM172" s="20" t="str">
        <f t="shared" si="93"/>
        <v/>
      </c>
      <c r="AN172" s="20" t="str">
        <f>IF(E172="","",SUM( INDEX($AM$9, 1) : AM172))</f>
        <v/>
      </c>
      <c r="AO172" s="43" t="str">
        <f t="shared" si="94"/>
        <v/>
      </c>
      <c r="AP172" s="43" t="str">
        <f t="shared" si="95"/>
        <v/>
      </c>
      <c r="AQ172" s="35" t="str">
        <f t="shared" si="96"/>
        <v/>
      </c>
      <c r="AR172" s="35" t="str">
        <f t="shared" si="97"/>
        <v/>
      </c>
      <c r="AS172" s="35" t="str">
        <f t="shared" si="98"/>
        <v/>
      </c>
      <c r="AT172" s="35" t="str">
        <f t="shared" si="99"/>
        <v/>
      </c>
      <c r="AU172" s="35" t="str">
        <f t="shared" si="100"/>
        <v/>
      </c>
      <c r="AV172" s="35" t="str">
        <f t="shared" si="101"/>
        <v/>
      </c>
      <c r="AW172" s="58" t="str">
        <f t="shared" si="102"/>
        <v/>
      </c>
      <c r="AX172" s="62" t="str">
        <f t="shared" si="103"/>
        <v/>
      </c>
      <c r="AY172" s="62" t="str">
        <f t="shared" si="104"/>
        <v/>
      </c>
      <c r="AZ172" s="62" t="str">
        <f t="shared" si="105"/>
        <v/>
      </c>
      <c r="BA172" s="62" t="str">
        <f t="shared" si="106"/>
        <v/>
      </c>
      <c r="BB172" s="62" t="str">
        <f t="shared" si="107"/>
        <v/>
      </c>
      <c r="BC172" s="62" t="str">
        <f t="shared" si="108"/>
        <v/>
      </c>
      <c r="BD172" s="69" t="str">
        <f t="shared" si="109"/>
        <v/>
      </c>
      <c r="BE172" s="69" t="str">
        <f t="shared" si="110"/>
        <v/>
      </c>
      <c r="BF172" s="69" t="str">
        <f>IF(Z172=Z173,"",SUM(AW$9:AW172)-SUM(BF$9:BF171))</f>
        <v/>
      </c>
      <c r="BG172" s="12">
        <f t="shared" si="112"/>
        <v>164</v>
      </c>
    </row>
    <row r="173" spans="1:59" ht="20.100000000000001" customHeight="1">
      <c r="A173" s="13">
        <f t="shared" si="111"/>
        <v>165</v>
      </c>
      <c r="B173" s="153"/>
      <c r="C173" s="33"/>
      <c r="D173" s="33"/>
      <c r="E173" s="154"/>
      <c r="F173" s="155"/>
      <c r="G173" s="156"/>
      <c r="H173" s="19" t="str">
        <f t="shared" si="76"/>
        <v/>
      </c>
      <c r="I173" s="157"/>
      <c r="J173" s="19" t="str">
        <f t="shared" si="77"/>
        <v/>
      </c>
      <c r="K173" s="33"/>
      <c r="L173" s="34"/>
      <c r="M173" s="34"/>
      <c r="N173" s="19" t="str">
        <f t="shared" si="78"/>
        <v/>
      </c>
      <c r="O173" s="157"/>
      <c r="P173" s="19" t="str">
        <f t="shared" si="79"/>
        <v/>
      </c>
      <c r="Q173" s="19" t="str">
        <f t="shared" si="80"/>
        <v/>
      </c>
      <c r="R173" s="22"/>
      <c r="S173" s="33"/>
      <c r="T173" s="35" t="str">
        <f>IF(E173="","",Instructions!$B$5)</f>
        <v/>
      </c>
      <c r="U173" s="75" t="str">
        <f>IF(E173="","",Instructions!$C$5)</f>
        <v/>
      </c>
      <c r="V173" s="87" t="str">
        <f t="shared" si="81"/>
        <v/>
      </c>
      <c r="W173" s="72" t="str">
        <f>IF(E173="","",VLOOKUP(D173,Supervisors!$B$9:$F$32,5,FALSE))</f>
        <v/>
      </c>
      <c r="X173" s="72" t="str">
        <f>IF(E173="","",VLOOKUP(D173,Supervisors!$B$9:$G$32,6,FALSE))</f>
        <v/>
      </c>
      <c r="Y173" s="20" t="str">
        <f t="shared" si="82"/>
        <v/>
      </c>
      <c r="Z173" s="20" t="str">
        <f t="shared" si="83"/>
        <v/>
      </c>
      <c r="AA173" s="20" t="str">
        <f t="shared" si="84"/>
        <v/>
      </c>
      <c r="AB173" s="20" t="str">
        <f t="shared" si="85"/>
        <v/>
      </c>
      <c r="AC173" s="20" t="str">
        <f t="shared" si="86"/>
        <v/>
      </c>
      <c r="AD173" s="20" t="str">
        <f t="shared" si="87"/>
        <v/>
      </c>
      <c r="AE173" s="20" t="str">
        <f>IF(E173="","",SUM( INDEX( $H$9, 1) : H173))</f>
        <v/>
      </c>
      <c r="AF173" s="20" t="str">
        <f t="shared" si="88"/>
        <v/>
      </c>
      <c r="AG173" s="20" t="str">
        <f>IF(E173="","",SUM($AF$9:AF173))</f>
        <v/>
      </c>
      <c r="AH173" s="43" t="str">
        <f t="shared" si="89"/>
        <v/>
      </c>
      <c r="AI173" s="20" t="str">
        <f t="shared" si="90"/>
        <v/>
      </c>
      <c r="AJ173" s="20" t="str">
        <f t="shared" si="91"/>
        <v/>
      </c>
      <c r="AK173" s="20" t="str">
        <f t="shared" si="92"/>
        <v/>
      </c>
      <c r="AL173" s="20" t="str">
        <f>IF(E173="","",SUM( INDEX($I$9, 1) : I173))</f>
        <v/>
      </c>
      <c r="AM173" s="20" t="str">
        <f t="shared" si="93"/>
        <v/>
      </c>
      <c r="AN173" s="20" t="str">
        <f>IF(E173="","",SUM( INDEX($AM$9, 1) : AM173))</f>
        <v/>
      </c>
      <c r="AO173" s="43" t="str">
        <f t="shared" si="94"/>
        <v/>
      </c>
      <c r="AP173" s="43" t="str">
        <f t="shared" si="95"/>
        <v/>
      </c>
      <c r="AQ173" s="35" t="str">
        <f t="shared" si="96"/>
        <v/>
      </c>
      <c r="AR173" s="35" t="str">
        <f t="shared" si="97"/>
        <v/>
      </c>
      <c r="AS173" s="35" t="str">
        <f t="shared" si="98"/>
        <v/>
      </c>
      <c r="AT173" s="35" t="str">
        <f t="shared" si="99"/>
        <v/>
      </c>
      <c r="AU173" s="35" t="str">
        <f t="shared" si="100"/>
        <v/>
      </c>
      <c r="AV173" s="35" t="str">
        <f t="shared" si="101"/>
        <v/>
      </c>
      <c r="AW173" s="58" t="str">
        <f t="shared" si="102"/>
        <v/>
      </c>
      <c r="AX173" s="62" t="str">
        <f t="shared" si="103"/>
        <v/>
      </c>
      <c r="AY173" s="62" t="str">
        <f t="shared" si="104"/>
        <v/>
      </c>
      <c r="AZ173" s="62" t="str">
        <f t="shared" si="105"/>
        <v/>
      </c>
      <c r="BA173" s="62" t="str">
        <f t="shared" si="106"/>
        <v/>
      </c>
      <c r="BB173" s="62" t="str">
        <f t="shared" si="107"/>
        <v/>
      </c>
      <c r="BC173" s="62" t="str">
        <f t="shared" si="108"/>
        <v/>
      </c>
      <c r="BD173" s="69" t="str">
        <f t="shared" si="109"/>
        <v/>
      </c>
      <c r="BE173" s="69" t="str">
        <f t="shared" si="110"/>
        <v/>
      </c>
      <c r="BF173" s="69" t="str">
        <f>IF(Z173=Z174,"",SUM(AW$9:AW173)-SUM(BF$9:BF172))</f>
        <v/>
      </c>
      <c r="BG173" s="12">
        <f t="shared" si="112"/>
        <v>165</v>
      </c>
    </row>
    <row r="174" spans="1:59" ht="20.100000000000001" customHeight="1">
      <c r="A174" s="13">
        <f t="shared" si="111"/>
        <v>166</v>
      </c>
      <c r="B174" s="153"/>
      <c r="C174" s="33"/>
      <c r="D174" s="33"/>
      <c r="E174" s="154"/>
      <c r="F174" s="155"/>
      <c r="G174" s="156"/>
      <c r="H174" s="19" t="str">
        <f t="shared" si="76"/>
        <v/>
      </c>
      <c r="I174" s="157"/>
      <c r="J174" s="19" t="str">
        <f t="shared" si="77"/>
        <v/>
      </c>
      <c r="K174" s="33"/>
      <c r="L174" s="34"/>
      <c r="M174" s="34"/>
      <c r="N174" s="19" t="str">
        <f t="shared" si="78"/>
        <v/>
      </c>
      <c r="O174" s="157"/>
      <c r="P174" s="19" t="str">
        <f t="shared" si="79"/>
        <v/>
      </c>
      <c r="Q174" s="19" t="str">
        <f t="shared" si="80"/>
        <v/>
      </c>
      <c r="R174" s="22"/>
      <c r="S174" s="33"/>
      <c r="T174" s="35" t="str">
        <f>IF(E174="","",Instructions!$B$5)</f>
        <v/>
      </c>
      <c r="U174" s="75" t="str">
        <f>IF(E174="","",Instructions!$C$5)</f>
        <v/>
      </c>
      <c r="V174" s="87" t="str">
        <f t="shared" si="81"/>
        <v/>
      </c>
      <c r="W174" s="72" t="str">
        <f>IF(E174="","",VLOOKUP(D174,Supervisors!$B$9:$F$32,5,FALSE))</f>
        <v/>
      </c>
      <c r="X174" s="72" t="str">
        <f>IF(E174="","",VLOOKUP(D174,Supervisors!$B$9:$G$32,6,FALSE))</f>
        <v/>
      </c>
      <c r="Y174" s="20" t="str">
        <f t="shared" si="82"/>
        <v/>
      </c>
      <c r="Z174" s="20" t="str">
        <f t="shared" si="83"/>
        <v/>
      </c>
      <c r="AA174" s="20" t="str">
        <f t="shared" si="84"/>
        <v/>
      </c>
      <c r="AB174" s="20" t="str">
        <f t="shared" si="85"/>
        <v/>
      </c>
      <c r="AC174" s="20" t="str">
        <f t="shared" si="86"/>
        <v/>
      </c>
      <c r="AD174" s="20" t="str">
        <f t="shared" si="87"/>
        <v/>
      </c>
      <c r="AE174" s="20" t="str">
        <f>IF(E174="","",SUM( INDEX( $H$9, 1) : H174))</f>
        <v/>
      </c>
      <c r="AF174" s="20" t="str">
        <f t="shared" si="88"/>
        <v/>
      </c>
      <c r="AG174" s="20" t="str">
        <f>IF(E174="","",SUM($AF$9:AF174))</f>
        <v/>
      </c>
      <c r="AH174" s="43" t="str">
        <f t="shared" si="89"/>
        <v/>
      </c>
      <c r="AI174" s="20" t="str">
        <f t="shared" si="90"/>
        <v/>
      </c>
      <c r="AJ174" s="20" t="str">
        <f t="shared" si="91"/>
        <v/>
      </c>
      <c r="AK174" s="20" t="str">
        <f t="shared" si="92"/>
        <v/>
      </c>
      <c r="AL174" s="20" t="str">
        <f>IF(E174="","",SUM( INDEX($I$9, 1) : I174))</f>
        <v/>
      </c>
      <c r="AM174" s="20" t="str">
        <f t="shared" si="93"/>
        <v/>
      </c>
      <c r="AN174" s="20" t="str">
        <f>IF(E174="","",SUM( INDEX($AM$9, 1) : AM174))</f>
        <v/>
      </c>
      <c r="AO174" s="43" t="str">
        <f t="shared" si="94"/>
        <v/>
      </c>
      <c r="AP174" s="43" t="str">
        <f t="shared" si="95"/>
        <v/>
      </c>
      <c r="AQ174" s="35" t="str">
        <f t="shared" si="96"/>
        <v/>
      </c>
      <c r="AR174" s="35" t="str">
        <f t="shared" si="97"/>
        <v/>
      </c>
      <c r="AS174" s="35" t="str">
        <f t="shared" si="98"/>
        <v/>
      </c>
      <c r="AT174" s="35" t="str">
        <f t="shared" si="99"/>
        <v/>
      </c>
      <c r="AU174" s="35" t="str">
        <f t="shared" si="100"/>
        <v/>
      </c>
      <c r="AV174" s="35" t="str">
        <f t="shared" si="101"/>
        <v/>
      </c>
      <c r="AW174" s="58" t="str">
        <f t="shared" si="102"/>
        <v/>
      </c>
      <c r="AX174" s="62" t="str">
        <f t="shared" si="103"/>
        <v/>
      </c>
      <c r="AY174" s="62" t="str">
        <f t="shared" si="104"/>
        <v/>
      </c>
      <c r="AZ174" s="62" t="str">
        <f t="shared" si="105"/>
        <v/>
      </c>
      <c r="BA174" s="62" t="str">
        <f t="shared" si="106"/>
        <v/>
      </c>
      <c r="BB174" s="62" t="str">
        <f t="shared" si="107"/>
        <v/>
      </c>
      <c r="BC174" s="62" t="str">
        <f t="shared" si="108"/>
        <v/>
      </c>
      <c r="BD174" s="69" t="str">
        <f t="shared" si="109"/>
        <v/>
      </c>
      <c r="BE174" s="69" t="str">
        <f t="shared" si="110"/>
        <v/>
      </c>
      <c r="BF174" s="69" t="str">
        <f>IF(Z174=Z175,"",SUM(AW$9:AW174)-SUM(BF$9:BF173))</f>
        <v/>
      </c>
      <c r="BG174" s="12">
        <f t="shared" si="112"/>
        <v>166</v>
      </c>
    </row>
    <row r="175" spans="1:59" ht="20.100000000000001" customHeight="1">
      <c r="A175" s="13">
        <f t="shared" si="111"/>
        <v>167</v>
      </c>
      <c r="B175" s="153"/>
      <c r="C175" s="33"/>
      <c r="D175" s="33"/>
      <c r="E175" s="154"/>
      <c r="F175" s="155"/>
      <c r="G175" s="156"/>
      <c r="H175" s="19" t="str">
        <f t="shared" si="76"/>
        <v/>
      </c>
      <c r="I175" s="157"/>
      <c r="J175" s="19" t="str">
        <f t="shared" si="77"/>
        <v/>
      </c>
      <c r="K175" s="33"/>
      <c r="L175" s="34"/>
      <c r="M175" s="34"/>
      <c r="N175" s="19" t="str">
        <f t="shared" si="78"/>
        <v/>
      </c>
      <c r="O175" s="157"/>
      <c r="P175" s="19" t="str">
        <f t="shared" si="79"/>
        <v/>
      </c>
      <c r="Q175" s="19" t="str">
        <f t="shared" si="80"/>
        <v/>
      </c>
      <c r="R175" s="22"/>
      <c r="S175" s="33"/>
      <c r="T175" s="35" t="str">
        <f>IF(E175="","",Instructions!$B$5)</f>
        <v/>
      </c>
      <c r="U175" s="75" t="str">
        <f>IF(E175="","",Instructions!$C$5)</f>
        <v/>
      </c>
      <c r="V175" s="87" t="str">
        <f t="shared" si="81"/>
        <v/>
      </c>
      <c r="W175" s="72" t="str">
        <f>IF(E175="","",VLOOKUP(D175,Supervisors!$B$9:$F$32,5,FALSE))</f>
        <v/>
      </c>
      <c r="X175" s="72" t="str">
        <f>IF(E175="","",VLOOKUP(D175,Supervisors!$B$9:$G$32,6,FALSE))</f>
        <v/>
      </c>
      <c r="Y175" s="20" t="str">
        <f t="shared" si="82"/>
        <v/>
      </c>
      <c r="Z175" s="20" t="str">
        <f t="shared" si="83"/>
        <v/>
      </c>
      <c r="AA175" s="20" t="str">
        <f t="shared" si="84"/>
        <v/>
      </c>
      <c r="AB175" s="20" t="str">
        <f t="shared" si="85"/>
        <v/>
      </c>
      <c r="AC175" s="20" t="str">
        <f t="shared" si="86"/>
        <v/>
      </c>
      <c r="AD175" s="20" t="str">
        <f t="shared" si="87"/>
        <v/>
      </c>
      <c r="AE175" s="20" t="str">
        <f>IF(E175="","",SUM( INDEX( $H$9, 1) : H175))</f>
        <v/>
      </c>
      <c r="AF175" s="20" t="str">
        <f t="shared" si="88"/>
        <v/>
      </c>
      <c r="AG175" s="20" t="str">
        <f>IF(E175="","",SUM($AF$9:AF175))</f>
        <v/>
      </c>
      <c r="AH175" s="43" t="str">
        <f t="shared" si="89"/>
        <v/>
      </c>
      <c r="AI175" s="20" t="str">
        <f t="shared" si="90"/>
        <v/>
      </c>
      <c r="AJ175" s="20" t="str">
        <f t="shared" si="91"/>
        <v/>
      </c>
      <c r="AK175" s="20" t="str">
        <f t="shared" si="92"/>
        <v/>
      </c>
      <c r="AL175" s="20" t="str">
        <f>IF(E175="","",SUM( INDEX($I$9, 1) : I175))</f>
        <v/>
      </c>
      <c r="AM175" s="20" t="str">
        <f t="shared" si="93"/>
        <v/>
      </c>
      <c r="AN175" s="20" t="str">
        <f>IF(E175="","",SUM( INDEX($AM$9, 1) : AM175))</f>
        <v/>
      </c>
      <c r="AO175" s="43" t="str">
        <f t="shared" si="94"/>
        <v/>
      </c>
      <c r="AP175" s="43" t="str">
        <f t="shared" si="95"/>
        <v/>
      </c>
      <c r="AQ175" s="35" t="str">
        <f t="shared" si="96"/>
        <v/>
      </c>
      <c r="AR175" s="35" t="str">
        <f t="shared" si="97"/>
        <v/>
      </c>
      <c r="AS175" s="35" t="str">
        <f t="shared" si="98"/>
        <v/>
      </c>
      <c r="AT175" s="35" t="str">
        <f t="shared" si="99"/>
        <v/>
      </c>
      <c r="AU175" s="35" t="str">
        <f t="shared" si="100"/>
        <v/>
      </c>
      <c r="AV175" s="35" t="str">
        <f t="shared" si="101"/>
        <v/>
      </c>
      <c r="AW175" s="58" t="str">
        <f t="shared" si="102"/>
        <v/>
      </c>
      <c r="AX175" s="62" t="str">
        <f t="shared" si="103"/>
        <v/>
      </c>
      <c r="AY175" s="62" t="str">
        <f t="shared" si="104"/>
        <v/>
      </c>
      <c r="AZ175" s="62" t="str">
        <f t="shared" si="105"/>
        <v/>
      </c>
      <c r="BA175" s="62" t="str">
        <f t="shared" si="106"/>
        <v/>
      </c>
      <c r="BB175" s="62" t="str">
        <f t="shared" si="107"/>
        <v/>
      </c>
      <c r="BC175" s="62" t="str">
        <f t="shared" si="108"/>
        <v/>
      </c>
      <c r="BD175" s="69" t="str">
        <f t="shared" si="109"/>
        <v/>
      </c>
      <c r="BE175" s="69" t="str">
        <f t="shared" si="110"/>
        <v/>
      </c>
      <c r="BF175" s="69" t="str">
        <f>IF(Z175=Z176,"",SUM(AW$9:AW175)-SUM(BF$9:BF174))</f>
        <v/>
      </c>
      <c r="BG175" s="12">
        <f t="shared" si="112"/>
        <v>167</v>
      </c>
    </row>
    <row r="176" spans="1:59" ht="20.100000000000001" customHeight="1">
      <c r="A176" s="13">
        <f t="shared" si="111"/>
        <v>168</v>
      </c>
      <c r="B176" s="153"/>
      <c r="C176" s="33"/>
      <c r="D176" s="33"/>
      <c r="E176" s="154"/>
      <c r="F176" s="155"/>
      <c r="G176" s="156"/>
      <c r="H176" s="19" t="str">
        <f t="shared" si="76"/>
        <v/>
      </c>
      <c r="I176" s="157"/>
      <c r="J176" s="19" t="str">
        <f t="shared" si="77"/>
        <v/>
      </c>
      <c r="K176" s="33"/>
      <c r="L176" s="34"/>
      <c r="M176" s="34"/>
      <c r="N176" s="19" t="str">
        <f t="shared" si="78"/>
        <v/>
      </c>
      <c r="O176" s="157"/>
      <c r="P176" s="19" t="str">
        <f t="shared" si="79"/>
        <v/>
      </c>
      <c r="Q176" s="19" t="str">
        <f t="shared" si="80"/>
        <v/>
      </c>
      <c r="R176" s="22"/>
      <c r="S176" s="33"/>
      <c r="T176" s="35" t="str">
        <f>IF(E176="","",Instructions!$B$5)</f>
        <v/>
      </c>
      <c r="U176" s="75" t="str">
        <f>IF(E176="","",Instructions!$C$5)</f>
        <v/>
      </c>
      <c r="V176" s="87" t="str">
        <f t="shared" si="81"/>
        <v/>
      </c>
      <c r="W176" s="72" t="str">
        <f>IF(E176="","",VLOOKUP(D176,Supervisors!$B$9:$F$32,5,FALSE))</f>
        <v/>
      </c>
      <c r="X176" s="72" t="str">
        <f>IF(E176="","",VLOOKUP(D176,Supervisors!$B$9:$G$32,6,FALSE))</f>
        <v/>
      </c>
      <c r="Y176" s="20" t="str">
        <f t="shared" si="82"/>
        <v/>
      </c>
      <c r="Z176" s="20" t="str">
        <f t="shared" si="83"/>
        <v/>
      </c>
      <c r="AA176" s="20" t="str">
        <f t="shared" si="84"/>
        <v/>
      </c>
      <c r="AB176" s="20" t="str">
        <f t="shared" si="85"/>
        <v/>
      </c>
      <c r="AC176" s="20" t="str">
        <f t="shared" si="86"/>
        <v/>
      </c>
      <c r="AD176" s="20" t="str">
        <f t="shared" si="87"/>
        <v/>
      </c>
      <c r="AE176" s="20" t="str">
        <f>IF(E176="","",SUM( INDEX( $H$9, 1) : H176))</f>
        <v/>
      </c>
      <c r="AF176" s="20" t="str">
        <f t="shared" si="88"/>
        <v/>
      </c>
      <c r="AG176" s="20" t="str">
        <f>IF(E176="","",SUM($AF$9:AF176))</f>
        <v/>
      </c>
      <c r="AH176" s="43" t="str">
        <f t="shared" si="89"/>
        <v/>
      </c>
      <c r="AI176" s="20" t="str">
        <f t="shared" si="90"/>
        <v/>
      </c>
      <c r="AJ176" s="20" t="str">
        <f t="shared" si="91"/>
        <v/>
      </c>
      <c r="AK176" s="20" t="str">
        <f t="shared" si="92"/>
        <v/>
      </c>
      <c r="AL176" s="20" t="str">
        <f>IF(E176="","",SUM( INDEX($I$9, 1) : I176))</f>
        <v/>
      </c>
      <c r="AM176" s="20" t="str">
        <f t="shared" si="93"/>
        <v/>
      </c>
      <c r="AN176" s="20" t="str">
        <f>IF(E176="","",SUM( INDEX($AM$9, 1) : AM176))</f>
        <v/>
      </c>
      <c r="AO176" s="43" t="str">
        <f t="shared" si="94"/>
        <v/>
      </c>
      <c r="AP176" s="43" t="str">
        <f t="shared" si="95"/>
        <v/>
      </c>
      <c r="AQ176" s="35" t="str">
        <f t="shared" si="96"/>
        <v/>
      </c>
      <c r="AR176" s="35" t="str">
        <f t="shared" si="97"/>
        <v/>
      </c>
      <c r="AS176" s="35" t="str">
        <f t="shared" si="98"/>
        <v/>
      </c>
      <c r="AT176" s="35" t="str">
        <f t="shared" si="99"/>
        <v/>
      </c>
      <c r="AU176" s="35" t="str">
        <f t="shared" si="100"/>
        <v/>
      </c>
      <c r="AV176" s="35" t="str">
        <f t="shared" si="101"/>
        <v/>
      </c>
      <c r="AW176" s="58" t="str">
        <f t="shared" si="102"/>
        <v/>
      </c>
      <c r="AX176" s="62" t="str">
        <f t="shared" si="103"/>
        <v/>
      </c>
      <c r="AY176" s="62" t="str">
        <f t="shared" si="104"/>
        <v/>
      </c>
      <c r="AZ176" s="62" t="str">
        <f t="shared" si="105"/>
        <v/>
      </c>
      <c r="BA176" s="62" t="str">
        <f t="shared" si="106"/>
        <v/>
      </c>
      <c r="BB176" s="62" t="str">
        <f t="shared" si="107"/>
        <v/>
      </c>
      <c r="BC176" s="62" t="str">
        <f t="shared" si="108"/>
        <v/>
      </c>
      <c r="BD176" s="69" t="str">
        <f t="shared" si="109"/>
        <v/>
      </c>
      <c r="BE176" s="69" t="str">
        <f t="shared" si="110"/>
        <v/>
      </c>
      <c r="BF176" s="69" t="str">
        <f>IF(Z176=Z177,"",SUM(AW$9:AW176)-SUM(BF$9:BF175))</f>
        <v/>
      </c>
      <c r="BG176" s="12">
        <f t="shared" si="112"/>
        <v>168</v>
      </c>
    </row>
    <row r="177" spans="1:59" ht="20.100000000000001" customHeight="1">
      <c r="A177" s="13">
        <f t="shared" si="111"/>
        <v>169</v>
      </c>
      <c r="B177" s="153"/>
      <c r="C177" s="33"/>
      <c r="D177" s="33"/>
      <c r="E177" s="154"/>
      <c r="F177" s="155"/>
      <c r="G177" s="156"/>
      <c r="H177" s="19" t="str">
        <f t="shared" si="76"/>
        <v/>
      </c>
      <c r="I177" s="157"/>
      <c r="J177" s="19" t="str">
        <f t="shared" si="77"/>
        <v/>
      </c>
      <c r="K177" s="33"/>
      <c r="L177" s="34"/>
      <c r="M177" s="34"/>
      <c r="N177" s="19" t="str">
        <f t="shared" si="78"/>
        <v/>
      </c>
      <c r="O177" s="157"/>
      <c r="P177" s="19" t="str">
        <f t="shared" si="79"/>
        <v/>
      </c>
      <c r="Q177" s="19" t="str">
        <f t="shared" si="80"/>
        <v/>
      </c>
      <c r="R177" s="22"/>
      <c r="S177" s="33"/>
      <c r="T177" s="35" t="str">
        <f>IF(E177="","",Instructions!$B$5)</f>
        <v/>
      </c>
      <c r="U177" s="75" t="str">
        <f>IF(E177="","",Instructions!$C$5)</f>
        <v/>
      </c>
      <c r="V177" s="87" t="str">
        <f t="shared" si="81"/>
        <v/>
      </c>
      <c r="W177" s="72" t="str">
        <f>IF(E177="","",VLOOKUP(D177,Supervisors!$B$9:$F$32,5,FALSE))</f>
        <v/>
      </c>
      <c r="X177" s="72" t="str">
        <f>IF(E177="","",VLOOKUP(D177,Supervisors!$B$9:$G$32,6,FALSE))</f>
        <v/>
      </c>
      <c r="Y177" s="20" t="str">
        <f t="shared" si="82"/>
        <v/>
      </c>
      <c r="Z177" s="20" t="str">
        <f t="shared" si="83"/>
        <v/>
      </c>
      <c r="AA177" s="20" t="str">
        <f t="shared" si="84"/>
        <v/>
      </c>
      <c r="AB177" s="20" t="str">
        <f t="shared" si="85"/>
        <v/>
      </c>
      <c r="AC177" s="20" t="str">
        <f t="shared" si="86"/>
        <v/>
      </c>
      <c r="AD177" s="20" t="str">
        <f t="shared" si="87"/>
        <v/>
      </c>
      <c r="AE177" s="20" t="str">
        <f>IF(E177="","",SUM( INDEX( $H$9, 1) : H177))</f>
        <v/>
      </c>
      <c r="AF177" s="20" t="str">
        <f t="shared" si="88"/>
        <v/>
      </c>
      <c r="AG177" s="20" t="str">
        <f>IF(E177="","",SUM($AF$9:AF177))</f>
        <v/>
      </c>
      <c r="AH177" s="43" t="str">
        <f t="shared" si="89"/>
        <v/>
      </c>
      <c r="AI177" s="20" t="str">
        <f t="shared" si="90"/>
        <v/>
      </c>
      <c r="AJ177" s="20" t="str">
        <f t="shared" si="91"/>
        <v/>
      </c>
      <c r="AK177" s="20" t="str">
        <f t="shared" si="92"/>
        <v/>
      </c>
      <c r="AL177" s="20" t="str">
        <f>IF(E177="","",SUM( INDEX($I$9, 1) : I177))</f>
        <v/>
      </c>
      <c r="AM177" s="20" t="str">
        <f t="shared" si="93"/>
        <v/>
      </c>
      <c r="AN177" s="20" t="str">
        <f>IF(E177="","",SUM( INDEX($AM$9, 1) : AM177))</f>
        <v/>
      </c>
      <c r="AO177" s="43" t="str">
        <f t="shared" si="94"/>
        <v/>
      </c>
      <c r="AP177" s="43" t="str">
        <f t="shared" si="95"/>
        <v/>
      </c>
      <c r="AQ177" s="35" t="str">
        <f t="shared" si="96"/>
        <v/>
      </c>
      <c r="AR177" s="35" t="str">
        <f t="shared" si="97"/>
        <v/>
      </c>
      <c r="AS177" s="35" t="str">
        <f t="shared" si="98"/>
        <v/>
      </c>
      <c r="AT177" s="35" t="str">
        <f t="shared" si="99"/>
        <v/>
      </c>
      <c r="AU177" s="35" t="str">
        <f t="shared" si="100"/>
        <v/>
      </c>
      <c r="AV177" s="35" t="str">
        <f t="shared" si="101"/>
        <v/>
      </c>
      <c r="AW177" s="58" t="str">
        <f t="shared" si="102"/>
        <v/>
      </c>
      <c r="AX177" s="62" t="str">
        <f t="shared" si="103"/>
        <v/>
      </c>
      <c r="AY177" s="62" t="str">
        <f t="shared" si="104"/>
        <v/>
      </c>
      <c r="AZ177" s="62" t="str">
        <f t="shared" si="105"/>
        <v/>
      </c>
      <c r="BA177" s="62" t="str">
        <f t="shared" si="106"/>
        <v/>
      </c>
      <c r="BB177" s="62" t="str">
        <f t="shared" si="107"/>
        <v/>
      </c>
      <c r="BC177" s="62" t="str">
        <f t="shared" si="108"/>
        <v/>
      </c>
      <c r="BD177" s="69" t="str">
        <f t="shared" si="109"/>
        <v/>
      </c>
      <c r="BE177" s="69" t="str">
        <f t="shared" si="110"/>
        <v/>
      </c>
      <c r="BF177" s="69" t="str">
        <f>IF(Z177=Z178,"",SUM(AW$9:AW177)-SUM(BF$9:BF176))</f>
        <v/>
      </c>
      <c r="BG177" s="12">
        <f t="shared" si="112"/>
        <v>169</v>
      </c>
    </row>
    <row r="178" spans="1:59" ht="20.100000000000001" customHeight="1">
      <c r="A178" s="13">
        <f t="shared" si="111"/>
        <v>170</v>
      </c>
      <c r="B178" s="153"/>
      <c r="C178" s="33"/>
      <c r="D178" s="33"/>
      <c r="E178" s="154"/>
      <c r="F178" s="155"/>
      <c r="G178" s="156"/>
      <c r="H178" s="19" t="str">
        <f t="shared" si="76"/>
        <v/>
      </c>
      <c r="I178" s="157"/>
      <c r="J178" s="19" t="str">
        <f t="shared" si="77"/>
        <v/>
      </c>
      <c r="K178" s="33"/>
      <c r="L178" s="34"/>
      <c r="M178" s="34"/>
      <c r="N178" s="19" t="str">
        <f t="shared" si="78"/>
        <v/>
      </c>
      <c r="O178" s="157"/>
      <c r="P178" s="19" t="str">
        <f t="shared" si="79"/>
        <v/>
      </c>
      <c r="Q178" s="19" t="str">
        <f t="shared" si="80"/>
        <v/>
      </c>
      <c r="R178" s="22"/>
      <c r="S178" s="33"/>
      <c r="T178" s="35" t="str">
        <f>IF(E178="","",Instructions!$B$5)</f>
        <v/>
      </c>
      <c r="U178" s="75" t="str">
        <f>IF(E178="","",Instructions!$C$5)</f>
        <v/>
      </c>
      <c r="V178" s="87" t="str">
        <f t="shared" si="81"/>
        <v/>
      </c>
      <c r="W178" s="72" t="str">
        <f>IF(E178="","",VLOOKUP(D178,Supervisors!$B$9:$F$32,5,FALSE))</f>
        <v/>
      </c>
      <c r="X178" s="72" t="str">
        <f>IF(E178="","",VLOOKUP(D178,Supervisors!$B$9:$G$32,6,FALSE))</f>
        <v/>
      </c>
      <c r="Y178" s="20" t="str">
        <f t="shared" si="82"/>
        <v/>
      </c>
      <c r="Z178" s="20" t="str">
        <f t="shared" si="83"/>
        <v/>
      </c>
      <c r="AA178" s="20" t="str">
        <f t="shared" si="84"/>
        <v/>
      </c>
      <c r="AB178" s="20" t="str">
        <f t="shared" si="85"/>
        <v/>
      </c>
      <c r="AC178" s="20" t="str">
        <f t="shared" si="86"/>
        <v/>
      </c>
      <c r="AD178" s="20" t="str">
        <f t="shared" si="87"/>
        <v/>
      </c>
      <c r="AE178" s="20" t="str">
        <f>IF(E178="","",SUM( INDEX( $H$9, 1) : H178))</f>
        <v/>
      </c>
      <c r="AF178" s="20" t="str">
        <f t="shared" si="88"/>
        <v/>
      </c>
      <c r="AG178" s="20" t="str">
        <f>IF(E178="","",SUM($AF$9:AF178))</f>
        <v/>
      </c>
      <c r="AH178" s="43" t="str">
        <f t="shared" si="89"/>
        <v/>
      </c>
      <c r="AI178" s="20" t="str">
        <f t="shared" si="90"/>
        <v/>
      </c>
      <c r="AJ178" s="20" t="str">
        <f t="shared" si="91"/>
        <v/>
      </c>
      <c r="AK178" s="20" t="str">
        <f t="shared" si="92"/>
        <v/>
      </c>
      <c r="AL178" s="20" t="str">
        <f>IF(E178="","",SUM( INDEX($I$9, 1) : I178))</f>
        <v/>
      </c>
      <c r="AM178" s="20" t="str">
        <f t="shared" si="93"/>
        <v/>
      </c>
      <c r="AN178" s="20" t="str">
        <f>IF(E178="","",SUM( INDEX($AM$9, 1) : AM178))</f>
        <v/>
      </c>
      <c r="AO178" s="43" t="str">
        <f t="shared" si="94"/>
        <v/>
      </c>
      <c r="AP178" s="43" t="str">
        <f t="shared" si="95"/>
        <v/>
      </c>
      <c r="AQ178" s="35" t="str">
        <f t="shared" si="96"/>
        <v/>
      </c>
      <c r="AR178" s="35" t="str">
        <f t="shared" si="97"/>
        <v/>
      </c>
      <c r="AS178" s="35" t="str">
        <f t="shared" si="98"/>
        <v/>
      </c>
      <c r="AT178" s="35" t="str">
        <f t="shared" si="99"/>
        <v/>
      </c>
      <c r="AU178" s="35" t="str">
        <f t="shared" si="100"/>
        <v/>
      </c>
      <c r="AV178" s="35" t="str">
        <f t="shared" si="101"/>
        <v/>
      </c>
      <c r="AW178" s="58" t="str">
        <f t="shared" si="102"/>
        <v/>
      </c>
      <c r="AX178" s="62" t="str">
        <f t="shared" si="103"/>
        <v/>
      </c>
      <c r="AY178" s="62" t="str">
        <f t="shared" si="104"/>
        <v/>
      </c>
      <c r="AZ178" s="62" t="str">
        <f t="shared" si="105"/>
        <v/>
      </c>
      <c r="BA178" s="62" t="str">
        <f t="shared" si="106"/>
        <v/>
      </c>
      <c r="BB178" s="62" t="str">
        <f t="shared" si="107"/>
        <v/>
      </c>
      <c r="BC178" s="62" t="str">
        <f t="shared" si="108"/>
        <v/>
      </c>
      <c r="BD178" s="69" t="str">
        <f t="shared" si="109"/>
        <v/>
      </c>
      <c r="BE178" s="69" t="str">
        <f t="shared" si="110"/>
        <v/>
      </c>
      <c r="BF178" s="69" t="str">
        <f>IF(Z178=Z179,"",SUM(AW$9:AW178)-SUM(BF$9:BF177))</f>
        <v/>
      </c>
      <c r="BG178" s="12">
        <f t="shared" si="112"/>
        <v>170</v>
      </c>
    </row>
    <row r="179" spans="1:59" ht="20.100000000000001" customHeight="1">
      <c r="A179" s="13">
        <f t="shared" si="111"/>
        <v>171</v>
      </c>
      <c r="B179" s="153"/>
      <c r="C179" s="33"/>
      <c r="D179" s="33"/>
      <c r="E179" s="154"/>
      <c r="F179" s="155"/>
      <c r="G179" s="156"/>
      <c r="H179" s="19" t="str">
        <f t="shared" si="76"/>
        <v/>
      </c>
      <c r="I179" s="157"/>
      <c r="J179" s="19" t="str">
        <f t="shared" si="77"/>
        <v/>
      </c>
      <c r="K179" s="33"/>
      <c r="L179" s="34"/>
      <c r="M179" s="34"/>
      <c r="N179" s="19" t="str">
        <f t="shared" si="78"/>
        <v/>
      </c>
      <c r="O179" s="157"/>
      <c r="P179" s="19" t="str">
        <f t="shared" si="79"/>
        <v/>
      </c>
      <c r="Q179" s="19" t="str">
        <f t="shared" si="80"/>
        <v/>
      </c>
      <c r="R179" s="22"/>
      <c r="S179" s="33"/>
      <c r="T179" s="35" t="str">
        <f>IF(E179="","",Instructions!$B$5)</f>
        <v/>
      </c>
      <c r="U179" s="75" t="str">
        <f>IF(E179="","",Instructions!$C$5)</f>
        <v/>
      </c>
      <c r="V179" s="87" t="str">
        <f t="shared" si="81"/>
        <v/>
      </c>
      <c r="W179" s="72" t="str">
        <f>IF(E179="","",VLOOKUP(D179,Supervisors!$B$9:$F$32,5,FALSE))</f>
        <v/>
      </c>
      <c r="X179" s="72" t="str">
        <f>IF(E179="","",VLOOKUP(D179,Supervisors!$B$9:$G$32,6,FALSE))</f>
        <v/>
      </c>
      <c r="Y179" s="20" t="str">
        <f t="shared" si="82"/>
        <v/>
      </c>
      <c r="Z179" s="20" t="str">
        <f t="shared" si="83"/>
        <v/>
      </c>
      <c r="AA179" s="20" t="str">
        <f t="shared" si="84"/>
        <v/>
      </c>
      <c r="AB179" s="20" t="str">
        <f t="shared" si="85"/>
        <v/>
      </c>
      <c r="AC179" s="20" t="str">
        <f t="shared" si="86"/>
        <v/>
      </c>
      <c r="AD179" s="20" t="str">
        <f t="shared" si="87"/>
        <v/>
      </c>
      <c r="AE179" s="20" t="str">
        <f>IF(E179="","",SUM( INDEX( $H$9, 1) : H179))</f>
        <v/>
      </c>
      <c r="AF179" s="20" t="str">
        <f t="shared" si="88"/>
        <v/>
      </c>
      <c r="AG179" s="20" t="str">
        <f>IF(E179="","",SUM($AF$9:AF179))</f>
        <v/>
      </c>
      <c r="AH179" s="43" t="str">
        <f t="shared" si="89"/>
        <v/>
      </c>
      <c r="AI179" s="20" t="str">
        <f t="shared" si="90"/>
        <v/>
      </c>
      <c r="AJ179" s="20" t="str">
        <f t="shared" si="91"/>
        <v/>
      </c>
      <c r="AK179" s="20" t="str">
        <f t="shared" si="92"/>
        <v/>
      </c>
      <c r="AL179" s="20" t="str">
        <f>IF(E179="","",SUM( INDEX($I$9, 1) : I179))</f>
        <v/>
      </c>
      <c r="AM179" s="20" t="str">
        <f t="shared" si="93"/>
        <v/>
      </c>
      <c r="AN179" s="20" t="str">
        <f>IF(E179="","",SUM( INDEX($AM$9, 1) : AM179))</f>
        <v/>
      </c>
      <c r="AO179" s="43" t="str">
        <f t="shared" si="94"/>
        <v/>
      </c>
      <c r="AP179" s="43" t="str">
        <f t="shared" si="95"/>
        <v/>
      </c>
      <c r="AQ179" s="35" t="str">
        <f t="shared" si="96"/>
        <v/>
      </c>
      <c r="AR179" s="35" t="str">
        <f t="shared" si="97"/>
        <v/>
      </c>
      <c r="AS179" s="35" t="str">
        <f t="shared" si="98"/>
        <v/>
      </c>
      <c r="AT179" s="35" t="str">
        <f t="shared" si="99"/>
        <v/>
      </c>
      <c r="AU179" s="35" t="str">
        <f t="shared" si="100"/>
        <v/>
      </c>
      <c r="AV179" s="35" t="str">
        <f t="shared" si="101"/>
        <v/>
      </c>
      <c r="AW179" s="58" t="str">
        <f t="shared" si="102"/>
        <v/>
      </c>
      <c r="AX179" s="62" t="str">
        <f t="shared" si="103"/>
        <v/>
      </c>
      <c r="AY179" s="62" t="str">
        <f t="shared" si="104"/>
        <v/>
      </c>
      <c r="AZ179" s="62" t="str">
        <f t="shared" si="105"/>
        <v/>
      </c>
      <c r="BA179" s="62" t="str">
        <f t="shared" si="106"/>
        <v/>
      </c>
      <c r="BB179" s="62" t="str">
        <f t="shared" si="107"/>
        <v/>
      </c>
      <c r="BC179" s="62" t="str">
        <f t="shared" si="108"/>
        <v/>
      </c>
      <c r="BD179" s="69" t="str">
        <f t="shared" si="109"/>
        <v/>
      </c>
      <c r="BE179" s="69" t="str">
        <f t="shared" si="110"/>
        <v/>
      </c>
      <c r="BF179" s="69" t="str">
        <f>IF(Z179=Z180,"",SUM(AW$9:AW179)-SUM(BF$9:BF178))</f>
        <v/>
      </c>
      <c r="BG179" s="12">
        <f t="shared" si="112"/>
        <v>171</v>
      </c>
    </row>
    <row r="180" spans="1:59" ht="20.100000000000001" customHeight="1">
      <c r="A180" s="13">
        <f t="shared" si="111"/>
        <v>172</v>
      </c>
      <c r="B180" s="153"/>
      <c r="C180" s="33"/>
      <c r="D180" s="33"/>
      <c r="E180" s="154"/>
      <c r="F180" s="155"/>
      <c r="G180" s="156"/>
      <c r="H180" s="19" t="str">
        <f t="shared" si="76"/>
        <v/>
      </c>
      <c r="I180" s="157"/>
      <c r="J180" s="19" t="str">
        <f t="shared" si="77"/>
        <v/>
      </c>
      <c r="K180" s="33"/>
      <c r="L180" s="34"/>
      <c r="M180" s="34"/>
      <c r="N180" s="19" t="str">
        <f t="shared" si="78"/>
        <v/>
      </c>
      <c r="O180" s="157"/>
      <c r="P180" s="19" t="str">
        <f t="shared" si="79"/>
        <v/>
      </c>
      <c r="Q180" s="19" t="str">
        <f t="shared" si="80"/>
        <v/>
      </c>
      <c r="R180" s="22"/>
      <c r="S180" s="33"/>
      <c r="T180" s="35" t="str">
        <f>IF(E180="","",Instructions!$B$5)</f>
        <v/>
      </c>
      <c r="U180" s="75" t="str">
        <f>IF(E180="","",Instructions!$C$5)</f>
        <v/>
      </c>
      <c r="V180" s="87" t="str">
        <f t="shared" si="81"/>
        <v/>
      </c>
      <c r="W180" s="72" t="str">
        <f>IF(E180="","",VLOOKUP(D180,Supervisors!$B$9:$F$32,5,FALSE))</f>
        <v/>
      </c>
      <c r="X180" s="72" t="str">
        <f>IF(E180="","",VLOOKUP(D180,Supervisors!$B$9:$G$32,6,FALSE))</f>
        <v/>
      </c>
      <c r="Y180" s="20" t="str">
        <f t="shared" si="82"/>
        <v/>
      </c>
      <c r="Z180" s="20" t="str">
        <f t="shared" si="83"/>
        <v/>
      </c>
      <c r="AA180" s="20" t="str">
        <f t="shared" si="84"/>
        <v/>
      </c>
      <c r="AB180" s="20" t="str">
        <f t="shared" si="85"/>
        <v/>
      </c>
      <c r="AC180" s="20" t="str">
        <f t="shared" si="86"/>
        <v/>
      </c>
      <c r="AD180" s="20" t="str">
        <f t="shared" si="87"/>
        <v/>
      </c>
      <c r="AE180" s="20" t="str">
        <f>IF(E180="","",SUM( INDEX( $H$9, 1) : H180))</f>
        <v/>
      </c>
      <c r="AF180" s="20" t="str">
        <f t="shared" si="88"/>
        <v/>
      </c>
      <c r="AG180" s="20" t="str">
        <f>IF(E180="","",SUM($AF$9:AF180))</f>
        <v/>
      </c>
      <c r="AH180" s="43" t="str">
        <f t="shared" si="89"/>
        <v/>
      </c>
      <c r="AI180" s="20" t="str">
        <f t="shared" si="90"/>
        <v/>
      </c>
      <c r="AJ180" s="20" t="str">
        <f t="shared" si="91"/>
        <v/>
      </c>
      <c r="AK180" s="20" t="str">
        <f t="shared" si="92"/>
        <v/>
      </c>
      <c r="AL180" s="20" t="str">
        <f>IF(E180="","",SUM( INDEX($I$9, 1) : I180))</f>
        <v/>
      </c>
      <c r="AM180" s="20" t="str">
        <f t="shared" si="93"/>
        <v/>
      </c>
      <c r="AN180" s="20" t="str">
        <f>IF(E180="","",SUM( INDEX($AM$9, 1) : AM180))</f>
        <v/>
      </c>
      <c r="AO180" s="43" t="str">
        <f t="shared" si="94"/>
        <v/>
      </c>
      <c r="AP180" s="43" t="str">
        <f t="shared" si="95"/>
        <v/>
      </c>
      <c r="AQ180" s="35" t="str">
        <f t="shared" si="96"/>
        <v/>
      </c>
      <c r="AR180" s="35" t="str">
        <f t="shared" si="97"/>
        <v/>
      </c>
      <c r="AS180" s="35" t="str">
        <f t="shared" si="98"/>
        <v/>
      </c>
      <c r="AT180" s="35" t="str">
        <f t="shared" si="99"/>
        <v/>
      </c>
      <c r="AU180" s="35" t="str">
        <f t="shared" si="100"/>
        <v/>
      </c>
      <c r="AV180" s="35" t="str">
        <f t="shared" si="101"/>
        <v/>
      </c>
      <c r="AW180" s="58" t="str">
        <f t="shared" si="102"/>
        <v/>
      </c>
      <c r="AX180" s="62" t="str">
        <f t="shared" si="103"/>
        <v/>
      </c>
      <c r="AY180" s="62" t="str">
        <f t="shared" si="104"/>
        <v/>
      </c>
      <c r="AZ180" s="62" t="str">
        <f t="shared" si="105"/>
        <v/>
      </c>
      <c r="BA180" s="62" t="str">
        <f t="shared" si="106"/>
        <v/>
      </c>
      <c r="BB180" s="62" t="str">
        <f t="shared" si="107"/>
        <v/>
      </c>
      <c r="BC180" s="62" t="str">
        <f t="shared" si="108"/>
        <v/>
      </c>
      <c r="BD180" s="69" t="str">
        <f t="shared" si="109"/>
        <v/>
      </c>
      <c r="BE180" s="69" t="str">
        <f t="shared" si="110"/>
        <v/>
      </c>
      <c r="BF180" s="69" t="str">
        <f>IF(Z180=Z181,"",SUM(AW$9:AW180)-SUM(BF$9:BF179))</f>
        <v/>
      </c>
      <c r="BG180" s="12">
        <f t="shared" si="112"/>
        <v>172</v>
      </c>
    </row>
    <row r="181" spans="1:59" ht="20.100000000000001" customHeight="1">
      <c r="A181" s="13">
        <f t="shared" si="111"/>
        <v>173</v>
      </c>
      <c r="B181" s="153"/>
      <c r="C181" s="33"/>
      <c r="D181" s="33"/>
      <c r="E181" s="154"/>
      <c r="F181" s="155"/>
      <c r="G181" s="156"/>
      <c r="H181" s="19" t="str">
        <f t="shared" si="76"/>
        <v/>
      </c>
      <c r="I181" s="157"/>
      <c r="J181" s="19" t="str">
        <f t="shared" si="77"/>
        <v/>
      </c>
      <c r="K181" s="33"/>
      <c r="L181" s="34"/>
      <c r="M181" s="34"/>
      <c r="N181" s="19" t="str">
        <f t="shared" si="78"/>
        <v/>
      </c>
      <c r="O181" s="157"/>
      <c r="P181" s="19" t="str">
        <f t="shared" si="79"/>
        <v/>
      </c>
      <c r="Q181" s="19" t="str">
        <f t="shared" si="80"/>
        <v/>
      </c>
      <c r="R181" s="22"/>
      <c r="S181" s="33"/>
      <c r="T181" s="35" t="str">
        <f>IF(E181="","",Instructions!$B$5)</f>
        <v/>
      </c>
      <c r="U181" s="75" t="str">
        <f>IF(E181="","",Instructions!$C$5)</f>
        <v/>
      </c>
      <c r="V181" s="87" t="str">
        <f t="shared" si="81"/>
        <v/>
      </c>
      <c r="W181" s="72" t="str">
        <f>IF(E181="","",VLOOKUP(D181,Supervisors!$B$9:$F$32,5,FALSE))</f>
        <v/>
      </c>
      <c r="X181" s="72" t="str">
        <f>IF(E181="","",VLOOKUP(D181,Supervisors!$B$9:$G$32,6,FALSE))</f>
        <v/>
      </c>
      <c r="Y181" s="20" t="str">
        <f t="shared" si="82"/>
        <v/>
      </c>
      <c r="Z181" s="20" t="str">
        <f t="shared" si="83"/>
        <v/>
      </c>
      <c r="AA181" s="20" t="str">
        <f t="shared" si="84"/>
        <v/>
      </c>
      <c r="AB181" s="20" t="str">
        <f t="shared" si="85"/>
        <v/>
      </c>
      <c r="AC181" s="20" t="str">
        <f t="shared" si="86"/>
        <v/>
      </c>
      <c r="AD181" s="20" t="str">
        <f t="shared" si="87"/>
        <v/>
      </c>
      <c r="AE181" s="20" t="str">
        <f>IF(E181="","",SUM( INDEX( $H$9, 1) : H181))</f>
        <v/>
      </c>
      <c r="AF181" s="20" t="str">
        <f t="shared" si="88"/>
        <v/>
      </c>
      <c r="AG181" s="20" t="str">
        <f>IF(E181="","",SUM($AF$9:AF181))</f>
        <v/>
      </c>
      <c r="AH181" s="43" t="str">
        <f t="shared" si="89"/>
        <v/>
      </c>
      <c r="AI181" s="20" t="str">
        <f t="shared" si="90"/>
        <v/>
      </c>
      <c r="AJ181" s="20" t="str">
        <f t="shared" si="91"/>
        <v/>
      </c>
      <c r="AK181" s="20" t="str">
        <f t="shared" si="92"/>
        <v/>
      </c>
      <c r="AL181" s="20" t="str">
        <f>IF(E181="","",SUM( INDEX($I$9, 1) : I181))</f>
        <v/>
      </c>
      <c r="AM181" s="20" t="str">
        <f t="shared" si="93"/>
        <v/>
      </c>
      <c r="AN181" s="20" t="str">
        <f>IF(E181="","",SUM( INDEX($AM$9, 1) : AM181))</f>
        <v/>
      </c>
      <c r="AO181" s="43" t="str">
        <f t="shared" si="94"/>
        <v/>
      </c>
      <c r="AP181" s="43" t="str">
        <f t="shared" si="95"/>
        <v/>
      </c>
      <c r="AQ181" s="35" t="str">
        <f t="shared" si="96"/>
        <v/>
      </c>
      <c r="AR181" s="35" t="str">
        <f t="shared" si="97"/>
        <v/>
      </c>
      <c r="AS181" s="35" t="str">
        <f t="shared" si="98"/>
        <v/>
      </c>
      <c r="AT181" s="35" t="str">
        <f t="shared" si="99"/>
        <v/>
      </c>
      <c r="AU181" s="35" t="str">
        <f t="shared" si="100"/>
        <v/>
      </c>
      <c r="AV181" s="35" t="str">
        <f t="shared" si="101"/>
        <v/>
      </c>
      <c r="AW181" s="58" t="str">
        <f t="shared" si="102"/>
        <v/>
      </c>
      <c r="AX181" s="62" t="str">
        <f t="shared" si="103"/>
        <v/>
      </c>
      <c r="AY181" s="62" t="str">
        <f t="shared" si="104"/>
        <v/>
      </c>
      <c r="AZ181" s="62" t="str">
        <f t="shared" si="105"/>
        <v/>
      </c>
      <c r="BA181" s="62" t="str">
        <f t="shared" si="106"/>
        <v/>
      </c>
      <c r="BB181" s="62" t="str">
        <f t="shared" si="107"/>
        <v/>
      </c>
      <c r="BC181" s="62" t="str">
        <f t="shared" si="108"/>
        <v/>
      </c>
      <c r="BD181" s="69" t="str">
        <f t="shared" si="109"/>
        <v/>
      </c>
      <c r="BE181" s="69" t="str">
        <f t="shared" si="110"/>
        <v/>
      </c>
      <c r="BF181" s="69" t="str">
        <f>IF(Z181=Z182,"",SUM(AW$9:AW181)-SUM(BF$9:BF180))</f>
        <v/>
      </c>
      <c r="BG181" s="12">
        <f t="shared" si="112"/>
        <v>173</v>
      </c>
    </row>
    <row r="182" spans="1:59" ht="20.100000000000001" customHeight="1">
      <c r="A182" s="13">
        <f t="shared" si="111"/>
        <v>174</v>
      </c>
      <c r="B182" s="153"/>
      <c r="C182" s="33"/>
      <c r="D182" s="33"/>
      <c r="E182" s="154"/>
      <c r="F182" s="155"/>
      <c r="G182" s="156"/>
      <c r="H182" s="19" t="str">
        <f t="shared" si="76"/>
        <v/>
      </c>
      <c r="I182" s="157"/>
      <c r="J182" s="19" t="str">
        <f t="shared" si="77"/>
        <v/>
      </c>
      <c r="K182" s="33"/>
      <c r="L182" s="34"/>
      <c r="M182" s="34"/>
      <c r="N182" s="19" t="str">
        <f t="shared" si="78"/>
        <v/>
      </c>
      <c r="O182" s="157"/>
      <c r="P182" s="19" t="str">
        <f t="shared" si="79"/>
        <v/>
      </c>
      <c r="Q182" s="19" t="str">
        <f t="shared" si="80"/>
        <v/>
      </c>
      <c r="R182" s="22"/>
      <c r="S182" s="33"/>
      <c r="T182" s="35" t="str">
        <f>IF(E182="","",Instructions!$B$5)</f>
        <v/>
      </c>
      <c r="U182" s="75" t="str">
        <f>IF(E182="","",Instructions!$C$5)</f>
        <v/>
      </c>
      <c r="V182" s="87" t="str">
        <f t="shared" si="81"/>
        <v/>
      </c>
      <c r="W182" s="72" t="str">
        <f>IF(E182="","",VLOOKUP(D182,Supervisors!$B$9:$F$32,5,FALSE))</f>
        <v/>
      </c>
      <c r="X182" s="72" t="str">
        <f>IF(E182="","",VLOOKUP(D182,Supervisors!$B$9:$G$32,6,FALSE))</f>
        <v/>
      </c>
      <c r="Y182" s="20" t="str">
        <f t="shared" si="82"/>
        <v/>
      </c>
      <c r="Z182" s="20" t="str">
        <f t="shared" si="83"/>
        <v/>
      </c>
      <c r="AA182" s="20" t="str">
        <f t="shared" si="84"/>
        <v/>
      </c>
      <c r="AB182" s="20" t="str">
        <f t="shared" si="85"/>
        <v/>
      </c>
      <c r="AC182" s="20" t="str">
        <f t="shared" si="86"/>
        <v/>
      </c>
      <c r="AD182" s="20" t="str">
        <f t="shared" si="87"/>
        <v/>
      </c>
      <c r="AE182" s="20" t="str">
        <f>IF(E182="","",SUM( INDEX( $H$9, 1) : H182))</f>
        <v/>
      </c>
      <c r="AF182" s="20" t="str">
        <f t="shared" si="88"/>
        <v/>
      </c>
      <c r="AG182" s="20" t="str">
        <f>IF(E182="","",SUM($AF$9:AF182))</f>
        <v/>
      </c>
      <c r="AH182" s="43" t="str">
        <f t="shared" si="89"/>
        <v/>
      </c>
      <c r="AI182" s="20" t="str">
        <f t="shared" si="90"/>
        <v/>
      </c>
      <c r="AJ182" s="20" t="str">
        <f t="shared" si="91"/>
        <v/>
      </c>
      <c r="AK182" s="20" t="str">
        <f t="shared" si="92"/>
        <v/>
      </c>
      <c r="AL182" s="20" t="str">
        <f>IF(E182="","",SUM( INDEX($I$9, 1) : I182))</f>
        <v/>
      </c>
      <c r="AM182" s="20" t="str">
        <f t="shared" si="93"/>
        <v/>
      </c>
      <c r="AN182" s="20" t="str">
        <f>IF(E182="","",SUM( INDEX($AM$9, 1) : AM182))</f>
        <v/>
      </c>
      <c r="AO182" s="43" t="str">
        <f t="shared" si="94"/>
        <v/>
      </c>
      <c r="AP182" s="43" t="str">
        <f t="shared" si="95"/>
        <v/>
      </c>
      <c r="AQ182" s="35" t="str">
        <f t="shared" si="96"/>
        <v/>
      </c>
      <c r="AR182" s="35" t="str">
        <f t="shared" si="97"/>
        <v/>
      </c>
      <c r="AS182" s="35" t="str">
        <f t="shared" si="98"/>
        <v/>
      </c>
      <c r="AT182" s="35" t="str">
        <f t="shared" si="99"/>
        <v/>
      </c>
      <c r="AU182" s="35" t="str">
        <f t="shared" si="100"/>
        <v/>
      </c>
      <c r="AV182" s="35" t="str">
        <f t="shared" si="101"/>
        <v/>
      </c>
      <c r="AW182" s="58" t="str">
        <f t="shared" si="102"/>
        <v/>
      </c>
      <c r="AX182" s="62" t="str">
        <f t="shared" si="103"/>
        <v/>
      </c>
      <c r="AY182" s="62" t="str">
        <f t="shared" si="104"/>
        <v/>
      </c>
      <c r="AZ182" s="62" t="str">
        <f t="shared" si="105"/>
        <v/>
      </c>
      <c r="BA182" s="62" t="str">
        <f t="shared" si="106"/>
        <v/>
      </c>
      <c r="BB182" s="62" t="str">
        <f t="shared" si="107"/>
        <v/>
      </c>
      <c r="BC182" s="62" t="str">
        <f t="shared" si="108"/>
        <v/>
      </c>
      <c r="BD182" s="69" t="str">
        <f t="shared" si="109"/>
        <v/>
      </c>
      <c r="BE182" s="69" t="str">
        <f t="shared" si="110"/>
        <v/>
      </c>
      <c r="BF182" s="69" t="str">
        <f>IF(Z182=Z183,"",SUM(AW$9:AW182)-SUM(BF$9:BF181))</f>
        <v/>
      </c>
      <c r="BG182" s="12">
        <f t="shared" si="112"/>
        <v>174</v>
      </c>
    </row>
    <row r="183" spans="1:59" ht="20.100000000000001" customHeight="1">
      <c r="A183" s="13">
        <f t="shared" si="111"/>
        <v>175</v>
      </c>
      <c r="B183" s="153"/>
      <c r="C183" s="33"/>
      <c r="D183" s="33"/>
      <c r="E183" s="154"/>
      <c r="F183" s="155"/>
      <c r="G183" s="156"/>
      <c r="H183" s="19" t="str">
        <f t="shared" si="76"/>
        <v/>
      </c>
      <c r="I183" s="157"/>
      <c r="J183" s="19" t="str">
        <f t="shared" si="77"/>
        <v/>
      </c>
      <c r="K183" s="33"/>
      <c r="L183" s="34"/>
      <c r="M183" s="34"/>
      <c r="N183" s="19" t="str">
        <f t="shared" si="78"/>
        <v/>
      </c>
      <c r="O183" s="157"/>
      <c r="P183" s="19" t="str">
        <f t="shared" si="79"/>
        <v/>
      </c>
      <c r="Q183" s="19" t="str">
        <f t="shared" si="80"/>
        <v/>
      </c>
      <c r="R183" s="22"/>
      <c r="S183" s="33"/>
      <c r="T183" s="35" t="str">
        <f>IF(E183="","",Instructions!$B$5)</f>
        <v/>
      </c>
      <c r="U183" s="75" t="str">
        <f>IF(E183="","",Instructions!$C$5)</f>
        <v/>
      </c>
      <c r="V183" s="87" t="str">
        <f t="shared" si="81"/>
        <v/>
      </c>
      <c r="W183" s="72" t="str">
        <f>IF(E183="","",VLOOKUP(D183,Supervisors!$B$9:$F$32,5,FALSE))</f>
        <v/>
      </c>
      <c r="X183" s="72" t="str">
        <f>IF(E183="","",VLOOKUP(D183,Supervisors!$B$9:$G$32,6,FALSE))</f>
        <v/>
      </c>
      <c r="Y183" s="20" t="str">
        <f t="shared" si="82"/>
        <v/>
      </c>
      <c r="Z183" s="20" t="str">
        <f t="shared" si="83"/>
        <v/>
      </c>
      <c r="AA183" s="20" t="str">
        <f t="shared" si="84"/>
        <v/>
      </c>
      <c r="AB183" s="20" t="str">
        <f t="shared" si="85"/>
        <v/>
      </c>
      <c r="AC183" s="20" t="str">
        <f t="shared" si="86"/>
        <v/>
      </c>
      <c r="AD183" s="20" t="str">
        <f t="shared" si="87"/>
        <v/>
      </c>
      <c r="AE183" s="20" t="str">
        <f>IF(E183="","",SUM( INDEX( $H$9, 1) : H183))</f>
        <v/>
      </c>
      <c r="AF183" s="20" t="str">
        <f t="shared" si="88"/>
        <v/>
      </c>
      <c r="AG183" s="20" t="str">
        <f>IF(E183="","",SUM($AF$9:AF183))</f>
        <v/>
      </c>
      <c r="AH183" s="43" t="str">
        <f t="shared" si="89"/>
        <v/>
      </c>
      <c r="AI183" s="20" t="str">
        <f t="shared" si="90"/>
        <v/>
      </c>
      <c r="AJ183" s="20" t="str">
        <f t="shared" si="91"/>
        <v/>
      </c>
      <c r="AK183" s="20" t="str">
        <f t="shared" si="92"/>
        <v/>
      </c>
      <c r="AL183" s="20" t="str">
        <f>IF(E183="","",SUM( INDEX($I$9, 1) : I183))</f>
        <v/>
      </c>
      <c r="AM183" s="20" t="str">
        <f t="shared" si="93"/>
        <v/>
      </c>
      <c r="AN183" s="20" t="str">
        <f>IF(E183="","",SUM( INDEX($AM$9, 1) : AM183))</f>
        <v/>
      </c>
      <c r="AO183" s="43" t="str">
        <f t="shared" si="94"/>
        <v/>
      </c>
      <c r="AP183" s="43" t="str">
        <f t="shared" si="95"/>
        <v/>
      </c>
      <c r="AQ183" s="35" t="str">
        <f t="shared" si="96"/>
        <v/>
      </c>
      <c r="AR183" s="35" t="str">
        <f t="shared" si="97"/>
        <v/>
      </c>
      <c r="AS183" s="35" t="str">
        <f t="shared" si="98"/>
        <v/>
      </c>
      <c r="AT183" s="35" t="str">
        <f t="shared" si="99"/>
        <v/>
      </c>
      <c r="AU183" s="35" t="str">
        <f t="shared" si="100"/>
        <v/>
      </c>
      <c r="AV183" s="35" t="str">
        <f t="shared" si="101"/>
        <v/>
      </c>
      <c r="AW183" s="58" t="str">
        <f t="shared" si="102"/>
        <v/>
      </c>
      <c r="AX183" s="62" t="str">
        <f t="shared" si="103"/>
        <v/>
      </c>
      <c r="AY183" s="62" t="str">
        <f t="shared" si="104"/>
        <v/>
      </c>
      <c r="AZ183" s="62" t="str">
        <f t="shared" si="105"/>
        <v/>
      </c>
      <c r="BA183" s="62" t="str">
        <f t="shared" si="106"/>
        <v/>
      </c>
      <c r="BB183" s="62" t="str">
        <f t="shared" si="107"/>
        <v/>
      </c>
      <c r="BC183" s="62" t="str">
        <f t="shared" si="108"/>
        <v/>
      </c>
      <c r="BD183" s="69" t="str">
        <f t="shared" si="109"/>
        <v/>
      </c>
      <c r="BE183" s="69" t="str">
        <f t="shared" si="110"/>
        <v/>
      </c>
      <c r="BF183" s="69" t="str">
        <f>IF(Z183=Z184,"",SUM(AW$9:AW183)-SUM(BF$9:BF182))</f>
        <v/>
      </c>
      <c r="BG183" s="12">
        <f t="shared" si="112"/>
        <v>175</v>
      </c>
    </row>
    <row r="184" spans="1:59" ht="20.100000000000001" customHeight="1">
      <c r="A184" s="13">
        <f t="shared" si="111"/>
        <v>176</v>
      </c>
      <c r="B184" s="153"/>
      <c r="C184" s="33"/>
      <c r="D184" s="33"/>
      <c r="E184" s="154"/>
      <c r="F184" s="155"/>
      <c r="G184" s="156"/>
      <c r="H184" s="19" t="str">
        <f t="shared" si="76"/>
        <v/>
      </c>
      <c r="I184" s="157"/>
      <c r="J184" s="19" t="str">
        <f t="shared" si="77"/>
        <v/>
      </c>
      <c r="K184" s="33"/>
      <c r="L184" s="34"/>
      <c r="M184" s="34"/>
      <c r="N184" s="19" t="str">
        <f t="shared" si="78"/>
        <v/>
      </c>
      <c r="O184" s="157"/>
      <c r="P184" s="19" t="str">
        <f t="shared" si="79"/>
        <v/>
      </c>
      <c r="Q184" s="19" t="str">
        <f t="shared" si="80"/>
        <v/>
      </c>
      <c r="R184" s="22"/>
      <c r="S184" s="33"/>
      <c r="T184" s="35" t="str">
        <f>IF(E184="","",Instructions!$B$5)</f>
        <v/>
      </c>
      <c r="U184" s="75" t="str">
        <f>IF(E184="","",Instructions!$C$5)</f>
        <v/>
      </c>
      <c r="V184" s="87" t="str">
        <f t="shared" si="81"/>
        <v/>
      </c>
      <c r="W184" s="72" t="str">
        <f>IF(E184="","",VLOOKUP(D184,Supervisors!$B$9:$F$32,5,FALSE))</f>
        <v/>
      </c>
      <c r="X184" s="72" t="str">
        <f>IF(E184="","",VLOOKUP(D184,Supervisors!$B$9:$G$32,6,FALSE))</f>
        <v/>
      </c>
      <c r="Y184" s="20" t="str">
        <f t="shared" si="82"/>
        <v/>
      </c>
      <c r="Z184" s="20" t="str">
        <f t="shared" si="83"/>
        <v/>
      </c>
      <c r="AA184" s="20" t="str">
        <f t="shared" si="84"/>
        <v/>
      </c>
      <c r="AB184" s="20" t="str">
        <f t="shared" si="85"/>
        <v/>
      </c>
      <c r="AC184" s="20" t="str">
        <f t="shared" si="86"/>
        <v/>
      </c>
      <c r="AD184" s="20" t="str">
        <f t="shared" si="87"/>
        <v/>
      </c>
      <c r="AE184" s="20" t="str">
        <f>IF(E184="","",SUM( INDEX( $H$9, 1) : H184))</f>
        <v/>
      </c>
      <c r="AF184" s="20" t="str">
        <f t="shared" si="88"/>
        <v/>
      </c>
      <c r="AG184" s="20" t="str">
        <f>IF(E184="","",SUM($AF$9:AF184))</f>
        <v/>
      </c>
      <c r="AH184" s="43" t="str">
        <f t="shared" si="89"/>
        <v/>
      </c>
      <c r="AI184" s="20" t="str">
        <f t="shared" si="90"/>
        <v/>
      </c>
      <c r="AJ184" s="20" t="str">
        <f t="shared" si="91"/>
        <v/>
      </c>
      <c r="AK184" s="20" t="str">
        <f t="shared" si="92"/>
        <v/>
      </c>
      <c r="AL184" s="20" t="str">
        <f>IF(E184="","",SUM( INDEX($I$9, 1) : I184))</f>
        <v/>
      </c>
      <c r="AM184" s="20" t="str">
        <f t="shared" si="93"/>
        <v/>
      </c>
      <c r="AN184" s="20" t="str">
        <f>IF(E184="","",SUM( INDEX($AM$9, 1) : AM184))</f>
        <v/>
      </c>
      <c r="AO184" s="43" t="str">
        <f t="shared" si="94"/>
        <v/>
      </c>
      <c r="AP184" s="43" t="str">
        <f t="shared" si="95"/>
        <v/>
      </c>
      <c r="AQ184" s="35" t="str">
        <f t="shared" si="96"/>
        <v/>
      </c>
      <c r="AR184" s="35" t="str">
        <f t="shared" si="97"/>
        <v/>
      </c>
      <c r="AS184" s="35" t="str">
        <f t="shared" si="98"/>
        <v/>
      </c>
      <c r="AT184" s="35" t="str">
        <f t="shared" si="99"/>
        <v/>
      </c>
      <c r="AU184" s="35" t="str">
        <f t="shared" si="100"/>
        <v/>
      </c>
      <c r="AV184" s="35" t="str">
        <f t="shared" si="101"/>
        <v/>
      </c>
      <c r="AW184" s="58" t="str">
        <f t="shared" si="102"/>
        <v/>
      </c>
      <c r="AX184" s="62" t="str">
        <f t="shared" si="103"/>
        <v/>
      </c>
      <c r="AY184" s="62" t="str">
        <f t="shared" si="104"/>
        <v/>
      </c>
      <c r="AZ184" s="62" t="str">
        <f t="shared" si="105"/>
        <v/>
      </c>
      <c r="BA184" s="62" t="str">
        <f t="shared" si="106"/>
        <v/>
      </c>
      <c r="BB184" s="62" t="str">
        <f t="shared" si="107"/>
        <v/>
      </c>
      <c r="BC184" s="62" t="str">
        <f t="shared" si="108"/>
        <v/>
      </c>
      <c r="BD184" s="69" t="str">
        <f t="shared" si="109"/>
        <v/>
      </c>
      <c r="BE184" s="69" t="str">
        <f t="shared" si="110"/>
        <v/>
      </c>
      <c r="BF184" s="69" t="str">
        <f>IF(Z184=Z185,"",SUM(AW$9:AW184)-SUM(BF$9:BF183))</f>
        <v/>
      </c>
      <c r="BG184" s="12">
        <f t="shared" si="112"/>
        <v>176</v>
      </c>
    </row>
    <row r="185" spans="1:59" ht="20.100000000000001" customHeight="1">
      <c r="A185" s="13">
        <f t="shared" si="111"/>
        <v>177</v>
      </c>
      <c r="B185" s="153"/>
      <c r="C185" s="33"/>
      <c r="D185" s="33"/>
      <c r="E185" s="154"/>
      <c r="F185" s="155"/>
      <c r="G185" s="156"/>
      <c r="H185" s="19" t="str">
        <f t="shared" si="76"/>
        <v/>
      </c>
      <c r="I185" s="157"/>
      <c r="J185" s="19" t="str">
        <f t="shared" si="77"/>
        <v/>
      </c>
      <c r="K185" s="33"/>
      <c r="L185" s="34"/>
      <c r="M185" s="34"/>
      <c r="N185" s="19" t="str">
        <f t="shared" si="78"/>
        <v/>
      </c>
      <c r="O185" s="157"/>
      <c r="P185" s="19" t="str">
        <f t="shared" si="79"/>
        <v/>
      </c>
      <c r="Q185" s="19" t="str">
        <f t="shared" si="80"/>
        <v/>
      </c>
      <c r="R185" s="22"/>
      <c r="S185" s="33"/>
      <c r="T185" s="35" t="str">
        <f>IF(E185="","",Instructions!$B$5)</f>
        <v/>
      </c>
      <c r="U185" s="75" t="str">
        <f>IF(E185="","",Instructions!$C$5)</f>
        <v/>
      </c>
      <c r="V185" s="87" t="str">
        <f t="shared" si="81"/>
        <v/>
      </c>
      <c r="W185" s="72" t="str">
        <f>IF(E185="","",VLOOKUP(D185,Supervisors!$B$9:$F$32,5,FALSE))</f>
        <v/>
      </c>
      <c r="X185" s="72" t="str">
        <f>IF(E185="","",VLOOKUP(D185,Supervisors!$B$9:$G$32,6,FALSE))</f>
        <v/>
      </c>
      <c r="Y185" s="20" t="str">
        <f t="shared" si="82"/>
        <v/>
      </c>
      <c r="Z185" s="20" t="str">
        <f t="shared" si="83"/>
        <v/>
      </c>
      <c r="AA185" s="20" t="str">
        <f t="shared" si="84"/>
        <v/>
      </c>
      <c r="AB185" s="20" t="str">
        <f t="shared" si="85"/>
        <v/>
      </c>
      <c r="AC185" s="20" t="str">
        <f t="shared" si="86"/>
        <v/>
      </c>
      <c r="AD185" s="20" t="str">
        <f t="shared" si="87"/>
        <v/>
      </c>
      <c r="AE185" s="20" t="str">
        <f>IF(E185="","",SUM( INDEX( $H$9, 1) : H185))</f>
        <v/>
      </c>
      <c r="AF185" s="20" t="str">
        <f t="shared" si="88"/>
        <v/>
      </c>
      <c r="AG185" s="20" t="str">
        <f>IF(E185="","",SUM($AF$9:AF185))</f>
        <v/>
      </c>
      <c r="AH185" s="43" t="str">
        <f t="shared" si="89"/>
        <v/>
      </c>
      <c r="AI185" s="20" t="str">
        <f t="shared" si="90"/>
        <v/>
      </c>
      <c r="AJ185" s="20" t="str">
        <f t="shared" si="91"/>
        <v/>
      </c>
      <c r="AK185" s="20" t="str">
        <f t="shared" si="92"/>
        <v/>
      </c>
      <c r="AL185" s="20" t="str">
        <f>IF(E185="","",SUM( INDEX($I$9, 1) : I185))</f>
        <v/>
      </c>
      <c r="AM185" s="20" t="str">
        <f t="shared" si="93"/>
        <v/>
      </c>
      <c r="AN185" s="20" t="str">
        <f>IF(E185="","",SUM( INDEX($AM$9, 1) : AM185))</f>
        <v/>
      </c>
      <c r="AO185" s="43" t="str">
        <f t="shared" si="94"/>
        <v/>
      </c>
      <c r="AP185" s="43" t="str">
        <f t="shared" si="95"/>
        <v/>
      </c>
      <c r="AQ185" s="35" t="str">
        <f t="shared" si="96"/>
        <v/>
      </c>
      <c r="AR185" s="35" t="str">
        <f t="shared" si="97"/>
        <v/>
      </c>
      <c r="AS185" s="35" t="str">
        <f t="shared" si="98"/>
        <v/>
      </c>
      <c r="AT185" s="35" t="str">
        <f t="shared" si="99"/>
        <v/>
      </c>
      <c r="AU185" s="35" t="str">
        <f t="shared" si="100"/>
        <v/>
      </c>
      <c r="AV185" s="35" t="str">
        <f t="shared" si="101"/>
        <v/>
      </c>
      <c r="AW185" s="58" t="str">
        <f t="shared" si="102"/>
        <v/>
      </c>
      <c r="AX185" s="62" t="str">
        <f t="shared" si="103"/>
        <v/>
      </c>
      <c r="AY185" s="62" t="str">
        <f t="shared" si="104"/>
        <v/>
      </c>
      <c r="AZ185" s="62" t="str">
        <f t="shared" si="105"/>
        <v/>
      </c>
      <c r="BA185" s="62" t="str">
        <f t="shared" si="106"/>
        <v/>
      </c>
      <c r="BB185" s="62" t="str">
        <f t="shared" si="107"/>
        <v/>
      </c>
      <c r="BC185" s="62" t="str">
        <f t="shared" si="108"/>
        <v/>
      </c>
      <c r="BD185" s="69" t="str">
        <f t="shared" si="109"/>
        <v/>
      </c>
      <c r="BE185" s="69" t="str">
        <f t="shared" si="110"/>
        <v/>
      </c>
      <c r="BF185" s="69" t="str">
        <f>IF(Z185=Z186,"",SUM(AW$9:AW185)-SUM(BF$9:BF184))</f>
        <v/>
      </c>
      <c r="BG185" s="12">
        <f t="shared" si="112"/>
        <v>177</v>
      </c>
    </row>
    <row r="186" spans="1:59" ht="20.100000000000001" customHeight="1">
      <c r="A186" s="13">
        <f t="shared" si="111"/>
        <v>178</v>
      </c>
      <c r="B186" s="153"/>
      <c r="C186" s="33"/>
      <c r="D186" s="33"/>
      <c r="E186" s="154"/>
      <c r="F186" s="155"/>
      <c r="G186" s="156"/>
      <c r="H186" s="19" t="str">
        <f t="shared" si="76"/>
        <v/>
      </c>
      <c r="I186" s="157"/>
      <c r="J186" s="19" t="str">
        <f t="shared" si="77"/>
        <v/>
      </c>
      <c r="K186" s="33"/>
      <c r="L186" s="34"/>
      <c r="M186" s="34"/>
      <c r="N186" s="19" t="str">
        <f t="shared" si="78"/>
        <v/>
      </c>
      <c r="O186" s="157"/>
      <c r="P186" s="19" t="str">
        <f t="shared" si="79"/>
        <v/>
      </c>
      <c r="Q186" s="19" t="str">
        <f t="shared" si="80"/>
        <v/>
      </c>
      <c r="R186" s="22"/>
      <c r="S186" s="33"/>
      <c r="T186" s="35" t="str">
        <f>IF(E186="","",Instructions!$B$5)</f>
        <v/>
      </c>
      <c r="U186" s="75" t="str">
        <f>IF(E186="","",Instructions!$C$5)</f>
        <v/>
      </c>
      <c r="V186" s="87" t="str">
        <f t="shared" si="81"/>
        <v/>
      </c>
      <c r="W186" s="72" t="str">
        <f>IF(E186="","",VLOOKUP(D186,Supervisors!$B$9:$F$32,5,FALSE))</f>
        <v/>
      </c>
      <c r="X186" s="72" t="str">
        <f>IF(E186="","",VLOOKUP(D186,Supervisors!$B$9:$G$32,6,FALSE))</f>
        <v/>
      </c>
      <c r="Y186" s="20" t="str">
        <f t="shared" si="82"/>
        <v/>
      </c>
      <c r="Z186" s="20" t="str">
        <f t="shared" si="83"/>
        <v/>
      </c>
      <c r="AA186" s="20" t="str">
        <f t="shared" si="84"/>
        <v/>
      </c>
      <c r="AB186" s="20" t="str">
        <f t="shared" si="85"/>
        <v/>
      </c>
      <c r="AC186" s="20" t="str">
        <f t="shared" si="86"/>
        <v/>
      </c>
      <c r="AD186" s="20" t="str">
        <f t="shared" si="87"/>
        <v/>
      </c>
      <c r="AE186" s="20" t="str">
        <f>IF(E186="","",SUM( INDEX( $H$9, 1) : H186))</f>
        <v/>
      </c>
      <c r="AF186" s="20" t="str">
        <f t="shared" si="88"/>
        <v/>
      </c>
      <c r="AG186" s="20" t="str">
        <f>IF(E186="","",SUM($AF$9:AF186))</f>
        <v/>
      </c>
      <c r="AH186" s="43" t="str">
        <f t="shared" si="89"/>
        <v/>
      </c>
      <c r="AI186" s="20" t="str">
        <f t="shared" si="90"/>
        <v/>
      </c>
      <c r="AJ186" s="20" t="str">
        <f t="shared" si="91"/>
        <v/>
      </c>
      <c r="AK186" s="20" t="str">
        <f t="shared" si="92"/>
        <v/>
      </c>
      <c r="AL186" s="20" t="str">
        <f>IF(E186="","",SUM( INDEX($I$9, 1) : I186))</f>
        <v/>
      </c>
      <c r="AM186" s="20" t="str">
        <f t="shared" si="93"/>
        <v/>
      </c>
      <c r="AN186" s="20" t="str">
        <f>IF(E186="","",SUM( INDEX($AM$9, 1) : AM186))</f>
        <v/>
      </c>
      <c r="AO186" s="43" t="str">
        <f t="shared" si="94"/>
        <v/>
      </c>
      <c r="AP186" s="43" t="str">
        <f t="shared" si="95"/>
        <v/>
      </c>
      <c r="AQ186" s="35" t="str">
        <f t="shared" si="96"/>
        <v/>
      </c>
      <c r="AR186" s="35" t="str">
        <f t="shared" si="97"/>
        <v/>
      </c>
      <c r="AS186" s="35" t="str">
        <f t="shared" si="98"/>
        <v/>
      </c>
      <c r="AT186" s="35" t="str">
        <f t="shared" si="99"/>
        <v/>
      </c>
      <c r="AU186" s="35" t="str">
        <f t="shared" si="100"/>
        <v/>
      </c>
      <c r="AV186" s="35" t="str">
        <f t="shared" si="101"/>
        <v/>
      </c>
      <c r="AW186" s="58" t="str">
        <f t="shared" si="102"/>
        <v/>
      </c>
      <c r="AX186" s="62" t="str">
        <f t="shared" si="103"/>
        <v/>
      </c>
      <c r="AY186" s="62" t="str">
        <f t="shared" si="104"/>
        <v/>
      </c>
      <c r="AZ186" s="62" t="str">
        <f t="shared" si="105"/>
        <v/>
      </c>
      <c r="BA186" s="62" t="str">
        <f t="shared" si="106"/>
        <v/>
      </c>
      <c r="BB186" s="62" t="str">
        <f t="shared" si="107"/>
        <v/>
      </c>
      <c r="BC186" s="62" t="str">
        <f t="shared" si="108"/>
        <v/>
      </c>
      <c r="BD186" s="69" t="str">
        <f t="shared" si="109"/>
        <v/>
      </c>
      <c r="BE186" s="69" t="str">
        <f t="shared" si="110"/>
        <v/>
      </c>
      <c r="BF186" s="69" t="str">
        <f>IF(Z186=Z187,"",SUM(AW$9:AW186)-SUM(BF$9:BF185))</f>
        <v/>
      </c>
      <c r="BG186" s="12">
        <f t="shared" si="112"/>
        <v>178</v>
      </c>
    </row>
    <row r="187" spans="1:59" ht="20.100000000000001" customHeight="1">
      <c r="A187" s="13">
        <f t="shared" si="111"/>
        <v>179</v>
      </c>
      <c r="B187" s="153"/>
      <c r="C187" s="33"/>
      <c r="D187" s="33"/>
      <c r="E187" s="154"/>
      <c r="F187" s="155"/>
      <c r="G187" s="156"/>
      <c r="H187" s="19" t="str">
        <f t="shared" si="76"/>
        <v/>
      </c>
      <c r="I187" s="157"/>
      <c r="J187" s="19" t="str">
        <f t="shared" si="77"/>
        <v/>
      </c>
      <c r="K187" s="33"/>
      <c r="L187" s="34"/>
      <c r="M187" s="34"/>
      <c r="N187" s="19" t="str">
        <f t="shared" si="78"/>
        <v/>
      </c>
      <c r="O187" s="157"/>
      <c r="P187" s="19" t="str">
        <f t="shared" si="79"/>
        <v/>
      </c>
      <c r="Q187" s="19" t="str">
        <f t="shared" si="80"/>
        <v/>
      </c>
      <c r="R187" s="22"/>
      <c r="S187" s="33"/>
      <c r="T187" s="35" t="str">
        <f>IF(E187="","",Instructions!$B$5)</f>
        <v/>
      </c>
      <c r="U187" s="75" t="str">
        <f>IF(E187="","",Instructions!$C$5)</f>
        <v/>
      </c>
      <c r="V187" s="87" t="str">
        <f t="shared" si="81"/>
        <v/>
      </c>
      <c r="W187" s="72" t="str">
        <f>IF(E187="","",VLOOKUP(D187,Supervisors!$B$9:$F$32,5,FALSE))</f>
        <v/>
      </c>
      <c r="X187" s="72" t="str">
        <f>IF(E187="","",VLOOKUP(D187,Supervisors!$B$9:$G$32,6,FALSE))</f>
        <v/>
      </c>
      <c r="Y187" s="20" t="str">
        <f t="shared" si="82"/>
        <v/>
      </c>
      <c r="Z187" s="20" t="str">
        <f t="shared" si="83"/>
        <v/>
      </c>
      <c r="AA187" s="20" t="str">
        <f t="shared" si="84"/>
        <v/>
      </c>
      <c r="AB187" s="20" t="str">
        <f t="shared" si="85"/>
        <v/>
      </c>
      <c r="AC187" s="20" t="str">
        <f t="shared" si="86"/>
        <v/>
      </c>
      <c r="AD187" s="20" t="str">
        <f t="shared" si="87"/>
        <v/>
      </c>
      <c r="AE187" s="20" t="str">
        <f>IF(E187="","",SUM( INDEX( $H$9, 1) : H187))</f>
        <v/>
      </c>
      <c r="AF187" s="20" t="str">
        <f t="shared" si="88"/>
        <v/>
      </c>
      <c r="AG187" s="20" t="str">
        <f>IF(E187="","",SUM($AF$9:AF187))</f>
        <v/>
      </c>
      <c r="AH187" s="43" t="str">
        <f t="shared" si="89"/>
        <v/>
      </c>
      <c r="AI187" s="20" t="str">
        <f t="shared" si="90"/>
        <v/>
      </c>
      <c r="AJ187" s="20" t="str">
        <f t="shared" si="91"/>
        <v/>
      </c>
      <c r="AK187" s="20" t="str">
        <f t="shared" si="92"/>
        <v/>
      </c>
      <c r="AL187" s="20" t="str">
        <f>IF(E187="","",SUM( INDEX($I$9, 1) : I187))</f>
        <v/>
      </c>
      <c r="AM187" s="20" t="str">
        <f t="shared" si="93"/>
        <v/>
      </c>
      <c r="AN187" s="20" t="str">
        <f>IF(E187="","",SUM( INDEX($AM$9, 1) : AM187))</f>
        <v/>
      </c>
      <c r="AO187" s="43" t="str">
        <f t="shared" si="94"/>
        <v/>
      </c>
      <c r="AP187" s="43" t="str">
        <f t="shared" si="95"/>
        <v/>
      </c>
      <c r="AQ187" s="35" t="str">
        <f t="shared" si="96"/>
        <v/>
      </c>
      <c r="AR187" s="35" t="str">
        <f t="shared" si="97"/>
        <v/>
      </c>
      <c r="AS187" s="35" t="str">
        <f t="shared" si="98"/>
        <v/>
      </c>
      <c r="AT187" s="35" t="str">
        <f t="shared" si="99"/>
        <v/>
      </c>
      <c r="AU187" s="35" t="str">
        <f t="shared" si="100"/>
        <v/>
      </c>
      <c r="AV187" s="35" t="str">
        <f t="shared" si="101"/>
        <v/>
      </c>
      <c r="AW187" s="58" t="str">
        <f t="shared" si="102"/>
        <v/>
      </c>
      <c r="AX187" s="62" t="str">
        <f t="shared" si="103"/>
        <v/>
      </c>
      <c r="AY187" s="62" t="str">
        <f t="shared" si="104"/>
        <v/>
      </c>
      <c r="AZ187" s="62" t="str">
        <f t="shared" si="105"/>
        <v/>
      </c>
      <c r="BA187" s="62" t="str">
        <f t="shared" si="106"/>
        <v/>
      </c>
      <c r="BB187" s="62" t="str">
        <f t="shared" si="107"/>
        <v/>
      </c>
      <c r="BC187" s="62" t="str">
        <f t="shared" si="108"/>
        <v/>
      </c>
      <c r="BD187" s="69" t="str">
        <f t="shared" si="109"/>
        <v/>
      </c>
      <c r="BE187" s="69" t="str">
        <f t="shared" si="110"/>
        <v/>
      </c>
      <c r="BF187" s="69" t="str">
        <f>IF(Z187=Z188,"",SUM(AW$9:AW187)-SUM(BF$9:BF186))</f>
        <v/>
      </c>
      <c r="BG187" s="12">
        <f t="shared" si="112"/>
        <v>179</v>
      </c>
    </row>
    <row r="188" spans="1:59" ht="20.100000000000001" customHeight="1">
      <c r="A188" s="13">
        <f t="shared" si="111"/>
        <v>180</v>
      </c>
      <c r="B188" s="153"/>
      <c r="C188" s="33"/>
      <c r="D188" s="33"/>
      <c r="E188" s="154"/>
      <c r="F188" s="155"/>
      <c r="G188" s="156"/>
      <c r="H188" s="19" t="str">
        <f t="shared" si="76"/>
        <v/>
      </c>
      <c r="I188" s="157"/>
      <c r="J188" s="19" t="str">
        <f t="shared" si="77"/>
        <v/>
      </c>
      <c r="K188" s="33"/>
      <c r="L188" s="34"/>
      <c r="M188" s="34"/>
      <c r="N188" s="19" t="str">
        <f t="shared" si="78"/>
        <v/>
      </c>
      <c r="O188" s="157"/>
      <c r="P188" s="19" t="str">
        <f t="shared" si="79"/>
        <v/>
      </c>
      <c r="Q188" s="19" t="str">
        <f t="shared" si="80"/>
        <v/>
      </c>
      <c r="R188" s="22"/>
      <c r="S188" s="33"/>
      <c r="T188" s="35" t="str">
        <f>IF(E188="","",Instructions!$B$5)</f>
        <v/>
      </c>
      <c r="U188" s="75" t="str">
        <f>IF(E188="","",Instructions!$C$5)</f>
        <v/>
      </c>
      <c r="V188" s="87" t="str">
        <f t="shared" si="81"/>
        <v/>
      </c>
      <c r="W188" s="72" t="str">
        <f>IF(E188="","",VLOOKUP(D188,Supervisors!$B$9:$F$32,5,FALSE))</f>
        <v/>
      </c>
      <c r="X188" s="72" t="str">
        <f>IF(E188="","",VLOOKUP(D188,Supervisors!$B$9:$G$32,6,FALSE))</f>
        <v/>
      </c>
      <c r="Y188" s="20" t="str">
        <f t="shared" si="82"/>
        <v/>
      </c>
      <c r="Z188" s="20" t="str">
        <f t="shared" si="83"/>
        <v/>
      </c>
      <c r="AA188" s="20" t="str">
        <f t="shared" si="84"/>
        <v/>
      </c>
      <c r="AB188" s="20" t="str">
        <f t="shared" si="85"/>
        <v/>
      </c>
      <c r="AC188" s="20" t="str">
        <f t="shared" si="86"/>
        <v/>
      </c>
      <c r="AD188" s="20" t="str">
        <f t="shared" si="87"/>
        <v/>
      </c>
      <c r="AE188" s="20" t="str">
        <f>IF(E188="","",SUM( INDEX( $H$9, 1) : H188))</f>
        <v/>
      </c>
      <c r="AF188" s="20" t="str">
        <f t="shared" si="88"/>
        <v/>
      </c>
      <c r="AG188" s="20" t="str">
        <f>IF(E188="","",SUM($AF$9:AF188))</f>
        <v/>
      </c>
      <c r="AH188" s="43" t="str">
        <f t="shared" si="89"/>
        <v/>
      </c>
      <c r="AI188" s="20" t="str">
        <f t="shared" si="90"/>
        <v/>
      </c>
      <c r="AJ188" s="20" t="str">
        <f t="shared" si="91"/>
        <v/>
      </c>
      <c r="AK188" s="20" t="str">
        <f t="shared" si="92"/>
        <v/>
      </c>
      <c r="AL188" s="20" t="str">
        <f>IF(E188="","",SUM( INDEX($I$9, 1) : I188))</f>
        <v/>
      </c>
      <c r="AM188" s="20" t="str">
        <f t="shared" si="93"/>
        <v/>
      </c>
      <c r="AN188" s="20" t="str">
        <f>IF(E188="","",SUM( INDEX($AM$9, 1) : AM188))</f>
        <v/>
      </c>
      <c r="AO188" s="43" t="str">
        <f t="shared" si="94"/>
        <v/>
      </c>
      <c r="AP188" s="43" t="str">
        <f t="shared" si="95"/>
        <v/>
      </c>
      <c r="AQ188" s="35" t="str">
        <f t="shared" si="96"/>
        <v/>
      </c>
      <c r="AR188" s="35" t="str">
        <f t="shared" si="97"/>
        <v/>
      </c>
      <c r="AS188" s="35" t="str">
        <f t="shared" si="98"/>
        <v/>
      </c>
      <c r="AT188" s="35" t="str">
        <f t="shared" si="99"/>
        <v/>
      </c>
      <c r="AU188" s="35" t="str">
        <f t="shared" si="100"/>
        <v/>
      </c>
      <c r="AV188" s="35" t="str">
        <f t="shared" si="101"/>
        <v/>
      </c>
      <c r="AW188" s="58" t="str">
        <f t="shared" si="102"/>
        <v/>
      </c>
      <c r="AX188" s="62" t="str">
        <f t="shared" si="103"/>
        <v/>
      </c>
      <c r="AY188" s="62" t="str">
        <f t="shared" si="104"/>
        <v/>
      </c>
      <c r="AZ188" s="62" t="str">
        <f t="shared" si="105"/>
        <v/>
      </c>
      <c r="BA188" s="62" t="str">
        <f t="shared" si="106"/>
        <v/>
      </c>
      <c r="BB188" s="62" t="str">
        <f t="shared" si="107"/>
        <v/>
      </c>
      <c r="BC188" s="62" t="str">
        <f t="shared" si="108"/>
        <v/>
      </c>
      <c r="BD188" s="69" t="str">
        <f t="shared" si="109"/>
        <v/>
      </c>
      <c r="BE188" s="69" t="str">
        <f t="shared" si="110"/>
        <v/>
      </c>
      <c r="BF188" s="69" t="str">
        <f>IF(Z188=Z189,"",SUM(AW$9:AW188)-SUM(BF$9:BF187))</f>
        <v/>
      </c>
      <c r="BG188" s="12">
        <f t="shared" si="112"/>
        <v>180</v>
      </c>
    </row>
    <row r="189" spans="1:59" ht="20.100000000000001" customHeight="1">
      <c r="A189" s="13">
        <f t="shared" si="111"/>
        <v>181</v>
      </c>
      <c r="B189" s="153"/>
      <c r="C189" s="33"/>
      <c r="D189" s="33"/>
      <c r="E189" s="154"/>
      <c r="F189" s="155"/>
      <c r="G189" s="156"/>
      <c r="H189" s="19" t="str">
        <f t="shared" si="76"/>
        <v/>
      </c>
      <c r="I189" s="157"/>
      <c r="J189" s="19" t="str">
        <f t="shared" si="77"/>
        <v/>
      </c>
      <c r="K189" s="33"/>
      <c r="L189" s="34"/>
      <c r="M189" s="34"/>
      <c r="N189" s="19" t="str">
        <f t="shared" si="78"/>
        <v/>
      </c>
      <c r="O189" s="157"/>
      <c r="P189" s="19" t="str">
        <f t="shared" si="79"/>
        <v/>
      </c>
      <c r="Q189" s="19" t="str">
        <f t="shared" si="80"/>
        <v/>
      </c>
      <c r="R189" s="22"/>
      <c r="S189" s="33"/>
      <c r="T189" s="35" t="str">
        <f>IF(E189="","",Instructions!$B$5)</f>
        <v/>
      </c>
      <c r="U189" s="75" t="str">
        <f>IF(E189="","",Instructions!$C$5)</f>
        <v/>
      </c>
      <c r="V189" s="87" t="str">
        <f t="shared" si="81"/>
        <v/>
      </c>
      <c r="W189" s="72" t="str">
        <f>IF(E189="","",VLOOKUP(D189,Supervisors!$B$9:$F$32,5,FALSE))</f>
        <v/>
      </c>
      <c r="X189" s="72" t="str">
        <f>IF(E189="","",VLOOKUP(D189,Supervisors!$B$9:$G$32,6,FALSE))</f>
        <v/>
      </c>
      <c r="Y189" s="20" t="str">
        <f t="shared" si="82"/>
        <v/>
      </c>
      <c r="Z189" s="20" t="str">
        <f t="shared" si="83"/>
        <v/>
      </c>
      <c r="AA189" s="20" t="str">
        <f t="shared" si="84"/>
        <v/>
      </c>
      <c r="AB189" s="20" t="str">
        <f t="shared" si="85"/>
        <v/>
      </c>
      <c r="AC189" s="20" t="str">
        <f t="shared" si="86"/>
        <v/>
      </c>
      <c r="AD189" s="20" t="str">
        <f t="shared" si="87"/>
        <v/>
      </c>
      <c r="AE189" s="20" t="str">
        <f>IF(E189="","",SUM( INDEX( $H$9, 1) : H189))</f>
        <v/>
      </c>
      <c r="AF189" s="20" t="str">
        <f t="shared" si="88"/>
        <v/>
      </c>
      <c r="AG189" s="20" t="str">
        <f>IF(E189="","",SUM($AF$9:AF189))</f>
        <v/>
      </c>
      <c r="AH189" s="43" t="str">
        <f t="shared" si="89"/>
        <v/>
      </c>
      <c r="AI189" s="20" t="str">
        <f t="shared" si="90"/>
        <v/>
      </c>
      <c r="AJ189" s="20" t="str">
        <f t="shared" si="91"/>
        <v/>
      </c>
      <c r="AK189" s="20" t="str">
        <f t="shared" si="92"/>
        <v/>
      </c>
      <c r="AL189" s="20" t="str">
        <f>IF(E189="","",SUM( INDEX($I$9, 1) : I189))</f>
        <v/>
      </c>
      <c r="AM189" s="20" t="str">
        <f t="shared" si="93"/>
        <v/>
      </c>
      <c r="AN189" s="20" t="str">
        <f>IF(E189="","",SUM( INDEX($AM$9, 1) : AM189))</f>
        <v/>
      </c>
      <c r="AO189" s="43" t="str">
        <f t="shared" si="94"/>
        <v/>
      </c>
      <c r="AP189" s="43" t="str">
        <f t="shared" si="95"/>
        <v/>
      </c>
      <c r="AQ189" s="35" t="str">
        <f t="shared" si="96"/>
        <v/>
      </c>
      <c r="AR189" s="35" t="str">
        <f t="shared" si="97"/>
        <v/>
      </c>
      <c r="AS189" s="35" t="str">
        <f t="shared" si="98"/>
        <v/>
      </c>
      <c r="AT189" s="35" t="str">
        <f t="shared" si="99"/>
        <v/>
      </c>
      <c r="AU189" s="35" t="str">
        <f t="shared" si="100"/>
        <v/>
      </c>
      <c r="AV189" s="35" t="str">
        <f t="shared" si="101"/>
        <v/>
      </c>
      <c r="AW189" s="58" t="str">
        <f t="shared" si="102"/>
        <v/>
      </c>
      <c r="AX189" s="62" t="str">
        <f t="shared" si="103"/>
        <v/>
      </c>
      <c r="AY189" s="62" t="str">
        <f t="shared" si="104"/>
        <v/>
      </c>
      <c r="AZ189" s="62" t="str">
        <f t="shared" si="105"/>
        <v/>
      </c>
      <c r="BA189" s="62" t="str">
        <f t="shared" si="106"/>
        <v/>
      </c>
      <c r="BB189" s="62" t="str">
        <f t="shared" si="107"/>
        <v/>
      </c>
      <c r="BC189" s="62" t="str">
        <f t="shared" si="108"/>
        <v/>
      </c>
      <c r="BD189" s="69" t="str">
        <f t="shared" si="109"/>
        <v/>
      </c>
      <c r="BE189" s="69" t="str">
        <f t="shared" si="110"/>
        <v/>
      </c>
      <c r="BF189" s="69" t="str">
        <f>IF(Z189=Z190,"",SUM(AW$9:AW189)-SUM(BF$9:BF188))</f>
        <v/>
      </c>
      <c r="BG189" s="12">
        <f t="shared" si="112"/>
        <v>181</v>
      </c>
    </row>
    <row r="190" spans="1:59" ht="20.100000000000001" customHeight="1">
      <c r="A190" s="13">
        <f t="shared" si="111"/>
        <v>182</v>
      </c>
      <c r="B190" s="153"/>
      <c r="C190" s="33"/>
      <c r="D190" s="33"/>
      <c r="E190" s="154"/>
      <c r="F190" s="155"/>
      <c r="G190" s="156"/>
      <c r="H190" s="19" t="str">
        <f t="shared" si="76"/>
        <v/>
      </c>
      <c r="I190" s="157"/>
      <c r="J190" s="19" t="str">
        <f t="shared" si="77"/>
        <v/>
      </c>
      <c r="K190" s="33"/>
      <c r="L190" s="34"/>
      <c r="M190" s="34"/>
      <c r="N190" s="19" t="str">
        <f t="shared" si="78"/>
        <v/>
      </c>
      <c r="O190" s="157"/>
      <c r="P190" s="19" t="str">
        <f t="shared" si="79"/>
        <v/>
      </c>
      <c r="Q190" s="19" t="str">
        <f t="shared" si="80"/>
        <v/>
      </c>
      <c r="R190" s="22"/>
      <c r="S190" s="33"/>
      <c r="T190" s="35" t="str">
        <f>IF(E190="","",Instructions!$B$5)</f>
        <v/>
      </c>
      <c r="U190" s="75" t="str">
        <f>IF(E190="","",Instructions!$C$5)</f>
        <v/>
      </c>
      <c r="V190" s="87" t="str">
        <f t="shared" si="81"/>
        <v/>
      </c>
      <c r="W190" s="72" t="str">
        <f>IF(E190="","",VLOOKUP(D190,Supervisors!$B$9:$F$32,5,FALSE))</f>
        <v/>
      </c>
      <c r="X190" s="72" t="str">
        <f>IF(E190="","",VLOOKUP(D190,Supervisors!$B$9:$G$32,6,FALSE))</f>
        <v/>
      </c>
      <c r="Y190" s="20" t="str">
        <f t="shared" si="82"/>
        <v/>
      </c>
      <c r="Z190" s="20" t="str">
        <f t="shared" si="83"/>
        <v/>
      </c>
      <c r="AA190" s="20" t="str">
        <f t="shared" si="84"/>
        <v/>
      </c>
      <c r="AB190" s="20" t="str">
        <f t="shared" si="85"/>
        <v/>
      </c>
      <c r="AC190" s="20" t="str">
        <f t="shared" si="86"/>
        <v/>
      </c>
      <c r="AD190" s="20" t="str">
        <f t="shared" si="87"/>
        <v/>
      </c>
      <c r="AE190" s="20" t="str">
        <f>IF(E190="","",SUM( INDEX( $H$9, 1) : H190))</f>
        <v/>
      </c>
      <c r="AF190" s="20" t="str">
        <f t="shared" si="88"/>
        <v/>
      </c>
      <c r="AG190" s="20" t="str">
        <f>IF(E190="","",SUM($AF$9:AF190))</f>
        <v/>
      </c>
      <c r="AH190" s="43" t="str">
        <f t="shared" si="89"/>
        <v/>
      </c>
      <c r="AI190" s="20" t="str">
        <f t="shared" si="90"/>
        <v/>
      </c>
      <c r="AJ190" s="20" t="str">
        <f t="shared" si="91"/>
        <v/>
      </c>
      <c r="AK190" s="20" t="str">
        <f t="shared" si="92"/>
        <v/>
      </c>
      <c r="AL190" s="20" t="str">
        <f>IF(E190="","",SUM( INDEX($I$9, 1) : I190))</f>
        <v/>
      </c>
      <c r="AM190" s="20" t="str">
        <f t="shared" si="93"/>
        <v/>
      </c>
      <c r="AN190" s="20" t="str">
        <f>IF(E190="","",SUM( INDEX($AM$9, 1) : AM190))</f>
        <v/>
      </c>
      <c r="AO190" s="43" t="str">
        <f t="shared" si="94"/>
        <v/>
      </c>
      <c r="AP190" s="43" t="str">
        <f t="shared" si="95"/>
        <v/>
      </c>
      <c r="AQ190" s="35" t="str">
        <f t="shared" si="96"/>
        <v/>
      </c>
      <c r="AR190" s="35" t="str">
        <f t="shared" si="97"/>
        <v/>
      </c>
      <c r="AS190" s="35" t="str">
        <f t="shared" si="98"/>
        <v/>
      </c>
      <c r="AT190" s="35" t="str">
        <f t="shared" si="99"/>
        <v/>
      </c>
      <c r="AU190" s="35" t="str">
        <f t="shared" si="100"/>
        <v/>
      </c>
      <c r="AV190" s="35" t="str">
        <f t="shared" si="101"/>
        <v/>
      </c>
      <c r="AW190" s="58" t="str">
        <f t="shared" si="102"/>
        <v/>
      </c>
      <c r="AX190" s="62" t="str">
        <f t="shared" si="103"/>
        <v/>
      </c>
      <c r="AY190" s="62" t="str">
        <f t="shared" si="104"/>
        <v/>
      </c>
      <c r="AZ190" s="62" t="str">
        <f t="shared" si="105"/>
        <v/>
      </c>
      <c r="BA190" s="62" t="str">
        <f t="shared" si="106"/>
        <v/>
      </c>
      <c r="BB190" s="62" t="str">
        <f t="shared" si="107"/>
        <v/>
      </c>
      <c r="BC190" s="62" t="str">
        <f t="shared" si="108"/>
        <v/>
      </c>
      <c r="BD190" s="69" t="str">
        <f t="shared" si="109"/>
        <v/>
      </c>
      <c r="BE190" s="69" t="str">
        <f t="shared" si="110"/>
        <v/>
      </c>
      <c r="BF190" s="69" t="str">
        <f>IF(Z190=Z191,"",SUM(AW$9:AW190)-SUM(BF$9:BF189))</f>
        <v/>
      </c>
      <c r="BG190" s="12">
        <f t="shared" si="112"/>
        <v>182</v>
      </c>
    </row>
    <row r="191" spans="1:59" ht="20.100000000000001" customHeight="1">
      <c r="A191" s="13">
        <f t="shared" si="111"/>
        <v>183</v>
      </c>
      <c r="B191" s="153"/>
      <c r="C191" s="33"/>
      <c r="D191" s="33"/>
      <c r="E191" s="154"/>
      <c r="F191" s="155"/>
      <c r="G191" s="156"/>
      <c r="H191" s="19" t="str">
        <f t="shared" si="76"/>
        <v/>
      </c>
      <c r="I191" s="157"/>
      <c r="J191" s="19" t="str">
        <f t="shared" si="77"/>
        <v/>
      </c>
      <c r="K191" s="33"/>
      <c r="L191" s="34"/>
      <c r="M191" s="34"/>
      <c r="N191" s="19" t="str">
        <f t="shared" si="78"/>
        <v/>
      </c>
      <c r="O191" s="157"/>
      <c r="P191" s="19" t="str">
        <f t="shared" si="79"/>
        <v/>
      </c>
      <c r="Q191" s="19" t="str">
        <f t="shared" si="80"/>
        <v/>
      </c>
      <c r="R191" s="22"/>
      <c r="S191" s="33"/>
      <c r="T191" s="35" t="str">
        <f>IF(E191="","",Instructions!$B$5)</f>
        <v/>
      </c>
      <c r="U191" s="75" t="str">
        <f>IF(E191="","",Instructions!$C$5)</f>
        <v/>
      </c>
      <c r="V191" s="87" t="str">
        <f t="shared" si="81"/>
        <v/>
      </c>
      <c r="W191" s="72" t="str">
        <f>IF(E191="","",VLOOKUP(D191,Supervisors!$B$9:$F$32,5,FALSE))</f>
        <v/>
      </c>
      <c r="X191" s="72" t="str">
        <f>IF(E191="","",VLOOKUP(D191,Supervisors!$B$9:$G$32,6,FALSE))</f>
        <v/>
      </c>
      <c r="Y191" s="20" t="str">
        <f t="shared" si="82"/>
        <v/>
      </c>
      <c r="Z191" s="20" t="str">
        <f t="shared" si="83"/>
        <v/>
      </c>
      <c r="AA191" s="20" t="str">
        <f t="shared" si="84"/>
        <v/>
      </c>
      <c r="AB191" s="20" t="str">
        <f t="shared" si="85"/>
        <v/>
      </c>
      <c r="AC191" s="20" t="str">
        <f t="shared" si="86"/>
        <v/>
      </c>
      <c r="AD191" s="20" t="str">
        <f t="shared" si="87"/>
        <v/>
      </c>
      <c r="AE191" s="20" t="str">
        <f>IF(E191="","",SUM( INDEX( $H$9, 1) : H191))</f>
        <v/>
      </c>
      <c r="AF191" s="20" t="str">
        <f t="shared" si="88"/>
        <v/>
      </c>
      <c r="AG191" s="20" t="str">
        <f>IF(E191="","",SUM($AF$9:AF191))</f>
        <v/>
      </c>
      <c r="AH191" s="43" t="str">
        <f t="shared" si="89"/>
        <v/>
      </c>
      <c r="AI191" s="20" t="str">
        <f t="shared" si="90"/>
        <v/>
      </c>
      <c r="AJ191" s="20" t="str">
        <f t="shared" si="91"/>
        <v/>
      </c>
      <c r="AK191" s="20" t="str">
        <f t="shared" si="92"/>
        <v/>
      </c>
      <c r="AL191" s="20" t="str">
        <f>IF(E191="","",SUM( INDEX($I$9, 1) : I191))</f>
        <v/>
      </c>
      <c r="AM191" s="20" t="str">
        <f t="shared" si="93"/>
        <v/>
      </c>
      <c r="AN191" s="20" t="str">
        <f>IF(E191="","",SUM( INDEX($AM$9, 1) : AM191))</f>
        <v/>
      </c>
      <c r="AO191" s="43" t="str">
        <f t="shared" si="94"/>
        <v/>
      </c>
      <c r="AP191" s="43" t="str">
        <f t="shared" si="95"/>
        <v/>
      </c>
      <c r="AQ191" s="35" t="str">
        <f t="shared" si="96"/>
        <v/>
      </c>
      <c r="AR191" s="35" t="str">
        <f t="shared" si="97"/>
        <v/>
      </c>
      <c r="AS191" s="35" t="str">
        <f t="shared" si="98"/>
        <v/>
      </c>
      <c r="AT191" s="35" t="str">
        <f t="shared" si="99"/>
        <v/>
      </c>
      <c r="AU191" s="35" t="str">
        <f t="shared" si="100"/>
        <v/>
      </c>
      <c r="AV191" s="35" t="str">
        <f t="shared" si="101"/>
        <v/>
      </c>
      <c r="AW191" s="58" t="str">
        <f t="shared" si="102"/>
        <v/>
      </c>
      <c r="AX191" s="62" t="str">
        <f t="shared" si="103"/>
        <v/>
      </c>
      <c r="AY191" s="62" t="str">
        <f t="shared" si="104"/>
        <v/>
      </c>
      <c r="AZ191" s="62" t="str">
        <f t="shared" si="105"/>
        <v/>
      </c>
      <c r="BA191" s="62" t="str">
        <f t="shared" si="106"/>
        <v/>
      </c>
      <c r="BB191" s="62" t="str">
        <f t="shared" si="107"/>
        <v/>
      </c>
      <c r="BC191" s="62" t="str">
        <f t="shared" si="108"/>
        <v/>
      </c>
      <c r="BD191" s="69" t="str">
        <f t="shared" si="109"/>
        <v/>
      </c>
      <c r="BE191" s="69" t="str">
        <f t="shared" si="110"/>
        <v/>
      </c>
      <c r="BF191" s="69" t="str">
        <f>IF(Z191=Z192,"",SUM(AW$9:AW191)-SUM(BF$9:BF190))</f>
        <v/>
      </c>
      <c r="BG191" s="12">
        <f t="shared" si="112"/>
        <v>183</v>
      </c>
    </row>
    <row r="192" spans="1:59" ht="20.100000000000001" customHeight="1">
      <c r="A192" s="13">
        <f t="shared" si="111"/>
        <v>184</v>
      </c>
      <c r="B192" s="153"/>
      <c r="C192" s="33"/>
      <c r="D192" s="33"/>
      <c r="E192" s="154"/>
      <c r="F192" s="155"/>
      <c r="G192" s="156"/>
      <c r="H192" s="19" t="str">
        <f t="shared" si="76"/>
        <v/>
      </c>
      <c r="I192" s="157"/>
      <c r="J192" s="19" t="str">
        <f t="shared" si="77"/>
        <v/>
      </c>
      <c r="K192" s="33"/>
      <c r="L192" s="34"/>
      <c r="M192" s="34"/>
      <c r="N192" s="19" t="str">
        <f t="shared" si="78"/>
        <v/>
      </c>
      <c r="O192" s="157"/>
      <c r="P192" s="19" t="str">
        <f t="shared" si="79"/>
        <v/>
      </c>
      <c r="Q192" s="19" t="str">
        <f t="shared" si="80"/>
        <v/>
      </c>
      <c r="R192" s="22"/>
      <c r="S192" s="33"/>
      <c r="T192" s="35" t="str">
        <f>IF(E192="","",Instructions!$B$5)</f>
        <v/>
      </c>
      <c r="U192" s="75" t="str">
        <f>IF(E192="","",Instructions!$C$5)</f>
        <v/>
      </c>
      <c r="V192" s="87" t="str">
        <f t="shared" si="81"/>
        <v/>
      </c>
      <c r="W192" s="72" t="str">
        <f>IF(E192="","",VLOOKUP(D192,Supervisors!$B$9:$F$32,5,FALSE))</f>
        <v/>
      </c>
      <c r="X192" s="72" t="str">
        <f>IF(E192="","",VLOOKUP(D192,Supervisors!$B$9:$G$32,6,FALSE))</f>
        <v/>
      </c>
      <c r="Y192" s="20" t="str">
        <f t="shared" si="82"/>
        <v/>
      </c>
      <c r="Z192" s="20" t="str">
        <f t="shared" si="83"/>
        <v/>
      </c>
      <c r="AA192" s="20" t="str">
        <f t="shared" si="84"/>
        <v/>
      </c>
      <c r="AB192" s="20" t="str">
        <f t="shared" si="85"/>
        <v/>
      </c>
      <c r="AC192" s="20" t="str">
        <f t="shared" si="86"/>
        <v/>
      </c>
      <c r="AD192" s="20" t="str">
        <f t="shared" si="87"/>
        <v/>
      </c>
      <c r="AE192" s="20" t="str">
        <f>IF(E192="","",SUM( INDEX( $H$9, 1) : H192))</f>
        <v/>
      </c>
      <c r="AF192" s="20" t="str">
        <f t="shared" si="88"/>
        <v/>
      </c>
      <c r="AG192" s="20" t="str">
        <f>IF(E192="","",SUM($AF$9:AF192))</f>
        <v/>
      </c>
      <c r="AH192" s="43" t="str">
        <f t="shared" si="89"/>
        <v/>
      </c>
      <c r="AI192" s="20" t="str">
        <f t="shared" si="90"/>
        <v/>
      </c>
      <c r="AJ192" s="20" t="str">
        <f t="shared" si="91"/>
        <v/>
      </c>
      <c r="AK192" s="20" t="str">
        <f t="shared" si="92"/>
        <v/>
      </c>
      <c r="AL192" s="20" t="str">
        <f>IF(E192="","",SUM( INDEX($I$9, 1) : I192))</f>
        <v/>
      </c>
      <c r="AM192" s="20" t="str">
        <f t="shared" si="93"/>
        <v/>
      </c>
      <c r="AN192" s="20" t="str">
        <f>IF(E192="","",SUM( INDEX($AM$9, 1) : AM192))</f>
        <v/>
      </c>
      <c r="AO192" s="43" t="str">
        <f t="shared" si="94"/>
        <v/>
      </c>
      <c r="AP192" s="43" t="str">
        <f t="shared" si="95"/>
        <v/>
      </c>
      <c r="AQ192" s="35" t="str">
        <f t="shared" si="96"/>
        <v/>
      </c>
      <c r="AR192" s="35" t="str">
        <f t="shared" si="97"/>
        <v/>
      </c>
      <c r="AS192" s="35" t="str">
        <f t="shared" si="98"/>
        <v/>
      </c>
      <c r="AT192" s="35" t="str">
        <f t="shared" si="99"/>
        <v/>
      </c>
      <c r="AU192" s="35" t="str">
        <f t="shared" si="100"/>
        <v/>
      </c>
      <c r="AV192" s="35" t="str">
        <f t="shared" si="101"/>
        <v/>
      </c>
      <c r="AW192" s="58" t="str">
        <f t="shared" si="102"/>
        <v/>
      </c>
      <c r="AX192" s="62" t="str">
        <f t="shared" si="103"/>
        <v/>
      </c>
      <c r="AY192" s="62" t="str">
        <f t="shared" si="104"/>
        <v/>
      </c>
      <c r="AZ192" s="62" t="str">
        <f t="shared" si="105"/>
        <v/>
      </c>
      <c r="BA192" s="62" t="str">
        <f t="shared" si="106"/>
        <v/>
      </c>
      <c r="BB192" s="62" t="str">
        <f t="shared" si="107"/>
        <v/>
      </c>
      <c r="BC192" s="62" t="str">
        <f t="shared" si="108"/>
        <v/>
      </c>
      <c r="BD192" s="69" t="str">
        <f t="shared" si="109"/>
        <v/>
      </c>
      <c r="BE192" s="69" t="str">
        <f t="shared" si="110"/>
        <v/>
      </c>
      <c r="BF192" s="69" t="str">
        <f>IF(Z192=Z193,"",SUM(AW$9:AW192)-SUM(BF$9:BF191))</f>
        <v/>
      </c>
      <c r="BG192" s="12">
        <f t="shared" si="112"/>
        <v>184</v>
      </c>
    </row>
    <row r="193" spans="1:59" ht="20.100000000000001" customHeight="1">
      <c r="A193" s="13">
        <f t="shared" si="111"/>
        <v>185</v>
      </c>
      <c r="B193" s="153"/>
      <c r="C193" s="33"/>
      <c r="D193" s="33"/>
      <c r="E193" s="154"/>
      <c r="F193" s="155"/>
      <c r="G193" s="156"/>
      <c r="H193" s="19" t="str">
        <f t="shared" si="76"/>
        <v/>
      </c>
      <c r="I193" s="157"/>
      <c r="J193" s="19" t="str">
        <f t="shared" si="77"/>
        <v/>
      </c>
      <c r="K193" s="33"/>
      <c r="L193" s="34"/>
      <c r="M193" s="34"/>
      <c r="N193" s="19" t="str">
        <f t="shared" si="78"/>
        <v/>
      </c>
      <c r="O193" s="157"/>
      <c r="P193" s="19" t="str">
        <f t="shared" si="79"/>
        <v/>
      </c>
      <c r="Q193" s="19" t="str">
        <f t="shared" si="80"/>
        <v/>
      </c>
      <c r="R193" s="22"/>
      <c r="S193" s="33"/>
      <c r="T193" s="35" t="str">
        <f>IF(E193="","",Instructions!$B$5)</f>
        <v/>
      </c>
      <c r="U193" s="75" t="str">
        <f>IF(E193="","",Instructions!$C$5)</f>
        <v/>
      </c>
      <c r="V193" s="87" t="str">
        <f t="shared" si="81"/>
        <v/>
      </c>
      <c r="W193" s="72" t="str">
        <f>IF(E193="","",VLOOKUP(D193,Supervisors!$B$9:$F$32,5,FALSE))</f>
        <v/>
      </c>
      <c r="X193" s="72" t="str">
        <f>IF(E193="","",VLOOKUP(D193,Supervisors!$B$9:$G$32,6,FALSE))</f>
        <v/>
      </c>
      <c r="Y193" s="20" t="str">
        <f t="shared" si="82"/>
        <v/>
      </c>
      <c r="Z193" s="20" t="str">
        <f t="shared" si="83"/>
        <v/>
      </c>
      <c r="AA193" s="20" t="str">
        <f t="shared" si="84"/>
        <v/>
      </c>
      <c r="AB193" s="20" t="str">
        <f t="shared" si="85"/>
        <v/>
      </c>
      <c r="AC193" s="20" t="str">
        <f t="shared" si="86"/>
        <v/>
      </c>
      <c r="AD193" s="20" t="str">
        <f t="shared" si="87"/>
        <v/>
      </c>
      <c r="AE193" s="20" t="str">
        <f>IF(E193="","",SUM( INDEX( $H$9, 1) : H193))</f>
        <v/>
      </c>
      <c r="AF193" s="20" t="str">
        <f t="shared" si="88"/>
        <v/>
      </c>
      <c r="AG193" s="20" t="str">
        <f>IF(E193="","",SUM($AF$9:AF193))</f>
        <v/>
      </c>
      <c r="AH193" s="43" t="str">
        <f t="shared" si="89"/>
        <v/>
      </c>
      <c r="AI193" s="20" t="str">
        <f t="shared" si="90"/>
        <v/>
      </c>
      <c r="AJ193" s="20" t="str">
        <f t="shared" si="91"/>
        <v/>
      </c>
      <c r="AK193" s="20" t="str">
        <f t="shared" si="92"/>
        <v/>
      </c>
      <c r="AL193" s="20" t="str">
        <f>IF(E193="","",SUM( INDEX($I$9, 1) : I193))</f>
        <v/>
      </c>
      <c r="AM193" s="20" t="str">
        <f t="shared" si="93"/>
        <v/>
      </c>
      <c r="AN193" s="20" t="str">
        <f>IF(E193="","",SUM( INDEX($AM$9, 1) : AM193))</f>
        <v/>
      </c>
      <c r="AO193" s="43" t="str">
        <f t="shared" si="94"/>
        <v/>
      </c>
      <c r="AP193" s="43" t="str">
        <f t="shared" si="95"/>
        <v/>
      </c>
      <c r="AQ193" s="35" t="str">
        <f t="shared" si="96"/>
        <v/>
      </c>
      <c r="AR193" s="35" t="str">
        <f t="shared" si="97"/>
        <v/>
      </c>
      <c r="AS193" s="35" t="str">
        <f t="shared" si="98"/>
        <v/>
      </c>
      <c r="AT193" s="35" t="str">
        <f t="shared" si="99"/>
        <v/>
      </c>
      <c r="AU193" s="35" t="str">
        <f t="shared" si="100"/>
        <v/>
      </c>
      <c r="AV193" s="35" t="str">
        <f t="shared" si="101"/>
        <v/>
      </c>
      <c r="AW193" s="58" t="str">
        <f t="shared" si="102"/>
        <v/>
      </c>
      <c r="AX193" s="62" t="str">
        <f t="shared" si="103"/>
        <v/>
      </c>
      <c r="AY193" s="62" t="str">
        <f t="shared" si="104"/>
        <v/>
      </c>
      <c r="AZ193" s="62" t="str">
        <f t="shared" si="105"/>
        <v/>
      </c>
      <c r="BA193" s="62" t="str">
        <f t="shared" si="106"/>
        <v/>
      </c>
      <c r="BB193" s="62" t="str">
        <f t="shared" si="107"/>
        <v/>
      </c>
      <c r="BC193" s="62" t="str">
        <f t="shared" si="108"/>
        <v/>
      </c>
      <c r="BD193" s="69" t="str">
        <f t="shared" si="109"/>
        <v/>
      </c>
      <c r="BE193" s="69" t="str">
        <f t="shared" si="110"/>
        <v/>
      </c>
      <c r="BF193" s="69" t="str">
        <f>IF(Z193=Z194,"",SUM(AW$9:AW193)-SUM(BF$9:BF192))</f>
        <v/>
      </c>
      <c r="BG193" s="12">
        <f t="shared" si="112"/>
        <v>185</v>
      </c>
    </row>
    <row r="194" spans="1:59" ht="20.100000000000001" customHeight="1">
      <c r="A194" s="13">
        <f t="shared" si="111"/>
        <v>186</v>
      </c>
      <c r="B194" s="153"/>
      <c r="C194" s="33"/>
      <c r="D194" s="33"/>
      <c r="E194" s="154"/>
      <c r="F194" s="155"/>
      <c r="G194" s="156"/>
      <c r="H194" s="19" t="str">
        <f t="shared" si="76"/>
        <v/>
      </c>
      <c r="I194" s="157"/>
      <c r="J194" s="19" t="str">
        <f t="shared" si="77"/>
        <v/>
      </c>
      <c r="K194" s="33"/>
      <c r="L194" s="34"/>
      <c r="M194" s="34"/>
      <c r="N194" s="19" t="str">
        <f t="shared" si="78"/>
        <v/>
      </c>
      <c r="O194" s="157"/>
      <c r="P194" s="19" t="str">
        <f t="shared" si="79"/>
        <v/>
      </c>
      <c r="Q194" s="19" t="str">
        <f t="shared" si="80"/>
        <v/>
      </c>
      <c r="R194" s="22"/>
      <c r="S194" s="33"/>
      <c r="T194" s="35" t="str">
        <f>IF(E194="","",Instructions!$B$5)</f>
        <v/>
      </c>
      <c r="U194" s="75" t="str">
        <f>IF(E194="","",Instructions!$C$5)</f>
        <v/>
      </c>
      <c r="V194" s="87" t="str">
        <f t="shared" si="81"/>
        <v/>
      </c>
      <c r="W194" s="72" t="str">
        <f>IF(E194="","",VLOOKUP(D194,Supervisors!$B$9:$F$32,5,FALSE))</f>
        <v/>
      </c>
      <c r="X194" s="72" t="str">
        <f>IF(E194="","",VLOOKUP(D194,Supervisors!$B$9:$G$32,6,FALSE))</f>
        <v/>
      </c>
      <c r="Y194" s="20" t="str">
        <f t="shared" si="82"/>
        <v/>
      </c>
      <c r="Z194" s="20" t="str">
        <f t="shared" si="83"/>
        <v/>
      </c>
      <c r="AA194" s="20" t="str">
        <f t="shared" si="84"/>
        <v/>
      </c>
      <c r="AB194" s="20" t="str">
        <f t="shared" si="85"/>
        <v/>
      </c>
      <c r="AC194" s="20" t="str">
        <f t="shared" si="86"/>
        <v/>
      </c>
      <c r="AD194" s="20" t="str">
        <f t="shared" si="87"/>
        <v/>
      </c>
      <c r="AE194" s="20" t="str">
        <f>IF(E194="","",SUM( INDEX( $H$9, 1) : H194))</f>
        <v/>
      </c>
      <c r="AF194" s="20" t="str">
        <f t="shared" si="88"/>
        <v/>
      </c>
      <c r="AG194" s="20" t="str">
        <f>IF(E194="","",SUM($AF$9:AF194))</f>
        <v/>
      </c>
      <c r="AH194" s="43" t="str">
        <f t="shared" si="89"/>
        <v/>
      </c>
      <c r="AI194" s="20" t="str">
        <f t="shared" si="90"/>
        <v/>
      </c>
      <c r="AJ194" s="20" t="str">
        <f t="shared" si="91"/>
        <v/>
      </c>
      <c r="AK194" s="20" t="str">
        <f t="shared" si="92"/>
        <v/>
      </c>
      <c r="AL194" s="20" t="str">
        <f>IF(E194="","",SUM( INDEX($I$9, 1) : I194))</f>
        <v/>
      </c>
      <c r="AM194" s="20" t="str">
        <f t="shared" si="93"/>
        <v/>
      </c>
      <c r="AN194" s="20" t="str">
        <f>IF(E194="","",SUM( INDEX($AM$9, 1) : AM194))</f>
        <v/>
      </c>
      <c r="AO194" s="43" t="str">
        <f t="shared" si="94"/>
        <v/>
      </c>
      <c r="AP194" s="43" t="str">
        <f t="shared" si="95"/>
        <v/>
      </c>
      <c r="AQ194" s="35" t="str">
        <f t="shared" si="96"/>
        <v/>
      </c>
      <c r="AR194" s="35" t="str">
        <f t="shared" si="97"/>
        <v/>
      </c>
      <c r="AS194" s="35" t="str">
        <f t="shared" si="98"/>
        <v/>
      </c>
      <c r="AT194" s="35" t="str">
        <f t="shared" si="99"/>
        <v/>
      </c>
      <c r="AU194" s="35" t="str">
        <f t="shared" si="100"/>
        <v/>
      </c>
      <c r="AV194" s="35" t="str">
        <f t="shared" si="101"/>
        <v/>
      </c>
      <c r="AW194" s="58" t="str">
        <f t="shared" si="102"/>
        <v/>
      </c>
      <c r="AX194" s="62" t="str">
        <f t="shared" si="103"/>
        <v/>
      </c>
      <c r="AY194" s="62" t="str">
        <f t="shared" si="104"/>
        <v/>
      </c>
      <c r="AZ194" s="62" t="str">
        <f t="shared" si="105"/>
        <v/>
      </c>
      <c r="BA194" s="62" t="str">
        <f t="shared" si="106"/>
        <v/>
      </c>
      <c r="BB194" s="62" t="str">
        <f t="shared" si="107"/>
        <v/>
      </c>
      <c r="BC194" s="62" t="str">
        <f t="shared" si="108"/>
        <v/>
      </c>
      <c r="BD194" s="69" t="str">
        <f t="shared" si="109"/>
        <v/>
      </c>
      <c r="BE194" s="69" t="str">
        <f t="shared" si="110"/>
        <v/>
      </c>
      <c r="BF194" s="69" t="str">
        <f>IF(Z194=Z195,"",SUM(AW$9:AW194)-SUM(BF$9:BF193))</f>
        <v/>
      </c>
      <c r="BG194" s="12">
        <f t="shared" si="112"/>
        <v>186</v>
      </c>
    </row>
    <row r="195" spans="1:59" ht="20.100000000000001" customHeight="1">
      <c r="A195" s="13">
        <f t="shared" si="111"/>
        <v>187</v>
      </c>
      <c r="B195" s="153"/>
      <c r="C195" s="33"/>
      <c r="D195" s="33"/>
      <c r="E195" s="154"/>
      <c r="F195" s="155"/>
      <c r="G195" s="156"/>
      <c r="H195" s="19" t="str">
        <f t="shared" si="76"/>
        <v/>
      </c>
      <c r="I195" s="157"/>
      <c r="J195" s="19" t="str">
        <f t="shared" si="77"/>
        <v/>
      </c>
      <c r="K195" s="33"/>
      <c r="L195" s="34"/>
      <c r="M195" s="34"/>
      <c r="N195" s="19" t="str">
        <f t="shared" si="78"/>
        <v/>
      </c>
      <c r="O195" s="157"/>
      <c r="P195" s="19" t="str">
        <f t="shared" si="79"/>
        <v/>
      </c>
      <c r="Q195" s="19" t="str">
        <f t="shared" si="80"/>
        <v/>
      </c>
      <c r="R195" s="22"/>
      <c r="S195" s="33"/>
      <c r="T195" s="35" t="str">
        <f>IF(E195="","",Instructions!$B$5)</f>
        <v/>
      </c>
      <c r="U195" s="75" t="str">
        <f>IF(E195="","",Instructions!$C$5)</f>
        <v/>
      </c>
      <c r="V195" s="87" t="str">
        <f t="shared" si="81"/>
        <v/>
      </c>
      <c r="W195" s="72" t="str">
        <f>IF(E195="","",VLOOKUP(D195,Supervisors!$B$9:$F$32,5,FALSE))</f>
        <v/>
      </c>
      <c r="X195" s="72" t="str">
        <f>IF(E195="","",VLOOKUP(D195,Supervisors!$B$9:$G$32,6,FALSE))</f>
        <v/>
      </c>
      <c r="Y195" s="20" t="str">
        <f t="shared" si="82"/>
        <v/>
      </c>
      <c r="Z195" s="20" t="str">
        <f t="shared" si="83"/>
        <v/>
      </c>
      <c r="AA195" s="20" t="str">
        <f t="shared" si="84"/>
        <v/>
      </c>
      <c r="AB195" s="20" t="str">
        <f t="shared" si="85"/>
        <v/>
      </c>
      <c r="AC195" s="20" t="str">
        <f t="shared" si="86"/>
        <v/>
      </c>
      <c r="AD195" s="20" t="str">
        <f t="shared" si="87"/>
        <v/>
      </c>
      <c r="AE195" s="20" t="str">
        <f>IF(E195="","",SUM( INDEX( $H$9, 1) : H195))</f>
        <v/>
      </c>
      <c r="AF195" s="20" t="str">
        <f t="shared" si="88"/>
        <v/>
      </c>
      <c r="AG195" s="20" t="str">
        <f>IF(E195="","",SUM($AF$9:AF195))</f>
        <v/>
      </c>
      <c r="AH195" s="43" t="str">
        <f t="shared" si="89"/>
        <v/>
      </c>
      <c r="AI195" s="20" t="str">
        <f t="shared" si="90"/>
        <v/>
      </c>
      <c r="AJ195" s="20" t="str">
        <f t="shared" si="91"/>
        <v/>
      </c>
      <c r="AK195" s="20" t="str">
        <f t="shared" si="92"/>
        <v/>
      </c>
      <c r="AL195" s="20" t="str">
        <f>IF(E195="","",SUM( INDEX($I$9, 1) : I195))</f>
        <v/>
      </c>
      <c r="AM195" s="20" t="str">
        <f t="shared" si="93"/>
        <v/>
      </c>
      <c r="AN195" s="20" t="str">
        <f>IF(E195="","",SUM( INDEX($AM$9, 1) : AM195))</f>
        <v/>
      </c>
      <c r="AO195" s="43" t="str">
        <f t="shared" si="94"/>
        <v/>
      </c>
      <c r="AP195" s="43" t="str">
        <f t="shared" si="95"/>
        <v/>
      </c>
      <c r="AQ195" s="35" t="str">
        <f t="shared" si="96"/>
        <v/>
      </c>
      <c r="AR195" s="35" t="str">
        <f t="shared" si="97"/>
        <v/>
      </c>
      <c r="AS195" s="35" t="str">
        <f t="shared" si="98"/>
        <v/>
      </c>
      <c r="AT195" s="35" t="str">
        <f t="shared" si="99"/>
        <v/>
      </c>
      <c r="AU195" s="35" t="str">
        <f t="shared" si="100"/>
        <v/>
      </c>
      <c r="AV195" s="35" t="str">
        <f t="shared" si="101"/>
        <v/>
      </c>
      <c r="AW195" s="58" t="str">
        <f t="shared" si="102"/>
        <v/>
      </c>
      <c r="AX195" s="62" t="str">
        <f t="shared" si="103"/>
        <v/>
      </c>
      <c r="AY195" s="62" t="str">
        <f t="shared" si="104"/>
        <v/>
      </c>
      <c r="AZ195" s="62" t="str">
        <f t="shared" si="105"/>
        <v/>
      </c>
      <c r="BA195" s="62" t="str">
        <f t="shared" si="106"/>
        <v/>
      </c>
      <c r="BB195" s="62" t="str">
        <f t="shared" si="107"/>
        <v/>
      </c>
      <c r="BC195" s="62" t="str">
        <f t="shared" si="108"/>
        <v/>
      </c>
      <c r="BD195" s="69" t="str">
        <f t="shared" si="109"/>
        <v/>
      </c>
      <c r="BE195" s="69" t="str">
        <f t="shared" si="110"/>
        <v/>
      </c>
      <c r="BF195" s="69" t="str">
        <f>IF(Z195=Z196,"",SUM(AW$9:AW195)-SUM(BF$9:BF194))</f>
        <v/>
      </c>
      <c r="BG195" s="12">
        <f t="shared" si="112"/>
        <v>187</v>
      </c>
    </row>
    <row r="196" spans="1:59" ht="20.100000000000001" customHeight="1">
      <c r="A196" s="13">
        <f t="shared" si="111"/>
        <v>188</v>
      </c>
      <c r="B196" s="153"/>
      <c r="C196" s="33"/>
      <c r="D196" s="33"/>
      <c r="E196" s="154"/>
      <c r="F196" s="155"/>
      <c r="G196" s="156"/>
      <c r="H196" s="19" t="str">
        <f t="shared" si="76"/>
        <v/>
      </c>
      <c r="I196" s="157"/>
      <c r="J196" s="19" t="str">
        <f t="shared" si="77"/>
        <v/>
      </c>
      <c r="K196" s="33"/>
      <c r="L196" s="34"/>
      <c r="M196" s="34"/>
      <c r="N196" s="19" t="str">
        <f t="shared" si="78"/>
        <v/>
      </c>
      <c r="O196" s="157"/>
      <c r="P196" s="19" t="str">
        <f t="shared" si="79"/>
        <v/>
      </c>
      <c r="Q196" s="19" t="str">
        <f t="shared" si="80"/>
        <v/>
      </c>
      <c r="R196" s="22"/>
      <c r="S196" s="33"/>
      <c r="T196" s="35" t="str">
        <f>IF(E196="","",Instructions!$B$5)</f>
        <v/>
      </c>
      <c r="U196" s="75" t="str">
        <f>IF(E196="","",Instructions!$C$5)</f>
        <v/>
      </c>
      <c r="V196" s="87" t="str">
        <f t="shared" si="81"/>
        <v/>
      </c>
      <c r="W196" s="72" t="str">
        <f>IF(E196="","",VLOOKUP(D196,Supervisors!$B$9:$F$32,5,FALSE))</f>
        <v/>
      </c>
      <c r="X196" s="72" t="str">
        <f>IF(E196="","",VLOOKUP(D196,Supervisors!$B$9:$G$32,6,FALSE))</f>
        <v/>
      </c>
      <c r="Y196" s="20" t="str">
        <f t="shared" si="82"/>
        <v/>
      </c>
      <c r="Z196" s="20" t="str">
        <f t="shared" si="83"/>
        <v/>
      </c>
      <c r="AA196" s="20" t="str">
        <f t="shared" si="84"/>
        <v/>
      </c>
      <c r="AB196" s="20" t="str">
        <f t="shared" si="85"/>
        <v/>
      </c>
      <c r="AC196" s="20" t="str">
        <f t="shared" si="86"/>
        <v/>
      </c>
      <c r="AD196" s="20" t="str">
        <f t="shared" si="87"/>
        <v/>
      </c>
      <c r="AE196" s="20" t="str">
        <f>IF(E196="","",SUM( INDEX( $H$9, 1) : H196))</f>
        <v/>
      </c>
      <c r="AF196" s="20" t="str">
        <f t="shared" si="88"/>
        <v/>
      </c>
      <c r="AG196" s="20" t="str">
        <f>IF(E196="","",SUM($AF$9:AF196))</f>
        <v/>
      </c>
      <c r="AH196" s="43" t="str">
        <f t="shared" si="89"/>
        <v/>
      </c>
      <c r="AI196" s="20" t="str">
        <f t="shared" si="90"/>
        <v/>
      </c>
      <c r="AJ196" s="20" t="str">
        <f t="shared" si="91"/>
        <v/>
      </c>
      <c r="AK196" s="20" t="str">
        <f t="shared" si="92"/>
        <v/>
      </c>
      <c r="AL196" s="20" t="str">
        <f>IF(E196="","",SUM( INDEX($I$9, 1) : I196))</f>
        <v/>
      </c>
      <c r="AM196" s="20" t="str">
        <f t="shared" si="93"/>
        <v/>
      </c>
      <c r="AN196" s="20" t="str">
        <f>IF(E196="","",SUM( INDEX($AM$9, 1) : AM196))</f>
        <v/>
      </c>
      <c r="AO196" s="43" t="str">
        <f t="shared" si="94"/>
        <v/>
      </c>
      <c r="AP196" s="43" t="str">
        <f t="shared" si="95"/>
        <v/>
      </c>
      <c r="AQ196" s="35" t="str">
        <f t="shared" si="96"/>
        <v/>
      </c>
      <c r="AR196" s="35" t="str">
        <f t="shared" si="97"/>
        <v/>
      </c>
      <c r="AS196" s="35" t="str">
        <f t="shared" si="98"/>
        <v/>
      </c>
      <c r="AT196" s="35" t="str">
        <f t="shared" si="99"/>
        <v/>
      </c>
      <c r="AU196" s="35" t="str">
        <f t="shared" si="100"/>
        <v/>
      </c>
      <c r="AV196" s="35" t="str">
        <f t="shared" si="101"/>
        <v/>
      </c>
      <c r="AW196" s="58" t="str">
        <f t="shared" si="102"/>
        <v/>
      </c>
      <c r="AX196" s="62" t="str">
        <f t="shared" si="103"/>
        <v/>
      </c>
      <c r="AY196" s="62" t="str">
        <f t="shared" si="104"/>
        <v/>
      </c>
      <c r="AZ196" s="62" t="str">
        <f t="shared" si="105"/>
        <v/>
      </c>
      <c r="BA196" s="62" t="str">
        <f t="shared" si="106"/>
        <v/>
      </c>
      <c r="BB196" s="62" t="str">
        <f t="shared" si="107"/>
        <v/>
      </c>
      <c r="BC196" s="62" t="str">
        <f t="shared" si="108"/>
        <v/>
      </c>
      <c r="BD196" s="69" t="str">
        <f t="shared" si="109"/>
        <v/>
      </c>
      <c r="BE196" s="69" t="str">
        <f t="shared" si="110"/>
        <v/>
      </c>
      <c r="BF196" s="69" t="str">
        <f>IF(Z196=Z197,"",SUM(AW$9:AW196)-SUM(BF$9:BF195))</f>
        <v/>
      </c>
      <c r="BG196" s="12">
        <f t="shared" si="112"/>
        <v>188</v>
      </c>
    </row>
    <row r="197" spans="1:59" ht="20.100000000000001" customHeight="1">
      <c r="A197" s="13">
        <f t="shared" si="111"/>
        <v>189</v>
      </c>
      <c r="B197" s="153"/>
      <c r="C197" s="33"/>
      <c r="D197" s="33"/>
      <c r="E197" s="154"/>
      <c r="F197" s="155"/>
      <c r="G197" s="156"/>
      <c r="H197" s="19" t="str">
        <f t="shared" si="76"/>
        <v/>
      </c>
      <c r="I197" s="157"/>
      <c r="J197" s="19" t="str">
        <f t="shared" si="77"/>
        <v/>
      </c>
      <c r="K197" s="33"/>
      <c r="L197" s="34"/>
      <c r="M197" s="34"/>
      <c r="N197" s="19" t="str">
        <f t="shared" si="78"/>
        <v/>
      </c>
      <c r="O197" s="157"/>
      <c r="P197" s="19" t="str">
        <f t="shared" si="79"/>
        <v/>
      </c>
      <c r="Q197" s="19" t="str">
        <f t="shared" si="80"/>
        <v/>
      </c>
      <c r="R197" s="22"/>
      <c r="S197" s="33"/>
      <c r="T197" s="35" t="str">
        <f>IF(E197="","",Instructions!$B$5)</f>
        <v/>
      </c>
      <c r="U197" s="75" t="str">
        <f>IF(E197="","",Instructions!$C$5)</f>
        <v/>
      </c>
      <c r="V197" s="87" t="str">
        <f t="shared" si="81"/>
        <v/>
      </c>
      <c r="W197" s="72" t="str">
        <f>IF(E197="","",VLOOKUP(D197,Supervisors!$B$9:$F$32,5,FALSE))</f>
        <v/>
      </c>
      <c r="X197" s="72" t="str">
        <f>IF(E197="","",VLOOKUP(D197,Supervisors!$B$9:$G$32,6,FALSE))</f>
        <v/>
      </c>
      <c r="Y197" s="20" t="str">
        <f t="shared" si="82"/>
        <v/>
      </c>
      <c r="Z197" s="20" t="str">
        <f t="shared" si="83"/>
        <v/>
      </c>
      <c r="AA197" s="20" t="str">
        <f t="shared" si="84"/>
        <v/>
      </c>
      <c r="AB197" s="20" t="str">
        <f t="shared" si="85"/>
        <v/>
      </c>
      <c r="AC197" s="20" t="str">
        <f t="shared" si="86"/>
        <v/>
      </c>
      <c r="AD197" s="20" t="str">
        <f t="shared" si="87"/>
        <v/>
      </c>
      <c r="AE197" s="20" t="str">
        <f>IF(E197="","",SUM( INDEX( $H$9, 1) : H197))</f>
        <v/>
      </c>
      <c r="AF197" s="20" t="str">
        <f t="shared" si="88"/>
        <v/>
      </c>
      <c r="AG197" s="20" t="str">
        <f>IF(E197="","",SUM($AF$9:AF197))</f>
        <v/>
      </c>
      <c r="AH197" s="43" t="str">
        <f t="shared" si="89"/>
        <v/>
      </c>
      <c r="AI197" s="20" t="str">
        <f t="shared" si="90"/>
        <v/>
      </c>
      <c r="AJ197" s="20" t="str">
        <f t="shared" si="91"/>
        <v/>
      </c>
      <c r="AK197" s="20" t="str">
        <f t="shared" si="92"/>
        <v/>
      </c>
      <c r="AL197" s="20" t="str">
        <f>IF(E197="","",SUM( INDEX($I$9, 1) : I197))</f>
        <v/>
      </c>
      <c r="AM197" s="20" t="str">
        <f t="shared" si="93"/>
        <v/>
      </c>
      <c r="AN197" s="20" t="str">
        <f>IF(E197="","",SUM( INDEX($AM$9, 1) : AM197))</f>
        <v/>
      </c>
      <c r="AO197" s="43" t="str">
        <f t="shared" si="94"/>
        <v/>
      </c>
      <c r="AP197" s="43" t="str">
        <f t="shared" si="95"/>
        <v/>
      </c>
      <c r="AQ197" s="35" t="str">
        <f t="shared" si="96"/>
        <v/>
      </c>
      <c r="AR197" s="35" t="str">
        <f t="shared" si="97"/>
        <v/>
      </c>
      <c r="AS197" s="35" t="str">
        <f t="shared" si="98"/>
        <v/>
      </c>
      <c r="AT197" s="35" t="str">
        <f t="shared" si="99"/>
        <v/>
      </c>
      <c r="AU197" s="35" t="str">
        <f t="shared" si="100"/>
        <v/>
      </c>
      <c r="AV197" s="35" t="str">
        <f t="shared" si="101"/>
        <v/>
      </c>
      <c r="AW197" s="58" t="str">
        <f t="shared" si="102"/>
        <v/>
      </c>
      <c r="AX197" s="62" t="str">
        <f t="shared" si="103"/>
        <v/>
      </c>
      <c r="AY197" s="62" t="str">
        <f t="shared" si="104"/>
        <v/>
      </c>
      <c r="AZ197" s="62" t="str">
        <f t="shared" si="105"/>
        <v/>
      </c>
      <c r="BA197" s="62" t="str">
        <f t="shared" si="106"/>
        <v/>
      </c>
      <c r="BB197" s="62" t="str">
        <f t="shared" si="107"/>
        <v/>
      </c>
      <c r="BC197" s="62" t="str">
        <f t="shared" si="108"/>
        <v/>
      </c>
      <c r="BD197" s="69" t="str">
        <f t="shared" si="109"/>
        <v/>
      </c>
      <c r="BE197" s="69" t="str">
        <f t="shared" si="110"/>
        <v/>
      </c>
      <c r="BF197" s="69" t="str">
        <f>IF(Z197=Z198,"",SUM(AW$9:AW197)-SUM(BF$9:BF196))</f>
        <v/>
      </c>
      <c r="BG197" s="12">
        <f t="shared" si="112"/>
        <v>189</v>
      </c>
    </row>
    <row r="198" spans="1:59" ht="20.100000000000001" customHeight="1">
      <c r="A198" s="13">
        <f t="shared" si="111"/>
        <v>190</v>
      </c>
      <c r="B198" s="153"/>
      <c r="C198" s="33"/>
      <c r="D198" s="33"/>
      <c r="E198" s="154"/>
      <c r="F198" s="155"/>
      <c r="G198" s="156"/>
      <c r="H198" s="19" t="str">
        <f t="shared" si="76"/>
        <v/>
      </c>
      <c r="I198" s="157"/>
      <c r="J198" s="19" t="str">
        <f t="shared" si="77"/>
        <v/>
      </c>
      <c r="K198" s="33"/>
      <c r="L198" s="34"/>
      <c r="M198" s="34"/>
      <c r="N198" s="19" t="str">
        <f t="shared" si="78"/>
        <v/>
      </c>
      <c r="O198" s="157"/>
      <c r="P198" s="19" t="str">
        <f t="shared" si="79"/>
        <v/>
      </c>
      <c r="Q198" s="19" t="str">
        <f t="shared" si="80"/>
        <v/>
      </c>
      <c r="R198" s="22"/>
      <c r="S198" s="33"/>
      <c r="T198" s="35" t="str">
        <f>IF(E198="","",Instructions!$B$5)</f>
        <v/>
      </c>
      <c r="U198" s="75" t="str">
        <f>IF(E198="","",Instructions!$C$5)</f>
        <v/>
      </c>
      <c r="V198" s="87" t="str">
        <f t="shared" si="81"/>
        <v/>
      </c>
      <c r="W198" s="72" t="str">
        <f>IF(E198="","",VLOOKUP(D198,Supervisors!$B$9:$F$32,5,FALSE))</f>
        <v/>
      </c>
      <c r="X198" s="72" t="str">
        <f>IF(E198="","",VLOOKUP(D198,Supervisors!$B$9:$G$32,6,FALSE))</f>
        <v/>
      </c>
      <c r="Y198" s="20" t="str">
        <f t="shared" si="82"/>
        <v/>
      </c>
      <c r="Z198" s="20" t="str">
        <f t="shared" si="83"/>
        <v/>
      </c>
      <c r="AA198" s="20" t="str">
        <f t="shared" si="84"/>
        <v/>
      </c>
      <c r="AB198" s="20" t="str">
        <f t="shared" si="85"/>
        <v/>
      </c>
      <c r="AC198" s="20" t="str">
        <f t="shared" si="86"/>
        <v/>
      </c>
      <c r="AD198" s="20" t="str">
        <f t="shared" si="87"/>
        <v/>
      </c>
      <c r="AE198" s="20" t="str">
        <f>IF(E198="","",SUM( INDEX( $H$9, 1) : H198))</f>
        <v/>
      </c>
      <c r="AF198" s="20" t="str">
        <f t="shared" si="88"/>
        <v/>
      </c>
      <c r="AG198" s="20" t="str">
        <f>IF(E198="","",SUM($AF$9:AF198))</f>
        <v/>
      </c>
      <c r="AH198" s="43" t="str">
        <f t="shared" si="89"/>
        <v/>
      </c>
      <c r="AI198" s="20" t="str">
        <f t="shared" si="90"/>
        <v/>
      </c>
      <c r="AJ198" s="20" t="str">
        <f t="shared" si="91"/>
        <v/>
      </c>
      <c r="AK198" s="20" t="str">
        <f t="shared" si="92"/>
        <v/>
      </c>
      <c r="AL198" s="20" t="str">
        <f>IF(E198="","",SUM( INDEX($I$9, 1) : I198))</f>
        <v/>
      </c>
      <c r="AM198" s="20" t="str">
        <f t="shared" si="93"/>
        <v/>
      </c>
      <c r="AN198" s="20" t="str">
        <f>IF(E198="","",SUM( INDEX($AM$9, 1) : AM198))</f>
        <v/>
      </c>
      <c r="AO198" s="43" t="str">
        <f t="shared" si="94"/>
        <v/>
      </c>
      <c r="AP198" s="43" t="str">
        <f t="shared" si="95"/>
        <v/>
      </c>
      <c r="AQ198" s="35" t="str">
        <f t="shared" si="96"/>
        <v/>
      </c>
      <c r="AR198" s="35" t="str">
        <f t="shared" si="97"/>
        <v/>
      </c>
      <c r="AS198" s="35" t="str">
        <f t="shared" si="98"/>
        <v/>
      </c>
      <c r="AT198" s="35" t="str">
        <f t="shared" si="99"/>
        <v/>
      </c>
      <c r="AU198" s="35" t="str">
        <f t="shared" si="100"/>
        <v/>
      </c>
      <c r="AV198" s="35" t="str">
        <f t="shared" si="101"/>
        <v/>
      </c>
      <c r="AW198" s="58" t="str">
        <f t="shared" si="102"/>
        <v/>
      </c>
      <c r="AX198" s="62" t="str">
        <f t="shared" si="103"/>
        <v/>
      </c>
      <c r="AY198" s="62" t="str">
        <f t="shared" si="104"/>
        <v/>
      </c>
      <c r="AZ198" s="62" t="str">
        <f t="shared" si="105"/>
        <v/>
      </c>
      <c r="BA198" s="62" t="str">
        <f t="shared" si="106"/>
        <v/>
      </c>
      <c r="BB198" s="62" t="str">
        <f t="shared" si="107"/>
        <v/>
      </c>
      <c r="BC198" s="62" t="str">
        <f t="shared" si="108"/>
        <v/>
      </c>
      <c r="BD198" s="69" t="str">
        <f t="shared" si="109"/>
        <v/>
      </c>
      <c r="BE198" s="69" t="str">
        <f t="shared" si="110"/>
        <v/>
      </c>
      <c r="BF198" s="69" t="str">
        <f>IF(Z198=Z199,"",SUM(AW$9:AW198)-SUM(BF$9:BF197))</f>
        <v/>
      </c>
      <c r="BG198" s="12">
        <f t="shared" si="112"/>
        <v>190</v>
      </c>
    </row>
    <row r="199" spans="1:59" ht="20.100000000000001" customHeight="1">
      <c r="A199" s="13">
        <f t="shared" si="111"/>
        <v>191</v>
      </c>
      <c r="B199" s="153"/>
      <c r="C199" s="33"/>
      <c r="D199" s="33"/>
      <c r="E199" s="154"/>
      <c r="F199" s="155"/>
      <c r="G199" s="156"/>
      <c r="H199" s="19" t="str">
        <f t="shared" si="76"/>
        <v/>
      </c>
      <c r="I199" s="157"/>
      <c r="J199" s="19" t="str">
        <f t="shared" si="77"/>
        <v/>
      </c>
      <c r="K199" s="33"/>
      <c r="L199" s="34"/>
      <c r="M199" s="34"/>
      <c r="N199" s="19" t="str">
        <f t="shared" si="78"/>
        <v/>
      </c>
      <c r="O199" s="157"/>
      <c r="P199" s="19" t="str">
        <f t="shared" si="79"/>
        <v/>
      </c>
      <c r="Q199" s="19" t="str">
        <f t="shared" si="80"/>
        <v/>
      </c>
      <c r="R199" s="22"/>
      <c r="S199" s="33"/>
      <c r="T199" s="35" t="str">
        <f>IF(E199="","",Instructions!$B$5)</f>
        <v/>
      </c>
      <c r="U199" s="75" t="str">
        <f>IF(E199="","",Instructions!$C$5)</f>
        <v/>
      </c>
      <c r="V199" s="87" t="str">
        <f t="shared" si="81"/>
        <v/>
      </c>
      <c r="W199" s="72" t="str">
        <f>IF(E199="","",VLOOKUP(D199,Supervisors!$B$9:$F$32,5,FALSE))</f>
        <v/>
      </c>
      <c r="X199" s="72" t="str">
        <f>IF(E199="","",VLOOKUP(D199,Supervisors!$B$9:$G$32,6,FALSE))</f>
        <v/>
      </c>
      <c r="Y199" s="20" t="str">
        <f t="shared" si="82"/>
        <v/>
      </c>
      <c r="Z199" s="20" t="str">
        <f t="shared" si="83"/>
        <v/>
      </c>
      <c r="AA199" s="20" t="str">
        <f t="shared" si="84"/>
        <v/>
      </c>
      <c r="AB199" s="20" t="str">
        <f t="shared" si="85"/>
        <v/>
      </c>
      <c r="AC199" s="20" t="str">
        <f t="shared" si="86"/>
        <v/>
      </c>
      <c r="AD199" s="20" t="str">
        <f t="shared" si="87"/>
        <v/>
      </c>
      <c r="AE199" s="20" t="str">
        <f>IF(E199="","",SUM( INDEX( $H$9, 1) : H199))</f>
        <v/>
      </c>
      <c r="AF199" s="20" t="str">
        <f t="shared" si="88"/>
        <v/>
      </c>
      <c r="AG199" s="20" t="str">
        <f>IF(E199="","",SUM($AF$9:AF199))</f>
        <v/>
      </c>
      <c r="AH199" s="43" t="str">
        <f t="shared" si="89"/>
        <v/>
      </c>
      <c r="AI199" s="20" t="str">
        <f t="shared" si="90"/>
        <v/>
      </c>
      <c r="AJ199" s="20" t="str">
        <f t="shared" si="91"/>
        <v/>
      </c>
      <c r="AK199" s="20" t="str">
        <f t="shared" si="92"/>
        <v/>
      </c>
      <c r="AL199" s="20" t="str">
        <f>IF(E199="","",SUM( INDEX($I$9, 1) : I199))</f>
        <v/>
      </c>
      <c r="AM199" s="20" t="str">
        <f t="shared" si="93"/>
        <v/>
      </c>
      <c r="AN199" s="20" t="str">
        <f>IF(E199="","",SUM( INDEX($AM$9, 1) : AM199))</f>
        <v/>
      </c>
      <c r="AO199" s="43" t="str">
        <f t="shared" si="94"/>
        <v/>
      </c>
      <c r="AP199" s="43" t="str">
        <f t="shared" si="95"/>
        <v/>
      </c>
      <c r="AQ199" s="35" t="str">
        <f t="shared" si="96"/>
        <v/>
      </c>
      <c r="AR199" s="35" t="str">
        <f t="shared" si="97"/>
        <v/>
      </c>
      <c r="AS199" s="35" t="str">
        <f t="shared" si="98"/>
        <v/>
      </c>
      <c r="AT199" s="35" t="str">
        <f t="shared" si="99"/>
        <v/>
      </c>
      <c r="AU199" s="35" t="str">
        <f t="shared" si="100"/>
        <v/>
      </c>
      <c r="AV199" s="35" t="str">
        <f t="shared" si="101"/>
        <v/>
      </c>
      <c r="AW199" s="58" t="str">
        <f t="shared" si="102"/>
        <v/>
      </c>
      <c r="AX199" s="62" t="str">
        <f t="shared" si="103"/>
        <v/>
      </c>
      <c r="AY199" s="62" t="str">
        <f t="shared" si="104"/>
        <v/>
      </c>
      <c r="AZ199" s="62" t="str">
        <f t="shared" si="105"/>
        <v/>
      </c>
      <c r="BA199" s="62" t="str">
        <f t="shared" si="106"/>
        <v/>
      </c>
      <c r="BB199" s="62" t="str">
        <f t="shared" si="107"/>
        <v/>
      </c>
      <c r="BC199" s="62" t="str">
        <f t="shared" si="108"/>
        <v/>
      </c>
      <c r="BD199" s="69" t="str">
        <f t="shared" si="109"/>
        <v/>
      </c>
      <c r="BE199" s="69" t="str">
        <f t="shared" si="110"/>
        <v/>
      </c>
      <c r="BF199" s="69" t="str">
        <f>IF(Z199=Z200,"",SUM(AW$9:AW199)-SUM(BF$9:BF198))</f>
        <v/>
      </c>
      <c r="BG199" s="12">
        <f t="shared" si="112"/>
        <v>191</v>
      </c>
    </row>
    <row r="200" spans="1:59" ht="20.100000000000001" customHeight="1">
      <c r="A200" s="13">
        <f t="shared" si="111"/>
        <v>192</v>
      </c>
      <c r="B200" s="153"/>
      <c r="C200" s="33"/>
      <c r="D200" s="33"/>
      <c r="E200" s="154"/>
      <c r="F200" s="155"/>
      <c r="G200" s="156"/>
      <c r="H200" s="19" t="str">
        <f t="shared" si="76"/>
        <v/>
      </c>
      <c r="I200" s="157"/>
      <c r="J200" s="19" t="str">
        <f t="shared" si="77"/>
        <v/>
      </c>
      <c r="K200" s="33"/>
      <c r="L200" s="34"/>
      <c r="M200" s="34"/>
      <c r="N200" s="19" t="str">
        <f t="shared" si="78"/>
        <v/>
      </c>
      <c r="O200" s="157"/>
      <c r="P200" s="19" t="str">
        <f t="shared" si="79"/>
        <v/>
      </c>
      <c r="Q200" s="19" t="str">
        <f t="shared" si="80"/>
        <v/>
      </c>
      <c r="R200" s="22"/>
      <c r="S200" s="33"/>
      <c r="T200" s="35" t="str">
        <f>IF(E200="","",Instructions!$B$5)</f>
        <v/>
      </c>
      <c r="U200" s="75" t="str">
        <f>IF(E200="","",Instructions!$C$5)</f>
        <v/>
      </c>
      <c r="V200" s="87" t="str">
        <f t="shared" si="81"/>
        <v/>
      </c>
      <c r="W200" s="72" t="str">
        <f>IF(E200="","",VLOOKUP(D200,Supervisors!$B$9:$F$32,5,FALSE))</f>
        <v/>
      </c>
      <c r="X200" s="72" t="str">
        <f>IF(E200="","",VLOOKUP(D200,Supervisors!$B$9:$G$32,6,FALSE))</f>
        <v/>
      </c>
      <c r="Y200" s="20" t="str">
        <f t="shared" si="82"/>
        <v/>
      </c>
      <c r="Z200" s="20" t="str">
        <f t="shared" si="83"/>
        <v/>
      </c>
      <c r="AA200" s="20" t="str">
        <f t="shared" si="84"/>
        <v/>
      </c>
      <c r="AB200" s="20" t="str">
        <f t="shared" si="85"/>
        <v/>
      </c>
      <c r="AC200" s="20" t="str">
        <f t="shared" si="86"/>
        <v/>
      </c>
      <c r="AD200" s="20" t="str">
        <f t="shared" si="87"/>
        <v/>
      </c>
      <c r="AE200" s="20" t="str">
        <f>IF(E200="","",SUM( INDEX( $H$9, 1) : H200))</f>
        <v/>
      </c>
      <c r="AF200" s="20" t="str">
        <f t="shared" si="88"/>
        <v/>
      </c>
      <c r="AG200" s="20" t="str">
        <f>IF(E200="","",SUM($AF$9:AF200))</f>
        <v/>
      </c>
      <c r="AH200" s="43" t="str">
        <f t="shared" si="89"/>
        <v/>
      </c>
      <c r="AI200" s="20" t="str">
        <f t="shared" si="90"/>
        <v/>
      </c>
      <c r="AJ200" s="20" t="str">
        <f t="shared" si="91"/>
        <v/>
      </c>
      <c r="AK200" s="20" t="str">
        <f t="shared" si="92"/>
        <v/>
      </c>
      <c r="AL200" s="20" t="str">
        <f>IF(E200="","",SUM( INDEX($I$9, 1) : I200))</f>
        <v/>
      </c>
      <c r="AM200" s="20" t="str">
        <f t="shared" si="93"/>
        <v/>
      </c>
      <c r="AN200" s="20" t="str">
        <f>IF(E200="","",SUM( INDEX($AM$9, 1) : AM200))</f>
        <v/>
      </c>
      <c r="AO200" s="43" t="str">
        <f t="shared" si="94"/>
        <v/>
      </c>
      <c r="AP200" s="43" t="str">
        <f t="shared" si="95"/>
        <v/>
      </c>
      <c r="AQ200" s="35" t="str">
        <f t="shared" si="96"/>
        <v/>
      </c>
      <c r="AR200" s="35" t="str">
        <f t="shared" si="97"/>
        <v/>
      </c>
      <c r="AS200" s="35" t="str">
        <f t="shared" si="98"/>
        <v/>
      </c>
      <c r="AT200" s="35" t="str">
        <f t="shared" si="99"/>
        <v/>
      </c>
      <c r="AU200" s="35" t="str">
        <f t="shared" si="100"/>
        <v/>
      </c>
      <c r="AV200" s="35" t="str">
        <f t="shared" si="101"/>
        <v/>
      </c>
      <c r="AW200" s="58" t="str">
        <f t="shared" si="102"/>
        <v/>
      </c>
      <c r="AX200" s="62" t="str">
        <f t="shared" si="103"/>
        <v/>
      </c>
      <c r="AY200" s="62" t="str">
        <f t="shared" si="104"/>
        <v/>
      </c>
      <c r="AZ200" s="62" t="str">
        <f t="shared" si="105"/>
        <v/>
      </c>
      <c r="BA200" s="62" t="str">
        <f t="shared" si="106"/>
        <v/>
      </c>
      <c r="BB200" s="62" t="str">
        <f t="shared" si="107"/>
        <v/>
      </c>
      <c r="BC200" s="62" t="str">
        <f t="shared" si="108"/>
        <v/>
      </c>
      <c r="BD200" s="69" t="str">
        <f t="shared" si="109"/>
        <v/>
      </c>
      <c r="BE200" s="69" t="str">
        <f t="shared" si="110"/>
        <v/>
      </c>
      <c r="BF200" s="69" t="str">
        <f>IF(Z200=Z201,"",SUM(AW$9:AW200)-SUM(BF$9:BF199))</f>
        <v/>
      </c>
      <c r="BG200" s="12">
        <f t="shared" si="112"/>
        <v>192</v>
      </c>
    </row>
    <row r="201" spans="1:59" ht="20.100000000000001" customHeight="1">
      <c r="A201" s="13">
        <f t="shared" si="111"/>
        <v>193</v>
      </c>
      <c r="B201" s="153"/>
      <c r="C201" s="33"/>
      <c r="D201" s="33"/>
      <c r="E201" s="154"/>
      <c r="F201" s="155"/>
      <c r="G201" s="156"/>
      <c r="H201" s="19" t="str">
        <f t="shared" ref="H201:H264" si="113">IF(E201="","",(ROUND((G201-F201),2) * 24))</f>
        <v/>
      </c>
      <c r="I201" s="157"/>
      <c r="J201" s="19" t="str">
        <f t="shared" ref="J201:J264" si="114">IF(H201="","",H201-I201)</f>
        <v/>
      </c>
      <c r="K201" s="33"/>
      <c r="L201" s="34"/>
      <c r="M201" s="34"/>
      <c r="N201" s="19" t="str">
        <f t="shared" ref="N201:N264" si="115">IF(E201="","",(ROUND((M201-L201),2) * 24))</f>
        <v/>
      </c>
      <c r="O201" s="157"/>
      <c r="P201" s="19" t="str">
        <f t="shared" ref="P201:P264" si="116">IF(N201=0,"",IF(ISERROR(N201-O201),"",N201-O201))</f>
        <v/>
      </c>
      <c r="Q201" s="19" t="str">
        <f t="shared" ref="Q201:Q264" si="117">IF(H201="","",H201-N201)</f>
        <v/>
      </c>
      <c r="R201" s="22"/>
      <c r="S201" s="33"/>
      <c r="T201" s="35" t="str">
        <f>IF(E201="","",Instructions!$B$5)</f>
        <v/>
      </c>
      <c r="U201" s="75" t="str">
        <f>IF(E201="","",Instructions!$C$5)</f>
        <v/>
      </c>
      <c r="V201" s="87" t="str">
        <f t="shared" ref="V201:V264" si="118">IF(E201="","",IF(U201="BCBA",1,IF(U201="BCaBA",2,"")))</f>
        <v/>
      </c>
      <c r="W201" s="72" t="str">
        <f>IF(E201="","",VLOOKUP(D201,Supervisors!$B$9:$F$32,5,FALSE))</f>
        <v/>
      </c>
      <c r="X201" s="72" t="str">
        <f>IF(E201="","",VLOOKUP(D201,Supervisors!$B$9:$G$32,6,FALSE))</f>
        <v/>
      </c>
      <c r="Y201" s="20" t="str">
        <f t="shared" ref="Y201:Y264" si="119">IF(E201="","",TEXT(E201,"yyyy"))</f>
        <v/>
      </c>
      <c r="Z201" s="20" t="str">
        <f t="shared" ref="Z201:Z264" si="120">IF(E201="","",TEXT(E201,"mmmm"))</f>
        <v/>
      </c>
      <c r="AA201" s="20" t="str">
        <f t="shared" ref="AA201:AA264" si="121">IF(E201="","",TEXT(E201,"dd"))</f>
        <v/>
      </c>
      <c r="AB201" s="20" t="str">
        <f t="shared" ref="AB201:AB264" si="122">IF(E201="","",TEXT(E201, "yyyy-mm"))</f>
        <v/>
      </c>
      <c r="AC201" s="20" t="str">
        <f t="shared" ref="AC201:AC264" si="123">IF(E201="","",IF(B201="Supervised Independent Fieldwork", "-1", IF(B201="Practicum", "-2", IF(B201="Intensive Practicum","-3",""))))</f>
        <v/>
      </c>
      <c r="AD201" s="20" t="str">
        <f t="shared" ref="AD201:AD264" si="124">AB201&amp;AC201</f>
        <v/>
      </c>
      <c r="AE201" s="20" t="str">
        <f>IF(E201="","",SUM( INDEX( $H$9, 1) : H201))</f>
        <v/>
      </c>
      <c r="AF201" s="20" t="str">
        <f t="shared" ref="AF201:AF264" si="125">IF(E201="","",IF(B201="Supervised Independent Fieldwork",H201, IF(B201="Practicum",H201*1.5,IF(B201="Intensive Practicum",H201*2,""))))</f>
        <v/>
      </c>
      <c r="AG201" s="20" t="str">
        <f>IF(E201="","",SUM($AF$9:AF201))</f>
        <v/>
      </c>
      <c r="AH201" s="43" t="str">
        <f t="shared" ref="AH201:AH264" si="126">IF(E201="","",IF(U201="BCBA",AG201/1500,IF(U201="BCaBA",AG201/1000,"")))</f>
        <v/>
      </c>
      <c r="AI201" s="20" t="str">
        <f t="shared" ref="AI201:AI264" si="127">IF(E201="","",IF(B201="Supervised Independent Fieldwork",H201,""))</f>
        <v/>
      </c>
      <c r="AJ201" s="20" t="str">
        <f t="shared" ref="AJ201:AJ264" si="128">IF(E201="","",IF(B201="Practicum",H201,""))</f>
        <v/>
      </c>
      <c r="AK201" s="20" t="str">
        <f t="shared" ref="AK201:AK264" si="129">IF(E201="","",IF(B201="Intensive Practicum",H201,""))</f>
        <v/>
      </c>
      <c r="AL201" s="20" t="str">
        <f>IF(E201="","",SUM( INDEX($I$9, 1) : I201))</f>
        <v/>
      </c>
      <c r="AM201" s="20" t="str">
        <f t="shared" ref="AM201:AM264" si="130">IF(E201="","",IF(B201="Supervised Independent Fieldwork",I201, IF(B201="Practicum",I201*1.5,IF(B201="Intensive Practicum",I201*2,""))))</f>
        <v/>
      </c>
      <c r="AN201" s="20" t="str">
        <f>IF(E201="","",SUM( INDEX($AM$9, 1) : AM201))</f>
        <v/>
      </c>
      <c r="AO201" s="43" t="str">
        <f t="shared" ref="AO201:AO264" si="131">IF(E201="","",IF(U201="BCaBA",MIN(100%,AN201/1000), IF(U201="BCBA",MIN(100%,AN201/1500),0)))</f>
        <v/>
      </c>
      <c r="AP201" s="43" t="str">
        <f t="shared" ref="AP201:AP264" si="132">IF(Z201=Z202,"",AO201)</f>
        <v/>
      </c>
      <c r="AQ201" s="35" t="str">
        <f t="shared" ref="AQ201:AQ264" si="133">IF(E201="","",IF(OR(K201="No Supervision Session",K201=""),1,""))</f>
        <v/>
      </c>
      <c r="AR201" s="35" t="str">
        <f t="shared" ref="AR201:AR264" si="134">IF(E201="","",IF(K201="Face-to-Face",1,""))</f>
        <v/>
      </c>
      <c r="AS201" s="35" t="str">
        <f t="shared" ref="AS201:AS264" si="135">IF(E201="","",IF(K201="Video Conferencing",1,""))</f>
        <v/>
      </c>
      <c r="AT201" s="35" t="str">
        <f t="shared" ref="AT201:AT264" si="136">IF(E201="","",IF(K201="Telephone",1,""))</f>
        <v/>
      </c>
      <c r="AU201" s="35" t="str">
        <f t="shared" ref="AU201:AU264" si="137">IF(E201="","",IF(N201&gt;0,COUNT(N201),""))</f>
        <v/>
      </c>
      <c r="AV201" s="35" t="str">
        <f t="shared" ref="AV201:AV264" si="138">IF(E201="","",IF(E201="","",IF(R201="Yes",1,"")))</f>
        <v/>
      </c>
      <c r="AW201" s="58" t="str">
        <f t="shared" ref="AW201:AW264" si="139">IF(E201="","",IF(E201&lt;X201,1,IF(E201&lt;W201,1,"")))</f>
        <v/>
      </c>
      <c r="AX201" s="62" t="str">
        <f t="shared" ref="AX201:AX264" si="140">IF(E201="","",IF(AW201="",H201,0))</f>
        <v/>
      </c>
      <c r="AY201" s="62" t="str">
        <f t="shared" ref="AY201:AY264" si="141">IF(E201="","",IF(AW201="", I201,0))</f>
        <v/>
      </c>
      <c r="AZ201" s="62" t="str">
        <f t="shared" ref="AZ201:AZ264" si="142">IF(E201="","",IF(AW201&lt;&gt;"",0,IF(B201="Supervised Independent Fieldwork",AX201,IF(B201="Practicum",AX201*1.5,IF(B201="Intensive Practicum",AX201*2,0)))))</f>
        <v/>
      </c>
      <c r="BA201" s="62" t="str">
        <f t="shared" ref="BA201:BA264" si="143">IF(E201="","",IF(AW201="", N201,0))</f>
        <v/>
      </c>
      <c r="BB201" s="62" t="str">
        <f t="shared" ref="BB201:BB264" si="144">IF(E201="","",IF(AW201="",P201,0))</f>
        <v/>
      </c>
      <c r="BC201" s="62" t="str">
        <f t="shared" ref="BC201:BC264" si="145">IF(E201="","",IF(AW201="",Q201,0))</f>
        <v/>
      </c>
      <c r="BD201" s="69" t="str">
        <f t="shared" ref="BD201:BD264" si="146">IF(AW201="", AU201,"")</f>
        <v/>
      </c>
      <c r="BE201" s="69" t="str">
        <f t="shared" ref="BE201:BE264" si="147">IF(AW201="", AV201,"")</f>
        <v/>
      </c>
      <c r="BF201" s="69" t="str">
        <f>IF(Z201=Z202,"",SUM(AW$9:AW201)-SUM(BF$9:BF200))</f>
        <v/>
      </c>
      <c r="BG201" s="12">
        <f t="shared" si="112"/>
        <v>193</v>
      </c>
    </row>
    <row r="202" spans="1:59" ht="20.100000000000001" customHeight="1">
      <c r="A202" s="13">
        <f t="shared" si="111"/>
        <v>194</v>
      </c>
      <c r="B202" s="153"/>
      <c r="C202" s="33"/>
      <c r="D202" s="33"/>
      <c r="E202" s="154"/>
      <c r="F202" s="155"/>
      <c r="G202" s="156"/>
      <c r="H202" s="19" t="str">
        <f t="shared" si="113"/>
        <v/>
      </c>
      <c r="I202" s="157"/>
      <c r="J202" s="19" t="str">
        <f t="shared" si="114"/>
        <v/>
      </c>
      <c r="K202" s="33"/>
      <c r="L202" s="34"/>
      <c r="M202" s="34"/>
      <c r="N202" s="19" t="str">
        <f t="shared" si="115"/>
        <v/>
      </c>
      <c r="O202" s="157"/>
      <c r="P202" s="19" t="str">
        <f t="shared" si="116"/>
        <v/>
      </c>
      <c r="Q202" s="19" t="str">
        <f t="shared" si="117"/>
        <v/>
      </c>
      <c r="R202" s="22"/>
      <c r="S202" s="33"/>
      <c r="T202" s="35" t="str">
        <f>IF(E202="","",Instructions!$B$5)</f>
        <v/>
      </c>
      <c r="U202" s="75" t="str">
        <f>IF(E202="","",Instructions!$C$5)</f>
        <v/>
      </c>
      <c r="V202" s="87" t="str">
        <f t="shared" si="118"/>
        <v/>
      </c>
      <c r="W202" s="72" t="str">
        <f>IF(E202="","",VLOOKUP(D202,Supervisors!$B$9:$F$32,5,FALSE))</f>
        <v/>
      </c>
      <c r="X202" s="72" t="str">
        <f>IF(E202="","",VLOOKUP(D202,Supervisors!$B$9:$G$32,6,FALSE))</f>
        <v/>
      </c>
      <c r="Y202" s="20" t="str">
        <f t="shared" si="119"/>
        <v/>
      </c>
      <c r="Z202" s="20" t="str">
        <f t="shared" si="120"/>
        <v/>
      </c>
      <c r="AA202" s="20" t="str">
        <f t="shared" si="121"/>
        <v/>
      </c>
      <c r="AB202" s="20" t="str">
        <f t="shared" si="122"/>
        <v/>
      </c>
      <c r="AC202" s="20" t="str">
        <f t="shared" si="123"/>
        <v/>
      </c>
      <c r="AD202" s="20" t="str">
        <f t="shared" si="124"/>
        <v/>
      </c>
      <c r="AE202" s="20" t="str">
        <f>IF(E202="","",SUM( INDEX( $H$9, 1) : H202))</f>
        <v/>
      </c>
      <c r="AF202" s="20" t="str">
        <f t="shared" si="125"/>
        <v/>
      </c>
      <c r="AG202" s="20" t="str">
        <f>IF(E202="","",SUM($AF$9:AF202))</f>
        <v/>
      </c>
      <c r="AH202" s="43" t="str">
        <f t="shared" si="126"/>
        <v/>
      </c>
      <c r="AI202" s="20" t="str">
        <f t="shared" si="127"/>
        <v/>
      </c>
      <c r="AJ202" s="20" t="str">
        <f t="shared" si="128"/>
        <v/>
      </c>
      <c r="AK202" s="20" t="str">
        <f t="shared" si="129"/>
        <v/>
      </c>
      <c r="AL202" s="20" t="str">
        <f>IF(E202="","",SUM( INDEX($I$9, 1) : I202))</f>
        <v/>
      </c>
      <c r="AM202" s="20" t="str">
        <f t="shared" si="130"/>
        <v/>
      </c>
      <c r="AN202" s="20" t="str">
        <f>IF(E202="","",SUM( INDEX($AM$9, 1) : AM202))</f>
        <v/>
      </c>
      <c r="AO202" s="43" t="str">
        <f t="shared" si="131"/>
        <v/>
      </c>
      <c r="AP202" s="43" t="str">
        <f t="shared" si="132"/>
        <v/>
      </c>
      <c r="AQ202" s="35" t="str">
        <f t="shared" si="133"/>
        <v/>
      </c>
      <c r="AR202" s="35" t="str">
        <f t="shared" si="134"/>
        <v/>
      </c>
      <c r="AS202" s="35" t="str">
        <f t="shared" si="135"/>
        <v/>
      </c>
      <c r="AT202" s="35" t="str">
        <f t="shared" si="136"/>
        <v/>
      </c>
      <c r="AU202" s="35" t="str">
        <f t="shared" si="137"/>
        <v/>
      </c>
      <c r="AV202" s="35" t="str">
        <f t="shared" si="138"/>
        <v/>
      </c>
      <c r="AW202" s="58" t="str">
        <f t="shared" si="139"/>
        <v/>
      </c>
      <c r="AX202" s="62" t="str">
        <f t="shared" si="140"/>
        <v/>
      </c>
      <c r="AY202" s="62" t="str">
        <f t="shared" si="141"/>
        <v/>
      </c>
      <c r="AZ202" s="62" t="str">
        <f t="shared" si="142"/>
        <v/>
      </c>
      <c r="BA202" s="62" t="str">
        <f t="shared" si="143"/>
        <v/>
      </c>
      <c r="BB202" s="62" t="str">
        <f t="shared" si="144"/>
        <v/>
      </c>
      <c r="BC202" s="62" t="str">
        <f t="shared" si="145"/>
        <v/>
      </c>
      <c r="BD202" s="69" t="str">
        <f t="shared" si="146"/>
        <v/>
      </c>
      <c r="BE202" s="69" t="str">
        <f t="shared" si="147"/>
        <v/>
      </c>
      <c r="BF202" s="69" t="str">
        <f>IF(Z202=Z203,"",SUM(AW$9:AW202)-SUM(BF$9:BF201))</f>
        <v/>
      </c>
      <c r="BG202" s="12">
        <f t="shared" si="112"/>
        <v>194</v>
      </c>
    </row>
    <row r="203" spans="1:59" ht="20.100000000000001" customHeight="1">
      <c r="A203" s="13">
        <f t="shared" si="111"/>
        <v>195</v>
      </c>
      <c r="B203" s="153"/>
      <c r="C203" s="33"/>
      <c r="D203" s="33"/>
      <c r="E203" s="154"/>
      <c r="F203" s="155"/>
      <c r="G203" s="156"/>
      <c r="H203" s="19" t="str">
        <f t="shared" si="113"/>
        <v/>
      </c>
      <c r="I203" s="157"/>
      <c r="J203" s="19" t="str">
        <f t="shared" si="114"/>
        <v/>
      </c>
      <c r="K203" s="33"/>
      <c r="L203" s="34"/>
      <c r="M203" s="34"/>
      <c r="N203" s="19" t="str">
        <f t="shared" si="115"/>
        <v/>
      </c>
      <c r="O203" s="157"/>
      <c r="P203" s="19" t="str">
        <f t="shared" si="116"/>
        <v/>
      </c>
      <c r="Q203" s="19" t="str">
        <f t="shared" si="117"/>
        <v/>
      </c>
      <c r="R203" s="22"/>
      <c r="S203" s="33"/>
      <c r="T203" s="35" t="str">
        <f>IF(E203="","",Instructions!$B$5)</f>
        <v/>
      </c>
      <c r="U203" s="75" t="str">
        <f>IF(E203="","",Instructions!$C$5)</f>
        <v/>
      </c>
      <c r="V203" s="87" t="str">
        <f t="shared" si="118"/>
        <v/>
      </c>
      <c r="W203" s="72" t="str">
        <f>IF(E203="","",VLOOKUP(D203,Supervisors!$B$9:$F$32,5,FALSE))</f>
        <v/>
      </c>
      <c r="X203" s="72" t="str">
        <f>IF(E203="","",VLOOKUP(D203,Supervisors!$B$9:$G$32,6,FALSE))</f>
        <v/>
      </c>
      <c r="Y203" s="20" t="str">
        <f t="shared" si="119"/>
        <v/>
      </c>
      <c r="Z203" s="20" t="str">
        <f t="shared" si="120"/>
        <v/>
      </c>
      <c r="AA203" s="20" t="str">
        <f t="shared" si="121"/>
        <v/>
      </c>
      <c r="AB203" s="20" t="str">
        <f t="shared" si="122"/>
        <v/>
      </c>
      <c r="AC203" s="20" t="str">
        <f t="shared" si="123"/>
        <v/>
      </c>
      <c r="AD203" s="20" t="str">
        <f t="shared" si="124"/>
        <v/>
      </c>
      <c r="AE203" s="20" t="str">
        <f>IF(E203="","",SUM( INDEX( $H$9, 1) : H203))</f>
        <v/>
      </c>
      <c r="AF203" s="20" t="str">
        <f t="shared" si="125"/>
        <v/>
      </c>
      <c r="AG203" s="20" t="str">
        <f>IF(E203="","",SUM($AF$9:AF203))</f>
        <v/>
      </c>
      <c r="AH203" s="43" t="str">
        <f t="shared" si="126"/>
        <v/>
      </c>
      <c r="AI203" s="20" t="str">
        <f t="shared" si="127"/>
        <v/>
      </c>
      <c r="AJ203" s="20" t="str">
        <f t="shared" si="128"/>
        <v/>
      </c>
      <c r="AK203" s="20" t="str">
        <f t="shared" si="129"/>
        <v/>
      </c>
      <c r="AL203" s="20" t="str">
        <f>IF(E203="","",SUM( INDEX($I$9, 1) : I203))</f>
        <v/>
      </c>
      <c r="AM203" s="20" t="str">
        <f t="shared" si="130"/>
        <v/>
      </c>
      <c r="AN203" s="20" t="str">
        <f>IF(E203="","",SUM( INDEX($AM$9, 1) : AM203))</f>
        <v/>
      </c>
      <c r="AO203" s="43" t="str">
        <f t="shared" si="131"/>
        <v/>
      </c>
      <c r="AP203" s="43" t="str">
        <f t="shared" si="132"/>
        <v/>
      </c>
      <c r="AQ203" s="35" t="str">
        <f t="shared" si="133"/>
        <v/>
      </c>
      <c r="AR203" s="35" t="str">
        <f t="shared" si="134"/>
        <v/>
      </c>
      <c r="AS203" s="35" t="str">
        <f t="shared" si="135"/>
        <v/>
      </c>
      <c r="AT203" s="35" t="str">
        <f t="shared" si="136"/>
        <v/>
      </c>
      <c r="AU203" s="35" t="str">
        <f t="shared" si="137"/>
        <v/>
      </c>
      <c r="AV203" s="35" t="str">
        <f t="shared" si="138"/>
        <v/>
      </c>
      <c r="AW203" s="58" t="str">
        <f t="shared" si="139"/>
        <v/>
      </c>
      <c r="AX203" s="62" t="str">
        <f t="shared" si="140"/>
        <v/>
      </c>
      <c r="AY203" s="62" t="str">
        <f t="shared" si="141"/>
        <v/>
      </c>
      <c r="AZ203" s="62" t="str">
        <f t="shared" si="142"/>
        <v/>
      </c>
      <c r="BA203" s="62" t="str">
        <f t="shared" si="143"/>
        <v/>
      </c>
      <c r="BB203" s="62" t="str">
        <f t="shared" si="144"/>
        <v/>
      </c>
      <c r="BC203" s="62" t="str">
        <f t="shared" si="145"/>
        <v/>
      </c>
      <c r="BD203" s="69" t="str">
        <f t="shared" si="146"/>
        <v/>
      </c>
      <c r="BE203" s="69" t="str">
        <f t="shared" si="147"/>
        <v/>
      </c>
      <c r="BF203" s="69" t="str">
        <f>IF(Z203=Z204,"",SUM(AW$9:AW203)-SUM(BF$9:BF202))</f>
        <v/>
      </c>
      <c r="BG203" s="12">
        <f t="shared" si="112"/>
        <v>195</v>
      </c>
    </row>
    <row r="204" spans="1:59" ht="20.100000000000001" customHeight="1">
      <c r="A204" s="13">
        <f t="shared" si="111"/>
        <v>196</v>
      </c>
      <c r="B204" s="153"/>
      <c r="C204" s="33"/>
      <c r="D204" s="33"/>
      <c r="E204" s="154"/>
      <c r="F204" s="155"/>
      <c r="G204" s="156"/>
      <c r="H204" s="19" t="str">
        <f t="shared" si="113"/>
        <v/>
      </c>
      <c r="I204" s="157"/>
      <c r="J204" s="19" t="str">
        <f t="shared" si="114"/>
        <v/>
      </c>
      <c r="K204" s="33"/>
      <c r="L204" s="34"/>
      <c r="M204" s="34"/>
      <c r="N204" s="19" t="str">
        <f t="shared" si="115"/>
        <v/>
      </c>
      <c r="O204" s="157"/>
      <c r="P204" s="19" t="str">
        <f t="shared" si="116"/>
        <v/>
      </c>
      <c r="Q204" s="19" t="str">
        <f t="shared" si="117"/>
        <v/>
      </c>
      <c r="R204" s="22"/>
      <c r="S204" s="33"/>
      <c r="T204" s="35" t="str">
        <f>IF(E204="","",Instructions!$B$5)</f>
        <v/>
      </c>
      <c r="U204" s="75" t="str">
        <f>IF(E204="","",Instructions!$C$5)</f>
        <v/>
      </c>
      <c r="V204" s="87" t="str">
        <f t="shared" si="118"/>
        <v/>
      </c>
      <c r="W204" s="72" t="str">
        <f>IF(E204="","",VLOOKUP(D204,Supervisors!$B$9:$F$32,5,FALSE))</f>
        <v/>
      </c>
      <c r="X204" s="72" t="str">
        <f>IF(E204="","",VLOOKUP(D204,Supervisors!$B$9:$G$32,6,FALSE))</f>
        <v/>
      </c>
      <c r="Y204" s="20" t="str">
        <f t="shared" si="119"/>
        <v/>
      </c>
      <c r="Z204" s="20" t="str">
        <f t="shared" si="120"/>
        <v/>
      </c>
      <c r="AA204" s="20" t="str">
        <f t="shared" si="121"/>
        <v/>
      </c>
      <c r="AB204" s="20" t="str">
        <f t="shared" si="122"/>
        <v/>
      </c>
      <c r="AC204" s="20" t="str">
        <f t="shared" si="123"/>
        <v/>
      </c>
      <c r="AD204" s="20" t="str">
        <f t="shared" si="124"/>
        <v/>
      </c>
      <c r="AE204" s="20" t="str">
        <f>IF(E204="","",SUM( INDEX( $H$9, 1) : H204))</f>
        <v/>
      </c>
      <c r="AF204" s="20" t="str">
        <f t="shared" si="125"/>
        <v/>
      </c>
      <c r="AG204" s="20" t="str">
        <f>IF(E204="","",SUM($AF$9:AF204))</f>
        <v/>
      </c>
      <c r="AH204" s="43" t="str">
        <f t="shared" si="126"/>
        <v/>
      </c>
      <c r="AI204" s="20" t="str">
        <f t="shared" si="127"/>
        <v/>
      </c>
      <c r="AJ204" s="20" t="str">
        <f t="shared" si="128"/>
        <v/>
      </c>
      <c r="AK204" s="20" t="str">
        <f t="shared" si="129"/>
        <v/>
      </c>
      <c r="AL204" s="20" t="str">
        <f>IF(E204="","",SUM( INDEX($I$9, 1) : I204))</f>
        <v/>
      </c>
      <c r="AM204" s="20" t="str">
        <f t="shared" si="130"/>
        <v/>
      </c>
      <c r="AN204" s="20" t="str">
        <f>IF(E204="","",SUM( INDEX($AM$9, 1) : AM204))</f>
        <v/>
      </c>
      <c r="AO204" s="43" t="str">
        <f t="shared" si="131"/>
        <v/>
      </c>
      <c r="AP204" s="43" t="str">
        <f t="shared" si="132"/>
        <v/>
      </c>
      <c r="AQ204" s="35" t="str">
        <f t="shared" si="133"/>
        <v/>
      </c>
      <c r="AR204" s="35" t="str">
        <f t="shared" si="134"/>
        <v/>
      </c>
      <c r="AS204" s="35" t="str">
        <f t="shared" si="135"/>
        <v/>
      </c>
      <c r="AT204" s="35" t="str">
        <f t="shared" si="136"/>
        <v/>
      </c>
      <c r="AU204" s="35" t="str">
        <f t="shared" si="137"/>
        <v/>
      </c>
      <c r="AV204" s="35" t="str">
        <f t="shared" si="138"/>
        <v/>
      </c>
      <c r="AW204" s="58" t="str">
        <f t="shared" si="139"/>
        <v/>
      </c>
      <c r="AX204" s="62" t="str">
        <f t="shared" si="140"/>
        <v/>
      </c>
      <c r="AY204" s="62" t="str">
        <f t="shared" si="141"/>
        <v/>
      </c>
      <c r="AZ204" s="62" t="str">
        <f t="shared" si="142"/>
        <v/>
      </c>
      <c r="BA204" s="62" t="str">
        <f t="shared" si="143"/>
        <v/>
      </c>
      <c r="BB204" s="62" t="str">
        <f t="shared" si="144"/>
        <v/>
      </c>
      <c r="BC204" s="62" t="str">
        <f t="shared" si="145"/>
        <v/>
      </c>
      <c r="BD204" s="69" t="str">
        <f t="shared" si="146"/>
        <v/>
      </c>
      <c r="BE204" s="69" t="str">
        <f t="shared" si="147"/>
        <v/>
      </c>
      <c r="BF204" s="69" t="str">
        <f>IF(Z204=Z205,"",SUM(AW$9:AW204)-SUM(BF$9:BF203))</f>
        <v/>
      </c>
      <c r="BG204" s="12">
        <f t="shared" si="112"/>
        <v>196</v>
      </c>
    </row>
    <row r="205" spans="1:59" ht="20.100000000000001" customHeight="1">
      <c r="A205" s="13">
        <f t="shared" si="111"/>
        <v>197</v>
      </c>
      <c r="B205" s="153"/>
      <c r="C205" s="33"/>
      <c r="D205" s="33"/>
      <c r="E205" s="154"/>
      <c r="F205" s="155"/>
      <c r="G205" s="156"/>
      <c r="H205" s="19" t="str">
        <f t="shared" si="113"/>
        <v/>
      </c>
      <c r="I205" s="157"/>
      <c r="J205" s="19" t="str">
        <f t="shared" si="114"/>
        <v/>
      </c>
      <c r="K205" s="33"/>
      <c r="L205" s="34"/>
      <c r="M205" s="34"/>
      <c r="N205" s="19" t="str">
        <f t="shared" si="115"/>
        <v/>
      </c>
      <c r="O205" s="157"/>
      <c r="P205" s="19" t="str">
        <f t="shared" si="116"/>
        <v/>
      </c>
      <c r="Q205" s="19" t="str">
        <f t="shared" si="117"/>
        <v/>
      </c>
      <c r="R205" s="22"/>
      <c r="S205" s="33"/>
      <c r="T205" s="35" t="str">
        <f>IF(E205="","",Instructions!$B$5)</f>
        <v/>
      </c>
      <c r="U205" s="75" t="str">
        <f>IF(E205="","",Instructions!$C$5)</f>
        <v/>
      </c>
      <c r="V205" s="87" t="str">
        <f t="shared" si="118"/>
        <v/>
      </c>
      <c r="W205" s="72" t="str">
        <f>IF(E205="","",VLOOKUP(D205,Supervisors!$B$9:$F$32,5,FALSE))</f>
        <v/>
      </c>
      <c r="X205" s="72" t="str">
        <f>IF(E205="","",VLOOKUP(D205,Supervisors!$B$9:$G$32,6,FALSE))</f>
        <v/>
      </c>
      <c r="Y205" s="20" t="str">
        <f t="shared" si="119"/>
        <v/>
      </c>
      <c r="Z205" s="20" t="str">
        <f t="shared" si="120"/>
        <v/>
      </c>
      <c r="AA205" s="20" t="str">
        <f t="shared" si="121"/>
        <v/>
      </c>
      <c r="AB205" s="20" t="str">
        <f t="shared" si="122"/>
        <v/>
      </c>
      <c r="AC205" s="20" t="str">
        <f t="shared" si="123"/>
        <v/>
      </c>
      <c r="AD205" s="20" t="str">
        <f t="shared" si="124"/>
        <v/>
      </c>
      <c r="AE205" s="20" t="str">
        <f>IF(E205="","",SUM( INDEX( $H$9, 1) : H205))</f>
        <v/>
      </c>
      <c r="AF205" s="20" t="str">
        <f t="shared" si="125"/>
        <v/>
      </c>
      <c r="AG205" s="20" t="str">
        <f>IF(E205="","",SUM($AF$9:AF205))</f>
        <v/>
      </c>
      <c r="AH205" s="43" t="str">
        <f t="shared" si="126"/>
        <v/>
      </c>
      <c r="AI205" s="20" t="str">
        <f t="shared" si="127"/>
        <v/>
      </c>
      <c r="AJ205" s="20" t="str">
        <f t="shared" si="128"/>
        <v/>
      </c>
      <c r="AK205" s="20" t="str">
        <f t="shared" si="129"/>
        <v/>
      </c>
      <c r="AL205" s="20" t="str">
        <f>IF(E205="","",SUM( INDEX($I$9, 1) : I205))</f>
        <v/>
      </c>
      <c r="AM205" s="20" t="str">
        <f t="shared" si="130"/>
        <v/>
      </c>
      <c r="AN205" s="20" t="str">
        <f>IF(E205="","",SUM( INDEX($AM$9, 1) : AM205))</f>
        <v/>
      </c>
      <c r="AO205" s="43" t="str">
        <f t="shared" si="131"/>
        <v/>
      </c>
      <c r="AP205" s="43" t="str">
        <f t="shared" si="132"/>
        <v/>
      </c>
      <c r="AQ205" s="35" t="str">
        <f t="shared" si="133"/>
        <v/>
      </c>
      <c r="AR205" s="35" t="str">
        <f t="shared" si="134"/>
        <v/>
      </c>
      <c r="AS205" s="35" t="str">
        <f t="shared" si="135"/>
        <v/>
      </c>
      <c r="AT205" s="35" t="str">
        <f t="shared" si="136"/>
        <v/>
      </c>
      <c r="AU205" s="35" t="str">
        <f t="shared" si="137"/>
        <v/>
      </c>
      <c r="AV205" s="35" t="str">
        <f t="shared" si="138"/>
        <v/>
      </c>
      <c r="AW205" s="58" t="str">
        <f t="shared" si="139"/>
        <v/>
      </c>
      <c r="AX205" s="62" t="str">
        <f t="shared" si="140"/>
        <v/>
      </c>
      <c r="AY205" s="62" t="str">
        <f t="shared" si="141"/>
        <v/>
      </c>
      <c r="AZ205" s="62" t="str">
        <f t="shared" si="142"/>
        <v/>
      </c>
      <c r="BA205" s="62" t="str">
        <f t="shared" si="143"/>
        <v/>
      </c>
      <c r="BB205" s="62" t="str">
        <f t="shared" si="144"/>
        <v/>
      </c>
      <c r="BC205" s="62" t="str">
        <f t="shared" si="145"/>
        <v/>
      </c>
      <c r="BD205" s="69" t="str">
        <f t="shared" si="146"/>
        <v/>
      </c>
      <c r="BE205" s="69" t="str">
        <f t="shared" si="147"/>
        <v/>
      </c>
      <c r="BF205" s="69" t="str">
        <f>IF(Z205=Z206,"",SUM(AW$9:AW205)-SUM(BF$9:BF204))</f>
        <v/>
      </c>
      <c r="BG205" s="12">
        <f t="shared" si="112"/>
        <v>197</v>
      </c>
    </row>
    <row r="206" spans="1:59" ht="20.100000000000001" customHeight="1">
      <c r="A206" s="13">
        <f t="shared" si="111"/>
        <v>198</v>
      </c>
      <c r="B206" s="153"/>
      <c r="C206" s="33"/>
      <c r="D206" s="33"/>
      <c r="E206" s="154"/>
      <c r="F206" s="155"/>
      <c r="G206" s="156"/>
      <c r="H206" s="19" t="str">
        <f t="shared" si="113"/>
        <v/>
      </c>
      <c r="I206" s="157"/>
      <c r="J206" s="19" t="str">
        <f t="shared" si="114"/>
        <v/>
      </c>
      <c r="K206" s="33"/>
      <c r="L206" s="34"/>
      <c r="M206" s="34"/>
      <c r="N206" s="19" t="str">
        <f t="shared" si="115"/>
        <v/>
      </c>
      <c r="O206" s="157"/>
      <c r="P206" s="19" t="str">
        <f t="shared" si="116"/>
        <v/>
      </c>
      <c r="Q206" s="19" t="str">
        <f t="shared" si="117"/>
        <v/>
      </c>
      <c r="R206" s="22"/>
      <c r="S206" s="33"/>
      <c r="T206" s="35" t="str">
        <f>IF(E206="","",Instructions!$B$5)</f>
        <v/>
      </c>
      <c r="U206" s="75" t="str">
        <f>IF(E206="","",Instructions!$C$5)</f>
        <v/>
      </c>
      <c r="V206" s="87" t="str">
        <f t="shared" si="118"/>
        <v/>
      </c>
      <c r="W206" s="72" t="str">
        <f>IF(E206="","",VLOOKUP(D206,Supervisors!$B$9:$F$32,5,FALSE))</f>
        <v/>
      </c>
      <c r="X206" s="72" t="str">
        <f>IF(E206="","",VLOOKUP(D206,Supervisors!$B$9:$G$32,6,FALSE))</f>
        <v/>
      </c>
      <c r="Y206" s="20" t="str">
        <f t="shared" si="119"/>
        <v/>
      </c>
      <c r="Z206" s="20" t="str">
        <f t="shared" si="120"/>
        <v/>
      </c>
      <c r="AA206" s="20" t="str">
        <f t="shared" si="121"/>
        <v/>
      </c>
      <c r="AB206" s="20" t="str">
        <f t="shared" si="122"/>
        <v/>
      </c>
      <c r="AC206" s="20" t="str">
        <f t="shared" si="123"/>
        <v/>
      </c>
      <c r="AD206" s="20" t="str">
        <f t="shared" si="124"/>
        <v/>
      </c>
      <c r="AE206" s="20" t="str">
        <f>IF(E206="","",SUM( INDEX( $H$9, 1) : H206))</f>
        <v/>
      </c>
      <c r="AF206" s="20" t="str">
        <f t="shared" si="125"/>
        <v/>
      </c>
      <c r="AG206" s="20" t="str">
        <f>IF(E206="","",SUM($AF$9:AF206))</f>
        <v/>
      </c>
      <c r="AH206" s="43" t="str">
        <f t="shared" si="126"/>
        <v/>
      </c>
      <c r="AI206" s="20" t="str">
        <f t="shared" si="127"/>
        <v/>
      </c>
      <c r="AJ206" s="20" t="str">
        <f t="shared" si="128"/>
        <v/>
      </c>
      <c r="AK206" s="20" t="str">
        <f t="shared" si="129"/>
        <v/>
      </c>
      <c r="AL206" s="20" t="str">
        <f>IF(E206="","",SUM( INDEX($I$9, 1) : I206))</f>
        <v/>
      </c>
      <c r="AM206" s="20" t="str">
        <f t="shared" si="130"/>
        <v/>
      </c>
      <c r="AN206" s="20" t="str">
        <f>IF(E206="","",SUM( INDEX($AM$9, 1) : AM206))</f>
        <v/>
      </c>
      <c r="AO206" s="43" t="str">
        <f t="shared" si="131"/>
        <v/>
      </c>
      <c r="AP206" s="43" t="str">
        <f t="shared" si="132"/>
        <v/>
      </c>
      <c r="AQ206" s="35" t="str">
        <f t="shared" si="133"/>
        <v/>
      </c>
      <c r="AR206" s="35" t="str">
        <f t="shared" si="134"/>
        <v/>
      </c>
      <c r="AS206" s="35" t="str">
        <f t="shared" si="135"/>
        <v/>
      </c>
      <c r="AT206" s="35" t="str">
        <f t="shared" si="136"/>
        <v/>
      </c>
      <c r="AU206" s="35" t="str">
        <f t="shared" si="137"/>
        <v/>
      </c>
      <c r="AV206" s="35" t="str">
        <f t="shared" si="138"/>
        <v/>
      </c>
      <c r="AW206" s="58" t="str">
        <f t="shared" si="139"/>
        <v/>
      </c>
      <c r="AX206" s="62" t="str">
        <f t="shared" si="140"/>
        <v/>
      </c>
      <c r="AY206" s="62" t="str">
        <f t="shared" si="141"/>
        <v/>
      </c>
      <c r="AZ206" s="62" t="str">
        <f t="shared" si="142"/>
        <v/>
      </c>
      <c r="BA206" s="62" t="str">
        <f t="shared" si="143"/>
        <v/>
      </c>
      <c r="BB206" s="62" t="str">
        <f t="shared" si="144"/>
        <v/>
      </c>
      <c r="BC206" s="62" t="str">
        <f t="shared" si="145"/>
        <v/>
      </c>
      <c r="BD206" s="69" t="str">
        <f t="shared" si="146"/>
        <v/>
      </c>
      <c r="BE206" s="69" t="str">
        <f t="shared" si="147"/>
        <v/>
      </c>
      <c r="BF206" s="69" t="str">
        <f>IF(Z206=Z207,"",SUM(AW$9:AW206)-SUM(BF$9:BF205))</f>
        <v/>
      </c>
      <c r="BG206" s="12">
        <f t="shared" si="112"/>
        <v>198</v>
      </c>
    </row>
    <row r="207" spans="1:59" ht="20.100000000000001" customHeight="1">
      <c r="A207" s="13">
        <f t="shared" si="111"/>
        <v>199</v>
      </c>
      <c r="B207" s="153"/>
      <c r="C207" s="33"/>
      <c r="D207" s="33"/>
      <c r="E207" s="154"/>
      <c r="F207" s="155"/>
      <c r="G207" s="156"/>
      <c r="H207" s="19" t="str">
        <f t="shared" si="113"/>
        <v/>
      </c>
      <c r="I207" s="157"/>
      <c r="J207" s="19" t="str">
        <f t="shared" si="114"/>
        <v/>
      </c>
      <c r="K207" s="33"/>
      <c r="L207" s="34"/>
      <c r="M207" s="34"/>
      <c r="N207" s="19" t="str">
        <f t="shared" si="115"/>
        <v/>
      </c>
      <c r="O207" s="157"/>
      <c r="P207" s="19" t="str">
        <f t="shared" si="116"/>
        <v/>
      </c>
      <c r="Q207" s="19" t="str">
        <f t="shared" si="117"/>
        <v/>
      </c>
      <c r="R207" s="22"/>
      <c r="S207" s="33"/>
      <c r="T207" s="35" t="str">
        <f>IF(E207="","",Instructions!$B$5)</f>
        <v/>
      </c>
      <c r="U207" s="75" t="str">
        <f>IF(E207="","",Instructions!$C$5)</f>
        <v/>
      </c>
      <c r="V207" s="87" t="str">
        <f t="shared" si="118"/>
        <v/>
      </c>
      <c r="W207" s="72" t="str">
        <f>IF(E207="","",VLOOKUP(D207,Supervisors!$B$9:$F$32,5,FALSE))</f>
        <v/>
      </c>
      <c r="X207" s="72" t="str">
        <f>IF(E207="","",VLOOKUP(D207,Supervisors!$B$9:$G$32,6,FALSE))</f>
        <v/>
      </c>
      <c r="Y207" s="20" t="str">
        <f t="shared" si="119"/>
        <v/>
      </c>
      <c r="Z207" s="20" t="str">
        <f t="shared" si="120"/>
        <v/>
      </c>
      <c r="AA207" s="20" t="str">
        <f t="shared" si="121"/>
        <v/>
      </c>
      <c r="AB207" s="20" t="str">
        <f t="shared" si="122"/>
        <v/>
      </c>
      <c r="AC207" s="20" t="str">
        <f t="shared" si="123"/>
        <v/>
      </c>
      <c r="AD207" s="20" t="str">
        <f t="shared" si="124"/>
        <v/>
      </c>
      <c r="AE207" s="20" t="str">
        <f>IF(E207="","",SUM( INDEX( $H$9, 1) : H207))</f>
        <v/>
      </c>
      <c r="AF207" s="20" t="str">
        <f t="shared" si="125"/>
        <v/>
      </c>
      <c r="AG207" s="20" t="str">
        <f>IF(E207="","",SUM($AF$9:AF207))</f>
        <v/>
      </c>
      <c r="AH207" s="43" t="str">
        <f t="shared" si="126"/>
        <v/>
      </c>
      <c r="AI207" s="20" t="str">
        <f t="shared" si="127"/>
        <v/>
      </c>
      <c r="AJ207" s="20" t="str">
        <f t="shared" si="128"/>
        <v/>
      </c>
      <c r="AK207" s="20" t="str">
        <f t="shared" si="129"/>
        <v/>
      </c>
      <c r="AL207" s="20" t="str">
        <f>IF(E207="","",SUM( INDEX($I$9, 1) : I207))</f>
        <v/>
      </c>
      <c r="AM207" s="20" t="str">
        <f t="shared" si="130"/>
        <v/>
      </c>
      <c r="AN207" s="20" t="str">
        <f>IF(E207="","",SUM( INDEX($AM$9, 1) : AM207))</f>
        <v/>
      </c>
      <c r="AO207" s="43" t="str">
        <f t="shared" si="131"/>
        <v/>
      </c>
      <c r="AP207" s="43" t="str">
        <f t="shared" si="132"/>
        <v/>
      </c>
      <c r="AQ207" s="35" t="str">
        <f t="shared" si="133"/>
        <v/>
      </c>
      <c r="AR207" s="35" t="str">
        <f t="shared" si="134"/>
        <v/>
      </c>
      <c r="AS207" s="35" t="str">
        <f t="shared" si="135"/>
        <v/>
      </c>
      <c r="AT207" s="35" t="str">
        <f t="shared" si="136"/>
        <v/>
      </c>
      <c r="AU207" s="35" t="str">
        <f t="shared" si="137"/>
        <v/>
      </c>
      <c r="AV207" s="35" t="str">
        <f t="shared" si="138"/>
        <v/>
      </c>
      <c r="AW207" s="58" t="str">
        <f t="shared" si="139"/>
        <v/>
      </c>
      <c r="AX207" s="62" t="str">
        <f t="shared" si="140"/>
        <v/>
      </c>
      <c r="AY207" s="62" t="str">
        <f t="shared" si="141"/>
        <v/>
      </c>
      <c r="AZ207" s="62" t="str">
        <f t="shared" si="142"/>
        <v/>
      </c>
      <c r="BA207" s="62" t="str">
        <f t="shared" si="143"/>
        <v/>
      </c>
      <c r="BB207" s="62" t="str">
        <f t="shared" si="144"/>
        <v/>
      </c>
      <c r="BC207" s="62" t="str">
        <f t="shared" si="145"/>
        <v/>
      </c>
      <c r="BD207" s="69" t="str">
        <f t="shared" si="146"/>
        <v/>
      </c>
      <c r="BE207" s="69" t="str">
        <f t="shared" si="147"/>
        <v/>
      </c>
      <c r="BF207" s="69" t="str">
        <f>IF(Z207=Z208,"",SUM(AW$9:AW207)-SUM(BF$9:BF206))</f>
        <v/>
      </c>
      <c r="BG207" s="12">
        <f t="shared" si="112"/>
        <v>199</v>
      </c>
    </row>
    <row r="208" spans="1:59" ht="20.100000000000001" customHeight="1">
      <c r="A208" s="13">
        <f t="shared" si="111"/>
        <v>200</v>
      </c>
      <c r="B208" s="153"/>
      <c r="C208" s="33"/>
      <c r="D208" s="33"/>
      <c r="E208" s="154"/>
      <c r="F208" s="155"/>
      <c r="G208" s="156"/>
      <c r="H208" s="19" t="str">
        <f t="shared" si="113"/>
        <v/>
      </c>
      <c r="I208" s="157"/>
      <c r="J208" s="19" t="str">
        <f t="shared" si="114"/>
        <v/>
      </c>
      <c r="K208" s="33"/>
      <c r="L208" s="34"/>
      <c r="M208" s="34"/>
      <c r="N208" s="19" t="str">
        <f t="shared" si="115"/>
        <v/>
      </c>
      <c r="O208" s="157"/>
      <c r="P208" s="19" t="str">
        <f t="shared" si="116"/>
        <v/>
      </c>
      <c r="Q208" s="19" t="str">
        <f t="shared" si="117"/>
        <v/>
      </c>
      <c r="R208" s="22"/>
      <c r="S208" s="33"/>
      <c r="T208" s="35" t="str">
        <f>IF(E208="","",Instructions!$B$5)</f>
        <v/>
      </c>
      <c r="U208" s="75" t="str">
        <f>IF(E208="","",Instructions!$C$5)</f>
        <v/>
      </c>
      <c r="V208" s="87" t="str">
        <f t="shared" si="118"/>
        <v/>
      </c>
      <c r="W208" s="72" t="str">
        <f>IF(E208="","",VLOOKUP(D208,Supervisors!$B$9:$F$32,5,FALSE))</f>
        <v/>
      </c>
      <c r="X208" s="72" t="str">
        <f>IF(E208="","",VLOOKUP(D208,Supervisors!$B$9:$G$32,6,FALSE))</f>
        <v/>
      </c>
      <c r="Y208" s="20" t="str">
        <f t="shared" si="119"/>
        <v/>
      </c>
      <c r="Z208" s="20" t="str">
        <f t="shared" si="120"/>
        <v/>
      </c>
      <c r="AA208" s="20" t="str">
        <f t="shared" si="121"/>
        <v/>
      </c>
      <c r="AB208" s="20" t="str">
        <f t="shared" si="122"/>
        <v/>
      </c>
      <c r="AC208" s="20" t="str">
        <f t="shared" si="123"/>
        <v/>
      </c>
      <c r="AD208" s="20" t="str">
        <f t="shared" si="124"/>
        <v/>
      </c>
      <c r="AE208" s="20" t="str">
        <f>IF(E208="","",SUM( INDEX( $H$9, 1) : H208))</f>
        <v/>
      </c>
      <c r="AF208" s="20" t="str">
        <f t="shared" si="125"/>
        <v/>
      </c>
      <c r="AG208" s="20" t="str">
        <f>IF(E208="","",SUM($AF$9:AF208))</f>
        <v/>
      </c>
      <c r="AH208" s="43" t="str">
        <f t="shared" si="126"/>
        <v/>
      </c>
      <c r="AI208" s="20" t="str">
        <f t="shared" si="127"/>
        <v/>
      </c>
      <c r="AJ208" s="20" t="str">
        <f t="shared" si="128"/>
        <v/>
      </c>
      <c r="AK208" s="20" t="str">
        <f t="shared" si="129"/>
        <v/>
      </c>
      <c r="AL208" s="20" t="str">
        <f>IF(E208="","",SUM( INDEX($I$9, 1) : I208))</f>
        <v/>
      </c>
      <c r="AM208" s="20" t="str">
        <f t="shared" si="130"/>
        <v/>
      </c>
      <c r="AN208" s="20" t="str">
        <f>IF(E208="","",SUM( INDEX($AM$9, 1) : AM208))</f>
        <v/>
      </c>
      <c r="AO208" s="43" t="str">
        <f t="shared" si="131"/>
        <v/>
      </c>
      <c r="AP208" s="43" t="str">
        <f t="shared" si="132"/>
        <v/>
      </c>
      <c r="AQ208" s="35" t="str">
        <f t="shared" si="133"/>
        <v/>
      </c>
      <c r="AR208" s="35" t="str">
        <f t="shared" si="134"/>
        <v/>
      </c>
      <c r="AS208" s="35" t="str">
        <f t="shared" si="135"/>
        <v/>
      </c>
      <c r="AT208" s="35" t="str">
        <f t="shared" si="136"/>
        <v/>
      </c>
      <c r="AU208" s="35" t="str">
        <f t="shared" si="137"/>
        <v/>
      </c>
      <c r="AV208" s="35" t="str">
        <f t="shared" si="138"/>
        <v/>
      </c>
      <c r="AW208" s="58" t="str">
        <f t="shared" si="139"/>
        <v/>
      </c>
      <c r="AX208" s="62" t="str">
        <f t="shared" si="140"/>
        <v/>
      </c>
      <c r="AY208" s="62" t="str">
        <f t="shared" si="141"/>
        <v/>
      </c>
      <c r="AZ208" s="62" t="str">
        <f t="shared" si="142"/>
        <v/>
      </c>
      <c r="BA208" s="62" t="str">
        <f t="shared" si="143"/>
        <v/>
      </c>
      <c r="BB208" s="62" t="str">
        <f t="shared" si="144"/>
        <v/>
      </c>
      <c r="BC208" s="62" t="str">
        <f t="shared" si="145"/>
        <v/>
      </c>
      <c r="BD208" s="69" t="str">
        <f t="shared" si="146"/>
        <v/>
      </c>
      <c r="BE208" s="69" t="str">
        <f t="shared" si="147"/>
        <v/>
      </c>
      <c r="BF208" s="69" t="str">
        <f>IF(Z208=Z209,"",SUM(AW$9:AW208)-SUM(BF$9:BF207))</f>
        <v/>
      </c>
      <c r="BG208" s="12">
        <f t="shared" si="112"/>
        <v>200</v>
      </c>
    </row>
    <row r="209" spans="1:59" ht="20.100000000000001" customHeight="1">
      <c r="A209" s="13">
        <f t="shared" si="111"/>
        <v>201</v>
      </c>
      <c r="B209" s="153"/>
      <c r="C209" s="33"/>
      <c r="D209" s="33"/>
      <c r="E209" s="154"/>
      <c r="F209" s="155"/>
      <c r="G209" s="156"/>
      <c r="H209" s="19" t="str">
        <f t="shared" si="113"/>
        <v/>
      </c>
      <c r="I209" s="157"/>
      <c r="J209" s="19" t="str">
        <f t="shared" si="114"/>
        <v/>
      </c>
      <c r="K209" s="33"/>
      <c r="L209" s="34"/>
      <c r="M209" s="34"/>
      <c r="N209" s="19" t="str">
        <f t="shared" si="115"/>
        <v/>
      </c>
      <c r="O209" s="157"/>
      <c r="P209" s="19" t="str">
        <f t="shared" si="116"/>
        <v/>
      </c>
      <c r="Q209" s="19" t="str">
        <f t="shared" si="117"/>
        <v/>
      </c>
      <c r="R209" s="22"/>
      <c r="S209" s="33"/>
      <c r="T209" s="35" t="str">
        <f>IF(E209="","",Instructions!$B$5)</f>
        <v/>
      </c>
      <c r="U209" s="75" t="str">
        <f>IF(E209="","",Instructions!$C$5)</f>
        <v/>
      </c>
      <c r="V209" s="87" t="str">
        <f t="shared" si="118"/>
        <v/>
      </c>
      <c r="W209" s="72" t="str">
        <f>IF(E209="","",VLOOKUP(D209,Supervisors!$B$9:$F$32,5,FALSE))</f>
        <v/>
      </c>
      <c r="X209" s="72" t="str">
        <f>IF(E209="","",VLOOKUP(D209,Supervisors!$B$9:$G$32,6,FALSE))</f>
        <v/>
      </c>
      <c r="Y209" s="20" t="str">
        <f t="shared" si="119"/>
        <v/>
      </c>
      <c r="Z209" s="20" t="str">
        <f t="shared" si="120"/>
        <v/>
      </c>
      <c r="AA209" s="20" t="str">
        <f t="shared" si="121"/>
        <v/>
      </c>
      <c r="AB209" s="20" t="str">
        <f t="shared" si="122"/>
        <v/>
      </c>
      <c r="AC209" s="20" t="str">
        <f t="shared" si="123"/>
        <v/>
      </c>
      <c r="AD209" s="20" t="str">
        <f t="shared" si="124"/>
        <v/>
      </c>
      <c r="AE209" s="20" t="str">
        <f>IF(E209="","",SUM( INDEX( $H$9, 1) : H209))</f>
        <v/>
      </c>
      <c r="AF209" s="20" t="str">
        <f t="shared" si="125"/>
        <v/>
      </c>
      <c r="AG209" s="20" t="str">
        <f>IF(E209="","",SUM($AF$9:AF209))</f>
        <v/>
      </c>
      <c r="AH209" s="43" t="str">
        <f t="shared" si="126"/>
        <v/>
      </c>
      <c r="AI209" s="20" t="str">
        <f t="shared" si="127"/>
        <v/>
      </c>
      <c r="AJ209" s="20" t="str">
        <f t="shared" si="128"/>
        <v/>
      </c>
      <c r="AK209" s="20" t="str">
        <f t="shared" si="129"/>
        <v/>
      </c>
      <c r="AL209" s="20" t="str">
        <f>IF(E209="","",SUM( INDEX($I$9, 1) : I209))</f>
        <v/>
      </c>
      <c r="AM209" s="20" t="str">
        <f t="shared" si="130"/>
        <v/>
      </c>
      <c r="AN209" s="20" t="str">
        <f>IF(E209="","",SUM( INDEX($AM$9, 1) : AM209))</f>
        <v/>
      </c>
      <c r="AO209" s="43" t="str">
        <f t="shared" si="131"/>
        <v/>
      </c>
      <c r="AP209" s="43" t="str">
        <f t="shared" si="132"/>
        <v/>
      </c>
      <c r="AQ209" s="35" t="str">
        <f t="shared" si="133"/>
        <v/>
      </c>
      <c r="AR209" s="35" t="str">
        <f t="shared" si="134"/>
        <v/>
      </c>
      <c r="AS209" s="35" t="str">
        <f t="shared" si="135"/>
        <v/>
      </c>
      <c r="AT209" s="35" t="str">
        <f t="shared" si="136"/>
        <v/>
      </c>
      <c r="AU209" s="35" t="str">
        <f t="shared" si="137"/>
        <v/>
      </c>
      <c r="AV209" s="35" t="str">
        <f t="shared" si="138"/>
        <v/>
      </c>
      <c r="AW209" s="58" t="str">
        <f t="shared" si="139"/>
        <v/>
      </c>
      <c r="AX209" s="62" t="str">
        <f t="shared" si="140"/>
        <v/>
      </c>
      <c r="AY209" s="62" t="str">
        <f t="shared" si="141"/>
        <v/>
      </c>
      <c r="AZ209" s="62" t="str">
        <f t="shared" si="142"/>
        <v/>
      </c>
      <c r="BA209" s="62" t="str">
        <f t="shared" si="143"/>
        <v/>
      </c>
      <c r="BB209" s="62" t="str">
        <f t="shared" si="144"/>
        <v/>
      </c>
      <c r="BC209" s="62" t="str">
        <f t="shared" si="145"/>
        <v/>
      </c>
      <c r="BD209" s="69" t="str">
        <f t="shared" si="146"/>
        <v/>
      </c>
      <c r="BE209" s="69" t="str">
        <f t="shared" si="147"/>
        <v/>
      </c>
      <c r="BF209" s="69" t="str">
        <f>IF(Z209=Z210,"",SUM(AW$9:AW209)-SUM(BF$9:BF208))</f>
        <v/>
      </c>
      <c r="BG209" s="12">
        <f t="shared" si="112"/>
        <v>201</v>
      </c>
    </row>
    <row r="210" spans="1:59" ht="20.100000000000001" customHeight="1">
      <c r="A210" s="13">
        <f t="shared" si="111"/>
        <v>202</v>
      </c>
      <c r="B210" s="153"/>
      <c r="C210" s="33"/>
      <c r="D210" s="33"/>
      <c r="E210" s="154"/>
      <c r="F210" s="155"/>
      <c r="G210" s="156"/>
      <c r="H210" s="19" t="str">
        <f t="shared" si="113"/>
        <v/>
      </c>
      <c r="I210" s="157"/>
      <c r="J210" s="19" t="str">
        <f t="shared" si="114"/>
        <v/>
      </c>
      <c r="K210" s="33"/>
      <c r="L210" s="34"/>
      <c r="M210" s="34"/>
      <c r="N210" s="19" t="str">
        <f t="shared" si="115"/>
        <v/>
      </c>
      <c r="O210" s="157"/>
      <c r="P210" s="19" t="str">
        <f t="shared" si="116"/>
        <v/>
      </c>
      <c r="Q210" s="19" t="str">
        <f t="shared" si="117"/>
        <v/>
      </c>
      <c r="R210" s="22"/>
      <c r="S210" s="33"/>
      <c r="T210" s="35" t="str">
        <f>IF(E210="","",Instructions!$B$5)</f>
        <v/>
      </c>
      <c r="U210" s="75" t="str">
        <f>IF(E210="","",Instructions!$C$5)</f>
        <v/>
      </c>
      <c r="V210" s="87" t="str">
        <f t="shared" si="118"/>
        <v/>
      </c>
      <c r="W210" s="72" t="str">
        <f>IF(E210="","",VLOOKUP(D210,Supervisors!$B$9:$F$32,5,FALSE))</f>
        <v/>
      </c>
      <c r="X210" s="72" t="str">
        <f>IF(E210="","",VLOOKUP(D210,Supervisors!$B$9:$G$32,6,FALSE))</f>
        <v/>
      </c>
      <c r="Y210" s="20" t="str">
        <f t="shared" si="119"/>
        <v/>
      </c>
      <c r="Z210" s="20" t="str">
        <f t="shared" si="120"/>
        <v/>
      </c>
      <c r="AA210" s="20" t="str">
        <f t="shared" si="121"/>
        <v/>
      </c>
      <c r="AB210" s="20" t="str">
        <f t="shared" si="122"/>
        <v/>
      </c>
      <c r="AC210" s="20" t="str">
        <f t="shared" si="123"/>
        <v/>
      </c>
      <c r="AD210" s="20" t="str">
        <f t="shared" si="124"/>
        <v/>
      </c>
      <c r="AE210" s="20" t="str">
        <f>IF(E210="","",SUM( INDEX( $H$9, 1) : H210))</f>
        <v/>
      </c>
      <c r="AF210" s="20" t="str">
        <f t="shared" si="125"/>
        <v/>
      </c>
      <c r="AG210" s="20" t="str">
        <f>IF(E210="","",SUM($AF$9:AF210))</f>
        <v/>
      </c>
      <c r="AH210" s="43" t="str">
        <f t="shared" si="126"/>
        <v/>
      </c>
      <c r="AI210" s="20" t="str">
        <f t="shared" si="127"/>
        <v/>
      </c>
      <c r="AJ210" s="20" t="str">
        <f t="shared" si="128"/>
        <v/>
      </c>
      <c r="AK210" s="20" t="str">
        <f t="shared" si="129"/>
        <v/>
      </c>
      <c r="AL210" s="20" t="str">
        <f>IF(E210="","",SUM( INDEX($I$9, 1) : I210))</f>
        <v/>
      </c>
      <c r="AM210" s="20" t="str">
        <f t="shared" si="130"/>
        <v/>
      </c>
      <c r="AN210" s="20" t="str">
        <f>IF(E210="","",SUM( INDEX($AM$9, 1) : AM210))</f>
        <v/>
      </c>
      <c r="AO210" s="43" t="str">
        <f t="shared" si="131"/>
        <v/>
      </c>
      <c r="AP210" s="43" t="str">
        <f t="shared" si="132"/>
        <v/>
      </c>
      <c r="AQ210" s="35" t="str">
        <f t="shared" si="133"/>
        <v/>
      </c>
      <c r="AR210" s="35" t="str">
        <f t="shared" si="134"/>
        <v/>
      </c>
      <c r="AS210" s="35" t="str">
        <f t="shared" si="135"/>
        <v/>
      </c>
      <c r="AT210" s="35" t="str">
        <f t="shared" si="136"/>
        <v/>
      </c>
      <c r="AU210" s="35" t="str">
        <f t="shared" si="137"/>
        <v/>
      </c>
      <c r="AV210" s="35" t="str">
        <f t="shared" si="138"/>
        <v/>
      </c>
      <c r="AW210" s="58" t="str">
        <f t="shared" si="139"/>
        <v/>
      </c>
      <c r="AX210" s="62" t="str">
        <f t="shared" si="140"/>
        <v/>
      </c>
      <c r="AY210" s="62" t="str">
        <f t="shared" si="141"/>
        <v/>
      </c>
      <c r="AZ210" s="62" t="str">
        <f t="shared" si="142"/>
        <v/>
      </c>
      <c r="BA210" s="62" t="str">
        <f t="shared" si="143"/>
        <v/>
      </c>
      <c r="BB210" s="62" t="str">
        <f t="shared" si="144"/>
        <v/>
      </c>
      <c r="BC210" s="62" t="str">
        <f t="shared" si="145"/>
        <v/>
      </c>
      <c r="BD210" s="69" t="str">
        <f t="shared" si="146"/>
        <v/>
      </c>
      <c r="BE210" s="69" t="str">
        <f t="shared" si="147"/>
        <v/>
      </c>
      <c r="BF210" s="69" t="str">
        <f>IF(Z210=Z211,"",SUM(AW$9:AW210)-SUM(BF$9:BF209))</f>
        <v/>
      </c>
      <c r="BG210" s="12">
        <f t="shared" si="112"/>
        <v>202</v>
      </c>
    </row>
    <row r="211" spans="1:59" ht="20.100000000000001" customHeight="1">
      <c r="A211" s="13">
        <f t="shared" si="111"/>
        <v>203</v>
      </c>
      <c r="B211" s="153"/>
      <c r="C211" s="33"/>
      <c r="D211" s="33"/>
      <c r="E211" s="154"/>
      <c r="F211" s="155"/>
      <c r="G211" s="156"/>
      <c r="H211" s="19" t="str">
        <f t="shared" si="113"/>
        <v/>
      </c>
      <c r="I211" s="157"/>
      <c r="J211" s="19" t="str">
        <f t="shared" si="114"/>
        <v/>
      </c>
      <c r="K211" s="33"/>
      <c r="L211" s="34"/>
      <c r="M211" s="34"/>
      <c r="N211" s="19" t="str">
        <f t="shared" si="115"/>
        <v/>
      </c>
      <c r="O211" s="157"/>
      <c r="P211" s="19" t="str">
        <f t="shared" si="116"/>
        <v/>
      </c>
      <c r="Q211" s="19" t="str">
        <f t="shared" si="117"/>
        <v/>
      </c>
      <c r="R211" s="22"/>
      <c r="S211" s="33"/>
      <c r="T211" s="35" t="str">
        <f>IF(E211="","",Instructions!$B$5)</f>
        <v/>
      </c>
      <c r="U211" s="75" t="str">
        <f>IF(E211="","",Instructions!$C$5)</f>
        <v/>
      </c>
      <c r="V211" s="87" t="str">
        <f t="shared" si="118"/>
        <v/>
      </c>
      <c r="W211" s="72" t="str">
        <f>IF(E211="","",VLOOKUP(D211,Supervisors!$B$9:$F$32,5,FALSE))</f>
        <v/>
      </c>
      <c r="X211" s="72" t="str">
        <f>IF(E211="","",VLOOKUP(D211,Supervisors!$B$9:$G$32,6,FALSE))</f>
        <v/>
      </c>
      <c r="Y211" s="20" t="str">
        <f t="shared" si="119"/>
        <v/>
      </c>
      <c r="Z211" s="20" t="str">
        <f t="shared" si="120"/>
        <v/>
      </c>
      <c r="AA211" s="20" t="str">
        <f t="shared" si="121"/>
        <v/>
      </c>
      <c r="AB211" s="20" t="str">
        <f t="shared" si="122"/>
        <v/>
      </c>
      <c r="AC211" s="20" t="str">
        <f t="shared" si="123"/>
        <v/>
      </c>
      <c r="AD211" s="20" t="str">
        <f t="shared" si="124"/>
        <v/>
      </c>
      <c r="AE211" s="20" t="str">
        <f>IF(E211="","",SUM( INDEX( $H$9, 1) : H211))</f>
        <v/>
      </c>
      <c r="AF211" s="20" t="str">
        <f t="shared" si="125"/>
        <v/>
      </c>
      <c r="AG211" s="20" t="str">
        <f>IF(E211="","",SUM($AF$9:AF211))</f>
        <v/>
      </c>
      <c r="AH211" s="43" t="str">
        <f t="shared" si="126"/>
        <v/>
      </c>
      <c r="AI211" s="20" t="str">
        <f t="shared" si="127"/>
        <v/>
      </c>
      <c r="AJ211" s="20" t="str">
        <f t="shared" si="128"/>
        <v/>
      </c>
      <c r="AK211" s="20" t="str">
        <f t="shared" si="129"/>
        <v/>
      </c>
      <c r="AL211" s="20" t="str">
        <f>IF(E211="","",SUM( INDEX($I$9, 1) : I211))</f>
        <v/>
      </c>
      <c r="AM211" s="20" t="str">
        <f t="shared" si="130"/>
        <v/>
      </c>
      <c r="AN211" s="20" t="str">
        <f>IF(E211="","",SUM( INDEX($AM$9, 1) : AM211))</f>
        <v/>
      </c>
      <c r="AO211" s="43" t="str">
        <f t="shared" si="131"/>
        <v/>
      </c>
      <c r="AP211" s="43" t="str">
        <f t="shared" si="132"/>
        <v/>
      </c>
      <c r="AQ211" s="35" t="str">
        <f t="shared" si="133"/>
        <v/>
      </c>
      <c r="AR211" s="35" t="str">
        <f t="shared" si="134"/>
        <v/>
      </c>
      <c r="AS211" s="35" t="str">
        <f t="shared" si="135"/>
        <v/>
      </c>
      <c r="AT211" s="35" t="str">
        <f t="shared" si="136"/>
        <v/>
      </c>
      <c r="AU211" s="35" t="str">
        <f t="shared" si="137"/>
        <v/>
      </c>
      <c r="AV211" s="35" t="str">
        <f t="shared" si="138"/>
        <v/>
      </c>
      <c r="AW211" s="58" t="str">
        <f t="shared" si="139"/>
        <v/>
      </c>
      <c r="AX211" s="62" t="str">
        <f t="shared" si="140"/>
        <v/>
      </c>
      <c r="AY211" s="62" t="str">
        <f t="shared" si="141"/>
        <v/>
      </c>
      <c r="AZ211" s="62" t="str">
        <f t="shared" si="142"/>
        <v/>
      </c>
      <c r="BA211" s="62" t="str">
        <f t="shared" si="143"/>
        <v/>
      </c>
      <c r="BB211" s="62" t="str">
        <f t="shared" si="144"/>
        <v/>
      </c>
      <c r="BC211" s="62" t="str">
        <f t="shared" si="145"/>
        <v/>
      </c>
      <c r="BD211" s="69" t="str">
        <f t="shared" si="146"/>
        <v/>
      </c>
      <c r="BE211" s="69" t="str">
        <f t="shared" si="147"/>
        <v/>
      </c>
      <c r="BF211" s="69" t="str">
        <f>IF(Z211=Z212,"",SUM(AW$9:AW211)-SUM(BF$9:BF210))</f>
        <v/>
      </c>
      <c r="BG211" s="12">
        <f t="shared" si="112"/>
        <v>203</v>
      </c>
    </row>
    <row r="212" spans="1:59" ht="20.100000000000001" customHeight="1">
      <c r="A212" s="13">
        <f t="shared" si="111"/>
        <v>204</v>
      </c>
      <c r="B212" s="153"/>
      <c r="C212" s="33"/>
      <c r="D212" s="33"/>
      <c r="E212" s="154"/>
      <c r="F212" s="155"/>
      <c r="G212" s="156"/>
      <c r="H212" s="19" t="str">
        <f t="shared" si="113"/>
        <v/>
      </c>
      <c r="I212" s="157"/>
      <c r="J212" s="19" t="str">
        <f t="shared" si="114"/>
        <v/>
      </c>
      <c r="K212" s="33"/>
      <c r="L212" s="34"/>
      <c r="M212" s="34"/>
      <c r="N212" s="19" t="str">
        <f t="shared" si="115"/>
        <v/>
      </c>
      <c r="O212" s="157"/>
      <c r="P212" s="19" t="str">
        <f t="shared" si="116"/>
        <v/>
      </c>
      <c r="Q212" s="19" t="str">
        <f t="shared" si="117"/>
        <v/>
      </c>
      <c r="R212" s="22"/>
      <c r="S212" s="33"/>
      <c r="T212" s="35" t="str">
        <f>IF(E212="","",Instructions!$B$5)</f>
        <v/>
      </c>
      <c r="U212" s="75" t="str">
        <f>IF(E212="","",Instructions!$C$5)</f>
        <v/>
      </c>
      <c r="V212" s="87" t="str">
        <f t="shared" si="118"/>
        <v/>
      </c>
      <c r="W212" s="72" t="str">
        <f>IF(E212="","",VLOOKUP(D212,Supervisors!$B$9:$F$32,5,FALSE))</f>
        <v/>
      </c>
      <c r="X212" s="72" t="str">
        <f>IF(E212="","",VLOOKUP(D212,Supervisors!$B$9:$G$32,6,FALSE))</f>
        <v/>
      </c>
      <c r="Y212" s="20" t="str">
        <f t="shared" si="119"/>
        <v/>
      </c>
      <c r="Z212" s="20" t="str">
        <f t="shared" si="120"/>
        <v/>
      </c>
      <c r="AA212" s="20" t="str">
        <f t="shared" si="121"/>
        <v/>
      </c>
      <c r="AB212" s="20" t="str">
        <f t="shared" si="122"/>
        <v/>
      </c>
      <c r="AC212" s="20" t="str">
        <f t="shared" si="123"/>
        <v/>
      </c>
      <c r="AD212" s="20" t="str">
        <f t="shared" si="124"/>
        <v/>
      </c>
      <c r="AE212" s="20" t="str">
        <f>IF(E212="","",SUM( INDEX( $H$9, 1) : H212))</f>
        <v/>
      </c>
      <c r="AF212" s="20" t="str">
        <f t="shared" si="125"/>
        <v/>
      </c>
      <c r="AG212" s="20" t="str">
        <f>IF(E212="","",SUM($AF$9:AF212))</f>
        <v/>
      </c>
      <c r="AH212" s="43" t="str">
        <f t="shared" si="126"/>
        <v/>
      </c>
      <c r="AI212" s="20" t="str">
        <f t="shared" si="127"/>
        <v/>
      </c>
      <c r="AJ212" s="20" t="str">
        <f t="shared" si="128"/>
        <v/>
      </c>
      <c r="AK212" s="20" t="str">
        <f t="shared" si="129"/>
        <v/>
      </c>
      <c r="AL212" s="20" t="str">
        <f>IF(E212="","",SUM( INDEX($I$9, 1) : I212))</f>
        <v/>
      </c>
      <c r="AM212" s="20" t="str">
        <f t="shared" si="130"/>
        <v/>
      </c>
      <c r="AN212" s="20" t="str">
        <f>IF(E212="","",SUM( INDEX($AM$9, 1) : AM212))</f>
        <v/>
      </c>
      <c r="AO212" s="43" t="str">
        <f t="shared" si="131"/>
        <v/>
      </c>
      <c r="AP212" s="43" t="str">
        <f t="shared" si="132"/>
        <v/>
      </c>
      <c r="AQ212" s="35" t="str">
        <f t="shared" si="133"/>
        <v/>
      </c>
      <c r="AR212" s="35" t="str">
        <f t="shared" si="134"/>
        <v/>
      </c>
      <c r="AS212" s="35" t="str">
        <f t="shared" si="135"/>
        <v/>
      </c>
      <c r="AT212" s="35" t="str">
        <f t="shared" si="136"/>
        <v/>
      </c>
      <c r="AU212" s="35" t="str">
        <f t="shared" si="137"/>
        <v/>
      </c>
      <c r="AV212" s="35" t="str">
        <f t="shared" si="138"/>
        <v/>
      </c>
      <c r="AW212" s="58" t="str">
        <f t="shared" si="139"/>
        <v/>
      </c>
      <c r="AX212" s="62" t="str">
        <f t="shared" si="140"/>
        <v/>
      </c>
      <c r="AY212" s="62" t="str">
        <f t="shared" si="141"/>
        <v/>
      </c>
      <c r="AZ212" s="62" t="str">
        <f t="shared" si="142"/>
        <v/>
      </c>
      <c r="BA212" s="62" t="str">
        <f t="shared" si="143"/>
        <v/>
      </c>
      <c r="BB212" s="62" t="str">
        <f t="shared" si="144"/>
        <v/>
      </c>
      <c r="BC212" s="62" t="str">
        <f t="shared" si="145"/>
        <v/>
      </c>
      <c r="BD212" s="69" t="str">
        <f t="shared" si="146"/>
        <v/>
      </c>
      <c r="BE212" s="69" t="str">
        <f t="shared" si="147"/>
        <v/>
      </c>
      <c r="BF212" s="69" t="str">
        <f>IF(Z212=Z213,"",SUM(AW$9:AW212)-SUM(BF$9:BF211))</f>
        <v/>
      </c>
      <c r="BG212" s="12">
        <f t="shared" si="112"/>
        <v>204</v>
      </c>
    </row>
    <row r="213" spans="1:59" ht="20.100000000000001" customHeight="1">
      <c r="A213" s="13">
        <f t="shared" si="111"/>
        <v>205</v>
      </c>
      <c r="B213" s="153"/>
      <c r="C213" s="33"/>
      <c r="D213" s="33"/>
      <c r="E213" s="154"/>
      <c r="F213" s="155"/>
      <c r="G213" s="156"/>
      <c r="H213" s="19" t="str">
        <f t="shared" si="113"/>
        <v/>
      </c>
      <c r="I213" s="157"/>
      <c r="J213" s="19" t="str">
        <f t="shared" si="114"/>
        <v/>
      </c>
      <c r="K213" s="33"/>
      <c r="L213" s="34"/>
      <c r="M213" s="34"/>
      <c r="N213" s="19" t="str">
        <f t="shared" si="115"/>
        <v/>
      </c>
      <c r="O213" s="157"/>
      <c r="P213" s="19" t="str">
        <f t="shared" si="116"/>
        <v/>
      </c>
      <c r="Q213" s="19" t="str">
        <f t="shared" si="117"/>
        <v/>
      </c>
      <c r="R213" s="22"/>
      <c r="S213" s="33"/>
      <c r="T213" s="35" t="str">
        <f>IF(E213="","",Instructions!$B$5)</f>
        <v/>
      </c>
      <c r="U213" s="75" t="str">
        <f>IF(E213="","",Instructions!$C$5)</f>
        <v/>
      </c>
      <c r="V213" s="87" t="str">
        <f t="shared" si="118"/>
        <v/>
      </c>
      <c r="W213" s="72" t="str">
        <f>IF(E213="","",VLOOKUP(D213,Supervisors!$B$9:$F$32,5,FALSE))</f>
        <v/>
      </c>
      <c r="X213" s="72" t="str">
        <f>IF(E213="","",VLOOKUP(D213,Supervisors!$B$9:$G$32,6,FALSE))</f>
        <v/>
      </c>
      <c r="Y213" s="20" t="str">
        <f t="shared" si="119"/>
        <v/>
      </c>
      <c r="Z213" s="20" t="str">
        <f t="shared" si="120"/>
        <v/>
      </c>
      <c r="AA213" s="20" t="str">
        <f t="shared" si="121"/>
        <v/>
      </c>
      <c r="AB213" s="20" t="str">
        <f t="shared" si="122"/>
        <v/>
      </c>
      <c r="AC213" s="20" t="str">
        <f t="shared" si="123"/>
        <v/>
      </c>
      <c r="AD213" s="20" t="str">
        <f t="shared" si="124"/>
        <v/>
      </c>
      <c r="AE213" s="20" t="str">
        <f>IF(E213="","",SUM( INDEX( $H$9, 1) : H213))</f>
        <v/>
      </c>
      <c r="AF213" s="20" t="str">
        <f t="shared" si="125"/>
        <v/>
      </c>
      <c r="AG213" s="20" t="str">
        <f>IF(E213="","",SUM($AF$9:AF213))</f>
        <v/>
      </c>
      <c r="AH213" s="43" t="str">
        <f t="shared" si="126"/>
        <v/>
      </c>
      <c r="AI213" s="20" t="str">
        <f t="shared" si="127"/>
        <v/>
      </c>
      <c r="AJ213" s="20" t="str">
        <f t="shared" si="128"/>
        <v/>
      </c>
      <c r="AK213" s="20" t="str">
        <f t="shared" si="129"/>
        <v/>
      </c>
      <c r="AL213" s="20" t="str">
        <f>IF(E213="","",SUM( INDEX($I$9, 1) : I213))</f>
        <v/>
      </c>
      <c r="AM213" s="20" t="str">
        <f t="shared" si="130"/>
        <v/>
      </c>
      <c r="AN213" s="20" t="str">
        <f>IF(E213="","",SUM( INDEX($AM$9, 1) : AM213))</f>
        <v/>
      </c>
      <c r="AO213" s="43" t="str">
        <f t="shared" si="131"/>
        <v/>
      </c>
      <c r="AP213" s="43" t="str">
        <f t="shared" si="132"/>
        <v/>
      </c>
      <c r="AQ213" s="35" t="str">
        <f t="shared" si="133"/>
        <v/>
      </c>
      <c r="AR213" s="35" t="str">
        <f t="shared" si="134"/>
        <v/>
      </c>
      <c r="AS213" s="35" t="str">
        <f t="shared" si="135"/>
        <v/>
      </c>
      <c r="AT213" s="35" t="str">
        <f t="shared" si="136"/>
        <v/>
      </c>
      <c r="AU213" s="35" t="str">
        <f t="shared" si="137"/>
        <v/>
      </c>
      <c r="AV213" s="35" t="str">
        <f t="shared" si="138"/>
        <v/>
      </c>
      <c r="AW213" s="58" t="str">
        <f t="shared" si="139"/>
        <v/>
      </c>
      <c r="AX213" s="62" t="str">
        <f t="shared" si="140"/>
        <v/>
      </c>
      <c r="AY213" s="62" t="str">
        <f t="shared" si="141"/>
        <v/>
      </c>
      <c r="AZ213" s="62" t="str">
        <f t="shared" si="142"/>
        <v/>
      </c>
      <c r="BA213" s="62" t="str">
        <f t="shared" si="143"/>
        <v/>
      </c>
      <c r="BB213" s="62" t="str">
        <f t="shared" si="144"/>
        <v/>
      </c>
      <c r="BC213" s="62" t="str">
        <f t="shared" si="145"/>
        <v/>
      </c>
      <c r="BD213" s="69" t="str">
        <f t="shared" si="146"/>
        <v/>
      </c>
      <c r="BE213" s="69" t="str">
        <f t="shared" si="147"/>
        <v/>
      </c>
      <c r="BF213" s="69" t="str">
        <f>IF(Z213=Z214,"",SUM(AW$9:AW213)-SUM(BF$9:BF212))</f>
        <v/>
      </c>
      <c r="BG213" s="12">
        <f t="shared" si="112"/>
        <v>205</v>
      </c>
    </row>
    <row r="214" spans="1:59" ht="20.100000000000001" customHeight="1">
      <c r="A214" s="13">
        <f t="shared" si="111"/>
        <v>206</v>
      </c>
      <c r="B214" s="153"/>
      <c r="C214" s="33"/>
      <c r="D214" s="33"/>
      <c r="E214" s="154"/>
      <c r="F214" s="155"/>
      <c r="G214" s="156"/>
      <c r="H214" s="19" t="str">
        <f t="shared" si="113"/>
        <v/>
      </c>
      <c r="I214" s="157"/>
      <c r="J214" s="19" t="str">
        <f t="shared" si="114"/>
        <v/>
      </c>
      <c r="K214" s="33"/>
      <c r="L214" s="34"/>
      <c r="M214" s="34"/>
      <c r="N214" s="19" t="str">
        <f t="shared" si="115"/>
        <v/>
      </c>
      <c r="O214" s="157"/>
      <c r="P214" s="19" t="str">
        <f t="shared" si="116"/>
        <v/>
      </c>
      <c r="Q214" s="19" t="str">
        <f t="shared" si="117"/>
        <v/>
      </c>
      <c r="R214" s="22"/>
      <c r="S214" s="33"/>
      <c r="T214" s="35" t="str">
        <f>IF(E214="","",Instructions!$B$5)</f>
        <v/>
      </c>
      <c r="U214" s="75" t="str">
        <f>IF(E214="","",Instructions!$C$5)</f>
        <v/>
      </c>
      <c r="V214" s="87" t="str">
        <f t="shared" si="118"/>
        <v/>
      </c>
      <c r="W214" s="72" t="str">
        <f>IF(E214="","",VLOOKUP(D214,Supervisors!$B$9:$F$32,5,FALSE))</f>
        <v/>
      </c>
      <c r="X214" s="72" t="str">
        <f>IF(E214="","",VLOOKUP(D214,Supervisors!$B$9:$G$32,6,FALSE))</f>
        <v/>
      </c>
      <c r="Y214" s="20" t="str">
        <f t="shared" si="119"/>
        <v/>
      </c>
      <c r="Z214" s="20" t="str">
        <f t="shared" si="120"/>
        <v/>
      </c>
      <c r="AA214" s="20" t="str">
        <f t="shared" si="121"/>
        <v/>
      </c>
      <c r="AB214" s="20" t="str">
        <f t="shared" si="122"/>
        <v/>
      </c>
      <c r="AC214" s="20" t="str">
        <f t="shared" si="123"/>
        <v/>
      </c>
      <c r="AD214" s="20" t="str">
        <f t="shared" si="124"/>
        <v/>
      </c>
      <c r="AE214" s="20" t="str">
        <f>IF(E214="","",SUM( INDEX( $H$9, 1) : H214))</f>
        <v/>
      </c>
      <c r="AF214" s="20" t="str">
        <f t="shared" si="125"/>
        <v/>
      </c>
      <c r="AG214" s="20" t="str">
        <f>IF(E214="","",SUM($AF$9:AF214))</f>
        <v/>
      </c>
      <c r="AH214" s="43" t="str">
        <f t="shared" si="126"/>
        <v/>
      </c>
      <c r="AI214" s="20" t="str">
        <f t="shared" si="127"/>
        <v/>
      </c>
      <c r="AJ214" s="20" t="str">
        <f t="shared" si="128"/>
        <v/>
      </c>
      <c r="AK214" s="20" t="str">
        <f t="shared" si="129"/>
        <v/>
      </c>
      <c r="AL214" s="20" t="str">
        <f>IF(E214="","",SUM( INDEX($I$9, 1) : I214))</f>
        <v/>
      </c>
      <c r="AM214" s="20" t="str">
        <f t="shared" si="130"/>
        <v/>
      </c>
      <c r="AN214" s="20" t="str">
        <f>IF(E214="","",SUM( INDEX($AM$9, 1) : AM214))</f>
        <v/>
      </c>
      <c r="AO214" s="43" t="str">
        <f t="shared" si="131"/>
        <v/>
      </c>
      <c r="AP214" s="43" t="str">
        <f t="shared" si="132"/>
        <v/>
      </c>
      <c r="AQ214" s="35" t="str">
        <f t="shared" si="133"/>
        <v/>
      </c>
      <c r="AR214" s="35" t="str">
        <f t="shared" si="134"/>
        <v/>
      </c>
      <c r="AS214" s="35" t="str">
        <f t="shared" si="135"/>
        <v/>
      </c>
      <c r="AT214" s="35" t="str">
        <f t="shared" si="136"/>
        <v/>
      </c>
      <c r="AU214" s="35" t="str">
        <f t="shared" si="137"/>
        <v/>
      </c>
      <c r="AV214" s="35" t="str">
        <f t="shared" si="138"/>
        <v/>
      </c>
      <c r="AW214" s="58" t="str">
        <f t="shared" si="139"/>
        <v/>
      </c>
      <c r="AX214" s="62" t="str">
        <f t="shared" si="140"/>
        <v/>
      </c>
      <c r="AY214" s="62" t="str">
        <f t="shared" si="141"/>
        <v/>
      </c>
      <c r="AZ214" s="62" t="str">
        <f t="shared" si="142"/>
        <v/>
      </c>
      <c r="BA214" s="62" t="str">
        <f t="shared" si="143"/>
        <v/>
      </c>
      <c r="BB214" s="62" t="str">
        <f t="shared" si="144"/>
        <v/>
      </c>
      <c r="BC214" s="62" t="str">
        <f t="shared" si="145"/>
        <v/>
      </c>
      <c r="BD214" s="69" t="str">
        <f t="shared" si="146"/>
        <v/>
      </c>
      <c r="BE214" s="69" t="str">
        <f t="shared" si="147"/>
        <v/>
      </c>
      <c r="BF214" s="69" t="str">
        <f>IF(Z214=Z215,"",SUM(AW$9:AW214)-SUM(BF$9:BF213))</f>
        <v/>
      </c>
      <c r="BG214" s="12">
        <f t="shared" si="112"/>
        <v>206</v>
      </c>
    </row>
    <row r="215" spans="1:59" ht="20.100000000000001" customHeight="1">
      <c r="A215" s="13">
        <f t="shared" si="111"/>
        <v>207</v>
      </c>
      <c r="B215" s="153"/>
      <c r="C215" s="33"/>
      <c r="D215" s="33"/>
      <c r="E215" s="154"/>
      <c r="F215" s="155"/>
      <c r="G215" s="156"/>
      <c r="H215" s="19" t="str">
        <f t="shared" si="113"/>
        <v/>
      </c>
      <c r="I215" s="157"/>
      <c r="J215" s="19" t="str">
        <f t="shared" si="114"/>
        <v/>
      </c>
      <c r="K215" s="33"/>
      <c r="L215" s="34"/>
      <c r="M215" s="34"/>
      <c r="N215" s="19" t="str">
        <f t="shared" si="115"/>
        <v/>
      </c>
      <c r="O215" s="157"/>
      <c r="P215" s="19" t="str">
        <f t="shared" si="116"/>
        <v/>
      </c>
      <c r="Q215" s="19" t="str">
        <f t="shared" si="117"/>
        <v/>
      </c>
      <c r="R215" s="22"/>
      <c r="S215" s="33"/>
      <c r="T215" s="35" t="str">
        <f>IF(E215="","",Instructions!$B$5)</f>
        <v/>
      </c>
      <c r="U215" s="75" t="str">
        <f>IF(E215="","",Instructions!$C$5)</f>
        <v/>
      </c>
      <c r="V215" s="87" t="str">
        <f t="shared" si="118"/>
        <v/>
      </c>
      <c r="W215" s="72" t="str">
        <f>IF(E215="","",VLOOKUP(D215,Supervisors!$B$9:$F$32,5,FALSE))</f>
        <v/>
      </c>
      <c r="X215" s="72" t="str">
        <f>IF(E215="","",VLOOKUP(D215,Supervisors!$B$9:$G$32,6,FALSE))</f>
        <v/>
      </c>
      <c r="Y215" s="20" t="str">
        <f t="shared" si="119"/>
        <v/>
      </c>
      <c r="Z215" s="20" t="str">
        <f t="shared" si="120"/>
        <v/>
      </c>
      <c r="AA215" s="20" t="str">
        <f t="shared" si="121"/>
        <v/>
      </c>
      <c r="AB215" s="20" t="str">
        <f t="shared" si="122"/>
        <v/>
      </c>
      <c r="AC215" s="20" t="str">
        <f t="shared" si="123"/>
        <v/>
      </c>
      <c r="AD215" s="20" t="str">
        <f t="shared" si="124"/>
        <v/>
      </c>
      <c r="AE215" s="20" t="str">
        <f>IF(E215="","",SUM( INDEX( $H$9, 1) : H215))</f>
        <v/>
      </c>
      <c r="AF215" s="20" t="str">
        <f t="shared" si="125"/>
        <v/>
      </c>
      <c r="AG215" s="20" t="str">
        <f>IF(E215="","",SUM($AF$9:AF215))</f>
        <v/>
      </c>
      <c r="AH215" s="43" t="str">
        <f t="shared" si="126"/>
        <v/>
      </c>
      <c r="AI215" s="20" t="str">
        <f t="shared" si="127"/>
        <v/>
      </c>
      <c r="AJ215" s="20" t="str">
        <f t="shared" si="128"/>
        <v/>
      </c>
      <c r="AK215" s="20" t="str">
        <f t="shared" si="129"/>
        <v/>
      </c>
      <c r="AL215" s="20" t="str">
        <f>IF(E215="","",SUM( INDEX($I$9, 1) : I215))</f>
        <v/>
      </c>
      <c r="AM215" s="20" t="str">
        <f t="shared" si="130"/>
        <v/>
      </c>
      <c r="AN215" s="20" t="str">
        <f>IF(E215="","",SUM( INDEX($AM$9, 1) : AM215))</f>
        <v/>
      </c>
      <c r="AO215" s="43" t="str">
        <f t="shared" si="131"/>
        <v/>
      </c>
      <c r="AP215" s="43" t="str">
        <f t="shared" si="132"/>
        <v/>
      </c>
      <c r="AQ215" s="35" t="str">
        <f t="shared" si="133"/>
        <v/>
      </c>
      <c r="AR215" s="35" t="str">
        <f t="shared" si="134"/>
        <v/>
      </c>
      <c r="AS215" s="35" t="str">
        <f t="shared" si="135"/>
        <v/>
      </c>
      <c r="AT215" s="35" t="str">
        <f t="shared" si="136"/>
        <v/>
      </c>
      <c r="AU215" s="35" t="str">
        <f t="shared" si="137"/>
        <v/>
      </c>
      <c r="AV215" s="35" t="str">
        <f t="shared" si="138"/>
        <v/>
      </c>
      <c r="AW215" s="58" t="str">
        <f t="shared" si="139"/>
        <v/>
      </c>
      <c r="AX215" s="62" t="str">
        <f t="shared" si="140"/>
        <v/>
      </c>
      <c r="AY215" s="62" t="str">
        <f t="shared" si="141"/>
        <v/>
      </c>
      <c r="AZ215" s="62" t="str">
        <f t="shared" si="142"/>
        <v/>
      </c>
      <c r="BA215" s="62" t="str">
        <f t="shared" si="143"/>
        <v/>
      </c>
      <c r="BB215" s="62" t="str">
        <f t="shared" si="144"/>
        <v/>
      </c>
      <c r="BC215" s="62" t="str">
        <f t="shared" si="145"/>
        <v/>
      </c>
      <c r="BD215" s="69" t="str">
        <f t="shared" si="146"/>
        <v/>
      </c>
      <c r="BE215" s="69" t="str">
        <f t="shared" si="147"/>
        <v/>
      </c>
      <c r="BF215" s="69" t="str">
        <f>IF(Z215=Z216,"",SUM(AW$9:AW215)-SUM(BF$9:BF214))</f>
        <v/>
      </c>
      <c r="BG215" s="12">
        <f t="shared" si="112"/>
        <v>207</v>
      </c>
    </row>
    <row r="216" spans="1:59" ht="20.100000000000001" customHeight="1">
      <c r="A216" s="13">
        <f t="shared" si="111"/>
        <v>208</v>
      </c>
      <c r="B216" s="153"/>
      <c r="C216" s="33"/>
      <c r="D216" s="33"/>
      <c r="E216" s="154"/>
      <c r="F216" s="155"/>
      <c r="G216" s="156"/>
      <c r="H216" s="19" t="str">
        <f t="shared" si="113"/>
        <v/>
      </c>
      <c r="I216" s="157"/>
      <c r="J216" s="19" t="str">
        <f t="shared" si="114"/>
        <v/>
      </c>
      <c r="K216" s="33"/>
      <c r="L216" s="34"/>
      <c r="M216" s="34"/>
      <c r="N216" s="19" t="str">
        <f t="shared" si="115"/>
        <v/>
      </c>
      <c r="O216" s="157"/>
      <c r="P216" s="19" t="str">
        <f t="shared" si="116"/>
        <v/>
      </c>
      <c r="Q216" s="19" t="str">
        <f t="shared" si="117"/>
        <v/>
      </c>
      <c r="R216" s="22"/>
      <c r="S216" s="33"/>
      <c r="T216" s="35" t="str">
        <f>IF(E216="","",Instructions!$B$5)</f>
        <v/>
      </c>
      <c r="U216" s="75" t="str">
        <f>IF(E216="","",Instructions!$C$5)</f>
        <v/>
      </c>
      <c r="V216" s="87" t="str">
        <f t="shared" si="118"/>
        <v/>
      </c>
      <c r="W216" s="72" t="str">
        <f>IF(E216="","",VLOOKUP(D216,Supervisors!$B$9:$F$32,5,FALSE))</f>
        <v/>
      </c>
      <c r="X216" s="72" t="str">
        <f>IF(E216="","",VLOOKUP(D216,Supervisors!$B$9:$G$32,6,FALSE))</f>
        <v/>
      </c>
      <c r="Y216" s="20" t="str">
        <f t="shared" si="119"/>
        <v/>
      </c>
      <c r="Z216" s="20" t="str">
        <f t="shared" si="120"/>
        <v/>
      </c>
      <c r="AA216" s="20" t="str">
        <f t="shared" si="121"/>
        <v/>
      </c>
      <c r="AB216" s="20" t="str">
        <f t="shared" si="122"/>
        <v/>
      </c>
      <c r="AC216" s="20" t="str">
        <f t="shared" si="123"/>
        <v/>
      </c>
      <c r="AD216" s="20" t="str">
        <f t="shared" si="124"/>
        <v/>
      </c>
      <c r="AE216" s="20" t="str">
        <f>IF(E216="","",SUM( INDEX( $H$9, 1) : H216))</f>
        <v/>
      </c>
      <c r="AF216" s="20" t="str">
        <f t="shared" si="125"/>
        <v/>
      </c>
      <c r="AG216" s="20" t="str">
        <f>IF(E216="","",SUM($AF$9:AF216))</f>
        <v/>
      </c>
      <c r="AH216" s="43" t="str">
        <f t="shared" si="126"/>
        <v/>
      </c>
      <c r="AI216" s="20" t="str">
        <f t="shared" si="127"/>
        <v/>
      </c>
      <c r="AJ216" s="20" t="str">
        <f t="shared" si="128"/>
        <v/>
      </c>
      <c r="AK216" s="20" t="str">
        <f t="shared" si="129"/>
        <v/>
      </c>
      <c r="AL216" s="20" t="str">
        <f>IF(E216="","",SUM( INDEX($I$9, 1) : I216))</f>
        <v/>
      </c>
      <c r="AM216" s="20" t="str">
        <f t="shared" si="130"/>
        <v/>
      </c>
      <c r="AN216" s="20" t="str">
        <f>IF(E216="","",SUM( INDEX($AM$9, 1) : AM216))</f>
        <v/>
      </c>
      <c r="AO216" s="43" t="str">
        <f t="shared" si="131"/>
        <v/>
      </c>
      <c r="AP216" s="43" t="str">
        <f t="shared" si="132"/>
        <v/>
      </c>
      <c r="AQ216" s="35" t="str">
        <f t="shared" si="133"/>
        <v/>
      </c>
      <c r="AR216" s="35" t="str">
        <f t="shared" si="134"/>
        <v/>
      </c>
      <c r="AS216" s="35" t="str">
        <f t="shared" si="135"/>
        <v/>
      </c>
      <c r="AT216" s="35" t="str">
        <f t="shared" si="136"/>
        <v/>
      </c>
      <c r="AU216" s="35" t="str">
        <f t="shared" si="137"/>
        <v/>
      </c>
      <c r="AV216" s="35" t="str">
        <f t="shared" si="138"/>
        <v/>
      </c>
      <c r="AW216" s="58" t="str">
        <f t="shared" si="139"/>
        <v/>
      </c>
      <c r="AX216" s="62" t="str">
        <f t="shared" si="140"/>
        <v/>
      </c>
      <c r="AY216" s="62" t="str">
        <f t="shared" si="141"/>
        <v/>
      </c>
      <c r="AZ216" s="62" t="str">
        <f t="shared" si="142"/>
        <v/>
      </c>
      <c r="BA216" s="62" t="str">
        <f t="shared" si="143"/>
        <v/>
      </c>
      <c r="BB216" s="62" t="str">
        <f t="shared" si="144"/>
        <v/>
      </c>
      <c r="BC216" s="62" t="str">
        <f t="shared" si="145"/>
        <v/>
      </c>
      <c r="BD216" s="69" t="str">
        <f t="shared" si="146"/>
        <v/>
      </c>
      <c r="BE216" s="69" t="str">
        <f t="shared" si="147"/>
        <v/>
      </c>
      <c r="BF216" s="69" t="str">
        <f>IF(Z216=Z217,"",SUM(AW$9:AW216)-SUM(BF$9:BF215))</f>
        <v/>
      </c>
      <c r="BG216" s="12">
        <f t="shared" si="112"/>
        <v>208</v>
      </c>
    </row>
    <row r="217" spans="1:59" ht="20.100000000000001" customHeight="1">
      <c r="A217" s="13">
        <f t="shared" si="111"/>
        <v>209</v>
      </c>
      <c r="B217" s="153"/>
      <c r="C217" s="33"/>
      <c r="D217" s="33"/>
      <c r="E217" s="154"/>
      <c r="F217" s="155"/>
      <c r="G217" s="156"/>
      <c r="H217" s="19" t="str">
        <f t="shared" si="113"/>
        <v/>
      </c>
      <c r="I217" s="157"/>
      <c r="J217" s="19" t="str">
        <f t="shared" si="114"/>
        <v/>
      </c>
      <c r="K217" s="33"/>
      <c r="L217" s="34"/>
      <c r="M217" s="34"/>
      <c r="N217" s="19" t="str">
        <f t="shared" si="115"/>
        <v/>
      </c>
      <c r="O217" s="157"/>
      <c r="P217" s="19" t="str">
        <f t="shared" si="116"/>
        <v/>
      </c>
      <c r="Q217" s="19" t="str">
        <f t="shared" si="117"/>
        <v/>
      </c>
      <c r="R217" s="22"/>
      <c r="S217" s="33"/>
      <c r="T217" s="35" t="str">
        <f>IF(E217="","",Instructions!$B$5)</f>
        <v/>
      </c>
      <c r="U217" s="75" t="str">
        <f>IF(E217="","",Instructions!$C$5)</f>
        <v/>
      </c>
      <c r="V217" s="87" t="str">
        <f t="shared" si="118"/>
        <v/>
      </c>
      <c r="W217" s="72" t="str">
        <f>IF(E217="","",VLOOKUP(D217,Supervisors!$B$9:$F$32,5,FALSE))</f>
        <v/>
      </c>
      <c r="X217" s="72" t="str">
        <f>IF(E217="","",VLOOKUP(D217,Supervisors!$B$9:$G$32,6,FALSE))</f>
        <v/>
      </c>
      <c r="Y217" s="20" t="str">
        <f t="shared" si="119"/>
        <v/>
      </c>
      <c r="Z217" s="20" t="str">
        <f t="shared" si="120"/>
        <v/>
      </c>
      <c r="AA217" s="20" t="str">
        <f t="shared" si="121"/>
        <v/>
      </c>
      <c r="AB217" s="20" t="str">
        <f t="shared" si="122"/>
        <v/>
      </c>
      <c r="AC217" s="20" t="str">
        <f t="shared" si="123"/>
        <v/>
      </c>
      <c r="AD217" s="20" t="str">
        <f t="shared" si="124"/>
        <v/>
      </c>
      <c r="AE217" s="20" t="str">
        <f>IF(E217="","",SUM( INDEX( $H$9, 1) : H217))</f>
        <v/>
      </c>
      <c r="AF217" s="20" t="str">
        <f t="shared" si="125"/>
        <v/>
      </c>
      <c r="AG217" s="20" t="str">
        <f>IF(E217="","",SUM($AF$9:AF217))</f>
        <v/>
      </c>
      <c r="AH217" s="43" t="str">
        <f t="shared" si="126"/>
        <v/>
      </c>
      <c r="AI217" s="20" t="str">
        <f t="shared" si="127"/>
        <v/>
      </c>
      <c r="AJ217" s="20" t="str">
        <f t="shared" si="128"/>
        <v/>
      </c>
      <c r="AK217" s="20" t="str">
        <f t="shared" si="129"/>
        <v/>
      </c>
      <c r="AL217" s="20" t="str">
        <f>IF(E217="","",SUM( INDEX($I$9, 1) : I217))</f>
        <v/>
      </c>
      <c r="AM217" s="20" t="str">
        <f t="shared" si="130"/>
        <v/>
      </c>
      <c r="AN217" s="20" t="str">
        <f>IF(E217="","",SUM( INDEX($AM$9, 1) : AM217))</f>
        <v/>
      </c>
      <c r="AO217" s="43" t="str">
        <f t="shared" si="131"/>
        <v/>
      </c>
      <c r="AP217" s="43" t="str">
        <f t="shared" si="132"/>
        <v/>
      </c>
      <c r="AQ217" s="35" t="str">
        <f t="shared" si="133"/>
        <v/>
      </c>
      <c r="AR217" s="35" t="str">
        <f t="shared" si="134"/>
        <v/>
      </c>
      <c r="AS217" s="35" t="str">
        <f t="shared" si="135"/>
        <v/>
      </c>
      <c r="AT217" s="35" t="str">
        <f t="shared" si="136"/>
        <v/>
      </c>
      <c r="AU217" s="35" t="str">
        <f t="shared" si="137"/>
        <v/>
      </c>
      <c r="AV217" s="35" t="str">
        <f t="shared" si="138"/>
        <v/>
      </c>
      <c r="AW217" s="58" t="str">
        <f t="shared" si="139"/>
        <v/>
      </c>
      <c r="AX217" s="62" t="str">
        <f t="shared" si="140"/>
        <v/>
      </c>
      <c r="AY217" s="62" t="str">
        <f t="shared" si="141"/>
        <v/>
      </c>
      <c r="AZ217" s="62" t="str">
        <f t="shared" si="142"/>
        <v/>
      </c>
      <c r="BA217" s="62" t="str">
        <f t="shared" si="143"/>
        <v/>
      </c>
      <c r="BB217" s="62" t="str">
        <f t="shared" si="144"/>
        <v/>
      </c>
      <c r="BC217" s="62" t="str">
        <f t="shared" si="145"/>
        <v/>
      </c>
      <c r="BD217" s="69" t="str">
        <f t="shared" si="146"/>
        <v/>
      </c>
      <c r="BE217" s="69" t="str">
        <f t="shared" si="147"/>
        <v/>
      </c>
      <c r="BF217" s="69" t="str">
        <f>IF(Z217=Z218,"",SUM(AW$9:AW217)-SUM(BF$9:BF216))</f>
        <v/>
      </c>
      <c r="BG217" s="12">
        <f t="shared" si="112"/>
        <v>209</v>
      </c>
    </row>
    <row r="218" spans="1:59" ht="20.100000000000001" customHeight="1">
      <c r="A218" s="13">
        <f t="shared" si="111"/>
        <v>210</v>
      </c>
      <c r="B218" s="153"/>
      <c r="C218" s="33"/>
      <c r="D218" s="33"/>
      <c r="E218" s="154"/>
      <c r="F218" s="155"/>
      <c r="G218" s="156"/>
      <c r="H218" s="19" t="str">
        <f t="shared" si="113"/>
        <v/>
      </c>
      <c r="I218" s="157"/>
      <c r="J218" s="19" t="str">
        <f t="shared" si="114"/>
        <v/>
      </c>
      <c r="K218" s="33"/>
      <c r="L218" s="34"/>
      <c r="M218" s="34"/>
      <c r="N218" s="19" t="str">
        <f t="shared" si="115"/>
        <v/>
      </c>
      <c r="O218" s="157"/>
      <c r="P218" s="19" t="str">
        <f t="shared" si="116"/>
        <v/>
      </c>
      <c r="Q218" s="19" t="str">
        <f t="shared" si="117"/>
        <v/>
      </c>
      <c r="R218" s="22"/>
      <c r="S218" s="33"/>
      <c r="T218" s="35" t="str">
        <f>IF(E218="","",Instructions!$B$5)</f>
        <v/>
      </c>
      <c r="U218" s="75" t="str">
        <f>IF(E218="","",Instructions!$C$5)</f>
        <v/>
      </c>
      <c r="V218" s="87" t="str">
        <f t="shared" si="118"/>
        <v/>
      </c>
      <c r="W218" s="72" t="str">
        <f>IF(E218="","",VLOOKUP(D218,Supervisors!$B$9:$F$32,5,FALSE))</f>
        <v/>
      </c>
      <c r="X218" s="72" t="str">
        <f>IF(E218="","",VLOOKUP(D218,Supervisors!$B$9:$G$32,6,FALSE))</f>
        <v/>
      </c>
      <c r="Y218" s="20" t="str">
        <f t="shared" si="119"/>
        <v/>
      </c>
      <c r="Z218" s="20" t="str">
        <f t="shared" si="120"/>
        <v/>
      </c>
      <c r="AA218" s="20" t="str">
        <f t="shared" si="121"/>
        <v/>
      </c>
      <c r="AB218" s="20" t="str">
        <f t="shared" si="122"/>
        <v/>
      </c>
      <c r="AC218" s="20" t="str">
        <f t="shared" si="123"/>
        <v/>
      </c>
      <c r="AD218" s="20" t="str">
        <f t="shared" si="124"/>
        <v/>
      </c>
      <c r="AE218" s="20" t="str">
        <f>IF(E218="","",SUM( INDEX( $H$9, 1) : H218))</f>
        <v/>
      </c>
      <c r="AF218" s="20" t="str">
        <f t="shared" si="125"/>
        <v/>
      </c>
      <c r="AG218" s="20" t="str">
        <f>IF(E218="","",SUM($AF$9:AF218))</f>
        <v/>
      </c>
      <c r="AH218" s="43" t="str">
        <f t="shared" si="126"/>
        <v/>
      </c>
      <c r="AI218" s="20" t="str">
        <f t="shared" si="127"/>
        <v/>
      </c>
      <c r="AJ218" s="20" t="str">
        <f t="shared" si="128"/>
        <v/>
      </c>
      <c r="AK218" s="20" t="str">
        <f t="shared" si="129"/>
        <v/>
      </c>
      <c r="AL218" s="20" t="str">
        <f>IF(E218="","",SUM( INDEX($I$9, 1) : I218))</f>
        <v/>
      </c>
      <c r="AM218" s="20" t="str">
        <f t="shared" si="130"/>
        <v/>
      </c>
      <c r="AN218" s="20" t="str">
        <f>IF(E218="","",SUM( INDEX($AM$9, 1) : AM218))</f>
        <v/>
      </c>
      <c r="AO218" s="43" t="str">
        <f t="shared" si="131"/>
        <v/>
      </c>
      <c r="AP218" s="43" t="str">
        <f t="shared" si="132"/>
        <v/>
      </c>
      <c r="AQ218" s="35" t="str">
        <f t="shared" si="133"/>
        <v/>
      </c>
      <c r="AR218" s="35" t="str">
        <f t="shared" si="134"/>
        <v/>
      </c>
      <c r="AS218" s="35" t="str">
        <f t="shared" si="135"/>
        <v/>
      </c>
      <c r="AT218" s="35" t="str">
        <f t="shared" si="136"/>
        <v/>
      </c>
      <c r="AU218" s="35" t="str">
        <f t="shared" si="137"/>
        <v/>
      </c>
      <c r="AV218" s="35" t="str">
        <f t="shared" si="138"/>
        <v/>
      </c>
      <c r="AW218" s="58" t="str">
        <f t="shared" si="139"/>
        <v/>
      </c>
      <c r="AX218" s="62" t="str">
        <f t="shared" si="140"/>
        <v/>
      </c>
      <c r="AY218" s="62" t="str">
        <f t="shared" si="141"/>
        <v/>
      </c>
      <c r="AZ218" s="62" t="str">
        <f t="shared" si="142"/>
        <v/>
      </c>
      <c r="BA218" s="62" t="str">
        <f t="shared" si="143"/>
        <v/>
      </c>
      <c r="BB218" s="62" t="str">
        <f t="shared" si="144"/>
        <v/>
      </c>
      <c r="BC218" s="62" t="str">
        <f t="shared" si="145"/>
        <v/>
      </c>
      <c r="BD218" s="69" t="str">
        <f t="shared" si="146"/>
        <v/>
      </c>
      <c r="BE218" s="69" t="str">
        <f t="shared" si="147"/>
        <v/>
      </c>
      <c r="BF218" s="69" t="str">
        <f>IF(Z218=Z219,"",SUM(AW$9:AW218)-SUM(BF$9:BF217))</f>
        <v/>
      </c>
      <c r="BG218" s="12">
        <f t="shared" si="112"/>
        <v>210</v>
      </c>
    </row>
    <row r="219" spans="1:59" ht="20.100000000000001" customHeight="1">
      <c r="A219" s="13">
        <f t="shared" si="111"/>
        <v>211</v>
      </c>
      <c r="B219" s="153"/>
      <c r="C219" s="33"/>
      <c r="D219" s="33"/>
      <c r="E219" s="154"/>
      <c r="F219" s="155"/>
      <c r="G219" s="156"/>
      <c r="H219" s="19" t="str">
        <f t="shared" si="113"/>
        <v/>
      </c>
      <c r="I219" s="157"/>
      <c r="J219" s="19" t="str">
        <f t="shared" si="114"/>
        <v/>
      </c>
      <c r="K219" s="33"/>
      <c r="L219" s="34"/>
      <c r="M219" s="34"/>
      <c r="N219" s="19" t="str">
        <f t="shared" si="115"/>
        <v/>
      </c>
      <c r="O219" s="157"/>
      <c r="P219" s="19" t="str">
        <f t="shared" si="116"/>
        <v/>
      </c>
      <c r="Q219" s="19" t="str">
        <f t="shared" si="117"/>
        <v/>
      </c>
      <c r="R219" s="22"/>
      <c r="S219" s="33"/>
      <c r="T219" s="35" t="str">
        <f>IF(E219="","",Instructions!$B$5)</f>
        <v/>
      </c>
      <c r="U219" s="75" t="str">
        <f>IF(E219="","",Instructions!$C$5)</f>
        <v/>
      </c>
      <c r="V219" s="87" t="str">
        <f t="shared" si="118"/>
        <v/>
      </c>
      <c r="W219" s="72" t="str">
        <f>IF(E219="","",VLOOKUP(D219,Supervisors!$B$9:$F$32,5,FALSE))</f>
        <v/>
      </c>
      <c r="X219" s="72" t="str">
        <f>IF(E219="","",VLOOKUP(D219,Supervisors!$B$9:$G$32,6,FALSE))</f>
        <v/>
      </c>
      <c r="Y219" s="20" t="str">
        <f t="shared" si="119"/>
        <v/>
      </c>
      <c r="Z219" s="20" t="str">
        <f t="shared" si="120"/>
        <v/>
      </c>
      <c r="AA219" s="20" t="str">
        <f t="shared" si="121"/>
        <v/>
      </c>
      <c r="AB219" s="20" t="str">
        <f t="shared" si="122"/>
        <v/>
      </c>
      <c r="AC219" s="20" t="str">
        <f t="shared" si="123"/>
        <v/>
      </c>
      <c r="AD219" s="20" t="str">
        <f t="shared" si="124"/>
        <v/>
      </c>
      <c r="AE219" s="20" t="str">
        <f>IF(E219="","",SUM( INDEX( $H$9, 1) : H219))</f>
        <v/>
      </c>
      <c r="AF219" s="20" t="str">
        <f t="shared" si="125"/>
        <v/>
      </c>
      <c r="AG219" s="20" t="str">
        <f>IF(E219="","",SUM($AF$9:AF219))</f>
        <v/>
      </c>
      <c r="AH219" s="43" t="str">
        <f t="shared" si="126"/>
        <v/>
      </c>
      <c r="AI219" s="20" t="str">
        <f t="shared" si="127"/>
        <v/>
      </c>
      <c r="AJ219" s="20" t="str">
        <f t="shared" si="128"/>
        <v/>
      </c>
      <c r="AK219" s="20" t="str">
        <f t="shared" si="129"/>
        <v/>
      </c>
      <c r="AL219" s="20" t="str">
        <f>IF(E219="","",SUM( INDEX($I$9, 1) : I219))</f>
        <v/>
      </c>
      <c r="AM219" s="20" t="str">
        <f t="shared" si="130"/>
        <v/>
      </c>
      <c r="AN219" s="20" t="str">
        <f>IF(E219="","",SUM( INDEX($AM$9, 1) : AM219))</f>
        <v/>
      </c>
      <c r="AO219" s="43" t="str">
        <f t="shared" si="131"/>
        <v/>
      </c>
      <c r="AP219" s="43" t="str">
        <f t="shared" si="132"/>
        <v/>
      </c>
      <c r="AQ219" s="35" t="str">
        <f t="shared" si="133"/>
        <v/>
      </c>
      <c r="AR219" s="35" t="str">
        <f t="shared" si="134"/>
        <v/>
      </c>
      <c r="AS219" s="35" t="str">
        <f t="shared" si="135"/>
        <v/>
      </c>
      <c r="AT219" s="35" t="str">
        <f t="shared" si="136"/>
        <v/>
      </c>
      <c r="AU219" s="35" t="str">
        <f t="shared" si="137"/>
        <v/>
      </c>
      <c r="AV219" s="35" t="str">
        <f t="shared" si="138"/>
        <v/>
      </c>
      <c r="AW219" s="58" t="str">
        <f t="shared" si="139"/>
        <v/>
      </c>
      <c r="AX219" s="62" t="str">
        <f t="shared" si="140"/>
        <v/>
      </c>
      <c r="AY219" s="62" t="str">
        <f t="shared" si="141"/>
        <v/>
      </c>
      <c r="AZ219" s="62" t="str">
        <f t="shared" si="142"/>
        <v/>
      </c>
      <c r="BA219" s="62" t="str">
        <f t="shared" si="143"/>
        <v/>
      </c>
      <c r="BB219" s="62" t="str">
        <f t="shared" si="144"/>
        <v/>
      </c>
      <c r="BC219" s="62" t="str">
        <f t="shared" si="145"/>
        <v/>
      </c>
      <c r="BD219" s="69" t="str">
        <f t="shared" si="146"/>
        <v/>
      </c>
      <c r="BE219" s="69" t="str">
        <f t="shared" si="147"/>
        <v/>
      </c>
      <c r="BF219" s="69" t="str">
        <f>IF(Z219=Z220,"",SUM(AW$9:AW219)-SUM(BF$9:BF218))</f>
        <v/>
      </c>
      <c r="BG219" s="12">
        <f t="shared" si="112"/>
        <v>211</v>
      </c>
    </row>
    <row r="220" spans="1:59" ht="20.100000000000001" customHeight="1">
      <c r="A220" s="13">
        <f t="shared" si="111"/>
        <v>212</v>
      </c>
      <c r="B220" s="153"/>
      <c r="C220" s="33"/>
      <c r="D220" s="33"/>
      <c r="E220" s="154"/>
      <c r="F220" s="155"/>
      <c r="G220" s="156"/>
      <c r="H220" s="19" t="str">
        <f t="shared" si="113"/>
        <v/>
      </c>
      <c r="I220" s="157"/>
      <c r="J220" s="19" t="str">
        <f t="shared" si="114"/>
        <v/>
      </c>
      <c r="K220" s="33"/>
      <c r="L220" s="34"/>
      <c r="M220" s="34"/>
      <c r="N220" s="19" t="str">
        <f t="shared" si="115"/>
        <v/>
      </c>
      <c r="O220" s="157"/>
      <c r="P220" s="19" t="str">
        <f t="shared" si="116"/>
        <v/>
      </c>
      <c r="Q220" s="19" t="str">
        <f t="shared" si="117"/>
        <v/>
      </c>
      <c r="R220" s="22"/>
      <c r="S220" s="33"/>
      <c r="T220" s="35" t="str">
        <f>IF(E220="","",Instructions!$B$5)</f>
        <v/>
      </c>
      <c r="U220" s="75" t="str">
        <f>IF(E220="","",Instructions!$C$5)</f>
        <v/>
      </c>
      <c r="V220" s="87" t="str">
        <f t="shared" si="118"/>
        <v/>
      </c>
      <c r="W220" s="72" t="str">
        <f>IF(E220="","",VLOOKUP(D220,Supervisors!$B$9:$F$32,5,FALSE))</f>
        <v/>
      </c>
      <c r="X220" s="72" t="str">
        <f>IF(E220="","",VLOOKUP(D220,Supervisors!$B$9:$G$32,6,FALSE))</f>
        <v/>
      </c>
      <c r="Y220" s="20" t="str">
        <f t="shared" si="119"/>
        <v/>
      </c>
      <c r="Z220" s="20" t="str">
        <f t="shared" si="120"/>
        <v/>
      </c>
      <c r="AA220" s="20" t="str">
        <f t="shared" si="121"/>
        <v/>
      </c>
      <c r="AB220" s="20" t="str">
        <f t="shared" si="122"/>
        <v/>
      </c>
      <c r="AC220" s="20" t="str">
        <f t="shared" si="123"/>
        <v/>
      </c>
      <c r="AD220" s="20" t="str">
        <f t="shared" si="124"/>
        <v/>
      </c>
      <c r="AE220" s="20" t="str">
        <f>IF(E220="","",SUM( INDEX( $H$9, 1) : H220))</f>
        <v/>
      </c>
      <c r="AF220" s="20" t="str">
        <f t="shared" si="125"/>
        <v/>
      </c>
      <c r="AG220" s="20" t="str">
        <f>IF(E220="","",SUM($AF$9:AF220))</f>
        <v/>
      </c>
      <c r="AH220" s="43" t="str">
        <f t="shared" si="126"/>
        <v/>
      </c>
      <c r="AI220" s="20" t="str">
        <f t="shared" si="127"/>
        <v/>
      </c>
      <c r="AJ220" s="20" t="str">
        <f t="shared" si="128"/>
        <v/>
      </c>
      <c r="AK220" s="20" t="str">
        <f t="shared" si="129"/>
        <v/>
      </c>
      <c r="AL220" s="20" t="str">
        <f>IF(E220="","",SUM( INDEX($I$9, 1) : I220))</f>
        <v/>
      </c>
      <c r="AM220" s="20" t="str">
        <f t="shared" si="130"/>
        <v/>
      </c>
      <c r="AN220" s="20" t="str">
        <f>IF(E220="","",SUM( INDEX($AM$9, 1) : AM220))</f>
        <v/>
      </c>
      <c r="AO220" s="43" t="str">
        <f t="shared" si="131"/>
        <v/>
      </c>
      <c r="AP220" s="43" t="str">
        <f t="shared" si="132"/>
        <v/>
      </c>
      <c r="AQ220" s="35" t="str">
        <f t="shared" si="133"/>
        <v/>
      </c>
      <c r="AR220" s="35" t="str">
        <f t="shared" si="134"/>
        <v/>
      </c>
      <c r="AS220" s="35" t="str">
        <f t="shared" si="135"/>
        <v/>
      </c>
      <c r="AT220" s="35" t="str">
        <f t="shared" si="136"/>
        <v/>
      </c>
      <c r="AU220" s="35" t="str">
        <f t="shared" si="137"/>
        <v/>
      </c>
      <c r="AV220" s="35" t="str">
        <f t="shared" si="138"/>
        <v/>
      </c>
      <c r="AW220" s="58" t="str">
        <f t="shared" si="139"/>
        <v/>
      </c>
      <c r="AX220" s="62" t="str">
        <f t="shared" si="140"/>
        <v/>
      </c>
      <c r="AY220" s="62" t="str">
        <f t="shared" si="141"/>
        <v/>
      </c>
      <c r="AZ220" s="62" t="str">
        <f t="shared" si="142"/>
        <v/>
      </c>
      <c r="BA220" s="62" t="str">
        <f t="shared" si="143"/>
        <v/>
      </c>
      <c r="BB220" s="62" t="str">
        <f t="shared" si="144"/>
        <v/>
      </c>
      <c r="BC220" s="62" t="str">
        <f t="shared" si="145"/>
        <v/>
      </c>
      <c r="BD220" s="69" t="str">
        <f t="shared" si="146"/>
        <v/>
      </c>
      <c r="BE220" s="69" t="str">
        <f t="shared" si="147"/>
        <v/>
      </c>
      <c r="BF220" s="69" t="str">
        <f>IF(Z220=Z221,"",SUM(AW$9:AW220)-SUM(BF$9:BF219))</f>
        <v/>
      </c>
      <c r="BG220" s="12">
        <f t="shared" si="112"/>
        <v>212</v>
      </c>
    </row>
    <row r="221" spans="1:59" ht="20.100000000000001" customHeight="1">
      <c r="A221" s="13">
        <f t="shared" si="111"/>
        <v>213</v>
      </c>
      <c r="B221" s="153"/>
      <c r="C221" s="33"/>
      <c r="D221" s="33"/>
      <c r="E221" s="154"/>
      <c r="F221" s="155"/>
      <c r="G221" s="156"/>
      <c r="H221" s="19" t="str">
        <f t="shared" si="113"/>
        <v/>
      </c>
      <c r="I221" s="157"/>
      <c r="J221" s="19" t="str">
        <f t="shared" si="114"/>
        <v/>
      </c>
      <c r="K221" s="33"/>
      <c r="L221" s="34"/>
      <c r="M221" s="34"/>
      <c r="N221" s="19" t="str">
        <f t="shared" si="115"/>
        <v/>
      </c>
      <c r="O221" s="157"/>
      <c r="P221" s="19" t="str">
        <f t="shared" si="116"/>
        <v/>
      </c>
      <c r="Q221" s="19" t="str">
        <f t="shared" si="117"/>
        <v/>
      </c>
      <c r="R221" s="22"/>
      <c r="S221" s="33"/>
      <c r="T221" s="35" t="str">
        <f>IF(E221="","",Instructions!$B$5)</f>
        <v/>
      </c>
      <c r="U221" s="75" t="str">
        <f>IF(E221="","",Instructions!$C$5)</f>
        <v/>
      </c>
      <c r="V221" s="87" t="str">
        <f t="shared" si="118"/>
        <v/>
      </c>
      <c r="W221" s="72" t="str">
        <f>IF(E221="","",VLOOKUP(D221,Supervisors!$B$9:$F$32,5,FALSE))</f>
        <v/>
      </c>
      <c r="X221" s="72" t="str">
        <f>IF(E221="","",VLOOKUP(D221,Supervisors!$B$9:$G$32,6,FALSE))</f>
        <v/>
      </c>
      <c r="Y221" s="20" t="str">
        <f t="shared" si="119"/>
        <v/>
      </c>
      <c r="Z221" s="20" t="str">
        <f t="shared" si="120"/>
        <v/>
      </c>
      <c r="AA221" s="20" t="str">
        <f t="shared" si="121"/>
        <v/>
      </c>
      <c r="AB221" s="20" t="str">
        <f t="shared" si="122"/>
        <v/>
      </c>
      <c r="AC221" s="20" t="str">
        <f t="shared" si="123"/>
        <v/>
      </c>
      <c r="AD221" s="20" t="str">
        <f t="shared" si="124"/>
        <v/>
      </c>
      <c r="AE221" s="20" t="str">
        <f>IF(E221="","",SUM( INDEX( $H$9, 1) : H221))</f>
        <v/>
      </c>
      <c r="AF221" s="20" t="str">
        <f t="shared" si="125"/>
        <v/>
      </c>
      <c r="AG221" s="20" t="str">
        <f>IF(E221="","",SUM($AF$9:AF221))</f>
        <v/>
      </c>
      <c r="AH221" s="43" t="str">
        <f t="shared" si="126"/>
        <v/>
      </c>
      <c r="AI221" s="20" t="str">
        <f t="shared" si="127"/>
        <v/>
      </c>
      <c r="AJ221" s="20" t="str">
        <f t="shared" si="128"/>
        <v/>
      </c>
      <c r="AK221" s="20" t="str">
        <f t="shared" si="129"/>
        <v/>
      </c>
      <c r="AL221" s="20" t="str">
        <f>IF(E221="","",SUM( INDEX($I$9, 1) : I221))</f>
        <v/>
      </c>
      <c r="AM221" s="20" t="str">
        <f t="shared" si="130"/>
        <v/>
      </c>
      <c r="AN221" s="20" t="str">
        <f>IF(E221="","",SUM( INDEX($AM$9, 1) : AM221))</f>
        <v/>
      </c>
      <c r="AO221" s="43" t="str">
        <f t="shared" si="131"/>
        <v/>
      </c>
      <c r="AP221" s="43" t="str">
        <f t="shared" si="132"/>
        <v/>
      </c>
      <c r="AQ221" s="35" t="str">
        <f t="shared" si="133"/>
        <v/>
      </c>
      <c r="AR221" s="35" t="str">
        <f t="shared" si="134"/>
        <v/>
      </c>
      <c r="AS221" s="35" t="str">
        <f t="shared" si="135"/>
        <v/>
      </c>
      <c r="AT221" s="35" t="str">
        <f t="shared" si="136"/>
        <v/>
      </c>
      <c r="AU221" s="35" t="str">
        <f t="shared" si="137"/>
        <v/>
      </c>
      <c r="AV221" s="35" t="str">
        <f t="shared" si="138"/>
        <v/>
      </c>
      <c r="AW221" s="58" t="str">
        <f t="shared" si="139"/>
        <v/>
      </c>
      <c r="AX221" s="62" t="str">
        <f t="shared" si="140"/>
        <v/>
      </c>
      <c r="AY221" s="62" t="str">
        <f t="shared" si="141"/>
        <v/>
      </c>
      <c r="AZ221" s="62" t="str">
        <f t="shared" si="142"/>
        <v/>
      </c>
      <c r="BA221" s="62" t="str">
        <f t="shared" si="143"/>
        <v/>
      </c>
      <c r="BB221" s="62" t="str">
        <f t="shared" si="144"/>
        <v/>
      </c>
      <c r="BC221" s="62" t="str">
        <f t="shared" si="145"/>
        <v/>
      </c>
      <c r="BD221" s="69" t="str">
        <f t="shared" si="146"/>
        <v/>
      </c>
      <c r="BE221" s="69" t="str">
        <f t="shared" si="147"/>
        <v/>
      </c>
      <c r="BF221" s="69" t="str">
        <f>IF(Z221=Z222,"",SUM(AW$9:AW221)-SUM(BF$9:BF220))</f>
        <v/>
      </c>
      <c r="BG221" s="12">
        <f t="shared" si="112"/>
        <v>213</v>
      </c>
    </row>
    <row r="222" spans="1:59" ht="20.100000000000001" customHeight="1">
      <c r="A222" s="13">
        <f t="shared" si="111"/>
        <v>214</v>
      </c>
      <c r="B222" s="153"/>
      <c r="C222" s="33"/>
      <c r="D222" s="33"/>
      <c r="E222" s="154"/>
      <c r="F222" s="155"/>
      <c r="G222" s="156"/>
      <c r="H222" s="19" t="str">
        <f t="shared" si="113"/>
        <v/>
      </c>
      <c r="I222" s="157"/>
      <c r="J222" s="19" t="str">
        <f t="shared" si="114"/>
        <v/>
      </c>
      <c r="K222" s="33"/>
      <c r="L222" s="34"/>
      <c r="M222" s="34"/>
      <c r="N222" s="19" t="str">
        <f t="shared" si="115"/>
        <v/>
      </c>
      <c r="O222" s="157"/>
      <c r="P222" s="19" t="str">
        <f t="shared" si="116"/>
        <v/>
      </c>
      <c r="Q222" s="19" t="str">
        <f t="shared" si="117"/>
        <v/>
      </c>
      <c r="R222" s="22"/>
      <c r="S222" s="33"/>
      <c r="T222" s="35" t="str">
        <f>IF(E222="","",Instructions!$B$5)</f>
        <v/>
      </c>
      <c r="U222" s="75" t="str">
        <f>IF(E222="","",Instructions!$C$5)</f>
        <v/>
      </c>
      <c r="V222" s="87" t="str">
        <f t="shared" si="118"/>
        <v/>
      </c>
      <c r="W222" s="72" t="str">
        <f>IF(E222="","",VLOOKUP(D222,Supervisors!$B$9:$F$32,5,FALSE))</f>
        <v/>
      </c>
      <c r="X222" s="72" t="str">
        <f>IF(E222="","",VLOOKUP(D222,Supervisors!$B$9:$G$32,6,FALSE))</f>
        <v/>
      </c>
      <c r="Y222" s="20" t="str">
        <f t="shared" si="119"/>
        <v/>
      </c>
      <c r="Z222" s="20" t="str">
        <f t="shared" si="120"/>
        <v/>
      </c>
      <c r="AA222" s="20" t="str">
        <f t="shared" si="121"/>
        <v/>
      </c>
      <c r="AB222" s="20" t="str">
        <f t="shared" si="122"/>
        <v/>
      </c>
      <c r="AC222" s="20" t="str">
        <f t="shared" si="123"/>
        <v/>
      </c>
      <c r="AD222" s="20" t="str">
        <f t="shared" si="124"/>
        <v/>
      </c>
      <c r="AE222" s="20" t="str">
        <f>IF(E222="","",SUM( INDEX( $H$9, 1) : H222))</f>
        <v/>
      </c>
      <c r="AF222" s="20" t="str">
        <f t="shared" si="125"/>
        <v/>
      </c>
      <c r="AG222" s="20" t="str">
        <f>IF(E222="","",SUM($AF$9:AF222))</f>
        <v/>
      </c>
      <c r="AH222" s="43" t="str">
        <f t="shared" si="126"/>
        <v/>
      </c>
      <c r="AI222" s="20" t="str">
        <f t="shared" si="127"/>
        <v/>
      </c>
      <c r="AJ222" s="20" t="str">
        <f t="shared" si="128"/>
        <v/>
      </c>
      <c r="AK222" s="20" t="str">
        <f t="shared" si="129"/>
        <v/>
      </c>
      <c r="AL222" s="20" t="str">
        <f>IF(E222="","",SUM( INDEX($I$9, 1) : I222))</f>
        <v/>
      </c>
      <c r="AM222" s="20" t="str">
        <f t="shared" si="130"/>
        <v/>
      </c>
      <c r="AN222" s="20" t="str">
        <f>IF(E222="","",SUM( INDEX($AM$9, 1) : AM222))</f>
        <v/>
      </c>
      <c r="AO222" s="43" t="str">
        <f t="shared" si="131"/>
        <v/>
      </c>
      <c r="AP222" s="43" t="str">
        <f t="shared" si="132"/>
        <v/>
      </c>
      <c r="AQ222" s="35" t="str">
        <f t="shared" si="133"/>
        <v/>
      </c>
      <c r="AR222" s="35" t="str">
        <f t="shared" si="134"/>
        <v/>
      </c>
      <c r="AS222" s="35" t="str">
        <f t="shared" si="135"/>
        <v/>
      </c>
      <c r="AT222" s="35" t="str">
        <f t="shared" si="136"/>
        <v/>
      </c>
      <c r="AU222" s="35" t="str">
        <f t="shared" si="137"/>
        <v/>
      </c>
      <c r="AV222" s="35" t="str">
        <f t="shared" si="138"/>
        <v/>
      </c>
      <c r="AW222" s="58" t="str">
        <f t="shared" si="139"/>
        <v/>
      </c>
      <c r="AX222" s="62" t="str">
        <f t="shared" si="140"/>
        <v/>
      </c>
      <c r="AY222" s="62" t="str">
        <f t="shared" si="141"/>
        <v/>
      </c>
      <c r="AZ222" s="62" t="str">
        <f t="shared" si="142"/>
        <v/>
      </c>
      <c r="BA222" s="62" t="str">
        <f t="shared" si="143"/>
        <v/>
      </c>
      <c r="BB222" s="62" t="str">
        <f t="shared" si="144"/>
        <v/>
      </c>
      <c r="BC222" s="62" t="str">
        <f t="shared" si="145"/>
        <v/>
      </c>
      <c r="BD222" s="69" t="str">
        <f t="shared" si="146"/>
        <v/>
      </c>
      <c r="BE222" s="69" t="str">
        <f t="shared" si="147"/>
        <v/>
      </c>
      <c r="BF222" s="69" t="str">
        <f>IF(Z222=Z223,"",SUM(AW$9:AW222)-SUM(BF$9:BF221))</f>
        <v/>
      </c>
      <c r="BG222" s="12">
        <f t="shared" si="112"/>
        <v>214</v>
      </c>
    </row>
    <row r="223" spans="1:59" ht="20.100000000000001" customHeight="1">
      <c r="A223" s="13">
        <f t="shared" si="111"/>
        <v>215</v>
      </c>
      <c r="B223" s="153"/>
      <c r="C223" s="33"/>
      <c r="D223" s="33"/>
      <c r="E223" s="154"/>
      <c r="F223" s="155"/>
      <c r="G223" s="156"/>
      <c r="H223" s="19" t="str">
        <f t="shared" si="113"/>
        <v/>
      </c>
      <c r="I223" s="157"/>
      <c r="J223" s="19" t="str">
        <f t="shared" si="114"/>
        <v/>
      </c>
      <c r="K223" s="33"/>
      <c r="L223" s="34"/>
      <c r="M223" s="34"/>
      <c r="N223" s="19" t="str">
        <f t="shared" si="115"/>
        <v/>
      </c>
      <c r="O223" s="157"/>
      <c r="P223" s="19" t="str">
        <f t="shared" si="116"/>
        <v/>
      </c>
      <c r="Q223" s="19" t="str">
        <f t="shared" si="117"/>
        <v/>
      </c>
      <c r="R223" s="22"/>
      <c r="S223" s="33"/>
      <c r="T223" s="35" t="str">
        <f>IF(E223="","",Instructions!$B$5)</f>
        <v/>
      </c>
      <c r="U223" s="75" t="str">
        <f>IF(E223="","",Instructions!$C$5)</f>
        <v/>
      </c>
      <c r="V223" s="87" t="str">
        <f t="shared" si="118"/>
        <v/>
      </c>
      <c r="W223" s="72" t="str">
        <f>IF(E223="","",VLOOKUP(D223,Supervisors!$B$9:$F$32,5,FALSE))</f>
        <v/>
      </c>
      <c r="X223" s="72" t="str">
        <f>IF(E223="","",VLOOKUP(D223,Supervisors!$B$9:$G$32,6,FALSE))</f>
        <v/>
      </c>
      <c r="Y223" s="20" t="str">
        <f t="shared" si="119"/>
        <v/>
      </c>
      <c r="Z223" s="20" t="str">
        <f t="shared" si="120"/>
        <v/>
      </c>
      <c r="AA223" s="20" t="str">
        <f t="shared" si="121"/>
        <v/>
      </c>
      <c r="AB223" s="20" t="str">
        <f t="shared" si="122"/>
        <v/>
      </c>
      <c r="AC223" s="20" t="str">
        <f t="shared" si="123"/>
        <v/>
      </c>
      <c r="AD223" s="20" t="str">
        <f t="shared" si="124"/>
        <v/>
      </c>
      <c r="AE223" s="20" t="str">
        <f>IF(E223="","",SUM( INDEX( $H$9, 1) : H223))</f>
        <v/>
      </c>
      <c r="AF223" s="20" t="str">
        <f t="shared" si="125"/>
        <v/>
      </c>
      <c r="AG223" s="20" t="str">
        <f>IF(E223="","",SUM($AF$9:AF223))</f>
        <v/>
      </c>
      <c r="AH223" s="43" t="str">
        <f t="shared" si="126"/>
        <v/>
      </c>
      <c r="AI223" s="20" t="str">
        <f t="shared" si="127"/>
        <v/>
      </c>
      <c r="AJ223" s="20" t="str">
        <f t="shared" si="128"/>
        <v/>
      </c>
      <c r="AK223" s="20" t="str">
        <f t="shared" si="129"/>
        <v/>
      </c>
      <c r="AL223" s="20" t="str">
        <f>IF(E223="","",SUM( INDEX($I$9, 1) : I223))</f>
        <v/>
      </c>
      <c r="AM223" s="20" t="str">
        <f t="shared" si="130"/>
        <v/>
      </c>
      <c r="AN223" s="20" t="str">
        <f>IF(E223="","",SUM( INDEX($AM$9, 1) : AM223))</f>
        <v/>
      </c>
      <c r="AO223" s="43" t="str">
        <f t="shared" si="131"/>
        <v/>
      </c>
      <c r="AP223" s="43" t="str">
        <f t="shared" si="132"/>
        <v/>
      </c>
      <c r="AQ223" s="35" t="str">
        <f t="shared" si="133"/>
        <v/>
      </c>
      <c r="AR223" s="35" t="str">
        <f t="shared" si="134"/>
        <v/>
      </c>
      <c r="AS223" s="35" t="str">
        <f t="shared" si="135"/>
        <v/>
      </c>
      <c r="AT223" s="35" t="str">
        <f t="shared" si="136"/>
        <v/>
      </c>
      <c r="AU223" s="35" t="str">
        <f t="shared" si="137"/>
        <v/>
      </c>
      <c r="AV223" s="35" t="str">
        <f t="shared" si="138"/>
        <v/>
      </c>
      <c r="AW223" s="58" t="str">
        <f t="shared" si="139"/>
        <v/>
      </c>
      <c r="AX223" s="62" t="str">
        <f t="shared" si="140"/>
        <v/>
      </c>
      <c r="AY223" s="62" t="str">
        <f t="shared" si="141"/>
        <v/>
      </c>
      <c r="AZ223" s="62" t="str">
        <f t="shared" si="142"/>
        <v/>
      </c>
      <c r="BA223" s="62" t="str">
        <f t="shared" si="143"/>
        <v/>
      </c>
      <c r="BB223" s="62" t="str">
        <f t="shared" si="144"/>
        <v/>
      </c>
      <c r="BC223" s="62" t="str">
        <f t="shared" si="145"/>
        <v/>
      </c>
      <c r="BD223" s="69" t="str">
        <f t="shared" si="146"/>
        <v/>
      </c>
      <c r="BE223" s="69" t="str">
        <f t="shared" si="147"/>
        <v/>
      </c>
      <c r="BF223" s="69" t="str">
        <f>IF(Z223=Z224,"",SUM(AW$9:AW223)-SUM(BF$9:BF222))</f>
        <v/>
      </c>
      <c r="BG223" s="12">
        <f t="shared" si="112"/>
        <v>215</v>
      </c>
    </row>
    <row r="224" spans="1:59" ht="20.100000000000001" customHeight="1">
      <c r="A224" s="13">
        <f t="shared" si="111"/>
        <v>216</v>
      </c>
      <c r="B224" s="153"/>
      <c r="C224" s="33"/>
      <c r="D224" s="33"/>
      <c r="E224" s="154"/>
      <c r="F224" s="155"/>
      <c r="G224" s="156"/>
      <c r="H224" s="19" t="str">
        <f t="shared" si="113"/>
        <v/>
      </c>
      <c r="I224" s="157"/>
      <c r="J224" s="19" t="str">
        <f t="shared" si="114"/>
        <v/>
      </c>
      <c r="K224" s="33"/>
      <c r="L224" s="34"/>
      <c r="M224" s="34"/>
      <c r="N224" s="19" t="str">
        <f t="shared" si="115"/>
        <v/>
      </c>
      <c r="O224" s="157"/>
      <c r="P224" s="19" t="str">
        <f t="shared" si="116"/>
        <v/>
      </c>
      <c r="Q224" s="19" t="str">
        <f t="shared" si="117"/>
        <v/>
      </c>
      <c r="R224" s="22"/>
      <c r="S224" s="33"/>
      <c r="T224" s="35" t="str">
        <f>IF(E224="","",Instructions!$B$5)</f>
        <v/>
      </c>
      <c r="U224" s="75" t="str">
        <f>IF(E224="","",Instructions!$C$5)</f>
        <v/>
      </c>
      <c r="V224" s="87" t="str">
        <f t="shared" si="118"/>
        <v/>
      </c>
      <c r="W224" s="72" t="str">
        <f>IF(E224="","",VLOOKUP(D224,Supervisors!$B$9:$F$32,5,FALSE))</f>
        <v/>
      </c>
      <c r="X224" s="72" t="str">
        <f>IF(E224="","",VLOOKUP(D224,Supervisors!$B$9:$G$32,6,FALSE))</f>
        <v/>
      </c>
      <c r="Y224" s="20" t="str">
        <f t="shared" si="119"/>
        <v/>
      </c>
      <c r="Z224" s="20" t="str">
        <f t="shared" si="120"/>
        <v/>
      </c>
      <c r="AA224" s="20" t="str">
        <f t="shared" si="121"/>
        <v/>
      </c>
      <c r="AB224" s="20" t="str">
        <f t="shared" si="122"/>
        <v/>
      </c>
      <c r="AC224" s="20" t="str">
        <f t="shared" si="123"/>
        <v/>
      </c>
      <c r="AD224" s="20" t="str">
        <f t="shared" si="124"/>
        <v/>
      </c>
      <c r="AE224" s="20" t="str">
        <f>IF(E224="","",SUM( INDEX( $H$9, 1) : H224))</f>
        <v/>
      </c>
      <c r="AF224" s="20" t="str">
        <f t="shared" si="125"/>
        <v/>
      </c>
      <c r="AG224" s="20" t="str">
        <f>IF(E224="","",SUM($AF$9:AF224))</f>
        <v/>
      </c>
      <c r="AH224" s="43" t="str">
        <f t="shared" si="126"/>
        <v/>
      </c>
      <c r="AI224" s="20" t="str">
        <f t="shared" si="127"/>
        <v/>
      </c>
      <c r="AJ224" s="20" t="str">
        <f t="shared" si="128"/>
        <v/>
      </c>
      <c r="AK224" s="20" t="str">
        <f t="shared" si="129"/>
        <v/>
      </c>
      <c r="AL224" s="20" t="str">
        <f>IF(E224="","",SUM( INDEX($I$9, 1) : I224))</f>
        <v/>
      </c>
      <c r="AM224" s="20" t="str">
        <f t="shared" si="130"/>
        <v/>
      </c>
      <c r="AN224" s="20" t="str">
        <f>IF(E224="","",SUM( INDEX($AM$9, 1) : AM224))</f>
        <v/>
      </c>
      <c r="AO224" s="43" t="str">
        <f t="shared" si="131"/>
        <v/>
      </c>
      <c r="AP224" s="43" t="str">
        <f t="shared" si="132"/>
        <v/>
      </c>
      <c r="AQ224" s="35" t="str">
        <f t="shared" si="133"/>
        <v/>
      </c>
      <c r="AR224" s="35" t="str">
        <f t="shared" si="134"/>
        <v/>
      </c>
      <c r="AS224" s="35" t="str">
        <f t="shared" si="135"/>
        <v/>
      </c>
      <c r="AT224" s="35" t="str">
        <f t="shared" si="136"/>
        <v/>
      </c>
      <c r="AU224" s="35" t="str">
        <f t="shared" si="137"/>
        <v/>
      </c>
      <c r="AV224" s="35" t="str">
        <f t="shared" si="138"/>
        <v/>
      </c>
      <c r="AW224" s="58" t="str">
        <f t="shared" si="139"/>
        <v/>
      </c>
      <c r="AX224" s="62" t="str">
        <f t="shared" si="140"/>
        <v/>
      </c>
      <c r="AY224" s="62" t="str">
        <f t="shared" si="141"/>
        <v/>
      </c>
      <c r="AZ224" s="62" t="str">
        <f t="shared" si="142"/>
        <v/>
      </c>
      <c r="BA224" s="62" t="str">
        <f t="shared" si="143"/>
        <v/>
      </c>
      <c r="BB224" s="62" t="str">
        <f t="shared" si="144"/>
        <v/>
      </c>
      <c r="BC224" s="62" t="str">
        <f t="shared" si="145"/>
        <v/>
      </c>
      <c r="BD224" s="69" t="str">
        <f t="shared" si="146"/>
        <v/>
      </c>
      <c r="BE224" s="69" t="str">
        <f t="shared" si="147"/>
        <v/>
      </c>
      <c r="BF224" s="69" t="str">
        <f>IF(Z224=Z225,"",SUM(AW$9:AW224)-SUM(BF$9:BF223))</f>
        <v/>
      </c>
      <c r="BG224" s="12">
        <f t="shared" si="112"/>
        <v>216</v>
      </c>
    </row>
    <row r="225" spans="1:59" ht="20.100000000000001" customHeight="1">
      <c r="A225" s="13">
        <f t="shared" si="111"/>
        <v>217</v>
      </c>
      <c r="B225" s="153"/>
      <c r="C225" s="33"/>
      <c r="D225" s="33"/>
      <c r="E225" s="154"/>
      <c r="F225" s="155"/>
      <c r="G225" s="156"/>
      <c r="H225" s="19" t="str">
        <f t="shared" si="113"/>
        <v/>
      </c>
      <c r="I225" s="157"/>
      <c r="J225" s="19" t="str">
        <f t="shared" si="114"/>
        <v/>
      </c>
      <c r="K225" s="33"/>
      <c r="L225" s="34"/>
      <c r="M225" s="34"/>
      <c r="N225" s="19" t="str">
        <f t="shared" si="115"/>
        <v/>
      </c>
      <c r="O225" s="157"/>
      <c r="P225" s="19" t="str">
        <f t="shared" si="116"/>
        <v/>
      </c>
      <c r="Q225" s="19" t="str">
        <f t="shared" si="117"/>
        <v/>
      </c>
      <c r="R225" s="22"/>
      <c r="S225" s="33"/>
      <c r="T225" s="35" t="str">
        <f>IF(E225="","",Instructions!$B$5)</f>
        <v/>
      </c>
      <c r="U225" s="75" t="str">
        <f>IF(E225="","",Instructions!$C$5)</f>
        <v/>
      </c>
      <c r="V225" s="87" t="str">
        <f t="shared" si="118"/>
        <v/>
      </c>
      <c r="W225" s="72" t="str">
        <f>IF(E225="","",VLOOKUP(D225,Supervisors!$B$9:$F$32,5,FALSE))</f>
        <v/>
      </c>
      <c r="X225" s="72" t="str">
        <f>IF(E225="","",VLOOKUP(D225,Supervisors!$B$9:$G$32,6,FALSE))</f>
        <v/>
      </c>
      <c r="Y225" s="20" t="str">
        <f t="shared" si="119"/>
        <v/>
      </c>
      <c r="Z225" s="20" t="str">
        <f t="shared" si="120"/>
        <v/>
      </c>
      <c r="AA225" s="20" t="str">
        <f t="shared" si="121"/>
        <v/>
      </c>
      <c r="AB225" s="20" t="str">
        <f t="shared" si="122"/>
        <v/>
      </c>
      <c r="AC225" s="20" t="str">
        <f t="shared" si="123"/>
        <v/>
      </c>
      <c r="AD225" s="20" t="str">
        <f t="shared" si="124"/>
        <v/>
      </c>
      <c r="AE225" s="20" t="str">
        <f>IF(E225="","",SUM( INDEX( $H$9, 1) : H225))</f>
        <v/>
      </c>
      <c r="AF225" s="20" t="str">
        <f t="shared" si="125"/>
        <v/>
      </c>
      <c r="AG225" s="20" t="str">
        <f>IF(E225="","",SUM($AF$9:AF225))</f>
        <v/>
      </c>
      <c r="AH225" s="43" t="str">
        <f t="shared" si="126"/>
        <v/>
      </c>
      <c r="AI225" s="20" t="str">
        <f t="shared" si="127"/>
        <v/>
      </c>
      <c r="AJ225" s="20" t="str">
        <f t="shared" si="128"/>
        <v/>
      </c>
      <c r="AK225" s="20" t="str">
        <f t="shared" si="129"/>
        <v/>
      </c>
      <c r="AL225" s="20" t="str">
        <f>IF(E225="","",SUM( INDEX($I$9, 1) : I225))</f>
        <v/>
      </c>
      <c r="AM225" s="20" t="str">
        <f t="shared" si="130"/>
        <v/>
      </c>
      <c r="AN225" s="20" t="str">
        <f>IF(E225="","",SUM( INDEX($AM$9, 1) : AM225))</f>
        <v/>
      </c>
      <c r="AO225" s="43" t="str">
        <f t="shared" si="131"/>
        <v/>
      </c>
      <c r="AP225" s="43" t="str">
        <f t="shared" si="132"/>
        <v/>
      </c>
      <c r="AQ225" s="35" t="str">
        <f t="shared" si="133"/>
        <v/>
      </c>
      <c r="AR225" s="35" t="str">
        <f t="shared" si="134"/>
        <v/>
      </c>
      <c r="AS225" s="35" t="str">
        <f t="shared" si="135"/>
        <v/>
      </c>
      <c r="AT225" s="35" t="str">
        <f t="shared" si="136"/>
        <v/>
      </c>
      <c r="AU225" s="35" t="str">
        <f t="shared" si="137"/>
        <v/>
      </c>
      <c r="AV225" s="35" t="str">
        <f t="shared" si="138"/>
        <v/>
      </c>
      <c r="AW225" s="58" t="str">
        <f t="shared" si="139"/>
        <v/>
      </c>
      <c r="AX225" s="62" t="str">
        <f t="shared" si="140"/>
        <v/>
      </c>
      <c r="AY225" s="62" t="str">
        <f t="shared" si="141"/>
        <v/>
      </c>
      <c r="AZ225" s="62" t="str">
        <f t="shared" si="142"/>
        <v/>
      </c>
      <c r="BA225" s="62" t="str">
        <f t="shared" si="143"/>
        <v/>
      </c>
      <c r="BB225" s="62" t="str">
        <f t="shared" si="144"/>
        <v/>
      </c>
      <c r="BC225" s="62" t="str">
        <f t="shared" si="145"/>
        <v/>
      </c>
      <c r="BD225" s="69" t="str">
        <f t="shared" si="146"/>
        <v/>
      </c>
      <c r="BE225" s="69" t="str">
        <f t="shared" si="147"/>
        <v/>
      </c>
      <c r="BF225" s="69" t="str">
        <f>IF(Z225=Z226,"",SUM(AW$9:AW225)-SUM(BF$9:BF224))</f>
        <v/>
      </c>
      <c r="BG225" s="12">
        <f t="shared" si="112"/>
        <v>217</v>
      </c>
    </row>
    <row r="226" spans="1:59" ht="20.100000000000001" customHeight="1">
      <c r="A226" s="13">
        <f t="shared" ref="A226:A289" si="148">ROW()-8</f>
        <v>218</v>
      </c>
      <c r="B226" s="153"/>
      <c r="C226" s="33"/>
      <c r="D226" s="33"/>
      <c r="E226" s="154"/>
      <c r="F226" s="155"/>
      <c r="G226" s="156"/>
      <c r="H226" s="19" t="str">
        <f t="shared" si="113"/>
        <v/>
      </c>
      <c r="I226" s="157"/>
      <c r="J226" s="19" t="str">
        <f t="shared" si="114"/>
        <v/>
      </c>
      <c r="K226" s="33"/>
      <c r="L226" s="34"/>
      <c r="M226" s="34"/>
      <c r="N226" s="19" t="str">
        <f t="shared" si="115"/>
        <v/>
      </c>
      <c r="O226" s="157"/>
      <c r="P226" s="19" t="str">
        <f t="shared" si="116"/>
        <v/>
      </c>
      <c r="Q226" s="19" t="str">
        <f t="shared" si="117"/>
        <v/>
      </c>
      <c r="R226" s="22"/>
      <c r="S226" s="33"/>
      <c r="T226" s="35" t="str">
        <f>IF(E226="","",Instructions!$B$5)</f>
        <v/>
      </c>
      <c r="U226" s="75" t="str">
        <f>IF(E226="","",Instructions!$C$5)</f>
        <v/>
      </c>
      <c r="V226" s="87" t="str">
        <f t="shared" si="118"/>
        <v/>
      </c>
      <c r="W226" s="72" t="str">
        <f>IF(E226="","",VLOOKUP(D226,Supervisors!$B$9:$F$32,5,FALSE))</f>
        <v/>
      </c>
      <c r="X226" s="72" t="str">
        <f>IF(E226="","",VLOOKUP(D226,Supervisors!$B$9:$G$32,6,FALSE))</f>
        <v/>
      </c>
      <c r="Y226" s="20" t="str">
        <f t="shared" si="119"/>
        <v/>
      </c>
      <c r="Z226" s="20" t="str">
        <f t="shared" si="120"/>
        <v/>
      </c>
      <c r="AA226" s="20" t="str">
        <f t="shared" si="121"/>
        <v/>
      </c>
      <c r="AB226" s="20" t="str">
        <f t="shared" si="122"/>
        <v/>
      </c>
      <c r="AC226" s="20" t="str">
        <f t="shared" si="123"/>
        <v/>
      </c>
      <c r="AD226" s="20" t="str">
        <f t="shared" si="124"/>
        <v/>
      </c>
      <c r="AE226" s="20" t="str">
        <f>IF(E226="","",SUM( INDEX( $H$9, 1) : H226))</f>
        <v/>
      </c>
      <c r="AF226" s="20" t="str">
        <f t="shared" si="125"/>
        <v/>
      </c>
      <c r="AG226" s="20" t="str">
        <f>IF(E226="","",SUM($AF$9:AF226))</f>
        <v/>
      </c>
      <c r="AH226" s="43" t="str">
        <f t="shared" si="126"/>
        <v/>
      </c>
      <c r="AI226" s="20" t="str">
        <f t="shared" si="127"/>
        <v/>
      </c>
      <c r="AJ226" s="20" t="str">
        <f t="shared" si="128"/>
        <v/>
      </c>
      <c r="AK226" s="20" t="str">
        <f t="shared" si="129"/>
        <v/>
      </c>
      <c r="AL226" s="20" t="str">
        <f>IF(E226="","",SUM( INDEX($I$9, 1) : I226))</f>
        <v/>
      </c>
      <c r="AM226" s="20" t="str">
        <f t="shared" si="130"/>
        <v/>
      </c>
      <c r="AN226" s="20" t="str">
        <f>IF(E226="","",SUM( INDEX($AM$9, 1) : AM226))</f>
        <v/>
      </c>
      <c r="AO226" s="43" t="str">
        <f t="shared" si="131"/>
        <v/>
      </c>
      <c r="AP226" s="43" t="str">
        <f t="shared" si="132"/>
        <v/>
      </c>
      <c r="AQ226" s="35" t="str">
        <f t="shared" si="133"/>
        <v/>
      </c>
      <c r="AR226" s="35" t="str">
        <f t="shared" si="134"/>
        <v/>
      </c>
      <c r="AS226" s="35" t="str">
        <f t="shared" si="135"/>
        <v/>
      </c>
      <c r="AT226" s="35" t="str">
        <f t="shared" si="136"/>
        <v/>
      </c>
      <c r="AU226" s="35" t="str">
        <f t="shared" si="137"/>
        <v/>
      </c>
      <c r="AV226" s="35" t="str">
        <f t="shared" si="138"/>
        <v/>
      </c>
      <c r="AW226" s="58" t="str">
        <f t="shared" si="139"/>
        <v/>
      </c>
      <c r="AX226" s="62" t="str">
        <f t="shared" si="140"/>
        <v/>
      </c>
      <c r="AY226" s="62" t="str">
        <f t="shared" si="141"/>
        <v/>
      </c>
      <c r="AZ226" s="62" t="str">
        <f t="shared" si="142"/>
        <v/>
      </c>
      <c r="BA226" s="62" t="str">
        <f t="shared" si="143"/>
        <v/>
      </c>
      <c r="BB226" s="62" t="str">
        <f t="shared" si="144"/>
        <v/>
      </c>
      <c r="BC226" s="62" t="str">
        <f t="shared" si="145"/>
        <v/>
      </c>
      <c r="BD226" s="69" t="str">
        <f t="shared" si="146"/>
        <v/>
      </c>
      <c r="BE226" s="69" t="str">
        <f t="shared" si="147"/>
        <v/>
      </c>
      <c r="BF226" s="69" t="str">
        <f>IF(Z226=Z227,"",SUM(AW$9:AW226)-SUM(BF$9:BF225))</f>
        <v/>
      </c>
      <c r="BG226" s="12">
        <f t="shared" ref="BG226:BG289" si="149">ROW()-8</f>
        <v>218</v>
      </c>
    </row>
    <row r="227" spans="1:59" ht="20.100000000000001" customHeight="1">
      <c r="A227" s="13">
        <f t="shared" si="148"/>
        <v>219</v>
      </c>
      <c r="B227" s="153"/>
      <c r="C227" s="33"/>
      <c r="D227" s="33"/>
      <c r="E227" s="154"/>
      <c r="F227" s="155"/>
      <c r="G227" s="156"/>
      <c r="H227" s="19" t="str">
        <f t="shared" si="113"/>
        <v/>
      </c>
      <c r="I227" s="157"/>
      <c r="J227" s="19" t="str">
        <f t="shared" si="114"/>
        <v/>
      </c>
      <c r="K227" s="33"/>
      <c r="L227" s="34"/>
      <c r="M227" s="34"/>
      <c r="N227" s="19" t="str">
        <f t="shared" si="115"/>
        <v/>
      </c>
      <c r="O227" s="157"/>
      <c r="P227" s="19" t="str">
        <f t="shared" si="116"/>
        <v/>
      </c>
      <c r="Q227" s="19" t="str">
        <f t="shared" si="117"/>
        <v/>
      </c>
      <c r="R227" s="22"/>
      <c r="S227" s="33"/>
      <c r="T227" s="35" t="str">
        <f>IF(E227="","",Instructions!$B$5)</f>
        <v/>
      </c>
      <c r="U227" s="75" t="str">
        <f>IF(E227="","",Instructions!$C$5)</f>
        <v/>
      </c>
      <c r="V227" s="87" t="str">
        <f t="shared" si="118"/>
        <v/>
      </c>
      <c r="W227" s="72" t="str">
        <f>IF(E227="","",VLOOKUP(D227,Supervisors!$B$9:$F$32,5,FALSE))</f>
        <v/>
      </c>
      <c r="X227" s="72" t="str">
        <f>IF(E227="","",VLOOKUP(D227,Supervisors!$B$9:$G$32,6,FALSE))</f>
        <v/>
      </c>
      <c r="Y227" s="20" t="str">
        <f t="shared" si="119"/>
        <v/>
      </c>
      <c r="Z227" s="20" t="str">
        <f t="shared" si="120"/>
        <v/>
      </c>
      <c r="AA227" s="20" t="str">
        <f t="shared" si="121"/>
        <v/>
      </c>
      <c r="AB227" s="20" t="str">
        <f t="shared" si="122"/>
        <v/>
      </c>
      <c r="AC227" s="20" t="str">
        <f t="shared" si="123"/>
        <v/>
      </c>
      <c r="AD227" s="20" t="str">
        <f t="shared" si="124"/>
        <v/>
      </c>
      <c r="AE227" s="20" t="str">
        <f>IF(E227="","",SUM( INDEX( $H$9, 1) : H227))</f>
        <v/>
      </c>
      <c r="AF227" s="20" t="str">
        <f t="shared" si="125"/>
        <v/>
      </c>
      <c r="AG227" s="20" t="str">
        <f>IF(E227="","",SUM($AF$9:AF227))</f>
        <v/>
      </c>
      <c r="AH227" s="43" t="str">
        <f t="shared" si="126"/>
        <v/>
      </c>
      <c r="AI227" s="20" t="str">
        <f t="shared" si="127"/>
        <v/>
      </c>
      <c r="AJ227" s="20" t="str">
        <f t="shared" si="128"/>
        <v/>
      </c>
      <c r="AK227" s="20" t="str">
        <f t="shared" si="129"/>
        <v/>
      </c>
      <c r="AL227" s="20" t="str">
        <f>IF(E227="","",SUM( INDEX($I$9, 1) : I227))</f>
        <v/>
      </c>
      <c r="AM227" s="20" t="str">
        <f t="shared" si="130"/>
        <v/>
      </c>
      <c r="AN227" s="20" t="str">
        <f>IF(E227="","",SUM( INDEX($AM$9, 1) : AM227))</f>
        <v/>
      </c>
      <c r="AO227" s="43" t="str">
        <f t="shared" si="131"/>
        <v/>
      </c>
      <c r="AP227" s="43" t="str">
        <f t="shared" si="132"/>
        <v/>
      </c>
      <c r="AQ227" s="35" t="str">
        <f t="shared" si="133"/>
        <v/>
      </c>
      <c r="AR227" s="35" t="str">
        <f t="shared" si="134"/>
        <v/>
      </c>
      <c r="AS227" s="35" t="str">
        <f t="shared" si="135"/>
        <v/>
      </c>
      <c r="AT227" s="35" t="str">
        <f t="shared" si="136"/>
        <v/>
      </c>
      <c r="AU227" s="35" t="str">
        <f t="shared" si="137"/>
        <v/>
      </c>
      <c r="AV227" s="35" t="str">
        <f t="shared" si="138"/>
        <v/>
      </c>
      <c r="AW227" s="58" t="str">
        <f t="shared" si="139"/>
        <v/>
      </c>
      <c r="AX227" s="62" t="str">
        <f t="shared" si="140"/>
        <v/>
      </c>
      <c r="AY227" s="62" t="str">
        <f t="shared" si="141"/>
        <v/>
      </c>
      <c r="AZ227" s="62" t="str">
        <f t="shared" si="142"/>
        <v/>
      </c>
      <c r="BA227" s="62" t="str">
        <f t="shared" si="143"/>
        <v/>
      </c>
      <c r="BB227" s="62" t="str">
        <f t="shared" si="144"/>
        <v/>
      </c>
      <c r="BC227" s="62" t="str">
        <f t="shared" si="145"/>
        <v/>
      </c>
      <c r="BD227" s="69" t="str">
        <f t="shared" si="146"/>
        <v/>
      </c>
      <c r="BE227" s="69" t="str">
        <f t="shared" si="147"/>
        <v/>
      </c>
      <c r="BF227" s="69" t="str">
        <f>IF(Z227=Z228,"",SUM(AW$9:AW227)-SUM(BF$9:BF226))</f>
        <v/>
      </c>
      <c r="BG227" s="12">
        <f t="shared" si="149"/>
        <v>219</v>
      </c>
    </row>
    <row r="228" spans="1:59" ht="20.100000000000001" customHeight="1">
      <c r="A228" s="13">
        <f t="shared" si="148"/>
        <v>220</v>
      </c>
      <c r="B228" s="153"/>
      <c r="C228" s="33"/>
      <c r="D228" s="33"/>
      <c r="E228" s="154"/>
      <c r="F228" s="155"/>
      <c r="G228" s="156"/>
      <c r="H228" s="19" t="str">
        <f t="shared" si="113"/>
        <v/>
      </c>
      <c r="I228" s="157"/>
      <c r="J228" s="19" t="str">
        <f t="shared" si="114"/>
        <v/>
      </c>
      <c r="K228" s="33"/>
      <c r="L228" s="34"/>
      <c r="M228" s="34"/>
      <c r="N228" s="19" t="str">
        <f t="shared" si="115"/>
        <v/>
      </c>
      <c r="O228" s="157"/>
      <c r="P228" s="19" t="str">
        <f t="shared" si="116"/>
        <v/>
      </c>
      <c r="Q228" s="19" t="str">
        <f t="shared" si="117"/>
        <v/>
      </c>
      <c r="R228" s="22"/>
      <c r="S228" s="33"/>
      <c r="T228" s="35" t="str">
        <f>IF(E228="","",Instructions!$B$5)</f>
        <v/>
      </c>
      <c r="U228" s="75" t="str">
        <f>IF(E228="","",Instructions!$C$5)</f>
        <v/>
      </c>
      <c r="V228" s="87" t="str">
        <f t="shared" si="118"/>
        <v/>
      </c>
      <c r="W228" s="72" t="str">
        <f>IF(E228="","",VLOOKUP(D228,Supervisors!$B$9:$F$32,5,FALSE))</f>
        <v/>
      </c>
      <c r="X228" s="72" t="str">
        <f>IF(E228="","",VLOOKUP(D228,Supervisors!$B$9:$G$32,6,FALSE))</f>
        <v/>
      </c>
      <c r="Y228" s="20" t="str">
        <f t="shared" si="119"/>
        <v/>
      </c>
      <c r="Z228" s="20" t="str">
        <f t="shared" si="120"/>
        <v/>
      </c>
      <c r="AA228" s="20" t="str">
        <f t="shared" si="121"/>
        <v/>
      </c>
      <c r="AB228" s="20" t="str">
        <f t="shared" si="122"/>
        <v/>
      </c>
      <c r="AC228" s="20" t="str">
        <f t="shared" si="123"/>
        <v/>
      </c>
      <c r="AD228" s="20" t="str">
        <f t="shared" si="124"/>
        <v/>
      </c>
      <c r="AE228" s="20" t="str">
        <f>IF(E228="","",SUM( INDEX( $H$9, 1) : H228))</f>
        <v/>
      </c>
      <c r="AF228" s="20" t="str">
        <f t="shared" si="125"/>
        <v/>
      </c>
      <c r="AG228" s="20" t="str">
        <f>IF(E228="","",SUM($AF$9:AF228))</f>
        <v/>
      </c>
      <c r="AH228" s="43" t="str">
        <f t="shared" si="126"/>
        <v/>
      </c>
      <c r="AI228" s="20" t="str">
        <f t="shared" si="127"/>
        <v/>
      </c>
      <c r="AJ228" s="20" t="str">
        <f t="shared" si="128"/>
        <v/>
      </c>
      <c r="AK228" s="20" t="str">
        <f t="shared" si="129"/>
        <v/>
      </c>
      <c r="AL228" s="20" t="str">
        <f>IF(E228="","",SUM( INDEX($I$9, 1) : I228))</f>
        <v/>
      </c>
      <c r="AM228" s="20" t="str">
        <f t="shared" si="130"/>
        <v/>
      </c>
      <c r="AN228" s="20" t="str">
        <f>IF(E228="","",SUM( INDEX($AM$9, 1) : AM228))</f>
        <v/>
      </c>
      <c r="AO228" s="43" t="str">
        <f t="shared" si="131"/>
        <v/>
      </c>
      <c r="AP228" s="43" t="str">
        <f t="shared" si="132"/>
        <v/>
      </c>
      <c r="AQ228" s="35" t="str">
        <f t="shared" si="133"/>
        <v/>
      </c>
      <c r="AR228" s="35" t="str">
        <f t="shared" si="134"/>
        <v/>
      </c>
      <c r="AS228" s="35" t="str">
        <f t="shared" si="135"/>
        <v/>
      </c>
      <c r="AT228" s="35" t="str">
        <f t="shared" si="136"/>
        <v/>
      </c>
      <c r="AU228" s="35" t="str">
        <f t="shared" si="137"/>
        <v/>
      </c>
      <c r="AV228" s="35" t="str">
        <f t="shared" si="138"/>
        <v/>
      </c>
      <c r="AW228" s="58" t="str">
        <f t="shared" si="139"/>
        <v/>
      </c>
      <c r="AX228" s="62" t="str">
        <f t="shared" si="140"/>
        <v/>
      </c>
      <c r="AY228" s="62" t="str">
        <f t="shared" si="141"/>
        <v/>
      </c>
      <c r="AZ228" s="62" t="str">
        <f t="shared" si="142"/>
        <v/>
      </c>
      <c r="BA228" s="62" t="str">
        <f t="shared" si="143"/>
        <v/>
      </c>
      <c r="BB228" s="62" t="str">
        <f t="shared" si="144"/>
        <v/>
      </c>
      <c r="BC228" s="62" t="str">
        <f t="shared" si="145"/>
        <v/>
      </c>
      <c r="BD228" s="69" t="str">
        <f t="shared" si="146"/>
        <v/>
      </c>
      <c r="BE228" s="69" t="str">
        <f t="shared" si="147"/>
        <v/>
      </c>
      <c r="BF228" s="69" t="str">
        <f>IF(Z228=Z229,"",SUM(AW$9:AW228)-SUM(BF$9:BF227))</f>
        <v/>
      </c>
      <c r="BG228" s="12">
        <f t="shared" si="149"/>
        <v>220</v>
      </c>
    </row>
    <row r="229" spans="1:59" ht="20.100000000000001" customHeight="1">
      <c r="A229" s="13">
        <f t="shared" si="148"/>
        <v>221</v>
      </c>
      <c r="B229" s="153"/>
      <c r="C229" s="33"/>
      <c r="D229" s="33"/>
      <c r="E229" s="154"/>
      <c r="F229" s="155"/>
      <c r="G229" s="156"/>
      <c r="H229" s="19" t="str">
        <f t="shared" si="113"/>
        <v/>
      </c>
      <c r="I229" s="157"/>
      <c r="J229" s="19" t="str">
        <f t="shared" si="114"/>
        <v/>
      </c>
      <c r="K229" s="33"/>
      <c r="L229" s="34"/>
      <c r="M229" s="34"/>
      <c r="N229" s="19" t="str">
        <f t="shared" si="115"/>
        <v/>
      </c>
      <c r="O229" s="157"/>
      <c r="P229" s="19" t="str">
        <f t="shared" si="116"/>
        <v/>
      </c>
      <c r="Q229" s="19" t="str">
        <f t="shared" si="117"/>
        <v/>
      </c>
      <c r="R229" s="22"/>
      <c r="S229" s="33"/>
      <c r="T229" s="35" t="str">
        <f>IF(E229="","",Instructions!$B$5)</f>
        <v/>
      </c>
      <c r="U229" s="75" t="str">
        <f>IF(E229="","",Instructions!$C$5)</f>
        <v/>
      </c>
      <c r="V229" s="87" t="str">
        <f t="shared" si="118"/>
        <v/>
      </c>
      <c r="W229" s="72" t="str">
        <f>IF(E229="","",VLOOKUP(D229,Supervisors!$B$9:$F$32,5,FALSE))</f>
        <v/>
      </c>
      <c r="X229" s="72" t="str">
        <f>IF(E229="","",VLOOKUP(D229,Supervisors!$B$9:$G$32,6,FALSE))</f>
        <v/>
      </c>
      <c r="Y229" s="20" t="str">
        <f t="shared" si="119"/>
        <v/>
      </c>
      <c r="Z229" s="20" t="str">
        <f t="shared" si="120"/>
        <v/>
      </c>
      <c r="AA229" s="20" t="str">
        <f t="shared" si="121"/>
        <v/>
      </c>
      <c r="AB229" s="20" t="str">
        <f t="shared" si="122"/>
        <v/>
      </c>
      <c r="AC229" s="20" t="str">
        <f t="shared" si="123"/>
        <v/>
      </c>
      <c r="AD229" s="20" t="str">
        <f t="shared" si="124"/>
        <v/>
      </c>
      <c r="AE229" s="20" t="str">
        <f>IF(E229="","",SUM( INDEX( $H$9, 1) : H229))</f>
        <v/>
      </c>
      <c r="AF229" s="20" t="str">
        <f t="shared" si="125"/>
        <v/>
      </c>
      <c r="AG229" s="20" t="str">
        <f>IF(E229="","",SUM($AF$9:AF229))</f>
        <v/>
      </c>
      <c r="AH229" s="43" t="str">
        <f t="shared" si="126"/>
        <v/>
      </c>
      <c r="AI229" s="20" t="str">
        <f t="shared" si="127"/>
        <v/>
      </c>
      <c r="AJ229" s="20" t="str">
        <f t="shared" si="128"/>
        <v/>
      </c>
      <c r="AK229" s="20" t="str">
        <f t="shared" si="129"/>
        <v/>
      </c>
      <c r="AL229" s="20" t="str">
        <f>IF(E229="","",SUM( INDEX($I$9, 1) : I229))</f>
        <v/>
      </c>
      <c r="AM229" s="20" t="str">
        <f t="shared" si="130"/>
        <v/>
      </c>
      <c r="AN229" s="20" t="str">
        <f>IF(E229="","",SUM( INDEX($AM$9, 1) : AM229))</f>
        <v/>
      </c>
      <c r="AO229" s="43" t="str">
        <f t="shared" si="131"/>
        <v/>
      </c>
      <c r="AP229" s="43" t="str">
        <f t="shared" si="132"/>
        <v/>
      </c>
      <c r="AQ229" s="35" t="str">
        <f t="shared" si="133"/>
        <v/>
      </c>
      <c r="AR229" s="35" t="str">
        <f t="shared" si="134"/>
        <v/>
      </c>
      <c r="AS229" s="35" t="str">
        <f t="shared" si="135"/>
        <v/>
      </c>
      <c r="AT229" s="35" t="str">
        <f t="shared" si="136"/>
        <v/>
      </c>
      <c r="AU229" s="35" t="str">
        <f t="shared" si="137"/>
        <v/>
      </c>
      <c r="AV229" s="35" t="str">
        <f t="shared" si="138"/>
        <v/>
      </c>
      <c r="AW229" s="58" t="str">
        <f t="shared" si="139"/>
        <v/>
      </c>
      <c r="AX229" s="62" t="str">
        <f t="shared" si="140"/>
        <v/>
      </c>
      <c r="AY229" s="62" t="str">
        <f t="shared" si="141"/>
        <v/>
      </c>
      <c r="AZ229" s="62" t="str">
        <f t="shared" si="142"/>
        <v/>
      </c>
      <c r="BA229" s="62" t="str">
        <f t="shared" si="143"/>
        <v/>
      </c>
      <c r="BB229" s="62" t="str">
        <f t="shared" si="144"/>
        <v/>
      </c>
      <c r="BC229" s="62" t="str">
        <f t="shared" si="145"/>
        <v/>
      </c>
      <c r="BD229" s="69" t="str">
        <f t="shared" si="146"/>
        <v/>
      </c>
      <c r="BE229" s="69" t="str">
        <f t="shared" si="147"/>
        <v/>
      </c>
      <c r="BF229" s="69" t="str">
        <f>IF(Z229=Z230,"",SUM(AW$9:AW229)-SUM(BF$9:BF228))</f>
        <v/>
      </c>
      <c r="BG229" s="12">
        <f t="shared" si="149"/>
        <v>221</v>
      </c>
    </row>
    <row r="230" spans="1:59" ht="20.100000000000001" customHeight="1">
      <c r="A230" s="13">
        <f t="shared" si="148"/>
        <v>222</v>
      </c>
      <c r="B230" s="153"/>
      <c r="C230" s="33"/>
      <c r="D230" s="33"/>
      <c r="E230" s="154"/>
      <c r="F230" s="155"/>
      <c r="G230" s="156"/>
      <c r="H230" s="19" t="str">
        <f t="shared" si="113"/>
        <v/>
      </c>
      <c r="I230" s="157"/>
      <c r="J230" s="19" t="str">
        <f t="shared" si="114"/>
        <v/>
      </c>
      <c r="K230" s="33"/>
      <c r="L230" s="34"/>
      <c r="M230" s="34"/>
      <c r="N230" s="19" t="str">
        <f t="shared" si="115"/>
        <v/>
      </c>
      <c r="O230" s="157"/>
      <c r="P230" s="19" t="str">
        <f t="shared" si="116"/>
        <v/>
      </c>
      <c r="Q230" s="19" t="str">
        <f t="shared" si="117"/>
        <v/>
      </c>
      <c r="R230" s="22"/>
      <c r="S230" s="33"/>
      <c r="T230" s="35" t="str">
        <f>IF(E230="","",Instructions!$B$5)</f>
        <v/>
      </c>
      <c r="U230" s="75" t="str">
        <f>IF(E230="","",Instructions!$C$5)</f>
        <v/>
      </c>
      <c r="V230" s="87" t="str">
        <f t="shared" si="118"/>
        <v/>
      </c>
      <c r="W230" s="72" t="str">
        <f>IF(E230="","",VLOOKUP(D230,Supervisors!$B$9:$F$32,5,FALSE))</f>
        <v/>
      </c>
      <c r="X230" s="72" t="str">
        <f>IF(E230="","",VLOOKUP(D230,Supervisors!$B$9:$G$32,6,FALSE))</f>
        <v/>
      </c>
      <c r="Y230" s="20" t="str">
        <f t="shared" si="119"/>
        <v/>
      </c>
      <c r="Z230" s="20" t="str">
        <f t="shared" si="120"/>
        <v/>
      </c>
      <c r="AA230" s="20" t="str">
        <f t="shared" si="121"/>
        <v/>
      </c>
      <c r="AB230" s="20" t="str">
        <f t="shared" si="122"/>
        <v/>
      </c>
      <c r="AC230" s="20" t="str">
        <f t="shared" si="123"/>
        <v/>
      </c>
      <c r="AD230" s="20" t="str">
        <f t="shared" si="124"/>
        <v/>
      </c>
      <c r="AE230" s="20" t="str">
        <f>IF(E230="","",SUM( INDEX( $H$9, 1) : H230))</f>
        <v/>
      </c>
      <c r="AF230" s="20" t="str">
        <f t="shared" si="125"/>
        <v/>
      </c>
      <c r="AG230" s="20" t="str">
        <f>IF(E230="","",SUM($AF$9:AF230))</f>
        <v/>
      </c>
      <c r="AH230" s="43" t="str">
        <f t="shared" si="126"/>
        <v/>
      </c>
      <c r="AI230" s="20" t="str">
        <f t="shared" si="127"/>
        <v/>
      </c>
      <c r="AJ230" s="20" t="str">
        <f t="shared" si="128"/>
        <v/>
      </c>
      <c r="AK230" s="20" t="str">
        <f t="shared" si="129"/>
        <v/>
      </c>
      <c r="AL230" s="20" t="str">
        <f>IF(E230="","",SUM( INDEX($I$9, 1) : I230))</f>
        <v/>
      </c>
      <c r="AM230" s="20" t="str">
        <f t="shared" si="130"/>
        <v/>
      </c>
      <c r="AN230" s="20" t="str">
        <f>IF(E230="","",SUM( INDEX($AM$9, 1) : AM230))</f>
        <v/>
      </c>
      <c r="AO230" s="43" t="str">
        <f t="shared" si="131"/>
        <v/>
      </c>
      <c r="AP230" s="43" t="str">
        <f t="shared" si="132"/>
        <v/>
      </c>
      <c r="AQ230" s="35" t="str">
        <f t="shared" si="133"/>
        <v/>
      </c>
      <c r="AR230" s="35" t="str">
        <f t="shared" si="134"/>
        <v/>
      </c>
      <c r="AS230" s="35" t="str">
        <f t="shared" si="135"/>
        <v/>
      </c>
      <c r="AT230" s="35" t="str">
        <f t="shared" si="136"/>
        <v/>
      </c>
      <c r="AU230" s="35" t="str">
        <f t="shared" si="137"/>
        <v/>
      </c>
      <c r="AV230" s="35" t="str">
        <f t="shared" si="138"/>
        <v/>
      </c>
      <c r="AW230" s="58" t="str">
        <f t="shared" si="139"/>
        <v/>
      </c>
      <c r="AX230" s="62" t="str">
        <f t="shared" si="140"/>
        <v/>
      </c>
      <c r="AY230" s="62" t="str">
        <f t="shared" si="141"/>
        <v/>
      </c>
      <c r="AZ230" s="62" t="str">
        <f t="shared" si="142"/>
        <v/>
      </c>
      <c r="BA230" s="62" t="str">
        <f t="shared" si="143"/>
        <v/>
      </c>
      <c r="BB230" s="62" t="str">
        <f t="shared" si="144"/>
        <v/>
      </c>
      <c r="BC230" s="62" t="str">
        <f t="shared" si="145"/>
        <v/>
      </c>
      <c r="BD230" s="69" t="str">
        <f t="shared" si="146"/>
        <v/>
      </c>
      <c r="BE230" s="69" t="str">
        <f t="shared" si="147"/>
        <v/>
      </c>
      <c r="BF230" s="69" t="str">
        <f>IF(Z230=Z231,"",SUM(AW$9:AW230)-SUM(BF$9:BF229))</f>
        <v/>
      </c>
      <c r="BG230" s="12">
        <f t="shared" si="149"/>
        <v>222</v>
      </c>
    </row>
    <row r="231" spans="1:59" ht="20.100000000000001" customHeight="1">
      <c r="A231" s="13">
        <f t="shared" si="148"/>
        <v>223</v>
      </c>
      <c r="B231" s="153"/>
      <c r="C231" s="33"/>
      <c r="D231" s="33"/>
      <c r="E231" s="154"/>
      <c r="F231" s="155"/>
      <c r="G231" s="156"/>
      <c r="H231" s="19" t="str">
        <f t="shared" si="113"/>
        <v/>
      </c>
      <c r="I231" s="157"/>
      <c r="J231" s="19" t="str">
        <f t="shared" si="114"/>
        <v/>
      </c>
      <c r="K231" s="33"/>
      <c r="L231" s="34"/>
      <c r="M231" s="34"/>
      <c r="N231" s="19" t="str">
        <f t="shared" si="115"/>
        <v/>
      </c>
      <c r="O231" s="157"/>
      <c r="P231" s="19" t="str">
        <f t="shared" si="116"/>
        <v/>
      </c>
      <c r="Q231" s="19" t="str">
        <f t="shared" si="117"/>
        <v/>
      </c>
      <c r="R231" s="22"/>
      <c r="S231" s="33"/>
      <c r="T231" s="35" t="str">
        <f>IF(E231="","",Instructions!$B$5)</f>
        <v/>
      </c>
      <c r="U231" s="75" t="str">
        <f>IF(E231="","",Instructions!$C$5)</f>
        <v/>
      </c>
      <c r="V231" s="87" t="str">
        <f t="shared" si="118"/>
        <v/>
      </c>
      <c r="W231" s="72" t="str">
        <f>IF(E231="","",VLOOKUP(D231,Supervisors!$B$9:$F$32,5,FALSE))</f>
        <v/>
      </c>
      <c r="X231" s="72" t="str">
        <f>IF(E231="","",VLOOKUP(D231,Supervisors!$B$9:$G$32,6,FALSE))</f>
        <v/>
      </c>
      <c r="Y231" s="20" t="str">
        <f t="shared" si="119"/>
        <v/>
      </c>
      <c r="Z231" s="20" t="str">
        <f t="shared" si="120"/>
        <v/>
      </c>
      <c r="AA231" s="20" t="str">
        <f t="shared" si="121"/>
        <v/>
      </c>
      <c r="AB231" s="20" t="str">
        <f t="shared" si="122"/>
        <v/>
      </c>
      <c r="AC231" s="20" t="str">
        <f t="shared" si="123"/>
        <v/>
      </c>
      <c r="AD231" s="20" t="str">
        <f t="shared" si="124"/>
        <v/>
      </c>
      <c r="AE231" s="20" t="str">
        <f>IF(E231="","",SUM( INDEX( $H$9, 1) : H231))</f>
        <v/>
      </c>
      <c r="AF231" s="20" t="str">
        <f t="shared" si="125"/>
        <v/>
      </c>
      <c r="AG231" s="20" t="str">
        <f>IF(E231="","",SUM($AF$9:AF231))</f>
        <v/>
      </c>
      <c r="AH231" s="43" t="str">
        <f t="shared" si="126"/>
        <v/>
      </c>
      <c r="AI231" s="20" t="str">
        <f t="shared" si="127"/>
        <v/>
      </c>
      <c r="AJ231" s="20" t="str">
        <f t="shared" si="128"/>
        <v/>
      </c>
      <c r="AK231" s="20" t="str">
        <f t="shared" si="129"/>
        <v/>
      </c>
      <c r="AL231" s="20" t="str">
        <f>IF(E231="","",SUM( INDEX($I$9, 1) : I231))</f>
        <v/>
      </c>
      <c r="AM231" s="20" t="str">
        <f t="shared" si="130"/>
        <v/>
      </c>
      <c r="AN231" s="20" t="str">
        <f>IF(E231="","",SUM( INDEX($AM$9, 1) : AM231))</f>
        <v/>
      </c>
      <c r="AO231" s="43" t="str">
        <f t="shared" si="131"/>
        <v/>
      </c>
      <c r="AP231" s="43" t="str">
        <f t="shared" si="132"/>
        <v/>
      </c>
      <c r="AQ231" s="35" t="str">
        <f t="shared" si="133"/>
        <v/>
      </c>
      <c r="AR231" s="35" t="str">
        <f t="shared" si="134"/>
        <v/>
      </c>
      <c r="AS231" s="35" t="str">
        <f t="shared" si="135"/>
        <v/>
      </c>
      <c r="AT231" s="35" t="str">
        <f t="shared" si="136"/>
        <v/>
      </c>
      <c r="AU231" s="35" t="str">
        <f t="shared" si="137"/>
        <v/>
      </c>
      <c r="AV231" s="35" t="str">
        <f t="shared" si="138"/>
        <v/>
      </c>
      <c r="AW231" s="58" t="str">
        <f t="shared" si="139"/>
        <v/>
      </c>
      <c r="AX231" s="62" t="str">
        <f t="shared" si="140"/>
        <v/>
      </c>
      <c r="AY231" s="62" t="str">
        <f t="shared" si="141"/>
        <v/>
      </c>
      <c r="AZ231" s="62" t="str">
        <f t="shared" si="142"/>
        <v/>
      </c>
      <c r="BA231" s="62" t="str">
        <f t="shared" si="143"/>
        <v/>
      </c>
      <c r="BB231" s="62" t="str">
        <f t="shared" si="144"/>
        <v/>
      </c>
      <c r="BC231" s="62" t="str">
        <f t="shared" si="145"/>
        <v/>
      </c>
      <c r="BD231" s="69" t="str">
        <f t="shared" si="146"/>
        <v/>
      </c>
      <c r="BE231" s="69" t="str">
        <f t="shared" si="147"/>
        <v/>
      </c>
      <c r="BF231" s="69" t="str">
        <f>IF(Z231=Z232,"",SUM(AW$9:AW231)-SUM(BF$9:BF230))</f>
        <v/>
      </c>
      <c r="BG231" s="12">
        <f t="shared" si="149"/>
        <v>223</v>
      </c>
    </row>
    <row r="232" spans="1:59" ht="20.100000000000001" customHeight="1">
      <c r="A232" s="13">
        <f t="shared" si="148"/>
        <v>224</v>
      </c>
      <c r="B232" s="153"/>
      <c r="C232" s="33"/>
      <c r="D232" s="33"/>
      <c r="E232" s="154"/>
      <c r="F232" s="155"/>
      <c r="G232" s="156"/>
      <c r="H232" s="19" t="str">
        <f t="shared" si="113"/>
        <v/>
      </c>
      <c r="I232" s="157"/>
      <c r="J232" s="19" t="str">
        <f t="shared" si="114"/>
        <v/>
      </c>
      <c r="K232" s="33"/>
      <c r="L232" s="34"/>
      <c r="M232" s="34"/>
      <c r="N232" s="19" t="str">
        <f t="shared" si="115"/>
        <v/>
      </c>
      <c r="O232" s="157"/>
      <c r="P232" s="19" t="str">
        <f t="shared" si="116"/>
        <v/>
      </c>
      <c r="Q232" s="19" t="str">
        <f t="shared" si="117"/>
        <v/>
      </c>
      <c r="R232" s="22"/>
      <c r="S232" s="33"/>
      <c r="T232" s="35" t="str">
        <f>IF(E232="","",Instructions!$B$5)</f>
        <v/>
      </c>
      <c r="U232" s="75" t="str">
        <f>IF(E232="","",Instructions!$C$5)</f>
        <v/>
      </c>
      <c r="V232" s="87" t="str">
        <f t="shared" si="118"/>
        <v/>
      </c>
      <c r="W232" s="72" t="str">
        <f>IF(E232="","",VLOOKUP(D232,Supervisors!$B$9:$F$32,5,FALSE))</f>
        <v/>
      </c>
      <c r="X232" s="72" t="str">
        <f>IF(E232="","",VLOOKUP(D232,Supervisors!$B$9:$G$32,6,FALSE))</f>
        <v/>
      </c>
      <c r="Y232" s="20" t="str">
        <f t="shared" si="119"/>
        <v/>
      </c>
      <c r="Z232" s="20" t="str">
        <f t="shared" si="120"/>
        <v/>
      </c>
      <c r="AA232" s="20" t="str">
        <f t="shared" si="121"/>
        <v/>
      </c>
      <c r="AB232" s="20" t="str">
        <f t="shared" si="122"/>
        <v/>
      </c>
      <c r="AC232" s="20" t="str">
        <f t="shared" si="123"/>
        <v/>
      </c>
      <c r="AD232" s="20" t="str">
        <f t="shared" si="124"/>
        <v/>
      </c>
      <c r="AE232" s="20" t="str">
        <f>IF(E232="","",SUM( INDEX( $H$9, 1) : H232))</f>
        <v/>
      </c>
      <c r="AF232" s="20" t="str">
        <f t="shared" si="125"/>
        <v/>
      </c>
      <c r="AG232" s="20" t="str">
        <f>IF(E232="","",SUM($AF$9:AF232))</f>
        <v/>
      </c>
      <c r="AH232" s="43" t="str">
        <f t="shared" si="126"/>
        <v/>
      </c>
      <c r="AI232" s="20" t="str">
        <f t="shared" si="127"/>
        <v/>
      </c>
      <c r="AJ232" s="20" t="str">
        <f t="shared" si="128"/>
        <v/>
      </c>
      <c r="AK232" s="20" t="str">
        <f t="shared" si="129"/>
        <v/>
      </c>
      <c r="AL232" s="20" t="str">
        <f>IF(E232="","",SUM( INDEX($I$9, 1) : I232))</f>
        <v/>
      </c>
      <c r="AM232" s="20" t="str">
        <f t="shared" si="130"/>
        <v/>
      </c>
      <c r="AN232" s="20" t="str">
        <f>IF(E232="","",SUM( INDEX($AM$9, 1) : AM232))</f>
        <v/>
      </c>
      <c r="AO232" s="43" t="str">
        <f t="shared" si="131"/>
        <v/>
      </c>
      <c r="AP232" s="43" t="str">
        <f t="shared" si="132"/>
        <v/>
      </c>
      <c r="AQ232" s="35" t="str">
        <f t="shared" si="133"/>
        <v/>
      </c>
      <c r="AR232" s="35" t="str">
        <f t="shared" si="134"/>
        <v/>
      </c>
      <c r="AS232" s="35" t="str">
        <f t="shared" si="135"/>
        <v/>
      </c>
      <c r="AT232" s="35" t="str">
        <f t="shared" si="136"/>
        <v/>
      </c>
      <c r="AU232" s="35" t="str">
        <f t="shared" si="137"/>
        <v/>
      </c>
      <c r="AV232" s="35" t="str">
        <f t="shared" si="138"/>
        <v/>
      </c>
      <c r="AW232" s="58" t="str">
        <f t="shared" si="139"/>
        <v/>
      </c>
      <c r="AX232" s="62" t="str">
        <f t="shared" si="140"/>
        <v/>
      </c>
      <c r="AY232" s="62" t="str">
        <f t="shared" si="141"/>
        <v/>
      </c>
      <c r="AZ232" s="62" t="str">
        <f t="shared" si="142"/>
        <v/>
      </c>
      <c r="BA232" s="62" t="str">
        <f t="shared" si="143"/>
        <v/>
      </c>
      <c r="BB232" s="62" t="str">
        <f t="shared" si="144"/>
        <v/>
      </c>
      <c r="BC232" s="62" t="str">
        <f t="shared" si="145"/>
        <v/>
      </c>
      <c r="BD232" s="69" t="str">
        <f t="shared" si="146"/>
        <v/>
      </c>
      <c r="BE232" s="69" t="str">
        <f t="shared" si="147"/>
        <v/>
      </c>
      <c r="BF232" s="69" t="str">
        <f>IF(Z232=Z233,"",SUM(AW$9:AW232)-SUM(BF$9:BF231))</f>
        <v/>
      </c>
      <c r="BG232" s="12">
        <f t="shared" si="149"/>
        <v>224</v>
      </c>
    </row>
    <row r="233" spans="1:59" ht="20.100000000000001" customHeight="1">
      <c r="A233" s="13">
        <f t="shared" si="148"/>
        <v>225</v>
      </c>
      <c r="B233" s="153"/>
      <c r="C233" s="33"/>
      <c r="D233" s="33"/>
      <c r="E233" s="154"/>
      <c r="F233" s="155"/>
      <c r="G233" s="156"/>
      <c r="H233" s="19" t="str">
        <f t="shared" si="113"/>
        <v/>
      </c>
      <c r="I233" s="157"/>
      <c r="J233" s="19" t="str">
        <f t="shared" si="114"/>
        <v/>
      </c>
      <c r="K233" s="33"/>
      <c r="L233" s="34"/>
      <c r="M233" s="34"/>
      <c r="N233" s="19" t="str">
        <f t="shared" si="115"/>
        <v/>
      </c>
      <c r="O233" s="157"/>
      <c r="P233" s="19" t="str">
        <f t="shared" si="116"/>
        <v/>
      </c>
      <c r="Q233" s="19" t="str">
        <f t="shared" si="117"/>
        <v/>
      </c>
      <c r="R233" s="22"/>
      <c r="S233" s="33"/>
      <c r="T233" s="35" t="str">
        <f>IF(E233="","",Instructions!$B$5)</f>
        <v/>
      </c>
      <c r="U233" s="75" t="str">
        <f>IF(E233="","",Instructions!$C$5)</f>
        <v/>
      </c>
      <c r="V233" s="87" t="str">
        <f t="shared" si="118"/>
        <v/>
      </c>
      <c r="W233" s="72" t="str">
        <f>IF(E233="","",VLOOKUP(D233,Supervisors!$B$9:$F$32,5,FALSE))</f>
        <v/>
      </c>
      <c r="X233" s="72" t="str">
        <f>IF(E233="","",VLOOKUP(D233,Supervisors!$B$9:$G$32,6,FALSE))</f>
        <v/>
      </c>
      <c r="Y233" s="20" t="str">
        <f t="shared" si="119"/>
        <v/>
      </c>
      <c r="Z233" s="20" t="str">
        <f t="shared" si="120"/>
        <v/>
      </c>
      <c r="AA233" s="20" t="str">
        <f t="shared" si="121"/>
        <v/>
      </c>
      <c r="AB233" s="20" t="str">
        <f t="shared" si="122"/>
        <v/>
      </c>
      <c r="AC233" s="20" t="str">
        <f t="shared" si="123"/>
        <v/>
      </c>
      <c r="AD233" s="20" t="str">
        <f t="shared" si="124"/>
        <v/>
      </c>
      <c r="AE233" s="20" t="str">
        <f>IF(E233="","",SUM( INDEX( $H$9, 1) : H233))</f>
        <v/>
      </c>
      <c r="AF233" s="20" t="str">
        <f t="shared" si="125"/>
        <v/>
      </c>
      <c r="AG233" s="20" t="str">
        <f>IF(E233="","",SUM($AF$9:AF233))</f>
        <v/>
      </c>
      <c r="AH233" s="43" t="str">
        <f t="shared" si="126"/>
        <v/>
      </c>
      <c r="AI233" s="20" t="str">
        <f t="shared" si="127"/>
        <v/>
      </c>
      <c r="AJ233" s="20" t="str">
        <f t="shared" si="128"/>
        <v/>
      </c>
      <c r="AK233" s="20" t="str">
        <f t="shared" si="129"/>
        <v/>
      </c>
      <c r="AL233" s="20" t="str">
        <f>IF(E233="","",SUM( INDEX($I$9, 1) : I233))</f>
        <v/>
      </c>
      <c r="AM233" s="20" t="str">
        <f t="shared" si="130"/>
        <v/>
      </c>
      <c r="AN233" s="20" t="str">
        <f>IF(E233="","",SUM( INDEX($AM$9, 1) : AM233))</f>
        <v/>
      </c>
      <c r="AO233" s="43" t="str">
        <f t="shared" si="131"/>
        <v/>
      </c>
      <c r="AP233" s="43" t="str">
        <f t="shared" si="132"/>
        <v/>
      </c>
      <c r="AQ233" s="35" t="str">
        <f t="shared" si="133"/>
        <v/>
      </c>
      <c r="AR233" s="35" t="str">
        <f t="shared" si="134"/>
        <v/>
      </c>
      <c r="AS233" s="35" t="str">
        <f t="shared" si="135"/>
        <v/>
      </c>
      <c r="AT233" s="35" t="str">
        <f t="shared" si="136"/>
        <v/>
      </c>
      <c r="AU233" s="35" t="str">
        <f t="shared" si="137"/>
        <v/>
      </c>
      <c r="AV233" s="35" t="str">
        <f t="shared" si="138"/>
        <v/>
      </c>
      <c r="AW233" s="58" t="str">
        <f t="shared" si="139"/>
        <v/>
      </c>
      <c r="AX233" s="62" t="str">
        <f t="shared" si="140"/>
        <v/>
      </c>
      <c r="AY233" s="62" t="str">
        <f t="shared" si="141"/>
        <v/>
      </c>
      <c r="AZ233" s="62" t="str">
        <f t="shared" si="142"/>
        <v/>
      </c>
      <c r="BA233" s="62" t="str">
        <f t="shared" si="143"/>
        <v/>
      </c>
      <c r="BB233" s="62" t="str">
        <f t="shared" si="144"/>
        <v/>
      </c>
      <c r="BC233" s="62" t="str">
        <f t="shared" si="145"/>
        <v/>
      </c>
      <c r="BD233" s="69" t="str">
        <f t="shared" si="146"/>
        <v/>
      </c>
      <c r="BE233" s="69" t="str">
        <f t="shared" si="147"/>
        <v/>
      </c>
      <c r="BF233" s="69" t="str">
        <f>IF(Z233=Z234,"",SUM(AW$9:AW233)-SUM(BF$9:BF232))</f>
        <v/>
      </c>
      <c r="BG233" s="12">
        <f t="shared" si="149"/>
        <v>225</v>
      </c>
    </row>
    <row r="234" spans="1:59" ht="20.100000000000001" customHeight="1">
      <c r="A234" s="13">
        <f t="shared" si="148"/>
        <v>226</v>
      </c>
      <c r="B234" s="153"/>
      <c r="C234" s="33"/>
      <c r="D234" s="33"/>
      <c r="E234" s="154"/>
      <c r="F234" s="155"/>
      <c r="G234" s="156"/>
      <c r="H234" s="19" t="str">
        <f t="shared" si="113"/>
        <v/>
      </c>
      <c r="I234" s="157"/>
      <c r="J234" s="19" t="str">
        <f t="shared" si="114"/>
        <v/>
      </c>
      <c r="K234" s="33"/>
      <c r="L234" s="34"/>
      <c r="M234" s="34"/>
      <c r="N234" s="19" t="str">
        <f t="shared" si="115"/>
        <v/>
      </c>
      <c r="O234" s="157"/>
      <c r="P234" s="19" t="str">
        <f t="shared" si="116"/>
        <v/>
      </c>
      <c r="Q234" s="19" t="str">
        <f t="shared" si="117"/>
        <v/>
      </c>
      <c r="R234" s="22"/>
      <c r="S234" s="33"/>
      <c r="T234" s="35" t="str">
        <f>IF(E234="","",Instructions!$B$5)</f>
        <v/>
      </c>
      <c r="U234" s="75" t="str">
        <f>IF(E234="","",Instructions!$C$5)</f>
        <v/>
      </c>
      <c r="V234" s="87" t="str">
        <f t="shared" si="118"/>
        <v/>
      </c>
      <c r="W234" s="72" t="str">
        <f>IF(E234="","",VLOOKUP(D234,Supervisors!$B$9:$F$32,5,FALSE))</f>
        <v/>
      </c>
      <c r="X234" s="72" t="str">
        <f>IF(E234="","",VLOOKUP(D234,Supervisors!$B$9:$G$32,6,FALSE))</f>
        <v/>
      </c>
      <c r="Y234" s="20" t="str">
        <f t="shared" si="119"/>
        <v/>
      </c>
      <c r="Z234" s="20" t="str">
        <f t="shared" si="120"/>
        <v/>
      </c>
      <c r="AA234" s="20" t="str">
        <f t="shared" si="121"/>
        <v/>
      </c>
      <c r="AB234" s="20" t="str">
        <f t="shared" si="122"/>
        <v/>
      </c>
      <c r="AC234" s="20" t="str">
        <f t="shared" si="123"/>
        <v/>
      </c>
      <c r="AD234" s="20" t="str">
        <f t="shared" si="124"/>
        <v/>
      </c>
      <c r="AE234" s="20" t="str">
        <f>IF(E234="","",SUM( INDEX( $H$9, 1) : H234))</f>
        <v/>
      </c>
      <c r="AF234" s="20" t="str">
        <f t="shared" si="125"/>
        <v/>
      </c>
      <c r="AG234" s="20" t="str">
        <f>IF(E234="","",SUM($AF$9:AF234))</f>
        <v/>
      </c>
      <c r="AH234" s="43" t="str">
        <f t="shared" si="126"/>
        <v/>
      </c>
      <c r="AI234" s="20" t="str">
        <f t="shared" si="127"/>
        <v/>
      </c>
      <c r="AJ234" s="20" t="str">
        <f t="shared" si="128"/>
        <v/>
      </c>
      <c r="AK234" s="20" t="str">
        <f t="shared" si="129"/>
        <v/>
      </c>
      <c r="AL234" s="20" t="str">
        <f>IF(E234="","",SUM( INDEX($I$9, 1) : I234))</f>
        <v/>
      </c>
      <c r="AM234" s="20" t="str">
        <f t="shared" si="130"/>
        <v/>
      </c>
      <c r="AN234" s="20" t="str">
        <f>IF(E234="","",SUM( INDEX($AM$9, 1) : AM234))</f>
        <v/>
      </c>
      <c r="AO234" s="43" t="str">
        <f t="shared" si="131"/>
        <v/>
      </c>
      <c r="AP234" s="43" t="str">
        <f t="shared" si="132"/>
        <v/>
      </c>
      <c r="AQ234" s="35" t="str">
        <f t="shared" si="133"/>
        <v/>
      </c>
      <c r="AR234" s="35" t="str">
        <f t="shared" si="134"/>
        <v/>
      </c>
      <c r="AS234" s="35" t="str">
        <f t="shared" si="135"/>
        <v/>
      </c>
      <c r="AT234" s="35" t="str">
        <f t="shared" si="136"/>
        <v/>
      </c>
      <c r="AU234" s="35" t="str">
        <f t="shared" si="137"/>
        <v/>
      </c>
      <c r="AV234" s="35" t="str">
        <f t="shared" si="138"/>
        <v/>
      </c>
      <c r="AW234" s="58" t="str">
        <f t="shared" si="139"/>
        <v/>
      </c>
      <c r="AX234" s="62" t="str">
        <f t="shared" si="140"/>
        <v/>
      </c>
      <c r="AY234" s="62" t="str">
        <f t="shared" si="141"/>
        <v/>
      </c>
      <c r="AZ234" s="62" t="str">
        <f t="shared" si="142"/>
        <v/>
      </c>
      <c r="BA234" s="62" t="str">
        <f t="shared" si="143"/>
        <v/>
      </c>
      <c r="BB234" s="62" t="str">
        <f t="shared" si="144"/>
        <v/>
      </c>
      <c r="BC234" s="62" t="str">
        <f t="shared" si="145"/>
        <v/>
      </c>
      <c r="BD234" s="69" t="str">
        <f t="shared" si="146"/>
        <v/>
      </c>
      <c r="BE234" s="69" t="str">
        <f t="shared" si="147"/>
        <v/>
      </c>
      <c r="BF234" s="69" t="str">
        <f>IF(Z234=Z235,"",SUM(AW$9:AW234)-SUM(BF$9:BF233))</f>
        <v/>
      </c>
      <c r="BG234" s="12">
        <f t="shared" si="149"/>
        <v>226</v>
      </c>
    </row>
    <row r="235" spans="1:59" ht="20.100000000000001" customHeight="1">
      <c r="A235" s="13">
        <f t="shared" si="148"/>
        <v>227</v>
      </c>
      <c r="B235" s="153"/>
      <c r="C235" s="33"/>
      <c r="D235" s="33"/>
      <c r="E235" s="154"/>
      <c r="F235" s="155"/>
      <c r="G235" s="156"/>
      <c r="H235" s="19" t="str">
        <f t="shared" si="113"/>
        <v/>
      </c>
      <c r="I235" s="157"/>
      <c r="J235" s="19" t="str">
        <f t="shared" si="114"/>
        <v/>
      </c>
      <c r="K235" s="33"/>
      <c r="L235" s="34"/>
      <c r="M235" s="34"/>
      <c r="N235" s="19" t="str">
        <f t="shared" si="115"/>
        <v/>
      </c>
      <c r="O235" s="157"/>
      <c r="P235" s="19" t="str">
        <f t="shared" si="116"/>
        <v/>
      </c>
      <c r="Q235" s="19" t="str">
        <f t="shared" si="117"/>
        <v/>
      </c>
      <c r="R235" s="22"/>
      <c r="S235" s="33"/>
      <c r="T235" s="35" t="str">
        <f>IF(E235="","",Instructions!$B$5)</f>
        <v/>
      </c>
      <c r="U235" s="75" t="str">
        <f>IF(E235="","",Instructions!$C$5)</f>
        <v/>
      </c>
      <c r="V235" s="87" t="str">
        <f t="shared" si="118"/>
        <v/>
      </c>
      <c r="W235" s="72" t="str">
        <f>IF(E235="","",VLOOKUP(D235,Supervisors!$B$9:$F$32,5,FALSE))</f>
        <v/>
      </c>
      <c r="X235" s="72" t="str">
        <f>IF(E235="","",VLOOKUP(D235,Supervisors!$B$9:$G$32,6,FALSE))</f>
        <v/>
      </c>
      <c r="Y235" s="20" t="str">
        <f t="shared" si="119"/>
        <v/>
      </c>
      <c r="Z235" s="20" t="str">
        <f t="shared" si="120"/>
        <v/>
      </c>
      <c r="AA235" s="20" t="str">
        <f t="shared" si="121"/>
        <v/>
      </c>
      <c r="AB235" s="20" t="str">
        <f t="shared" si="122"/>
        <v/>
      </c>
      <c r="AC235" s="20" t="str">
        <f t="shared" si="123"/>
        <v/>
      </c>
      <c r="AD235" s="20" t="str">
        <f t="shared" si="124"/>
        <v/>
      </c>
      <c r="AE235" s="20" t="str">
        <f>IF(E235="","",SUM( INDEX( $H$9, 1) : H235))</f>
        <v/>
      </c>
      <c r="AF235" s="20" t="str">
        <f t="shared" si="125"/>
        <v/>
      </c>
      <c r="AG235" s="20" t="str">
        <f>IF(E235="","",SUM($AF$9:AF235))</f>
        <v/>
      </c>
      <c r="AH235" s="43" t="str">
        <f t="shared" si="126"/>
        <v/>
      </c>
      <c r="AI235" s="20" t="str">
        <f t="shared" si="127"/>
        <v/>
      </c>
      <c r="AJ235" s="20" t="str">
        <f t="shared" si="128"/>
        <v/>
      </c>
      <c r="AK235" s="20" t="str">
        <f t="shared" si="129"/>
        <v/>
      </c>
      <c r="AL235" s="20" t="str">
        <f>IF(E235="","",SUM( INDEX($I$9, 1) : I235))</f>
        <v/>
      </c>
      <c r="AM235" s="20" t="str">
        <f t="shared" si="130"/>
        <v/>
      </c>
      <c r="AN235" s="20" t="str">
        <f>IF(E235="","",SUM( INDEX($AM$9, 1) : AM235))</f>
        <v/>
      </c>
      <c r="AO235" s="43" t="str">
        <f t="shared" si="131"/>
        <v/>
      </c>
      <c r="AP235" s="43" t="str">
        <f t="shared" si="132"/>
        <v/>
      </c>
      <c r="AQ235" s="35" t="str">
        <f t="shared" si="133"/>
        <v/>
      </c>
      <c r="AR235" s="35" t="str">
        <f t="shared" si="134"/>
        <v/>
      </c>
      <c r="AS235" s="35" t="str">
        <f t="shared" si="135"/>
        <v/>
      </c>
      <c r="AT235" s="35" t="str">
        <f t="shared" si="136"/>
        <v/>
      </c>
      <c r="AU235" s="35" t="str">
        <f t="shared" si="137"/>
        <v/>
      </c>
      <c r="AV235" s="35" t="str">
        <f t="shared" si="138"/>
        <v/>
      </c>
      <c r="AW235" s="58" t="str">
        <f t="shared" si="139"/>
        <v/>
      </c>
      <c r="AX235" s="62" t="str">
        <f t="shared" si="140"/>
        <v/>
      </c>
      <c r="AY235" s="62" t="str">
        <f t="shared" si="141"/>
        <v/>
      </c>
      <c r="AZ235" s="62" t="str">
        <f t="shared" si="142"/>
        <v/>
      </c>
      <c r="BA235" s="62" t="str">
        <f t="shared" si="143"/>
        <v/>
      </c>
      <c r="BB235" s="62" t="str">
        <f t="shared" si="144"/>
        <v/>
      </c>
      <c r="BC235" s="62" t="str">
        <f t="shared" si="145"/>
        <v/>
      </c>
      <c r="BD235" s="69" t="str">
        <f t="shared" si="146"/>
        <v/>
      </c>
      <c r="BE235" s="69" t="str">
        <f t="shared" si="147"/>
        <v/>
      </c>
      <c r="BF235" s="69" t="str">
        <f>IF(Z235=Z236,"",SUM(AW$9:AW235)-SUM(BF$9:BF234))</f>
        <v/>
      </c>
      <c r="BG235" s="12">
        <f t="shared" si="149"/>
        <v>227</v>
      </c>
    </row>
    <row r="236" spans="1:59" ht="20.100000000000001" customHeight="1">
      <c r="A236" s="13">
        <f t="shared" si="148"/>
        <v>228</v>
      </c>
      <c r="B236" s="153"/>
      <c r="C236" s="33"/>
      <c r="D236" s="33"/>
      <c r="E236" s="154"/>
      <c r="F236" s="155"/>
      <c r="G236" s="156"/>
      <c r="H236" s="19" t="str">
        <f t="shared" si="113"/>
        <v/>
      </c>
      <c r="I236" s="157"/>
      <c r="J236" s="19" t="str">
        <f t="shared" si="114"/>
        <v/>
      </c>
      <c r="K236" s="33"/>
      <c r="L236" s="34"/>
      <c r="M236" s="34"/>
      <c r="N236" s="19" t="str">
        <f t="shared" si="115"/>
        <v/>
      </c>
      <c r="O236" s="157"/>
      <c r="P236" s="19" t="str">
        <f t="shared" si="116"/>
        <v/>
      </c>
      <c r="Q236" s="19" t="str">
        <f t="shared" si="117"/>
        <v/>
      </c>
      <c r="R236" s="22"/>
      <c r="S236" s="33"/>
      <c r="T236" s="35" t="str">
        <f>IF(E236="","",Instructions!$B$5)</f>
        <v/>
      </c>
      <c r="U236" s="75" t="str">
        <f>IF(E236="","",Instructions!$C$5)</f>
        <v/>
      </c>
      <c r="V236" s="87" t="str">
        <f t="shared" si="118"/>
        <v/>
      </c>
      <c r="W236" s="72" t="str">
        <f>IF(E236="","",VLOOKUP(D236,Supervisors!$B$9:$F$32,5,FALSE))</f>
        <v/>
      </c>
      <c r="X236" s="72" t="str">
        <f>IF(E236="","",VLOOKUP(D236,Supervisors!$B$9:$G$32,6,FALSE))</f>
        <v/>
      </c>
      <c r="Y236" s="20" t="str">
        <f t="shared" si="119"/>
        <v/>
      </c>
      <c r="Z236" s="20" t="str">
        <f t="shared" si="120"/>
        <v/>
      </c>
      <c r="AA236" s="20" t="str">
        <f t="shared" si="121"/>
        <v/>
      </c>
      <c r="AB236" s="20" t="str">
        <f t="shared" si="122"/>
        <v/>
      </c>
      <c r="AC236" s="20" t="str">
        <f t="shared" si="123"/>
        <v/>
      </c>
      <c r="AD236" s="20" t="str">
        <f t="shared" si="124"/>
        <v/>
      </c>
      <c r="AE236" s="20" t="str">
        <f>IF(E236="","",SUM( INDEX( $H$9, 1) : H236))</f>
        <v/>
      </c>
      <c r="AF236" s="20" t="str">
        <f t="shared" si="125"/>
        <v/>
      </c>
      <c r="AG236" s="20" t="str">
        <f>IF(E236="","",SUM($AF$9:AF236))</f>
        <v/>
      </c>
      <c r="AH236" s="43" t="str">
        <f t="shared" si="126"/>
        <v/>
      </c>
      <c r="AI236" s="20" t="str">
        <f t="shared" si="127"/>
        <v/>
      </c>
      <c r="AJ236" s="20" t="str">
        <f t="shared" si="128"/>
        <v/>
      </c>
      <c r="AK236" s="20" t="str">
        <f t="shared" si="129"/>
        <v/>
      </c>
      <c r="AL236" s="20" t="str">
        <f>IF(E236="","",SUM( INDEX($I$9, 1) : I236))</f>
        <v/>
      </c>
      <c r="AM236" s="20" t="str">
        <f t="shared" si="130"/>
        <v/>
      </c>
      <c r="AN236" s="20" t="str">
        <f>IF(E236="","",SUM( INDEX($AM$9, 1) : AM236))</f>
        <v/>
      </c>
      <c r="AO236" s="43" t="str">
        <f t="shared" si="131"/>
        <v/>
      </c>
      <c r="AP236" s="43" t="str">
        <f t="shared" si="132"/>
        <v/>
      </c>
      <c r="AQ236" s="35" t="str">
        <f t="shared" si="133"/>
        <v/>
      </c>
      <c r="AR236" s="35" t="str">
        <f t="shared" si="134"/>
        <v/>
      </c>
      <c r="AS236" s="35" t="str">
        <f t="shared" si="135"/>
        <v/>
      </c>
      <c r="AT236" s="35" t="str">
        <f t="shared" si="136"/>
        <v/>
      </c>
      <c r="AU236" s="35" t="str">
        <f t="shared" si="137"/>
        <v/>
      </c>
      <c r="AV236" s="35" t="str">
        <f t="shared" si="138"/>
        <v/>
      </c>
      <c r="AW236" s="58" t="str">
        <f t="shared" si="139"/>
        <v/>
      </c>
      <c r="AX236" s="62" t="str">
        <f t="shared" si="140"/>
        <v/>
      </c>
      <c r="AY236" s="62" t="str">
        <f t="shared" si="141"/>
        <v/>
      </c>
      <c r="AZ236" s="62" t="str">
        <f t="shared" si="142"/>
        <v/>
      </c>
      <c r="BA236" s="62" t="str">
        <f t="shared" si="143"/>
        <v/>
      </c>
      <c r="BB236" s="62" t="str">
        <f t="shared" si="144"/>
        <v/>
      </c>
      <c r="BC236" s="62" t="str">
        <f t="shared" si="145"/>
        <v/>
      </c>
      <c r="BD236" s="69" t="str">
        <f t="shared" si="146"/>
        <v/>
      </c>
      <c r="BE236" s="69" t="str">
        <f t="shared" si="147"/>
        <v/>
      </c>
      <c r="BF236" s="69" t="str">
        <f>IF(Z236=Z237,"",SUM(AW$9:AW236)-SUM(BF$9:BF235))</f>
        <v/>
      </c>
      <c r="BG236" s="12">
        <f t="shared" si="149"/>
        <v>228</v>
      </c>
    </row>
    <row r="237" spans="1:59" ht="20.100000000000001" customHeight="1">
      <c r="A237" s="13">
        <f t="shared" si="148"/>
        <v>229</v>
      </c>
      <c r="B237" s="153"/>
      <c r="C237" s="33"/>
      <c r="D237" s="33"/>
      <c r="E237" s="154"/>
      <c r="F237" s="155"/>
      <c r="G237" s="156"/>
      <c r="H237" s="19" t="str">
        <f t="shared" si="113"/>
        <v/>
      </c>
      <c r="I237" s="157"/>
      <c r="J237" s="19" t="str">
        <f t="shared" si="114"/>
        <v/>
      </c>
      <c r="K237" s="33"/>
      <c r="L237" s="34"/>
      <c r="M237" s="34"/>
      <c r="N237" s="19" t="str">
        <f t="shared" si="115"/>
        <v/>
      </c>
      <c r="O237" s="157"/>
      <c r="P237" s="19" t="str">
        <f t="shared" si="116"/>
        <v/>
      </c>
      <c r="Q237" s="19" t="str">
        <f t="shared" si="117"/>
        <v/>
      </c>
      <c r="R237" s="22"/>
      <c r="S237" s="33"/>
      <c r="T237" s="35" t="str">
        <f>IF(E237="","",Instructions!$B$5)</f>
        <v/>
      </c>
      <c r="U237" s="75" t="str">
        <f>IF(E237="","",Instructions!$C$5)</f>
        <v/>
      </c>
      <c r="V237" s="87" t="str">
        <f t="shared" si="118"/>
        <v/>
      </c>
      <c r="W237" s="72" t="str">
        <f>IF(E237="","",VLOOKUP(D237,Supervisors!$B$9:$F$32,5,FALSE))</f>
        <v/>
      </c>
      <c r="X237" s="72" t="str">
        <f>IF(E237="","",VLOOKUP(D237,Supervisors!$B$9:$G$32,6,FALSE))</f>
        <v/>
      </c>
      <c r="Y237" s="20" t="str">
        <f t="shared" si="119"/>
        <v/>
      </c>
      <c r="Z237" s="20" t="str">
        <f t="shared" si="120"/>
        <v/>
      </c>
      <c r="AA237" s="20" t="str">
        <f t="shared" si="121"/>
        <v/>
      </c>
      <c r="AB237" s="20" t="str">
        <f t="shared" si="122"/>
        <v/>
      </c>
      <c r="AC237" s="20" t="str">
        <f t="shared" si="123"/>
        <v/>
      </c>
      <c r="AD237" s="20" t="str">
        <f t="shared" si="124"/>
        <v/>
      </c>
      <c r="AE237" s="20" t="str">
        <f>IF(E237="","",SUM( INDEX( $H$9, 1) : H237))</f>
        <v/>
      </c>
      <c r="AF237" s="20" t="str">
        <f t="shared" si="125"/>
        <v/>
      </c>
      <c r="AG237" s="20" t="str">
        <f>IF(E237="","",SUM($AF$9:AF237))</f>
        <v/>
      </c>
      <c r="AH237" s="43" t="str">
        <f t="shared" si="126"/>
        <v/>
      </c>
      <c r="AI237" s="20" t="str">
        <f t="shared" si="127"/>
        <v/>
      </c>
      <c r="AJ237" s="20" t="str">
        <f t="shared" si="128"/>
        <v/>
      </c>
      <c r="AK237" s="20" t="str">
        <f t="shared" si="129"/>
        <v/>
      </c>
      <c r="AL237" s="20" t="str">
        <f>IF(E237="","",SUM( INDEX($I$9, 1) : I237))</f>
        <v/>
      </c>
      <c r="AM237" s="20" t="str">
        <f t="shared" si="130"/>
        <v/>
      </c>
      <c r="AN237" s="20" t="str">
        <f>IF(E237="","",SUM( INDEX($AM$9, 1) : AM237))</f>
        <v/>
      </c>
      <c r="AO237" s="43" t="str">
        <f t="shared" si="131"/>
        <v/>
      </c>
      <c r="AP237" s="43" t="str">
        <f t="shared" si="132"/>
        <v/>
      </c>
      <c r="AQ237" s="35" t="str">
        <f t="shared" si="133"/>
        <v/>
      </c>
      <c r="AR237" s="35" t="str">
        <f t="shared" si="134"/>
        <v/>
      </c>
      <c r="AS237" s="35" t="str">
        <f t="shared" si="135"/>
        <v/>
      </c>
      <c r="AT237" s="35" t="str">
        <f t="shared" si="136"/>
        <v/>
      </c>
      <c r="AU237" s="35" t="str">
        <f t="shared" si="137"/>
        <v/>
      </c>
      <c r="AV237" s="35" t="str">
        <f t="shared" si="138"/>
        <v/>
      </c>
      <c r="AW237" s="58" t="str">
        <f t="shared" si="139"/>
        <v/>
      </c>
      <c r="AX237" s="62" t="str">
        <f t="shared" si="140"/>
        <v/>
      </c>
      <c r="AY237" s="62" t="str">
        <f t="shared" si="141"/>
        <v/>
      </c>
      <c r="AZ237" s="62" t="str">
        <f t="shared" si="142"/>
        <v/>
      </c>
      <c r="BA237" s="62" t="str">
        <f t="shared" si="143"/>
        <v/>
      </c>
      <c r="BB237" s="62" t="str">
        <f t="shared" si="144"/>
        <v/>
      </c>
      <c r="BC237" s="62" t="str">
        <f t="shared" si="145"/>
        <v/>
      </c>
      <c r="BD237" s="69" t="str">
        <f t="shared" si="146"/>
        <v/>
      </c>
      <c r="BE237" s="69" t="str">
        <f t="shared" si="147"/>
        <v/>
      </c>
      <c r="BF237" s="69" t="str">
        <f>IF(Z237=Z238,"",SUM(AW$9:AW237)-SUM(BF$9:BF236))</f>
        <v/>
      </c>
      <c r="BG237" s="12">
        <f t="shared" si="149"/>
        <v>229</v>
      </c>
    </row>
    <row r="238" spans="1:59" ht="20.100000000000001" customHeight="1">
      <c r="A238" s="13">
        <f t="shared" si="148"/>
        <v>230</v>
      </c>
      <c r="B238" s="153"/>
      <c r="C238" s="33"/>
      <c r="D238" s="33"/>
      <c r="E238" s="154"/>
      <c r="F238" s="155"/>
      <c r="G238" s="156"/>
      <c r="H238" s="19" t="str">
        <f t="shared" si="113"/>
        <v/>
      </c>
      <c r="I238" s="157"/>
      <c r="J238" s="19" t="str">
        <f t="shared" si="114"/>
        <v/>
      </c>
      <c r="K238" s="33"/>
      <c r="L238" s="34"/>
      <c r="M238" s="34"/>
      <c r="N238" s="19" t="str">
        <f t="shared" si="115"/>
        <v/>
      </c>
      <c r="O238" s="157"/>
      <c r="P238" s="19" t="str">
        <f t="shared" si="116"/>
        <v/>
      </c>
      <c r="Q238" s="19" t="str">
        <f t="shared" si="117"/>
        <v/>
      </c>
      <c r="R238" s="22"/>
      <c r="S238" s="33"/>
      <c r="T238" s="35" t="str">
        <f>IF(E238="","",Instructions!$B$5)</f>
        <v/>
      </c>
      <c r="U238" s="75" t="str">
        <f>IF(E238="","",Instructions!$C$5)</f>
        <v/>
      </c>
      <c r="V238" s="87" t="str">
        <f t="shared" si="118"/>
        <v/>
      </c>
      <c r="W238" s="72" t="str">
        <f>IF(E238="","",VLOOKUP(D238,Supervisors!$B$9:$F$32,5,FALSE))</f>
        <v/>
      </c>
      <c r="X238" s="72" t="str">
        <f>IF(E238="","",VLOOKUP(D238,Supervisors!$B$9:$G$32,6,FALSE))</f>
        <v/>
      </c>
      <c r="Y238" s="20" t="str">
        <f t="shared" si="119"/>
        <v/>
      </c>
      <c r="Z238" s="20" t="str">
        <f t="shared" si="120"/>
        <v/>
      </c>
      <c r="AA238" s="20" t="str">
        <f t="shared" si="121"/>
        <v/>
      </c>
      <c r="AB238" s="20" t="str">
        <f t="shared" si="122"/>
        <v/>
      </c>
      <c r="AC238" s="20" t="str">
        <f t="shared" si="123"/>
        <v/>
      </c>
      <c r="AD238" s="20" t="str">
        <f t="shared" si="124"/>
        <v/>
      </c>
      <c r="AE238" s="20" t="str">
        <f>IF(E238="","",SUM( INDEX( $H$9, 1) : H238))</f>
        <v/>
      </c>
      <c r="AF238" s="20" t="str">
        <f t="shared" si="125"/>
        <v/>
      </c>
      <c r="AG238" s="20" t="str">
        <f>IF(E238="","",SUM($AF$9:AF238))</f>
        <v/>
      </c>
      <c r="AH238" s="43" t="str">
        <f t="shared" si="126"/>
        <v/>
      </c>
      <c r="AI238" s="20" t="str">
        <f t="shared" si="127"/>
        <v/>
      </c>
      <c r="AJ238" s="20" t="str">
        <f t="shared" si="128"/>
        <v/>
      </c>
      <c r="AK238" s="20" t="str">
        <f t="shared" si="129"/>
        <v/>
      </c>
      <c r="AL238" s="20" t="str">
        <f>IF(E238="","",SUM( INDEX($I$9, 1) : I238))</f>
        <v/>
      </c>
      <c r="AM238" s="20" t="str">
        <f t="shared" si="130"/>
        <v/>
      </c>
      <c r="AN238" s="20" t="str">
        <f>IF(E238="","",SUM( INDEX($AM$9, 1) : AM238))</f>
        <v/>
      </c>
      <c r="AO238" s="43" t="str">
        <f t="shared" si="131"/>
        <v/>
      </c>
      <c r="AP238" s="43" t="str">
        <f t="shared" si="132"/>
        <v/>
      </c>
      <c r="AQ238" s="35" t="str">
        <f t="shared" si="133"/>
        <v/>
      </c>
      <c r="AR238" s="35" t="str">
        <f t="shared" si="134"/>
        <v/>
      </c>
      <c r="AS238" s="35" t="str">
        <f t="shared" si="135"/>
        <v/>
      </c>
      <c r="AT238" s="35" t="str">
        <f t="shared" si="136"/>
        <v/>
      </c>
      <c r="AU238" s="35" t="str">
        <f t="shared" si="137"/>
        <v/>
      </c>
      <c r="AV238" s="35" t="str">
        <f t="shared" si="138"/>
        <v/>
      </c>
      <c r="AW238" s="58" t="str">
        <f t="shared" si="139"/>
        <v/>
      </c>
      <c r="AX238" s="62" t="str">
        <f t="shared" si="140"/>
        <v/>
      </c>
      <c r="AY238" s="62" t="str">
        <f t="shared" si="141"/>
        <v/>
      </c>
      <c r="AZ238" s="62" t="str">
        <f t="shared" si="142"/>
        <v/>
      </c>
      <c r="BA238" s="62" t="str">
        <f t="shared" si="143"/>
        <v/>
      </c>
      <c r="BB238" s="62" t="str">
        <f t="shared" si="144"/>
        <v/>
      </c>
      <c r="BC238" s="62" t="str">
        <f t="shared" si="145"/>
        <v/>
      </c>
      <c r="BD238" s="69" t="str">
        <f t="shared" si="146"/>
        <v/>
      </c>
      <c r="BE238" s="69" t="str">
        <f t="shared" si="147"/>
        <v/>
      </c>
      <c r="BF238" s="69" t="str">
        <f>IF(Z238=Z239,"",SUM(AW$9:AW238)-SUM(BF$9:BF237))</f>
        <v/>
      </c>
      <c r="BG238" s="12">
        <f t="shared" si="149"/>
        <v>230</v>
      </c>
    </row>
    <row r="239" spans="1:59" ht="20.100000000000001" customHeight="1">
      <c r="A239" s="13">
        <f t="shared" si="148"/>
        <v>231</v>
      </c>
      <c r="B239" s="153"/>
      <c r="C239" s="33"/>
      <c r="D239" s="33"/>
      <c r="E239" s="154"/>
      <c r="F239" s="155"/>
      <c r="G239" s="156"/>
      <c r="H239" s="19" t="str">
        <f t="shared" si="113"/>
        <v/>
      </c>
      <c r="I239" s="157"/>
      <c r="J239" s="19" t="str">
        <f t="shared" si="114"/>
        <v/>
      </c>
      <c r="K239" s="33"/>
      <c r="L239" s="34"/>
      <c r="M239" s="34"/>
      <c r="N239" s="19" t="str">
        <f t="shared" si="115"/>
        <v/>
      </c>
      <c r="O239" s="157"/>
      <c r="P239" s="19" t="str">
        <f t="shared" si="116"/>
        <v/>
      </c>
      <c r="Q239" s="19" t="str">
        <f t="shared" si="117"/>
        <v/>
      </c>
      <c r="R239" s="22"/>
      <c r="S239" s="33"/>
      <c r="T239" s="35" t="str">
        <f>IF(E239="","",Instructions!$B$5)</f>
        <v/>
      </c>
      <c r="U239" s="75" t="str">
        <f>IF(E239="","",Instructions!$C$5)</f>
        <v/>
      </c>
      <c r="V239" s="87" t="str">
        <f t="shared" si="118"/>
        <v/>
      </c>
      <c r="W239" s="72" t="str">
        <f>IF(E239="","",VLOOKUP(D239,Supervisors!$B$9:$F$32,5,FALSE))</f>
        <v/>
      </c>
      <c r="X239" s="72" t="str">
        <f>IF(E239="","",VLOOKUP(D239,Supervisors!$B$9:$G$32,6,FALSE))</f>
        <v/>
      </c>
      <c r="Y239" s="20" t="str">
        <f t="shared" si="119"/>
        <v/>
      </c>
      <c r="Z239" s="20" t="str">
        <f t="shared" si="120"/>
        <v/>
      </c>
      <c r="AA239" s="20" t="str">
        <f t="shared" si="121"/>
        <v/>
      </c>
      <c r="AB239" s="20" t="str">
        <f t="shared" si="122"/>
        <v/>
      </c>
      <c r="AC239" s="20" t="str">
        <f t="shared" si="123"/>
        <v/>
      </c>
      <c r="AD239" s="20" t="str">
        <f t="shared" si="124"/>
        <v/>
      </c>
      <c r="AE239" s="20" t="str">
        <f>IF(E239="","",SUM( INDEX( $H$9, 1) : H239))</f>
        <v/>
      </c>
      <c r="AF239" s="20" t="str">
        <f t="shared" si="125"/>
        <v/>
      </c>
      <c r="AG239" s="20" t="str">
        <f>IF(E239="","",SUM($AF$9:AF239))</f>
        <v/>
      </c>
      <c r="AH239" s="43" t="str">
        <f t="shared" si="126"/>
        <v/>
      </c>
      <c r="AI239" s="20" t="str">
        <f t="shared" si="127"/>
        <v/>
      </c>
      <c r="AJ239" s="20" t="str">
        <f t="shared" si="128"/>
        <v/>
      </c>
      <c r="AK239" s="20" t="str">
        <f t="shared" si="129"/>
        <v/>
      </c>
      <c r="AL239" s="20" t="str">
        <f>IF(E239="","",SUM( INDEX($I$9, 1) : I239))</f>
        <v/>
      </c>
      <c r="AM239" s="20" t="str">
        <f t="shared" si="130"/>
        <v/>
      </c>
      <c r="AN239" s="20" t="str">
        <f>IF(E239="","",SUM( INDEX($AM$9, 1) : AM239))</f>
        <v/>
      </c>
      <c r="AO239" s="43" t="str">
        <f t="shared" si="131"/>
        <v/>
      </c>
      <c r="AP239" s="43" t="str">
        <f t="shared" si="132"/>
        <v/>
      </c>
      <c r="AQ239" s="35" t="str">
        <f t="shared" si="133"/>
        <v/>
      </c>
      <c r="AR239" s="35" t="str">
        <f t="shared" si="134"/>
        <v/>
      </c>
      <c r="AS239" s="35" t="str">
        <f t="shared" si="135"/>
        <v/>
      </c>
      <c r="AT239" s="35" t="str">
        <f t="shared" si="136"/>
        <v/>
      </c>
      <c r="AU239" s="35" t="str">
        <f t="shared" si="137"/>
        <v/>
      </c>
      <c r="AV239" s="35" t="str">
        <f t="shared" si="138"/>
        <v/>
      </c>
      <c r="AW239" s="58" t="str">
        <f t="shared" si="139"/>
        <v/>
      </c>
      <c r="AX239" s="62" t="str">
        <f t="shared" si="140"/>
        <v/>
      </c>
      <c r="AY239" s="62" t="str">
        <f t="shared" si="141"/>
        <v/>
      </c>
      <c r="AZ239" s="62" t="str">
        <f t="shared" si="142"/>
        <v/>
      </c>
      <c r="BA239" s="62" t="str">
        <f t="shared" si="143"/>
        <v/>
      </c>
      <c r="BB239" s="62" t="str">
        <f t="shared" si="144"/>
        <v/>
      </c>
      <c r="BC239" s="62" t="str">
        <f t="shared" si="145"/>
        <v/>
      </c>
      <c r="BD239" s="69" t="str">
        <f t="shared" si="146"/>
        <v/>
      </c>
      <c r="BE239" s="69" t="str">
        <f t="shared" si="147"/>
        <v/>
      </c>
      <c r="BF239" s="69" t="str">
        <f>IF(Z239=Z240,"",SUM(AW$9:AW239)-SUM(BF$9:BF238))</f>
        <v/>
      </c>
      <c r="BG239" s="12">
        <f t="shared" si="149"/>
        <v>231</v>
      </c>
    </row>
    <row r="240" spans="1:59" ht="20.100000000000001" customHeight="1">
      <c r="A240" s="13">
        <f t="shared" si="148"/>
        <v>232</v>
      </c>
      <c r="B240" s="153"/>
      <c r="C240" s="33"/>
      <c r="D240" s="33"/>
      <c r="E240" s="154"/>
      <c r="F240" s="155"/>
      <c r="G240" s="156"/>
      <c r="H240" s="19" t="str">
        <f t="shared" si="113"/>
        <v/>
      </c>
      <c r="I240" s="157"/>
      <c r="J240" s="19" t="str">
        <f t="shared" si="114"/>
        <v/>
      </c>
      <c r="K240" s="33"/>
      <c r="L240" s="34"/>
      <c r="M240" s="34"/>
      <c r="N240" s="19" t="str">
        <f t="shared" si="115"/>
        <v/>
      </c>
      <c r="O240" s="157"/>
      <c r="P240" s="19" t="str">
        <f t="shared" si="116"/>
        <v/>
      </c>
      <c r="Q240" s="19" t="str">
        <f t="shared" si="117"/>
        <v/>
      </c>
      <c r="R240" s="22"/>
      <c r="S240" s="33"/>
      <c r="T240" s="35" t="str">
        <f>IF(E240="","",Instructions!$B$5)</f>
        <v/>
      </c>
      <c r="U240" s="75" t="str">
        <f>IF(E240="","",Instructions!$C$5)</f>
        <v/>
      </c>
      <c r="V240" s="87" t="str">
        <f t="shared" si="118"/>
        <v/>
      </c>
      <c r="W240" s="72" t="str">
        <f>IF(E240="","",VLOOKUP(D240,Supervisors!$B$9:$F$32,5,FALSE))</f>
        <v/>
      </c>
      <c r="X240" s="72" t="str">
        <f>IF(E240="","",VLOOKUP(D240,Supervisors!$B$9:$G$32,6,FALSE))</f>
        <v/>
      </c>
      <c r="Y240" s="20" t="str">
        <f t="shared" si="119"/>
        <v/>
      </c>
      <c r="Z240" s="20" t="str">
        <f t="shared" si="120"/>
        <v/>
      </c>
      <c r="AA240" s="20" t="str">
        <f t="shared" si="121"/>
        <v/>
      </c>
      <c r="AB240" s="20" t="str">
        <f t="shared" si="122"/>
        <v/>
      </c>
      <c r="AC240" s="20" t="str">
        <f t="shared" si="123"/>
        <v/>
      </c>
      <c r="AD240" s="20" t="str">
        <f t="shared" si="124"/>
        <v/>
      </c>
      <c r="AE240" s="20" t="str">
        <f>IF(E240="","",SUM( INDEX( $H$9, 1) : H240))</f>
        <v/>
      </c>
      <c r="AF240" s="20" t="str">
        <f t="shared" si="125"/>
        <v/>
      </c>
      <c r="AG240" s="20" t="str">
        <f>IF(E240="","",SUM($AF$9:AF240))</f>
        <v/>
      </c>
      <c r="AH240" s="43" t="str">
        <f t="shared" si="126"/>
        <v/>
      </c>
      <c r="AI240" s="20" t="str">
        <f t="shared" si="127"/>
        <v/>
      </c>
      <c r="AJ240" s="20" t="str">
        <f t="shared" si="128"/>
        <v/>
      </c>
      <c r="AK240" s="20" t="str">
        <f t="shared" si="129"/>
        <v/>
      </c>
      <c r="AL240" s="20" t="str">
        <f>IF(E240="","",SUM( INDEX($I$9, 1) : I240))</f>
        <v/>
      </c>
      <c r="AM240" s="20" t="str">
        <f t="shared" si="130"/>
        <v/>
      </c>
      <c r="AN240" s="20" t="str">
        <f>IF(E240="","",SUM( INDEX($AM$9, 1) : AM240))</f>
        <v/>
      </c>
      <c r="AO240" s="43" t="str">
        <f t="shared" si="131"/>
        <v/>
      </c>
      <c r="AP240" s="43" t="str">
        <f t="shared" si="132"/>
        <v/>
      </c>
      <c r="AQ240" s="35" t="str">
        <f t="shared" si="133"/>
        <v/>
      </c>
      <c r="AR240" s="35" t="str">
        <f t="shared" si="134"/>
        <v/>
      </c>
      <c r="AS240" s="35" t="str">
        <f t="shared" si="135"/>
        <v/>
      </c>
      <c r="AT240" s="35" t="str">
        <f t="shared" si="136"/>
        <v/>
      </c>
      <c r="AU240" s="35" t="str">
        <f t="shared" si="137"/>
        <v/>
      </c>
      <c r="AV240" s="35" t="str">
        <f t="shared" si="138"/>
        <v/>
      </c>
      <c r="AW240" s="58" t="str">
        <f t="shared" si="139"/>
        <v/>
      </c>
      <c r="AX240" s="62" t="str">
        <f t="shared" si="140"/>
        <v/>
      </c>
      <c r="AY240" s="62" t="str">
        <f t="shared" si="141"/>
        <v/>
      </c>
      <c r="AZ240" s="62" t="str">
        <f t="shared" si="142"/>
        <v/>
      </c>
      <c r="BA240" s="62" t="str">
        <f t="shared" si="143"/>
        <v/>
      </c>
      <c r="BB240" s="62" t="str">
        <f t="shared" si="144"/>
        <v/>
      </c>
      <c r="BC240" s="62" t="str">
        <f t="shared" si="145"/>
        <v/>
      </c>
      <c r="BD240" s="69" t="str">
        <f t="shared" si="146"/>
        <v/>
      </c>
      <c r="BE240" s="69" t="str">
        <f t="shared" si="147"/>
        <v/>
      </c>
      <c r="BF240" s="69" t="str">
        <f>IF(Z240=Z241,"",SUM(AW$9:AW240)-SUM(BF$9:BF239))</f>
        <v/>
      </c>
      <c r="BG240" s="12">
        <f t="shared" si="149"/>
        <v>232</v>
      </c>
    </row>
    <row r="241" spans="1:59" ht="20.100000000000001" customHeight="1">
      <c r="A241" s="13">
        <f t="shared" si="148"/>
        <v>233</v>
      </c>
      <c r="B241" s="153"/>
      <c r="C241" s="33"/>
      <c r="D241" s="33"/>
      <c r="E241" s="154"/>
      <c r="F241" s="155"/>
      <c r="G241" s="156"/>
      <c r="H241" s="19" t="str">
        <f t="shared" si="113"/>
        <v/>
      </c>
      <c r="I241" s="157"/>
      <c r="J241" s="19" t="str">
        <f t="shared" si="114"/>
        <v/>
      </c>
      <c r="K241" s="33"/>
      <c r="L241" s="34"/>
      <c r="M241" s="34"/>
      <c r="N241" s="19" t="str">
        <f t="shared" si="115"/>
        <v/>
      </c>
      <c r="O241" s="157"/>
      <c r="P241" s="19" t="str">
        <f t="shared" si="116"/>
        <v/>
      </c>
      <c r="Q241" s="19" t="str">
        <f t="shared" si="117"/>
        <v/>
      </c>
      <c r="R241" s="22"/>
      <c r="S241" s="33"/>
      <c r="T241" s="35" t="str">
        <f>IF(E241="","",Instructions!$B$5)</f>
        <v/>
      </c>
      <c r="U241" s="75" t="str">
        <f>IF(E241="","",Instructions!$C$5)</f>
        <v/>
      </c>
      <c r="V241" s="87" t="str">
        <f t="shared" si="118"/>
        <v/>
      </c>
      <c r="W241" s="72" t="str">
        <f>IF(E241="","",VLOOKUP(D241,Supervisors!$B$9:$F$32,5,FALSE))</f>
        <v/>
      </c>
      <c r="X241" s="72" t="str">
        <f>IF(E241="","",VLOOKUP(D241,Supervisors!$B$9:$G$32,6,FALSE))</f>
        <v/>
      </c>
      <c r="Y241" s="20" t="str">
        <f t="shared" si="119"/>
        <v/>
      </c>
      <c r="Z241" s="20" t="str">
        <f t="shared" si="120"/>
        <v/>
      </c>
      <c r="AA241" s="20" t="str">
        <f t="shared" si="121"/>
        <v/>
      </c>
      <c r="AB241" s="20" t="str">
        <f t="shared" si="122"/>
        <v/>
      </c>
      <c r="AC241" s="20" t="str">
        <f t="shared" si="123"/>
        <v/>
      </c>
      <c r="AD241" s="20" t="str">
        <f t="shared" si="124"/>
        <v/>
      </c>
      <c r="AE241" s="20" t="str">
        <f>IF(E241="","",SUM( INDEX( $H$9, 1) : H241))</f>
        <v/>
      </c>
      <c r="AF241" s="20" t="str">
        <f t="shared" si="125"/>
        <v/>
      </c>
      <c r="AG241" s="20" t="str">
        <f>IF(E241="","",SUM($AF$9:AF241))</f>
        <v/>
      </c>
      <c r="AH241" s="43" t="str">
        <f t="shared" si="126"/>
        <v/>
      </c>
      <c r="AI241" s="20" t="str">
        <f t="shared" si="127"/>
        <v/>
      </c>
      <c r="AJ241" s="20" t="str">
        <f t="shared" si="128"/>
        <v/>
      </c>
      <c r="AK241" s="20" t="str">
        <f t="shared" si="129"/>
        <v/>
      </c>
      <c r="AL241" s="20" t="str">
        <f>IF(E241="","",SUM( INDEX($I$9, 1) : I241))</f>
        <v/>
      </c>
      <c r="AM241" s="20" t="str">
        <f t="shared" si="130"/>
        <v/>
      </c>
      <c r="AN241" s="20" t="str">
        <f>IF(E241="","",SUM( INDEX($AM$9, 1) : AM241))</f>
        <v/>
      </c>
      <c r="AO241" s="43" t="str">
        <f t="shared" si="131"/>
        <v/>
      </c>
      <c r="AP241" s="43" t="str">
        <f t="shared" si="132"/>
        <v/>
      </c>
      <c r="AQ241" s="35" t="str">
        <f t="shared" si="133"/>
        <v/>
      </c>
      <c r="AR241" s="35" t="str">
        <f t="shared" si="134"/>
        <v/>
      </c>
      <c r="AS241" s="35" t="str">
        <f t="shared" si="135"/>
        <v/>
      </c>
      <c r="AT241" s="35" t="str">
        <f t="shared" si="136"/>
        <v/>
      </c>
      <c r="AU241" s="35" t="str">
        <f t="shared" si="137"/>
        <v/>
      </c>
      <c r="AV241" s="35" t="str">
        <f t="shared" si="138"/>
        <v/>
      </c>
      <c r="AW241" s="58" t="str">
        <f t="shared" si="139"/>
        <v/>
      </c>
      <c r="AX241" s="62" t="str">
        <f t="shared" si="140"/>
        <v/>
      </c>
      <c r="AY241" s="62" t="str">
        <f t="shared" si="141"/>
        <v/>
      </c>
      <c r="AZ241" s="62" t="str">
        <f t="shared" si="142"/>
        <v/>
      </c>
      <c r="BA241" s="62" t="str">
        <f t="shared" si="143"/>
        <v/>
      </c>
      <c r="BB241" s="62" t="str">
        <f t="shared" si="144"/>
        <v/>
      </c>
      <c r="BC241" s="62" t="str">
        <f t="shared" si="145"/>
        <v/>
      </c>
      <c r="BD241" s="69" t="str">
        <f t="shared" si="146"/>
        <v/>
      </c>
      <c r="BE241" s="69" t="str">
        <f t="shared" si="147"/>
        <v/>
      </c>
      <c r="BF241" s="69" t="str">
        <f>IF(Z241=Z242,"",SUM(AW$9:AW241)-SUM(BF$9:BF240))</f>
        <v/>
      </c>
      <c r="BG241" s="12">
        <f t="shared" si="149"/>
        <v>233</v>
      </c>
    </row>
    <row r="242" spans="1:59" ht="20.100000000000001" customHeight="1">
      <c r="A242" s="13">
        <f t="shared" si="148"/>
        <v>234</v>
      </c>
      <c r="B242" s="153"/>
      <c r="C242" s="33"/>
      <c r="D242" s="33"/>
      <c r="E242" s="154"/>
      <c r="F242" s="155"/>
      <c r="G242" s="156"/>
      <c r="H242" s="19" t="str">
        <f t="shared" si="113"/>
        <v/>
      </c>
      <c r="I242" s="157"/>
      <c r="J242" s="19" t="str">
        <f t="shared" si="114"/>
        <v/>
      </c>
      <c r="K242" s="33"/>
      <c r="L242" s="34"/>
      <c r="M242" s="34"/>
      <c r="N242" s="19" t="str">
        <f t="shared" si="115"/>
        <v/>
      </c>
      <c r="O242" s="157"/>
      <c r="P242" s="19" t="str">
        <f t="shared" si="116"/>
        <v/>
      </c>
      <c r="Q242" s="19" t="str">
        <f t="shared" si="117"/>
        <v/>
      </c>
      <c r="R242" s="22"/>
      <c r="S242" s="33"/>
      <c r="T242" s="35" t="str">
        <f>IF(E242="","",Instructions!$B$5)</f>
        <v/>
      </c>
      <c r="U242" s="75" t="str">
        <f>IF(E242="","",Instructions!$C$5)</f>
        <v/>
      </c>
      <c r="V242" s="87" t="str">
        <f t="shared" si="118"/>
        <v/>
      </c>
      <c r="W242" s="72" t="str">
        <f>IF(E242="","",VLOOKUP(D242,Supervisors!$B$9:$F$32,5,FALSE))</f>
        <v/>
      </c>
      <c r="X242" s="72" t="str">
        <f>IF(E242="","",VLOOKUP(D242,Supervisors!$B$9:$G$32,6,FALSE))</f>
        <v/>
      </c>
      <c r="Y242" s="20" t="str">
        <f t="shared" si="119"/>
        <v/>
      </c>
      <c r="Z242" s="20" t="str">
        <f t="shared" si="120"/>
        <v/>
      </c>
      <c r="AA242" s="20" t="str">
        <f t="shared" si="121"/>
        <v/>
      </c>
      <c r="AB242" s="20" t="str">
        <f t="shared" si="122"/>
        <v/>
      </c>
      <c r="AC242" s="20" t="str">
        <f t="shared" si="123"/>
        <v/>
      </c>
      <c r="AD242" s="20" t="str">
        <f t="shared" si="124"/>
        <v/>
      </c>
      <c r="AE242" s="20" t="str">
        <f>IF(E242="","",SUM( INDEX( $H$9, 1) : H242))</f>
        <v/>
      </c>
      <c r="AF242" s="20" t="str">
        <f t="shared" si="125"/>
        <v/>
      </c>
      <c r="AG242" s="20" t="str">
        <f>IF(E242="","",SUM($AF$9:AF242))</f>
        <v/>
      </c>
      <c r="AH242" s="43" t="str">
        <f t="shared" si="126"/>
        <v/>
      </c>
      <c r="AI242" s="20" t="str">
        <f t="shared" si="127"/>
        <v/>
      </c>
      <c r="AJ242" s="20" t="str">
        <f t="shared" si="128"/>
        <v/>
      </c>
      <c r="AK242" s="20" t="str">
        <f t="shared" si="129"/>
        <v/>
      </c>
      <c r="AL242" s="20" t="str">
        <f>IF(E242="","",SUM( INDEX($I$9, 1) : I242))</f>
        <v/>
      </c>
      <c r="AM242" s="20" t="str">
        <f t="shared" si="130"/>
        <v/>
      </c>
      <c r="AN242" s="20" t="str">
        <f>IF(E242="","",SUM( INDEX($AM$9, 1) : AM242))</f>
        <v/>
      </c>
      <c r="AO242" s="43" t="str">
        <f t="shared" si="131"/>
        <v/>
      </c>
      <c r="AP242" s="43" t="str">
        <f t="shared" si="132"/>
        <v/>
      </c>
      <c r="AQ242" s="35" t="str">
        <f t="shared" si="133"/>
        <v/>
      </c>
      <c r="AR242" s="35" t="str">
        <f t="shared" si="134"/>
        <v/>
      </c>
      <c r="AS242" s="35" t="str">
        <f t="shared" si="135"/>
        <v/>
      </c>
      <c r="AT242" s="35" t="str">
        <f t="shared" si="136"/>
        <v/>
      </c>
      <c r="AU242" s="35" t="str">
        <f t="shared" si="137"/>
        <v/>
      </c>
      <c r="AV242" s="35" t="str">
        <f t="shared" si="138"/>
        <v/>
      </c>
      <c r="AW242" s="58" t="str">
        <f t="shared" si="139"/>
        <v/>
      </c>
      <c r="AX242" s="62" t="str">
        <f t="shared" si="140"/>
        <v/>
      </c>
      <c r="AY242" s="62" t="str">
        <f t="shared" si="141"/>
        <v/>
      </c>
      <c r="AZ242" s="62" t="str">
        <f t="shared" si="142"/>
        <v/>
      </c>
      <c r="BA242" s="62" t="str">
        <f t="shared" si="143"/>
        <v/>
      </c>
      <c r="BB242" s="62" t="str">
        <f t="shared" si="144"/>
        <v/>
      </c>
      <c r="BC242" s="62" t="str">
        <f t="shared" si="145"/>
        <v/>
      </c>
      <c r="BD242" s="69" t="str">
        <f t="shared" si="146"/>
        <v/>
      </c>
      <c r="BE242" s="69" t="str">
        <f t="shared" si="147"/>
        <v/>
      </c>
      <c r="BF242" s="69" t="str">
        <f>IF(Z242=Z243,"",SUM(AW$9:AW242)-SUM(BF$9:BF241))</f>
        <v/>
      </c>
      <c r="BG242" s="12">
        <f t="shared" si="149"/>
        <v>234</v>
      </c>
    </row>
    <row r="243" spans="1:59" ht="20.100000000000001" customHeight="1">
      <c r="A243" s="13">
        <f t="shared" si="148"/>
        <v>235</v>
      </c>
      <c r="B243" s="153"/>
      <c r="C243" s="33"/>
      <c r="D243" s="33"/>
      <c r="E243" s="154"/>
      <c r="F243" s="155"/>
      <c r="G243" s="156"/>
      <c r="H243" s="19" t="str">
        <f t="shared" si="113"/>
        <v/>
      </c>
      <c r="I243" s="157"/>
      <c r="J243" s="19" t="str">
        <f t="shared" si="114"/>
        <v/>
      </c>
      <c r="K243" s="33"/>
      <c r="L243" s="34"/>
      <c r="M243" s="34"/>
      <c r="N243" s="19" t="str">
        <f t="shared" si="115"/>
        <v/>
      </c>
      <c r="O243" s="157"/>
      <c r="P243" s="19" t="str">
        <f t="shared" si="116"/>
        <v/>
      </c>
      <c r="Q243" s="19" t="str">
        <f t="shared" si="117"/>
        <v/>
      </c>
      <c r="R243" s="22"/>
      <c r="S243" s="33"/>
      <c r="T243" s="35" t="str">
        <f>IF(E243="","",Instructions!$B$5)</f>
        <v/>
      </c>
      <c r="U243" s="75" t="str">
        <f>IF(E243="","",Instructions!$C$5)</f>
        <v/>
      </c>
      <c r="V243" s="87" t="str">
        <f t="shared" si="118"/>
        <v/>
      </c>
      <c r="W243" s="72" t="str">
        <f>IF(E243="","",VLOOKUP(D243,Supervisors!$B$9:$F$32,5,FALSE))</f>
        <v/>
      </c>
      <c r="X243" s="72" t="str">
        <f>IF(E243="","",VLOOKUP(D243,Supervisors!$B$9:$G$32,6,FALSE))</f>
        <v/>
      </c>
      <c r="Y243" s="20" t="str">
        <f t="shared" si="119"/>
        <v/>
      </c>
      <c r="Z243" s="20" t="str">
        <f t="shared" si="120"/>
        <v/>
      </c>
      <c r="AA243" s="20" t="str">
        <f t="shared" si="121"/>
        <v/>
      </c>
      <c r="AB243" s="20" t="str">
        <f t="shared" si="122"/>
        <v/>
      </c>
      <c r="AC243" s="20" t="str">
        <f t="shared" si="123"/>
        <v/>
      </c>
      <c r="AD243" s="20" t="str">
        <f t="shared" si="124"/>
        <v/>
      </c>
      <c r="AE243" s="20" t="str">
        <f>IF(E243="","",SUM( INDEX( $H$9, 1) : H243))</f>
        <v/>
      </c>
      <c r="AF243" s="20" t="str">
        <f t="shared" si="125"/>
        <v/>
      </c>
      <c r="AG243" s="20" t="str">
        <f>IF(E243="","",SUM($AF$9:AF243))</f>
        <v/>
      </c>
      <c r="AH243" s="43" t="str">
        <f t="shared" si="126"/>
        <v/>
      </c>
      <c r="AI243" s="20" t="str">
        <f t="shared" si="127"/>
        <v/>
      </c>
      <c r="AJ243" s="20" t="str">
        <f t="shared" si="128"/>
        <v/>
      </c>
      <c r="AK243" s="20" t="str">
        <f t="shared" si="129"/>
        <v/>
      </c>
      <c r="AL243" s="20" t="str">
        <f>IF(E243="","",SUM( INDEX($I$9, 1) : I243))</f>
        <v/>
      </c>
      <c r="AM243" s="20" t="str">
        <f t="shared" si="130"/>
        <v/>
      </c>
      <c r="AN243" s="20" t="str">
        <f>IF(E243="","",SUM( INDEX($AM$9, 1) : AM243))</f>
        <v/>
      </c>
      <c r="AO243" s="43" t="str">
        <f t="shared" si="131"/>
        <v/>
      </c>
      <c r="AP243" s="43" t="str">
        <f t="shared" si="132"/>
        <v/>
      </c>
      <c r="AQ243" s="35" t="str">
        <f t="shared" si="133"/>
        <v/>
      </c>
      <c r="AR243" s="35" t="str">
        <f t="shared" si="134"/>
        <v/>
      </c>
      <c r="AS243" s="35" t="str">
        <f t="shared" si="135"/>
        <v/>
      </c>
      <c r="AT243" s="35" t="str">
        <f t="shared" si="136"/>
        <v/>
      </c>
      <c r="AU243" s="35" t="str">
        <f t="shared" si="137"/>
        <v/>
      </c>
      <c r="AV243" s="35" t="str">
        <f t="shared" si="138"/>
        <v/>
      </c>
      <c r="AW243" s="58" t="str">
        <f t="shared" si="139"/>
        <v/>
      </c>
      <c r="AX243" s="62" t="str">
        <f t="shared" si="140"/>
        <v/>
      </c>
      <c r="AY243" s="62" t="str">
        <f t="shared" si="141"/>
        <v/>
      </c>
      <c r="AZ243" s="62" t="str">
        <f t="shared" si="142"/>
        <v/>
      </c>
      <c r="BA243" s="62" t="str">
        <f t="shared" si="143"/>
        <v/>
      </c>
      <c r="BB243" s="62" t="str">
        <f t="shared" si="144"/>
        <v/>
      </c>
      <c r="BC243" s="62" t="str">
        <f t="shared" si="145"/>
        <v/>
      </c>
      <c r="BD243" s="69" t="str">
        <f t="shared" si="146"/>
        <v/>
      </c>
      <c r="BE243" s="69" t="str">
        <f t="shared" si="147"/>
        <v/>
      </c>
      <c r="BF243" s="69" t="str">
        <f>IF(Z243=Z244,"",SUM(AW$9:AW243)-SUM(BF$9:BF242))</f>
        <v/>
      </c>
      <c r="BG243" s="12">
        <f t="shared" si="149"/>
        <v>235</v>
      </c>
    </row>
    <row r="244" spans="1:59" ht="20.100000000000001" customHeight="1">
      <c r="A244" s="13">
        <f t="shared" si="148"/>
        <v>236</v>
      </c>
      <c r="B244" s="153"/>
      <c r="C244" s="33"/>
      <c r="D244" s="33"/>
      <c r="E244" s="154"/>
      <c r="F244" s="155"/>
      <c r="G244" s="156"/>
      <c r="H244" s="19" t="str">
        <f t="shared" si="113"/>
        <v/>
      </c>
      <c r="I244" s="157"/>
      <c r="J244" s="19" t="str">
        <f t="shared" si="114"/>
        <v/>
      </c>
      <c r="K244" s="33"/>
      <c r="L244" s="34"/>
      <c r="M244" s="34"/>
      <c r="N244" s="19" t="str">
        <f t="shared" si="115"/>
        <v/>
      </c>
      <c r="O244" s="157"/>
      <c r="P244" s="19" t="str">
        <f t="shared" si="116"/>
        <v/>
      </c>
      <c r="Q244" s="19" t="str">
        <f t="shared" si="117"/>
        <v/>
      </c>
      <c r="R244" s="22"/>
      <c r="S244" s="33"/>
      <c r="T244" s="35" t="str">
        <f>IF(E244="","",Instructions!$B$5)</f>
        <v/>
      </c>
      <c r="U244" s="75" t="str">
        <f>IF(E244="","",Instructions!$C$5)</f>
        <v/>
      </c>
      <c r="V244" s="87" t="str">
        <f t="shared" si="118"/>
        <v/>
      </c>
      <c r="W244" s="72" t="str">
        <f>IF(E244="","",VLOOKUP(D244,Supervisors!$B$9:$F$32,5,FALSE))</f>
        <v/>
      </c>
      <c r="X244" s="72" t="str">
        <f>IF(E244="","",VLOOKUP(D244,Supervisors!$B$9:$G$32,6,FALSE))</f>
        <v/>
      </c>
      <c r="Y244" s="20" t="str">
        <f t="shared" si="119"/>
        <v/>
      </c>
      <c r="Z244" s="20" t="str">
        <f t="shared" si="120"/>
        <v/>
      </c>
      <c r="AA244" s="20" t="str">
        <f t="shared" si="121"/>
        <v/>
      </c>
      <c r="AB244" s="20" t="str">
        <f t="shared" si="122"/>
        <v/>
      </c>
      <c r="AC244" s="20" t="str">
        <f t="shared" si="123"/>
        <v/>
      </c>
      <c r="AD244" s="20" t="str">
        <f t="shared" si="124"/>
        <v/>
      </c>
      <c r="AE244" s="20" t="str">
        <f>IF(E244="","",SUM( INDEX( $H$9, 1) : H244))</f>
        <v/>
      </c>
      <c r="AF244" s="20" t="str">
        <f t="shared" si="125"/>
        <v/>
      </c>
      <c r="AG244" s="20" t="str">
        <f>IF(E244="","",SUM($AF$9:AF244))</f>
        <v/>
      </c>
      <c r="AH244" s="43" t="str">
        <f t="shared" si="126"/>
        <v/>
      </c>
      <c r="AI244" s="20" t="str">
        <f t="shared" si="127"/>
        <v/>
      </c>
      <c r="AJ244" s="20" t="str">
        <f t="shared" si="128"/>
        <v/>
      </c>
      <c r="AK244" s="20" t="str">
        <f t="shared" si="129"/>
        <v/>
      </c>
      <c r="AL244" s="20" t="str">
        <f>IF(E244="","",SUM( INDEX($I$9, 1) : I244))</f>
        <v/>
      </c>
      <c r="AM244" s="20" t="str">
        <f t="shared" si="130"/>
        <v/>
      </c>
      <c r="AN244" s="20" t="str">
        <f>IF(E244="","",SUM( INDEX($AM$9, 1) : AM244))</f>
        <v/>
      </c>
      <c r="AO244" s="43" t="str">
        <f t="shared" si="131"/>
        <v/>
      </c>
      <c r="AP244" s="43" t="str">
        <f t="shared" si="132"/>
        <v/>
      </c>
      <c r="AQ244" s="35" t="str">
        <f t="shared" si="133"/>
        <v/>
      </c>
      <c r="AR244" s="35" t="str">
        <f t="shared" si="134"/>
        <v/>
      </c>
      <c r="AS244" s="35" t="str">
        <f t="shared" si="135"/>
        <v/>
      </c>
      <c r="AT244" s="35" t="str">
        <f t="shared" si="136"/>
        <v/>
      </c>
      <c r="AU244" s="35" t="str">
        <f t="shared" si="137"/>
        <v/>
      </c>
      <c r="AV244" s="35" t="str">
        <f t="shared" si="138"/>
        <v/>
      </c>
      <c r="AW244" s="58" t="str">
        <f t="shared" si="139"/>
        <v/>
      </c>
      <c r="AX244" s="62" t="str">
        <f t="shared" si="140"/>
        <v/>
      </c>
      <c r="AY244" s="62" t="str">
        <f t="shared" si="141"/>
        <v/>
      </c>
      <c r="AZ244" s="62" t="str">
        <f t="shared" si="142"/>
        <v/>
      </c>
      <c r="BA244" s="62" t="str">
        <f t="shared" si="143"/>
        <v/>
      </c>
      <c r="BB244" s="62" t="str">
        <f t="shared" si="144"/>
        <v/>
      </c>
      <c r="BC244" s="62" t="str">
        <f t="shared" si="145"/>
        <v/>
      </c>
      <c r="BD244" s="69" t="str">
        <f t="shared" si="146"/>
        <v/>
      </c>
      <c r="BE244" s="69" t="str">
        <f t="shared" si="147"/>
        <v/>
      </c>
      <c r="BF244" s="69" t="str">
        <f>IF(Z244=Z245,"",SUM(AW$9:AW244)-SUM(BF$9:BF243))</f>
        <v/>
      </c>
      <c r="BG244" s="12">
        <f t="shared" si="149"/>
        <v>236</v>
      </c>
    </row>
    <row r="245" spans="1:59" ht="20.100000000000001" customHeight="1">
      <c r="A245" s="13">
        <f t="shared" si="148"/>
        <v>237</v>
      </c>
      <c r="B245" s="153"/>
      <c r="C245" s="33"/>
      <c r="D245" s="33"/>
      <c r="E245" s="154"/>
      <c r="F245" s="155"/>
      <c r="G245" s="156"/>
      <c r="H245" s="19" t="str">
        <f t="shared" si="113"/>
        <v/>
      </c>
      <c r="I245" s="157"/>
      <c r="J245" s="19" t="str">
        <f t="shared" si="114"/>
        <v/>
      </c>
      <c r="K245" s="33"/>
      <c r="L245" s="34"/>
      <c r="M245" s="34"/>
      <c r="N245" s="19" t="str">
        <f t="shared" si="115"/>
        <v/>
      </c>
      <c r="O245" s="157"/>
      <c r="P245" s="19" t="str">
        <f t="shared" si="116"/>
        <v/>
      </c>
      <c r="Q245" s="19" t="str">
        <f t="shared" si="117"/>
        <v/>
      </c>
      <c r="R245" s="22"/>
      <c r="S245" s="33"/>
      <c r="T245" s="35" t="str">
        <f>IF(E245="","",Instructions!$B$5)</f>
        <v/>
      </c>
      <c r="U245" s="75" t="str">
        <f>IF(E245="","",Instructions!$C$5)</f>
        <v/>
      </c>
      <c r="V245" s="87" t="str">
        <f t="shared" si="118"/>
        <v/>
      </c>
      <c r="W245" s="72" t="str">
        <f>IF(E245="","",VLOOKUP(D245,Supervisors!$B$9:$F$32,5,FALSE))</f>
        <v/>
      </c>
      <c r="X245" s="72" t="str">
        <f>IF(E245="","",VLOOKUP(D245,Supervisors!$B$9:$G$32,6,FALSE))</f>
        <v/>
      </c>
      <c r="Y245" s="20" t="str">
        <f t="shared" si="119"/>
        <v/>
      </c>
      <c r="Z245" s="20" t="str">
        <f t="shared" si="120"/>
        <v/>
      </c>
      <c r="AA245" s="20" t="str">
        <f t="shared" si="121"/>
        <v/>
      </c>
      <c r="AB245" s="20" t="str">
        <f t="shared" si="122"/>
        <v/>
      </c>
      <c r="AC245" s="20" t="str">
        <f t="shared" si="123"/>
        <v/>
      </c>
      <c r="AD245" s="20" t="str">
        <f t="shared" si="124"/>
        <v/>
      </c>
      <c r="AE245" s="20" t="str">
        <f>IF(E245="","",SUM( INDEX( $H$9, 1) : H245))</f>
        <v/>
      </c>
      <c r="AF245" s="20" t="str">
        <f t="shared" si="125"/>
        <v/>
      </c>
      <c r="AG245" s="20" t="str">
        <f>IF(E245="","",SUM($AF$9:AF245))</f>
        <v/>
      </c>
      <c r="AH245" s="43" t="str">
        <f t="shared" si="126"/>
        <v/>
      </c>
      <c r="AI245" s="20" t="str">
        <f t="shared" si="127"/>
        <v/>
      </c>
      <c r="AJ245" s="20" t="str">
        <f t="shared" si="128"/>
        <v/>
      </c>
      <c r="AK245" s="20" t="str">
        <f t="shared" si="129"/>
        <v/>
      </c>
      <c r="AL245" s="20" t="str">
        <f>IF(E245="","",SUM( INDEX($I$9, 1) : I245))</f>
        <v/>
      </c>
      <c r="AM245" s="20" t="str">
        <f t="shared" si="130"/>
        <v/>
      </c>
      <c r="AN245" s="20" t="str">
        <f>IF(E245="","",SUM( INDEX($AM$9, 1) : AM245))</f>
        <v/>
      </c>
      <c r="AO245" s="43" t="str">
        <f t="shared" si="131"/>
        <v/>
      </c>
      <c r="AP245" s="43" t="str">
        <f t="shared" si="132"/>
        <v/>
      </c>
      <c r="AQ245" s="35" t="str">
        <f t="shared" si="133"/>
        <v/>
      </c>
      <c r="AR245" s="35" t="str">
        <f t="shared" si="134"/>
        <v/>
      </c>
      <c r="AS245" s="35" t="str">
        <f t="shared" si="135"/>
        <v/>
      </c>
      <c r="AT245" s="35" t="str">
        <f t="shared" si="136"/>
        <v/>
      </c>
      <c r="AU245" s="35" t="str">
        <f t="shared" si="137"/>
        <v/>
      </c>
      <c r="AV245" s="35" t="str">
        <f t="shared" si="138"/>
        <v/>
      </c>
      <c r="AW245" s="58" t="str">
        <f t="shared" si="139"/>
        <v/>
      </c>
      <c r="AX245" s="62" t="str">
        <f t="shared" si="140"/>
        <v/>
      </c>
      <c r="AY245" s="62" t="str">
        <f t="shared" si="141"/>
        <v/>
      </c>
      <c r="AZ245" s="62" t="str">
        <f t="shared" si="142"/>
        <v/>
      </c>
      <c r="BA245" s="62" t="str">
        <f t="shared" si="143"/>
        <v/>
      </c>
      <c r="BB245" s="62" t="str">
        <f t="shared" si="144"/>
        <v/>
      </c>
      <c r="BC245" s="62" t="str">
        <f t="shared" si="145"/>
        <v/>
      </c>
      <c r="BD245" s="69" t="str">
        <f t="shared" si="146"/>
        <v/>
      </c>
      <c r="BE245" s="69" t="str">
        <f t="shared" si="147"/>
        <v/>
      </c>
      <c r="BF245" s="69" t="str">
        <f>IF(Z245=Z246,"",SUM(AW$9:AW245)-SUM(BF$9:BF244))</f>
        <v/>
      </c>
      <c r="BG245" s="12">
        <f t="shared" si="149"/>
        <v>237</v>
      </c>
    </row>
    <row r="246" spans="1:59" ht="20.100000000000001" customHeight="1">
      <c r="A246" s="13">
        <f t="shared" si="148"/>
        <v>238</v>
      </c>
      <c r="B246" s="153"/>
      <c r="C246" s="33"/>
      <c r="D246" s="33"/>
      <c r="E246" s="154"/>
      <c r="F246" s="155"/>
      <c r="G246" s="156"/>
      <c r="H246" s="19" t="str">
        <f t="shared" si="113"/>
        <v/>
      </c>
      <c r="I246" s="157"/>
      <c r="J246" s="19" t="str">
        <f t="shared" si="114"/>
        <v/>
      </c>
      <c r="K246" s="33"/>
      <c r="L246" s="34"/>
      <c r="M246" s="34"/>
      <c r="N246" s="19" t="str">
        <f t="shared" si="115"/>
        <v/>
      </c>
      <c r="O246" s="157"/>
      <c r="P246" s="19" t="str">
        <f t="shared" si="116"/>
        <v/>
      </c>
      <c r="Q246" s="19" t="str">
        <f t="shared" si="117"/>
        <v/>
      </c>
      <c r="R246" s="22"/>
      <c r="S246" s="33"/>
      <c r="T246" s="35" t="str">
        <f>IF(E246="","",Instructions!$B$5)</f>
        <v/>
      </c>
      <c r="U246" s="75" t="str">
        <f>IF(E246="","",Instructions!$C$5)</f>
        <v/>
      </c>
      <c r="V246" s="87" t="str">
        <f t="shared" si="118"/>
        <v/>
      </c>
      <c r="W246" s="72" t="str">
        <f>IF(E246="","",VLOOKUP(D246,Supervisors!$B$9:$F$32,5,FALSE))</f>
        <v/>
      </c>
      <c r="X246" s="72" t="str">
        <f>IF(E246="","",VLOOKUP(D246,Supervisors!$B$9:$G$32,6,FALSE))</f>
        <v/>
      </c>
      <c r="Y246" s="20" t="str">
        <f t="shared" si="119"/>
        <v/>
      </c>
      <c r="Z246" s="20" t="str">
        <f t="shared" si="120"/>
        <v/>
      </c>
      <c r="AA246" s="20" t="str">
        <f t="shared" si="121"/>
        <v/>
      </c>
      <c r="AB246" s="20" t="str">
        <f t="shared" si="122"/>
        <v/>
      </c>
      <c r="AC246" s="20" t="str">
        <f t="shared" si="123"/>
        <v/>
      </c>
      <c r="AD246" s="20" t="str">
        <f t="shared" si="124"/>
        <v/>
      </c>
      <c r="AE246" s="20" t="str">
        <f>IF(E246="","",SUM( INDEX( $H$9, 1) : H246))</f>
        <v/>
      </c>
      <c r="AF246" s="20" t="str">
        <f t="shared" si="125"/>
        <v/>
      </c>
      <c r="AG246" s="20" t="str">
        <f>IF(E246="","",SUM($AF$9:AF246))</f>
        <v/>
      </c>
      <c r="AH246" s="43" t="str">
        <f t="shared" si="126"/>
        <v/>
      </c>
      <c r="AI246" s="20" t="str">
        <f t="shared" si="127"/>
        <v/>
      </c>
      <c r="AJ246" s="20" t="str">
        <f t="shared" si="128"/>
        <v/>
      </c>
      <c r="AK246" s="20" t="str">
        <f t="shared" si="129"/>
        <v/>
      </c>
      <c r="AL246" s="20" t="str">
        <f>IF(E246="","",SUM( INDEX($I$9, 1) : I246))</f>
        <v/>
      </c>
      <c r="AM246" s="20" t="str">
        <f t="shared" si="130"/>
        <v/>
      </c>
      <c r="AN246" s="20" t="str">
        <f>IF(E246="","",SUM( INDEX($AM$9, 1) : AM246))</f>
        <v/>
      </c>
      <c r="AO246" s="43" t="str">
        <f t="shared" si="131"/>
        <v/>
      </c>
      <c r="AP246" s="43" t="str">
        <f t="shared" si="132"/>
        <v/>
      </c>
      <c r="AQ246" s="35" t="str">
        <f t="shared" si="133"/>
        <v/>
      </c>
      <c r="AR246" s="35" t="str">
        <f t="shared" si="134"/>
        <v/>
      </c>
      <c r="AS246" s="35" t="str">
        <f t="shared" si="135"/>
        <v/>
      </c>
      <c r="AT246" s="35" t="str">
        <f t="shared" si="136"/>
        <v/>
      </c>
      <c r="AU246" s="35" t="str">
        <f t="shared" si="137"/>
        <v/>
      </c>
      <c r="AV246" s="35" t="str">
        <f t="shared" si="138"/>
        <v/>
      </c>
      <c r="AW246" s="58" t="str">
        <f t="shared" si="139"/>
        <v/>
      </c>
      <c r="AX246" s="62" t="str">
        <f t="shared" si="140"/>
        <v/>
      </c>
      <c r="AY246" s="62" t="str">
        <f t="shared" si="141"/>
        <v/>
      </c>
      <c r="AZ246" s="62" t="str">
        <f t="shared" si="142"/>
        <v/>
      </c>
      <c r="BA246" s="62" t="str">
        <f t="shared" si="143"/>
        <v/>
      </c>
      <c r="BB246" s="62" t="str">
        <f t="shared" si="144"/>
        <v/>
      </c>
      <c r="BC246" s="62" t="str">
        <f t="shared" si="145"/>
        <v/>
      </c>
      <c r="BD246" s="69" t="str">
        <f t="shared" si="146"/>
        <v/>
      </c>
      <c r="BE246" s="69" t="str">
        <f t="shared" si="147"/>
        <v/>
      </c>
      <c r="BF246" s="69" t="str">
        <f>IF(Z246=Z247,"",SUM(AW$9:AW246)-SUM(BF$9:BF245))</f>
        <v/>
      </c>
      <c r="BG246" s="12">
        <f t="shared" si="149"/>
        <v>238</v>
      </c>
    </row>
    <row r="247" spans="1:59" ht="20.100000000000001" customHeight="1">
      <c r="A247" s="13">
        <f t="shared" si="148"/>
        <v>239</v>
      </c>
      <c r="B247" s="153"/>
      <c r="C247" s="33"/>
      <c r="D247" s="33"/>
      <c r="E247" s="154"/>
      <c r="F247" s="155"/>
      <c r="G247" s="156"/>
      <c r="H247" s="19" t="str">
        <f t="shared" si="113"/>
        <v/>
      </c>
      <c r="I247" s="157"/>
      <c r="J247" s="19" t="str">
        <f t="shared" si="114"/>
        <v/>
      </c>
      <c r="K247" s="33"/>
      <c r="L247" s="34"/>
      <c r="M247" s="34"/>
      <c r="N247" s="19" t="str">
        <f t="shared" si="115"/>
        <v/>
      </c>
      <c r="O247" s="157"/>
      <c r="P247" s="19" t="str">
        <f t="shared" si="116"/>
        <v/>
      </c>
      <c r="Q247" s="19" t="str">
        <f t="shared" si="117"/>
        <v/>
      </c>
      <c r="R247" s="22"/>
      <c r="S247" s="33"/>
      <c r="T247" s="35" t="str">
        <f>IF(E247="","",Instructions!$B$5)</f>
        <v/>
      </c>
      <c r="U247" s="75" t="str">
        <f>IF(E247="","",Instructions!$C$5)</f>
        <v/>
      </c>
      <c r="V247" s="87" t="str">
        <f t="shared" si="118"/>
        <v/>
      </c>
      <c r="W247" s="72" t="str">
        <f>IF(E247="","",VLOOKUP(D247,Supervisors!$B$9:$F$32,5,FALSE))</f>
        <v/>
      </c>
      <c r="X247" s="72" t="str">
        <f>IF(E247="","",VLOOKUP(D247,Supervisors!$B$9:$G$32,6,FALSE))</f>
        <v/>
      </c>
      <c r="Y247" s="20" t="str">
        <f t="shared" si="119"/>
        <v/>
      </c>
      <c r="Z247" s="20" t="str">
        <f t="shared" si="120"/>
        <v/>
      </c>
      <c r="AA247" s="20" t="str">
        <f t="shared" si="121"/>
        <v/>
      </c>
      <c r="AB247" s="20" t="str">
        <f t="shared" si="122"/>
        <v/>
      </c>
      <c r="AC247" s="20" t="str">
        <f t="shared" si="123"/>
        <v/>
      </c>
      <c r="AD247" s="20" t="str">
        <f t="shared" si="124"/>
        <v/>
      </c>
      <c r="AE247" s="20" t="str">
        <f>IF(E247="","",SUM( INDEX( $H$9, 1) : H247))</f>
        <v/>
      </c>
      <c r="AF247" s="20" t="str">
        <f t="shared" si="125"/>
        <v/>
      </c>
      <c r="AG247" s="20" t="str">
        <f>IF(E247="","",SUM($AF$9:AF247))</f>
        <v/>
      </c>
      <c r="AH247" s="43" t="str">
        <f t="shared" si="126"/>
        <v/>
      </c>
      <c r="AI247" s="20" t="str">
        <f t="shared" si="127"/>
        <v/>
      </c>
      <c r="AJ247" s="20" t="str">
        <f t="shared" si="128"/>
        <v/>
      </c>
      <c r="AK247" s="20" t="str">
        <f t="shared" si="129"/>
        <v/>
      </c>
      <c r="AL247" s="20" t="str">
        <f>IF(E247="","",SUM( INDEX($I$9, 1) : I247))</f>
        <v/>
      </c>
      <c r="AM247" s="20" t="str">
        <f t="shared" si="130"/>
        <v/>
      </c>
      <c r="AN247" s="20" t="str">
        <f>IF(E247="","",SUM( INDEX($AM$9, 1) : AM247))</f>
        <v/>
      </c>
      <c r="AO247" s="43" t="str">
        <f t="shared" si="131"/>
        <v/>
      </c>
      <c r="AP247" s="43" t="str">
        <f t="shared" si="132"/>
        <v/>
      </c>
      <c r="AQ247" s="35" t="str">
        <f t="shared" si="133"/>
        <v/>
      </c>
      <c r="AR247" s="35" t="str">
        <f t="shared" si="134"/>
        <v/>
      </c>
      <c r="AS247" s="35" t="str">
        <f t="shared" si="135"/>
        <v/>
      </c>
      <c r="AT247" s="35" t="str">
        <f t="shared" si="136"/>
        <v/>
      </c>
      <c r="AU247" s="35" t="str">
        <f t="shared" si="137"/>
        <v/>
      </c>
      <c r="AV247" s="35" t="str">
        <f t="shared" si="138"/>
        <v/>
      </c>
      <c r="AW247" s="58" t="str">
        <f t="shared" si="139"/>
        <v/>
      </c>
      <c r="AX247" s="62" t="str">
        <f t="shared" si="140"/>
        <v/>
      </c>
      <c r="AY247" s="62" t="str">
        <f t="shared" si="141"/>
        <v/>
      </c>
      <c r="AZ247" s="62" t="str">
        <f t="shared" si="142"/>
        <v/>
      </c>
      <c r="BA247" s="62" t="str">
        <f t="shared" si="143"/>
        <v/>
      </c>
      <c r="BB247" s="62" t="str">
        <f t="shared" si="144"/>
        <v/>
      </c>
      <c r="BC247" s="62" t="str">
        <f t="shared" si="145"/>
        <v/>
      </c>
      <c r="BD247" s="69" t="str">
        <f t="shared" si="146"/>
        <v/>
      </c>
      <c r="BE247" s="69" t="str">
        <f t="shared" si="147"/>
        <v/>
      </c>
      <c r="BF247" s="69" t="str">
        <f>IF(Z247=Z248,"",SUM(AW$9:AW247)-SUM(BF$9:BF246))</f>
        <v/>
      </c>
      <c r="BG247" s="12">
        <f t="shared" si="149"/>
        <v>239</v>
      </c>
    </row>
    <row r="248" spans="1:59" ht="20.100000000000001" customHeight="1">
      <c r="A248" s="13">
        <f t="shared" si="148"/>
        <v>240</v>
      </c>
      <c r="B248" s="153"/>
      <c r="C248" s="33"/>
      <c r="D248" s="33"/>
      <c r="E248" s="154"/>
      <c r="F248" s="155"/>
      <c r="G248" s="156"/>
      <c r="H248" s="19" t="str">
        <f t="shared" si="113"/>
        <v/>
      </c>
      <c r="I248" s="157"/>
      <c r="J248" s="19" t="str">
        <f t="shared" si="114"/>
        <v/>
      </c>
      <c r="K248" s="33"/>
      <c r="L248" s="34"/>
      <c r="M248" s="34"/>
      <c r="N248" s="19" t="str">
        <f t="shared" si="115"/>
        <v/>
      </c>
      <c r="O248" s="157"/>
      <c r="P248" s="19" t="str">
        <f t="shared" si="116"/>
        <v/>
      </c>
      <c r="Q248" s="19" t="str">
        <f t="shared" si="117"/>
        <v/>
      </c>
      <c r="R248" s="22"/>
      <c r="S248" s="33"/>
      <c r="T248" s="35" t="str">
        <f>IF(E248="","",Instructions!$B$5)</f>
        <v/>
      </c>
      <c r="U248" s="75" t="str">
        <f>IF(E248="","",Instructions!$C$5)</f>
        <v/>
      </c>
      <c r="V248" s="87" t="str">
        <f t="shared" si="118"/>
        <v/>
      </c>
      <c r="W248" s="72" t="str">
        <f>IF(E248="","",VLOOKUP(D248,Supervisors!$B$9:$F$32,5,FALSE))</f>
        <v/>
      </c>
      <c r="X248" s="72" t="str">
        <f>IF(E248="","",VLOOKUP(D248,Supervisors!$B$9:$G$32,6,FALSE))</f>
        <v/>
      </c>
      <c r="Y248" s="20" t="str">
        <f t="shared" si="119"/>
        <v/>
      </c>
      <c r="Z248" s="20" t="str">
        <f t="shared" si="120"/>
        <v/>
      </c>
      <c r="AA248" s="20" t="str">
        <f t="shared" si="121"/>
        <v/>
      </c>
      <c r="AB248" s="20" t="str">
        <f t="shared" si="122"/>
        <v/>
      </c>
      <c r="AC248" s="20" t="str">
        <f t="shared" si="123"/>
        <v/>
      </c>
      <c r="AD248" s="20" t="str">
        <f t="shared" si="124"/>
        <v/>
      </c>
      <c r="AE248" s="20" t="str">
        <f>IF(E248="","",SUM( INDEX( $H$9, 1) : H248))</f>
        <v/>
      </c>
      <c r="AF248" s="20" t="str">
        <f t="shared" si="125"/>
        <v/>
      </c>
      <c r="AG248" s="20" t="str">
        <f>IF(E248="","",SUM($AF$9:AF248))</f>
        <v/>
      </c>
      <c r="AH248" s="43" t="str">
        <f t="shared" si="126"/>
        <v/>
      </c>
      <c r="AI248" s="20" t="str">
        <f t="shared" si="127"/>
        <v/>
      </c>
      <c r="AJ248" s="20" t="str">
        <f t="shared" si="128"/>
        <v/>
      </c>
      <c r="AK248" s="20" t="str">
        <f t="shared" si="129"/>
        <v/>
      </c>
      <c r="AL248" s="20" t="str">
        <f>IF(E248="","",SUM( INDEX($I$9, 1) : I248))</f>
        <v/>
      </c>
      <c r="AM248" s="20" t="str">
        <f t="shared" si="130"/>
        <v/>
      </c>
      <c r="AN248" s="20" t="str">
        <f>IF(E248="","",SUM( INDEX($AM$9, 1) : AM248))</f>
        <v/>
      </c>
      <c r="AO248" s="43" t="str">
        <f t="shared" si="131"/>
        <v/>
      </c>
      <c r="AP248" s="43" t="str">
        <f t="shared" si="132"/>
        <v/>
      </c>
      <c r="AQ248" s="35" t="str">
        <f t="shared" si="133"/>
        <v/>
      </c>
      <c r="AR248" s="35" t="str">
        <f t="shared" si="134"/>
        <v/>
      </c>
      <c r="AS248" s="35" t="str">
        <f t="shared" si="135"/>
        <v/>
      </c>
      <c r="AT248" s="35" t="str">
        <f t="shared" si="136"/>
        <v/>
      </c>
      <c r="AU248" s="35" t="str">
        <f t="shared" si="137"/>
        <v/>
      </c>
      <c r="AV248" s="35" t="str">
        <f t="shared" si="138"/>
        <v/>
      </c>
      <c r="AW248" s="58" t="str">
        <f t="shared" si="139"/>
        <v/>
      </c>
      <c r="AX248" s="62" t="str">
        <f t="shared" si="140"/>
        <v/>
      </c>
      <c r="AY248" s="62" t="str">
        <f t="shared" si="141"/>
        <v/>
      </c>
      <c r="AZ248" s="62" t="str">
        <f t="shared" si="142"/>
        <v/>
      </c>
      <c r="BA248" s="62" t="str">
        <f t="shared" si="143"/>
        <v/>
      </c>
      <c r="BB248" s="62" t="str">
        <f t="shared" si="144"/>
        <v/>
      </c>
      <c r="BC248" s="62" t="str">
        <f t="shared" si="145"/>
        <v/>
      </c>
      <c r="BD248" s="69" t="str">
        <f t="shared" si="146"/>
        <v/>
      </c>
      <c r="BE248" s="69" t="str">
        <f t="shared" si="147"/>
        <v/>
      </c>
      <c r="BF248" s="69" t="str">
        <f>IF(Z248=Z249,"",SUM(AW$9:AW248)-SUM(BF$9:BF247))</f>
        <v/>
      </c>
      <c r="BG248" s="12">
        <f t="shared" si="149"/>
        <v>240</v>
      </c>
    </row>
    <row r="249" spans="1:59" ht="20.100000000000001" customHeight="1">
      <c r="A249" s="13">
        <f t="shared" si="148"/>
        <v>241</v>
      </c>
      <c r="B249" s="153"/>
      <c r="C249" s="33"/>
      <c r="D249" s="33"/>
      <c r="E249" s="154"/>
      <c r="F249" s="155"/>
      <c r="G249" s="156"/>
      <c r="H249" s="19" t="str">
        <f t="shared" si="113"/>
        <v/>
      </c>
      <c r="I249" s="157"/>
      <c r="J249" s="19" t="str">
        <f t="shared" si="114"/>
        <v/>
      </c>
      <c r="K249" s="33"/>
      <c r="L249" s="34"/>
      <c r="M249" s="34"/>
      <c r="N249" s="19" t="str">
        <f t="shared" si="115"/>
        <v/>
      </c>
      <c r="O249" s="157"/>
      <c r="P249" s="19" t="str">
        <f t="shared" si="116"/>
        <v/>
      </c>
      <c r="Q249" s="19" t="str">
        <f t="shared" si="117"/>
        <v/>
      </c>
      <c r="R249" s="22"/>
      <c r="S249" s="33"/>
      <c r="T249" s="35" t="str">
        <f>IF(E249="","",Instructions!$B$5)</f>
        <v/>
      </c>
      <c r="U249" s="75" t="str">
        <f>IF(E249="","",Instructions!$C$5)</f>
        <v/>
      </c>
      <c r="V249" s="87" t="str">
        <f t="shared" si="118"/>
        <v/>
      </c>
      <c r="W249" s="72" t="str">
        <f>IF(E249="","",VLOOKUP(D249,Supervisors!$B$9:$F$32,5,FALSE))</f>
        <v/>
      </c>
      <c r="X249" s="72" t="str">
        <f>IF(E249="","",VLOOKUP(D249,Supervisors!$B$9:$G$32,6,FALSE))</f>
        <v/>
      </c>
      <c r="Y249" s="20" t="str">
        <f t="shared" si="119"/>
        <v/>
      </c>
      <c r="Z249" s="20" t="str">
        <f t="shared" si="120"/>
        <v/>
      </c>
      <c r="AA249" s="20" t="str">
        <f t="shared" si="121"/>
        <v/>
      </c>
      <c r="AB249" s="20" t="str">
        <f t="shared" si="122"/>
        <v/>
      </c>
      <c r="AC249" s="20" t="str">
        <f t="shared" si="123"/>
        <v/>
      </c>
      <c r="AD249" s="20" t="str">
        <f t="shared" si="124"/>
        <v/>
      </c>
      <c r="AE249" s="20" t="str">
        <f>IF(E249="","",SUM( INDEX( $H$9, 1) : H249))</f>
        <v/>
      </c>
      <c r="AF249" s="20" t="str">
        <f t="shared" si="125"/>
        <v/>
      </c>
      <c r="AG249" s="20" t="str">
        <f>IF(E249="","",SUM($AF$9:AF249))</f>
        <v/>
      </c>
      <c r="AH249" s="43" t="str">
        <f t="shared" si="126"/>
        <v/>
      </c>
      <c r="AI249" s="20" t="str">
        <f t="shared" si="127"/>
        <v/>
      </c>
      <c r="AJ249" s="20" t="str">
        <f t="shared" si="128"/>
        <v/>
      </c>
      <c r="AK249" s="20" t="str">
        <f t="shared" si="129"/>
        <v/>
      </c>
      <c r="AL249" s="20" t="str">
        <f>IF(E249="","",SUM( INDEX($I$9, 1) : I249))</f>
        <v/>
      </c>
      <c r="AM249" s="20" t="str">
        <f t="shared" si="130"/>
        <v/>
      </c>
      <c r="AN249" s="20" t="str">
        <f>IF(E249="","",SUM( INDEX($AM$9, 1) : AM249))</f>
        <v/>
      </c>
      <c r="AO249" s="43" t="str">
        <f t="shared" si="131"/>
        <v/>
      </c>
      <c r="AP249" s="43" t="str">
        <f t="shared" si="132"/>
        <v/>
      </c>
      <c r="AQ249" s="35" t="str">
        <f t="shared" si="133"/>
        <v/>
      </c>
      <c r="AR249" s="35" t="str">
        <f t="shared" si="134"/>
        <v/>
      </c>
      <c r="AS249" s="35" t="str">
        <f t="shared" si="135"/>
        <v/>
      </c>
      <c r="AT249" s="35" t="str">
        <f t="shared" si="136"/>
        <v/>
      </c>
      <c r="AU249" s="35" t="str">
        <f t="shared" si="137"/>
        <v/>
      </c>
      <c r="AV249" s="35" t="str">
        <f t="shared" si="138"/>
        <v/>
      </c>
      <c r="AW249" s="58" t="str">
        <f t="shared" si="139"/>
        <v/>
      </c>
      <c r="AX249" s="62" t="str">
        <f t="shared" si="140"/>
        <v/>
      </c>
      <c r="AY249" s="62" t="str">
        <f t="shared" si="141"/>
        <v/>
      </c>
      <c r="AZ249" s="62" t="str">
        <f t="shared" si="142"/>
        <v/>
      </c>
      <c r="BA249" s="62" t="str">
        <f t="shared" si="143"/>
        <v/>
      </c>
      <c r="BB249" s="62" t="str">
        <f t="shared" si="144"/>
        <v/>
      </c>
      <c r="BC249" s="62" t="str">
        <f t="shared" si="145"/>
        <v/>
      </c>
      <c r="BD249" s="69" t="str">
        <f t="shared" si="146"/>
        <v/>
      </c>
      <c r="BE249" s="69" t="str">
        <f t="shared" si="147"/>
        <v/>
      </c>
      <c r="BF249" s="69" t="str">
        <f>IF(Z249=Z250,"",SUM(AW$9:AW249)-SUM(BF$9:BF248))</f>
        <v/>
      </c>
      <c r="BG249" s="12">
        <f t="shared" si="149"/>
        <v>241</v>
      </c>
    </row>
    <row r="250" spans="1:59" ht="20.100000000000001" customHeight="1">
      <c r="A250" s="13">
        <f t="shared" si="148"/>
        <v>242</v>
      </c>
      <c r="B250" s="153"/>
      <c r="C250" s="33"/>
      <c r="D250" s="33"/>
      <c r="E250" s="154"/>
      <c r="F250" s="155"/>
      <c r="G250" s="156"/>
      <c r="H250" s="19" t="str">
        <f t="shared" si="113"/>
        <v/>
      </c>
      <c r="I250" s="157"/>
      <c r="J250" s="19" t="str">
        <f t="shared" si="114"/>
        <v/>
      </c>
      <c r="K250" s="33"/>
      <c r="L250" s="34"/>
      <c r="M250" s="34"/>
      <c r="N250" s="19" t="str">
        <f t="shared" si="115"/>
        <v/>
      </c>
      <c r="O250" s="157"/>
      <c r="P250" s="19" t="str">
        <f t="shared" si="116"/>
        <v/>
      </c>
      <c r="Q250" s="19" t="str">
        <f t="shared" si="117"/>
        <v/>
      </c>
      <c r="R250" s="22"/>
      <c r="S250" s="33"/>
      <c r="T250" s="35" t="str">
        <f>IF(E250="","",Instructions!$B$5)</f>
        <v/>
      </c>
      <c r="U250" s="75" t="str">
        <f>IF(E250="","",Instructions!$C$5)</f>
        <v/>
      </c>
      <c r="V250" s="87" t="str">
        <f t="shared" si="118"/>
        <v/>
      </c>
      <c r="W250" s="72" t="str">
        <f>IF(E250="","",VLOOKUP(D250,Supervisors!$B$9:$F$32,5,FALSE))</f>
        <v/>
      </c>
      <c r="X250" s="72" t="str">
        <f>IF(E250="","",VLOOKUP(D250,Supervisors!$B$9:$G$32,6,FALSE))</f>
        <v/>
      </c>
      <c r="Y250" s="20" t="str">
        <f t="shared" si="119"/>
        <v/>
      </c>
      <c r="Z250" s="20" t="str">
        <f t="shared" si="120"/>
        <v/>
      </c>
      <c r="AA250" s="20" t="str">
        <f t="shared" si="121"/>
        <v/>
      </c>
      <c r="AB250" s="20" t="str">
        <f t="shared" si="122"/>
        <v/>
      </c>
      <c r="AC250" s="20" t="str">
        <f t="shared" si="123"/>
        <v/>
      </c>
      <c r="AD250" s="20" t="str">
        <f t="shared" si="124"/>
        <v/>
      </c>
      <c r="AE250" s="20" t="str">
        <f>IF(E250="","",SUM( INDEX( $H$9, 1) : H250))</f>
        <v/>
      </c>
      <c r="AF250" s="20" t="str">
        <f t="shared" si="125"/>
        <v/>
      </c>
      <c r="AG250" s="20" t="str">
        <f>IF(E250="","",SUM($AF$9:AF250))</f>
        <v/>
      </c>
      <c r="AH250" s="43" t="str">
        <f t="shared" si="126"/>
        <v/>
      </c>
      <c r="AI250" s="20" t="str">
        <f t="shared" si="127"/>
        <v/>
      </c>
      <c r="AJ250" s="20" t="str">
        <f t="shared" si="128"/>
        <v/>
      </c>
      <c r="AK250" s="20" t="str">
        <f t="shared" si="129"/>
        <v/>
      </c>
      <c r="AL250" s="20" t="str">
        <f>IF(E250="","",SUM( INDEX($I$9, 1) : I250))</f>
        <v/>
      </c>
      <c r="AM250" s="20" t="str">
        <f t="shared" si="130"/>
        <v/>
      </c>
      <c r="AN250" s="20" t="str">
        <f>IF(E250="","",SUM( INDEX($AM$9, 1) : AM250))</f>
        <v/>
      </c>
      <c r="AO250" s="43" t="str">
        <f t="shared" si="131"/>
        <v/>
      </c>
      <c r="AP250" s="43" t="str">
        <f t="shared" si="132"/>
        <v/>
      </c>
      <c r="AQ250" s="35" t="str">
        <f t="shared" si="133"/>
        <v/>
      </c>
      <c r="AR250" s="35" t="str">
        <f t="shared" si="134"/>
        <v/>
      </c>
      <c r="AS250" s="35" t="str">
        <f t="shared" si="135"/>
        <v/>
      </c>
      <c r="AT250" s="35" t="str">
        <f t="shared" si="136"/>
        <v/>
      </c>
      <c r="AU250" s="35" t="str">
        <f t="shared" si="137"/>
        <v/>
      </c>
      <c r="AV250" s="35" t="str">
        <f t="shared" si="138"/>
        <v/>
      </c>
      <c r="AW250" s="58" t="str">
        <f t="shared" si="139"/>
        <v/>
      </c>
      <c r="AX250" s="62" t="str">
        <f t="shared" si="140"/>
        <v/>
      </c>
      <c r="AY250" s="62" t="str">
        <f t="shared" si="141"/>
        <v/>
      </c>
      <c r="AZ250" s="62" t="str">
        <f t="shared" si="142"/>
        <v/>
      </c>
      <c r="BA250" s="62" t="str">
        <f t="shared" si="143"/>
        <v/>
      </c>
      <c r="BB250" s="62" t="str">
        <f t="shared" si="144"/>
        <v/>
      </c>
      <c r="BC250" s="62" t="str">
        <f t="shared" si="145"/>
        <v/>
      </c>
      <c r="BD250" s="69" t="str">
        <f t="shared" si="146"/>
        <v/>
      </c>
      <c r="BE250" s="69" t="str">
        <f t="shared" si="147"/>
        <v/>
      </c>
      <c r="BF250" s="69" t="str">
        <f>IF(Z250=Z251,"",SUM(AW$9:AW250)-SUM(BF$9:BF249))</f>
        <v/>
      </c>
      <c r="BG250" s="12">
        <f t="shared" si="149"/>
        <v>242</v>
      </c>
    </row>
    <row r="251" spans="1:59" ht="20.100000000000001" customHeight="1">
      <c r="A251" s="13">
        <f t="shared" si="148"/>
        <v>243</v>
      </c>
      <c r="B251" s="153"/>
      <c r="C251" s="33"/>
      <c r="D251" s="33"/>
      <c r="E251" s="154"/>
      <c r="F251" s="155"/>
      <c r="G251" s="156"/>
      <c r="H251" s="19" t="str">
        <f t="shared" si="113"/>
        <v/>
      </c>
      <c r="I251" s="157"/>
      <c r="J251" s="19" t="str">
        <f t="shared" si="114"/>
        <v/>
      </c>
      <c r="K251" s="33"/>
      <c r="L251" s="34"/>
      <c r="M251" s="34"/>
      <c r="N251" s="19" t="str">
        <f t="shared" si="115"/>
        <v/>
      </c>
      <c r="O251" s="157"/>
      <c r="P251" s="19" t="str">
        <f t="shared" si="116"/>
        <v/>
      </c>
      <c r="Q251" s="19" t="str">
        <f t="shared" si="117"/>
        <v/>
      </c>
      <c r="R251" s="22"/>
      <c r="S251" s="33"/>
      <c r="T251" s="35" t="str">
        <f>IF(E251="","",Instructions!$B$5)</f>
        <v/>
      </c>
      <c r="U251" s="75" t="str">
        <f>IF(E251="","",Instructions!$C$5)</f>
        <v/>
      </c>
      <c r="V251" s="87" t="str">
        <f t="shared" si="118"/>
        <v/>
      </c>
      <c r="W251" s="72" t="str">
        <f>IF(E251="","",VLOOKUP(D251,Supervisors!$B$9:$F$32,5,FALSE))</f>
        <v/>
      </c>
      <c r="X251" s="72" t="str">
        <f>IF(E251="","",VLOOKUP(D251,Supervisors!$B$9:$G$32,6,FALSE))</f>
        <v/>
      </c>
      <c r="Y251" s="20" t="str">
        <f t="shared" si="119"/>
        <v/>
      </c>
      <c r="Z251" s="20" t="str">
        <f t="shared" si="120"/>
        <v/>
      </c>
      <c r="AA251" s="20" t="str">
        <f t="shared" si="121"/>
        <v/>
      </c>
      <c r="AB251" s="20" t="str">
        <f t="shared" si="122"/>
        <v/>
      </c>
      <c r="AC251" s="20" t="str">
        <f t="shared" si="123"/>
        <v/>
      </c>
      <c r="AD251" s="20" t="str">
        <f t="shared" si="124"/>
        <v/>
      </c>
      <c r="AE251" s="20" t="str">
        <f>IF(E251="","",SUM( INDEX( $H$9, 1) : H251))</f>
        <v/>
      </c>
      <c r="AF251" s="20" t="str">
        <f t="shared" si="125"/>
        <v/>
      </c>
      <c r="AG251" s="20" t="str">
        <f>IF(E251="","",SUM($AF$9:AF251))</f>
        <v/>
      </c>
      <c r="AH251" s="43" t="str">
        <f t="shared" si="126"/>
        <v/>
      </c>
      <c r="AI251" s="20" t="str">
        <f t="shared" si="127"/>
        <v/>
      </c>
      <c r="AJ251" s="20" t="str">
        <f t="shared" si="128"/>
        <v/>
      </c>
      <c r="AK251" s="20" t="str">
        <f t="shared" si="129"/>
        <v/>
      </c>
      <c r="AL251" s="20" t="str">
        <f>IF(E251="","",SUM( INDEX($I$9, 1) : I251))</f>
        <v/>
      </c>
      <c r="AM251" s="20" t="str">
        <f t="shared" si="130"/>
        <v/>
      </c>
      <c r="AN251" s="20" t="str">
        <f>IF(E251="","",SUM( INDEX($AM$9, 1) : AM251))</f>
        <v/>
      </c>
      <c r="AO251" s="43" t="str">
        <f t="shared" si="131"/>
        <v/>
      </c>
      <c r="AP251" s="43" t="str">
        <f t="shared" si="132"/>
        <v/>
      </c>
      <c r="AQ251" s="35" t="str">
        <f t="shared" si="133"/>
        <v/>
      </c>
      <c r="AR251" s="35" t="str">
        <f t="shared" si="134"/>
        <v/>
      </c>
      <c r="AS251" s="35" t="str">
        <f t="shared" si="135"/>
        <v/>
      </c>
      <c r="AT251" s="35" t="str">
        <f t="shared" si="136"/>
        <v/>
      </c>
      <c r="AU251" s="35" t="str">
        <f t="shared" si="137"/>
        <v/>
      </c>
      <c r="AV251" s="35" t="str">
        <f t="shared" si="138"/>
        <v/>
      </c>
      <c r="AW251" s="58" t="str">
        <f t="shared" si="139"/>
        <v/>
      </c>
      <c r="AX251" s="62" t="str">
        <f t="shared" si="140"/>
        <v/>
      </c>
      <c r="AY251" s="62" t="str">
        <f t="shared" si="141"/>
        <v/>
      </c>
      <c r="AZ251" s="62" t="str">
        <f t="shared" si="142"/>
        <v/>
      </c>
      <c r="BA251" s="62" t="str">
        <f t="shared" si="143"/>
        <v/>
      </c>
      <c r="BB251" s="62" t="str">
        <f t="shared" si="144"/>
        <v/>
      </c>
      <c r="BC251" s="62" t="str">
        <f t="shared" si="145"/>
        <v/>
      </c>
      <c r="BD251" s="69" t="str">
        <f t="shared" si="146"/>
        <v/>
      </c>
      <c r="BE251" s="69" t="str">
        <f t="shared" si="147"/>
        <v/>
      </c>
      <c r="BF251" s="69" t="str">
        <f>IF(Z251=Z252,"",SUM(AW$9:AW251)-SUM(BF$9:BF250))</f>
        <v/>
      </c>
      <c r="BG251" s="12">
        <f t="shared" si="149"/>
        <v>243</v>
      </c>
    </row>
    <row r="252" spans="1:59" ht="20.100000000000001" customHeight="1">
      <c r="A252" s="13">
        <f t="shared" si="148"/>
        <v>244</v>
      </c>
      <c r="B252" s="153"/>
      <c r="C252" s="33"/>
      <c r="D252" s="33"/>
      <c r="E252" s="154"/>
      <c r="F252" s="155"/>
      <c r="G252" s="156"/>
      <c r="H252" s="19" t="str">
        <f t="shared" si="113"/>
        <v/>
      </c>
      <c r="I252" s="157"/>
      <c r="J252" s="19" t="str">
        <f t="shared" si="114"/>
        <v/>
      </c>
      <c r="K252" s="33"/>
      <c r="L252" s="34"/>
      <c r="M252" s="34"/>
      <c r="N252" s="19" t="str">
        <f t="shared" si="115"/>
        <v/>
      </c>
      <c r="O252" s="157"/>
      <c r="P252" s="19" t="str">
        <f t="shared" si="116"/>
        <v/>
      </c>
      <c r="Q252" s="19" t="str">
        <f t="shared" si="117"/>
        <v/>
      </c>
      <c r="R252" s="22"/>
      <c r="S252" s="33"/>
      <c r="T252" s="35" t="str">
        <f>IF(E252="","",Instructions!$B$5)</f>
        <v/>
      </c>
      <c r="U252" s="75" t="str">
        <f>IF(E252="","",Instructions!$C$5)</f>
        <v/>
      </c>
      <c r="V252" s="87" t="str">
        <f t="shared" si="118"/>
        <v/>
      </c>
      <c r="W252" s="72" t="str">
        <f>IF(E252="","",VLOOKUP(D252,Supervisors!$B$9:$F$32,5,FALSE))</f>
        <v/>
      </c>
      <c r="X252" s="72" t="str">
        <f>IF(E252="","",VLOOKUP(D252,Supervisors!$B$9:$G$32,6,FALSE))</f>
        <v/>
      </c>
      <c r="Y252" s="20" t="str">
        <f t="shared" si="119"/>
        <v/>
      </c>
      <c r="Z252" s="20" t="str">
        <f t="shared" si="120"/>
        <v/>
      </c>
      <c r="AA252" s="20" t="str">
        <f t="shared" si="121"/>
        <v/>
      </c>
      <c r="AB252" s="20" t="str">
        <f t="shared" si="122"/>
        <v/>
      </c>
      <c r="AC252" s="20" t="str">
        <f t="shared" si="123"/>
        <v/>
      </c>
      <c r="AD252" s="20" t="str">
        <f t="shared" si="124"/>
        <v/>
      </c>
      <c r="AE252" s="20" t="str">
        <f>IF(E252="","",SUM( INDEX( $H$9, 1) : H252))</f>
        <v/>
      </c>
      <c r="AF252" s="20" t="str">
        <f t="shared" si="125"/>
        <v/>
      </c>
      <c r="AG252" s="20" t="str">
        <f>IF(E252="","",SUM($AF$9:AF252))</f>
        <v/>
      </c>
      <c r="AH252" s="43" t="str">
        <f t="shared" si="126"/>
        <v/>
      </c>
      <c r="AI252" s="20" t="str">
        <f t="shared" si="127"/>
        <v/>
      </c>
      <c r="AJ252" s="20" t="str">
        <f t="shared" si="128"/>
        <v/>
      </c>
      <c r="AK252" s="20" t="str">
        <f t="shared" si="129"/>
        <v/>
      </c>
      <c r="AL252" s="20" t="str">
        <f>IF(E252="","",SUM( INDEX($I$9, 1) : I252))</f>
        <v/>
      </c>
      <c r="AM252" s="20" t="str">
        <f t="shared" si="130"/>
        <v/>
      </c>
      <c r="AN252" s="20" t="str">
        <f>IF(E252="","",SUM( INDEX($AM$9, 1) : AM252))</f>
        <v/>
      </c>
      <c r="AO252" s="43" t="str">
        <f t="shared" si="131"/>
        <v/>
      </c>
      <c r="AP252" s="43" t="str">
        <f t="shared" si="132"/>
        <v/>
      </c>
      <c r="AQ252" s="35" t="str">
        <f t="shared" si="133"/>
        <v/>
      </c>
      <c r="AR252" s="35" t="str">
        <f t="shared" si="134"/>
        <v/>
      </c>
      <c r="AS252" s="35" t="str">
        <f t="shared" si="135"/>
        <v/>
      </c>
      <c r="AT252" s="35" t="str">
        <f t="shared" si="136"/>
        <v/>
      </c>
      <c r="AU252" s="35" t="str">
        <f t="shared" si="137"/>
        <v/>
      </c>
      <c r="AV252" s="35" t="str">
        <f t="shared" si="138"/>
        <v/>
      </c>
      <c r="AW252" s="58" t="str">
        <f t="shared" si="139"/>
        <v/>
      </c>
      <c r="AX252" s="62" t="str">
        <f t="shared" si="140"/>
        <v/>
      </c>
      <c r="AY252" s="62" t="str">
        <f t="shared" si="141"/>
        <v/>
      </c>
      <c r="AZ252" s="62" t="str">
        <f t="shared" si="142"/>
        <v/>
      </c>
      <c r="BA252" s="62" t="str">
        <f t="shared" si="143"/>
        <v/>
      </c>
      <c r="BB252" s="62" t="str">
        <f t="shared" si="144"/>
        <v/>
      </c>
      <c r="BC252" s="62" t="str">
        <f t="shared" si="145"/>
        <v/>
      </c>
      <c r="BD252" s="69" t="str">
        <f t="shared" si="146"/>
        <v/>
      </c>
      <c r="BE252" s="69" t="str">
        <f t="shared" si="147"/>
        <v/>
      </c>
      <c r="BF252" s="69" t="str">
        <f>IF(Z252=Z253,"",SUM(AW$9:AW252)-SUM(BF$9:BF251))</f>
        <v/>
      </c>
      <c r="BG252" s="12">
        <f t="shared" si="149"/>
        <v>244</v>
      </c>
    </row>
    <row r="253" spans="1:59" ht="20.100000000000001" customHeight="1">
      <c r="A253" s="13">
        <f t="shared" si="148"/>
        <v>245</v>
      </c>
      <c r="B253" s="153"/>
      <c r="C253" s="33"/>
      <c r="D253" s="33"/>
      <c r="E253" s="154"/>
      <c r="F253" s="155"/>
      <c r="G253" s="156"/>
      <c r="H253" s="19" t="str">
        <f t="shared" si="113"/>
        <v/>
      </c>
      <c r="I253" s="157"/>
      <c r="J253" s="19" t="str">
        <f t="shared" si="114"/>
        <v/>
      </c>
      <c r="K253" s="33"/>
      <c r="L253" s="34"/>
      <c r="M253" s="34"/>
      <c r="N253" s="19" t="str">
        <f t="shared" si="115"/>
        <v/>
      </c>
      <c r="O253" s="157"/>
      <c r="P253" s="19" t="str">
        <f t="shared" si="116"/>
        <v/>
      </c>
      <c r="Q253" s="19" t="str">
        <f t="shared" si="117"/>
        <v/>
      </c>
      <c r="R253" s="22"/>
      <c r="S253" s="33"/>
      <c r="T253" s="35" t="str">
        <f>IF(E253="","",Instructions!$B$5)</f>
        <v/>
      </c>
      <c r="U253" s="75" t="str">
        <f>IF(E253="","",Instructions!$C$5)</f>
        <v/>
      </c>
      <c r="V253" s="87" t="str">
        <f t="shared" si="118"/>
        <v/>
      </c>
      <c r="W253" s="72" t="str">
        <f>IF(E253="","",VLOOKUP(D253,Supervisors!$B$9:$F$32,5,FALSE))</f>
        <v/>
      </c>
      <c r="X253" s="72" t="str">
        <f>IF(E253="","",VLOOKUP(D253,Supervisors!$B$9:$G$32,6,FALSE))</f>
        <v/>
      </c>
      <c r="Y253" s="20" t="str">
        <f t="shared" si="119"/>
        <v/>
      </c>
      <c r="Z253" s="20" t="str">
        <f t="shared" si="120"/>
        <v/>
      </c>
      <c r="AA253" s="20" t="str">
        <f t="shared" si="121"/>
        <v/>
      </c>
      <c r="AB253" s="20" t="str">
        <f t="shared" si="122"/>
        <v/>
      </c>
      <c r="AC253" s="20" t="str">
        <f t="shared" si="123"/>
        <v/>
      </c>
      <c r="AD253" s="20" t="str">
        <f t="shared" si="124"/>
        <v/>
      </c>
      <c r="AE253" s="20" t="str">
        <f>IF(E253="","",SUM( INDEX( $H$9, 1) : H253))</f>
        <v/>
      </c>
      <c r="AF253" s="20" t="str">
        <f t="shared" si="125"/>
        <v/>
      </c>
      <c r="AG253" s="20" t="str">
        <f>IF(E253="","",SUM($AF$9:AF253))</f>
        <v/>
      </c>
      <c r="AH253" s="43" t="str">
        <f t="shared" si="126"/>
        <v/>
      </c>
      <c r="AI253" s="20" t="str">
        <f t="shared" si="127"/>
        <v/>
      </c>
      <c r="AJ253" s="20" t="str">
        <f t="shared" si="128"/>
        <v/>
      </c>
      <c r="AK253" s="20" t="str">
        <f t="shared" si="129"/>
        <v/>
      </c>
      <c r="AL253" s="20" t="str">
        <f>IF(E253="","",SUM( INDEX($I$9, 1) : I253))</f>
        <v/>
      </c>
      <c r="AM253" s="20" t="str">
        <f t="shared" si="130"/>
        <v/>
      </c>
      <c r="AN253" s="20" t="str">
        <f>IF(E253="","",SUM( INDEX($AM$9, 1) : AM253))</f>
        <v/>
      </c>
      <c r="AO253" s="43" t="str">
        <f t="shared" si="131"/>
        <v/>
      </c>
      <c r="AP253" s="43" t="str">
        <f t="shared" si="132"/>
        <v/>
      </c>
      <c r="AQ253" s="35" t="str">
        <f t="shared" si="133"/>
        <v/>
      </c>
      <c r="AR253" s="35" t="str">
        <f t="shared" si="134"/>
        <v/>
      </c>
      <c r="AS253" s="35" t="str">
        <f t="shared" si="135"/>
        <v/>
      </c>
      <c r="AT253" s="35" t="str">
        <f t="shared" si="136"/>
        <v/>
      </c>
      <c r="AU253" s="35" t="str">
        <f t="shared" si="137"/>
        <v/>
      </c>
      <c r="AV253" s="35" t="str">
        <f t="shared" si="138"/>
        <v/>
      </c>
      <c r="AW253" s="58" t="str">
        <f t="shared" si="139"/>
        <v/>
      </c>
      <c r="AX253" s="62" t="str">
        <f t="shared" si="140"/>
        <v/>
      </c>
      <c r="AY253" s="62" t="str">
        <f t="shared" si="141"/>
        <v/>
      </c>
      <c r="AZ253" s="62" t="str">
        <f t="shared" si="142"/>
        <v/>
      </c>
      <c r="BA253" s="62" t="str">
        <f t="shared" si="143"/>
        <v/>
      </c>
      <c r="BB253" s="62" t="str">
        <f t="shared" si="144"/>
        <v/>
      </c>
      <c r="BC253" s="62" t="str">
        <f t="shared" si="145"/>
        <v/>
      </c>
      <c r="BD253" s="69" t="str">
        <f t="shared" si="146"/>
        <v/>
      </c>
      <c r="BE253" s="69" t="str">
        <f t="shared" si="147"/>
        <v/>
      </c>
      <c r="BF253" s="69" t="str">
        <f>IF(Z253=Z254,"",SUM(AW$9:AW253)-SUM(BF$9:BF252))</f>
        <v/>
      </c>
      <c r="BG253" s="12">
        <f t="shared" si="149"/>
        <v>245</v>
      </c>
    </row>
    <row r="254" spans="1:59" ht="20.100000000000001" customHeight="1">
      <c r="A254" s="13">
        <f t="shared" si="148"/>
        <v>246</v>
      </c>
      <c r="B254" s="153"/>
      <c r="C254" s="33"/>
      <c r="D254" s="33"/>
      <c r="E254" s="154"/>
      <c r="F254" s="155"/>
      <c r="G254" s="156"/>
      <c r="H254" s="19" t="str">
        <f t="shared" si="113"/>
        <v/>
      </c>
      <c r="I254" s="157"/>
      <c r="J254" s="19" t="str">
        <f t="shared" si="114"/>
        <v/>
      </c>
      <c r="K254" s="33"/>
      <c r="L254" s="34"/>
      <c r="M254" s="34"/>
      <c r="N254" s="19" t="str">
        <f t="shared" si="115"/>
        <v/>
      </c>
      <c r="O254" s="157"/>
      <c r="P254" s="19" t="str">
        <f t="shared" si="116"/>
        <v/>
      </c>
      <c r="Q254" s="19" t="str">
        <f t="shared" si="117"/>
        <v/>
      </c>
      <c r="R254" s="22"/>
      <c r="S254" s="33"/>
      <c r="T254" s="35" t="str">
        <f>IF(E254="","",Instructions!$B$5)</f>
        <v/>
      </c>
      <c r="U254" s="75" t="str">
        <f>IF(E254="","",Instructions!$C$5)</f>
        <v/>
      </c>
      <c r="V254" s="87" t="str">
        <f t="shared" si="118"/>
        <v/>
      </c>
      <c r="W254" s="72" t="str">
        <f>IF(E254="","",VLOOKUP(D254,Supervisors!$B$9:$F$32,5,FALSE))</f>
        <v/>
      </c>
      <c r="X254" s="72" t="str">
        <f>IF(E254="","",VLOOKUP(D254,Supervisors!$B$9:$G$32,6,FALSE))</f>
        <v/>
      </c>
      <c r="Y254" s="20" t="str">
        <f t="shared" si="119"/>
        <v/>
      </c>
      <c r="Z254" s="20" t="str">
        <f t="shared" si="120"/>
        <v/>
      </c>
      <c r="AA254" s="20" t="str">
        <f t="shared" si="121"/>
        <v/>
      </c>
      <c r="AB254" s="20" t="str">
        <f t="shared" si="122"/>
        <v/>
      </c>
      <c r="AC254" s="20" t="str">
        <f t="shared" si="123"/>
        <v/>
      </c>
      <c r="AD254" s="20" t="str">
        <f t="shared" si="124"/>
        <v/>
      </c>
      <c r="AE254" s="20" t="str">
        <f>IF(E254="","",SUM( INDEX( $H$9, 1) : H254))</f>
        <v/>
      </c>
      <c r="AF254" s="20" t="str">
        <f t="shared" si="125"/>
        <v/>
      </c>
      <c r="AG254" s="20" t="str">
        <f>IF(E254="","",SUM($AF$9:AF254))</f>
        <v/>
      </c>
      <c r="AH254" s="43" t="str">
        <f t="shared" si="126"/>
        <v/>
      </c>
      <c r="AI254" s="20" t="str">
        <f t="shared" si="127"/>
        <v/>
      </c>
      <c r="AJ254" s="20" t="str">
        <f t="shared" si="128"/>
        <v/>
      </c>
      <c r="AK254" s="20" t="str">
        <f t="shared" si="129"/>
        <v/>
      </c>
      <c r="AL254" s="20" t="str">
        <f>IF(E254="","",SUM( INDEX($I$9, 1) : I254))</f>
        <v/>
      </c>
      <c r="AM254" s="20" t="str">
        <f t="shared" si="130"/>
        <v/>
      </c>
      <c r="AN254" s="20" t="str">
        <f>IF(E254="","",SUM( INDEX($AM$9, 1) : AM254))</f>
        <v/>
      </c>
      <c r="AO254" s="43" t="str">
        <f t="shared" si="131"/>
        <v/>
      </c>
      <c r="AP254" s="43" t="str">
        <f t="shared" si="132"/>
        <v/>
      </c>
      <c r="AQ254" s="35" t="str">
        <f t="shared" si="133"/>
        <v/>
      </c>
      <c r="AR254" s="35" t="str">
        <f t="shared" si="134"/>
        <v/>
      </c>
      <c r="AS254" s="35" t="str">
        <f t="shared" si="135"/>
        <v/>
      </c>
      <c r="AT254" s="35" t="str">
        <f t="shared" si="136"/>
        <v/>
      </c>
      <c r="AU254" s="35" t="str">
        <f t="shared" si="137"/>
        <v/>
      </c>
      <c r="AV254" s="35" t="str">
        <f t="shared" si="138"/>
        <v/>
      </c>
      <c r="AW254" s="58" t="str">
        <f t="shared" si="139"/>
        <v/>
      </c>
      <c r="AX254" s="62" t="str">
        <f t="shared" si="140"/>
        <v/>
      </c>
      <c r="AY254" s="62" t="str">
        <f t="shared" si="141"/>
        <v/>
      </c>
      <c r="AZ254" s="62" t="str">
        <f t="shared" si="142"/>
        <v/>
      </c>
      <c r="BA254" s="62" t="str">
        <f t="shared" si="143"/>
        <v/>
      </c>
      <c r="BB254" s="62" t="str">
        <f t="shared" si="144"/>
        <v/>
      </c>
      <c r="BC254" s="62" t="str">
        <f t="shared" si="145"/>
        <v/>
      </c>
      <c r="BD254" s="69" t="str">
        <f t="shared" si="146"/>
        <v/>
      </c>
      <c r="BE254" s="69" t="str">
        <f t="shared" si="147"/>
        <v/>
      </c>
      <c r="BF254" s="69" t="str">
        <f>IF(Z254=Z255,"",SUM(AW$9:AW254)-SUM(BF$9:BF253))</f>
        <v/>
      </c>
      <c r="BG254" s="12">
        <f t="shared" si="149"/>
        <v>246</v>
      </c>
    </row>
    <row r="255" spans="1:59" ht="20.100000000000001" customHeight="1">
      <c r="A255" s="13">
        <f t="shared" si="148"/>
        <v>247</v>
      </c>
      <c r="B255" s="153"/>
      <c r="C255" s="33"/>
      <c r="D255" s="33"/>
      <c r="E255" s="154"/>
      <c r="F255" s="155"/>
      <c r="G255" s="156"/>
      <c r="H255" s="19" t="str">
        <f t="shared" si="113"/>
        <v/>
      </c>
      <c r="I255" s="157"/>
      <c r="J255" s="19" t="str">
        <f t="shared" si="114"/>
        <v/>
      </c>
      <c r="K255" s="33"/>
      <c r="L255" s="34"/>
      <c r="M255" s="34"/>
      <c r="N255" s="19" t="str">
        <f t="shared" si="115"/>
        <v/>
      </c>
      <c r="O255" s="157"/>
      <c r="P255" s="19" t="str">
        <f t="shared" si="116"/>
        <v/>
      </c>
      <c r="Q255" s="19" t="str">
        <f t="shared" si="117"/>
        <v/>
      </c>
      <c r="R255" s="22"/>
      <c r="S255" s="33"/>
      <c r="T255" s="35" t="str">
        <f>IF(E255="","",Instructions!$B$5)</f>
        <v/>
      </c>
      <c r="U255" s="75" t="str">
        <f>IF(E255="","",Instructions!$C$5)</f>
        <v/>
      </c>
      <c r="V255" s="87" t="str">
        <f t="shared" si="118"/>
        <v/>
      </c>
      <c r="W255" s="72" t="str">
        <f>IF(E255="","",VLOOKUP(D255,Supervisors!$B$9:$F$32,5,FALSE))</f>
        <v/>
      </c>
      <c r="X255" s="72" t="str">
        <f>IF(E255="","",VLOOKUP(D255,Supervisors!$B$9:$G$32,6,FALSE))</f>
        <v/>
      </c>
      <c r="Y255" s="20" t="str">
        <f t="shared" si="119"/>
        <v/>
      </c>
      <c r="Z255" s="20" t="str">
        <f t="shared" si="120"/>
        <v/>
      </c>
      <c r="AA255" s="20" t="str">
        <f t="shared" si="121"/>
        <v/>
      </c>
      <c r="AB255" s="20" t="str">
        <f t="shared" si="122"/>
        <v/>
      </c>
      <c r="AC255" s="20" t="str">
        <f t="shared" si="123"/>
        <v/>
      </c>
      <c r="AD255" s="20" t="str">
        <f t="shared" si="124"/>
        <v/>
      </c>
      <c r="AE255" s="20" t="str">
        <f>IF(E255="","",SUM( INDEX( $H$9, 1) : H255))</f>
        <v/>
      </c>
      <c r="AF255" s="20" t="str">
        <f t="shared" si="125"/>
        <v/>
      </c>
      <c r="AG255" s="20" t="str">
        <f>IF(E255="","",SUM($AF$9:AF255))</f>
        <v/>
      </c>
      <c r="AH255" s="43" t="str">
        <f t="shared" si="126"/>
        <v/>
      </c>
      <c r="AI255" s="20" t="str">
        <f t="shared" si="127"/>
        <v/>
      </c>
      <c r="AJ255" s="20" t="str">
        <f t="shared" si="128"/>
        <v/>
      </c>
      <c r="AK255" s="20" t="str">
        <f t="shared" si="129"/>
        <v/>
      </c>
      <c r="AL255" s="20" t="str">
        <f>IF(E255="","",SUM( INDEX($I$9, 1) : I255))</f>
        <v/>
      </c>
      <c r="AM255" s="20" t="str">
        <f t="shared" si="130"/>
        <v/>
      </c>
      <c r="AN255" s="20" t="str">
        <f>IF(E255="","",SUM( INDEX($AM$9, 1) : AM255))</f>
        <v/>
      </c>
      <c r="AO255" s="43" t="str">
        <f t="shared" si="131"/>
        <v/>
      </c>
      <c r="AP255" s="43" t="str">
        <f t="shared" si="132"/>
        <v/>
      </c>
      <c r="AQ255" s="35" t="str">
        <f t="shared" si="133"/>
        <v/>
      </c>
      <c r="AR255" s="35" t="str">
        <f t="shared" si="134"/>
        <v/>
      </c>
      <c r="AS255" s="35" t="str">
        <f t="shared" si="135"/>
        <v/>
      </c>
      <c r="AT255" s="35" t="str">
        <f t="shared" si="136"/>
        <v/>
      </c>
      <c r="AU255" s="35" t="str">
        <f t="shared" si="137"/>
        <v/>
      </c>
      <c r="AV255" s="35" t="str">
        <f t="shared" si="138"/>
        <v/>
      </c>
      <c r="AW255" s="58" t="str">
        <f t="shared" si="139"/>
        <v/>
      </c>
      <c r="AX255" s="62" t="str">
        <f t="shared" si="140"/>
        <v/>
      </c>
      <c r="AY255" s="62" t="str">
        <f t="shared" si="141"/>
        <v/>
      </c>
      <c r="AZ255" s="62" t="str">
        <f t="shared" si="142"/>
        <v/>
      </c>
      <c r="BA255" s="62" t="str">
        <f t="shared" si="143"/>
        <v/>
      </c>
      <c r="BB255" s="62" t="str">
        <f t="shared" si="144"/>
        <v/>
      </c>
      <c r="BC255" s="62" t="str">
        <f t="shared" si="145"/>
        <v/>
      </c>
      <c r="BD255" s="69" t="str">
        <f t="shared" si="146"/>
        <v/>
      </c>
      <c r="BE255" s="69" t="str">
        <f t="shared" si="147"/>
        <v/>
      </c>
      <c r="BF255" s="69" t="str">
        <f>IF(Z255=Z256,"",SUM(AW$9:AW255)-SUM(BF$9:BF254))</f>
        <v/>
      </c>
      <c r="BG255" s="12">
        <f t="shared" si="149"/>
        <v>247</v>
      </c>
    </row>
    <row r="256" spans="1:59" ht="20.100000000000001" customHeight="1">
      <c r="A256" s="13">
        <f t="shared" si="148"/>
        <v>248</v>
      </c>
      <c r="B256" s="153"/>
      <c r="C256" s="33"/>
      <c r="D256" s="33"/>
      <c r="E256" s="154"/>
      <c r="F256" s="155"/>
      <c r="G256" s="156"/>
      <c r="H256" s="19" t="str">
        <f t="shared" si="113"/>
        <v/>
      </c>
      <c r="I256" s="157"/>
      <c r="J256" s="19" t="str">
        <f t="shared" si="114"/>
        <v/>
      </c>
      <c r="K256" s="33"/>
      <c r="L256" s="34"/>
      <c r="M256" s="34"/>
      <c r="N256" s="19" t="str">
        <f t="shared" si="115"/>
        <v/>
      </c>
      <c r="O256" s="157"/>
      <c r="P256" s="19" t="str">
        <f t="shared" si="116"/>
        <v/>
      </c>
      <c r="Q256" s="19" t="str">
        <f t="shared" si="117"/>
        <v/>
      </c>
      <c r="R256" s="22"/>
      <c r="S256" s="33"/>
      <c r="T256" s="35" t="str">
        <f>IF(E256="","",Instructions!$B$5)</f>
        <v/>
      </c>
      <c r="U256" s="75" t="str">
        <f>IF(E256="","",Instructions!$C$5)</f>
        <v/>
      </c>
      <c r="V256" s="87" t="str">
        <f t="shared" si="118"/>
        <v/>
      </c>
      <c r="W256" s="72" t="str">
        <f>IF(E256="","",VLOOKUP(D256,Supervisors!$B$9:$F$32,5,FALSE))</f>
        <v/>
      </c>
      <c r="X256" s="72" t="str">
        <f>IF(E256="","",VLOOKUP(D256,Supervisors!$B$9:$G$32,6,FALSE))</f>
        <v/>
      </c>
      <c r="Y256" s="20" t="str">
        <f t="shared" si="119"/>
        <v/>
      </c>
      <c r="Z256" s="20" t="str">
        <f t="shared" si="120"/>
        <v/>
      </c>
      <c r="AA256" s="20" t="str">
        <f t="shared" si="121"/>
        <v/>
      </c>
      <c r="AB256" s="20" t="str">
        <f t="shared" si="122"/>
        <v/>
      </c>
      <c r="AC256" s="20" t="str">
        <f t="shared" si="123"/>
        <v/>
      </c>
      <c r="AD256" s="20" t="str">
        <f t="shared" si="124"/>
        <v/>
      </c>
      <c r="AE256" s="20" t="str">
        <f>IF(E256="","",SUM( INDEX( $H$9, 1) : H256))</f>
        <v/>
      </c>
      <c r="AF256" s="20" t="str">
        <f t="shared" si="125"/>
        <v/>
      </c>
      <c r="AG256" s="20" t="str">
        <f>IF(E256="","",SUM($AF$9:AF256))</f>
        <v/>
      </c>
      <c r="AH256" s="43" t="str">
        <f t="shared" si="126"/>
        <v/>
      </c>
      <c r="AI256" s="20" t="str">
        <f t="shared" si="127"/>
        <v/>
      </c>
      <c r="AJ256" s="20" t="str">
        <f t="shared" si="128"/>
        <v/>
      </c>
      <c r="AK256" s="20" t="str">
        <f t="shared" si="129"/>
        <v/>
      </c>
      <c r="AL256" s="20" t="str">
        <f>IF(E256="","",SUM( INDEX($I$9, 1) : I256))</f>
        <v/>
      </c>
      <c r="AM256" s="20" t="str">
        <f t="shared" si="130"/>
        <v/>
      </c>
      <c r="AN256" s="20" t="str">
        <f>IF(E256="","",SUM( INDEX($AM$9, 1) : AM256))</f>
        <v/>
      </c>
      <c r="AO256" s="43" t="str">
        <f t="shared" si="131"/>
        <v/>
      </c>
      <c r="AP256" s="43" t="str">
        <f t="shared" si="132"/>
        <v/>
      </c>
      <c r="AQ256" s="35" t="str">
        <f t="shared" si="133"/>
        <v/>
      </c>
      <c r="AR256" s="35" t="str">
        <f t="shared" si="134"/>
        <v/>
      </c>
      <c r="AS256" s="35" t="str">
        <f t="shared" si="135"/>
        <v/>
      </c>
      <c r="AT256" s="35" t="str">
        <f t="shared" si="136"/>
        <v/>
      </c>
      <c r="AU256" s="35" t="str">
        <f t="shared" si="137"/>
        <v/>
      </c>
      <c r="AV256" s="35" t="str">
        <f t="shared" si="138"/>
        <v/>
      </c>
      <c r="AW256" s="58" t="str">
        <f t="shared" si="139"/>
        <v/>
      </c>
      <c r="AX256" s="62" t="str">
        <f t="shared" si="140"/>
        <v/>
      </c>
      <c r="AY256" s="62" t="str">
        <f t="shared" si="141"/>
        <v/>
      </c>
      <c r="AZ256" s="62" t="str">
        <f t="shared" si="142"/>
        <v/>
      </c>
      <c r="BA256" s="62" t="str">
        <f t="shared" si="143"/>
        <v/>
      </c>
      <c r="BB256" s="62" t="str">
        <f t="shared" si="144"/>
        <v/>
      </c>
      <c r="BC256" s="62" t="str">
        <f t="shared" si="145"/>
        <v/>
      </c>
      <c r="BD256" s="69" t="str">
        <f t="shared" si="146"/>
        <v/>
      </c>
      <c r="BE256" s="69" t="str">
        <f t="shared" si="147"/>
        <v/>
      </c>
      <c r="BF256" s="69" t="str">
        <f>IF(Z256=Z257,"",SUM(AW$9:AW256)-SUM(BF$9:BF255))</f>
        <v/>
      </c>
      <c r="BG256" s="12">
        <f t="shared" si="149"/>
        <v>248</v>
      </c>
    </row>
    <row r="257" spans="1:59" ht="20.100000000000001" customHeight="1">
      <c r="A257" s="13">
        <f t="shared" si="148"/>
        <v>249</v>
      </c>
      <c r="B257" s="153"/>
      <c r="C257" s="33"/>
      <c r="D257" s="33"/>
      <c r="E257" s="154"/>
      <c r="F257" s="155"/>
      <c r="G257" s="156"/>
      <c r="H257" s="19" t="str">
        <f t="shared" si="113"/>
        <v/>
      </c>
      <c r="I257" s="157"/>
      <c r="J257" s="19" t="str">
        <f t="shared" si="114"/>
        <v/>
      </c>
      <c r="K257" s="33"/>
      <c r="L257" s="34"/>
      <c r="M257" s="34"/>
      <c r="N257" s="19" t="str">
        <f t="shared" si="115"/>
        <v/>
      </c>
      <c r="O257" s="157"/>
      <c r="P257" s="19" t="str">
        <f t="shared" si="116"/>
        <v/>
      </c>
      <c r="Q257" s="19" t="str">
        <f t="shared" si="117"/>
        <v/>
      </c>
      <c r="R257" s="22"/>
      <c r="S257" s="33"/>
      <c r="T257" s="35" t="str">
        <f>IF(E257="","",Instructions!$B$5)</f>
        <v/>
      </c>
      <c r="U257" s="75" t="str">
        <f>IF(E257="","",Instructions!$C$5)</f>
        <v/>
      </c>
      <c r="V257" s="87" t="str">
        <f t="shared" si="118"/>
        <v/>
      </c>
      <c r="W257" s="72" t="str">
        <f>IF(E257="","",VLOOKUP(D257,Supervisors!$B$9:$F$32,5,FALSE))</f>
        <v/>
      </c>
      <c r="X257" s="72" t="str">
        <f>IF(E257="","",VLOOKUP(D257,Supervisors!$B$9:$G$32,6,FALSE))</f>
        <v/>
      </c>
      <c r="Y257" s="20" t="str">
        <f t="shared" si="119"/>
        <v/>
      </c>
      <c r="Z257" s="20" t="str">
        <f t="shared" si="120"/>
        <v/>
      </c>
      <c r="AA257" s="20" t="str">
        <f t="shared" si="121"/>
        <v/>
      </c>
      <c r="AB257" s="20" t="str">
        <f t="shared" si="122"/>
        <v/>
      </c>
      <c r="AC257" s="20" t="str">
        <f t="shared" si="123"/>
        <v/>
      </c>
      <c r="AD257" s="20" t="str">
        <f t="shared" si="124"/>
        <v/>
      </c>
      <c r="AE257" s="20" t="str">
        <f>IF(E257="","",SUM( INDEX( $H$9, 1) : H257))</f>
        <v/>
      </c>
      <c r="AF257" s="20" t="str">
        <f t="shared" si="125"/>
        <v/>
      </c>
      <c r="AG257" s="20" t="str">
        <f>IF(E257="","",SUM($AF$9:AF257))</f>
        <v/>
      </c>
      <c r="AH257" s="43" t="str">
        <f t="shared" si="126"/>
        <v/>
      </c>
      <c r="AI257" s="20" t="str">
        <f t="shared" si="127"/>
        <v/>
      </c>
      <c r="AJ257" s="20" t="str">
        <f t="shared" si="128"/>
        <v/>
      </c>
      <c r="AK257" s="20" t="str">
        <f t="shared" si="129"/>
        <v/>
      </c>
      <c r="AL257" s="20" t="str">
        <f>IF(E257="","",SUM( INDEX($I$9, 1) : I257))</f>
        <v/>
      </c>
      <c r="AM257" s="20" t="str">
        <f t="shared" si="130"/>
        <v/>
      </c>
      <c r="AN257" s="20" t="str">
        <f>IF(E257="","",SUM( INDEX($AM$9, 1) : AM257))</f>
        <v/>
      </c>
      <c r="AO257" s="43" t="str">
        <f t="shared" si="131"/>
        <v/>
      </c>
      <c r="AP257" s="43" t="str">
        <f t="shared" si="132"/>
        <v/>
      </c>
      <c r="AQ257" s="35" t="str">
        <f t="shared" si="133"/>
        <v/>
      </c>
      <c r="AR257" s="35" t="str">
        <f t="shared" si="134"/>
        <v/>
      </c>
      <c r="AS257" s="35" t="str">
        <f t="shared" si="135"/>
        <v/>
      </c>
      <c r="AT257" s="35" t="str">
        <f t="shared" si="136"/>
        <v/>
      </c>
      <c r="AU257" s="35" t="str">
        <f t="shared" si="137"/>
        <v/>
      </c>
      <c r="AV257" s="35" t="str">
        <f t="shared" si="138"/>
        <v/>
      </c>
      <c r="AW257" s="58" t="str">
        <f t="shared" si="139"/>
        <v/>
      </c>
      <c r="AX257" s="62" t="str">
        <f t="shared" si="140"/>
        <v/>
      </c>
      <c r="AY257" s="62" t="str">
        <f t="shared" si="141"/>
        <v/>
      </c>
      <c r="AZ257" s="62" t="str">
        <f t="shared" si="142"/>
        <v/>
      </c>
      <c r="BA257" s="62" t="str">
        <f t="shared" si="143"/>
        <v/>
      </c>
      <c r="BB257" s="62" t="str">
        <f t="shared" si="144"/>
        <v/>
      </c>
      <c r="BC257" s="62" t="str">
        <f t="shared" si="145"/>
        <v/>
      </c>
      <c r="BD257" s="69" t="str">
        <f t="shared" si="146"/>
        <v/>
      </c>
      <c r="BE257" s="69" t="str">
        <f t="shared" si="147"/>
        <v/>
      </c>
      <c r="BF257" s="69" t="str">
        <f>IF(Z257=Z258,"",SUM(AW$9:AW257)-SUM(BF$9:BF256))</f>
        <v/>
      </c>
      <c r="BG257" s="12">
        <f t="shared" si="149"/>
        <v>249</v>
      </c>
    </row>
    <row r="258" spans="1:59" ht="20.100000000000001" customHeight="1">
      <c r="A258" s="13">
        <f t="shared" si="148"/>
        <v>250</v>
      </c>
      <c r="B258" s="153"/>
      <c r="C258" s="33"/>
      <c r="D258" s="33"/>
      <c r="E258" s="154"/>
      <c r="F258" s="155"/>
      <c r="G258" s="156"/>
      <c r="H258" s="19" t="str">
        <f t="shared" si="113"/>
        <v/>
      </c>
      <c r="I258" s="157"/>
      <c r="J258" s="19" t="str">
        <f t="shared" si="114"/>
        <v/>
      </c>
      <c r="K258" s="33"/>
      <c r="L258" s="34"/>
      <c r="M258" s="34"/>
      <c r="N258" s="19" t="str">
        <f t="shared" si="115"/>
        <v/>
      </c>
      <c r="O258" s="157"/>
      <c r="P258" s="19" t="str">
        <f t="shared" si="116"/>
        <v/>
      </c>
      <c r="Q258" s="19" t="str">
        <f t="shared" si="117"/>
        <v/>
      </c>
      <c r="R258" s="22"/>
      <c r="S258" s="33"/>
      <c r="T258" s="35" t="str">
        <f>IF(E258="","",Instructions!$B$5)</f>
        <v/>
      </c>
      <c r="U258" s="75" t="str">
        <f>IF(E258="","",Instructions!$C$5)</f>
        <v/>
      </c>
      <c r="V258" s="87" t="str">
        <f t="shared" si="118"/>
        <v/>
      </c>
      <c r="W258" s="72" t="str">
        <f>IF(E258="","",VLOOKUP(D258,Supervisors!$B$9:$F$32,5,FALSE))</f>
        <v/>
      </c>
      <c r="X258" s="72" t="str">
        <f>IF(E258="","",VLOOKUP(D258,Supervisors!$B$9:$G$32,6,FALSE))</f>
        <v/>
      </c>
      <c r="Y258" s="20" t="str">
        <f t="shared" si="119"/>
        <v/>
      </c>
      <c r="Z258" s="20" t="str">
        <f t="shared" si="120"/>
        <v/>
      </c>
      <c r="AA258" s="20" t="str">
        <f t="shared" si="121"/>
        <v/>
      </c>
      <c r="AB258" s="20" t="str">
        <f t="shared" si="122"/>
        <v/>
      </c>
      <c r="AC258" s="20" t="str">
        <f t="shared" si="123"/>
        <v/>
      </c>
      <c r="AD258" s="20" t="str">
        <f t="shared" si="124"/>
        <v/>
      </c>
      <c r="AE258" s="20" t="str">
        <f>IF(E258="","",SUM( INDEX( $H$9, 1) : H258))</f>
        <v/>
      </c>
      <c r="AF258" s="20" t="str">
        <f t="shared" si="125"/>
        <v/>
      </c>
      <c r="AG258" s="20" t="str">
        <f>IF(E258="","",SUM($AF$9:AF258))</f>
        <v/>
      </c>
      <c r="AH258" s="43" t="str">
        <f t="shared" si="126"/>
        <v/>
      </c>
      <c r="AI258" s="20" t="str">
        <f t="shared" si="127"/>
        <v/>
      </c>
      <c r="AJ258" s="20" t="str">
        <f t="shared" si="128"/>
        <v/>
      </c>
      <c r="AK258" s="20" t="str">
        <f t="shared" si="129"/>
        <v/>
      </c>
      <c r="AL258" s="20" t="str">
        <f>IF(E258="","",SUM( INDEX($I$9, 1) : I258))</f>
        <v/>
      </c>
      <c r="AM258" s="20" t="str">
        <f t="shared" si="130"/>
        <v/>
      </c>
      <c r="AN258" s="20" t="str">
        <f>IF(E258="","",SUM( INDEX($AM$9, 1) : AM258))</f>
        <v/>
      </c>
      <c r="AO258" s="43" t="str">
        <f t="shared" si="131"/>
        <v/>
      </c>
      <c r="AP258" s="43" t="str">
        <f t="shared" si="132"/>
        <v/>
      </c>
      <c r="AQ258" s="35" t="str">
        <f t="shared" si="133"/>
        <v/>
      </c>
      <c r="AR258" s="35" t="str">
        <f t="shared" si="134"/>
        <v/>
      </c>
      <c r="AS258" s="35" t="str">
        <f t="shared" si="135"/>
        <v/>
      </c>
      <c r="AT258" s="35" t="str">
        <f t="shared" si="136"/>
        <v/>
      </c>
      <c r="AU258" s="35" t="str">
        <f t="shared" si="137"/>
        <v/>
      </c>
      <c r="AV258" s="35" t="str">
        <f t="shared" si="138"/>
        <v/>
      </c>
      <c r="AW258" s="58" t="str">
        <f t="shared" si="139"/>
        <v/>
      </c>
      <c r="AX258" s="62" t="str">
        <f t="shared" si="140"/>
        <v/>
      </c>
      <c r="AY258" s="62" t="str">
        <f t="shared" si="141"/>
        <v/>
      </c>
      <c r="AZ258" s="62" t="str">
        <f t="shared" si="142"/>
        <v/>
      </c>
      <c r="BA258" s="62" t="str">
        <f t="shared" si="143"/>
        <v/>
      </c>
      <c r="BB258" s="62" t="str">
        <f t="shared" si="144"/>
        <v/>
      </c>
      <c r="BC258" s="62" t="str">
        <f t="shared" si="145"/>
        <v/>
      </c>
      <c r="BD258" s="69" t="str">
        <f t="shared" si="146"/>
        <v/>
      </c>
      <c r="BE258" s="69" t="str">
        <f t="shared" si="147"/>
        <v/>
      </c>
      <c r="BF258" s="69" t="str">
        <f>IF(Z258=Z259,"",SUM(AW$9:AW258)-SUM(BF$9:BF257))</f>
        <v/>
      </c>
      <c r="BG258" s="12">
        <f t="shared" si="149"/>
        <v>250</v>
      </c>
    </row>
    <row r="259" spans="1:59" ht="20.100000000000001" customHeight="1">
      <c r="A259" s="13">
        <f t="shared" si="148"/>
        <v>251</v>
      </c>
      <c r="B259" s="153"/>
      <c r="C259" s="33"/>
      <c r="D259" s="33"/>
      <c r="E259" s="154"/>
      <c r="F259" s="155"/>
      <c r="G259" s="156"/>
      <c r="H259" s="19" t="str">
        <f t="shared" si="113"/>
        <v/>
      </c>
      <c r="I259" s="157"/>
      <c r="J259" s="19" t="str">
        <f t="shared" si="114"/>
        <v/>
      </c>
      <c r="K259" s="33"/>
      <c r="L259" s="34"/>
      <c r="M259" s="34"/>
      <c r="N259" s="19" t="str">
        <f t="shared" si="115"/>
        <v/>
      </c>
      <c r="O259" s="157"/>
      <c r="P259" s="19" t="str">
        <f t="shared" si="116"/>
        <v/>
      </c>
      <c r="Q259" s="19" t="str">
        <f t="shared" si="117"/>
        <v/>
      </c>
      <c r="R259" s="22"/>
      <c r="S259" s="33"/>
      <c r="T259" s="35" t="str">
        <f>IF(E259="","",Instructions!$B$5)</f>
        <v/>
      </c>
      <c r="U259" s="75" t="str">
        <f>IF(E259="","",Instructions!$C$5)</f>
        <v/>
      </c>
      <c r="V259" s="87" t="str">
        <f t="shared" si="118"/>
        <v/>
      </c>
      <c r="W259" s="72" t="str">
        <f>IF(E259="","",VLOOKUP(D259,Supervisors!$B$9:$F$32,5,FALSE))</f>
        <v/>
      </c>
      <c r="X259" s="72" t="str">
        <f>IF(E259="","",VLOOKUP(D259,Supervisors!$B$9:$G$32,6,FALSE))</f>
        <v/>
      </c>
      <c r="Y259" s="20" t="str">
        <f t="shared" si="119"/>
        <v/>
      </c>
      <c r="Z259" s="20" t="str">
        <f t="shared" si="120"/>
        <v/>
      </c>
      <c r="AA259" s="20" t="str">
        <f t="shared" si="121"/>
        <v/>
      </c>
      <c r="AB259" s="20" t="str">
        <f t="shared" si="122"/>
        <v/>
      </c>
      <c r="AC259" s="20" t="str">
        <f t="shared" si="123"/>
        <v/>
      </c>
      <c r="AD259" s="20" t="str">
        <f t="shared" si="124"/>
        <v/>
      </c>
      <c r="AE259" s="20" t="str">
        <f>IF(E259="","",SUM( INDEX( $H$9, 1) : H259))</f>
        <v/>
      </c>
      <c r="AF259" s="20" t="str">
        <f t="shared" si="125"/>
        <v/>
      </c>
      <c r="AG259" s="20" t="str">
        <f>IF(E259="","",SUM($AF$9:AF259))</f>
        <v/>
      </c>
      <c r="AH259" s="43" t="str">
        <f t="shared" si="126"/>
        <v/>
      </c>
      <c r="AI259" s="20" t="str">
        <f t="shared" si="127"/>
        <v/>
      </c>
      <c r="AJ259" s="20" t="str">
        <f t="shared" si="128"/>
        <v/>
      </c>
      <c r="AK259" s="20" t="str">
        <f t="shared" si="129"/>
        <v/>
      </c>
      <c r="AL259" s="20" t="str">
        <f>IF(E259="","",SUM( INDEX($I$9, 1) : I259))</f>
        <v/>
      </c>
      <c r="AM259" s="20" t="str">
        <f t="shared" si="130"/>
        <v/>
      </c>
      <c r="AN259" s="20" t="str">
        <f>IF(E259="","",SUM( INDEX($AM$9, 1) : AM259))</f>
        <v/>
      </c>
      <c r="AO259" s="43" t="str">
        <f t="shared" si="131"/>
        <v/>
      </c>
      <c r="AP259" s="43" t="str">
        <f t="shared" si="132"/>
        <v/>
      </c>
      <c r="AQ259" s="35" t="str">
        <f t="shared" si="133"/>
        <v/>
      </c>
      <c r="AR259" s="35" t="str">
        <f t="shared" si="134"/>
        <v/>
      </c>
      <c r="AS259" s="35" t="str">
        <f t="shared" si="135"/>
        <v/>
      </c>
      <c r="AT259" s="35" t="str">
        <f t="shared" si="136"/>
        <v/>
      </c>
      <c r="AU259" s="35" t="str">
        <f t="shared" si="137"/>
        <v/>
      </c>
      <c r="AV259" s="35" t="str">
        <f t="shared" si="138"/>
        <v/>
      </c>
      <c r="AW259" s="58" t="str">
        <f t="shared" si="139"/>
        <v/>
      </c>
      <c r="AX259" s="62" t="str">
        <f t="shared" si="140"/>
        <v/>
      </c>
      <c r="AY259" s="62" t="str">
        <f t="shared" si="141"/>
        <v/>
      </c>
      <c r="AZ259" s="62" t="str">
        <f t="shared" si="142"/>
        <v/>
      </c>
      <c r="BA259" s="62" t="str">
        <f t="shared" si="143"/>
        <v/>
      </c>
      <c r="BB259" s="62" t="str">
        <f t="shared" si="144"/>
        <v/>
      </c>
      <c r="BC259" s="62" t="str">
        <f t="shared" si="145"/>
        <v/>
      </c>
      <c r="BD259" s="69" t="str">
        <f t="shared" si="146"/>
        <v/>
      </c>
      <c r="BE259" s="69" t="str">
        <f t="shared" si="147"/>
        <v/>
      </c>
      <c r="BF259" s="69" t="str">
        <f>IF(Z259=Z260,"",SUM(AW$9:AW259)-SUM(BF$9:BF258))</f>
        <v/>
      </c>
      <c r="BG259" s="12">
        <f t="shared" si="149"/>
        <v>251</v>
      </c>
    </row>
    <row r="260" spans="1:59" ht="20.100000000000001" customHeight="1">
      <c r="A260" s="13">
        <f t="shared" si="148"/>
        <v>252</v>
      </c>
      <c r="B260" s="153"/>
      <c r="C260" s="33"/>
      <c r="D260" s="33"/>
      <c r="E260" s="154"/>
      <c r="F260" s="155"/>
      <c r="G260" s="156"/>
      <c r="H260" s="19" t="str">
        <f t="shared" si="113"/>
        <v/>
      </c>
      <c r="I260" s="157"/>
      <c r="J260" s="19" t="str">
        <f t="shared" si="114"/>
        <v/>
      </c>
      <c r="K260" s="33"/>
      <c r="L260" s="34"/>
      <c r="M260" s="34"/>
      <c r="N260" s="19" t="str">
        <f t="shared" si="115"/>
        <v/>
      </c>
      <c r="O260" s="157"/>
      <c r="P260" s="19" t="str">
        <f t="shared" si="116"/>
        <v/>
      </c>
      <c r="Q260" s="19" t="str">
        <f t="shared" si="117"/>
        <v/>
      </c>
      <c r="R260" s="22"/>
      <c r="S260" s="33"/>
      <c r="T260" s="35" t="str">
        <f>IF(E260="","",Instructions!$B$5)</f>
        <v/>
      </c>
      <c r="U260" s="75" t="str">
        <f>IF(E260="","",Instructions!$C$5)</f>
        <v/>
      </c>
      <c r="V260" s="87" t="str">
        <f t="shared" si="118"/>
        <v/>
      </c>
      <c r="W260" s="72" t="str">
        <f>IF(E260="","",VLOOKUP(D260,Supervisors!$B$9:$F$32,5,FALSE))</f>
        <v/>
      </c>
      <c r="X260" s="72" t="str">
        <f>IF(E260="","",VLOOKUP(D260,Supervisors!$B$9:$G$32,6,FALSE))</f>
        <v/>
      </c>
      <c r="Y260" s="20" t="str">
        <f t="shared" si="119"/>
        <v/>
      </c>
      <c r="Z260" s="20" t="str">
        <f t="shared" si="120"/>
        <v/>
      </c>
      <c r="AA260" s="20" t="str">
        <f t="shared" si="121"/>
        <v/>
      </c>
      <c r="AB260" s="20" t="str">
        <f t="shared" si="122"/>
        <v/>
      </c>
      <c r="AC260" s="20" t="str">
        <f t="shared" si="123"/>
        <v/>
      </c>
      <c r="AD260" s="20" t="str">
        <f t="shared" si="124"/>
        <v/>
      </c>
      <c r="AE260" s="20" t="str">
        <f>IF(E260="","",SUM( INDEX( $H$9, 1) : H260))</f>
        <v/>
      </c>
      <c r="AF260" s="20" t="str">
        <f t="shared" si="125"/>
        <v/>
      </c>
      <c r="AG260" s="20" t="str">
        <f>IF(E260="","",SUM($AF$9:AF260))</f>
        <v/>
      </c>
      <c r="AH260" s="43" t="str">
        <f t="shared" si="126"/>
        <v/>
      </c>
      <c r="AI260" s="20" t="str">
        <f t="shared" si="127"/>
        <v/>
      </c>
      <c r="AJ260" s="20" t="str">
        <f t="shared" si="128"/>
        <v/>
      </c>
      <c r="AK260" s="20" t="str">
        <f t="shared" si="129"/>
        <v/>
      </c>
      <c r="AL260" s="20" t="str">
        <f>IF(E260="","",SUM( INDEX($I$9, 1) : I260))</f>
        <v/>
      </c>
      <c r="AM260" s="20" t="str">
        <f t="shared" si="130"/>
        <v/>
      </c>
      <c r="AN260" s="20" t="str">
        <f>IF(E260="","",SUM( INDEX($AM$9, 1) : AM260))</f>
        <v/>
      </c>
      <c r="AO260" s="43" t="str">
        <f t="shared" si="131"/>
        <v/>
      </c>
      <c r="AP260" s="43" t="str">
        <f t="shared" si="132"/>
        <v/>
      </c>
      <c r="AQ260" s="35" t="str">
        <f t="shared" si="133"/>
        <v/>
      </c>
      <c r="AR260" s="35" t="str">
        <f t="shared" si="134"/>
        <v/>
      </c>
      <c r="AS260" s="35" t="str">
        <f t="shared" si="135"/>
        <v/>
      </c>
      <c r="AT260" s="35" t="str">
        <f t="shared" si="136"/>
        <v/>
      </c>
      <c r="AU260" s="35" t="str">
        <f t="shared" si="137"/>
        <v/>
      </c>
      <c r="AV260" s="35" t="str">
        <f t="shared" si="138"/>
        <v/>
      </c>
      <c r="AW260" s="58" t="str">
        <f t="shared" si="139"/>
        <v/>
      </c>
      <c r="AX260" s="62" t="str">
        <f t="shared" si="140"/>
        <v/>
      </c>
      <c r="AY260" s="62" t="str">
        <f t="shared" si="141"/>
        <v/>
      </c>
      <c r="AZ260" s="62" t="str">
        <f t="shared" si="142"/>
        <v/>
      </c>
      <c r="BA260" s="62" t="str">
        <f t="shared" si="143"/>
        <v/>
      </c>
      <c r="BB260" s="62" t="str">
        <f t="shared" si="144"/>
        <v/>
      </c>
      <c r="BC260" s="62" t="str">
        <f t="shared" si="145"/>
        <v/>
      </c>
      <c r="BD260" s="69" t="str">
        <f t="shared" si="146"/>
        <v/>
      </c>
      <c r="BE260" s="69" t="str">
        <f t="shared" si="147"/>
        <v/>
      </c>
      <c r="BF260" s="69" t="str">
        <f>IF(Z260=Z261,"",SUM(AW$9:AW260)-SUM(BF$9:BF259))</f>
        <v/>
      </c>
      <c r="BG260" s="12">
        <f t="shared" si="149"/>
        <v>252</v>
      </c>
    </row>
    <row r="261" spans="1:59" ht="20.100000000000001" customHeight="1">
      <c r="A261" s="13">
        <f t="shared" si="148"/>
        <v>253</v>
      </c>
      <c r="B261" s="153"/>
      <c r="C261" s="33"/>
      <c r="D261" s="33"/>
      <c r="E261" s="154"/>
      <c r="F261" s="155"/>
      <c r="G261" s="156"/>
      <c r="H261" s="19" t="str">
        <f t="shared" si="113"/>
        <v/>
      </c>
      <c r="I261" s="157"/>
      <c r="J261" s="19" t="str">
        <f t="shared" si="114"/>
        <v/>
      </c>
      <c r="K261" s="33"/>
      <c r="L261" s="34"/>
      <c r="M261" s="34"/>
      <c r="N261" s="19" t="str">
        <f t="shared" si="115"/>
        <v/>
      </c>
      <c r="O261" s="157"/>
      <c r="P261" s="19" t="str">
        <f t="shared" si="116"/>
        <v/>
      </c>
      <c r="Q261" s="19" t="str">
        <f t="shared" si="117"/>
        <v/>
      </c>
      <c r="R261" s="22"/>
      <c r="S261" s="33"/>
      <c r="T261" s="35" t="str">
        <f>IF(E261="","",Instructions!$B$5)</f>
        <v/>
      </c>
      <c r="U261" s="75" t="str">
        <f>IF(E261="","",Instructions!$C$5)</f>
        <v/>
      </c>
      <c r="V261" s="87" t="str">
        <f t="shared" si="118"/>
        <v/>
      </c>
      <c r="W261" s="72" t="str">
        <f>IF(E261="","",VLOOKUP(D261,Supervisors!$B$9:$F$32,5,FALSE))</f>
        <v/>
      </c>
      <c r="X261" s="72" t="str">
        <f>IF(E261="","",VLOOKUP(D261,Supervisors!$B$9:$G$32,6,FALSE))</f>
        <v/>
      </c>
      <c r="Y261" s="20" t="str">
        <f t="shared" si="119"/>
        <v/>
      </c>
      <c r="Z261" s="20" t="str">
        <f t="shared" si="120"/>
        <v/>
      </c>
      <c r="AA261" s="20" t="str">
        <f t="shared" si="121"/>
        <v/>
      </c>
      <c r="AB261" s="20" t="str">
        <f t="shared" si="122"/>
        <v/>
      </c>
      <c r="AC261" s="20" t="str">
        <f t="shared" si="123"/>
        <v/>
      </c>
      <c r="AD261" s="20" t="str">
        <f t="shared" si="124"/>
        <v/>
      </c>
      <c r="AE261" s="20" t="str">
        <f>IF(E261="","",SUM( INDEX( $H$9, 1) : H261))</f>
        <v/>
      </c>
      <c r="AF261" s="20" t="str">
        <f t="shared" si="125"/>
        <v/>
      </c>
      <c r="AG261" s="20" t="str">
        <f>IF(E261="","",SUM($AF$9:AF261))</f>
        <v/>
      </c>
      <c r="AH261" s="43" t="str">
        <f t="shared" si="126"/>
        <v/>
      </c>
      <c r="AI261" s="20" t="str">
        <f t="shared" si="127"/>
        <v/>
      </c>
      <c r="AJ261" s="20" t="str">
        <f t="shared" si="128"/>
        <v/>
      </c>
      <c r="AK261" s="20" t="str">
        <f t="shared" si="129"/>
        <v/>
      </c>
      <c r="AL261" s="20" t="str">
        <f>IF(E261="","",SUM( INDEX($I$9, 1) : I261))</f>
        <v/>
      </c>
      <c r="AM261" s="20" t="str">
        <f t="shared" si="130"/>
        <v/>
      </c>
      <c r="AN261" s="20" t="str">
        <f>IF(E261="","",SUM( INDEX($AM$9, 1) : AM261))</f>
        <v/>
      </c>
      <c r="AO261" s="43" t="str">
        <f t="shared" si="131"/>
        <v/>
      </c>
      <c r="AP261" s="43" t="str">
        <f t="shared" si="132"/>
        <v/>
      </c>
      <c r="AQ261" s="35" t="str">
        <f t="shared" si="133"/>
        <v/>
      </c>
      <c r="AR261" s="35" t="str">
        <f t="shared" si="134"/>
        <v/>
      </c>
      <c r="AS261" s="35" t="str">
        <f t="shared" si="135"/>
        <v/>
      </c>
      <c r="AT261" s="35" t="str">
        <f t="shared" si="136"/>
        <v/>
      </c>
      <c r="AU261" s="35" t="str">
        <f t="shared" si="137"/>
        <v/>
      </c>
      <c r="AV261" s="35" t="str">
        <f t="shared" si="138"/>
        <v/>
      </c>
      <c r="AW261" s="58" t="str">
        <f t="shared" si="139"/>
        <v/>
      </c>
      <c r="AX261" s="62" t="str">
        <f t="shared" si="140"/>
        <v/>
      </c>
      <c r="AY261" s="62" t="str">
        <f t="shared" si="141"/>
        <v/>
      </c>
      <c r="AZ261" s="62" t="str">
        <f t="shared" si="142"/>
        <v/>
      </c>
      <c r="BA261" s="62" t="str">
        <f t="shared" si="143"/>
        <v/>
      </c>
      <c r="BB261" s="62" t="str">
        <f t="shared" si="144"/>
        <v/>
      </c>
      <c r="BC261" s="62" t="str">
        <f t="shared" si="145"/>
        <v/>
      </c>
      <c r="BD261" s="69" t="str">
        <f t="shared" si="146"/>
        <v/>
      </c>
      <c r="BE261" s="69" t="str">
        <f t="shared" si="147"/>
        <v/>
      </c>
      <c r="BF261" s="69" t="str">
        <f>IF(Z261=Z262,"",SUM(AW$9:AW261)-SUM(BF$9:BF260))</f>
        <v/>
      </c>
      <c r="BG261" s="12">
        <f t="shared" si="149"/>
        <v>253</v>
      </c>
    </row>
    <row r="262" spans="1:59" ht="20.100000000000001" customHeight="1">
      <c r="A262" s="13">
        <f t="shared" si="148"/>
        <v>254</v>
      </c>
      <c r="B262" s="153"/>
      <c r="C262" s="33"/>
      <c r="D262" s="33"/>
      <c r="E262" s="154"/>
      <c r="F262" s="155"/>
      <c r="G262" s="156"/>
      <c r="H262" s="19" t="str">
        <f t="shared" si="113"/>
        <v/>
      </c>
      <c r="I262" s="157"/>
      <c r="J262" s="19" t="str">
        <f t="shared" si="114"/>
        <v/>
      </c>
      <c r="K262" s="33"/>
      <c r="L262" s="34"/>
      <c r="M262" s="34"/>
      <c r="N262" s="19" t="str">
        <f t="shared" si="115"/>
        <v/>
      </c>
      <c r="O262" s="157"/>
      <c r="P262" s="19" t="str">
        <f t="shared" si="116"/>
        <v/>
      </c>
      <c r="Q262" s="19" t="str">
        <f t="shared" si="117"/>
        <v/>
      </c>
      <c r="R262" s="22"/>
      <c r="S262" s="33"/>
      <c r="T262" s="35" t="str">
        <f>IF(E262="","",Instructions!$B$5)</f>
        <v/>
      </c>
      <c r="U262" s="75" t="str">
        <f>IF(E262="","",Instructions!$C$5)</f>
        <v/>
      </c>
      <c r="V262" s="87" t="str">
        <f t="shared" si="118"/>
        <v/>
      </c>
      <c r="W262" s="72" t="str">
        <f>IF(E262="","",VLOOKUP(D262,Supervisors!$B$9:$F$32,5,FALSE))</f>
        <v/>
      </c>
      <c r="X262" s="72" t="str">
        <f>IF(E262="","",VLOOKUP(D262,Supervisors!$B$9:$G$32,6,FALSE))</f>
        <v/>
      </c>
      <c r="Y262" s="20" t="str">
        <f t="shared" si="119"/>
        <v/>
      </c>
      <c r="Z262" s="20" t="str">
        <f t="shared" si="120"/>
        <v/>
      </c>
      <c r="AA262" s="20" t="str">
        <f t="shared" si="121"/>
        <v/>
      </c>
      <c r="AB262" s="20" t="str">
        <f t="shared" si="122"/>
        <v/>
      </c>
      <c r="AC262" s="20" t="str">
        <f t="shared" si="123"/>
        <v/>
      </c>
      <c r="AD262" s="20" t="str">
        <f t="shared" si="124"/>
        <v/>
      </c>
      <c r="AE262" s="20" t="str">
        <f>IF(E262="","",SUM( INDEX( $H$9, 1) : H262))</f>
        <v/>
      </c>
      <c r="AF262" s="20" t="str">
        <f t="shared" si="125"/>
        <v/>
      </c>
      <c r="AG262" s="20" t="str">
        <f>IF(E262="","",SUM($AF$9:AF262))</f>
        <v/>
      </c>
      <c r="AH262" s="43" t="str">
        <f t="shared" si="126"/>
        <v/>
      </c>
      <c r="AI262" s="20" t="str">
        <f t="shared" si="127"/>
        <v/>
      </c>
      <c r="AJ262" s="20" t="str">
        <f t="shared" si="128"/>
        <v/>
      </c>
      <c r="AK262" s="20" t="str">
        <f t="shared" si="129"/>
        <v/>
      </c>
      <c r="AL262" s="20" t="str">
        <f>IF(E262="","",SUM( INDEX($I$9, 1) : I262))</f>
        <v/>
      </c>
      <c r="AM262" s="20" t="str">
        <f t="shared" si="130"/>
        <v/>
      </c>
      <c r="AN262" s="20" t="str">
        <f>IF(E262="","",SUM( INDEX($AM$9, 1) : AM262))</f>
        <v/>
      </c>
      <c r="AO262" s="43" t="str">
        <f t="shared" si="131"/>
        <v/>
      </c>
      <c r="AP262" s="43" t="str">
        <f t="shared" si="132"/>
        <v/>
      </c>
      <c r="AQ262" s="35" t="str">
        <f t="shared" si="133"/>
        <v/>
      </c>
      <c r="AR262" s="35" t="str">
        <f t="shared" si="134"/>
        <v/>
      </c>
      <c r="AS262" s="35" t="str">
        <f t="shared" si="135"/>
        <v/>
      </c>
      <c r="AT262" s="35" t="str">
        <f t="shared" si="136"/>
        <v/>
      </c>
      <c r="AU262" s="35" t="str">
        <f t="shared" si="137"/>
        <v/>
      </c>
      <c r="AV262" s="35" t="str">
        <f t="shared" si="138"/>
        <v/>
      </c>
      <c r="AW262" s="58" t="str">
        <f t="shared" si="139"/>
        <v/>
      </c>
      <c r="AX262" s="62" t="str">
        <f t="shared" si="140"/>
        <v/>
      </c>
      <c r="AY262" s="62" t="str">
        <f t="shared" si="141"/>
        <v/>
      </c>
      <c r="AZ262" s="62" t="str">
        <f t="shared" si="142"/>
        <v/>
      </c>
      <c r="BA262" s="62" t="str">
        <f t="shared" si="143"/>
        <v/>
      </c>
      <c r="BB262" s="62" t="str">
        <f t="shared" si="144"/>
        <v/>
      </c>
      <c r="BC262" s="62" t="str">
        <f t="shared" si="145"/>
        <v/>
      </c>
      <c r="BD262" s="69" t="str">
        <f t="shared" si="146"/>
        <v/>
      </c>
      <c r="BE262" s="69" t="str">
        <f t="shared" si="147"/>
        <v/>
      </c>
      <c r="BF262" s="69" t="str">
        <f>IF(Z262=Z263,"",SUM(AW$9:AW262)-SUM(BF$9:BF261))</f>
        <v/>
      </c>
      <c r="BG262" s="12">
        <f t="shared" si="149"/>
        <v>254</v>
      </c>
    </row>
    <row r="263" spans="1:59" ht="20.100000000000001" customHeight="1">
      <c r="A263" s="13">
        <f t="shared" si="148"/>
        <v>255</v>
      </c>
      <c r="B263" s="153"/>
      <c r="C263" s="33"/>
      <c r="D263" s="33"/>
      <c r="E263" s="154"/>
      <c r="F263" s="155"/>
      <c r="G263" s="156"/>
      <c r="H263" s="19" t="str">
        <f t="shared" si="113"/>
        <v/>
      </c>
      <c r="I263" s="157"/>
      <c r="J263" s="19" t="str">
        <f t="shared" si="114"/>
        <v/>
      </c>
      <c r="K263" s="33"/>
      <c r="L263" s="34"/>
      <c r="M263" s="34"/>
      <c r="N263" s="19" t="str">
        <f t="shared" si="115"/>
        <v/>
      </c>
      <c r="O263" s="157"/>
      <c r="P263" s="19" t="str">
        <f t="shared" si="116"/>
        <v/>
      </c>
      <c r="Q263" s="19" t="str">
        <f t="shared" si="117"/>
        <v/>
      </c>
      <c r="R263" s="22"/>
      <c r="S263" s="33"/>
      <c r="T263" s="35" t="str">
        <f>IF(E263="","",Instructions!$B$5)</f>
        <v/>
      </c>
      <c r="U263" s="75" t="str">
        <f>IF(E263="","",Instructions!$C$5)</f>
        <v/>
      </c>
      <c r="V263" s="87" t="str">
        <f t="shared" si="118"/>
        <v/>
      </c>
      <c r="W263" s="72" t="str">
        <f>IF(E263="","",VLOOKUP(D263,Supervisors!$B$9:$F$32,5,FALSE))</f>
        <v/>
      </c>
      <c r="X263" s="72" t="str">
        <f>IF(E263="","",VLOOKUP(D263,Supervisors!$B$9:$G$32,6,FALSE))</f>
        <v/>
      </c>
      <c r="Y263" s="20" t="str">
        <f t="shared" si="119"/>
        <v/>
      </c>
      <c r="Z263" s="20" t="str">
        <f t="shared" si="120"/>
        <v/>
      </c>
      <c r="AA263" s="20" t="str">
        <f t="shared" si="121"/>
        <v/>
      </c>
      <c r="AB263" s="20" t="str">
        <f t="shared" si="122"/>
        <v/>
      </c>
      <c r="AC263" s="20" t="str">
        <f t="shared" si="123"/>
        <v/>
      </c>
      <c r="AD263" s="20" t="str">
        <f t="shared" si="124"/>
        <v/>
      </c>
      <c r="AE263" s="20" t="str">
        <f>IF(E263="","",SUM( INDEX( $H$9, 1) : H263))</f>
        <v/>
      </c>
      <c r="AF263" s="20" t="str">
        <f t="shared" si="125"/>
        <v/>
      </c>
      <c r="AG263" s="20" t="str">
        <f>IF(E263="","",SUM($AF$9:AF263))</f>
        <v/>
      </c>
      <c r="AH263" s="43" t="str">
        <f t="shared" si="126"/>
        <v/>
      </c>
      <c r="AI263" s="20" t="str">
        <f t="shared" si="127"/>
        <v/>
      </c>
      <c r="AJ263" s="20" t="str">
        <f t="shared" si="128"/>
        <v/>
      </c>
      <c r="AK263" s="20" t="str">
        <f t="shared" si="129"/>
        <v/>
      </c>
      <c r="AL263" s="20" t="str">
        <f>IF(E263="","",SUM( INDEX($I$9, 1) : I263))</f>
        <v/>
      </c>
      <c r="AM263" s="20" t="str">
        <f t="shared" si="130"/>
        <v/>
      </c>
      <c r="AN263" s="20" t="str">
        <f>IF(E263="","",SUM( INDEX($AM$9, 1) : AM263))</f>
        <v/>
      </c>
      <c r="AO263" s="43" t="str">
        <f t="shared" si="131"/>
        <v/>
      </c>
      <c r="AP263" s="43" t="str">
        <f t="shared" si="132"/>
        <v/>
      </c>
      <c r="AQ263" s="35" t="str">
        <f t="shared" si="133"/>
        <v/>
      </c>
      <c r="AR263" s="35" t="str">
        <f t="shared" si="134"/>
        <v/>
      </c>
      <c r="AS263" s="35" t="str">
        <f t="shared" si="135"/>
        <v/>
      </c>
      <c r="AT263" s="35" t="str">
        <f t="shared" si="136"/>
        <v/>
      </c>
      <c r="AU263" s="35" t="str">
        <f t="shared" si="137"/>
        <v/>
      </c>
      <c r="AV263" s="35" t="str">
        <f t="shared" si="138"/>
        <v/>
      </c>
      <c r="AW263" s="58" t="str">
        <f t="shared" si="139"/>
        <v/>
      </c>
      <c r="AX263" s="62" t="str">
        <f t="shared" si="140"/>
        <v/>
      </c>
      <c r="AY263" s="62" t="str">
        <f t="shared" si="141"/>
        <v/>
      </c>
      <c r="AZ263" s="62" t="str">
        <f t="shared" si="142"/>
        <v/>
      </c>
      <c r="BA263" s="62" t="str">
        <f t="shared" si="143"/>
        <v/>
      </c>
      <c r="BB263" s="62" t="str">
        <f t="shared" si="144"/>
        <v/>
      </c>
      <c r="BC263" s="62" t="str">
        <f t="shared" si="145"/>
        <v/>
      </c>
      <c r="BD263" s="69" t="str">
        <f t="shared" si="146"/>
        <v/>
      </c>
      <c r="BE263" s="69" t="str">
        <f t="shared" si="147"/>
        <v/>
      </c>
      <c r="BF263" s="69" t="str">
        <f>IF(Z263=Z264,"",SUM(AW$9:AW263)-SUM(BF$9:BF262))</f>
        <v/>
      </c>
      <c r="BG263" s="12">
        <f t="shared" si="149"/>
        <v>255</v>
      </c>
    </row>
    <row r="264" spans="1:59" ht="20.100000000000001" customHeight="1">
      <c r="A264" s="13">
        <f t="shared" si="148"/>
        <v>256</v>
      </c>
      <c r="B264" s="153"/>
      <c r="C264" s="33"/>
      <c r="D264" s="33"/>
      <c r="E264" s="154"/>
      <c r="F264" s="155"/>
      <c r="G264" s="156"/>
      <c r="H264" s="19" t="str">
        <f t="shared" si="113"/>
        <v/>
      </c>
      <c r="I264" s="157"/>
      <c r="J264" s="19" t="str">
        <f t="shared" si="114"/>
        <v/>
      </c>
      <c r="K264" s="33"/>
      <c r="L264" s="34"/>
      <c r="M264" s="34"/>
      <c r="N264" s="19" t="str">
        <f t="shared" si="115"/>
        <v/>
      </c>
      <c r="O264" s="157"/>
      <c r="P264" s="19" t="str">
        <f t="shared" si="116"/>
        <v/>
      </c>
      <c r="Q264" s="19" t="str">
        <f t="shared" si="117"/>
        <v/>
      </c>
      <c r="R264" s="22"/>
      <c r="S264" s="33"/>
      <c r="T264" s="35" t="str">
        <f>IF(E264="","",Instructions!$B$5)</f>
        <v/>
      </c>
      <c r="U264" s="75" t="str">
        <f>IF(E264="","",Instructions!$C$5)</f>
        <v/>
      </c>
      <c r="V264" s="87" t="str">
        <f t="shared" si="118"/>
        <v/>
      </c>
      <c r="W264" s="72" t="str">
        <f>IF(E264="","",VLOOKUP(D264,Supervisors!$B$9:$F$32,5,FALSE))</f>
        <v/>
      </c>
      <c r="X264" s="72" t="str">
        <f>IF(E264="","",VLOOKUP(D264,Supervisors!$B$9:$G$32,6,FALSE))</f>
        <v/>
      </c>
      <c r="Y264" s="20" t="str">
        <f t="shared" si="119"/>
        <v/>
      </c>
      <c r="Z264" s="20" t="str">
        <f t="shared" si="120"/>
        <v/>
      </c>
      <c r="AA264" s="20" t="str">
        <f t="shared" si="121"/>
        <v/>
      </c>
      <c r="AB264" s="20" t="str">
        <f t="shared" si="122"/>
        <v/>
      </c>
      <c r="AC264" s="20" t="str">
        <f t="shared" si="123"/>
        <v/>
      </c>
      <c r="AD264" s="20" t="str">
        <f t="shared" si="124"/>
        <v/>
      </c>
      <c r="AE264" s="20" t="str">
        <f>IF(E264="","",SUM( INDEX( $H$9, 1) : H264))</f>
        <v/>
      </c>
      <c r="AF264" s="20" t="str">
        <f t="shared" si="125"/>
        <v/>
      </c>
      <c r="AG264" s="20" t="str">
        <f>IF(E264="","",SUM($AF$9:AF264))</f>
        <v/>
      </c>
      <c r="AH264" s="43" t="str">
        <f t="shared" si="126"/>
        <v/>
      </c>
      <c r="AI264" s="20" t="str">
        <f t="shared" si="127"/>
        <v/>
      </c>
      <c r="AJ264" s="20" t="str">
        <f t="shared" si="128"/>
        <v/>
      </c>
      <c r="AK264" s="20" t="str">
        <f t="shared" si="129"/>
        <v/>
      </c>
      <c r="AL264" s="20" t="str">
        <f>IF(E264="","",SUM( INDEX($I$9, 1) : I264))</f>
        <v/>
      </c>
      <c r="AM264" s="20" t="str">
        <f t="shared" si="130"/>
        <v/>
      </c>
      <c r="AN264" s="20" t="str">
        <f>IF(E264="","",SUM( INDEX($AM$9, 1) : AM264))</f>
        <v/>
      </c>
      <c r="AO264" s="43" t="str">
        <f t="shared" si="131"/>
        <v/>
      </c>
      <c r="AP264" s="43" t="str">
        <f t="shared" si="132"/>
        <v/>
      </c>
      <c r="AQ264" s="35" t="str">
        <f t="shared" si="133"/>
        <v/>
      </c>
      <c r="AR264" s="35" t="str">
        <f t="shared" si="134"/>
        <v/>
      </c>
      <c r="AS264" s="35" t="str">
        <f t="shared" si="135"/>
        <v/>
      </c>
      <c r="AT264" s="35" t="str">
        <f t="shared" si="136"/>
        <v/>
      </c>
      <c r="AU264" s="35" t="str">
        <f t="shared" si="137"/>
        <v/>
      </c>
      <c r="AV264" s="35" t="str">
        <f t="shared" si="138"/>
        <v/>
      </c>
      <c r="AW264" s="58" t="str">
        <f t="shared" si="139"/>
        <v/>
      </c>
      <c r="AX264" s="62" t="str">
        <f t="shared" si="140"/>
        <v/>
      </c>
      <c r="AY264" s="62" t="str">
        <f t="shared" si="141"/>
        <v/>
      </c>
      <c r="AZ264" s="62" t="str">
        <f t="shared" si="142"/>
        <v/>
      </c>
      <c r="BA264" s="62" t="str">
        <f t="shared" si="143"/>
        <v/>
      </c>
      <c r="BB264" s="62" t="str">
        <f t="shared" si="144"/>
        <v/>
      </c>
      <c r="BC264" s="62" t="str">
        <f t="shared" si="145"/>
        <v/>
      </c>
      <c r="BD264" s="69" t="str">
        <f t="shared" si="146"/>
        <v/>
      </c>
      <c r="BE264" s="69" t="str">
        <f t="shared" si="147"/>
        <v/>
      </c>
      <c r="BF264" s="69" t="str">
        <f>IF(Z264=Z265,"",SUM(AW$9:AW264)-SUM(BF$9:BF263))</f>
        <v/>
      </c>
      <c r="BG264" s="12">
        <f t="shared" si="149"/>
        <v>256</v>
      </c>
    </row>
    <row r="265" spans="1:59" ht="20.100000000000001" customHeight="1">
      <c r="A265" s="13">
        <f t="shared" si="148"/>
        <v>257</v>
      </c>
      <c r="B265" s="153"/>
      <c r="C265" s="33"/>
      <c r="D265" s="33"/>
      <c r="E265" s="154"/>
      <c r="F265" s="155"/>
      <c r="G265" s="156"/>
      <c r="H265" s="19" t="str">
        <f t="shared" ref="H265:H328" si="150">IF(E265="","",(ROUND((G265-F265),2) * 24))</f>
        <v/>
      </c>
      <c r="I265" s="157"/>
      <c r="J265" s="19" t="str">
        <f t="shared" ref="J265:J328" si="151">IF(H265="","",H265-I265)</f>
        <v/>
      </c>
      <c r="K265" s="33"/>
      <c r="L265" s="34"/>
      <c r="M265" s="34"/>
      <c r="N265" s="19" t="str">
        <f t="shared" ref="N265:N328" si="152">IF(E265="","",(ROUND((M265-L265),2) * 24))</f>
        <v/>
      </c>
      <c r="O265" s="157"/>
      <c r="P265" s="19" t="str">
        <f t="shared" ref="P265:P328" si="153">IF(N265=0,"",IF(ISERROR(N265-O265),"",N265-O265))</f>
        <v/>
      </c>
      <c r="Q265" s="19" t="str">
        <f t="shared" ref="Q265:Q328" si="154">IF(H265="","",H265-N265)</f>
        <v/>
      </c>
      <c r="R265" s="22"/>
      <c r="S265" s="33"/>
      <c r="T265" s="35" t="str">
        <f>IF(E265="","",Instructions!$B$5)</f>
        <v/>
      </c>
      <c r="U265" s="75" t="str">
        <f>IF(E265="","",Instructions!$C$5)</f>
        <v/>
      </c>
      <c r="V265" s="87" t="str">
        <f t="shared" ref="V265:V328" si="155">IF(E265="","",IF(U265="BCBA",1,IF(U265="BCaBA",2,"")))</f>
        <v/>
      </c>
      <c r="W265" s="72" t="str">
        <f>IF(E265="","",VLOOKUP(D265,Supervisors!$B$9:$F$32,5,FALSE))</f>
        <v/>
      </c>
      <c r="X265" s="72" t="str">
        <f>IF(E265="","",VLOOKUP(D265,Supervisors!$B$9:$G$32,6,FALSE))</f>
        <v/>
      </c>
      <c r="Y265" s="20" t="str">
        <f t="shared" ref="Y265:Y328" si="156">IF(E265="","",TEXT(E265,"yyyy"))</f>
        <v/>
      </c>
      <c r="Z265" s="20" t="str">
        <f t="shared" ref="Z265:Z328" si="157">IF(E265="","",TEXT(E265,"mmmm"))</f>
        <v/>
      </c>
      <c r="AA265" s="20" t="str">
        <f t="shared" ref="AA265:AA328" si="158">IF(E265="","",TEXT(E265,"dd"))</f>
        <v/>
      </c>
      <c r="AB265" s="20" t="str">
        <f t="shared" ref="AB265:AB328" si="159">IF(E265="","",TEXT(E265, "yyyy-mm"))</f>
        <v/>
      </c>
      <c r="AC265" s="20" t="str">
        <f t="shared" ref="AC265:AC328" si="160">IF(E265="","",IF(B265="Supervised Independent Fieldwork", "-1", IF(B265="Practicum", "-2", IF(B265="Intensive Practicum","-3",""))))</f>
        <v/>
      </c>
      <c r="AD265" s="20" t="str">
        <f t="shared" ref="AD265:AD328" si="161">AB265&amp;AC265</f>
        <v/>
      </c>
      <c r="AE265" s="20" t="str">
        <f>IF(E265="","",SUM( INDEX( $H$9, 1) : H265))</f>
        <v/>
      </c>
      <c r="AF265" s="20" t="str">
        <f t="shared" ref="AF265:AF328" si="162">IF(E265="","",IF(B265="Supervised Independent Fieldwork",H265, IF(B265="Practicum",H265*1.5,IF(B265="Intensive Practicum",H265*2,""))))</f>
        <v/>
      </c>
      <c r="AG265" s="20" t="str">
        <f>IF(E265="","",SUM($AF$9:AF265))</f>
        <v/>
      </c>
      <c r="AH265" s="43" t="str">
        <f t="shared" ref="AH265:AH328" si="163">IF(E265="","",IF(U265="BCBA",AG265/1500,IF(U265="BCaBA",AG265/1000,"")))</f>
        <v/>
      </c>
      <c r="AI265" s="20" t="str">
        <f t="shared" ref="AI265:AI328" si="164">IF(E265="","",IF(B265="Supervised Independent Fieldwork",H265,""))</f>
        <v/>
      </c>
      <c r="AJ265" s="20" t="str">
        <f t="shared" ref="AJ265:AJ328" si="165">IF(E265="","",IF(B265="Practicum",H265,""))</f>
        <v/>
      </c>
      <c r="AK265" s="20" t="str">
        <f t="shared" ref="AK265:AK328" si="166">IF(E265="","",IF(B265="Intensive Practicum",H265,""))</f>
        <v/>
      </c>
      <c r="AL265" s="20" t="str">
        <f>IF(E265="","",SUM( INDEX($I$9, 1) : I265))</f>
        <v/>
      </c>
      <c r="AM265" s="20" t="str">
        <f t="shared" ref="AM265:AM328" si="167">IF(E265="","",IF(B265="Supervised Independent Fieldwork",I265, IF(B265="Practicum",I265*1.5,IF(B265="Intensive Practicum",I265*2,""))))</f>
        <v/>
      </c>
      <c r="AN265" s="20" t="str">
        <f>IF(E265="","",SUM( INDEX($AM$9, 1) : AM265))</f>
        <v/>
      </c>
      <c r="AO265" s="43" t="str">
        <f t="shared" ref="AO265:AO328" si="168">IF(E265="","",IF(U265="BCaBA",MIN(100%,AN265/1000), IF(U265="BCBA",MIN(100%,AN265/1500),0)))</f>
        <v/>
      </c>
      <c r="AP265" s="43" t="str">
        <f t="shared" ref="AP265:AP328" si="169">IF(Z265=Z266,"",AO265)</f>
        <v/>
      </c>
      <c r="AQ265" s="35" t="str">
        <f t="shared" ref="AQ265:AQ328" si="170">IF(E265="","",IF(OR(K265="No Supervision Session",K265=""),1,""))</f>
        <v/>
      </c>
      <c r="AR265" s="35" t="str">
        <f t="shared" ref="AR265:AR328" si="171">IF(E265="","",IF(K265="Face-to-Face",1,""))</f>
        <v/>
      </c>
      <c r="AS265" s="35" t="str">
        <f t="shared" ref="AS265:AS328" si="172">IF(E265="","",IF(K265="Video Conferencing",1,""))</f>
        <v/>
      </c>
      <c r="AT265" s="35" t="str">
        <f t="shared" ref="AT265:AT328" si="173">IF(E265="","",IF(K265="Telephone",1,""))</f>
        <v/>
      </c>
      <c r="AU265" s="35" t="str">
        <f t="shared" ref="AU265:AU328" si="174">IF(E265="","",IF(N265&gt;0,COUNT(N265),""))</f>
        <v/>
      </c>
      <c r="AV265" s="35" t="str">
        <f t="shared" ref="AV265:AV328" si="175">IF(E265="","",IF(E265="","",IF(R265="Yes",1,"")))</f>
        <v/>
      </c>
      <c r="AW265" s="58" t="str">
        <f t="shared" ref="AW265:AW328" si="176">IF(E265="","",IF(E265&lt;X265,1,IF(E265&lt;W265,1,"")))</f>
        <v/>
      </c>
      <c r="AX265" s="62" t="str">
        <f t="shared" ref="AX265:AX328" si="177">IF(E265="","",IF(AW265="",H265,0))</f>
        <v/>
      </c>
      <c r="AY265" s="62" t="str">
        <f t="shared" ref="AY265:AY328" si="178">IF(E265="","",IF(AW265="", I265,0))</f>
        <v/>
      </c>
      <c r="AZ265" s="62" t="str">
        <f t="shared" ref="AZ265:AZ328" si="179">IF(E265="","",IF(AW265&lt;&gt;"",0,IF(B265="Supervised Independent Fieldwork",AX265,IF(B265="Practicum",AX265*1.5,IF(B265="Intensive Practicum",AX265*2,0)))))</f>
        <v/>
      </c>
      <c r="BA265" s="62" t="str">
        <f t="shared" ref="BA265:BA328" si="180">IF(E265="","",IF(AW265="", N265,0))</f>
        <v/>
      </c>
      <c r="BB265" s="62" t="str">
        <f t="shared" ref="BB265:BB328" si="181">IF(E265="","",IF(AW265="",P265,0))</f>
        <v/>
      </c>
      <c r="BC265" s="62" t="str">
        <f t="shared" ref="BC265:BC328" si="182">IF(E265="","",IF(AW265="",Q265,0))</f>
        <v/>
      </c>
      <c r="BD265" s="69" t="str">
        <f t="shared" ref="BD265:BD328" si="183">IF(AW265="", AU265,"")</f>
        <v/>
      </c>
      <c r="BE265" s="69" t="str">
        <f t="shared" ref="BE265:BE328" si="184">IF(AW265="", AV265,"")</f>
        <v/>
      </c>
      <c r="BF265" s="69" t="str">
        <f>IF(Z265=Z266,"",SUM(AW$9:AW265)-SUM(BF$9:BF264))</f>
        <v/>
      </c>
      <c r="BG265" s="12">
        <f t="shared" si="149"/>
        <v>257</v>
      </c>
    </row>
    <row r="266" spans="1:59" ht="20.100000000000001" customHeight="1">
      <c r="A266" s="13">
        <f t="shared" si="148"/>
        <v>258</v>
      </c>
      <c r="B266" s="153"/>
      <c r="C266" s="33"/>
      <c r="D266" s="33"/>
      <c r="E266" s="154"/>
      <c r="F266" s="155"/>
      <c r="G266" s="156"/>
      <c r="H266" s="19" t="str">
        <f t="shared" si="150"/>
        <v/>
      </c>
      <c r="I266" s="157"/>
      <c r="J266" s="19" t="str">
        <f t="shared" si="151"/>
        <v/>
      </c>
      <c r="K266" s="33"/>
      <c r="L266" s="34"/>
      <c r="M266" s="34"/>
      <c r="N266" s="19" t="str">
        <f t="shared" si="152"/>
        <v/>
      </c>
      <c r="O266" s="157"/>
      <c r="P266" s="19" t="str">
        <f t="shared" si="153"/>
        <v/>
      </c>
      <c r="Q266" s="19" t="str">
        <f t="shared" si="154"/>
        <v/>
      </c>
      <c r="R266" s="22"/>
      <c r="S266" s="33"/>
      <c r="T266" s="35" t="str">
        <f>IF(E266="","",Instructions!$B$5)</f>
        <v/>
      </c>
      <c r="U266" s="75" t="str">
        <f>IF(E266="","",Instructions!$C$5)</f>
        <v/>
      </c>
      <c r="V266" s="87" t="str">
        <f t="shared" si="155"/>
        <v/>
      </c>
      <c r="W266" s="72" t="str">
        <f>IF(E266="","",VLOOKUP(D266,Supervisors!$B$9:$F$32,5,FALSE))</f>
        <v/>
      </c>
      <c r="X266" s="72" t="str">
        <f>IF(E266="","",VLOOKUP(D266,Supervisors!$B$9:$G$32,6,FALSE))</f>
        <v/>
      </c>
      <c r="Y266" s="20" t="str">
        <f t="shared" si="156"/>
        <v/>
      </c>
      <c r="Z266" s="20" t="str">
        <f t="shared" si="157"/>
        <v/>
      </c>
      <c r="AA266" s="20" t="str">
        <f t="shared" si="158"/>
        <v/>
      </c>
      <c r="AB266" s="20" t="str">
        <f t="shared" si="159"/>
        <v/>
      </c>
      <c r="AC266" s="20" t="str">
        <f t="shared" si="160"/>
        <v/>
      </c>
      <c r="AD266" s="20" t="str">
        <f t="shared" si="161"/>
        <v/>
      </c>
      <c r="AE266" s="20" t="str">
        <f>IF(E266="","",SUM( INDEX( $H$9, 1) : H266))</f>
        <v/>
      </c>
      <c r="AF266" s="20" t="str">
        <f t="shared" si="162"/>
        <v/>
      </c>
      <c r="AG266" s="20" t="str">
        <f>IF(E266="","",SUM($AF$9:AF266))</f>
        <v/>
      </c>
      <c r="AH266" s="43" t="str">
        <f t="shared" si="163"/>
        <v/>
      </c>
      <c r="AI266" s="20" t="str">
        <f t="shared" si="164"/>
        <v/>
      </c>
      <c r="AJ266" s="20" t="str">
        <f t="shared" si="165"/>
        <v/>
      </c>
      <c r="AK266" s="20" t="str">
        <f t="shared" si="166"/>
        <v/>
      </c>
      <c r="AL266" s="20" t="str">
        <f>IF(E266="","",SUM( INDEX($I$9, 1) : I266))</f>
        <v/>
      </c>
      <c r="AM266" s="20" t="str">
        <f t="shared" si="167"/>
        <v/>
      </c>
      <c r="AN266" s="20" t="str">
        <f>IF(E266="","",SUM( INDEX($AM$9, 1) : AM266))</f>
        <v/>
      </c>
      <c r="AO266" s="43" t="str">
        <f t="shared" si="168"/>
        <v/>
      </c>
      <c r="AP266" s="43" t="str">
        <f t="shared" si="169"/>
        <v/>
      </c>
      <c r="AQ266" s="35" t="str">
        <f t="shared" si="170"/>
        <v/>
      </c>
      <c r="AR266" s="35" t="str">
        <f t="shared" si="171"/>
        <v/>
      </c>
      <c r="AS266" s="35" t="str">
        <f t="shared" si="172"/>
        <v/>
      </c>
      <c r="AT266" s="35" t="str">
        <f t="shared" si="173"/>
        <v/>
      </c>
      <c r="AU266" s="35" t="str">
        <f t="shared" si="174"/>
        <v/>
      </c>
      <c r="AV266" s="35" t="str">
        <f t="shared" si="175"/>
        <v/>
      </c>
      <c r="AW266" s="58" t="str">
        <f t="shared" si="176"/>
        <v/>
      </c>
      <c r="AX266" s="62" t="str">
        <f t="shared" si="177"/>
        <v/>
      </c>
      <c r="AY266" s="62" t="str">
        <f t="shared" si="178"/>
        <v/>
      </c>
      <c r="AZ266" s="62" t="str">
        <f t="shared" si="179"/>
        <v/>
      </c>
      <c r="BA266" s="62" t="str">
        <f t="shared" si="180"/>
        <v/>
      </c>
      <c r="BB266" s="62" t="str">
        <f t="shared" si="181"/>
        <v/>
      </c>
      <c r="BC266" s="62" t="str">
        <f t="shared" si="182"/>
        <v/>
      </c>
      <c r="BD266" s="69" t="str">
        <f t="shared" si="183"/>
        <v/>
      </c>
      <c r="BE266" s="69" t="str">
        <f t="shared" si="184"/>
        <v/>
      </c>
      <c r="BF266" s="69" t="str">
        <f>IF(Z266=Z267,"",SUM(AW$9:AW266)-SUM(BF$9:BF265))</f>
        <v/>
      </c>
      <c r="BG266" s="12">
        <f t="shared" si="149"/>
        <v>258</v>
      </c>
    </row>
    <row r="267" spans="1:59" ht="20.100000000000001" customHeight="1">
      <c r="A267" s="13">
        <f t="shared" si="148"/>
        <v>259</v>
      </c>
      <c r="B267" s="153"/>
      <c r="C267" s="33"/>
      <c r="D267" s="33"/>
      <c r="E267" s="154"/>
      <c r="F267" s="155"/>
      <c r="G267" s="156"/>
      <c r="H267" s="19" t="str">
        <f t="shared" si="150"/>
        <v/>
      </c>
      <c r="I267" s="157"/>
      <c r="J267" s="19" t="str">
        <f t="shared" si="151"/>
        <v/>
      </c>
      <c r="K267" s="33"/>
      <c r="L267" s="34"/>
      <c r="M267" s="34"/>
      <c r="N267" s="19" t="str">
        <f t="shared" si="152"/>
        <v/>
      </c>
      <c r="O267" s="157"/>
      <c r="P267" s="19" t="str">
        <f t="shared" si="153"/>
        <v/>
      </c>
      <c r="Q267" s="19" t="str">
        <f t="shared" si="154"/>
        <v/>
      </c>
      <c r="R267" s="22"/>
      <c r="S267" s="33"/>
      <c r="T267" s="35" t="str">
        <f>IF(E267="","",Instructions!$B$5)</f>
        <v/>
      </c>
      <c r="U267" s="75" t="str">
        <f>IF(E267="","",Instructions!$C$5)</f>
        <v/>
      </c>
      <c r="V267" s="87" t="str">
        <f t="shared" si="155"/>
        <v/>
      </c>
      <c r="W267" s="72" t="str">
        <f>IF(E267="","",VLOOKUP(D267,Supervisors!$B$9:$F$32,5,FALSE))</f>
        <v/>
      </c>
      <c r="X267" s="72" t="str">
        <f>IF(E267="","",VLOOKUP(D267,Supervisors!$B$9:$G$32,6,FALSE))</f>
        <v/>
      </c>
      <c r="Y267" s="20" t="str">
        <f t="shared" si="156"/>
        <v/>
      </c>
      <c r="Z267" s="20" t="str">
        <f t="shared" si="157"/>
        <v/>
      </c>
      <c r="AA267" s="20" t="str">
        <f t="shared" si="158"/>
        <v/>
      </c>
      <c r="AB267" s="20" t="str">
        <f t="shared" si="159"/>
        <v/>
      </c>
      <c r="AC267" s="20" t="str">
        <f t="shared" si="160"/>
        <v/>
      </c>
      <c r="AD267" s="20" t="str">
        <f t="shared" si="161"/>
        <v/>
      </c>
      <c r="AE267" s="20" t="str">
        <f>IF(E267="","",SUM( INDEX( $H$9, 1) : H267))</f>
        <v/>
      </c>
      <c r="AF267" s="20" t="str">
        <f t="shared" si="162"/>
        <v/>
      </c>
      <c r="AG267" s="20" t="str">
        <f>IF(E267="","",SUM($AF$9:AF267))</f>
        <v/>
      </c>
      <c r="AH267" s="43" t="str">
        <f t="shared" si="163"/>
        <v/>
      </c>
      <c r="AI267" s="20" t="str">
        <f t="shared" si="164"/>
        <v/>
      </c>
      <c r="AJ267" s="20" t="str">
        <f t="shared" si="165"/>
        <v/>
      </c>
      <c r="AK267" s="20" t="str">
        <f t="shared" si="166"/>
        <v/>
      </c>
      <c r="AL267" s="20" t="str">
        <f>IF(E267="","",SUM( INDEX($I$9, 1) : I267))</f>
        <v/>
      </c>
      <c r="AM267" s="20" t="str">
        <f t="shared" si="167"/>
        <v/>
      </c>
      <c r="AN267" s="20" t="str">
        <f>IF(E267="","",SUM( INDEX($AM$9, 1) : AM267))</f>
        <v/>
      </c>
      <c r="AO267" s="43" t="str">
        <f t="shared" si="168"/>
        <v/>
      </c>
      <c r="AP267" s="43" t="str">
        <f t="shared" si="169"/>
        <v/>
      </c>
      <c r="AQ267" s="35" t="str">
        <f t="shared" si="170"/>
        <v/>
      </c>
      <c r="AR267" s="35" t="str">
        <f t="shared" si="171"/>
        <v/>
      </c>
      <c r="AS267" s="35" t="str">
        <f t="shared" si="172"/>
        <v/>
      </c>
      <c r="AT267" s="35" t="str">
        <f t="shared" si="173"/>
        <v/>
      </c>
      <c r="AU267" s="35" t="str">
        <f t="shared" si="174"/>
        <v/>
      </c>
      <c r="AV267" s="35" t="str">
        <f t="shared" si="175"/>
        <v/>
      </c>
      <c r="AW267" s="58" t="str">
        <f t="shared" si="176"/>
        <v/>
      </c>
      <c r="AX267" s="62" t="str">
        <f t="shared" si="177"/>
        <v/>
      </c>
      <c r="AY267" s="62" t="str">
        <f t="shared" si="178"/>
        <v/>
      </c>
      <c r="AZ267" s="62" t="str">
        <f t="shared" si="179"/>
        <v/>
      </c>
      <c r="BA267" s="62" t="str">
        <f t="shared" si="180"/>
        <v/>
      </c>
      <c r="BB267" s="62" t="str">
        <f t="shared" si="181"/>
        <v/>
      </c>
      <c r="BC267" s="62" t="str">
        <f t="shared" si="182"/>
        <v/>
      </c>
      <c r="BD267" s="69" t="str">
        <f t="shared" si="183"/>
        <v/>
      </c>
      <c r="BE267" s="69" t="str">
        <f t="shared" si="184"/>
        <v/>
      </c>
      <c r="BF267" s="69" t="str">
        <f>IF(Z267=Z268,"",SUM(AW$9:AW267)-SUM(BF$9:BF266))</f>
        <v/>
      </c>
      <c r="BG267" s="12">
        <f t="shared" si="149"/>
        <v>259</v>
      </c>
    </row>
    <row r="268" spans="1:59" ht="20.100000000000001" customHeight="1">
      <c r="A268" s="13">
        <f t="shared" si="148"/>
        <v>260</v>
      </c>
      <c r="B268" s="153"/>
      <c r="C268" s="33"/>
      <c r="D268" s="33"/>
      <c r="E268" s="154"/>
      <c r="F268" s="155"/>
      <c r="G268" s="156"/>
      <c r="H268" s="19" t="str">
        <f t="shared" si="150"/>
        <v/>
      </c>
      <c r="I268" s="157"/>
      <c r="J268" s="19" t="str">
        <f t="shared" si="151"/>
        <v/>
      </c>
      <c r="K268" s="33"/>
      <c r="L268" s="34"/>
      <c r="M268" s="34"/>
      <c r="N268" s="19" t="str">
        <f t="shared" si="152"/>
        <v/>
      </c>
      <c r="O268" s="157"/>
      <c r="P268" s="19" t="str">
        <f t="shared" si="153"/>
        <v/>
      </c>
      <c r="Q268" s="19" t="str">
        <f t="shared" si="154"/>
        <v/>
      </c>
      <c r="R268" s="22"/>
      <c r="S268" s="33"/>
      <c r="T268" s="35" t="str">
        <f>IF(E268="","",Instructions!$B$5)</f>
        <v/>
      </c>
      <c r="U268" s="75" t="str">
        <f>IF(E268="","",Instructions!$C$5)</f>
        <v/>
      </c>
      <c r="V268" s="87" t="str">
        <f t="shared" si="155"/>
        <v/>
      </c>
      <c r="W268" s="72" t="str">
        <f>IF(E268="","",VLOOKUP(D268,Supervisors!$B$9:$F$32,5,FALSE))</f>
        <v/>
      </c>
      <c r="X268" s="72" t="str">
        <f>IF(E268="","",VLOOKUP(D268,Supervisors!$B$9:$G$32,6,FALSE))</f>
        <v/>
      </c>
      <c r="Y268" s="20" t="str">
        <f t="shared" si="156"/>
        <v/>
      </c>
      <c r="Z268" s="20" t="str">
        <f t="shared" si="157"/>
        <v/>
      </c>
      <c r="AA268" s="20" t="str">
        <f t="shared" si="158"/>
        <v/>
      </c>
      <c r="AB268" s="20" t="str">
        <f t="shared" si="159"/>
        <v/>
      </c>
      <c r="AC268" s="20" t="str">
        <f t="shared" si="160"/>
        <v/>
      </c>
      <c r="AD268" s="20" t="str">
        <f t="shared" si="161"/>
        <v/>
      </c>
      <c r="AE268" s="20" t="str">
        <f>IF(E268="","",SUM( INDEX( $H$9, 1) : H268))</f>
        <v/>
      </c>
      <c r="AF268" s="20" t="str">
        <f t="shared" si="162"/>
        <v/>
      </c>
      <c r="AG268" s="20" t="str">
        <f>IF(E268="","",SUM($AF$9:AF268))</f>
        <v/>
      </c>
      <c r="AH268" s="43" t="str">
        <f t="shared" si="163"/>
        <v/>
      </c>
      <c r="AI268" s="20" t="str">
        <f t="shared" si="164"/>
        <v/>
      </c>
      <c r="AJ268" s="20" t="str">
        <f t="shared" si="165"/>
        <v/>
      </c>
      <c r="AK268" s="20" t="str">
        <f t="shared" si="166"/>
        <v/>
      </c>
      <c r="AL268" s="20" t="str">
        <f>IF(E268="","",SUM( INDEX($I$9, 1) : I268))</f>
        <v/>
      </c>
      <c r="AM268" s="20" t="str">
        <f t="shared" si="167"/>
        <v/>
      </c>
      <c r="AN268" s="20" t="str">
        <f>IF(E268="","",SUM( INDEX($AM$9, 1) : AM268))</f>
        <v/>
      </c>
      <c r="AO268" s="43" t="str">
        <f t="shared" si="168"/>
        <v/>
      </c>
      <c r="AP268" s="43" t="str">
        <f t="shared" si="169"/>
        <v/>
      </c>
      <c r="AQ268" s="35" t="str">
        <f t="shared" si="170"/>
        <v/>
      </c>
      <c r="AR268" s="35" t="str">
        <f t="shared" si="171"/>
        <v/>
      </c>
      <c r="AS268" s="35" t="str">
        <f t="shared" si="172"/>
        <v/>
      </c>
      <c r="AT268" s="35" t="str">
        <f t="shared" si="173"/>
        <v/>
      </c>
      <c r="AU268" s="35" t="str">
        <f t="shared" si="174"/>
        <v/>
      </c>
      <c r="AV268" s="35" t="str">
        <f t="shared" si="175"/>
        <v/>
      </c>
      <c r="AW268" s="58" t="str">
        <f t="shared" si="176"/>
        <v/>
      </c>
      <c r="AX268" s="62" t="str">
        <f t="shared" si="177"/>
        <v/>
      </c>
      <c r="AY268" s="62" t="str">
        <f t="shared" si="178"/>
        <v/>
      </c>
      <c r="AZ268" s="62" t="str">
        <f t="shared" si="179"/>
        <v/>
      </c>
      <c r="BA268" s="62" t="str">
        <f t="shared" si="180"/>
        <v/>
      </c>
      <c r="BB268" s="62" t="str">
        <f t="shared" si="181"/>
        <v/>
      </c>
      <c r="BC268" s="62" t="str">
        <f t="shared" si="182"/>
        <v/>
      </c>
      <c r="BD268" s="69" t="str">
        <f t="shared" si="183"/>
        <v/>
      </c>
      <c r="BE268" s="69" t="str">
        <f t="shared" si="184"/>
        <v/>
      </c>
      <c r="BF268" s="69" t="str">
        <f>IF(Z268=Z269,"",SUM(AW$9:AW268)-SUM(BF$9:BF267))</f>
        <v/>
      </c>
      <c r="BG268" s="12">
        <f t="shared" si="149"/>
        <v>260</v>
      </c>
    </row>
    <row r="269" spans="1:59" ht="20.100000000000001" customHeight="1">
      <c r="A269" s="13">
        <f t="shared" si="148"/>
        <v>261</v>
      </c>
      <c r="B269" s="153"/>
      <c r="C269" s="33"/>
      <c r="D269" s="33"/>
      <c r="E269" s="154"/>
      <c r="F269" s="155"/>
      <c r="G269" s="156"/>
      <c r="H269" s="19" t="str">
        <f t="shared" si="150"/>
        <v/>
      </c>
      <c r="I269" s="157"/>
      <c r="J269" s="19" t="str">
        <f t="shared" si="151"/>
        <v/>
      </c>
      <c r="K269" s="33"/>
      <c r="L269" s="34"/>
      <c r="M269" s="34"/>
      <c r="N269" s="19" t="str">
        <f t="shared" si="152"/>
        <v/>
      </c>
      <c r="O269" s="157"/>
      <c r="P269" s="19" t="str">
        <f t="shared" si="153"/>
        <v/>
      </c>
      <c r="Q269" s="19" t="str">
        <f t="shared" si="154"/>
        <v/>
      </c>
      <c r="R269" s="22"/>
      <c r="S269" s="33"/>
      <c r="T269" s="35" t="str">
        <f>IF(E269="","",Instructions!$B$5)</f>
        <v/>
      </c>
      <c r="U269" s="75" t="str">
        <f>IF(E269="","",Instructions!$C$5)</f>
        <v/>
      </c>
      <c r="V269" s="87" t="str">
        <f t="shared" si="155"/>
        <v/>
      </c>
      <c r="W269" s="72" t="str">
        <f>IF(E269="","",VLOOKUP(D269,Supervisors!$B$9:$F$32,5,FALSE))</f>
        <v/>
      </c>
      <c r="X269" s="72" t="str">
        <f>IF(E269="","",VLOOKUP(D269,Supervisors!$B$9:$G$32,6,FALSE))</f>
        <v/>
      </c>
      <c r="Y269" s="20" t="str">
        <f t="shared" si="156"/>
        <v/>
      </c>
      <c r="Z269" s="20" t="str">
        <f t="shared" si="157"/>
        <v/>
      </c>
      <c r="AA269" s="20" t="str">
        <f t="shared" si="158"/>
        <v/>
      </c>
      <c r="AB269" s="20" t="str">
        <f t="shared" si="159"/>
        <v/>
      </c>
      <c r="AC269" s="20" t="str">
        <f t="shared" si="160"/>
        <v/>
      </c>
      <c r="AD269" s="20" t="str">
        <f t="shared" si="161"/>
        <v/>
      </c>
      <c r="AE269" s="20" t="str">
        <f>IF(E269="","",SUM( INDEX( $H$9, 1) : H269))</f>
        <v/>
      </c>
      <c r="AF269" s="20" t="str">
        <f t="shared" si="162"/>
        <v/>
      </c>
      <c r="AG269" s="20" t="str">
        <f>IF(E269="","",SUM($AF$9:AF269))</f>
        <v/>
      </c>
      <c r="AH269" s="43" t="str">
        <f t="shared" si="163"/>
        <v/>
      </c>
      <c r="AI269" s="20" t="str">
        <f t="shared" si="164"/>
        <v/>
      </c>
      <c r="AJ269" s="20" t="str">
        <f t="shared" si="165"/>
        <v/>
      </c>
      <c r="AK269" s="20" t="str">
        <f t="shared" si="166"/>
        <v/>
      </c>
      <c r="AL269" s="20" t="str">
        <f>IF(E269="","",SUM( INDEX($I$9, 1) : I269))</f>
        <v/>
      </c>
      <c r="AM269" s="20" t="str">
        <f t="shared" si="167"/>
        <v/>
      </c>
      <c r="AN269" s="20" t="str">
        <f>IF(E269="","",SUM( INDEX($AM$9, 1) : AM269))</f>
        <v/>
      </c>
      <c r="AO269" s="43" t="str">
        <f t="shared" si="168"/>
        <v/>
      </c>
      <c r="AP269" s="43" t="str">
        <f t="shared" si="169"/>
        <v/>
      </c>
      <c r="AQ269" s="35" t="str">
        <f t="shared" si="170"/>
        <v/>
      </c>
      <c r="AR269" s="35" t="str">
        <f t="shared" si="171"/>
        <v/>
      </c>
      <c r="AS269" s="35" t="str">
        <f t="shared" si="172"/>
        <v/>
      </c>
      <c r="AT269" s="35" t="str">
        <f t="shared" si="173"/>
        <v/>
      </c>
      <c r="AU269" s="35" t="str">
        <f t="shared" si="174"/>
        <v/>
      </c>
      <c r="AV269" s="35" t="str">
        <f t="shared" si="175"/>
        <v/>
      </c>
      <c r="AW269" s="58" t="str">
        <f t="shared" si="176"/>
        <v/>
      </c>
      <c r="AX269" s="62" t="str">
        <f t="shared" si="177"/>
        <v/>
      </c>
      <c r="AY269" s="62" t="str">
        <f t="shared" si="178"/>
        <v/>
      </c>
      <c r="AZ269" s="62" t="str">
        <f t="shared" si="179"/>
        <v/>
      </c>
      <c r="BA269" s="62" t="str">
        <f t="shared" si="180"/>
        <v/>
      </c>
      <c r="BB269" s="62" t="str">
        <f t="shared" si="181"/>
        <v/>
      </c>
      <c r="BC269" s="62" t="str">
        <f t="shared" si="182"/>
        <v/>
      </c>
      <c r="BD269" s="69" t="str">
        <f t="shared" si="183"/>
        <v/>
      </c>
      <c r="BE269" s="69" t="str">
        <f t="shared" si="184"/>
        <v/>
      </c>
      <c r="BF269" s="69" t="str">
        <f>IF(Z269=Z270,"",SUM(AW$9:AW269)-SUM(BF$9:BF268))</f>
        <v/>
      </c>
      <c r="BG269" s="12">
        <f t="shared" si="149"/>
        <v>261</v>
      </c>
    </row>
    <row r="270" spans="1:59" ht="20.100000000000001" customHeight="1">
      <c r="A270" s="13">
        <f t="shared" si="148"/>
        <v>262</v>
      </c>
      <c r="B270" s="153"/>
      <c r="C270" s="33"/>
      <c r="D270" s="33"/>
      <c r="E270" s="154"/>
      <c r="F270" s="155"/>
      <c r="G270" s="156"/>
      <c r="H270" s="19" t="str">
        <f t="shared" si="150"/>
        <v/>
      </c>
      <c r="I270" s="157"/>
      <c r="J270" s="19" t="str">
        <f t="shared" si="151"/>
        <v/>
      </c>
      <c r="K270" s="33"/>
      <c r="L270" s="34"/>
      <c r="M270" s="34"/>
      <c r="N270" s="19" t="str">
        <f t="shared" si="152"/>
        <v/>
      </c>
      <c r="O270" s="157"/>
      <c r="P270" s="19" t="str">
        <f t="shared" si="153"/>
        <v/>
      </c>
      <c r="Q270" s="19" t="str">
        <f t="shared" si="154"/>
        <v/>
      </c>
      <c r="R270" s="22"/>
      <c r="S270" s="33"/>
      <c r="T270" s="35" t="str">
        <f>IF(E270="","",Instructions!$B$5)</f>
        <v/>
      </c>
      <c r="U270" s="75" t="str">
        <f>IF(E270="","",Instructions!$C$5)</f>
        <v/>
      </c>
      <c r="V270" s="87" t="str">
        <f t="shared" si="155"/>
        <v/>
      </c>
      <c r="W270" s="72" t="str">
        <f>IF(E270="","",VLOOKUP(D270,Supervisors!$B$9:$F$32,5,FALSE))</f>
        <v/>
      </c>
      <c r="X270" s="72" t="str">
        <f>IF(E270="","",VLOOKUP(D270,Supervisors!$B$9:$G$32,6,FALSE))</f>
        <v/>
      </c>
      <c r="Y270" s="20" t="str">
        <f t="shared" si="156"/>
        <v/>
      </c>
      <c r="Z270" s="20" t="str">
        <f t="shared" si="157"/>
        <v/>
      </c>
      <c r="AA270" s="20" t="str">
        <f t="shared" si="158"/>
        <v/>
      </c>
      <c r="AB270" s="20" t="str">
        <f t="shared" si="159"/>
        <v/>
      </c>
      <c r="AC270" s="20" t="str">
        <f t="shared" si="160"/>
        <v/>
      </c>
      <c r="AD270" s="20" t="str">
        <f t="shared" si="161"/>
        <v/>
      </c>
      <c r="AE270" s="20" t="str">
        <f>IF(E270="","",SUM( INDEX( $H$9, 1) : H270))</f>
        <v/>
      </c>
      <c r="AF270" s="20" t="str">
        <f t="shared" si="162"/>
        <v/>
      </c>
      <c r="AG270" s="20" t="str">
        <f>IF(E270="","",SUM($AF$9:AF270))</f>
        <v/>
      </c>
      <c r="AH270" s="43" t="str">
        <f t="shared" si="163"/>
        <v/>
      </c>
      <c r="AI270" s="20" t="str">
        <f t="shared" si="164"/>
        <v/>
      </c>
      <c r="AJ270" s="20" t="str">
        <f t="shared" si="165"/>
        <v/>
      </c>
      <c r="AK270" s="20" t="str">
        <f t="shared" si="166"/>
        <v/>
      </c>
      <c r="AL270" s="20" t="str">
        <f>IF(E270="","",SUM( INDEX($I$9, 1) : I270))</f>
        <v/>
      </c>
      <c r="AM270" s="20" t="str">
        <f t="shared" si="167"/>
        <v/>
      </c>
      <c r="AN270" s="20" t="str">
        <f>IF(E270="","",SUM( INDEX($AM$9, 1) : AM270))</f>
        <v/>
      </c>
      <c r="AO270" s="43" t="str">
        <f t="shared" si="168"/>
        <v/>
      </c>
      <c r="AP270" s="43" t="str">
        <f t="shared" si="169"/>
        <v/>
      </c>
      <c r="AQ270" s="35" t="str">
        <f t="shared" si="170"/>
        <v/>
      </c>
      <c r="AR270" s="35" t="str">
        <f t="shared" si="171"/>
        <v/>
      </c>
      <c r="AS270" s="35" t="str">
        <f t="shared" si="172"/>
        <v/>
      </c>
      <c r="AT270" s="35" t="str">
        <f t="shared" si="173"/>
        <v/>
      </c>
      <c r="AU270" s="35" t="str">
        <f t="shared" si="174"/>
        <v/>
      </c>
      <c r="AV270" s="35" t="str">
        <f t="shared" si="175"/>
        <v/>
      </c>
      <c r="AW270" s="58" t="str">
        <f t="shared" si="176"/>
        <v/>
      </c>
      <c r="AX270" s="62" t="str">
        <f t="shared" si="177"/>
        <v/>
      </c>
      <c r="AY270" s="62" t="str">
        <f t="shared" si="178"/>
        <v/>
      </c>
      <c r="AZ270" s="62" t="str">
        <f t="shared" si="179"/>
        <v/>
      </c>
      <c r="BA270" s="62" t="str">
        <f t="shared" si="180"/>
        <v/>
      </c>
      <c r="BB270" s="62" t="str">
        <f t="shared" si="181"/>
        <v/>
      </c>
      <c r="BC270" s="62" t="str">
        <f t="shared" si="182"/>
        <v/>
      </c>
      <c r="BD270" s="69" t="str">
        <f t="shared" si="183"/>
        <v/>
      </c>
      <c r="BE270" s="69" t="str">
        <f t="shared" si="184"/>
        <v/>
      </c>
      <c r="BF270" s="69" t="str">
        <f>IF(Z270=Z271,"",SUM(AW$9:AW270)-SUM(BF$9:BF269))</f>
        <v/>
      </c>
      <c r="BG270" s="12">
        <f t="shared" si="149"/>
        <v>262</v>
      </c>
    </row>
    <row r="271" spans="1:59" ht="20.100000000000001" customHeight="1">
      <c r="A271" s="13">
        <f t="shared" si="148"/>
        <v>263</v>
      </c>
      <c r="B271" s="153"/>
      <c r="C271" s="33"/>
      <c r="D271" s="33"/>
      <c r="E271" s="154"/>
      <c r="F271" s="155"/>
      <c r="G271" s="156"/>
      <c r="H271" s="19" t="str">
        <f t="shared" si="150"/>
        <v/>
      </c>
      <c r="I271" s="157"/>
      <c r="J271" s="19" t="str">
        <f t="shared" si="151"/>
        <v/>
      </c>
      <c r="K271" s="33"/>
      <c r="L271" s="34"/>
      <c r="M271" s="34"/>
      <c r="N271" s="19" t="str">
        <f t="shared" si="152"/>
        <v/>
      </c>
      <c r="O271" s="157"/>
      <c r="P271" s="19" t="str">
        <f t="shared" si="153"/>
        <v/>
      </c>
      <c r="Q271" s="19" t="str">
        <f t="shared" si="154"/>
        <v/>
      </c>
      <c r="R271" s="22"/>
      <c r="S271" s="33"/>
      <c r="T271" s="35" t="str">
        <f>IF(E271="","",Instructions!$B$5)</f>
        <v/>
      </c>
      <c r="U271" s="75" t="str">
        <f>IF(E271="","",Instructions!$C$5)</f>
        <v/>
      </c>
      <c r="V271" s="87" t="str">
        <f t="shared" si="155"/>
        <v/>
      </c>
      <c r="W271" s="72" t="str">
        <f>IF(E271="","",VLOOKUP(D271,Supervisors!$B$9:$F$32,5,FALSE))</f>
        <v/>
      </c>
      <c r="X271" s="72" t="str">
        <f>IF(E271="","",VLOOKUP(D271,Supervisors!$B$9:$G$32,6,FALSE))</f>
        <v/>
      </c>
      <c r="Y271" s="20" t="str">
        <f t="shared" si="156"/>
        <v/>
      </c>
      <c r="Z271" s="20" t="str">
        <f t="shared" si="157"/>
        <v/>
      </c>
      <c r="AA271" s="20" t="str">
        <f t="shared" si="158"/>
        <v/>
      </c>
      <c r="AB271" s="20" t="str">
        <f t="shared" si="159"/>
        <v/>
      </c>
      <c r="AC271" s="20" t="str">
        <f t="shared" si="160"/>
        <v/>
      </c>
      <c r="AD271" s="20" t="str">
        <f t="shared" si="161"/>
        <v/>
      </c>
      <c r="AE271" s="20" t="str">
        <f>IF(E271="","",SUM( INDEX( $H$9, 1) : H271))</f>
        <v/>
      </c>
      <c r="AF271" s="20" t="str">
        <f t="shared" si="162"/>
        <v/>
      </c>
      <c r="AG271" s="20" t="str">
        <f>IF(E271="","",SUM($AF$9:AF271))</f>
        <v/>
      </c>
      <c r="AH271" s="43" t="str">
        <f t="shared" si="163"/>
        <v/>
      </c>
      <c r="AI271" s="20" t="str">
        <f t="shared" si="164"/>
        <v/>
      </c>
      <c r="AJ271" s="20" t="str">
        <f t="shared" si="165"/>
        <v/>
      </c>
      <c r="AK271" s="20" t="str">
        <f t="shared" si="166"/>
        <v/>
      </c>
      <c r="AL271" s="20" t="str">
        <f>IF(E271="","",SUM( INDEX($I$9, 1) : I271))</f>
        <v/>
      </c>
      <c r="AM271" s="20" t="str">
        <f t="shared" si="167"/>
        <v/>
      </c>
      <c r="AN271" s="20" t="str">
        <f>IF(E271="","",SUM( INDEX($AM$9, 1) : AM271))</f>
        <v/>
      </c>
      <c r="AO271" s="43" t="str">
        <f t="shared" si="168"/>
        <v/>
      </c>
      <c r="AP271" s="43" t="str">
        <f t="shared" si="169"/>
        <v/>
      </c>
      <c r="AQ271" s="35" t="str">
        <f t="shared" si="170"/>
        <v/>
      </c>
      <c r="AR271" s="35" t="str">
        <f t="shared" si="171"/>
        <v/>
      </c>
      <c r="AS271" s="35" t="str">
        <f t="shared" si="172"/>
        <v/>
      </c>
      <c r="AT271" s="35" t="str">
        <f t="shared" si="173"/>
        <v/>
      </c>
      <c r="AU271" s="35" t="str">
        <f t="shared" si="174"/>
        <v/>
      </c>
      <c r="AV271" s="35" t="str">
        <f t="shared" si="175"/>
        <v/>
      </c>
      <c r="AW271" s="58" t="str">
        <f t="shared" si="176"/>
        <v/>
      </c>
      <c r="AX271" s="62" t="str">
        <f t="shared" si="177"/>
        <v/>
      </c>
      <c r="AY271" s="62" t="str">
        <f t="shared" si="178"/>
        <v/>
      </c>
      <c r="AZ271" s="62" t="str">
        <f t="shared" si="179"/>
        <v/>
      </c>
      <c r="BA271" s="62" t="str">
        <f t="shared" si="180"/>
        <v/>
      </c>
      <c r="BB271" s="62" t="str">
        <f t="shared" si="181"/>
        <v/>
      </c>
      <c r="BC271" s="62" t="str">
        <f t="shared" si="182"/>
        <v/>
      </c>
      <c r="BD271" s="69" t="str">
        <f t="shared" si="183"/>
        <v/>
      </c>
      <c r="BE271" s="69" t="str">
        <f t="shared" si="184"/>
        <v/>
      </c>
      <c r="BF271" s="69" t="str">
        <f>IF(Z271=Z272,"",SUM(AW$9:AW271)-SUM(BF$9:BF270))</f>
        <v/>
      </c>
      <c r="BG271" s="12">
        <f t="shared" si="149"/>
        <v>263</v>
      </c>
    </row>
    <row r="272" spans="1:59" ht="20.100000000000001" customHeight="1">
      <c r="A272" s="13">
        <f t="shared" si="148"/>
        <v>264</v>
      </c>
      <c r="B272" s="153"/>
      <c r="C272" s="33"/>
      <c r="D272" s="33"/>
      <c r="E272" s="154"/>
      <c r="F272" s="155"/>
      <c r="G272" s="156"/>
      <c r="H272" s="19" t="str">
        <f t="shared" si="150"/>
        <v/>
      </c>
      <c r="I272" s="157"/>
      <c r="J272" s="19" t="str">
        <f t="shared" si="151"/>
        <v/>
      </c>
      <c r="K272" s="33"/>
      <c r="L272" s="34"/>
      <c r="M272" s="34"/>
      <c r="N272" s="19" t="str">
        <f t="shared" si="152"/>
        <v/>
      </c>
      <c r="O272" s="157"/>
      <c r="P272" s="19" t="str">
        <f t="shared" si="153"/>
        <v/>
      </c>
      <c r="Q272" s="19" t="str">
        <f t="shared" si="154"/>
        <v/>
      </c>
      <c r="R272" s="22"/>
      <c r="S272" s="33"/>
      <c r="T272" s="35" t="str">
        <f>IF(E272="","",Instructions!$B$5)</f>
        <v/>
      </c>
      <c r="U272" s="75" t="str">
        <f>IF(E272="","",Instructions!$C$5)</f>
        <v/>
      </c>
      <c r="V272" s="87" t="str">
        <f t="shared" si="155"/>
        <v/>
      </c>
      <c r="W272" s="72" t="str">
        <f>IF(E272="","",VLOOKUP(D272,Supervisors!$B$9:$F$32,5,FALSE))</f>
        <v/>
      </c>
      <c r="X272" s="72" t="str">
        <f>IF(E272="","",VLOOKUP(D272,Supervisors!$B$9:$G$32,6,FALSE))</f>
        <v/>
      </c>
      <c r="Y272" s="20" t="str">
        <f t="shared" si="156"/>
        <v/>
      </c>
      <c r="Z272" s="20" t="str">
        <f t="shared" si="157"/>
        <v/>
      </c>
      <c r="AA272" s="20" t="str">
        <f t="shared" si="158"/>
        <v/>
      </c>
      <c r="AB272" s="20" t="str">
        <f t="shared" si="159"/>
        <v/>
      </c>
      <c r="AC272" s="20" t="str">
        <f t="shared" si="160"/>
        <v/>
      </c>
      <c r="AD272" s="20" t="str">
        <f t="shared" si="161"/>
        <v/>
      </c>
      <c r="AE272" s="20" t="str">
        <f>IF(E272="","",SUM( INDEX( $H$9, 1) : H272))</f>
        <v/>
      </c>
      <c r="AF272" s="20" t="str">
        <f t="shared" si="162"/>
        <v/>
      </c>
      <c r="AG272" s="20" t="str">
        <f>IF(E272="","",SUM($AF$9:AF272))</f>
        <v/>
      </c>
      <c r="AH272" s="43" t="str">
        <f t="shared" si="163"/>
        <v/>
      </c>
      <c r="AI272" s="20" t="str">
        <f t="shared" si="164"/>
        <v/>
      </c>
      <c r="AJ272" s="20" t="str">
        <f t="shared" si="165"/>
        <v/>
      </c>
      <c r="AK272" s="20" t="str">
        <f t="shared" si="166"/>
        <v/>
      </c>
      <c r="AL272" s="20" t="str">
        <f>IF(E272="","",SUM( INDEX($I$9, 1) : I272))</f>
        <v/>
      </c>
      <c r="AM272" s="20" t="str">
        <f t="shared" si="167"/>
        <v/>
      </c>
      <c r="AN272" s="20" t="str">
        <f>IF(E272="","",SUM( INDEX($AM$9, 1) : AM272))</f>
        <v/>
      </c>
      <c r="AO272" s="43" t="str">
        <f t="shared" si="168"/>
        <v/>
      </c>
      <c r="AP272" s="43" t="str">
        <f t="shared" si="169"/>
        <v/>
      </c>
      <c r="AQ272" s="35" t="str">
        <f t="shared" si="170"/>
        <v/>
      </c>
      <c r="AR272" s="35" t="str">
        <f t="shared" si="171"/>
        <v/>
      </c>
      <c r="AS272" s="35" t="str">
        <f t="shared" si="172"/>
        <v/>
      </c>
      <c r="AT272" s="35" t="str">
        <f t="shared" si="173"/>
        <v/>
      </c>
      <c r="AU272" s="35" t="str">
        <f t="shared" si="174"/>
        <v/>
      </c>
      <c r="AV272" s="35" t="str">
        <f t="shared" si="175"/>
        <v/>
      </c>
      <c r="AW272" s="58" t="str">
        <f t="shared" si="176"/>
        <v/>
      </c>
      <c r="AX272" s="62" t="str">
        <f t="shared" si="177"/>
        <v/>
      </c>
      <c r="AY272" s="62" t="str">
        <f t="shared" si="178"/>
        <v/>
      </c>
      <c r="AZ272" s="62" t="str">
        <f t="shared" si="179"/>
        <v/>
      </c>
      <c r="BA272" s="62" t="str">
        <f t="shared" si="180"/>
        <v/>
      </c>
      <c r="BB272" s="62" t="str">
        <f t="shared" si="181"/>
        <v/>
      </c>
      <c r="BC272" s="62" t="str">
        <f t="shared" si="182"/>
        <v/>
      </c>
      <c r="BD272" s="69" t="str">
        <f t="shared" si="183"/>
        <v/>
      </c>
      <c r="BE272" s="69" t="str">
        <f t="shared" si="184"/>
        <v/>
      </c>
      <c r="BF272" s="69" t="str">
        <f>IF(Z272=Z273,"",SUM(AW$9:AW272)-SUM(BF$9:BF271))</f>
        <v/>
      </c>
      <c r="BG272" s="12">
        <f t="shared" si="149"/>
        <v>264</v>
      </c>
    </row>
    <row r="273" spans="1:59" ht="20.100000000000001" customHeight="1">
      <c r="A273" s="13">
        <f t="shared" si="148"/>
        <v>265</v>
      </c>
      <c r="B273" s="153"/>
      <c r="C273" s="33"/>
      <c r="D273" s="33"/>
      <c r="E273" s="154"/>
      <c r="F273" s="155"/>
      <c r="G273" s="156"/>
      <c r="H273" s="19" t="str">
        <f t="shared" si="150"/>
        <v/>
      </c>
      <c r="I273" s="157"/>
      <c r="J273" s="19" t="str">
        <f t="shared" si="151"/>
        <v/>
      </c>
      <c r="K273" s="33"/>
      <c r="L273" s="34"/>
      <c r="M273" s="34"/>
      <c r="N273" s="19" t="str">
        <f t="shared" si="152"/>
        <v/>
      </c>
      <c r="O273" s="157"/>
      <c r="P273" s="19" t="str">
        <f t="shared" si="153"/>
        <v/>
      </c>
      <c r="Q273" s="19" t="str">
        <f t="shared" si="154"/>
        <v/>
      </c>
      <c r="R273" s="22"/>
      <c r="S273" s="33"/>
      <c r="T273" s="35" t="str">
        <f>IF(E273="","",Instructions!$B$5)</f>
        <v/>
      </c>
      <c r="U273" s="75" t="str">
        <f>IF(E273="","",Instructions!$C$5)</f>
        <v/>
      </c>
      <c r="V273" s="87" t="str">
        <f t="shared" si="155"/>
        <v/>
      </c>
      <c r="W273" s="72" t="str">
        <f>IF(E273="","",VLOOKUP(D273,Supervisors!$B$9:$F$32,5,FALSE))</f>
        <v/>
      </c>
      <c r="X273" s="72" t="str">
        <f>IF(E273="","",VLOOKUP(D273,Supervisors!$B$9:$G$32,6,FALSE))</f>
        <v/>
      </c>
      <c r="Y273" s="20" t="str">
        <f t="shared" si="156"/>
        <v/>
      </c>
      <c r="Z273" s="20" t="str">
        <f t="shared" si="157"/>
        <v/>
      </c>
      <c r="AA273" s="20" t="str">
        <f t="shared" si="158"/>
        <v/>
      </c>
      <c r="AB273" s="20" t="str">
        <f t="shared" si="159"/>
        <v/>
      </c>
      <c r="AC273" s="20" t="str">
        <f t="shared" si="160"/>
        <v/>
      </c>
      <c r="AD273" s="20" t="str">
        <f t="shared" si="161"/>
        <v/>
      </c>
      <c r="AE273" s="20" t="str">
        <f>IF(E273="","",SUM( INDEX( $H$9, 1) : H273))</f>
        <v/>
      </c>
      <c r="AF273" s="20" t="str">
        <f t="shared" si="162"/>
        <v/>
      </c>
      <c r="AG273" s="20" t="str">
        <f>IF(E273="","",SUM($AF$9:AF273))</f>
        <v/>
      </c>
      <c r="AH273" s="43" t="str">
        <f t="shared" si="163"/>
        <v/>
      </c>
      <c r="AI273" s="20" t="str">
        <f t="shared" si="164"/>
        <v/>
      </c>
      <c r="AJ273" s="20" t="str">
        <f t="shared" si="165"/>
        <v/>
      </c>
      <c r="AK273" s="20" t="str">
        <f t="shared" si="166"/>
        <v/>
      </c>
      <c r="AL273" s="20" t="str">
        <f>IF(E273="","",SUM( INDEX($I$9, 1) : I273))</f>
        <v/>
      </c>
      <c r="AM273" s="20" t="str">
        <f t="shared" si="167"/>
        <v/>
      </c>
      <c r="AN273" s="20" t="str">
        <f>IF(E273="","",SUM( INDEX($AM$9, 1) : AM273))</f>
        <v/>
      </c>
      <c r="AO273" s="43" t="str">
        <f t="shared" si="168"/>
        <v/>
      </c>
      <c r="AP273" s="43" t="str">
        <f t="shared" si="169"/>
        <v/>
      </c>
      <c r="AQ273" s="35" t="str">
        <f t="shared" si="170"/>
        <v/>
      </c>
      <c r="AR273" s="35" t="str">
        <f t="shared" si="171"/>
        <v/>
      </c>
      <c r="AS273" s="35" t="str">
        <f t="shared" si="172"/>
        <v/>
      </c>
      <c r="AT273" s="35" t="str">
        <f t="shared" si="173"/>
        <v/>
      </c>
      <c r="AU273" s="35" t="str">
        <f t="shared" si="174"/>
        <v/>
      </c>
      <c r="AV273" s="35" t="str">
        <f t="shared" si="175"/>
        <v/>
      </c>
      <c r="AW273" s="58" t="str">
        <f t="shared" si="176"/>
        <v/>
      </c>
      <c r="AX273" s="62" t="str">
        <f t="shared" si="177"/>
        <v/>
      </c>
      <c r="AY273" s="62" t="str">
        <f t="shared" si="178"/>
        <v/>
      </c>
      <c r="AZ273" s="62" t="str">
        <f t="shared" si="179"/>
        <v/>
      </c>
      <c r="BA273" s="62" t="str">
        <f t="shared" si="180"/>
        <v/>
      </c>
      <c r="BB273" s="62" t="str">
        <f t="shared" si="181"/>
        <v/>
      </c>
      <c r="BC273" s="62" t="str">
        <f t="shared" si="182"/>
        <v/>
      </c>
      <c r="BD273" s="69" t="str">
        <f t="shared" si="183"/>
        <v/>
      </c>
      <c r="BE273" s="69" t="str">
        <f t="shared" si="184"/>
        <v/>
      </c>
      <c r="BF273" s="69" t="str">
        <f>IF(Z273=Z274,"",SUM(AW$9:AW273)-SUM(BF$9:BF272))</f>
        <v/>
      </c>
      <c r="BG273" s="12">
        <f t="shared" si="149"/>
        <v>265</v>
      </c>
    </row>
    <row r="274" spans="1:59" ht="20.100000000000001" customHeight="1">
      <c r="A274" s="13">
        <f t="shared" si="148"/>
        <v>266</v>
      </c>
      <c r="B274" s="153"/>
      <c r="C274" s="33"/>
      <c r="D274" s="33"/>
      <c r="E274" s="154"/>
      <c r="F274" s="155"/>
      <c r="G274" s="156"/>
      <c r="H274" s="19" t="str">
        <f t="shared" si="150"/>
        <v/>
      </c>
      <c r="I274" s="157"/>
      <c r="J274" s="19" t="str">
        <f t="shared" si="151"/>
        <v/>
      </c>
      <c r="K274" s="33"/>
      <c r="L274" s="34"/>
      <c r="M274" s="34"/>
      <c r="N274" s="19" t="str">
        <f t="shared" si="152"/>
        <v/>
      </c>
      <c r="O274" s="157"/>
      <c r="P274" s="19" t="str">
        <f t="shared" si="153"/>
        <v/>
      </c>
      <c r="Q274" s="19" t="str">
        <f t="shared" si="154"/>
        <v/>
      </c>
      <c r="R274" s="22"/>
      <c r="S274" s="33"/>
      <c r="T274" s="35" t="str">
        <f>IF(E274="","",Instructions!$B$5)</f>
        <v/>
      </c>
      <c r="U274" s="75" t="str">
        <f>IF(E274="","",Instructions!$C$5)</f>
        <v/>
      </c>
      <c r="V274" s="87" t="str">
        <f t="shared" si="155"/>
        <v/>
      </c>
      <c r="W274" s="72" t="str">
        <f>IF(E274="","",VLOOKUP(D274,Supervisors!$B$9:$F$32,5,FALSE))</f>
        <v/>
      </c>
      <c r="X274" s="72" t="str">
        <f>IF(E274="","",VLOOKUP(D274,Supervisors!$B$9:$G$32,6,FALSE))</f>
        <v/>
      </c>
      <c r="Y274" s="20" t="str">
        <f t="shared" si="156"/>
        <v/>
      </c>
      <c r="Z274" s="20" t="str">
        <f t="shared" si="157"/>
        <v/>
      </c>
      <c r="AA274" s="20" t="str">
        <f t="shared" si="158"/>
        <v/>
      </c>
      <c r="AB274" s="20" t="str">
        <f t="shared" si="159"/>
        <v/>
      </c>
      <c r="AC274" s="20" t="str">
        <f t="shared" si="160"/>
        <v/>
      </c>
      <c r="AD274" s="20" t="str">
        <f t="shared" si="161"/>
        <v/>
      </c>
      <c r="AE274" s="20" t="str">
        <f>IF(E274="","",SUM( INDEX( $H$9, 1) : H274))</f>
        <v/>
      </c>
      <c r="AF274" s="20" t="str">
        <f t="shared" si="162"/>
        <v/>
      </c>
      <c r="AG274" s="20" t="str">
        <f>IF(E274="","",SUM($AF$9:AF274))</f>
        <v/>
      </c>
      <c r="AH274" s="43" t="str">
        <f t="shared" si="163"/>
        <v/>
      </c>
      <c r="AI274" s="20" t="str">
        <f t="shared" si="164"/>
        <v/>
      </c>
      <c r="AJ274" s="20" t="str">
        <f t="shared" si="165"/>
        <v/>
      </c>
      <c r="AK274" s="20" t="str">
        <f t="shared" si="166"/>
        <v/>
      </c>
      <c r="AL274" s="20" t="str">
        <f>IF(E274="","",SUM( INDEX($I$9, 1) : I274))</f>
        <v/>
      </c>
      <c r="AM274" s="20" t="str">
        <f t="shared" si="167"/>
        <v/>
      </c>
      <c r="AN274" s="20" t="str">
        <f>IF(E274="","",SUM( INDEX($AM$9, 1) : AM274))</f>
        <v/>
      </c>
      <c r="AO274" s="43" t="str">
        <f t="shared" si="168"/>
        <v/>
      </c>
      <c r="AP274" s="43" t="str">
        <f t="shared" si="169"/>
        <v/>
      </c>
      <c r="AQ274" s="35" t="str">
        <f t="shared" si="170"/>
        <v/>
      </c>
      <c r="AR274" s="35" t="str">
        <f t="shared" si="171"/>
        <v/>
      </c>
      <c r="AS274" s="35" t="str">
        <f t="shared" si="172"/>
        <v/>
      </c>
      <c r="AT274" s="35" t="str">
        <f t="shared" si="173"/>
        <v/>
      </c>
      <c r="AU274" s="35" t="str">
        <f t="shared" si="174"/>
        <v/>
      </c>
      <c r="AV274" s="35" t="str">
        <f t="shared" si="175"/>
        <v/>
      </c>
      <c r="AW274" s="58" t="str">
        <f t="shared" si="176"/>
        <v/>
      </c>
      <c r="AX274" s="62" t="str">
        <f t="shared" si="177"/>
        <v/>
      </c>
      <c r="AY274" s="62" t="str">
        <f t="shared" si="178"/>
        <v/>
      </c>
      <c r="AZ274" s="62" t="str">
        <f t="shared" si="179"/>
        <v/>
      </c>
      <c r="BA274" s="62" t="str">
        <f t="shared" si="180"/>
        <v/>
      </c>
      <c r="BB274" s="62" t="str">
        <f t="shared" si="181"/>
        <v/>
      </c>
      <c r="BC274" s="62" t="str">
        <f t="shared" si="182"/>
        <v/>
      </c>
      <c r="BD274" s="69" t="str">
        <f t="shared" si="183"/>
        <v/>
      </c>
      <c r="BE274" s="69" t="str">
        <f t="shared" si="184"/>
        <v/>
      </c>
      <c r="BF274" s="69" t="str">
        <f>IF(Z274=Z275,"",SUM(AW$9:AW274)-SUM(BF$9:BF273))</f>
        <v/>
      </c>
      <c r="BG274" s="12">
        <f t="shared" si="149"/>
        <v>266</v>
      </c>
    </row>
    <row r="275" spans="1:59" ht="20.100000000000001" customHeight="1">
      <c r="A275" s="13">
        <f t="shared" si="148"/>
        <v>267</v>
      </c>
      <c r="B275" s="153"/>
      <c r="C275" s="33"/>
      <c r="D275" s="33"/>
      <c r="E275" s="154"/>
      <c r="F275" s="155"/>
      <c r="G275" s="156"/>
      <c r="H275" s="19" t="str">
        <f t="shared" si="150"/>
        <v/>
      </c>
      <c r="I275" s="157"/>
      <c r="J275" s="19" t="str">
        <f t="shared" si="151"/>
        <v/>
      </c>
      <c r="K275" s="33"/>
      <c r="L275" s="34"/>
      <c r="M275" s="34"/>
      <c r="N275" s="19" t="str">
        <f t="shared" si="152"/>
        <v/>
      </c>
      <c r="O275" s="157"/>
      <c r="P275" s="19" t="str">
        <f t="shared" si="153"/>
        <v/>
      </c>
      <c r="Q275" s="19" t="str">
        <f t="shared" si="154"/>
        <v/>
      </c>
      <c r="R275" s="22"/>
      <c r="S275" s="33"/>
      <c r="T275" s="35" t="str">
        <f>IF(E275="","",Instructions!$B$5)</f>
        <v/>
      </c>
      <c r="U275" s="75" t="str">
        <f>IF(E275="","",Instructions!$C$5)</f>
        <v/>
      </c>
      <c r="V275" s="87" t="str">
        <f t="shared" si="155"/>
        <v/>
      </c>
      <c r="W275" s="72" t="str">
        <f>IF(E275="","",VLOOKUP(D275,Supervisors!$B$9:$F$32,5,FALSE))</f>
        <v/>
      </c>
      <c r="X275" s="72" t="str">
        <f>IF(E275="","",VLOOKUP(D275,Supervisors!$B$9:$G$32,6,FALSE))</f>
        <v/>
      </c>
      <c r="Y275" s="20" t="str">
        <f t="shared" si="156"/>
        <v/>
      </c>
      <c r="Z275" s="20" t="str">
        <f t="shared" si="157"/>
        <v/>
      </c>
      <c r="AA275" s="20" t="str">
        <f t="shared" si="158"/>
        <v/>
      </c>
      <c r="AB275" s="20" t="str">
        <f t="shared" si="159"/>
        <v/>
      </c>
      <c r="AC275" s="20" t="str">
        <f t="shared" si="160"/>
        <v/>
      </c>
      <c r="AD275" s="20" t="str">
        <f t="shared" si="161"/>
        <v/>
      </c>
      <c r="AE275" s="20" t="str">
        <f>IF(E275="","",SUM( INDEX( $H$9, 1) : H275))</f>
        <v/>
      </c>
      <c r="AF275" s="20" t="str">
        <f t="shared" si="162"/>
        <v/>
      </c>
      <c r="AG275" s="20" t="str">
        <f>IF(E275="","",SUM($AF$9:AF275))</f>
        <v/>
      </c>
      <c r="AH275" s="43" t="str">
        <f t="shared" si="163"/>
        <v/>
      </c>
      <c r="AI275" s="20" t="str">
        <f t="shared" si="164"/>
        <v/>
      </c>
      <c r="AJ275" s="20" t="str">
        <f t="shared" si="165"/>
        <v/>
      </c>
      <c r="AK275" s="20" t="str">
        <f t="shared" si="166"/>
        <v/>
      </c>
      <c r="AL275" s="20" t="str">
        <f>IF(E275="","",SUM( INDEX($I$9, 1) : I275))</f>
        <v/>
      </c>
      <c r="AM275" s="20" t="str">
        <f t="shared" si="167"/>
        <v/>
      </c>
      <c r="AN275" s="20" t="str">
        <f>IF(E275="","",SUM( INDEX($AM$9, 1) : AM275))</f>
        <v/>
      </c>
      <c r="AO275" s="43" t="str">
        <f t="shared" si="168"/>
        <v/>
      </c>
      <c r="AP275" s="43" t="str">
        <f t="shared" si="169"/>
        <v/>
      </c>
      <c r="AQ275" s="35" t="str">
        <f t="shared" si="170"/>
        <v/>
      </c>
      <c r="AR275" s="35" t="str">
        <f t="shared" si="171"/>
        <v/>
      </c>
      <c r="AS275" s="35" t="str">
        <f t="shared" si="172"/>
        <v/>
      </c>
      <c r="AT275" s="35" t="str">
        <f t="shared" si="173"/>
        <v/>
      </c>
      <c r="AU275" s="35" t="str">
        <f t="shared" si="174"/>
        <v/>
      </c>
      <c r="AV275" s="35" t="str">
        <f t="shared" si="175"/>
        <v/>
      </c>
      <c r="AW275" s="58" t="str">
        <f t="shared" si="176"/>
        <v/>
      </c>
      <c r="AX275" s="62" t="str">
        <f t="shared" si="177"/>
        <v/>
      </c>
      <c r="AY275" s="62" t="str">
        <f t="shared" si="178"/>
        <v/>
      </c>
      <c r="AZ275" s="62" t="str">
        <f t="shared" si="179"/>
        <v/>
      </c>
      <c r="BA275" s="62" t="str">
        <f t="shared" si="180"/>
        <v/>
      </c>
      <c r="BB275" s="62" t="str">
        <f t="shared" si="181"/>
        <v/>
      </c>
      <c r="BC275" s="62" t="str">
        <f t="shared" si="182"/>
        <v/>
      </c>
      <c r="BD275" s="69" t="str">
        <f t="shared" si="183"/>
        <v/>
      </c>
      <c r="BE275" s="69" t="str">
        <f t="shared" si="184"/>
        <v/>
      </c>
      <c r="BF275" s="69" t="str">
        <f>IF(Z275=Z276,"",SUM(AW$9:AW275)-SUM(BF$9:BF274))</f>
        <v/>
      </c>
      <c r="BG275" s="12">
        <f t="shared" si="149"/>
        <v>267</v>
      </c>
    </row>
    <row r="276" spans="1:59" ht="20.100000000000001" customHeight="1">
      <c r="A276" s="13">
        <f t="shared" si="148"/>
        <v>268</v>
      </c>
      <c r="B276" s="153"/>
      <c r="C276" s="33"/>
      <c r="D276" s="33"/>
      <c r="E276" s="154"/>
      <c r="F276" s="155"/>
      <c r="G276" s="156"/>
      <c r="H276" s="19" t="str">
        <f t="shared" si="150"/>
        <v/>
      </c>
      <c r="I276" s="157"/>
      <c r="J276" s="19" t="str">
        <f t="shared" si="151"/>
        <v/>
      </c>
      <c r="K276" s="33"/>
      <c r="L276" s="34"/>
      <c r="M276" s="34"/>
      <c r="N276" s="19" t="str">
        <f t="shared" si="152"/>
        <v/>
      </c>
      <c r="O276" s="157"/>
      <c r="P276" s="19" t="str">
        <f t="shared" si="153"/>
        <v/>
      </c>
      <c r="Q276" s="19" t="str">
        <f t="shared" si="154"/>
        <v/>
      </c>
      <c r="R276" s="22"/>
      <c r="S276" s="33"/>
      <c r="T276" s="35" t="str">
        <f>IF(E276="","",Instructions!$B$5)</f>
        <v/>
      </c>
      <c r="U276" s="75" t="str">
        <f>IF(E276="","",Instructions!$C$5)</f>
        <v/>
      </c>
      <c r="V276" s="87" t="str">
        <f t="shared" si="155"/>
        <v/>
      </c>
      <c r="W276" s="72" t="str">
        <f>IF(E276="","",VLOOKUP(D276,Supervisors!$B$9:$F$32,5,FALSE))</f>
        <v/>
      </c>
      <c r="X276" s="72" t="str">
        <f>IF(E276="","",VLOOKUP(D276,Supervisors!$B$9:$G$32,6,FALSE))</f>
        <v/>
      </c>
      <c r="Y276" s="20" t="str">
        <f t="shared" si="156"/>
        <v/>
      </c>
      <c r="Z276" s="20" t="str">
        <f t="shared" si="157"/>
        <v/>
      </c>
      <c r="AA276" s="20" t="str">
        <f t="shared" si="158"/>
        <v/>
      </c>
      <c r="AB276" s="20" t="str">
        <f t="shared" si="159"/>
        <v/>
      </c>
      <c r="AC276" s="20" t="str">
        <f t="shared" si="160"/>
        <v/>
      </c>
      <c r="AD276" s="20" t="str">
        <f t="shared" si="161"/>
        <v/>
      </c>
      <c r="AE276" s="20" t="str">
        <f>IF(E276="","",SUM( INDEX( $H$9, 1) : H276))</f>
        <v/>
      </c>
      <c r="AF276" s="20" t="str">
        <f t="shared" si="162"/>
        <v/>
      </c>
      <c r="AG276" s="20" t="str">
        <f>IF(E276="","",SUM($AF$9:AF276))</f>
        <v/>
      </c>
      <c r="AH276" s="43" t="str">
        <f t="shared" si="163"/>
        <v/>
      </c>
      <c r="AI276" s="20" t="str">
        <f t="shared" si="164"/>
        <v/>
      </c>
      <c r="AJ276" s="20" t="str">
        <f t="shared" si="165"/>
        <v/>
      </c>
      <c r="AK276" s="20" t="str">
        <f t="shared" si="166"/>
        <v/>
      </c>
      <c r="AL276" s="20" t="str">
        <f>IF(E276="","",SUM( INDEX($I$9, 1) : I276))</f>
        <v/>
      </c>
      <c r="AM276" s="20" t="str">
        <f t="shared" si="167"/>
        <v/>
      </c>
      <c r="AN276" s="20" t="str">
        <f>IF(E276="","",SUM( INDEX($AM$9, 1) : AM276))</f>
        <v/>
      </c>
      <c r="AO276" s="43" t="str">
        <f t="shared" si="168"/>
        <v/>
      </c>
      <c r="AP276" s="43" t="str">
        <f t="shared" si="169"/>
        <v/>
      </c>
      <c r="AQ276" s="35" t="str">
        <f t="shared" si="170"/>
        <v/>
      </c>
      <c r="AR276" s="35" t="str">
        <f t="shared" si="171"/>
        <v/>
      </c>
      <c r="AS276" s="35" t="str">
        <f t="shared" si="172"/>
        <v/>
      </c>
      <c r="AT276" s="35" t="str">
        <f t="shared" si="173"/>
        <v/>
      </c>
      <c r="AU276" s="35" t="str">
        <f t="shared" si="174"/>
        <v/>
      </c>
      <c r="AV276" s="35" t="str">
        <f t="shared" si="175"/>
        <v/>
      </c>
      <c r="AW276" s="58" t="str">
        <f t="shared" si="176"/>
        <v/>
      </c>
      <c r="AX276" s="62" t="str">
        <f t="shared" si="177"/>
        <v/>
      </c>
      <c r="AY276" s="62" t="str">
        <f t="shared" si="178"/>
        <v/>
      </c>
      <c r="AZ276" s="62" t="str">
        <f t="shared" si="179"/>
        <v/>
      </c>
      <c r="BA276" s="62" t="str">
        <f t="shared" si="180"/>
        <v/>
      </c>
      <c r="BB276" s="62" t="str">
        <f t="shared" si="181"/>
        <v/>
      </c>
      <c r="BC276" s="62" t="str">
        <f t="shared" si="182"/>
        <v/>
      </c>
      <c r="BD276" s="69" t="str">
        <f t="shared" si="183"/>
        <v/>
      </c>
      <c r="BE276" s="69" t="str">
        <f t="shared" si="184"/>
        <v/>
      </c>
      <c r="BF276" s="69" t="str">
        <f>IF(Z276=Z277,"",SUM(AW$9:AW276)-SUM(BF$9:BF275))</f>
        <v/>
      </c>
      <c r="BG276" s="12">
        <f t="shared" si="149"/>
        <v>268</v>
      </c>
    </row>
    <row r="277" spans="1:59" ht="20.100000000000001" customHeight="1">
      <c r="A277" s="13">
        <f t="shared" si="148"/>
        <v>269</v>
      </c>
      <c r="B277" s="153"/>
      <c r="C277" s="33"/>
      <c r="D277" s="33"/>
      <c r="E277" s="154"/>
      <c r="F277" s="155"/>
      <c r="G277" s="156"/>
      <c r="H277" s="19" t="str">
        <f t="shared" si="150"/>
        <v/>
      </c>
      <c r="I277" s="157"/>
      <c r="J277" s="19" t="str">
        <f t="shared" si="151"/>
        <v/>
      </c>
      <c r="K277" s="33"/>
      <c r="L277" s="34"/>
      <c r="M277" s="34"/>
      <c r="N277" s="19" t="str">
        <f t="shared" si="152"/>
        <v/>
      </c>
      <c r="O277" s="157"/>
      <c r="P277" s="19" t="str">
        <f t="shared" si="153"/>
        <v/>
      </c>
      <c r="Q277" s="19" t="str">
        <f t="shared" si="154"/>
        <v/>
      </c>
      <c r="R277" s="22"/>
      <c r="S277" s="33"/>
      <c r="T277" s="35" t="str">
        <f>IF(E277="","",Instructions!$B$5)</f>
        <v/>
      </c>
      <c r="U277" s="75" t="str">
        <f>IF(E277="","",Instructions!$C$5)</f>
        <v/>
      </c>
      <c r="V277" s="87" t="str">
        <f t="shared" si="155"/>
        <v/>
      </c>
      <c r="W277" s="72" t="str">
        <f>IF(E277="","",VLOOKUP(D277,Supervisors!$B$9:$F$32,5,FALSE))</f>
        <v/>
      </c>
      <c r="X277" s="72" t="str">
        <f>IF(E277="","",VLOOKUP(D277,Supervisors!$B$9:$G$32,6,FALSE))</f>
        <v/>
      </c>
      <c r="Y277" s="20" t="str">
        <f t="shared" si="156"/>
        <v/>
      </c>
      <c r="Z277" s="20" t="str">
        <f t="shared" si="157"/>
        <v/>
      </c>
      <c r="AA277" s="20" t="str">
        <f t="shared" si="158"/>
        <v/>
      </c>
      <c r="AB277" s="20" t="str">
        <f t="shared" si="159"/>
        <v/>
      </c>
      <c r="AC277" s="20" t="str">
        <f t="shared" si="160"/>
        <v/>
      </c>
      <c r="AD277" s="20" t="str">
        <f t="shared" si="161"/>
        <v/>
      </c>
      <c r="AE277" s="20" t="str">
        <f>IF(E277="","",SUM( INDEX( $H$9, 1) : H277))</f>
        <v/>
      </c>
      <c r="AF277" s="20" t="str">
        <f t="shared" si="162"/>
        <v/>
      </c>
      <c r="AG277" s="20" t="str">
        <f>IF(E277="","",SUM($AF$9:AF277))</f>
        <v/>
      </c>
      <c r="AH277" s="43" t="str">
        <f t="shared" si="163"/>
        <v/>
      </c>
      <c r="AI277" s="20" t="str">
        <f t="shared" si="164"/>
        <v/>
      </c>
      <c r="AJ277" s="20" t="str">
        <f t="shared" si="165"/>
        <v/>
      </c>
      <c r="AK277" s="20" t="str">
        <f t="shared" si="166"/>
        <v/>
      </c>
      <c r="AL277" s="20" t="str">
        <f>IF(E277="","",SUM( INDEX($I$9, 1) : I277))</f>
        <v/>
      </c>
      <c r="AM277" s="20" t="str">
        <f t="shared" si="167"/>
        <v/>
      </c>
      <c r="AN277" s="20" t="str">
        <f>IF(E277="","",SUM( INDEX($AM$9, 1) : AM277))</f>
        <v/>
      </c>
      <c r="AO277" s="43" t="str">
        <f t="shared" si="168"/>
        <v/>
      </c>
      <c r="AP277" s="43" t="str">
        <f t="shared" si="169"/>
        <v/>
      </c>
      <c r="AQ277" s="35" t="str">
        <f t="shared" si="170"/>
        <v/>
      </c>
      <c r="AR277" s="35" t="str">
        <f t="shared" si="171"/>
        <v/>
      </c>
      <c r="AS277" s="35" t="str">
        <f t="shared" si="172"/>
        <v/>
      </c>
      <c r="AT277" s="35" t="str">
        <f t="shared" si="173"/>
        <v/>
      </c>
      <c r="AU277" s="35" t="str">
        <f t="shared" si="174"/>
        <v/>
      </c>
      <c r="AV277" s="35" t="str">
        <f t="shared" si="175"/>
        <v/>
      </c>
      <c r="AW277" s="58" t="str">
        <f t="shared" si="176"/>
        <v/>
      </c>
      <c r="AX277" s="62" t="str">
        <f t="shared" si="177"/>
        <v/>
      </c>
      <c r="AY277" s="62" t="str">
        <f t="shared" si="178"/>
        <v/>
      </c>
      <c r="AZ277" s="62" t="str">
        <f t="shared" si="179"/>
        <v/>
      </c>
      <c r="BA277" s="62" t="str">
        <f t="shared" si="180"/>
        <v/>
      </c>
      <c r="BB277" s="62" t="str">
        <f t="shared" si="181"/>
        <v/>
      </c>
      <c r="BC277" s="62" t="str">
        <f t="shared" si="182"/>
        <v/>
      </c>
      <c r="BD277" s="69" t="str">
        <f t="shared" si="183"/>
        <v/>
      </c>
      <c r="BE277" s="69" t="str">
        <f t="shared" si="184"/>
        <v/>
      </c>
      <c r="BF277" s="69" t="str">
        <f>IF(Z277=Z278,"",SUM(AW$9:AW277)-SUM(BF$9:BF276))</f>
        <v/>
      </c>
      <c r="BG277" s="12">
        <f t="shared" si="149"/>
        <v>269</v>
      </c>
    </row>
    <row r="278" spans="1:59" ht="20.100000000000001" customHeight="1">
      <c r="A278" s="13">
        <f t="shared" si="148"/>
        <v>270</v>
      </c>
      <c r="B278" s="153"/>
      <c r="C278" s="33"/>
      <c r="D278" s="33"/>
      <c r="E278" s="154"/>
      <c r="F278" s="155"/>
      <c r="G278" s="156"/>
      <c r="H278" s="19" t="str">
        <f t="shared" si="150"/>
        <v/>
      </c>
      <c r="I278" s="157"/>
      <c r="J278" s="19" t="str">
        <f t="shared" si="151"/>
        <v/>
      </c>
      <c r="K278" s="33"/>
      <c r="L278" s="34"/>
      <c r="M278" s="34"/>
      <c r="N278" s="19" t="str">
        <f t="shared" si="152"/>
        <v/>
      </c>
      <c r="O278" s="157"/>
      <c r="P278" s="19" t="str">
        <f t="shared" si="153"/>
        <v/>
      </c>
      <c r="Q278" s="19" t="str">
        <f t="shared" si="154"/>
        <v/>
      </c>
      <c r="R278" s="22"/>
      <c r="S278" s="33"/>
      <c r="T278" s="35" t="str">
        <f>IF(E278="","",Instructions!$B$5)</f>
        <v/>
      </c>
      <c r="U278" s="75" t="str">
        <f>IF(E278="","",Instructions!$C$5)</f>
        <v/>
      </c>
      <c r="V278" s="87" t="str">
        <f t="shared" si="155"/>
        <v/>
      </c>
      <c r="W278" s="72" t="str">
        <f>IF(E278="","",VLOOKUP(D278,Supervisors!$B$9:$F$32,5,FALSE))</f>
        <v/>
      </c>
      <c r="X278" s="72" t="str">
        <f>IF(E278="","",VLOOKUP(D278,Supervisors!$B$9:$G$32,6,FALSE))</f>
        <v/>
      </c>
      <c r="Y278" s="20" t="str">
        <f t="shared" si="156"/>
        <v/>
      </c>
      <c r="Z278" s="20" t="str">
        <f t="shared" si="157"/>
        <v/>
      </c>
      <c r="AA278" s="20" t="str">
        <f t="shared" si="158"/>
        <v/>
      </c>
      <c r="AB278" s="20" t="str">
        <f t="shared" si="159"/>
        <v/>
      </c>
      <c r="AC278" s="20" t="str">
        <f t="shared" si="160"/>
        <v/>
      </c>
      <c r="AD278" s="20" t="str">
        <f t="shared" si="161"/>
        <v/>
      </c>
      <c r="AE278" s="20" t="str">
        <f>IF(E278="","",SUM( INDEX( $H$9, 1) : H278))</f>
        <v/>
      </c>
      <c r="AF278" s="20" t="str">
        <f t="shared" si="162"/>
        <v/>
      </c>
      <c r="AG278" s="20" t="str">
        <f>IF(E278="","",SUM($AF$9:AF278))</f>
        <v/>
      </c>
      <c r="AH278" s="43" t="str">
        <f t="shared" si="163"/>
        <v/>
      </c>
      <c r="AI278" s="20" t="str">
        <f t="shared" si="164"/>
        <v/>
      </c>
      <c r="AJ278" s="20" t="str">
        <f t="shared" si="165"/>
        <v/>
      </c>
      <c r="AK278" s="20" t="str">
        <f t="shared" si="166"/>
        <v/>
      </c>
      <c r="AL278" s="20" t="str">
        <f>IF(E278="","",SUM( INDEX($I$9, 1) : I278))</f>
        <v/>
      </c>
      <c r="AM278" s="20" t="str">
        <f t="shared" si="167"/>
        <v/>
      </c>
      <c r="AN278" s="20" t="str">
        <f>IF(E278="","",SUM( INDEX($AM$9, 1) : AM278))</f>
        <v/>
      </c>
      <c r="AO278" s="43" t="str">
        <f t="shared" si="168"/>
        <v/>
      </c>
      <c r="AP278" s="43" t="str">
        <f t="shared" si="169"/>
        <v/>
      </c>
      <c r="AQ278" s="35" t="str">
        <f t="shared" si="170"/>
        <v/>
      </c>
      <c r="AR278" s="35" t="str">
        <f t="shared" si="171"/>
        <v/>
      </c>
      <c r="AS278" s="35" t="str">
        <f t="shared" si="172"/>
        <v/>
      </c>
      <c r="AT278" s="35" t="str">
        <f t="shared" si="173"/>
        <v/>
      </c>
      <c r="AU278" s="35" t="str">
        <f t="shared" si="174"/>
        <v/>
      </c>
      <c r="AV278" s="35" t="str">
        <f t="shared" si="175"/>
        <v/>
      </c>
      <c r="AW278" s="58" t="str">
        <f t="shared" si="176"/>
        <v/>
      </c>
      <c r="AX278" s="62" t="str">
        <f t="shared" si="177"/>
        <v/>
      </c>
      <c r="AY278" s="62" t="str">
        <f t="shared" si="178"/>
        <v/>
      </c>
      <c r="AZ278" s="62" t="str">
        <f t="shared" si="179"/>
        <v/>
      </c>
      <c r="BA278" s="62" t="str">
        <f t="shared" si="180"/>
        <v/>
      </c>
      <c r="BB278" s="62" t="str">
        <f t="shared" si="181"/>
        <v/>
      </c>
      <c r="BC278" s="62" t="str">
        <f t="shared" si="182"/>
        <v/>
      </c>
      <c r="BD278" s="69" t="str">
        <f t="shared" si="183"/>
        <v/>
      </c>
      <c r="BE278" s="69" t="str">
        <f t="shared" si="184"/>
        <v/>
      </c>
      <c r="BF278" s="69" t="str">
        <f>IF(Z278=Z279,"",SUM(AW$9:AW278)-SUM(BF$9:BF277))</f>
        <v/>
      </c>
      <c r="BG278" s="12">
        <f t="shared" si="149"/>
        <v>270</v>
      </c>
    </row>
    <row r="279" spans="1:59" ht="20.100000000000001" customHeight="1">
      <c r="A279" s="13">
        <f t="shared" si="148"/>
        <v>271</v>
      </c>
      <c r="B279" s="153"/>
      <c r="C279" s="33"/>
      <c r="D279" s="33"/>
      <c r="E279" s="154"/>
      <c r="F279" s="155"/>
      <c r="G279" s="156"/>
      <c r="H279" s="19" t="str">
        <f t="shared" si="150"/>
        <v/>
      </c>
      <c r="I279" s="157"/>
      <c r="J279" s="19" t="str">
        <f t="shared" si="151"/>
        <v/>
      </c>
      <c r="K279" s="33"/>
      <c r="L279" s="34"/>
      <c r="M279" s="34"/>
      <c r="N279" s="19" t="str">
        <f t="shared" si="152"/>
        <v/>
      </c>
      <c r="O279" s="157"/>
      <c r="P279" s="19" t="str">
        <f t="shared" si="153"/>
        <v/>
      </c>
      <c r="Q279" s="19" t="str">
        <f t="shared" si="154"/>
        <v/>
      </c>
      <c r="R279" s="22"/>
      <c r="S279" s="33"/>
      <c r="T279" s="35" t="str">
        <f>IF(E279="","",Instructions!$B$5)</f>
        <v/>
      </c>
      <c r="U279" s="75" t="str">
        <f>IF(E279="","",Instructions!$C$5)</f>
        <v/>
      </c>
      <c r="V279" s="87" t="str">
        <f t="shared" si="155"/>
        <v/>
      </c>
      <c r="W279" s="72" t="str">
        <f>IF(E279="","",VLOOKUP(D279,Supervisors!$B$9:$F$32,5,FALSE))</f>
        <v/>
      </c>
      <c r="X279" s="72" t="str">
        <f>IF(E279="","",VLOOKUP(D279,Supervisors!$B$9:$G$32,6,FALSE))</f>
        <v/>
      </c>
      <c r="Y279" s="20" t="str">
        <f t="shared" si="156"/>
        <v/>
      </c>
      <c r="Z279" s="20" t="str">
        <f t="shared" si="157"/>
        <v/>
      </c>
      <c r="AA279" s="20" t="str">
        <f t="shared" si="158"/>
        <v/>
      </c>
      <c r="AB279" s="20" t="str">
        <f t="shared" si="159"/>
        <v/>
      </c>
      <c r="AC279" s="20" t="str">
        <f t="shared" si="160"/>
        <v/>
      </c>
      <c r="AD279" s="20" t="str">
        <f t="shared" si="161"/>
        <v/>
      </c>
      <c r="AE279" s="20" t="str">
        <f>IF(E279="","",SUM( INDEX( $H$9, 1) : H279))</f>
        <v/>
      </c>
      <c r="AF279" s="20" t="str">
        <f t="shared" si="162"/>
        <v/>
      </c>
      <c r="AG279" s="20" t="str">
        <f>IF(E279="","",SUM($AF$9:AF279))</f>
        <v/>
      </c>
      <c r="AH279" s="43" t="str">
        <f t="shared" si="163"/>
        <v/>
      </c>
      <c r="AI279" s="20" t="str">
        <f t="shared" si="164"/>
        <v/>
      </c>
      <c r="AJ279" s="20" t="str">
        <f t="shared" si="165"/>
        <v/>
      </c>
      <c r="AK279" s="20" t="str">
        <f t="shared" si="166"/>
        <v/>
      </c>
      <c r="AL279" s="20" t="str">
        <f>IF(E279="","",SUM( INDEX($I$9, 1) : I279))</f>
        <v/>
      </c>
      <c r="AM279" s="20" t="str">
        <f t="shared" si="167"/>
        <v/>
      </c>
      <c r="AN279" s="20" t="str">
        <f>IF(E279="","",SUM( INDEX($AM$9, 1) : AM279))</f>
        <v/>
      </c>
      <c r="AO279" s="43" t="str">
        <f t="shared" si="168"/>
        <v/>
      </c>
      <c r="AP279" s="43" t="str">
        <f t="shared" si="169"/>
        <v/>
      </c>
      <c r="AQ279" s="35" t="str">
        <f t="shared" si="170"/>
        <v/>
      </c>
      <c r="AR279" s="35" t="str">
        <f t="shared" si="171"/>
        <v/>
      </c>
      <c r="AS279" s="35" t="str">
        <f t="shared" si="172"/>
        <v/>
      </c>
      <c r="AT279" s="35" t="str">
        <f t="shared" si="173"/>
        <v/>
      </c>
      <c r="AU279" s="35" t="str">
        <f t="shared" si="174"/>
        <v/>
      </c>
      <c r="AV279" s="35" t="str">
        <f t="shared" si="175"/>
        <v/>
      </c>
      <c r="AW279" s="58" t="str">
        <f t="shared" si="176"/>
        <v/>
      </c>
      <c r="AX279" s="62" t="str">
        <f t="shared" si="177"/>
        <v/>
      </c>
      <c r="AY279" s="62" t="str">
        <f t="shared" si="178"/>
        <v/>
      </c>
      <c r="AZ279" s="62" t="str">
        <f t="shared" si="179"/>
        <v/>
      </c>
      <c r="BA279" s="62" t="str">
        <f t="shared" si="180"/>
        <v/>
      </c>
      <c r="BB279" s="62" t="str">
        <f t="shared" si="181"/>
        <v/>
      </c>
      <c r="BC279" s="62" t="str">
        <f t="shared" si="182"/>
        <v/>
      </c>
      <c r="BD279" s="69" t="str">
        <f t="shared" si="183"/>
        <v/>
      </c>
      <c r="BE279" s="69" t="str">
        <f t="shared" si="184"/>
        <v/>
      </c>
      <c r="BF279" s="69" t="str">
        <f>IF(Z279=Z280,"",SUM(AW$9:AW279)-SUM(BF$9:BF278))</f>
        <v/>
      </c>
      <c r="BG279" s="12">
        <f t="shared" si="149"/>
        <v>271</v>
      </c>
    </row>
    <row r="280" spans="1:59" ht="20.100000000000001" customHeight="1">
      <c r="A280" s="13">
        <f t="shared" si="148"/>
        <v>272</v>
      </c>
      <c r="B280" s="153"/>
      <c r="C280" s="33"/>
      <c r="D280" s="33"/>
      <c r="E280" s="154"/>
      <c r="F280" s="155"/>
      <c r="G280" s="156"/>
      <c r="H280" s="19" t="str">
        <f t="shared" si="150"/>
        <v/>
      </c>
      <c r="I280" s="157"/>
      <c r="J280" s="19" t="str">
        <f t="shared" si="151"/>
        <v/>
      </c>
      <c r="K280" s="33"/>
      <c r="L280" s="34"/>
      <c r="M280" s="34"/>
      <c r="N280" s="19" t="str">
        <f t="shared" si="152"/>
        <v/>
      </c>
      <c r="O280" s="157"/>
      <c r="P280" s="19" t="str">
        <f t="shared" si="153"/>
        <v/>
      </c>
      <c r="Q280" s="19" t="str">
        <f t="shared" si="154"/>
        <v/>
      </c>
      <c r="R280" s="22"/>
      <c r="S280" s="33"/>
      <c r="T280" s="35" t="str">
        <f>IF(E280="","",Instructions!$B$5)</f>
        <v/>
      </c>
      <c r="U280" s="75" t="str">
        <f>IF(E280="","",Instructions!$C$5)</f>
        <v/>
      </c>
      <c r="V280" s="87" t="str">
        <f t="shared" si="155"/>
        <v/>
      </c>
      <c r="W280" s="72" t="str">
        <f>IF(E280="","",VLOOKUP(D280,Supervisors!$B$9:$F$32,5,FALSE))</f>
        <v/>
      </c>
      <c r="X280" s="72" t="str">
        <f>IF(E280="","",VLOOKUP(D280,Supervisors!$B$9:$G$32,6,FALSE))</f>
        <v/>
      </c>
      <c r="Y280" s="20" t="str">
        <f t="shared" si="156"/>
        <v/>
      </c>
      <c r="Z280" s="20" t="str">
        <f t="shared" si="157"/>
        <v/>
      </c>
      <c r="AA280" s="20" t="str">
        <f t="shared" si="158"/>
        <v/>
      </c>
      <c r="AB280" s="20" t="str">
        <f t="shared" si="159"/>
        <v/>
      </c>
      <c r="AC280" s="20" t="str">
        <f t="shared" si="160"/>
        <v/>
      </c>
      <c r="AD280" s="20" t="str">
        <f t="shared" si="161"/>
        <v/>
      </c>
      <c r="AE280" s="20" t="str">
        <f>IF(E280="","",SUM( INDEX( $H$9, 1) : H280))</f>
        <v/>
      </c>
      <c r="AF280" s="20" t="str">
        <f t="shared" si="162"/>
        <v/>
      </c>
      <c r="AG280" s="20" t="str">
        <f>IF(E280="","",SUM($AF$9:AF280))</f>
        <v/>
      </c>
      <c r="AH280" s="43" t="str">
        <f t="shared" si="163"/>
        <v/>
      </c>
      <c r="AI280" s="20" t="str">
        <f t="shared" si="164"/>
        <v/>
      </c>
      <c r="AJ280" s="20" t="str">
        <f t="shared" si="165"/>
        <v/>
      </c>
      <c r="AK280" s="20" t="str">
        <f t="shared" si="166"/>
        <v/>
      </c>
      <c r="AL280" s="20" t="str">
        <f>IF(E280="","",SUM( INDEX($I$9, 1) : I280))</f>
        <v/>
      </c>
      <c r="AM280" s="20" t="str">
        <f t="shared" si="167"/>
        <v/>
      </c>
      <c r="AN280" s="20" t="str">
        <f>IF(E280="","",SUM( INDEX($AM$9, 1) : AM280))</f>
        <v/>
      </c>
      <c r="AO280" s="43" t="str">
        <f t="shared" si="168"/>
        <v/>
      </c>
      <c r="AP280" s="43" t="str">
        <f t="shared" si="169"/>
        <v/>
      </c>
      <c r="AQ280" s="35" t="str">
        <f t="shared" si="170"/>
        <v/>
      </c>
      <c r="AR280" s="35" t="str">
        <f t="shared" si="171"/>
        <v/>
      </c>
      <c r="AS280" s="35" t="str">
        <f t="shared" si="172"/>
        <v/>
      </c>
      <c r="AT280" s="35" t="str">
        <f t="shared" si="173"/>
        <v/>
      </c>
      <c r="AU280" s="35" t="str">
        <f t="shared" si="174"/>
        <v/>
      </c>
      <c r="AV280" s="35" t="str">
        <f t="shared" si="175"/>
        <v/>
      </c>
      <c r="AW280" s="58" t="str">
        <f t="shared" si="176"/>
        <v/>
      </c>
      <c r="AX280" s="62" t="str">
        <f t="shared" si="177"/>
        <v/>
      </c>
      <c r="AY280" s="62" t="str">
        <f t="shared" si="178"/>
        <v/>
      </c>
      <c r="AZ280" s="62" t="str">
        <f t="shared" si="179"/>
        <v/>
      </c>
      <c r="BA280" s="62" t="str">
        <f t="shared" si="180"/>
        <v/>
      </c>
      <c r="BB280" s="62" t="str">
        <f t="shared" si="181"/>
        <v/>
      </c>
      <c r="BC280" s="62" t="str">
        <f t="shared" si="182"/>
        <v/>
      </c>
      <c r="BD280" s="69" t="str">
        <f t="shared" si="183"/>
        <v/>
      </c>
      <c r="BE280" s="69" t="str">
        <f t="shared" si="184"/>
        <v/>
      </c>
      <c r="BF280" s="69" t="str">
        <f>IF(Z280=Z281,"",SUM(AW$9:AW280)-SUM(BF$9:BF279))</f>
        <v/>
      </c>
      <c r="BG280" s="12">
        <f t="shared" si="149"/>
        <v>272</v>
      </c>
    </row>
    <row r="281" spans="1:59" ht="20.100000000000001" customHeight="1">
      <c r="A281" s="13">
        <f t="shared" si="148"/>
        <v>273</v>
      </c>
      <c r="B281" s="153"/>
      <c r="C281" s="33"/>
      <c r="D281" s="33"/>
      <c r="E281" s="154"/>
      <c r="F281" s="155"/>
      <c r="G281" s="156"/>
      <c r="H281" s="19" t="str">
        <f t="shared" si="150"/>
        <v/>
      </c>
      <c r="I281" s="157"/>
      <c r="J281" s="19" t="str">
        <f t="shared" si="151"/>
        <v/>
      </c>
      <c r="K281" s="33"/>
      <c r="L281" s="34"/>
      <c r="M281" s="34"/>
      <c r="N281" s="19" t="str">
        <f t="shared" si="152"/>
        <v/>
      </c>
      <c r="O281" s="157"/>
      <c r="P281" s="19" t="str">
        <f t="shared" si="153"/>
        <v/>
      </c>
      <c r="Q281" s="19" t="str">
        <f t="shared" si="154"/>
        <v/>
      </c>
      <c r="R281" s="22"/>
      <c r="S281" s="33"/>
      <c r="T281" s="35" t="str">
        <f>IF(E281="","",Instructions!$B$5)</f>
        <v/>
      </c>
      <c r="U281" s="75" t="str">
        <f>IF(E281="","",Instructions!$C$5)</f>
        <v/>
      </c>
      <c r="V281" s="87" t="str">
        <f t="shared" si="155"/>
        <v/>
      </c>
      <c r="W281" s="72" t="str">
        <f>IF(E281="","",VLOOKUP(D281,Supervisors!$B$9:$F$32,5,FALSE))</f>
        <v/>
      </c>
      <c r="X281" s="72" t="str">
        <f>IF(E281="","",VLOOKUP(D281,Supervisors!$B$9:$G$32,6,FALSE))</f>
        <v/>
      </c>
      <c r="Y281" s="20" t="str">
        <f t="shared" si="156"/>
        <v/>
      </c>
      <c r="Z281" s="20" t="str">
        <f t="shared" si="157"/>
        <v/>
      </c>
      <c r="AA281" s="20" t="str">
        <f t="shared" si="158"/>
        <v/>
      </c>
      <c r="AB281" s="20" t="str">
        <f t="shared" si="159"/>
        <v/>
      </c>
      <c r="AC281" s="20" t="str">
        <f t="shared" si="160"/>
        <v/>
      </c>
      <c r="AD281" s="20" t="str">
        <f t="shared" si="161"/>
        <v/>
      </c>
      <c r="AE281" s="20" t="str">
        <f>IF(E281="","",SUM( INDEX( $H$9, 1) : H281))</f>
        <v/>
      </c>
      <c r="AF281" s="20" t="str">
        <f t="shared" si="162"/>
        <v/>
      </c>
      <c r="AG281" s="20" t="str">
        <f>IF(E281="","",SUM($AF$9:AF281))</f>
        <v/>
      </c>
      <c r="AH281" s="43" t="str">
        <f t="shared" si="163"/>
        <v/>
      </c>
      <c r="AI281" s="20" t="str">
        <f t="shared" si="164"/>
        <v/>
      </c>
      <c r="AJ281" s="20" t="str">
        <f t="shared" si="165"/>
        <v/>
      </c>
      <c r="AK281" s="20" t="str">
        <f t="shared" si="166"/>
        <v/>
      </c>
      <c r="AL281" s="20" t="str">
        <f>IF(E281="","",SUM( INDEX($I$9, 1) : I281))</f>
        <v/>
      </c>
      <c r="AM281" s="20" t="str">
        <f t="shared" si="167"/>
        <v/>
      </c>
      <c r="AN281" s="20" t="str">
        <f>IF(E281="","",SUM( INDEX($AM$9, 1) : AM281))</f>
        <v/>
      </c>
      <c r="AO281" s="43" t="str">
        <f t="shared" si="168"/>
        <v/>
      </c>
      <c r="AP281" s="43" t="str">
        <f t="shared" si="169"/>
        <v/>
      </c>
      <c r="AQ281" s="35" t="str">
        <f t="shared" si="170"/>
        <v/>
      </c>
      <c r="AR281" s="35" t="str">
        <f t="shared" si="171"/>
        <v/>
      </c>
      <c r="AS281" s="35" t="str">
        <f t="shared" si="172"/>
        <v/>
      </c>
      <c r="AT281" s="35" t="str">
        <f t="shared" si="173"/>
        <v/>
      </c>
      <c r="AU281" s="35" t="str">
        <f t="shared" si="174"/>
        <v/>
      </c>
      <c r="AV281" s="35" t="str">
        <f t="shared" si="175"/>
        <v/>
      </c>
      <c r="AW281" s="58" t="str">
        <f t="shared" si="176"/>
        <v/>
      </c>
      <c r="AX281" s="62" t="str">
        <f t="shared" si="177"/>
        <v/>
      </c>
      <c r="AY281" s="62" t="str">
        <f t="shared" si="178"/>
        <v/>
      </c>
      <c r="AZ281" s="62" t="str">
        <f t="shared" si="179"/>
        <v/>
      </c>
      <c r="BA281" s="62" t="str">
        <f t="shared" si="180"/>
        <v/>
      </c>
      <c r="BB281" s="62" t="str">
        <f t="shared" si="181"/>
        <v/>
      </c>
      <c r="BC281" s="62" t="str">
        <f t="shared" si="182"/>
        <v/>
      </c>
      <c r="BD281" s="69" t="str">
        <f t="shared" si="183"/>
        <v/>
      </c>
      <c r="BE281" s="69" t="str">
        <f t="shared" si="184"/>
        <v/>
      </c>
      <c r="BF281" s="69" t="str">
        <f>IF(Z281=Z282,"",SUM(AW$9:AW281)-SUM(BF$9:BF280))</f>
        <v/>
      </c>
      <c r="BG281" s="12">
        <f t="shared" si="149"/>
        <v>273</v>
      </c>
    </row>
    <row r="282" spans="1:59" ht="20.100000000000001" customHeight="1">
      <c r="A282" s="13">
        <f t="shared" si="148"/>
        <v>274</v>
      </c>
      <c r="B282" s="153"/>
      <c r="C282" s="33"/>
      <c r="D282" s="33"/>
      <c r="E282" s="154"/>
      <c r="F282" s="155"/>
      <c r="G282" s="156"/>
      <c r="H282" s="19" t="str">
        <f t="shared" si="150"/>
        <v/>
      </c>
      <c r="I282" s="157"/>
      <c r="J282" s="19" t="str">
        <f t="shared" si="151"/>
        <v/>
      </c>
      <c r="K282" s="33"/>
      <c r="L282" s="34"/>
      <c r="M282" s="34"/>
      <c r="N282" s="19" t="str">
        <f t="shared" si="152"/>
        <v/>
      </c>
      <c r="O282" s="157"/>
      <c r="P282" s="19" t="str">
        <f t="shared" si="153"/>
        <v/>
      </c>
      <c r="Q282" s="19" t="str">
        <f t="shared" si="154"/>
        <v/>
      </c>
      <c r="R282" s="22"/>
      <c r="S282" s="33"/>
      <c r="T282" s="35" t="str">
        <f>IF(E282="","",Instructions!$B$5)</f>
        <v/>
      </c>
      <c r="U282" s="75" t="str">
        <f>IF(E282="","",Instructions!$C$5)</f>
        <v/>
      </c>
      <c r="V282" s="87" t="str">
        <f t="shared" si="155"/>
        <v/>
      </c>
      <c r="W282" s="72" t="str">
        <f>IF(E282="","",VLOOKUP(D282,Supervisors!$B$9:$F$32,5,FALSE))</f>
        <v/>
      </c>
      <c r="X282" s="72" t="str">
        <f>IF(E282="","",VLOOKUP(D282,Supervisors!$B$9:$G$32,6,FALSE))</f>
        <v/>
      </c>
      <c r="Y282" s="20" t="str">
        <f t="shared" si="156"/>
        <v/>
      </c>
      <c r="Z282" s="20" t="str">
        <f t="shared" si="157"/>
        <v/>
      </c>
      <c r="AA282" s="20" t="str">
        <f t="shared" si="158"/>
        <v/>
      </c>
      <c r="AB282" s="20" t="str">
        <f t="shared" si="159"/>
        <v/>
      </c>
      <c r="AC282" s="20" t="str">
        <f t="shared" si="160"/>
        <v/>
      </c>
      <c r="AD282" s="20" t="str">
        <f t="shared" si="161"/>
        <v/>
      </c>
      <c r="AE282" s="20" t="str">
        <f>IF(E282="","",SUM( INDEX( $H$9, 1) : H282))</f>
        <v/>
      </c>
      <c r="AF282" s="20" t="str">
        <f t="shared" si="162"/>
        <v/>
      </c>
      <c r="AG282" s="20" t="str">
        <f>IF(E282="","",SUM($AF$9:AF282))</f>
        <v/>
      </c>
      <c r="AH282" s="43" t="str">
        <f t="shared" si="163"/>
        <v/>
      </c>
      <c r="AI282" s="20" t="str">
        <f t="shared" si="164"/>
        <v/>
      </c>
      <c r="AJ282" s="20" t="str">
        <f t="shared" si="165"/>
        <v/>
      </c>
      <c r="AK282" s="20" t="str">
        <f t="shared" si="166"/>
        <v/>
      </c>
      <c r="AL282" s="20" t="str">
        <f>IF(E282="","",SUM( INDEX($I$9, 1) : I282))</f>
        <v/>
      </c>
      <c r="AM282" s="20" t="str">
        <f t="shared" si="167"/>
        <v/>
      </c>
      <c r="AN282" s="20" t="str">
        <f>IF(E282="","",SUM( INDEX($AM$9, 1) : AM282))</f>
        <v/>
      </c>
      <c r="AO282" s="43" t="str">
        <f t="shared" si="168"/>
        <v/>
      </c>
      <c r="AP282" s="43" t="str">
        <f t="shared" si="169"/>
        <v/>
      </c>
      <c r="AQ282" s="35" t="str">
        <f t="shared" si="170"/>
        <v/>
      </c>
      <c r="AR282" s="35" t="str">
        <f t="shared" si="171"/>
        <v/>
      </c>
      <c r="AS282" s="35" t="str">
        <f t="shared" si="172"/>
        <v/>
      </c>
      <c r="AT282" s="35" t="str">
        <f t="shared" si="173"/>
        <v/>
      </c>
      <c r="AU282" s="35" t="str">
        <f t="shared" si="174"/>
        <v/>
      </c>
      <c r="AV282" s="35" t="str">
        <f t="shared" si="175"/>
        <v/>
      </c>
      <c r="AW282" s="58" t="str">
        <f t="shared" si="176"/>
        <v/>
      </c>
      <c r="AX282" s="62" t="str">
        <f t="shared" si="177"/>
        <v/>
      </c>
      <c r="AY282" s="62" t="str">
        <f t="shared" si="178"/>
        <v/>
      </c>
      <c r="AZ282" s="62" t="str">
        <f t="shared" si="179"/>
        <v/>
      </c>
      <c r="BA282" s="62" t="str">
        <f t="shared" si="180"/>
        <v/>
      </c>
      <c r="BB282" s="62" t="str">
        <f t="shared" si="181"/>
        <v/>
      </c>
      <c r="BC282" s="62" t="str">
        <f t="shared" si="182"/>
        <v/>
      </c>
      <c r="BD282" s="69" t="str">
        <f t="shared" si="183"/>
        <v/>
      </c>
      <c r="BE282" s="69" t="str">
        <f t="shared" si="184"/>
        <v/>
      </c>
      <c r="BF282" s="69" t="str">
        <f>IF(Z282=Z283,"",SUM(AW$9:AW282)-SUM(BF$9:BF281))</f>
        <v/>
      </c>
      <c r="BG282" s="12">
        <f t="shared" si="149"/>
        <v>274</v>
      </c>
    </row>
    <row r="283" spans="1:59" ht="20.100000000000001" customHeight="1">
      <c r="A283" s="13">
        <f t="shared" si="148"/>
        <v>275</v>
      </c>
      <c r="B283" s="153"/>
      <c r="C283" s="33"/>
      <c r="D283" s="33"/>
      <c r="E283" s="154"/>
      <c r="F283" s="155"/>
      <c r="G283" s="156"/>
      <c r="H283" s="19" t="str">
        <f t="shared" si="150"/>
        <v/>
      </c>
      <c r="I283" s="157"/>
      <c r="J283" s="19" t="str">
        <f t="shared" si="151"/>
        <v/>
      </c>
      <c r="K283" s="33"/>
      <c r="L283" s="34"/>
      <c r="M283" s="34"/>
      <c r="N283" s="19" t="str">
        <f t="shared" si="152"/>
        <v/>
      </c>
      <c r="O283" s="157"/>
      <c r="P283" s="19" t="str">
        <f t="shared" si="153"/>
        <v/>
      </c>
      <c r="Q283" s="19" t="str">
        <f t="shared" si="154"/>
        <v/>
      </c>
      <c r="R283" s="22"/>
      <c r="S283" s="33"/>
      <c r="T283" s="35" t="str">
        <f>IF(E283="","",Instructions!$B$5)</f>
        <v/>
      </c>
      <c r="U283" s="75" t="str">
        <f>IF(E283="","",Instructions!$C$5)</f>
        <v/>
      </c>
      <c r="V283" s="87" t="str">
        <f t="shared" si="155"/>
        <v/>
      </c>
      <c r="W283" s="72" t="str">
        <f>IF(E283="","",VLOOKUP(D283,Supervisors!$B$9:$F$32,5,FALSE))</f>
        <v/>
      </c>
      <c r="X283" s="72" t="str">
        <f>IF(E283="","",VLOOKUP(D283,Supervisors!$B$9:$G$32,6,FALSE))</f>
        <v/>
      </c>
      <c r="Y283" s="20" t="str">
        <f t="shared" si="156"/>
        <v/>
      </c>
      <c r="Z283" s="20" t="str">
        <f t="shared" si="157"/>
        <v/>
      </c>
      <c r="AA283" s="20" t="str">
        <f t="shared" si="158"/>
        <v/>
      </c>
      <c r="AB283" s="20" t="str">
        <f t="shared" si="159"/>
        <v/>
      </c>
      <c r="AC283" s="20" t="str">
        <f t="shared" si="160"/>
        <v/>
      </c>
      <c r="AD283" s="20" t="str">
        <f t="shared" si="161"/>
        <v/>
      </c>
      <c r="AE283" s="20" t="str">
        <f>IF(E283="","",SUM( INDEX( $H$9, 1) : H283))</f>
        <v/>
      </c>
      <c r="AF283" s="20" t="str">
        <f t="shared" si="162"/>
        <v/>
      </c>
      <c r="AG283" s="20" t="str">
        <f>IF(E283="","",SUM($AF$9:AF283))</f>
        <v/>
      </c>
      <c r="AH283" s="43" t="str">
        <f t="shared" si="163"/>
        <v/>
      </c>
      <c r="AI283" s="20" t="str">
        <f t="shared" si="164"/>
        <v/>
      </c>
      <c r="AJ283" s="20" t="str">
        <f t="shared" si="165"/>
        <v/>
      </c>
      <c r="AK283" s="20" t="str">
        <f t="shared" si="166"/>
        <v/>
      </c>
      <c r="AL283" s="20" t="str">
        <f>IF(E283="","",SUM( INDEX($I$9, 1) : I283))</f>
        <v/>
      </c>
      <c r="AM283" s="20" t="str">
        <f t="shared" si="167"/>
        <v/>
      </c>
      <c r="AN283" s="20" t="str">
        <f>IF(E283="","",SUM( INDEX($AM$9, 1) : AM283))</f>
        <v/>
      </c>
      <c r="AO283" s="43" t="str">
        <f t="shared" si="168"/>
        <v/>
      </c>
      <c r="AP283" s="43" t="str">
        <f t="shared" si="169"/>
        <v/>
      </c>
      <c r="AQ283" s="35" t="str">
        <f t="shared" si="170"/>
        <v/>
      </c>
      <c r="AR283" s="35" t="str">
        <f t="shared" si="171"/>
        <v/>
      </c>
      <c r="AS283" s="35" t="str">
        <f t="shared" si="172"/>
        <v/>
      </c>
      <c r="AT283" s="35" t="str">
        <f t="shared" si="173"/>
        <v/>
      </c>
      <c r="AU283" s="35" t="str">
        <f t="shared" si="174"/>
        <v/>
      </c>
      <c r="AV283" s="35" t="str">
        <f t="shared" si="175"/>
        <v/>
      </c>
      <c r="AW283" s="58" t="str">
        <f t="shared" si="176"/>
        <v/>
      </c>
      <c r="AX283" s="62" t="str">
        <f t="shared" si="177"/>
        <v/>
      </c>
      <c r="AY283" s="62" t="str">
        <f t="shared" si="178"/>
        <v/>
      </c>
      <c r="AZ283" s="62" t="str">
        <f t="shared" si="179"/>
        <v/>
      </c>
      <c r="BA283" s="62" t="str">
        <f t="shared" si="180"/>
        <v/>
      </c>
      <c r="BB283" s="62" t="str">
        <f t="shared" si="181"/>
        <v/>
      </c>
      <c r="BC283" s="62" t="str">
        <f t="shared" si="182"/>
        <v/>
      </c>
      <c r="BD283" s="69" t="str">
        <f t="shared" si="183"/>
        <v/>
      </c>
      <c r="BE283" s="69" t="str">
        <f t="shared" si="184"/>
        <v/>
      </c>
      <c r="BF283" s="69" t="str">
        <f>IF(Z283=Z284,"",SUM(AW$9:AW283)-SUM(BF$9:BF282))</f>
        <v/>
      </c>
      <c r="BG283" s="12">
        <f t="shared" si="149"/>
        <v>275</v>
      </c>
    </row>
    <row r="284" spans="1:59" ht="20.100000000000001" customHeight="1">
      <c r="A284" s="13">
        <f t="shared" si="148"/>
        <v>276</v>
      </c>
      <c r="B284" s="153"/>
      <c r="C284" s="33"/>
      <c r="D284" s="33"/>
      <c r="E284" s="154"/>
      <c r="F284" s="155"/>
      <c r="G284" s="156"/>
      <c r="H284" s="19" t="str">
        <f t="shared" si="150"/>
        <v/>
      </c>
      <c r="I284" s="157"/>
      <c r="J284" s="19" t="str">
        <f t="shared" si="151"/>
        <v/>
      </c>
      <c r="K284" s="33"/>
      <c r="L284" s="34"/>
      <c r="M284" s="34"/>
      <c r="N284" s="19" t="str">
        <f t="shared" si="152"/>
        <v/>
      </c>
      <c r="O284" s="157"/>
      <c r="P284" s="19" t="str">
        <f t="shared" si="153"/>
        <v/>
      </c>
      <c r="Q284" s="19" t="str">
        <f t="shared" si="154"/>
        <v/>
      </c>
      <c r="R284" s="22"/>
      <c r="S284" s="33"/>
      <c r="T284" s="35" t="str">
        <f>IF(E284="","",Instructions!$B$5)</f>
        <v/>
      </c>
      <c r="U284" s="75" t="str">
        <f>IF(E284="","",Instructions!$C$5)</f>
        <v/>
      </c>
      <c r="V284" s="87" t="str">
        <f t="shared" si="155"/>
        <v/>
      </c>
      <c r="W284" s="72" t="str">
        <f>IF(E284="","",VLOOKUP(D284,Supervisors!$B$9:$F$32,5,FALSE))</f>
        <v/>
      </c>
      <c r="X284" s="72" t="str">
        <f>IF(E284="","",VLOOKUP(D284,Supervisors!$B$9:$G$32,6,FALSE))</f>
        <v/>
      </c>
      <c r="Y284" s="20" t="str">
        <f t="shared" si="156"/>
        <v/>
      </c>
      <c r="Z284" s="20" t="str">
        <f t="shared" si="157"/>
        <v/>
      </c>
      <c r="AA284" s="20" t="str">
        <f t="shared" si="158"/>
        <v/>
      </c>
      <c r="AB284" s="20" t="str">
        <f t="shared" si="159"/>
        <v/>
      </c>
      <c r="AC284" s="20" t="str">
        <f t="shared" si="160"/>
        <v/>
      </c>
      <c r="AD284" s="20" t="str">
        <f t="shared" si="161"/>
        <v/>
      </c>
      <c r="AE284" s="20" t="str">
        <f>IF(E284="","",SUM( INDEX( $H$9, 1) : H284))</f>
        <v/>
      </c>
      <c r="AF284" s="20" t="str">
        <f t="shared" si="162"/>
        <v/>
      </c>
      <c r="AG284" s="20" t="str">
        <f>IF(E284="","",SUM($AF$9:AF284))</f>
        <v/>
      </c>
      <c r="AH284" s="43" t="str">
        <f t="shared" si="163"/>
        <v/>
      </c>
      <c r="AI284" s="20" t="str">
        <f t="shared" si="164"/>
        <v/>
      </c>
      <c r="AJ284" s="20" t="str">
        <f t="shared" si="165"/>
        <v/>
      </c>
      <c r="AK284" s="20" t="str">
        <f t="shared" si="166"/>
        <v/>
      </c>
      <c r="AL284" s="20" t="str">
        <f>IF(E284="","",SUM( INDEX($I$9, 1) : I284))</f>
        <v/>
      </c>
      <c r="AM284" s="20" t="str">
        <f t="shared" si="167"/>
        <v/>
      </c>
      <c r="AN284" s="20" t="str">
        <f>IF(E284="","",SUM( INDEX($AM$9, 1) : AM284))</f>
        <v/>
      </c>
      <c r="AO284" s="43" t="str">
        <f t="shared" si="168"/>
        <v/>
      </c>
      <c r="AP284" s="43" t="str">
        <f t="shared" si="169"/>
        <v/>
      </c>
      <c r="AQ284" s="35" t="str">
        <f t="shared" si="170"/>
        <v/>
      </c>
      <c r="AR284" s="35" t="str">
        <f t="shared" si="171"/>
        <v/>
      </c>
      <c r="AS284" s="35" t="str">
        <f t="shared" si="172"/>
        <v/>
      </c>
      <c r="AT284" s="35" t="str">
        <f t="shared" si="173"/>
        <v/>
      </c>
      <c r="AU284" s="35" t="str">
        <f t="shared" si="174"/>
        <v/>
      </c>
      <c r="AV284" s="35" t="str">
        <f t="shared" si="175"/>
        <v/>
      </c>
      <c r="AW284" s="58" t="str">
        <f t="shared" si="176"/>
        <v/>
      </c>
      <c r="AX284" s="62" t="str">
        <f t="shared" si="177"/>
        <v/>
      </c>
      <c r="AY284" s="62" t="str">
        <f t="shared" si="178"/>
        <v/>
      </c>
      <c r="AZ284" s="62" t="str">
        <f t="shared" si="179"/>
        <v/>
      </c>
      <c r="BA284" s="62" t="str">
        <f t="shared" si="180"/>
        <v/>
      </c>
      <c r="BB284" s="62" t="str">
        <f t="shared" si="181"/>
        <v/>
      </c>
      <c r="BC284" s="62" t="str">
        <f t="shared" si="182"/>
        <v/>
      </c>
      <c r="BD284" s="69" t="str">
        <f t="shared" si="183"/>
        <v/>
      </c>
      <c r="BE284" s="69" t="str">
        <f t="shared" si="184"/>
        <v/>
      </c>
      <c r="BF284" s="69" t="str">
        <f>IF(Z284=Z285,"",SUM(AW$9:AW284)-SUM(BF$9:BF283))</f>
        <v/>
      </c>
      <c r="BG284" s="12">
        <f t="shared" si="149"/>
        <v>276</v>
      </c>
    </row>
    <row r="285" spans="1:59" ht="20.100000000000001" customHeight="1">
      <c r="A285" s="13">
        <f t="shared" si="148"/>
        <v>277</v>
      </c>
      <c r="B285" s="153"/>
      <c r="C285" s="33"/>
      <c r="D285" s="33"/>
      <c r="E285" s="154"/>
      <c r="F285" s="155"/>
      <c r="G285" s="156"/>
      <c r="H285" s="19" t="str">
        <f t="shared" si="150"/>
        <v/>
      </c>
      <c r="I285" s="157"/>
      <c r="J285" s="19" t="str">
        <f t="shared" si="151"/>
        <v/>
      </c>
      <c r="K285" s="33"/>
      <c r="L285" s="34"/>
      <c r="M285" s="34"/>
      <c r="N285" s="19" t="str">
        <f t="shared" si="152"/>
        <v/>
      </c>
      <c r="O285" s="157"/>
      <c r="P285" s="19" t="str">
        <f t="shared" si="153"/>
        <v/>
      </c>
      <c r="Q285" s="19" t="str">
        <f t="shared" si="154"/>
        <v/>
      </c>
      <c r="R285" s="22"/>
      <c r="S285" s="33"/>
      <c r="T285" s="35" t="str">
        <f>IF(E285="","",Instructions!$B$5)</f>
        <v/>
      </c>
      <c r="U285" s="75" t="str">
        <f>IF(E285="","",Instructions!$C$5)</f>
        <v/>
      </c>
      <c r="V285" s="87" t="str">
        <f t="shared" si="155"/>
        <v/>
      </c>
      <c r="W285" s="72" t="str">
        <f>IF(E285="","",VLOOKUP(D285,Supervisors!$B$9:$F$32,5,FALSE))</f>
        <v/>
      </c>
      <c r="X285" s="72" t="str">
        <f>IF(E285="","",VLOOKUP(D285,Supervisors!$B$9:$G$32,6,FALSE))</f>
        <v/>
      </c>
      <c r="Y285" s="20" t="str">
        <f t="shared" si="156"/>
        <v/>
      </c>
      <c r="Z285" s="20" t="str">
        <f t="shared" si="157"/>
        <v/>
      </c>
      <c r="AA285" s="20" t="str">
        <f t="shared" si="158"/>
        <v/>
      </c>
      <c r="AB285" s="20" t="str">
        <f t="shared" si="159"/>
        <v/>
      </c>
      <c r="AC285" s="20" t="str">
        <f t="shared" si="160"/>
        <v/>
      </c>
      <c r="AD285" s="20" t="str">
        <f t="shared" si="161"/>
        <v/>
      </c>
      <c r="AE285" s="20" t="str">
        <f>IF(E285="","",SUM( INDEX( $H$9, 1) : H285))</f>
        <v/>
      </c>
      <c r="AF285" s="20" t="str">
        <f t="shared" si="162"/>
        <v/>
      </c>
      <c r="AG285" s="20" t="str">
        <f>IF(E285="","",SUM($AF$9:AF285))</f>
        <v/>
      </c>
      <c r="AH285" s="43" t="str">
        <f t="shared" si="163"/>
        <v/>
      </c>
      <c r="AI285" s="20" t="str">
        <f t="shared" si="164"/>
        <v/>
      </c>
      <c r="AJ285" s="20" t="str">
        <f t="shared" si="165"/>
        <v/>
      </c>
      <c r="AK285" s="20" t="str">
        <f t="shared" si="166"/>
        <v/>
      </c>
      <c r="AL285" s="20" t="str">
        <f>IF(E285="","",SUM( INDEX($I$9, 1) : I285))</f>
        <v/>
      </c>
      <c r="AM285" s="20" t="str">
        <f t="shared" si="167"/>
        <v/>
      </c>
      <c r="AN285" s="20" t="str">
        <f>IF(E285="","",SUM( INDEX($AM$9, 1) : AM285))</f>
        <v/>
      </c>
      <c r="AO285" s="43" t="str">
        <f t="shared" si="168"/>
        <v/>
      </c>
      <c r="AP285" s="43" t="str">
        <f t="shared" si="169"/>
        <v/>
      </c>
      <c r="AQ285" s="35" t="str">
        <f t="shared" si="170"/>
        <v/>
      </c>
      <c r="AR285" s="35" t="str">
        <f t="shared" si="171"/>
        <v/>
      </c>
      <c r="AS285" s="35" t="str">
        <f t="shared" si="172"/>
        <v/>
      </c>
      <c r="AT285" s="35" t="str">
        <f t="shared" si="173"/>
        <v/>
      </c>
      <c r="AU285" s="35" t="str">
        <f t="shared" si="174"/>
        <v/>
      </c>
      <c r="AV285" s="35" t="str">
        <f t="shared" si="175"/>
        <v/>
      </c>
      <c r="AW285" s="58" t="str">
        <f t="shared" si="176"/>
        <v/>
      </c>
      <c r="AX285" s="62" t="str">
        <f t="shared" si="177"/>
        <v/>
      </c>
      <c r="AY285" s="62" t="str">
        <f t="shared" si="178"/>
        <v/>
      </c>
      <c r="AZ285" s="62" t="str">
        <f t="shared" si="179"/>
        <v/>
      </c>
      <c r="BA285" s="62" t="str">
        <f t="shared" si="180"/>
        <v/>
      </c>
      <c r="BB285" s="62" t="str">
        <f t="shared" si="181"/>
        <v/>
      </c>
      <c r="BC285" s="62" t="str">
        <f t="shared" si="182"/>
        <v/>
      </c>
      <c r="BD285" s="69" t="str">
        <f t="shared" si="183"/>
        <v/>
      </c>
      <c r="BE285" s="69" t="str">
        <f t="shared" si="184"/>
        <v/>
      </c>
      <c r="BF285" s="69" t="str">
        <f>IF(Z285=Z286,"",SUM(AW$9:AW285)-SUM(BF$9:BF284))</f>
        <v/>
      </c>
      <c r="BG285" s="12">
        <f t="shared" si="149"/>
        <v>277</v>
      </c>
    </row>
    <row r="286" spans="1:59" ht="20.100000000000001" customHeight="1">
      <c r="A286" s="13">
        <f t="shared" si="148"/>
        <v>278</v>
      </c>
      <c r="B286" s="153"/>
      <c r="C286" s="33"/>
      <c r="D286" s="33"/>
      <c r="E286" s="154"/>
      <c r="F286" s="155"/>
      <c r="G286" s="156"/>
      <c r="H286" s="19" t="str">
        <f t="shared" si="150"/>
        <v/>
      </c>
      <c r="I286" s="157"/>
      <c r="J286" s="19" t="str">
        <f t="shared" si="151"/>
        <v/>
      </c>
      <c r="K286" s="33"/>
      <c r="L286" s="34"/>
      <c r="M286" s="34"/>
      <c r="N286" s="19" t="str">
        <f t="shared" si="152"/>
        <v/>
      </c>
      <c r="O286" s="157"/>
      <c r="P286" s="19" t="str">
        <f t="shared" si="153"/>
        <v/>
      </c>
      <c r="Q286" s="19" t="str">
        <f t="shared" si="154"/>
        <v/>
      </c>
      <c r="R286" s="22"/>
      <c r="S286" s="33"/>
      <c r="T286" s="35" t="str">
        <f>IF(E286="","",Instructions!$B$5)</f>
        <v/>
      </c>
      <c r="U286" s="75" t="str">
        <f>IF(E286="","",Instructions!$C$5)</f>
        <v/>
      </c>
      <c r="V286" s="87" t="str">
        <f t="shared" si="155"/>
        <v/>
      </c>
      <c r="W286" s="72" t="str">
        <f>IF(E286="","",VLOOKUP(D286,Supervisors!$B$9:$F$32,5,FALSE))</f>
        <v/>
      </c>
      <c r="X286" s="72" t="str">
        <f>IF(E286="","",VLOOKUP(D286,Supervisors!$B$9:$G$32,6,FALSE))</f>
        <v/>
      </c>
      <c r="Y286" s="20" t="str">
        <f t="shared" si="156"/>
        <v/>
      </c>
      <c r="Z286" s="20" t="str">
        <f t="shared" si="157"/>
        <v/>
      </c>
      <c r="AA286" s="20" t="str">
        <f t="shared" si="158"/>
        <v/>
      </c>
      <c r="AB286" s="20" t="str">
        <f t="shared" si="159"/>
        <v/>
      </c>
      <c r="AC286" s="20" t="str">
        <f t="shared" si="160"/>
        <v/>
      </c>
      <c r="AD286" s="20" t="str">
        <f t="shared" si="161"/>
        <v/>
      </c>
      <c r="AE286" s="20" t="str">
        <f>IF(E286="","",SUM( INDEX( $H$9, 1) : H286))</f>
        <v/>
      </c>
      <c r="AF286" s="20" t="str">
        <f t="shared" si="162"/>
        <v/>
      </c>
      <c r="AG286" s="20" t="str">
        <f>IF(E286="","",SUM($AF$9:AF286))</f>
        <v/>
      </c>
      <c r="AH286" s="43" t="str">
        <f t="shared" si="163"/>
        <v/>
      </c>
      <c r="AI286" s="20" t="str">
        <f t="shared" si="164"/>
        <v/>
      </c>
      <c r="AJ286" s="20" t="str">
        <f t="shared" si="165"/>
        <v/>
      </c>
      <c r="AK286" s="20" t="str">
        <f t="shared" si="166"/>
        <v/>
      </c>
      <c r="AL286" s="20" t="str">
        <f>IF(E286="","",SUM( INDEX($I$9, 1) : I286))</f>
        <v/>
      </c>
      <c r="AM286" s="20" t="str">
        <f t="shared" si="167"/>
        <v/>
      </c>
      <c r="AN286" s="20" t="str">
        <f>IF(E286="","",SUM( INDEX($AM$9, 1) : AM286))</f>
        <v/>
      </c>
      <c r="AO286" s="43" t="str">
        <f t="shared" si="168"/>
        <v/>
      </c>
      <c r="AP286" s="43" t="str">
        <f t="shared" si="169"/>
        <v/>
      </c>
      <c r="AQ286" s="35" t="str">
        <f t="shared" si="170"/>
        <v/>
      </c>
      <c r="AR286" s="35" t="str">
        <f t="shared" si="171"/>
        <v/>
      </c>
      <c r="AS286" s="35" t="str">
        <f t="shared" si="172"/>
        <v/>
      </c>
      <c r="AT286" s="35" t="str">
        <f t="shared" si="173"/>
        <v/>
      </c>
      <c r="AU286" s="35" t="str">
        <f t="shared" si="174"/>
        <v/>
      </c>
      <c r="AV286" s="35" t="str">
        <f t="shared" si="175"/>
        <v/>
      </c>
      <c r="AW286" s="58" t="str">
        <f t="shared" si="176"/>
        <v/>
      </c>
      <c r="AX286" s="62" t="str">
        <f t="shared" si="177"/>
        <v/>
      </c>
      <c r="AY286" s="62" t="str">
        <f t="shared" si="178"/>
        <v/>
      </c>
      <c r="AZ286" s="62" t="str">
        <f t="shared" si="179"/>
        <v/>
      </c>
      <c r="BA286" s="62" t="str">
        <f t="shared" si="180"/>
        <v/>
      </c>
      <c r="BB286" s="62" t="str">
        <f t="shared" si="181"/>
        <v/>
      </c>
      <c r="BC286" s="62" t="str">
        <f t="shared" si="182"/>
        <v/>
      </c>
      <c r="BD286" s="69" t="str">
        <f t="shared" si="183"/>
        <v/>
      </c>
      <c r="BE286" s="69" t="str">
        <f t="shared" si="184"/>
        <v/>
      </c>
      <c r="BF286" s="69" t="str">
        <f>IF(Z286=Z287,"",SUM(AW$9:AW286)-SUM(BF$9:BF285))</f>
        <v/>
      </c>
      <c r="BG286" s="12">
        <f t="shared" si="149"/>
        <v>278</v>
      </c>
    </row>
    <row r="287" spans="1:59" ht="20.100000000000001" customHeight="1">
      <c r="A287" s="13">
        <f t="shared" si="148"/>
        <v>279</v>
      </c>
      <c r="B287" s="153"/>
      <c r="C287" s="33"/>
      <c r="D287" s="33"/>
      <c r="E287" s="154"/>
      <c r="F287" s="155"/>
      <c r="G287" s="156"/>
      <c r="H287" s="19" t="str">
        <f t="shared" si="150"/>
        <v/>
      </c>
      <c r="I287" s="157"/>
      <c r="J287" s="19" t="str">
        <f t="shared" si="151"/>
        <v/>
      </c>
      <c r="K287" s="33"/>
      <c r="L287" s="34"/>
      <c r="M287" s="34"/>
      <c r="N287" s="19" t="str">
        <f t="shared" si="152"/>
        <v/>
      </c>
      <c r="O287" s="157"/>
      <c r="P287" s="19" t="str">
        <f t="shared" si="153"/>
        <v/>
      </c>
      <c r="Q287" s="19" t="str">
        <f t="shared" si="154"/>
        <v/>
      </c>
      <c r="R287" s="22"/>
      <c r="S287" s="33"/>
      <c r="T287" s="35" t="str">
        <f>IF(E287="","",Instructions!$B$5)</f>
        <v/>
      </c>
      <c r="U287" s="75" t="str">
        <f>IF(E287="","",Instructions!$C$5)</f>
        <v/>
      </c>
      <c r="V287" s="87" t="str">
        <f t="shared" si="155"/>
        <v/>
      </c>
      <c r="W287" s="72" t="str">
        <f>IF(E287="","",VLOOKUP(D287,Supervisors!$B$9:$F$32,5,FALSE))</f>
        <v/>
      </c>
      <c r="X287" s="72" t="str">
        <f>IF(E287="","",VLOOKUP(D287,Supervisors!$B$9:$G$32,6,FALSE))</f>
        <v/>
      </c>
      <c r="Y287" s="20" t="str">
        <f t="shared" si="156"/>
        <v/>
      </c>
      <c r="Z287" s="20" t="str">
        <f t="shared" si="157"/>
        <v/>
      </c>
      <c r="AA287" s="20" t="str">
        <f t="shared" si="158"/>
        <v/>
      </c>
      <c r="AB287" s="20" t="str">
        <f t="shared" si="159"/>
        <v/>
      </c>
      <c r="AC287" s="20" t="str">
        <f t="shared" si="160"/>
        <v/>
      </c>
      <c r="AD287" s="20" t="str">
        <f t="shared" si="161"/>
        <v/>
      </c>
      <c r="AE287" s="20" t="str">
        <f>IF(E287="","",SUM( INDEX( $H$9, 1) : H287))</f>
        <v/>
      </c>
      <c r="AF287" s="20" t="str">
        <f t="shared" si="162"/>
        <v/>
      </c>
      <c r="AG287" s="20" t="str">
        <f>IF(E287="","",SUM($AF$9:AF287))</f>
        <v/>
      </c>
      <c r="AH287" s="43" t="str">
        <f t="shared" si="163"/>
        <v/>
      </c>
      <c r="AI287" s="20" t="str">
        <f t="shared" si="164"/>
        <v/>
      </c>
      <c r="AJ287" s="20" t="str">
        <f t="shared" si="165"/>
        <v/>
      </c>
      <c r="AK287" s="20" t="str">
        <f t="shared" si="166"/>
        <v/>
      </c>
      <c r="AL287" s="20" t="str">
        <f>IF(E287="","",SUM( INDEX($I$9, 1) : I287))</f>
        <v/>
      </c>
      <c r="AM287" s="20" t="str">
        <f t="shared" si="167"/>
        <v/>
      </c>
      <c r="AN287" s="20" t="str">
        <f>IF(E287="","",SUM( INDEX($AM$9, 1) : AM287))</f>
        <v/>
      </c>
      <c r="AO287" s="43" t="str">
        <f t="shared" si="168"/>
        <v/>
      </c>
      <c r="AP287" s="43" t="str">
        <f t="shared" si="169"/>
        <v/>
      </c>
      <c r="AQ287" s="35" t="str">
        <f t="shared" si="170"/>
        <v/>
      </c>
      <c r="AR287" s="35" t="str">
        <f t="shared" si="171"/>
        <v/>
      </c>
      <c r="AS287" s="35" t="str">
        <f t="shared" si="172"/>
        <v/>
      </c>
      <c r="AT287" s="35" t="str">
        <f t="shared" si="173"/>
        <v/>
      </c>
      <c r="AU287" s="35" t="str">
        <f t="shared" si="174"/>
        <v/>
      </c>
      <c r="AV287" s="35" t="str">
        <f t="shared" si="175"/>
        <v/>
      </c>
      <c r="AW287" s="58" t="str">
        <f t="shared" si="176"/>
        <v/>
      </c>
      <c r="AX287" s="62" t="str">
        <f t="shared" si="177"/>
        <v/>
      </c>
      <c r="AY287" s="62" t="str">
        <f t="shared" si="178"/>
        <v/>
      </c>
      <c r="AZ287" s="62" t="str">
        <f t="shared" si="179"/>
        <v/>
      </c>
      <c r="BA287" s="62" t="str">
        <f t="shared" si="180"/>
        <v/>
      </c>
      <c r="BB287" s="62" t="str">
        <f t="shared" si="181"/>
        <v/>
      </c>
      <c r="BC287" s="62" t="str">
        <f t="shared" si="182"/>
        <v/>
      </c>
      <c r="BD287" s="69" t="str">
        <f t="shared" si="183"/>
        <v/>
      </c>
      <c r="BE287" s="69" t="str">
        <f t="shared" si="184"/>
        <v/>
      </c>
      <c r="BF287" s="69" t="str">
        <f>IF(Z287=Z288,"",SUM(AW$9:AW287)-SUM(BF$9:BF286))</f>
        <v/>
      </c>
      <c r="BG287" s="12">
        <f t="shared" si="149"/>
        <v>279</v>
      </c>
    </row>
    <row r="288" spans="1:59" ht="20.100000000000001" customHeight="1">
      <c r="A288" s="13">
        <f t="shared" si="148"/>
        <v>280</v>
      </c>
      <c r="B288" s="153"/>
      <c r="C288" s="33"/>
      <c r="D288" s="33"/>
      <c r="E288" s="154"/>
      <c r="F288" s="155"/>
      <c r="G288" s="156"/>
      <c r="H288" s="19" t="str">
        <f t="shared" si="150"/>
        <v/>
      </c>
      <c r="I288" s="157"/>
      <c r="J288" s="19" t="str">
        <f t="shared" si="151"/>
        <v/>
      </c>
      <c r="K288" s="33"/>
      <c r="L288" s="34"/>
      <c r="M288" s="34"/>
      <c r="N288" s="19" t="str">
        <f t="shared" si="152"/>
        <v/>
      </c>
      <c r="O288" s="157"/>
      <c r="P288" s="19" t="str">
        <f t="shared" si="153"/>
        <v/>
      </c>
      <c r="Q288" s="19" t="str">
        <f t="shared" si="154"/>
        <v/>
      </c>
      <c r="R288" s="22"/>
      <c r="S288" s="33"/>
      <c r="T288" s="35" t="str">
        <f>IF(E288="","",Instructions!$B$5)</f>
        <v/>
      </c>
      <c r="U288" s="75" t="str">
        <f>IF(E288="","",Instructions!$C$5)</f>
        <v/>
      </c>
      <c r="V288" s="87" t="str">
        <f t="shared" si="155"/>
        <v/>
      </c>
      <c r="W288" s="72" t="str">
        <f>IF(E288="","",VLOOKUP(D288,Supervisors!$B$9:$F$32,5,FALSE))</f>
        <v/>
      </c>
      <c r="X288" s="72" t="str">
        <f>IF(E288="","",VLOOKUP(D288,Supervisors!$B$9:$G$32,6,FALSE))</f>
        <v/>
      </c>
      <c r="Y288" s="20" t="str">
        <f t="shared" si="156"/>
        <v/>
      </c>
      <c r="Z288" s="20" t="str">
        <f t="shared" si="157"/>
        <v/>
      </c>
      <c r="AA288" s="20" t="str">
        <f t="shared" si="158"/>
        <v/>
      </c>
      <c r="AB288" s="20" t="str">
        <f t="shared" si="159"/>
        <v/>
      </c>
      <c r="AC288" s="20" t="str">
        <f t="shared" si="160"/>
        <v/>
      </c>
      <c r="AD288" s="20" t="str">
        <f t="shared" si="161"/>
        <v/>
      </c>
      <c r="AE288" s="20" t="str">
        <f>IF(E288="","",SUM( INDEX( $H$9, 1) : H288))</f>
        <v/>
      </c>
      <c r="AF288" s="20" t="str">
        <f t="shared" si="162"/>
        <v/>
      </c>
      <c r="AG288" s="20" t="str">
        <f>IF(E288="","",SUM($AF$9:AF288))</f>
        <v/>
      </c>
      <c r="AH288" s="43" t="str">
        <f t="shared" si="163"/>
        <v/>
      </c>
      <c r="AI288" s="20" t="str">
        <f t="shared" si="164"/>
        <v/>
      </c>
      <c r="AJ288" s="20" t="str">
        <f t="shared" si="165"/>
        <v/>
      </c>
      <c r="AK288" s="20" t="str">
        <f t="shared" si="166"/>
        <v/>
      </c>
      <c r="AL288" s="20" t="str">
        <f>IF(E288="","",SUM( INDEX($I$9, 1) : I288))</f>
        <v/>
      </c>
      <c r="AM288" s="20" t="str">
        <f t="shared" si="167"/>
        <v/>
      </c>
      <c r="AN288" s="20" t="str">
        <f>IF(E288="","",SUM( INDEX($AM$9, 1) : AM288))</f>
        <v/>
      </c>
      <c r="AO288" s="43" t="str">
        <f t="shared" si="168"/>
        <v/>
      </c>
      <c r="AP288" s="43" t="str">
        <f t="shared" si="169"/>
        <v/>
      </c>
      <c r="AQ288" s="35" t="str">
        <f t="shared" si="170"/>
        <v/>
      </c>
      <c r="AR288" s="35" t="str">
        <f t="shared" si="171"/>
        <v/>
      </c>
      <c r="AS288" s="35" t="str">
        <f t="shared" si="172"/>
        <v/>
      </c>
      <c r="AT288" s="35" t="str">
        <f t="shared" si="173"/>
        <v/>
      </c>
      <c r="AU288" s="35" t="str">
        <f t="shared" si="174"/>
        <v/>
      </c>
      <c r="AV288" s="35" t="str">
        <f t="shared" si="175"/>
        <v/>
      </c>
      <c r="AW288" s="58" t="str">
        <f t="shared" si="176"/>
        <v/>
      </c>
      <c r="AX288" s="62" t="str">
        <f t="shared" si="177"/>
        <v/>
      </c>
      <c r="AY288" s="62" t="str">
        <f t="shared" si="178"/>
        <v/>
      </c>
      <c r="AZ288" s="62" t="str">
        <f t="shared" si="179"/>
        <v/>
      </c>
      <c r="BA288" s="62" t="str">
        <f t="shared" si="180"/>
        <v/>
      </c>
      <c r="BB288" s="62" t="str">
        <f t="shared" si="181"/>
        <v/>
      </c>
      <c r="BC288" s="62" t="str">
        <f t="shared" si="182"/>
        <v/>
      </c>
      <c r="BD288" s="69" t="str">
        <f t="shared" si="183"/>
        <v/>
      </c>
      <c r="BE288" s="69" t="str">
        <f t="shared" si="184"/>
        <v/>
      </c>
      <c r="BF288" s="69" t="str">
        <f>IF(Z288=Z289,"",SUM(AW$9:AW288)-SUM(BF$9:BF287))</f>
        <v/>
      </c>
      <c r="BG288" s="12">
        <f t="shared" si="149"/>
        <v>280</v>
      </c>
    </row>
    <row r="289" spans="1:59" ht="20.100000000000001" customHeight="1">
      <c r="A289" s="13">
        <f t="shared" si="148"/>
        <v>281</v>
      </c>
      <c r="B289" s="153"/>
      <c r="C289" s="33"/>
      <c r="D289" s="33"/>
      <c r="E289" s="154"/>
      <c r="F289" s="155"/>
      <c r="G289" s="156"/>
      <c r="H289" s="19" t="str">
        <f t="shared" si="150"/>
        <v/>
      </c>
      <c r="I289" s="157"/>
      <c r="J289" s="19" t="str">
        <f t="shared" si="151"/>
        <v/>
      </c>
      <c r="K289" s="33"/>
      <c r="L289" s="34"/>
      <c r="M289" s="34"/>
      <c r="N289" s="19" t="str">
        <f t="shared" si="152"/>
        <v/>
      </c>
      <c r="O289" s="157"/>
      <c r="P289" s="19" t="str">
        <f t="shared" si="153"/>
        <v/>
      </c>
      <c r="Q289" s="19" t="str">
        <f t="shared" si="154"/>
        <v/>
      </c>
      <c r="R289" s="22"/>
      <c r="S289" s="33"/>
      <c r="T289" s="35" t="str">
        <f>IF(E289="","",Instructions!$B$5)</f>
        <v/>
      </c>
      <c r="U289" s="75" t="str">
        <f>IF(E289="","",Instructions!$C$5)</f>
        <v/>
      </c>
      <c r="V289" s="87" t="str">
        <f t="shared" si="155"/>
        <v/>
      </c>
      <c r="W289" s="72" t="str">
        <f>IF(E289="","",VLOOKUP(D289,Supervisors!$B$9:$F$32,5,FALSE))</f>
        <v/>
      </c>
      <c r="X289" s="72" t="str">
        <f>IF(E289="","",VLOOKUP(D289,Supervisors!$B$9:$G$32,6,FALSE))</f>
        <v/>
      </c>
      <c r="Y289" s="20" t="str">
        <f t="shared" si="156"/>
        <v/>
      </c>
      <c r="Z289" s="20" t="str">
        <f t="shared" si="157"/>
        <v/>
      </c>
      <c r="AA289" s="20" t="str">
        <f t="shared" si="158"/>
        <v/>
      </c>
      <c r="AB289" s="20" t="str">
        <f t="shared" si="159"/>
        <v/>
      </c>
      <c r="AC289" s="20" t="str">
        <f t="shared" si="160"/>
        <v/>
      </c>
      <c r="AD289" s="20" t="str">
        <f t="shared" si="161"/>
        <v/>
      </c>
      <c r="AE289" s="20" t="str">
        <f>IF(E289="","",SUM( INDEX( $H$9, 1) : H289))</f>
        <v/>
      </c>
      <c r="AF289" s="20" t="str">
        <f t="shared" si="162"/>
        <v/>
      </c>
      <c r="AG289" s="20" t="str">
        <f>IF(E289="","",SUM($AF$9:AF289))</f>
        <v/>
      </c>
      <c r="AH289" s="43" t="str">
        <f t="shared" si="163"/>
        <v/>
      </c>
      <c r="AI289" s="20" t="str">
        <f t="shared" si="164"/>
        <v/>
      </c>
      <c r="AJ289" s="20" t="str">
        <f t="shared" si="165"/>
        <v/>
      </c>
      <c r="AK289" s="20" t="str">
        <f t="shared" si="166"/>
        <v/>
      </c>
      <c r="AL289" s="20" t="str">
        <f>IF(E289="","",SUM( INDEX($I$9, 1) : I289))</f>
        <v/>
      </c>
      <c r="AM289" s="20" t="str">
        <f t="shared" si="167"/>
        <v/>
      </c>
      <c r="AN289" s="20" t="str">
        <f>IF(E289="","",SUM( INDEX($AM$9, 1) : AM289))</f>
        <v/>
      </c>
      <c r="AO289" s="43" t="str">
        <f t="shared" si="168"/>
        <v/>
      </c>
      <c r="AP289" s="43" t="str">
        <f t="shared" si="169"/>
        <v/>
      </c>
      <c r="AQ289" s="35" t="str">
        <f t="shared" si="170"/>
        <v/>
      </c>
      <c r="AR289" s="35" t="str">
        <f t="shared" si="171"/>
        <v/>
      </c>
      <c r="AS289" s="35" t="str">
        <f t="shared" si="172"/>
        <v/>
      </c>
      <c r="AT289" s="35" t="str">
        <f t="shared" si="173"/>
        <v/>
      </c>
      <c r="AU289" s="35" t="str">
        <f t="shared" si="174"/>
        <v/>
      </c>
      <c r="AV289" s="35" t="str">
        <f t="shared" si="175"/>
        <v/>
      </c>
      <c r="AW289" s="58" t="str">
        <f t="shared" si="176"/>
        <v/>
      </c>
      <c r="AX289" s="62" t="str">
        <f t="shared" si="177"/>
        <v/>
      </c>
      <c r="AY289" s="62" t="str">
        <f t="shared" si="178"/>
        <v/>
      </c>
      <c r="AZ289" s="62" t="str">
        <f t="shared" si="179"/>
        <v/>
      </c>
      <c r="BA289" s="62" t="str">
        <f t="shared" si="180"/>
        <v/>
      </c>
      <c r="BB289" s="62" t="str">
        <f t="shared" si="181"/>
        <v/>
      </c>
      <c r="BC289" s="62" t="str">
        <f t="shared" si="182"/>
        <v/>
      </c>
      <c r="BD289" s="69" t="str">
        <f t="shared" si="183"/>
        <v/>
      </c>
      <c r="BE289" s="69" t="str">
        <f t="shared" si="184"/>
        <v/>
      </c>
      <c r="BF289" s="69" t="str">
        <f>IF(Z289=Z290,"",SUM(AW$9:AW289)-SUM(BF$9:BF288))</f>
        <v/>
      </c>
      <c r="BG289" s="12">
        <f t="shared" si="149"/>
        <v>281</v>
      </c>
    </row>
    <row r="290" spans="1:59" ht="20.100000000000001" customHeight="1">
      <c r="A290" s="13">
        <f t="shared" ref="A290:A353" si="185">ROW()-8</f>
        <v>282</v>
      </c>
      <c r="B290" s="153"/>
      <c r="C290" s="33"/>
      <c r="D290" s="33"/>
      <c r="E290" s="154"/>
      <c r="F290" s="155"/>
      <c r="G290" s="156"/>
      <c r="H290" s="19" t="str">
        <f t="shared" si="150"/>
        <v/>
      </c>
      <c r="I290" s="157"/>
      <c r="J290" s="19" t="str">
        <f t="shared" si="151"/>
        <v/>
      </c>
      <c r="K290" s="33"/>
      <c r="L290" s="34"/>
      <c r="M290" s="34"/>
      <c r="N290" s="19" t="str">
        <f t="shared" si="152"/>
        <v/>
      </c>
      <c r="O290" s="157"/>
      <c r="P290" s="19" t="str">
        <f t="shared" si="153"/>
        <v/>
      </c>
      <c r="Q290" s="19" t="str">
        <f t="shared" si="154"/>
        <v/>
      </c>
      <c r="R290" s="22"/>
      <c r="S290" s="33"/>
      <c r="T290" s="35" t="str">
        <f>IF(E290="","",Instructions!$B$5)</f>
        <v/>
      </c>
      <c r="U290" s="75" t="str">
        <f>IF(E290="","",Instructions!$C$5)</f>
        <v/>
      </c>
      <c r="V290" s="87" t="str">
        <f t="shared" si="155"/>
        <v/>
      </c>
      <c r="W290" s="72" t="str">
        <f>IF(E290="","",VLOOKUP(D290,Supervisors!$B$9:$F$32,5,FALSE))</f>
        <v/>
      </c>
      <c r="X290" s="72" t="str">
        <f>IF(E290="","",VLOOKUP(D290,Supervisors!$B$9:$G$32,6,FALSE))</f>
        <v/>
      </c>
      <c r="Y290" s="20" t="str">
        <f t="shared" si="156"/>
        <v/>
      </c>
      <c r="Z290" s="20" t="str">
        <f t="shared" si="157"/>
        <v/>
      </c>
      <c r="AA290" s="20" t="str">
        <f t="shared" si="158"/>
        <v/>
      </c>
      <c r="AB290" s="20" t="str">
        <f t="shared" si="159"/>
        <v/>
      </c>
      <c r="AC290" s="20" t="str">
        <f t="shared" si="160"/>
        <v/>
      </c>
      <c r="AD290" s="20" t="str">
        <f t="shared" si="161"/>
        <v/>
      </c>
      <c r="AE290" s="20" t="str">
        <f>IF(E290="","",SUM( INDEX( $H$9, 1) : H290))</f>
        <v/>
      </c>
      <c r="AF290" s="20" t="str">
        <f t="shared" si="162"/>
        <v/>
      </c>
      <c r="AG290" s="20" t="str">
        <f>IF(E290="","",SUM($AF$9:AF290))</f>
        <v/>
      </c>
      <c r="AH290" s="43" t="str">
        <f t="shared" si="163"/>
        <v/>
      </c>
      <c r="AI290" s="20" t="str">
        <f t="shared" si="164"/>
        <v/>
      </c>
      <c r="AJ290" s="20" t="str">
        <f t="shared" si="165"/>
        <v/>
      </c>
      <c r="AK290" s="20" t="str">
        <f t="shared" si="166"/>
        <v/>
      </c>
      <c r="AL290" s="20" t="str">
        <f>IF(E290="","",SUM( INDEX($I$9, 1) : I290))</f>
        <v/>
      </c>
      <c r="AM290" s="20" t="str">
        <f t="shared" si="167"/>
        <v/>
      </c>
      <c r="AN290" s="20" t="str">
        <f>IF(E290="","",SUM( INDEX($AM$9, 1) : AM290))</f>
        <v/>
      </c>
      <c r="AO290" s="43" t="str">
        <f t="shared" si="168"/>
        <v/>
      </c>
      <c r="AP290" s="43" t="str">
        <f t="shared" si="169"/>
        <v/>
      </c>
      <c r="AQ290" s="35" t="str">
        <f t="shared" si="170"/>
        <v/>
      </c>
      <c r="AR290" s="35" t="str">
        <f t="shared" si="171"/>
        <v/>
      </c>
      <c r="AS290" s="35" t="str">
        <f t="shared" si="172"/>
        <v/>
      </c>
      <c r="AT290" s="35" t="str">
        <f t="shared" si="173"/>
        <v/>
      </c>
      <c r="AU290" s="35" t="str">
        <f t="shared" si="174"/>
        <v/>
      </c>
      <c r="AV290" s="35" t="str">
        <f t="shared" si="175"/>
        <v/>
      </c>
      <c r="AW290" s="58" t="str">
        <f t="shared" si="176"/>
        <v/>
      </c>
      <c r="AX290" s="62" t="str">
        <f t="shared" si="177"/>
        <v/>
      </c>
      <c r="AY290" s="62" t="str">
        <f t="shared" si="178"/>
        <v/>
      </c>
      <c r="AZ290" s="62" t="str">
        <f t="shared" si="179"/>
        <v/>
      </c>
      <c r="BA290" s="62" t="str">
        <f t="shared" si="180"/>
        <v/>
      </c>
      <c r="BB290" s="62" t="str">
        <f t="shared" si="181"/>
        <v/>
      </c>
      <c r="BC290" s="62" t="str">
        <f t="shared" si="182"/>
        <v/>
      </c>
      <c r="BD290" s="69" t="str">
        <f t="shared" si="183"/>
        <v/>
      </c>
      <c r="BE290" s="69" t="str">
        <f t="shared" si="184"/>
        <v/>
      </c>
      <c r="BF290" s="69" t="str">
        <f>IF(Z290=Z291,"",SUM(AW$9:AW290)-SUM(BF$9:BF289))</f>
        <v/>
      </c>
      <c r="BG290" s="12">
        <f t="shared" ref="BG290:BG353" si="186">ROW()-8</f>
        <v>282</v>
      </c>
    </row>
    <row r="291" spans="1:59" ht="20.100000000000001" customHeight="1">
      <c r="A291" s="13">
        <f t="shared" si="185"/>
        <v>283</v>
      </c>
      <c r="B291" s="153"/>
      <c r="C291" s="33"/>
      <c r="D291" s="33"/>
      <c r="E291" s="154"/>
      <c r="F291" s="155"/>
      <c r="G291" s="156"/>
      <c r="H291" s="19" t="str">
        <f t="shared" si="150"/>
        <v/>
      </c>
      <c r="I291" s="157"/>
      <c r="J291" s="19" t="str">
        <f t="shared" si="151"/>
        <v/>
      </c>
      <c r="K291" s="33"/>
      <c r="L291" s="34"/>
      <c r="M291" s="34"/>
      <c r="N291" s="19" t="str">
        <f t="shared" si="152"/>
        <v/>
      </c>
      <c r="O291" s="157"/>
      <c r="P291" s="19" t="str">
        <f t="shared" si="153"/>
        <v/>
      </c>
      <c r="Q291" s="19" t="str">
        <f t="shared" si="154"/>
        <v/>
      </c>
      <c r="R291" s="22"/>
      <c r="S291" s="33"/>
      <c r="T291" s="35" t="str">
        <f>IF(E291="","",Instructions!$B$5)</f>
        <v/>
      </c>
      <c r="U291" s="75" t="str">
        <f>IF(E291="","",Instructions!$C$5)</f>
        <v/>
      </c>
      <c r="V291" s="87" t="str">
        <f t="shared" si="155"/>
        <v/>
      </c>
      <c r="W291" s="72" t="str">
        <f>IF(E291="","",VLOOKUP(D291,Supervisors!$B$9:$F$32,5,FALSE))</f>
        <v/>
      </c>
      <c r="X291" s="72" t="str">
        <f>IF(E291="","",VLOOKUP(D291,Supervisors!$B$9:$G$32,6,FALSE))</f>
        <v/>
      </c>
      <c r="Y291" s="20" t="str">
        <f t="shared" si="156"/>
        <v/>
      </c>
      <c r="Z291" s="20" t="str">
        <f t="shared" si="157"/>
        <v/>
      </c>
      <c r="AA291" s="20" t="str">
        <f t="shared" si="158"/>
        <v/>
      </c>
      <c r="AB291" s="20" t="str">
        <f t="shared" si="159"/>
        <v/>
      </c>
      <c r="AC291" s="20" t="str">
        <f t="shared" si="160"/>
        <v/>
      </c>
      <c r="AD291" s="20" t="str">
        <f t="shared" si="161"/>
        <v/>
      </c>
      <c r="AE291" s="20" t="str">
        <f>IF(E291="","",SUM( INDEX( $H$9, 1) : H291))</f>
        <v/>
      </c>
      <c r="AF291" s="20" t="str">
        <f t="shared" si="162"/>
        <v/>
      </c>
      <c r="AG291" s="20" t="str">
        <f>IF(E291="","",SUM($AF$9:AF291))</f>
        <v/>
      </c>
      <c r="AH291" s="43" t="str">
        <f t="shared" si="163"/>
        <v/>
      </c>
      <c r="AI291" s="20" t="str">
        <f t="shared" si="164"/>
        <v/>
      </c>
      <c r="AJ291" s="20" t="str">
        <f t="shared" si="165"/>
        <v/>
      </c>
      <c r="AK291" s="20" t="str">
        <f t="shared" si="166"/>
        <v/>
      </c>
      <c r="AL291" s="20" t="str">
        <f>IF(E291="","",SUM( INDEX($I$9, 1) : I291))</f>
        <v/>
      </c>
      <c r="AM291" s="20" t="str">
        <f t="shared" si="167"/>
        <v/>
      </c>
      <c r="AN291" s="20" t="str">
        <f>IF(E291="","",SUM( INDEX($AM$9, 1) : AM291))</f>
        <v/>
      </c>
      <c r="AO291" s="43" t="str">
        <f t="shared" si="168"/>
        <v/>
      </c>
      <c r="AP291" s="43" t="str">
        <f t="shared" si="169"/>
        <v/>
      </c>
      <c r="AQ291" s="35" t="str">
        <f t="shared" si="170"/>
        <v/>
      </c>
      <c r="AR291" s="35" t="str">
        <f t="shared" si="171"/>
        <v/>
      </c>
      <c r="AS291" s="35" t="str">
        <f t="shared" si="172"/>
        <v/>
      </c>
      <c r="AT291" s="35" t="str">
        <f t="shared" si="173"/>
        <v/>
      </c>
      <c r="AU291" s="35" t="str">
        <f t="shared" si="174"/>
        <v/>
      </c>
      <c r="AV291" s="35" t="str">
        <f t="shared" si="175"/>
        <v/>
      </c>
      <c r="AW291" s="58" t="str">
        <f t="shared" si="176"/>
        <v/>
      </c>
      <c r="AX291" s="62" t="str">
        <f t="shared" si="177"/>
        <v/>
      </c>
      <c r="AY291" s="62" t="str">
        <f t="shared" si="178"/>
        <v/>
      </c>
      <c r="AZ291" s="62" t="str">
        <f t="shared" si="179"/>
        <v/>
      </c>
      <c r="BA291" s="62" t="str">
        <f t="shared" si="180"/>
        <v/>
      </c>
      <c r="BB291" s="62" t="str">
        <f t="shared" si="181"/>
        <v/>
      </c>
      <c r="BC291" s="62" t="str">
        <f t="shared" si="182"/>
        <v/>
      </c>
      <c r="BD291" s="69" t="str">
        <f t="shared" si="183"/>
        <v/>
      </c>
      <c r="BE291" s="69" t="str">
        <f t="shared" si="184"/>
        <v/>
      </c>
      <c r="BF291" s="69" t="str">
        <f>IF(Z291=Z292,"",SUM(AW$9:AW291)-SUM(BF$9:BF290))</f>
        <v/>
      </c>
      <c r="BG291" s="12">
        <f t="shared" si="186"/>
        <v>283</v>
      </c>
    </row>
    <row r="292" spans="1:59" ht="20.100000000000001" customHeight="1">
      <c r="A292" s="13">
        <f t="shared" si="185"/>
        <v>284</v>
      </c>
      <c r="B292" s="153"/>
      <c r="C292" s="33"/>
      <c r="D292" s="33"/>
      <c r="E292" s="154"/>
      <c r="F292" s="155"/>
      <c r="G292" s="156"/>
      <c r="H292" s="19" t="str">
        <f t="shared" si="150"/>
        <v/>
      </c>
      <c r="I292" s="157"/>
      <c r="J292" s="19" t="str">
        <f t="shared" si="151"/>
        <v/>
      </c>
      <c r="K292" s="33"/>
      <c r="L292" s="34"/>
      <c r="M292" s="34"/>
      <c r="N292" s="19" t="str">
        <f t="shared" si="152"/>
        <v/>
      </c>
      <c r="O292" s="157"/>
      <c r="P292" s="19" t="str">
        <f t="shared" si="153"/>
        <v/>
      </c>
      <c r="Q292" s="19" t="str">
        <f t="shared" si="154"/>
        <v/>
      </c>
      <c r="R292" s="22"/>
      <c r="S292" s="33"/>
      <c r="T292" s="35" t="str">
        <f>IF(E292="","",Instructions!$B$5)</f>
        <v/>
      </c>
      <c r="U292" s="75" t="str">
        <f>IF(E292="","",Instructions!$C$5)</f>
        <v/>
      </c>
      <c r="V292" s="87" t="str">
        <f t="shared" si="155"/>
        <v/>
      </c>
      <c r="W292" s="72" t="str">
        <f>IF(E292="","",VLOOKUP(D292,Supervisors!$B$9:$F$32,5,FALSE))</f>
        <v/>
      </c>
      <c r="X292" s="72" t="str">
        <f>IF(E292="","",VLOOKUP(D292,Supervisors!$B$9:$G$32,6,FALSE))</f>
        <v/>
      </c>
      <c r="Y292" s="20" t="str">
        <f t="shared" si="156"/>
        <v/>
      </c>
      <c r="Z292" s="20" t="str">
        <f t="shared" si="157"/>
        <v/>
      </c>
      <c r="AA292" s="20" t="str">
        <f t="shared" si="158"/>
        <v/>
      </c>
      <c r="AB292" s="20" t="str">
        <f t="shared" si="159"/>
        <v/>
      </c>
      <c r="AC292" s="20" t="str">
        <f t="shared" si="160"/>
        <v/>
      </c>
      <c r="AD292" s="20" t="str">
        <f t="shared" si="161"/>
        <v/>
      </c>
      <c r="AE292" s="20" t="str">
        <f>IF(E292="","",SUM( INDEX( $H$9, 1) : H292))</f>
        <v/>
      </c>
      <c r="AF292" s="20" t="str">
        <f t="shared" si="162"/>
        <v/>
      </c>
      <c r="AG292" s="20" t="str">
        <f>IF(E292="","",SUM($AF$9:AF292))</f>
        <v/>
      </c>
      <c r="AH292" s="43" t="str">
        <f t="shared" si="163"/>
        <v/>
      </c>
      <c r="AI292" s="20" t="str">
        <f t="shared" si="164"/>
        <v/>
      </c>
      <c r="AJ292" s="20" t="str">
        <f t="shared" si="165"/>
        <v/>
      </c>
      <c r="AK292" s="20" t="str">
        <f t="shared" si="166"/>
        <v/>
      </c>
      <c r="AL292" s="20" t="str">
        <f>IF(E292="","",SUM( INDEX($I$9, 1) : I292))</f>
        <v/>
      </c>
      <c r="AM292" s="20" t="str">
        <f t="shared" si="167"/>
        <v/>
      </c>
      <c r="AN292" s="20" t="str">
        <f>IF(E292="","",SUM( INDEX($AM$9, 1) : AM292))</f>
        <v/>
      </c>
      <c r="AO292" s="43" t="str">
        <f t="shared" si="168"/>
        <v/>
      </c>
      <c r="AP292" s="43" t="str">
        <f t="shared" si="169"/>
        <v/>
      </c>
      <c r="AQ292" s="35" t="str">
        <f t="shared" si="170"/>
        <v/>
      </c>
      <c r="AR292" s="35" t="str">
        <f t="shared" si="171"/>
        <v/>
      </c>
      <c r="AS292" s="35" t="str">
        <f t="shared" si="172"/>
        <v/>
      </c>
      <c r="AT292" s="35" t="str">
        <f t="shared" si="173"/>
        <v/>
      </c>
      <c r="AU292" s="35" t="str">
        <f t="shared" si="174"/>
        <v/>
      </c>
      <c r="AV292" s="35" t="str">
        <f t="shared" si="175"/>
        <v/>
      </c>
      <c r="AW292" s="58" t="str">
        <f t="shared" si="176"/>
        <v/>
      </c>
      <c r="AX292" s="62" t="str">
        <f t="shared" si="177"/>
        <v/>
      </c>
      <c r="AY292" s="62" t="str">
        <f t="shared" si="178"/>
        <v/>
      </c>
      <c r="AZ292" s="62" t="str">
        <f t="shared" si="179"/>
        <v/>
      </c>
      <c r="BA292" s="62" t="str">
        <f t="shared" si="180"/>
        <v/>
      </c>
      <c r="BB292" s="62" t="str">
        <f t="shared" si="181"/>
        <v/>
      </c>
      <c r="BC292" s="62" t="str">
        <f t="shared" si="182"/>
        <v/>
      </c>
      <c r="BD292" s="69" t="str">
        <f t="shared" si="183"/>
        <v/>
      </c>
      <c r="BE292" s="69" t="str">
        <f t="shared" si="184"/>
        <v/>
      </c>
      <c r="BF292" s="69" t="str">
        <f>IF(Z292=Z293,"",SUM(AW$9:AW292)-SUM(BF$9:BF291))</f>
        <v/>
      </c>
      <c r="BG292" s="12">
        <f t="shared" si="186"/>
        <v>284</v>
      </c>
    </row>
    <row r="293" spans="1:59" ht="20.100000000000001" customHeight="1">
      <c r="A293" s="13">
        <f t="shared" si="185"/>
        <v>285</v>
      </c>
      <c r="B293" s="153"/>
      <c r="C293" s="33"/>
      <c r="D293" s="33"/>
      <c r="E293" s="154"/>
      <c r="F293" s="155"/>
      <c r="G293" s="156"/>
      <c r="H293" s="19" t="str">
        <f t="shared" si="150"/>
        <v/>
      </c>
      <c r="I293" s="157"/>
      <c r="J293" s="19" t="str">
        <f t="shared" si="151"/>
        <v/>
      </c>
      <c r="K293" s="33"/>
      <c r="L293" s="34"/>
      <c r="M293" s="34"/>
      <c r="N293" s="19" t="str">
        <f t="shared" si="152"/>
        <v/>
      </c>
      <c r="O293" s="157"/>
      <c r="P293" s="19" t="str">
        <f t="shared" si="153"/>
        <v/>
      </c>
      <c r="Q293" s="19" t="str">
        <f t="shared" si="154"/>
        <v/>
      </c>
      <c r="R293" s="22"/>
      <c r="S293" s="33"/>
      <c r="T293" s="35" t="str">
        <f>IF(E293="","",Instructions!$B$5)</f>
        <v/>
      </c>
      <c r="U293" s="75" t="str">
        <f>IF(E293="","",Instructions!$C$5)</f>
        <v/>
      </c>
      <c r="V293" s="87" t="str">
        <f t="shared" si="155"/>
        <v/>
      </c>
      <c r="W293" s="72" t="str">
        <f>IF(E293="","",VLOOKUP(D293,Supervisors!$B$9:$F$32,5,FALSE))</f>
        <v/>
      </c>
      <c r="X293" s="72" t="str">
        <f>IF(E293="","",VLOOKUP(D293,Supervisors!$B$9:$G$32,6,FALSE))</f>
        <v/>
      </c>
      <c r="Y293" s="20" t="str">
        <f t="shared" si="156"/>
        <v/>
      </c>
      <c r="Z293" s="20" t="str">
        <f t="shared" si="157"/>
        <v/>
      </c>
      <c r="AA293" s="20" t="str">
        <f t="shared" si="158"/>
        <v/>
      </c>
      <c r="AB293" s="20" t="str">
        <f t="shared" si="159"/>
        <v/>
      </c>
      <c r="AC293" s="20" t="str">
        <f t="shared" si="160"/>
        <v/>
      </c>
      <c r="AD293" s="20" t="str">
        <f t="shared" si="161"/>
        <v/>
      </c>
      <c r="AE293" s="20" t="str">
        <f>IF(E293="","",SUM( INDEX( $H$9, 1) : H293))</f>
        <v/>
      </c>
      <c r="AF293" s="20" t="str">
        <f t="shared" si="162"/>
        <v/>
      </c>
      <c r="AG293" s="20" t="str">
        <f>IF(E293="","",SUM($AF$9:AF293))</f>
        <v/>
      </c>
      <c r="AH293" s="43" t="str">
        <f t="shared" si="163"/>
        <v/>
      </c>
      <c r="AI293" s="20" t="str">
        <f t="shared" si="164"/>
        <v/>
      </c>
      <c r="AJ293" s="20" t="str">
        <f t="shared" si="165"/>
        <v/>
      </c>
      <c r="AK293" s="20" t="str">
        <f t="shared" si="166"/>
        <v/>
      </c>
      <c r="AL293" s="20" t="str">
        <f>IF(E293="","",SUM( INDEX($I$9, 1) : I293))</f>
        <v/>
      </c>
      <c r="AM293" s="20" t="str">
        <f t="shared" si="167"/>
        <v/>
      </c>
      <c r="AN293" s="20" t="str">
        <f>IF(E293="","",SUM( INDEX($AM$9, 1) : AM293))</f>
        <v/>
      </c>
      <c r="AO293" s="43" t="str">
        <f t="shared" si="168"/>
        <v/>
      </c>
      <c r="AP293" s="43" t="str">
        <f t="shared" si="169"/>
        <v/>
      </c>
      <c r="AQ293" s="35" t="str">
        <f t="shared" si="170"/>
        <v/>
      </c>
      <c r="AR293" s="35" t="str">
        <f t="shared" si="171"/>
        <v/>
      </c>
      <c r="AS293" s="35" t="str">
        <f t="shared" si="172"/>
        <v/>
      </c>
      <c r="AT293" s="35" t="str">
        <f t="shared" si="173"/>
        <v/>
      </c>
      <c r="AU293" s="35" t="str">
        <f t="shared" si="174"/>
        <v/>
      </c>
      <c r="AV293" s="35" t="str">
        <f t="shared" si="175"/>
        <v/>
      </c>
      <c r="AW293" s="58" t="str">
        <f t="shared" si="176"/>
        <v/>
      </c>
      <c r="AX293" s="62" t="str">
        <f t="shared" si="177"/>
        <v/>
      </c>
      <c r="AY293" s="62" t="str">
        <f t="shared" si="178"/>
        <v/>
      </c>
      <c r="AZ293" s="62" t="str">
        <f t="shared" si="179"/>
        <v/>
      </c>
      <c r="BA293" s="62" t="str">
        <f t="shared" si="180"/>
        <v/>
      </c>
      <c r="BB293" s="62" t="str">
        <f t="shared" si="181"/>
        <v/>
      </c>
      <c r="BC293" s="62" t="str">
        <f t="shared" si="182"/>
        <v/>
      </c>
      <c r="BD293" s="69" t="str">
        <f t="shared" si="183"/>
        <v/>
      </c>
      <c r="BE293" s="69" t="str">
        <f t="shared" si="184"/>
        <v/>
      </c>
      <c r="BF293" s="69" t="str">
        <f>IF(Z293=Z294,"",SUM(AW$9:AW293)-SUM(BF$9:BF292))</f>
        <v/>
      </c>
      <c r="BG293" s="12">
        <f t="shared" si="186"/>
        <v>285</v>
      </c>
    </row>
    <row r="294" spans="1:59" ht="20.100000000000001" customHeight="1">
      <c r="A294" s="13">
        <f t="shared" si="185"/>
        <v>286</v>
      </c>
      <c r="B294" s="153"/>
      <c r="C294" s="33"/>
      <c r="D294" s="33"/>
      <c r="E294" s="154"/>
      <c r="F294" s="155"/>
      <c r="G294" s="156"/>
      <c r="H294" s="19" t="str">
        <f t="shared" si="150"/>
        <v/>
      </c>
      <c r="I294" s="157"/>
      <c r="J294" s="19" t="str">
        <f t="shared" si="151"/>
        <v/>
      </c>
      <c r="K294" s="33"/>
      <c r="L294" s="34"/>
      <c r="M294" s="34"/>
      <c r="N294" s="19" t="str">
        <f t="shared" si="152"/>
        <v/>
      </c>
      <c r="O294" s="157"/>
      <c r="P294" s="19" t="str">
        <f t="shared" si="153"/>
        <v/>
      </c>
      <c r="Q294" s="19" t="str">
        <f t="shared" si="154"/>
        <v/>
      </c>
      <c r="R294" s="22"/>
      <c r="S294" s="33"/>
      <c r="T294" s="35" t="str">
        <f>IF(E294="","",Instructions!$B$5)</f>
        <v/>
      </c>
      <c r="U294" s="75" t="str">
        <f>IF(E294="","",Instructions!$C$5)</f>
        <v/>
      </c>
      <c r="V294" s="87" t="str">
        <f t="shared" si="155"/>
        <v/>
      </c>
      <c r="W294" s="72" t="str">
        <f>IF(E294="","",VLOOKUP(D294,Supervisors!$B$9:$F$32,5,FALSE))</f>
        <v/>
      </c>
      <c r="X294" s="72" t="str">
        <f>IF(E294="","",VLOOKUP(D294,Supervisors!$B$9:$G$32,6,FALSE))</f>
        <v/>
      </c>
      <c r="Y294" s="20" t="str">
        <f t="shared" si="156"/>
        <v/>
      </c>
      <c r="Z294" s="20" t="str">
        <f t="shared" si="157"/>
        <v/>
      </c>
      <c r="AA294" s="20" t="str">
        <f t="shared" si="158"/>
        <v/>
      </c>
      <c r="AB294" s="20" t="str">
        <f t="shared" si="159"/>
        <v/>
      </c>
      <c r="AC294" s="20" t="str">
        <f t="shared" si="160"/>
        <v/>
      </c>
      <c r="AD294" s="20" t="str">
        <f t="shared" si="161"/>
        <v/>
      </c>
      <c r="AE294" s="20" t="str">
        <f>IF(E294="","",SUM( INDEX( $H$9, 1) : H294))</f>
        <v/>
      </c>
      <c r="AF294" s="20" t="str">
        <f t="shared" si="162"/>
        <v/>
      </c>
      <c r="AG294" s="20" t="str">
        <f>IF(E294="","",SUM($AF$9:AF294))</f>
        <v/>
      </c>
      <c r="AH294" s="43" t="str">
        <f t="shared" si="163"/>
        <v/>
      </c>
      <c r="AI294" s="20" t="str">
        <f t="shared" si="164"/>
        <v/>
      </c>
      <c r="AJ294" s="20" t="str">
        <f t="shared" si="165"/>
        <v/>
      </c>
      <c r="AK294" s="20" t="str">
        <f t="shared" si="166"/>
        <v/>
      </c>
      <c r="AL294" s="20" t="str">
        <f>IF(E294="","",SUM( INDEX($I$9, 1) : I294))</f>
        <v/>
      </c>
      <c r="AM294" s="20" t="str">
        <f t="shared" si="167"/>
        <v/>
      </c>
      <c r="AN294" s="20" t="str">
        <f>IF(E294="","",SUM( INDEX($AM$9, 1) : AM294))</f>
        <v/>
      </c>
      <c r="AO294" s="43" t="str">
        <f t="shared" si="168"/>
        <v/>
      </c>
      <c r="AP294" s="43" t="str">
        <f t="shared" si="169"/>
        <v/>
      </c>
      <c r="AQ294" s="35" t="str">
        <f t="shared" si="170"/>
        <v/>
      </c>
      <c r="AR294" s="35" t="str">
        <f t="shared" si="171"/>
        <v/>
      </c>
      <c r="AS294" s="35" t="str">
        <f t="shared" si="172"/>
        <v/>
      </c>
      <c r="AT294" s="35" t="str">
        <f t="shared" si="173"/>
        <v/>
      </c>
      <c r="AU294" s="35" t="str">
        <f t="shared" si="174"/>
        <v/>
      </c>
      <c r="AV294" s="35" t="str">
        <f t="shared" si="175"/>
        <v/>
      </c>
      <c r="AW294" s="58" t="str">
        <f t="shared" si="176"/>
        <v/>
      </c>
      <c r="AX294" s="62" t="str">
        <f t="shared" si="177"/>
        <v/>
      </c>
      <c r="AY294" s="62" t="str">
        <f t="shared" si="178"/>
        <v/>
      </c>
      <c r="AZ294" s="62" t="str">
        <f t="shared" si="179"/>
        <v/>
      </c>
      <c r="BA294" s="62" t="str">
        <f t="shared" si="180"/>
        <v/>
      </c>
      <c r="BB294" s="62" t="str">
        <f t="shared" si="181"/>
        <v/>
      </c>
      <c r="BC294" s="62" t="str">
        <f t="shared" si="182"/>
        <v/>
      </c>
      <c r="BD294" s="69" t="str">
        <f t="shared" si="183"/>
        <v/>
      </c>
      <c r="BE294" s="69" t="str">
        <f t="shared" si="184"/>
        <v/>
      </c>
      <c r="BF294" s="69" t="str">
        <f>IF(Z294=Z295,"",SUM(AW$9:AW294)-SUM(BF$9:BF293))</f>
        <v/>
      </c>
      <c r="BG294" s="12">
        <f t="shared" si="186"/>
        <v>286</v>
      </c>
    </row>
    <row r="295" spans="1:59" ht="20.100000000000001" customHeight="1">
      <c r="A295" s="13">
        <f t="shared" si="185"/>
        <v>287</v>
      </c>
      <c r="B295" s="153"/>
      <c r="C295" s="33"/>
      <c r="D295" s="33"/>
      <c r="E295" s="154"/>
      <c r="F295" s="155"/>
      <c r="G295" s="156"/>
      <c r="H295" s="19" t="str">
        <f t="shared" si="150"/>
        <v/>
      </c>
      <c r="I295" s="157"/>
      <c r="J295" s="19" t="str">
        <f t="shared" si="151"/>
        <v/>
      </c>
      <c r="K295" s="33"/>
      <c r="L295" s="34"/>
      <c r="M295" s="34"/>
      <c r="N295" s="19" t="str">
        <f t="shared" si="152"/>
        <v/>
      </c>
      <c r="O295" s="157"/>
      <c r="P295" s="19" t="str">
        <f t="shared" si="153"/>
        <v/>
      </c>
      <c r="Q295" s="19" t="str">
        <f t="shared" si="154"/>
        <v/>
      </c>
      <c r="R295" s="22"/>
      <c r="S295" s="33"/>
      <c r="T295" s="35" t="str">
        <f>IF(E295="","",Instructions!$B$5)</f>
        <v/>
      </c>
      <c r="U295" s="75" t="str">
        <f>IF(E295="","",Instructions!$C$5)</f>
        <v/>
      </c>
      <c r="V295" s="87" t="str">
        <f t="shared" si="155"/>
        <v/>
      </c>
      <c r="W295" s="72" t="str">
        <f>IF(E295="","",VLOOKUP(D295,Supervisors!$B$9:$F$32,5,FALSE))</f>
        <v/>
      </c>
      <c r="X295" s="72" t="str">
        <f>IF(E295="","",VLOOKUP(D295,Supervisors!$B$9:$G$32,6,FALSE))</f>
        <v/>
      </c>
      <c r="Y295" s="20" t="str">
        <f t="shared" si="156"/>
        <v/>
      </c>
      <c r="Z295" s="20" t="str">
        <f t="shared" si="157"/>
        <v/>
      </c>
      <c r="AA295" s="20" t="str">
        <f t="shared" si="158"/>
        <v/>
      </c>
      <c r="AB295" s="20" t="str">
        <f t="shared" si="159"/>
        <v/>
      </c>
      <c r="AC295" s="20" t="str">
        <f t="shared" si="160"/>
        <v/>
      </c>
      <c r="AD295" s="20" t="str">
        <f t="shared" si="161"/>
        <v/>
      </c>
      <c r="AE295" s="20" t="str">
        <f>IF(E295="","",SUM( INDEX( $H$9, 1) : H295))</f>
        <v/>
      </c>
      <c r="AF295" s="20" t="str">
        <f t="shared" si="162"/>
        <v/>
      </c>
      <c r="AG295" s="20" t="str">
        <f>IF(E295="","",SUM($AF$9:AF295))</f>
        <v/>
      </c>
      <c r="AH295" s="43" t="str">
        <f t="shared" si="163"/>
        <v/>
      </c>
      <c r="AI295" s="20" t="str">
        <f t="shared" si="164"/>
        <v/>
      </c>
      <c r="AJ295" s="20" t="str">
        <f t="shared" si="165"/>
        <v/>
      </c>
      <c r="AK295" s="20" t="str">
        <f t="shared" si="166"/>
        <v/>
      </c>
      <c r="AL295" s="20" t="str">
        <f>IF(E295="","",SUM( INDEX($I$9, 1) : I295))</f>
        <v/>
      </c>
      <c r="AM295" s="20" t="str">
        <f t="shared" si="167"/>
        <v/>
      </c>
      <c r="AN295" s="20" t="str">
        <f>IF(E295="","",SUM( INDEX($AM$9, 1) : AM295))</f>
        <v/>
      </c>
      <c r="AO295" s="43" t="str">
        <f t="shared" si="168"/>
        <v/>
      </c>
      <c r="AP295" s="43" t="str">
        <f t="shared" si="169"/>
        <v/>
      </c>
      <c r="AQ295" s="35" t="str">
        <f t="shared" si="170"/>
        <v/>
      </c>
      <c r="AR295" s="35" t="str">
        <f t="shared" si="171"/>
        <v/>
      </c>
      <c r="AS295" s="35" t="str">
        <f t="shared" si="172"/>
        <v/>
      </c>
      <c r="AT295" s="35" t="str">
        <f t="shared" si="173"/>
        <v/>
      </c>
      <c r="AU295" s="35" t="str">
        <f t="shared" si="174"/>
        <v/>
      </c>
      <c r="AV295" s="35" t="str">
        <f t="shared" si="175"/>
        <v/>
      </c>
      <c r="AW295" s="58" t="str">
        <f t="shared" si="176"/>
        <v/>
      </c>
      <c r="AX295" s="62" t="str">
        <f t="shared" si="177"/>
        <v/>
      </c>
      <c r="AY295" s="62" t="str">
        <f t="shared" si="178"/>
        <v/>
      </c>
      <c r="AZ295" s="62" t="str">
        <f t="shared" si="179"/>
        <v/>
      </c>
      <c r="BA295" s="62" t="str">
        <f t="shared" si="180"/>
        <v/>
      </c>
      <c r="BB295" s="62" t="str">
        <f t="shared" si="181"/>
        <v/>
      </c>
      <c r="BC295" s="62" t="str">
        <f t="shared" si="182"/>
        <v/>
      </c>
      <c r="BD295" s="69" t="str">
        <f t="shared" si="183"/>
        <v/>
      </c>
      <c r="BE295" s="69" t="str">
        <f t="shared" si="184"/>
        <v/>
      </c>
      <c r="BF295" s="69" t="str">
        <f>IF(Z295=Z296,"",SUM(AW$9:AW295)-SUM(BF$9:BF294))</f>
        <v/>
      </c>
      <c r="BG295" s="12">
        <f t="shared" si="186"/>
        <v>287</v>
      </c>
    </row>
    <row r="296" spans="1:59" ht="20.100000000000001" customHeight="1">
      <c r="A296" s="13">
        <f t="shared" si="185"/>
        <v>288</v>
      </c>
      <c r="B296" s="153"/>
      <c r="C296" s="33"/>
      <c r="D296" s="33"/>
      <c r="E296" s="154"/>
      <c r="F296" s="155"/>
      <c r="G296" s="156"/>
      <c r="H296" s="19" t="str">
        <f t="shared" si="150"/>
        <v/>
      </c>
      <c r="I296" s="157"/>
      <c r="J296" s="19" t="str">
        <f t="shared" si="151"/>
        <v/>
      </c>
      <c r="K296" s="33"/>
      <c r="L296" s="34"/>
      <c r="M296" s="34"/>
      <c r="N296" s="19" t="str">
        <f t="shared" si="152"/>
        <v/>
      </c>
      <c r="O296" s="157"/>
      <c r="P296" s="19" t="str">
        <f t="shared" si="153"/>
        <v/>
      </c>
      <c r="Q296" s="19" t="str">
        <f t="shared" si="154"/>
        <v/>
      </c>
      <c r="R296" s="22"/>
      <c r="S296" s="33"/>
      <c r="T296" s="35" t="str">
        <f>IF(E296="","",Instructions!$B$5)</f>
        <v/>
      </c>
      <c r="U296" s="75" t="str">
        <f>IF(E296="","",Instructions!$C$5)</f>
        <v/>
      </c>
      <c r="V296" s="87" t="str">
        <f t="shared" si="155"/>
        <v/>
      </c>
      <c r="W296" s="72" t="str">
        <f>IF(E296="","",VLOOKUP(D296,Supervisors!$B$9:$F$32,5,FALSE))</f>
        <v/>
      </c>
      <c r="X296" s="72" t="str">
        <f>IF(E296="","",VLOOKUP(D296,Supervisors!$B$9:$G$32,6,FALSE))</f>
        <v/>
      </c>
      <c r="Y296" s="20" t="str">
        <f t="shared" si="156"/>
        <v/>
      </c>
      <c r="Z296" s="20" t="str">
        <f t="shared" si="157"/>
        <v/>
      </c>
      <c r="AA296" s="20" t="str">
        <f t="shared" si="158"/>
        <v/>
      </c>
      <c r="AB296" s="20" t="str">
        <f t="shared" si="159"/>
        <v/>
      </c>
      <c r="AC296" s="20" t="str">
        <f t="shared" si="160"/>
        <v/>
      </c>
      <c r="AD296" s="20" t="str">
        <f t="shared" si="161"/>
        <v/>
      </c>
      <c r="AE296" s="20" t="str">
        <f>IF(E296="","",SUM( INDEX( $H$9, 1) : H296))</f>
        <v/>
      </c>
      <c r="AF296" s="20" t="str">
        <f t="shared" si="162"/>
        <v/>
      </c>
      <c r="AG296" s="20" t="str">
        <f>IF(E296="","",SUM($AF$9:AF296))</f>
        <v/>
      </c>
      <c r="AH296" s="43" t="str">
        <f t="shared" si="163"/>
        <v/>
      </c>
      <c r="AI296" s="20" t="str">
        <f t="shared" si="164"/>
        <v/>
      </c>
      <c r="AJ296" s="20" t="str">
        <f t="shared" si="165"/>
        <v/>
      </c>
      <c r="AK296" s="20" t="str">
        <f t="shared" si="166"/>
        <v/>
      </c>
      <c r="AL296" s="20" t="str">
        <f>IF(E296="","",SUM( INDEX($I$9, 1) : I296))</f>
        <v/>
      </c>
      <c r="AM296" s="20" t="str">
        <f t="shared" si="167"/>
        <v/>
      </c>
      <c r="AN296" s="20" t="str">
        <f>IF(E296="","",SUM( INDEX($AM$9, 1) : AM296))</f>
        <v/>
      </c>
      <c r="AO296" s="43" t="str">
        <f t="shared" si="168"/>
        <v/>
      </c>
      <c r="AP296" s="43" t="str">
        <f t="shared" si="169"/>
        <v/>
      </c>
      <c r="AQ296" s="35" t="str">
        <f t="shared" si="170"/>
        <v/>
      </c>
      <c r="AR296" s="35" t="str">
        <f t="shared" si="171"/>
        <v/>
      </c>
      <c r="AS296" s="35" t="str">
        <f t="shared" si="172"/>
        <v/>
      </c>
      <c r="AT296" s="35" t="str">
        <f t="shared" si="173"/>
        <v/>
      </c>
      <c r="AU296" s="35" t="str">
        <f t="shared" si="174"/>
        <v/>
      </c>
      <c r="AV296" s="35" t="str">
        <f t="shared" si="175"/>
        <v/>
      </c>
      <c r="AW296" s="58" t="str">
        <f t="shared" si="176"/>
        <v/>
      </c>
      <c r="AX296" s="62" t="str">
        <f t="shared" si="177"/>
        <v/>
      </c>
      <c r="AY296" s="62" t="str">
        <f t="shared" si="178"/>
        <v/>
      </c>
      <c r="AZ296" s="62" t="str">
        <f t="shared" si="179"/>
        <v/>
      </c>
      <c r="BA296" s="62" t="str">
        <f t="shared" si="180"/>
        <v/>
      </c>
      <c r="BB296" s="62" t="str">
        <f t="shared" si="181"/>
        <v/>
      </c>
      <c r="BC296" s="62" t="str">
        <f t="shared" si="182"/>
        <v/>
      </c>
      <c r="BD296" s="69" t="str">
        <f t="shared" si="183"/>
        <v/>
      </c>
      <c r="BE296" s="69" t="str">
        <f t="shared" si="184"/>
        <v/>
      </c>
      <c r="BF296" s="69" t="str">
        <f>IF(Z296=Z297,"",SUM(AW$9:AW296)-SUM(BF$9:BF295))</f>
        <v/>
      </c>
      <c r="BG296" s="12">
        <f t="shared" si="186"/>
        <v>288</v>
      </c>
    </row>
    <row r="297" spans="1:59" ht="20.100000000000001" customHeight="1">
      <c r="A297" s="13">
        <f t="shared" si="185"/>
        <v>289</v>
      </c>
      <c r="B297" s="153"/>
      <c r="C297" s="33"/>
      <c r="D297" s="33"/>
      <c r="E297" s="154"/>
      <c r="F297" s="155"/>
      <c r="G297" s="156"/>
      <c r="H297" s="19" t="str">
        <f t="shared" si="150"/>
        <v/>
      </c>
      <c r="I297" s="157"/>
      <c r="J297" s="19" t="str">
        <f t="shared" si="151"/>
        <v/>
      </c>
      <c r="K297" s="33"/>
      <c r="L297" s="34"/>
      <c r="M297" s="34"/>
      <c r="N297" s="19" t="str">
        <f t="shared" si="152"/>
        <v/>
      </c>
      <c r="O297" s="157"/>
      <c r="P297" s="19" t="str">
        <f t="shared" si="153"/>
        <v/>
      </c>
      <c r="Q297" s="19" t="str">
        <f t="shared" si="154"/>
        <v/>
      </c>
      <c r="R297" s="22"/>
      <c r="S297" s="33"/>
      <c r="T297" s="35" t="str">
        <f>IF(E297="","",Instructions!$B$5)</f>
        <v/>
      </c>
      <c r="U297" s="75" t="str">
        <f>IF(E297="","",Instructions!$C$5)</f>
        <v/>
      </c>
      <c r="V297" s="87" t="str">
        <f t="shared" si="155"/>
        <v/>
      </c>
      <c r="W297" s="72" t="str">
        <f>IF(E297="","",VLOOKUP(D297,Supervisors!$B$9:$F$32,5,FALSE))</f>
        <v/>
      </c>
      <c r="X297" s="72" t="str">
        <f>IF(E297="","",VLOOKUP(D297,Supervisors!$B$9:$G$32,6,FALSE))</f>
        <v/>
      </c>
      <c r="Y297" s="20" t="str">
        <f t="shared" si="156"/>
        <v/>
      </c>
      <c r="Z297" s="20" t="str">
        <f t="shared" si="157"/>
        <v/>
      </c>
      <c r="AA297" s="20" t="str">
        <f t="shared" si="158"/>
        <v/>
      </c>
      <c r="AB297" s="20" t="str">
        <f t="shared" si="159"/>
        <v/>
      </c>
      <c r="AC297" s="20" t="str">
        <f t="shared" si="160"/>
        <v/>
      </c>
      <c r="AD297" s="20" t="str">
        <f t="shared" si="161"/>
        <v/>
      </c>
      <c r="AE297" s="20" t="str">
        <f>IF(E297="","",SUM( INDEX( $H$9, 1) : H297))</f>
        <v/>
      </c>
      <c r="AF297" s="20" t="str">
        <f t="shared" si="162"/>
        <v/>
      </c>
      <c r="AG297" s="20" t="str">
        <f>IF(E297="","",SUM($AF$9:AF297))</f>
        <v/>
      </c>
      <c r="AH297" s="43" t="str">
        <f t="shared" si="163"/>
        <v/>
      </c>
      <c r="AI297" s="20" t="str">
        <f t="shared" si="164"/>
        <v/>
      </c>
      <c r="AJ297" s="20" t="str">
        <f t="shared" si="165"/>
        <v/>
      </c>
      <c r="AK297" s="20" t="str">
        <f t="shared" si="166"/>
        <v/>
      </c>
      <c r="AL297" s="20" t="str">
        <f>IF(E297="","",SUM( INDEX($I$9, 1) : I297))</f>
        <v/>
      </c>
      <c r="AM297" s="20" t="str">
        <f t="shared" si="167"/>
        <v/>
      </c>
      <c r="AN297" s="20" t="str">
        <f>IF(E297="","",SUM( INDEX($AM$9, 1) : AM297))</f>
        <v/>
      </c>
      <c r="AO297" s="43" t="str">
        <f t="shared" si="168"/>
        <v/>
      </c>
      <c r="AP297" s="43" t="str">
        <f t="shared" si="169"/>
        <v/>
      </c>
      <c r="AQ297" s="35" t="str">
        <f t="shared" si="170"/>
        <v/>
      </c>
      <c r="AR297" s="35" t="str">
        <f t="shared" si="171"/>
        <v/>
      </c>
      <c r="AS297" s="35" t="str">
        <f t="shared" si="172"/>
        <v/>
      </c>
      <c r="AT297" s="35" t="str">
        <f t="shared" si="173"/>
        <v/>
      </c>
      <c r="AU297" s="35" t="str">
        <f t="shared" si="174"/>
        <v/>
      </c>
      <c r="AV297" s="35" t="str">
        <f t="shared" si="175"/>
        <v/>
      </c>
      <c r="AW297" s="58" t="str">
        <f t="shared" si="176"/>
        <v/>
      </c>
      <c r="AX297" s="62" t="str">
        <f t="shared" si="177"/>
        <v/>
      </c>
      <c r="AY297" s="62" t="str">
        <f t="shared" si="178"/>
        <v/>
      </c>
      <c r="AZ297" s="62" t="str">
        <f t="shared" si="179"/>
        <v/>
      </c>
      <c r="BA297" s="62" t="str">
        <f t="shared" si="180"/>
        <v/>
      </c>
      <c r="BB297" s="62" t="str">
        <f t="shared" si="181"/>
        <v/>
      </c>
      <c r="BC297" s="62" t="str">
        <f t="shared" si="182"/>
        <v/>
      </c>
      <c r="BD297" s="69" t="str">
        <f t="shared" si="183"/>
        <v/>
      </c>
      <c r="BE297" s="69" t="str">
        <f t="shared" si="184"/>
        <v/>
      </c>
      <c r="BF297" s="69" t="str">
        <f>IF(Z297=Z298,"",SUM(AW$9:AW297)-SUM(BF$9:BF296))</f>
        <v/>
      </c>
      <c r="BG297" s="12">
        <f t="shared" si="186"/>
        <v>289</v>
      </c>
    </row>
    <row r="298" spans="1:59" ht="20.100000000000001" customHeight="1">
      <c r="A298" s="13">
        <f t="shared" si="185"/>
        <v>290</v>
      </c>
      <c r="B298" s="153"/>
      <c r="C298" s="33"/>
      <c r="D298" s="33"/>
      <c r="E298" s="154"/>
      <c r="F298" s="155"/>
      <c r="G298" s="156"/>
      <c r="H298" s="19" t="str">
        <f t="shared" si="150"/>
        <v/>
      </c>
      <c r="I298" s="157"/>
      <c r="J298" s="19" t="str">
        <f t="shared" si="151"/>
        <v/>
      </c>
      <c r="K298" s="33"/>
      <c r="L298" s="34"/>
      <c r="M298" s="34"/>
      <c r="N298" s="19" t="str">
        <f t="shared" si="152"/>
        <v/>
      </c>
      <c r="O298" s="157"/>
      <c r="P298" s="19" t="str">
        <f t="shared" si="153"/>
        <v/>
      </c>
      <c r="Q298" s="19" t="str">
        <f t="shared" si="154"/>
        <v/>
      </c>
      <c r="R298" s="22"/>
      <c r="S298" s="33"/>
      <c r="T298" s="35" t="str">
        <f>IF(E298="","",Instructions!$B$5)</f>
        <v/>
      </c>
      <c r="U298" s="75" t="str">
        <f>IF(E298="","",Instructions!$C$5)</f>
        <v/>
      </c>
      <c r="V298" s="87" t="str">
        <f t="shared" si="155"/>
        <v/>
      </c>
      <c r="W298" s="72" t="str">
        <f>IF(E298="","",VLOOKUP(D298,Supervisors!$B$9:$F$32,5,FALSE))</f>
        <v/>
      </c>
      <c r="X298" s="72" t="str">
        <f>IF(E298="","",VLOOKUP(D298,Supervisors!$B$9:$G$32,6,FALSE))</f>
        <v/>
      </c>
      <c r="Y298" s="20" t="str">
        <f t="shared" si="156"/>
        <v/>
      </c>
      <c r="Z298" s="20" t="str">
        <f t="shared" si="157"/>
        <v/>
      </c>
      <c r="AA298" s="20" t="str">
        <f t="shared" si="158"/>
        <v/>
      </c>
      <c r="AB298" s="20" t="str">
        <f t="shared" si="159"/>
        <v/>
      </c>
      <c r="AC298" s="20" t="str">
        <f t="shared" si="160"/>
        <v/>
      </c>
      <c r="AD298" s="20" t="str">
        <f t="shared" si="161"/>
        <v/>
      </c>
      <c r="AE298" s="20" t="str">
        <f>IF(E298="","",SUM( INDEX( $H$9, 1) : H298))</f>
        <v/>
      </c>
      <c r="AF298" s="20" t="str">
        <f t="shared" si="162"/>
        <v/>
      </c>
      <c r="AG298" s="20" t="str">
        <f>IF(E298="","",SUM($AF$9:AF298))</f>
        <v/>
      </c>
      <c r="AH298" s="43" t="str">
        <f t="shared" si="163"/>
        <v/>
      </c>
      <c r="AI298" s="20" t="str">
        <f t="shared" si="164"/>
        <v/>
      </c>
      <c r="AJ298" s="20" t="str">
        <f t="shared" si="165"/>
        <v/>
      </c>
      <c r="AK298" s="20" t="str">
        <f t="shared" si="166"/>
        <v/>
      </c>
      <c r="AL298" s="20" t="str">
        <f>IF(E298="","",SUM( INDEX($I$9, 1) : I298))</f>
        <v/>
      </c>
      <c r="AM298" s="20" t="str">
        <f t="shared" si="167"/>
        <v/>
      </c>
      <c r="AN298" s="20" t="str">
        <f>IF(E298="","",SUM( INDEX($AM$9, 1) : AM298))</f>
        <v/>
      </c>
      <c r="AO298" s="43" t="str">
        <f t="shared" si="168"/>
        <v/>
      </c>
      <c r="AP298" s="43" t="str">
        <f t="shared" si="169"/>
        <v/>
      </c>
      <c r="AQ298" s="35" t="str">
        <f t="shared" si="170"/>
        <v/>
      </c>
      <c r="AR298" s="35" t="str">
        <f t="shared" si="171"/>
        <v/>
      </c>
      <c r="AS298" s="35" t="str">
        <f t="shared" si="172"/>
        <v/>
      </c>
      <c r="AT298" s="35" t="str">
        <f t="shared" si="173"/>
        <v/>
      </c>
      <c r="AU298" s="35" t="str">
        <f t="shared" si="174"/>
        <v/>
      </c>
      <c r="AV298" s="35" t="str">
        <f t="shared" si="175"/>
        <v/>
      </c>
      <c r="AW298" s="58" t="str">
        <f t="shared" si="176"/>
        <v/>
      </c>
      <c r="AX298" s="62" t="str">
        <f t="shared" si="177"/>
        <v/>
      </c>
      <c r="AY298" s="62" t="str">
        <f t="shared" si="178"/>
        <v/>
      </c>
      <c r="AZ298" s="62" t="str">
        <f t="shared" si="179"/>
        <v/>
      </c>
      <c r="BA298" s="62" t="str">
        <f t="shared" si="180"/>
        <v/>
      </c>
      <c r="BB298" s="62" t="str">
        <f t="shared" si="181"/>
        <v/>
      </c>
      <c r="BC298" s="62" t="str">
        <f t="shared" si="182"/>
        <v/>
      </c>
      <c r="BD298" s="69" t="str">
        <f t="shared" si="183"/>
        <v/>
      </c>
      <c r="BE298" s="69" t="str">
        <f t="shared" si="184"/>
        <v/>
      </c>
      <c r="BF298" s="69" t="str">
        <f>IF(Z298=Z299,"",SUM(AW$9:AW298)-SUM(BF$9:BF297))</f>
        <v/>
      </c>
      <c r="BG298" s="12">
        <f t="shared" si="186"/>
        <v>290</v>
      </c>
    </row>
    <row r="299" spans="1:59" ht="20.100000000000001" customHeight="1">
      <c r="A299" s="13">
        <f t="shared" si="185"/>
        <v>291</v>
      </c>
      <c r="B299" s="153"/>
      <c r="C299" s="33"/>
      <c r="D299" s="33"/>
      <c r="E299" s="154"/>
      <c r="F299" s="155"/>
      <c r="G299" s="156"/>
      <c r="H299" s="19" t="str">
        <f t="shared" si="150"/>
        <v/>
      </c>
      <c r="I299" s="157"/>
      <c r="J299" s="19" t="str">
        <f t="shared" si="151"/>
        <v/>
      </c>
      <c r="K299" s="33"/>
      <c r="L299" s="34"/>
      <c r="M299" s="34"/>
      <c r="N299" s="19" t="str">
        <f t="shared" si="152"/>
        <v/>
      </c>
      <c r="O299" s="157"/>
      <c r="P299" s="19" t="str">
        <f t="shared" si="153"/>
        <v/>
      </c>
      <c r="Q299" s="19" t="str">
        <f t="shared" si="154"/>
        <v/>
      </c>
      <c r="R299" s="22"/>
      <c r="S299" s="33"/>
      <c r="T299" s="35" t="str">
        <f>IF(E299="","",Instructions!$B$5)</f>
        <v/>
      </c>
      <c r="U299" s="75" t="str">
        <f>IF(E299="","",Instructions!$C$5)</f>
        <v/>
      </c>
      <c r="V299" s="87" t="str">
        <f t="shared" si="155"/>
        <v/>
      </c>
      <c r="W299" s="72" t="str">
        <f>IF(E299="","",VLOOKUP(D299,Supervisors!$B$9:$F$32,5,FALSE))</f>
        <v/>
      </c>
      <c r="X299" s="72" t="str">
        <f>IF(E299="","",VLOOKUP(D299,Supervisors!$B$9:$G$32,6,FALSE))</f>
        <v/>
      </c>
      <c r="Y299" s="20" t="str">
        <f t="shared" si="156"/>
        <v/>
      </c>
      <c r="Z299" s="20" t="str">
        <f t="shared" si="157"/>
        <v/>
      </c>
      <c r="AA299" s="20" t="str">
        <f t="shared" si="158"/>
        <v/>
      </c>
      <c r="AB299" s="20" t="str">
        <f t="shared" si="159"/>
        <v/>
      </c>
      <c r="AC299" s="20" t="str">
        <f t="shared" si="160"/>
        <v/>
      </c>
      <c r="AD299" s="20" t="str">
        <f t="shared" si="161"/>
        <v/>
      </c>
      <c r="AE299" s="20" t="str">
        <f>IF(E299="","",SUM( INDEX( $H$9, 1) : H299))</f>
        <v/>
      </c>
      <c r="AF299" s="20" t="str">
        <f t="shared" si="162"/>
        <v/>
      </c>
      <c r="AG299" s="20" t="str">
        <f>IF(E299="","",SUM($AF$9:AF299))</f>
        <v/>
      </c>
      <c r="AH299" s="43" t="str">
        <f t="shared" si="163"/>
        <v/>
      </c>
      <c r="AI299" s="20" t="str">
        <f t="shared" si="164"/>
        <v/>
      </c>
      <c r="AJ299" s="20" t="str">
        <f t="shared" si="165"/>
        <v/>
      </c>
      <c r="AK299" s="20" t="str">
        <f t="shared" si="166"/>
        <v/>
      </c>
      <c r="AL299" s="20" t="str">
        <f>IF(E299="","",SUM( INDEX($I$9, 1) : I299))</f>
        <v/>
      </c>
      <c r="AM299" s="20" t="str">
        <f t="shared" si="167"/>
        <v/>
      </c>
      <c r="AN299" s="20" t="str">
        <f>IF(E299="","",SUM( INDEX($AM$9, 1) : AM299))</f>
        <v/>
      </c>
      <c r="AO299" s="43" t="str">
        <f t="shared" si="168"/>
        <v/>
      </c>
      <c r="AP299" s="43" t="str">
        <f t="shared" si="169"/>
        <v/>
      </c>
      <c r="AQ299" s="35" t="str">
        <f t="shared" si="170"/>
        <v/>
      </c>
      <c r="AR299" s="35" t="str">
        <f t="shared" si="171"/>
        <v/>
      </c>
      <c r="AS299" s="35" t="str">
        <f t="shared" si="172"/>
        <v/>
      </c>
      <c r="AT299" s="35" t="str">
        <f t="shared" si="173"/>
        <v/>
      </c>
      <c r="AU299" s="35" t="str">
        <f t="shared" si="174"/>
        <v/>
      </c>
      <c r="AV299" s="35" t="str">
        <f t="shared" si="175"/>
        <v/>
      </c>
      <c r="AW299" s="58" t="str">
        <f t="shared" si="176"/>
        <v/>
      </c>
      <c r="AX299" s="62" t="str">
        <f t="shared" si="177"/>
        <v/>
      </c>
      <c r="AY299" s="62" t="str">
        <f t="shared" si="178"/>
        <v/>
      </c>
      <c r="AZ299" s="62" t="str">
        <f t="shared" si="179"/>
        <v/>
      </c>
      <c r="BA299" s="62" t="str">
        <f t="shared" si="180"/>
        <v/>
      </c>
      <c r="BB299" s="62" t="str">
        <f t="shared" si="181"/>
        <v/>
      </c>
      <c r="BC299" s="62" t="str">
        <f t="shared" si="182"/>
        <v/>
      </c>
      <c r="BD299" s="69" t="str">
        <f t="shared" si="183"/>
        <v/>
      </c>
      <c r="BE299" s="69" t="str">
        <f t="shared" si="184"/>
        <v/>
      </c>
      <c r="BF299" s="69" t="str">
        <f>IF(Z299=Z300,"",SUM(AW$9:AW299)-SUM(BF$9:BF298))</f>
        <v/>
      </c>
      <c r="BG299" s="12">
        <f t="shared" si="186"/>
        <v>291</v>
      </c>
    </row>
    <row r="300" spans="1:59" ht="20.100000000000001" customHeight="1">
      <c r="A300" s="13">
        <f t="shared" si="185"/>
        <v>292</v>
      </c>
      <c r="B300" s="153"/>
      <c r="C300" s="33"/>
      <c r="D300" s="33"/>
      <c r="E300" s="154"/>
      <c r="F300" s="155"/>
      <c r="G300" s="156"/>
      <c r="H300" s="19" t="str">
        <f t="shared" si="150"/>
        <v/>
      </c>
      <c r="I300" s="157"/>
      <c r="J300" s="19" t="str">
        <f t="shared" si="151"/>
        <v/>
      </c>
      <c r="K300" s="33"/>
      <c r="L300" s="34"/>
      <c r="M300" s="34"/>
      <c r="N300" s="19" t="str">
        <f t="shared" si="152"/>
        <v/>
      </c>
      <c r="O300" s="157"/>
      <c r="P300" s="19" t="str">
        <f t="shared" si="153"/>
        <v/>
      </c>
      <c r="Q300" s="19" t="str">
        <f t="shared" si="154"/>
        <v/>
      </c>
      <c r="R300" s="22"/>
      <c r="S300" s="33"/>
      <c r="T300" s="35" t="str">
        <f>IF(E300="","",Instructions!$B$5)</f>
        <v/>
      </c>
      <c r="U300" s="75" t="str">
        <f>IF(E300="","",Instructions!$C$5)</f>
        <v/>
      </c>
      <c r="V300" s="87" t="str">
        <f t="shared" si="155"/>
        <v/>
      </c>
      <c r="W300" s="72" t="str">
        <f>IF(E300="","",VLOOKUP(D300,Supervisors!$B$9:$F$32,5,FALSE))</f>
        <v/>
      </c>
      <c r="X300" s="72" t="str">
        <f>IF(E300="","",VLOOKUP(D300,Supervisors!$B$9:$G$32,6,FALSE))</f>
        <v/>
      </c>
      <c r="Y300" s="20" t="str">
        <f t="shared" si="156"/>
        <v/>
      </c>
      <c r="Z300" s="20" t="str">
        <f t="shared" si="157"/>
        <v/>
      </c>
      <c r="AA300" s="20" t="str">
        <f t="shared" si="158"/>
        <v/>
      </c>
      <c r="AB300" s="20" t="str">
        <f t="shared" si="159"/>
        <v/>
      </c>
      <c r="AC300" s="20" t="str">
        <f t="shared" si="160"/>
        <v/>
      </c>
      <c r="AD300" s="20" t="str">
        <f t="shared" si="161"/>
        <v/>
      </c>
      <c r="AE300" s="20" t="str">
        <f>IF(E300="","",SUM( INDEX( $H$9, 1) : H300))</f>
        <v/>
      </c>
      <c r="AF300" s="20" t="str">
        <f t="shared" si="162"/>
        <v/>
      </c>
      <c r="AG300" s="20" t="str">
        <f>IF(E300="","",SUM($AF$9:AF300))</f>
        <v/>
      </c>
      <c r="AH300" s="43" t="str">
        <f t="shared" si="163"/>
        <v/>
      </c>
      <c r="AI300" s="20" t="str">
        <f t="shared" si="164"/>
        <v/>
      </c>
      <c r="AJ300" s="20" t="str">
        <f t="shared" si="165"/>
        <v/>
      </c>
      <c r="AK300" s="20" t="str">
        <f t="shared" si="166"/>
        <v/>
      </c>
      <c r="AL300" s="20" t="str">
        <f>IF(E300="","",SUM( INDEX($I$9, 1) : I300))</f>
        <v/>
      </c>
      <c r="AM300" s="20" t="str">
        <f t="shared" si="167"/>
        <v/>
      </c>
      <c r="AN300" s="20" t="str">
        <f>IF(E300="","",SUM( INDEX($AM$9, 1) : AM300))</f>
        <v/>
      </c>
      <c r="AO300" s="43" t="str">
        <f t="shared" si="168"/>
        <v/>
      </c>
      <c r="AP300" s="43" t="str">
        <f t="shared" si="169"/>
        <v/>
      </c>
      <c r="AQ300" s="35" t="str">
        <f t="shared" si="170"/>
        <v/>
      </c>
      <c r="AR300" s="35" t="str">
        <f t="shared" si="171"/>
        <v/>
      </c>
      <c r="AS300" s="35" t="str">
        <f t="shared" si="172"/>
        <v/>
      </c>
      <c r="AT300" s="35" t="str">
        <f t="shared" si="173"/>
        <v/>
      </c>
      <c r="AU300" s="35" t="str">
        <f t="shared" si="174"/>
        <v/>
      </c>
      <c r="AV300" s="35" t="str">
        <f t="shared" si="175"/>
        <v/>
      </c>
      <c r="AW300" s="58" t="str">
        <f t="shared" si="176"/>
        <v/>
      </c>
      <c r="AX300" s="62" t="str">
        <f t="shared" si="177"/>
        <v/>
      </c>
      <c r="AY300" s="62" t="str">
        <f t="shared" si="178"/>
        <v/>
      </c>
      <c r="AZ300" s="62" t="str">
        <f t="shared" si="179"/>
        <v/>
      </c>
      <c r="BA300" s="62" t="str">
        <f t="shared" si="180"/>
        <v/>
      </c>
      <c r="BB300" s="62" t="str">
        <f t="shared" si="181"/>
        <v/>
      </c>
      <c r="BC300" s="62" t="str">
        <f t="shared" si="182"/>
        <v/>
      </c>
      <c r="BD300" s="69" t="str">
        <f t="shared" si="183"/>
        <v/>
      </c>
      <c r="BE300" s="69" t="str">
        <f t="shared" si="184"/>
        <v/>
      </c>
      <c r="BF300" s="69" t="str">
        <f>IF(Z300=Z301,"",SUM(AW$9:AW300)-SUM(BF$9:BF299))</f>
        <v/>
      </c>
      <c r="BG300" s="12">
        <f t="shared" si="186"/>
        <v>292</v>
      </c>
    </row>
    <row r="301" spans="1:59" ht="20.100000000000001" customHeight="1">
      <c r="A301" s="13">
        <f t="shared" si="185"/>
        <v>293</v>
      </c>
      <c r="B301" s="153"/>
      <c r="C301" s="33"/>
      <c r="D301" s="33"/>
      <c r="E301" s="154"/>
      <c r="F301" s="155"/>
      <c r="G301" s="156"/>
      <c r="H301" s="19" t="str">
        <f t="shared" si="150"/>
        <v/>
      </c>
      <c r="I301" s="157"/>
      <c r="J301" s="19" t="str">
        <f t="shared" si="151"/>
        <v/>
      </c>
      <c r="K301" s="33"/>
      <c r="L301" s="34"/>
      <c r="M301" s="34"/>
      <c r="N301" s="19" t="str">
        <f t="shared" si="152"/>
        <v/>
      </c>
      <c r="O301" s="157"/>
      <c r="P301" s="19" t="str">
        <f t="shared" si="153"/>
        <v/>
      </c>
      <c r="Q301" s="19" t="str">
        <f t="shared" si="154"/>
        <v/>
      </c>
      <c r="R301" s="22"/>
      <c r="S301" s="33"/>
      <c r="T301" s="35" t="str">
        <f>IF(E301="","",Instructions!$B$5)</f>
        <v/>
      </c>
      <c r="U301" s="75" t="str">
        <f>IF(E301="","",Instructions!$C$5)</f>
        <v/>
      </c>
      <c r="V301" s="87" t="str">
        <f t="shared" si="155"/>
        <v/>
      </c>
      <c r="W301" s="72" t="str">
        <f>IF(E301="","",VLOOKUP(D301,Supervisors!$B$9:$F$32,5,FALSE))</f>
        <v/>
      </c>
      <c r="X301" s="72" t="str">
        <f>IF(E301="","",VLOOKUP(D301,Supervisors!$B$9:$G$32,6,FALSE))</f>
        <v/>
      </c>
      <c r="Y301" s="20" t="str">
        <f t="shared" si="156"/>
        <v/>
      </c>
      <c r="Z301" s="20" t="str">
        <f t="shared" si="157"/>
        <v/>
      </c>
      <c r="AA301" s="20" t="str">
        <f t="shared" si="158"/>
        <v/>
      </c>
      <c r="AB301" s="20" t="str">
        <f t="shared" si="159"/>
        <v/>
      </c>
      <c r="AC301" s="20" t="str">
        <f t="shared" si="160"/>
        <v/>
      </c>
      <c r="AD301" s="20" t="str">
        <f t="shared" si="161"/>
        <v/>
      </c>
      <c r="AE301" s="20" t="str">
        <f>IF(E301="","",SUM( INDEX( $H$9, 1) : H301))</f>
        <v/>
      </c>
      <c r="AF301" s="20" t="str">
        <f t="shared" si="162"/>
        <v/>
      </c>
      <c r="AG301" s="20" t="str">
        <f>IF(E301="","",SUM($AF$9:AF301))</f>
        <v/>
      </c>
      <c r="AH301" s="43" t="str">
        <f t="shared" si="163"/>
        <v/>
      </c>
      <c r="AI301" s="20" t="str">
        <f t="shared" si="164"/>
        <v/>
      </c>
      <c r="AJ301" s="20" t="str">
        <f t="shared" si="165"/>
        <v/>
      </c>
      <c r="AK301" s="20" t="str">
        <f t="shared" si="166"/>
        <v/>
      </c>
      <c r="AL301" s="20" t="str">
        <f>IF(E301="","",SUM( INDEX($I$9, 1) : I301))</f>
        <v/>
      </c>
      <c r="AM301" s="20" t="str">
        <f t="shared" si="167"/>
        <v/>
      </c>
      <c r="AN301" s="20" t="str">
        <f>IF(E301="","",SUM( INDEX($AM$9, 1) : AM301))</f>
        <v/>
      </c>
      <c r="AO301" s="43" t="str">
        <f t="shared" si="168"/>
        <v/>
      </c>
      <c r="AP301" s="43" t="str">
        <f t="shared" si="169"/>
        <v/>
      </c>
      <c r="AQ301" s="35" t="str">
        <f t="shared" si="170"/>
        <v/>
      </c>
      <c r="AR301" s="35" t="str">
        <f t="shared" si="171"/>
        <v/>
      </c>
      <c r="AS301" s="35" t="str">
        <f t="shared" si="172"/>
        <v/>
      </c>
      <c r="AT301" s="35" t="str">
        <f t="shared" si="173"/>
        <v/>
      </c>
      <c r="AU301" s="35" t="str">
        <f t="shared" si="174"/>
        <v/>
      </c>
      <c r="AV301" s="35" t="str">
        <f t="shared" si="175"/>
        <v/>
      </c>
      <c r="AW301" s="58" t="str">
        <f t="shared" si="176"/>
        <v/>
      </c>
      <c r="AX301" s="62" t="str">
        <f t="shared" si="177"/>
        <v/>
      </c>
      <c r="AY301" s="62" t="str">
        <f t="shared" si="178"/>
        <v/>
      </c>
      <c r="AZ301" s="62" t="str">
        <f t="shared" si="179"/>
        <v/>
      </c>
      <c r="BA301" s="62" t="str">
        <f t="shared" si="180"/>
        <v/>
      </c>
      <c r="BB301" s="62" t="str">
        <f t="shared" si="181"/>
        <v/>
      </c>
      <c r="BC301" s="62" t="str">
        <f t="shared" si="182"/>
        <v/>
      </c>
      <c r="BD301" s="69" t="str">
        <f t="shared" si="183"/>
        <v/>
      </c>
      <c r="BE301" s="69" t="str">
        <f t="shared" si="184"/>
        <v/>
      </c>
      <c r="BF301" s="69" t="str">
        <f>IF(Z301=Z302,"",SUM(AW$9:AW301)-SUM(BF$9:BF300))</f>
        <v/>
      </c>
      <c r="BG301" s="12">
        <f t="shared" si="186"/>
        <v>293</v>
      </c>
    </row>
    <row r="302" spans="1:59" ht="20.100000000000001" customHeight="1">
      <c r="A302" s="13">
        <f t="shared" si="185"/>
        <v>294</v>
      </c>
      <c r="B302" s="153"/>
      <c r="C302" s="33"/>
      <c r="D302" s="33"/>
      <c r="E302" s="154"/>
      <c r="F302" s="155"/>
      <c r="G302" s="156"/>
      <c r="H302" s="19" t="str">
        <f t="shared" si="150"/>
        <v/>
      </c>
      <c r="I302" s="157"/>
      <c r="J302" s="19" t="str">
        <f t="shared" si="151"/>
        <v/>
      </c>
      <c r="K302" s="33"/>
      <c r="L302" s="34"/>
      <c r="M302" s="34"/>
      <c r="N302" s="19" t="str">
        <f t="shared" si="152"/>
        <v/>
      </c>
      <c r="O302" s="157"/>
      <c r="P302" s="19" t="str">
        <f t="shared" si="153"/>
        <v/>
      </c>
      <c r="Q302" s="19" t="str">
        <f t="shared" si="154"/>
        <v/>
      </c>
      <c r="R302" s="22"/>
      <c r="S302" s="33"/>
      <c r="T302" s="35" t="str">
        <f>IF(E302="","",Instructions!$B$5)</f>
        <v/>
      </c>
      <c r="U302" s="75" t="str">
        <f>IF(E302="","",Instructions!$C$5)</f>
        <v/>
      </c>
      <c r="V302" s="87" t="str">
        <f t="shared" si="155"/>
        <v/>
      </c>
      <c r="W302" s="72" t="str">
        <f>IF(E302="","",VLOOKUP(D302,Supervisors!$B$9:$F$32,5,FALSE))</f>
        <v/>
      </c>
      <c r="X302" s="72" t="str">
        <f>IF(E302="","",VLOOKUP(D302,Supervisors!$B$9:$G$32,6,FALSE))</f>
        <v/>
      </c>
      <c r="Y302" s="20" t="str">
        <f t="shared" si="156"/>
        <v/>
      </c>
      <c r="Z302" s="20" t="str">
        <f t="shared" si="157"/>
        <v/>
      </c>
      <c r="AA302" s="20" t="str">
        <f t="shared" si="158"/>
        <v/>
      </c>
      <c r="AB302" s="20" t="str">
        <f t="shared" si="159"/>
        <v/>
      </c>
      <c r="AC302" s="20" t="str">
        <f t="shared" si="160"/>
        <v/>
      </c>
      <c r="AD302" s="20" t="str">
        <f t="shared" si="161"/>
        <v/>
      </c>
      <c r="AE302" s="20" t="str">
        <f>IF(E302="","",SUM( INDEX( $H$9, 1) : H302))</f>
        <v/>
      </c>
      <c r="AF302" s="20" t="str">
        <f t="shared" si="162"/>
        <v/>
      </c>
      <c r="AG302" s="20" t="str">
        <f>IF(E302="","",SUM($AF$9:AF302))</f>
        <v/>
      </c>
      <c r="AH302" s="43" t="str">
        <f t="shared" si="163"/>
        <v/>
      </c>
      <c r="AI302" s="20" t="str">
        <f t="shared" si="164"/>
        <v/>
      </c>
      <c r="AJ302" s="20" t="str">
        <f t="shared" si="165"/>
        <v/>
      </c>
      <c r="AK302" s="20" t="str">
        <f t="shared" si="166"/>
        <v/>
      </c>
      <c r="AL302" s="20" t="str">
        <f>IF(E302="","",SUM( INDEX($I$9, 1) : I302))</f>
        <v/>
      </c>
      <c r="AM302" s="20" t="str">
        <f t="shared" si="167"/>
        <v/>
      </c>
      <c r="AN302" s="20" t="str">
        <f>IF(E302="","",SUM( INDEX($AM$9, 1) : AM302))</f>
        <v/>
      </c>
      <c r="AO302" s="43" t="str">
        <f t="shared" si="168"/>
        <v/>
      </c>
      <c r="AP302" s="43" t="str">
        <f t="shared" si="169"/>
        <v/>
      </c>
      <c r="AQ302" s="35" t="str">
        <f t="shared" si="170"/>
        <v/>
      </c>
      <c r="AR302" s="35" t="str">
        <f t="shared" si="171"/>
        <v/>
      </c>
      <c r="AS302" s="35" t="str">
        <f t="shared" si="172"/>
        <v/>
      </c>
      <c r="AT302" s="35" t="str">
        <f t="shared" si="173"/>
        <v/>
      </c>
      <c r="AU302" s="35" t="str">
        <f t="shared" si="174"/>
        <v/>
      </c>
      <c r="AV302" s="35" t="str">
        <f t="shared" si="175"/>
        <v/>
      </c>
      <c r="AW302" s="58" t="str">
        <f t="shared" si="176"/>
        <v/>
      </c>
      <c r="AX302" s="62" t="str">
        <f t="shared" si="177"/>
        <v/>
      </c>
      <c r="AY302" s="62" t="str">
        <f t="shared" si="178"/>
        <v/>
      </c>
      <c r="AZ302" s="62" t="str">
        <f t="shared" si="179"/>
        <v/>
      </c>
      <c r="BA302" s="62" t="str">
        <f t="shared" si="180"/>
        <v/>
      </c>
      <c r="BB302" s="62" t="str">
        <f t="shared" si="181"/>
        <v/>
      </c>
      <c r="BC302" s="62" t="str">
        <f t="shared" si="182"/>
        <v/>
      </c>
      <c r="BD302" s="69" t="str">
        <f t="shared" si="183"/>
        <v/>
      </c>
      <c r="BE302" s="69" t="str">
        <f t="shared" si="184"/>
        <v/>
      </c>
      <c r="BF302" s="69" t="str">
        <f>IF(Z302=Z303,"",SUM(AW$9:AW302)-SUM(BF$9:BF301))</f>
        <v/>
      </c>
      <c r="BG302" s="12">
        <f t="shared" si="186"/>
        <v>294</v>
      </c>
    </row>
    <row r="303" spans="1:59" ht="20.100000000000001" customHeight="1">
      <c r="A303" s="13">
        <f t="shared" si="185"/>
        <v>295</v>
      </c>
      <c r="B303" s="153"/>
      <c r="C303" s="33"/>
      <c r="D303" s="33"/>
      <c r="E303" s="154"/>
      <c r="F303" s="155"/>
      <c r="G303" s="156"/>
      <c r="H303" s="19" t="str">
        <f t="shared" si="150"/>
        <v/>
      </c>
      <c r="I303" s="157"/>
      <c r="J303" s="19" t="str">
        <f t="shared" si="151"/>
        <v/>
      </c>
      <c r="K303" s="33"/>
      <c r="L303" s="34"/>
      <c r="M303" s="34"/>
      <c r="N303" s="19" t="str">
        <f t="shared" si="152"/>
        <v/>
      </c>
      <c r="O303" s="157"/>
      <c r="P303" s="19" t="str">
        <f t="shared" si="153"/>
        <v/>
      </c>
      <c r="Q303" s="19" t="str">
        <f t="shared" si="154"/>
        <v/>
      </c>
      <c r="R303" s="22"/>
      <c r="S303" s="33"/>
      <c r="T303" s="35" t="str">
        <f>IF(E303="","",Instructions!$B$5)</f>
        <v/>
      </c>
      <c r="U303" s="75" t="str">
        <f>IF(E303="","",Instructions!$C$5)</f>
        <v/>
      </c>
      <c r="V303" s="87" t="str">
        <f t="shared" si="155"/>
        <v/>
      </c>
      <c r="W303" s="72" t="str">
        <f>IF(E303="","",VLOOKUP(D303,Supervisors!$B$9:$F$32,5,FALSE))</f>
        <v/>
      </c>
      <c r="X303" s="72" t="str">
        <f>IF(E303="","",VLOOKUP(D303,Supervisors!$B$9:$G$32,6,FALSE))</f>
        <v/>
      </c>
      <c r="Y303" s="20" t="str">
        <f t="shared" si="156"/>
        <v/>
      </c>
      <c r="Z303" s="20" t="str">
        <f t="shared" si="157"/>
        <v/>
      </c>
      <c r="AA303" s="20" t="str">
        <f t="shared" si="158"/>
        <v/>
      </c>
      <c r="AB303" s="20" t="str">
        <f t="shared" si="159"/>
        <v/>
      </c>
      <c r="AC303" s="20" t="str">
        <f t="shared" si="160"/>
        <v/>
      </c>
      <c r="AD303" s="20" t="str">
        <f t="shared" si="161"/>
        <v/>
      </c>
      <c r="AE303" s="20" t="str">
        <f>IF(E303="","",SUM( INDEX( $H$9, 1) : H303))</f>
        <v/>
      </c>
      <c r="AF303" s="20" t="str">
        <f t="shared" si="162"/>
        <v/>
      </c>
      <c r="AG303" s="20" t="str">
        <f>IF(E303="","",SUM($AF$9:AF303))</f>
        <v/>
      </c>
      <c r="AH303" s="43" t="str">
        <f t="shared" si="163"/>
        <v/>
      </c>
      <c r="AI303" s="20" t="str">
        <f t="shared" si="164"/>
        <v/>
      </c>
      <c r="AJ303" s="20" t="str">
        <f t="shared" si="165"/>
        <v/>
      </c>
      <c r="AK303" s="20" t="str">
        <f t="shared" si="166"/>
        <v/>
      </c>
      <c r="AL303" s="20" t="str">
        <f>IF(E303="","",SUM( INDEX($I$9, 1) : I303))</f>
        <v/>
      </c>
      <c r="AM303" s="20" t="str">
        <f t="shared" si="167"/>
        <v/>
      </c>
      <c r="AN303" s="20" t="str">
        <f>IF(E303="","",SUM( INDEX($AM$9, 1) : AM303))</f>
        <v/>
      </c>
      <c r="AO303" s="43" t="str">
        <f t="shared" si="168"/>
        <v/>
      </c>
      <c r="AP303" s="43" t="str">
        <f t="shared" si="169"/>
        <v/>
      </c>
      <c r="AQ303" s="35" t="str">
        <f t="shared" si="170"/>
        <v/>
      </c>
      <c r="AR303" s="35" t="str">
        <f t="shared" si="171"/>
        <v/>
      </c>
      <c r="AS303" s="35" t="str">
        <f t="shared" si="172"/>
        <v/>
      </c>
      <c r="AT303" s="35" t="str">
        <f t="shared" si="173"/>
        <v/>
      </c>
      <c r="AU303" s="35" t="str">
        <f t="shared" si="174"/>
        <v/>
      </c>
      <c r="AV303" s="35" t="str">
        <f t="shared" si="175"/>
        <v/>
      </c>
      <c r="AW303" s="58" t="str">
        <f t="shared" si="176"/>
        <v/>
      </c>
      <c r="AX303" s="62" t="str">
        <f t="shared" si="177"/>
        <v/>
      </c>
      <c r="AY303" s="62" t="str">
        <f t="shared" si="178"/>
        <v/>
      </c>
      <c r="AZ303" s="62" t="str">
        <f t="shared" si="179"/>
        <v/>
      </c>
      <c r="BA303" s="62" t="str">
        <f t="shared" si="180"/>
        <v/>
      </c>
      <c r="BB303" s="62" t="str">
        <f t="shared" si="181"/>
        <v/>
      </c>
      <c r="BC303" s="62" t="str">
        <f t="shared" si="182"/>
        <v/>
      </c>
      <c r="BD303" s="69" t="str">
        <f t="shared" si="183"/>
        <v/>
      </c>
      <c r="BE303" s="69" t="str">
        <f t="shared" si="184"/>
        <v/>
      </c>
      <c r="BF303" s="69" t="str">
        <f>IF(Z303=Z304,"",SUM(AW$9:AW303)-SUM(BF$9:BF302))</f>
        <v/>
      </c>
      <c r="BG303" s="12">
        <f t="shared" si="186"/>
        <v>295</v>
      </c>
    </row>
    <row r="304" spans="1:59" ht="20.100000000000001" customHeight="1">
      <c r="A304" s="13">
        <f t="shared" si="185"/>
        <v>296</v>
      </c>
      <c r="B304" s="153"/>
      <c r="C304" s="33"/>
      <c r="D304" s="33"/>
      <c r="E304" s="154"/>
      <c r="F304" s="155"/>
      <c r="G304" s="156"/>
      <c r="H304" s="19" t="str">
        <f t="shared" si="150"/>
        <v/>
      </c>
      <c r="I304" s="157"/>
      <c r="J304" s="19" t="str">
        <f t="shared" si="151"/>
        <v/>
      </c>
      <c r="K304" s="33"/>
      <c r="L304" s="34"/>
      <c r="M304" s="34"/>
      <c r="N304" s="19" t="str">
        <f t="shared" si="152"/>
        <v/>
      </c>
      <c r="O304" s="157"/>
      <c r="P304" s="19" t="str">
        <f t="shared" si="153"/>
        <v/>
      </c>
      <c r="Q304" s="19" t="str">
        <f t="shared" si="154"/>
        <v/>
      </c>
      <c r="R304" s="22"/>
      <c r="S304" s="33"/>
      <c r="T304" s="35" t="str">
        <f>IF(E304="","",Instructions!$B$5)</f>
        <v/>
      </c>
      <c r="U304" s="75" t="str">
        <f>IF(E304="","",Instructions!$C$5)</f>
        <v/>
      </c>
      <c r="V304" s="87" t="str">
        <f t="shared" si="155"/>
        <v/>
      </c>
      <c r="W304" s="72" t="str">
        <f>IF(E304="","",VLOOKUP(D304,Supervisors!$B$9:$F$32,5,FALSE))</f>
        <v/>
      </c>
      <c r="X304" s="72" t="str">
        <f>IF(E304="","",VLOOKUP(D304,Supervisors!$B$9:$G$32,6,FALSE))</f>
        <v/>
      </c>
      <c r="Y304" s="20" t="str">
        <f t="shared" si="156"/>
        <v/>
      </c>
      <c r="Z304" s="20" t="str">
        <f t="shared" si="157"/>
        <v/>
      </c>
      <c r="AA304" s="20" t="str">
        <f t="shared" si="158"/>
        <v/>
      </c>
      <c r="AB304" s="20" t="str">
        <f t="shared" si="159"/>
        <v/>
      </c>
      <c r="AC304" s="20" t="str">
        <f t="shared" si="160"/>
        <v/>
      </c>
      <c r="AD304" s="20" t="str">
        <f t="shared" si="161"/>
        <v/>
      </c>
      <c r="AE304" s="20" t="str">
        <f>IF(E304="","",SUM( INDEX( $H$9, 1) : H304))</f>
        <v/>
      </c>
      <c r="AF304" s="20" t="str">
        <f t="shared" si="162"/>
        <v/>
      </c>
      <c r="AG304" s="20" t="str">
        <f>IF(E304="","",SUM($AF$9:AF304))</f>
        <v/>
      </c>
      <c r="AH304" s="43" t="str">
        <f t="shared" si="163"/>
        <v/>
      </c>
      <c r="AI304" s="20" t="str">
        <f t="shared" si="164"/>
        <v/>
      </c>
      <c r="AJ304" s="20" t="str">
        <f t="shared" si="165"/>
        <v/>
      </c>
      <c r="AK304" s="20" t="str">
        <f t="shared" si="166"/>
        <v/>
      </c>
      <c r="AL304" s="20" t="str">
        <f>IF(E304="","",SUM( INDEX($I$9, 1) : I304))</f>
        <v/>
      </c>
      <c r="AM304" s="20" t="str">
        <f t="shared" si="167"/>
        <v/>
      </c>
      <c r="AN304" s="20" t="str">
        <f>IF(E304="","",SUM( INDEX($AM$9, 1) : AM304))</f>
        <v/>
      </c>
      <c r="AO304" s="43" t="str">
        <f t="shared" si="168"/>
        <v/>
      </c>
      <c r="AP304" s="43" t="str">
        <f t="shared" si="169"/>
        <v/>
      </c>
      <c r="AQ304" s="35" t="str">
        <f t="shared" si="170"/>
        <v/>
      </c>
      <c r="AR304" s="35" t="str">
        <f t="shared" si="171"/>
        <v/>
      </c>
      <c r="AS304" s="35" t="str">
        <f t="shared" si="172"/>
        <v/>
      </c>
      <c r="AT304" s="35" t="str">
        <f t="shared" si="173"/>
        <v/>
      </c>
      <c r="AU304" s="35" t="str">
        <f t="shared" si="174"/>
        <v/>
      </c>
      <c r="AV304" s="35" t="str">
        <f t="shared" si="175"/>
        <v/>
      </c>
      <c r="AW304" s="58" t="str">
        <f t="shared" si="176"/>
        <v/>
      </c>
      <c r="AX304" s="62" t="str">
        <f t="shared" si="177"/>
        <v/>
      </c>
      <c r="AY304" s="62" t="str">
        <f t="shared" si="178"/>
        <v/>
      </c>
      <c r="AZ304" s="62" t="str">
        <f t="shared" si="179"/>
        <v/>
      </c>
      <c r="BA304" s="62" t="str">
        <f t="shared" si="180"/>
        <v/>
      </c>
      <c r="BB304" s="62" t="str">
        <f t="shared" si="181"/>
        <v/>
      </c>
      <c r="BC304" s="62" t="str">
        <f t="shared" si="182"/>
        <v/>
      </c>
      <c r="BD304" s="69" t="str">
        <f t="shared" si="183"/>
        <v/>
      </c>
      <c r="BE304" s="69" t="str">
        <f t="shared" si="184"/>
        <v/>
      </c>
      <c r="BF304" s="69" t="str">
        <f>IF(Z304=Z305,"",SUM(AW$9:AW304)-SUM(BF$9:BF303))</f>
        <v/>
      </c>
      <c r="BG304" s="12">
        <f t="shared" si="186"/>
        <v>296</v>
      </c>
    </row>
    <row r="305" spans="1:59" ht="20.100000000000001" customHeight="1">
      <c r="A305" s="13">
        <f t="shared" si="185"/>
        <v>297</v>
      </c>
      <c r="B305" s="153"/>
      <c r="C305" s="33"/>
      <c r="D305" s="33"/>
      <c r="E305" s="154"/>
      <c r="F305" s="155"/>
      <c r="G305" s="156"/>
      <c r="H305" s="19" t="str">
        <f t="shared" si="150"/>
        <v/>
      </c>
      <c r="I305" s="157"/>
      <c r="J305" s="19" t="str">
        <f t="shared" si="151"/>
        <v/>
      </c>
      <c r="K305" s="33"/>
      <c r="L305" s="34"/>
      <c r="M305" s="34"/>
      <c r="N305" s="19" t="str">
        <f t="shared" si="152"/>
        <v/>
      </c>
      <c r="O305" s="157"/>
      <c r="P305" s="19" t="str">
        <f t="shared" si="153"/>
        <v/>
      </c>
      <c r="Q305" s="19" t="str">
        <f t="shared" si="154"/>
        <v/>
      </c>
      <c r="R305" s="22"/>
      <c r="S305" s="33"/>
      <c r="T305" s="35" t="str">
        <f>IF(E305="","",Instructions!$B$5)</f>
        <v/>
      </c>
      <c r="U305" s="75" t="str">
        <f>IF(E305="","",Instructions!$C$5)</f>
        <v/>
      </c>
      <c r="V305" s="87" t="str">
        <f t="shared" si="155"/>
        <v/>
      </c>
      <c r="W305" s="72" t="str">
        <f>IF(E305="","",VLOOKUP(D305,Supervisors!$B$9:$F$32,5,FALSE))</f>
        <v/>
      </c>
      <c r="X305" s="72" t="str">
        <f>IF(E305="","",VLOOKUP(D305,Supervisors!$B$9:$G$32,6,FALSE))</f>
        <v/>
      </c>
      <c r="Y305" s="20" t="str">
        <f t="shared" si="156"/>
        <v/>
      </c>
      <c r="Z305" s="20" t="str">
        <f t="shared" si="157"/>
        <v/>
      </c>
      <c r="AA305" s="20" t="str">
        <f t="shared" si="158"/>
        <v/>
      </c>
      <c r="AB305" s="20" t="str">
        <f t="shared" si="159"/>
        <v/>
      </c>
      <c r="AC305" s="20" t="str">
        <f t="shared" si="160"/>
        <v/>
      </c>
      <c r="AD305" s="20" t="str">
        <f t="shared" si="161"/>
        <v/>
      </c>
      <c r="AE305" s="20" t="str">
        <f>IF(E305="","",SUM( INDEX( $H$9, 1) : H305))</f>
        <v/>
      </c>
      <c r="AF305" s="20" t="str">
        <f t="shared" si="162"/>
        <v/>
      </c>
      <c r="AG305" s="20" t="str">
        <f>IF(E305="","",SUM($AF$9:AF305))</f>
        <v/>
      </c>
      <c r="AH305" s="43" t="str">
        <f t="shared" si="163"/>
        <v/>
      </c>
      <c r="AI305" s="20" t="str">
        <f t="shared" si="164"/>
        <v/>
      </c>
      <c r="AJ305" s="20" t="str">
        <f t="shared" si="165"/>
        <v/>
      </c>
      <c r="AK305" s="20" t="str">
        <f t="shared" si="166"/>
        <v/>
      </c>
      <c r="AL305" s="20" t="str">
        <f>IF(E305="","",SUM( INDEX($I$9, 1) : I305))</f>
        <v/>
      </c>
      <c r="AM305" s="20" t="str">
        <f t="shared" si="167"/>
        <v/>
      </c>
      <c r="AN305" s="20" t="str">
        <f>IF(E305="","",SUM( INDEX($AM$9, 1) : AM305))</f>
        <v/>
      </c>
      <c r="AO305" s="43" t="str">
        <f t="shared" si="168"/>
        <v/>
      </c>
      <c r="AP305" s="43" t="str">
        <f t="shared" si="169"/>
        <v/>
      </c>
      <c r="AQ305" s="35" t="str">
        <f t="shared" si="170"/>
        <v/>
      </c>
      <c r="AR305" s="35" t="str">
        <f t="shared" si="171"/>
        <v/>
      </c>
      <c r="AS305" s="35" t="str">
        <f t="shared" si="172"/>
        <v/>
      </c>
      <c r="AT305" s="35" t="str">
        <f t="shared" si="173"/>
        <v/>
      </c>
      <c r="AU305" s="35" t="str">
        <f t="shared" si="174"/>
        <v/>
      </c>
      <c r="AV305" s="35" t="str">
        <f t="shared" si="175"/>
        <v/>
      </c>
      <c r="AW305" s="58" t="str">
        <f t="shared" si="176"/>
        <v/>
      </c>
      <c r="AX305" s="62" t="str">
        <f t="shared" si="177"/>
        <v/>
      </c>
      <c r="AY305" s="62" t="str">
        <f t="shared" si="178"/>
        <v/>
      </c>
      <c r="AZ305" s="62" t="str">
        <f t="shared" si="179"/>
        <v/>
      </c>
      <c r="BA305" s="62" t="str">
        <f t="shared" si="180"/>
        <v/>
      </c>
      <c r="BB305" s="62" t="str">
        <f t="shared" si="181"/>
        <v/>
      </c>
      <c r="BC305" s="62" t="str">
        <f t="shared" si="182"/>
        <v/>
      </c>
      <c r="BD305" s="69" t="str">
        <f t="shared" si="183"/>
        <v/>
      </c>
      <c r="BE305" s="69" t="str">
        <f t="shared" si="184"/>
        <v/>
      </c>
      <c r="BF305" s="69" t="str">
        <f>IF(Z305=Z306,"",SUM(AW$9:AW305)-SUM(BF$9:BF304))</f>
        <v/>
      </c>
      <c r="BG305" s="12">
        <f t="shared" si="186"/>
        <v>297</v>
      </c>
    </row>
    <row r="306" spans="1:59" ht="20.100000000000001" customHeight="1">
      <c r="A306" s="13">
        <f t="shared" si="185"/>
        <v>298</v>
      </c>
      <c r="B306" s="153"/>
      <c r="C306" s="33"/>
      <c r="D306" s="33"/>
      <c r="E306" s="154"/>
      <c r="F306" s="155"/>
      <c r="G306" s="156"/>
      <c r="H306" s="19" t="str">
        <f t="shared" si="150"/>
        <v/>
      </c>
      <c r="I306" s="157"/>
      <c r="J306" s="19" t="str">
        <f t="shared" si="151"/>
        <v/>
      </c>
      <c r="K306" s="33"/>
      <c r="L306" s="34"/>
      <c r="M306" s="34"/>
      <c r="N306" s="19" t="str">
        <f t="shared" si="152"/>
        <v/>
      </c>
      <c r="O306" s="157"/>
      <c r="P306" s="19" t="str">
        <f t="shared" si="153"/>
        <v/>
      </c>
      <c r="Q306" s="19" t="str">
        <f t="shared" si="154"/>
        <v/>
      </c>
      <c r="R306" s="22"/>
      <c r="S306" s="33"/>
      <c r="T306" s="35" t="str">
        <f>IF(E306="","",Instructions!$B$5)</f>
        <v/>
      </c>
      <c r="U306" s="75" t="str">
        <f>IF(E306="","",Instructions!$C$5)</f>
        <v/>
      </c>
      <c r="V306" s="87" t="str">
        <f t="shared" si="155"/>
        <v/>
      </c>
      <c r="W306" s="72" t="str">
        <f>IF(E306="","",VLOOKUP(D306,Supervisors!$B$9:$F$32,5,FALSE))</f>
        <v/>
      </c>
      <c r="X306" s="72" t="str">
        <f>IF(E306="","",VLOOKUP(D306,Supervisors!$B$9:$G$32,6,FALSE))</f>
        <v/>
      </c>
      <c r="Y306" s="20" t="str">
        <f t="shared" si="156"/>
        <v/>
      </c>
      <c r="Z306" s="20" t="str">
        <f t="shared" si="157"/>
        <v/>
      </c>
      <c r="AA306" s="20" t="str">
        <f t="shared" si="158"/>
        <v/>
      </c>
      <c r="AB306" s="20" t="str">
        <f t="shared" si="159"/>
        <v/>
      </c>
      <c r="AC306" s="20" t="str">
        <f t="shared" si="160"/>
        <v/>
      </c>
      <c r="AD306" s="20" t="str">
        <f t="shared" si="161"/>
        <v/>
      </c>
      <c r="AE306" s="20" t="str">
        <f>IF(E306="","",SUM( INDEX( $H$9, 1) : H306))</f>
        <v/>
      </c>
      <c r="AF306" s="20" t="str">
        <f t="shared" si="162"/>
        <v/>
      </c>
      <c r="AG306" s="20" t="str">
        <f>IF(E306="","",SUM($AF$9:AF306))</f>
        <v/>
      </c>
      <c r="AH306" s="43" t="str">
        <f t="shared" si="163"/>
        <v/>
      </c>
      <c r="AI306" s="20" t="str">
        <f t="shared" si="164"/>
        <v/>
      </c>
      <c r="AJ306" s="20" t="str">
        <f t="shared" si="165"/>
        <v/>
      </c>
      <c r="AK306" s="20" t="str">
        <f t="shared" si="166"/>
        <v/>
      </c>
      <c r="AL306" s="20" t="str">
        <f>IF(E306="","",SUM( INDEX($I$9, 1) : I306))</f>
        <v/>
      </c>
      <c r="AM306" s="20" t="str">
        <f t="shared" si="167"/>
        <v/>
      </c>
      <c r="AN306" s="20" t="str">
        <f>IF(E306="","",SUM( INDEX($AM$9, 1) : AM306))</f>
        <v/>
      </c>
      <c r="AO306" s="43" t="str">
        <f t="shared" si="168"/>
        <v/>
      </c>
      <c r="AP306" s="43" t="str">
        <f t="shared" si="169"/>
        <v/>
      </c>
      <c r="AQ306" s="35" t="str">
        <f t="shared" si="170"/>
        <v/>
      </c>
      <c r="AR306" s="35" t="str">
        <f t="shared" si="171"/>
        <v/>
      </c>
      <c r="AS306" s="35" t="str">
        <f t="shared" si="172"/>
        <v/>
      </c>
      <c r="AT306" s="35" t="str">
        <f t="shared" si="173"/>
        <v/>
      </c>
      <c r="AU306" s="35" t="str">
        <f t="shared" si="174"/>
        <v/>
      </c>
      <c r="AV306" s="35" t="str">
        <f t="shared" si="175"/>
        <v/>
      </c>
      <c r="AW306" s="58" t="str">
        <f t="shared" si="176"/>
        <v/>
      </c>
      <c r="AX306" s="62" t="str">
        <f t="shared" si="177"/>
        <v/>
      </c>
      <c r="AY306" s="62" t="str">
        <f t="shared" si="178"/>
        <v/>
      </c>
      <c r="AZ306" s="62" t="str">
        <f t="shared" si="179"/>
        <v/>
      </c>
      <c r="BA306" s="62" t="str">
        <f t="shared" si="180"/>
        <v/>
      </c>
      <c r="BB306" s="62" t="str">
        <f t="shared" si="181"/>
        <v/>
      </c>
      <c r="BC306" s="62" t="str">
        <f t="shared" si="182"/>
        <v/>
      </c>
      <c r="BD306" s="69" t="str">
        <f t="shared" si="183"/>
        <v/>
      </c>
      <c r="BE306" s="69" t="str">
        <f t="shared" si="184"/>
        <v/>
      </c>
      <c r="BF306" s="69" t="str">
        <f>IF(Z306=Z307,"",SUM(AW$9:AW306)-SUM(BF$9:BF305))</f>
        <v/>
      </c>
      <c r="BG306" s="12">
        <f t="shared" si="186"/>
        <v>298</v>
      </c>
    </row>
    <row r="307" spans="1:59" ht="20.100000000000001" customHeight="1">
      <c r="A307" s="13">
        <f t="shared" si="185"/>
        <v>299</v>
      </c>
      <c r="B307" s="153"/>
      <c r="C307" s="33"/>
      <c r="D307" s="33"/>
      <c r="E307" s="154"/>
      <c r="F307" s="155"/>
      <c r="G307" s="156"/>
      <c r="H307" s="19" t="str">
        <f t="shared" si="150"/>
        <v/>
      </c>
      <c r="I307" s="157"/>
      <c r="J307" s="19" t="str">
        <f t="shared" si="151"/>
        <v/>
      </c>
      <c r="K307" s="33"/>
      <c r="L307" s="34"/>
      <c r="M307" s="34"/>
      <c r="N307" s="19" t="str">
        <f t="shared" si="152"/>
        <v/>
      </c>
      <c r="O307" s="157"/>
      <c r="P307" s="19" t="str">
        <f t="shared" si="153"/>
        <v/>
      </c>
      <c r="Q307" s="19" t="str">
        <f t="shared" si="154"/>
        <v/>
      </c>
      <c r="R307" s="22"/>
      <c r="S307" s="33"/>
      <c r="T307" s="35" t="str">
        <f>IF(E307="","",Instructions!$B$5)</f>
        <v/>
      </c>
      <c r="U307" s="75" t="str">
        <f>IF(E307="","",Instructions!$C$5)</f>
        <v/>
      </c>
      <c r="V307" s="87" t="str">
        <f t="shared" si="155"/>
        <v/>
      </c>
      <c r="W307" s="72" t="str">
        <f>IF(E307="","",VLOOKUP(D307,Supervisors!$B$9:$F$32,5,FALSE))</f>
        <v/>
      </c>
      <c r="X307" s="72" t="str">
        <f>IF(E307="","",VLOOKUP(D307,Supervisors!$B$9:$G$32,6,FALSE))</f>
        <v/>
      </c>
      <c r="Y307" s="20" t="str">
        <f t="shared" si="156"/>
        <v/>
      </c>
      <c r="Z307" s="20" t="str">
        <f t="shared" si="157"/>
        <v/>
      </c>
      <c r="AA307" s="20" t="str">
        <f t="shared" si="158"/>
        <v/>
      </c>
      <c r="AB307" s="20" t="str">
        <f t="shared" si="159"/>
        <v/>
      </c>
      <c r="AC307" s="20" t="str">
        <f t="shared" si="160"/>
        <v/>
      </c>
      <c r="AD307" s="20" t="str">
        <f t="shared" si="161"/>
        <v/>
      </c>
      <c r="AE307" s="20" t="str">
        <f>IF(E307="","",SUM( INDEX( $H$9, 1) : H307))</f>
        <v/>
      </c>
      <c r="AF307" s="20" t="str">
        <f t="shared" si="162"/>
        <v/>
      </c>
      <c r="AG307" s="20" t="str">
        <f>IF(E307="","",SUM($AF$9:AF307))</f>
        <v/>
      </c>
      <c r="AH307" s="43" t="str">
        <f t="shared" si="163"/>
        <v/>
      </c>
      <c r="AI307" s="20" t="str">
        <f t="shared" si="164"/>
        <v/>
      </c>
      <c r="AJ307" s="20" t="str">
        <f t="shared" si="165"/>
        <v/>
      </c>
      <c r="AK307" s="20" t="str">
        <f t="shared" si="166"/>
        <v/>
      </c>
      <c r="AL307" s="20" t="str">
        <f>IF(E307="","",SUM( INDEX($I$9, 1) : I307))</f>
        <v/>
      </c>
      <c r="AM307" s="20" t="str">
        <f t="shared" si="167"/>
        <v/>
      </c>
      <c r="AN307" s="20" t="str">
        <f>IF(E307="","",SUM( INDEX($AM$9, 1) : AM307))</f>
        <v/>
      </c>
      <c r="AO307" s="43" t="str">
        <f t="shared" si="168"/>
        <v/>
      </c>
      <c r="AP307" s="43" t="str">
        <f t="shared" si="169"/>
        <v/>
      </c>
      <c r="AQ307" s="35" t="str">
        <f t="shared" si="170"/>
        <v/>
      </c>
      <c r="AR307" s="35" t="str">
        <f t="shared" si="171"/>
        <v/>
      </c>
      <c r="AS307" s="35" t="str">
        <f t="shared" si="172"/>
        <v/>
      </c>
      <c r="AT307" s="35" t="str">
        <f t="shared" si="173"/>
        <v/>
      </c>
      <c r="AU307" s="35" t="str">
        <f t="shared" si="174"/>
        <v/>
      </c>
      <c r="AV307" s="35" t="str">
        <f t="shared" si="175"/>
        <v/>
      </c>
      <c r="AW307" s="58" t="str">
        <f t="shared" si="176"/>
        <v/>
      </c>
      <c r="AX307" s="62" t="str">
        <f t="shared" si="177"/>
        <v/>
      </c>
      <c r="AY307" s="62" t="str">
        <f t="shared" si="178"/>
        <v/>
      </c>
      <c r="AZ307" s="62" t="str">
        <f t="shared" si="179"/>
        <v/>
      </c>
      <c r="BA307" s="62" t="str">
        <f t="shared" si="180"/>
        <v/>
      </c>
      <c r="BB307" s="62" t="str">
        <f t="shared" si="181"/>
        <v/>
      </c>
      <c r="BC307" s="62" t="str">
        <f t="shared" si="182"/>
        <v/>
      </c>
      <c r="BD307" s="69" t="str">
        <f t="shared" si="183"/>
        <v/>
      </c>
      <c r="BE307" s="69" t="str">
        <f t="shared" si="184"/>
        <v/>
      </c>
      <c r="BF307" s="69" t="str">
        <f>IF(Z307=Z308,"",SUM(AW$9:AW307)-SUM(BF$9:BF306))</f>
        <v/>
      </c>
      <c r="BG307" s="12">
        <f t="shared" si="186"/>
        <v>299</v>
      </c>
    </row>
    <row r="308" spans="1:59" ht="20.100000000000001" customHeight="1">
      <c r="A308" s="13">
        <f t="shared" si="185"/>
        <v>300</v>
      </c>
      <c r="B308" s="153"/>
      <c r="C308" s="33"/>
      <c r="D308" s="33"/>
      <c r="E308" s="154"/>
      <c r="F308" s="155"/>
      <c r="G308" s="156"/>
      <c r="H308" s="19" t="str">
        <f t="shared" si="150"/>
        <v/>
      </c>
      <c r="I308" s="157"/>
      <c r="J308" s="19" t="str">
        <f t="shared" si="151"/>
        <v/>
      </c>
      <c r="K308" s="33"/>
      <c r="L308" s="34"/>
      <c r="M308" s="34"/>
      <c r="N308" s="19" t="str">
        <f t="shared" si="152"/>
        <v/>
      </c>
      <c r="O308" s="157"/>
      <c r="P308" s="19" t="str">
        <f t="shared" si="153"/>
        <v/>
      </c>
      <c r="Q308" s="19" t="str">
        <f t="shared" si="154"/>
        <v/>
      </c>
      <c r="R308" s="22"/>
      <c r="S308" s="33"/>
      <c r="T308" s="35" t="str">
        <f>IF(E308="","",Instructions!$B$5)</f>
        <v/>
      </c>
      <c r="U308" s="75" t="str">
        <f>IF(E308="","",Instructions!$C$5)</f>
        <v/>
      </c>
      <c r="V308" s="87" t="str">
        <f t="shared" si="155"/>
        <v/>
      </c>
      <c r="W308" s="72" t="str">
        <f>IF(E308="","",VLOOKUP(D308,Supervisors!$B$9:$F$32,5,FALSE))</f>
        <v/>
      </c>
      <c r="X308" s="72" t="str">
        <f>IF(E308="","",VLOOKUP(D308,Supervisors!$B$9:$G$32,6,FALSE))</f>
        <v/>
      </c>
      <c r="Y308" s="20" t="str">
        <f t="shared" si="156"/>
        <v/>
      </c>
      <c r="Z308" s="20" t="str">
        <f t="shared" si="157"/>
        <v/>
      </c>
      <c r="AA308" s="20" t="str">
        <f t="shared" si="158"/>
        <v/>
      </c>
      <c r="AB308" s="20" t="str">
        <f t="shared" si="159"/>
        <v/>
      </c>
      <c r="AC308" s="20" t="str">
        <f t="shared" si="160"/>
        <v/>
      </c>
      <c r="AD308" s="20" t="str">
        <f t="shared" si="161"/>
        <v/>
      </c>
      <c r="AE308" s="20" t="str">
        <f>IF(E308="","",SUM( INDEX( $H$9, 1) : H308))</f>
        <v/>
      </c>
      <c r="AF308" s="20" t="str">
        <f t="shared" si="162"/>
        <v/>
      </c>
      <c r="AG308" s="20" t="str">
        <f>IF(E308="","",SUM($AF$9:AF308))</f>
        <v/>
      </c>
      <c r="AH308" s="43" t="str">
        <f t="shared" si="163"/>
        <v/>
      </c>
      <c r="AI308" s="20" t="str">
        <f t="shared" si="164"/>
        <v/>
      </c>
      <c r="AJ308" s="20" t="str">
        <f t="shared" si="165"/>
        <v/>
      </c>
      <c r="AK308" s="20" t="str">
        <f t="shared" si="166"/>
        <v/>
      </c>
      <c r="AL308" s="20" t="str">
        <f>IF(E308="","",SUM( INDEX($I$9, 1) : I308))</f>
        <v/>
      </c>
      <c r="AM308" s="20" t="str">
        <f t="shared" si="167"/>
        <v/>
      </c>
      <c r="AN308" s="20" t="str">
        <f>IF(E308="","",SUM( INDEX($AM$9, 1) : AM308))</f>
        <v/>
      </c>
      <c r="AO308" s="43" t="str">
        <f t="shared" si="168"/>
        <v/>
      </c>
      <c r="AP308" s="43" t="str">
        <f t="shared" si="169"/>
        <v/>
      </c>
      <c r="AQ308" s="35" t="str">
        <f t="shared" si="170"/>
        <v/>
      </c>
      <c r="AR308" s="35" t="str">
        <f t="shared" si="171"/>
        <v/>
      </c>
      <c r="AS308" s="35" t="str">
        <f t="shared" si="172"/>
        <v/>
      </c>
      <c r="AT308" s="35" t="str">
        <f t="shared" si="173"/>
        <v/>
      </c>
      <c r="AU308" s="35" t="str">
        <f t="shared" si="174"/>
        <v/>
      </c>
      <c r="AV308" s="35" t="str">
        <f t="shared" si="175"/>
        <v/>
      </c>
      <c r="AW308" s="58" t="str">
        <f t="shared" si="176"/>
        <v/>
      </c>
      <c r="AX308" s="62" t="str">
        <f t="shared" si="177"/>
        <v/>
      </c>
      <c r="AY308" s="62" t="str">
        <f t="shared" si="178"/>
        <v/>
      </c>
      <c r="AZ308" s="62" t="str">
        <f t="shared" si="179"/>
        <v/>
      </c>
      <c r="BA308" s="62" t="str">
        <f t="shared" si="180"/>
        <v/>
      </c>
      <c r="BB308" s="62" t="str">
        <f t="shared" si="181"/>
        <v/>
      </c>
      <c r="BC308" s="62" t="str">
        <f t="shared" si="182"/>
        <v/>
      </c>
      <c r="BD308" s="69" t="str">
        <f t="shared" si="183"/>
        <v/>
      </c>
      <c r="BE308" s="69" t="str">
        <f t="shared" si="184"/>
        <v/>
      </c>
      <c r="BF308" s="69" t="str">
        <f>IF(Z308=Z309,"",SUM(AW$9:AW308)-SUM(BF$9:BF307))</f>
        <v/>
      </c>
      <c r="BG308" s="12">
        <f t="shared" si="186"/>
        <v>300</v>
      </c>
    </row>
    <row r="309" spans="1:59" ht="20.100000000000001" customHeight="1">
      <c r="A309" s="13">
        <f t="shared" si="185"/>
        <v>301</v>
      </c>
      <c r="B309" s="153"/>
      <c r="C309" s="33"/>
      <c r="D309" s="33"/>
      <c r="E309" s="154"/>
      <c r="F309" s="155"/>
      <c r="G309" s="156"/>
      <c r="H309" s="19" t="str">
        <f t="shared" si="150"/>
        <v/>
      </c>
      <c r="I309" s="157"/>
      <c r="J309" s="19" t="str">
        <f t="shared" si="151"/>
        <v/>
      </c>
      <c r="K309" s="33"/>
      <c r="L309" s="34"/>
      <c r="M309" s="34"/>
      <c r="N309" s="19" t="str">
        <f t="shared" si="152"/>
        <v/>
      </c>
      <c r="O309" s="157"/>
      <c r="P309" s="19" t="str">
        <f t="shared" si="153"/>
        <v/>
      </c>
      <c r="Q309" s="19" t="str">
        <f t="shared" si="154"/>
        <v/>
      </c>
      <c r="R309" s="22"/>
      <c r="S309" s="33"/>
      <c r="T309" s="35" t="str">
        <f>IF(E309="","",Instructions!$B$5)</f>
        <v/>
      </c>
      <c r="U309" s="75" t="str">
        <f>IF(E309="","",Instructions!$C$5)</f>
        <v/>
      </c>
      <c r="V309" s="87" t="str">
        <f t="shared" si="155"/>
        <v/>
      </c>
      <c r="W309" s="72" t="str">
        <f>IF(E309="","",VLOOKUP(D309,Supervisors!$B$9:$F$32,5,FALSE))</f>
        <v/>
      </c>
      <c r="X309" s="72" t="str">
        <f>IF(E309="","",VLOOKUP(D309,Supervisors!$B$9:$G$32,6,FALSE))</f>
        <v/>
      </c>
      <c r="Y309" s="20" t="str">
        <f t="shared" si="156"/>
        <v/>
      </c>
      <c r="Z309" s="20" t="str">
        <f t="shared" si="157"/>
        <v/>
      </c>
      <c r="AA309" s="20" t="str">
        <f t="shared" si="158"/>
        <v/>
      </c>
      <c r="AB309" s="20" t="str">
        <f t="shared" si="159"/>
        <v/>
      </c>
      <c r="AC309" s="20" t="str">
        <f t="shared" si="160"/>
        <v/>
      </c>
      <c r="AD309" s="20" t="str">
        <f t="shared" si="161"/>
        <v/>
      </c>
      <c r="AE309" s="20" t="str">
        <f>IF(E309="","",SUM( INDEX( $H$9, 1) : H309))</f>
        <v/>
      </c>
      <c r="AF309" s="20" t="str">
        <f t="shared" si="162"/>
        <v/>
      </c>
      <c r="AG309" s="20" t="str">
        <f>IF(E309="","",SUM($AF$9:AF309))</f>
        <v/>
      </c>
      <c r="AH309" s="43" t="str">
        <f t="shared" si="163"/>
        <v/>
      </c>
      <c r="AI309" s="20" t="str">
        <f t="shared" si="164"/>
        <v/>
      </c>
      <c r="AJ309" s="20" t="str">
        <f t="shared" si="165"/>
        <v/>
      </c>
      <c r="AK309" s="20" t="str">
        <f t="shared" si="166"/>
        <v/>
      </c>
      <c r="AL309" s="20" t="str">
        <f>IF(E309="","",SUM( INDEX($I$9, 1) : I309))</f>
        <v/>
      </c>
      <c r="AM309" s="20" t="str">
        <f t="shared" si="167"/>
        <v/>
      </c>
      <c r="AN309" s="20" t="str">
        <f>IF(E309="","",SUM( INDEX($AM$9, 1) : AM309))</f>
        <v/>
      </c>
      <c r="AO309" s="43" t="str">
        <f t="shared" si="168"/>
        <v/>
      </c>
      <c r="AP309" s="43" t="str">
        <f t="shared" si="169"/>
        <v/>
      </c>
      <c r="AQ309" s="35" t="str">
        <f t="shared" si="170"/>
        <v/>
      </c>
      <c r="AR309" s="35" t="str">
        <f t="shared" si="171"/>
        <v/>
      </c>
      <c r="AS309" s="35" t="str">
        <f t="shared" si="172"/>
        <v/>
      </c>
      <c r="AT309" s="35" t="str">
        <f t="shared" si="173"/>
        <v/>
      </c>
      <c r="AU309" s="35" t="str">
        <f t="shared" si="174"/>
        <v/>
      </c>
      <c r="AV309" s="35" t="str">
        <f t="shared" si="175"/>
        <v/>
      </c>
      <c r="AW309" s="58" t="str">
        <f t="shared" si="176"/>
        <v/>
      </c>
      <c r="AX309" s="62" t="str">
        <f t="shared" si="177"/>
        <v/>
      </c>
      <c r="AY309" s="62" t="str">
        <f t="shared" si="178"/>
        <v/>
      </c>
      <c r="AZ309" s="62" t="str">
        <f t="shared" si="179"/>
        <v/>
      </c>
      <c r="BA309" s="62" t="str">
        <f t="shared" si="180"/>
        <v/>
      </c>
      <c r="BB309" s="62" t="str">
        <f t="shared" si="181"/>
        <v/>
      </c>
      <c r="BC309" s="62" t="str">
        <f t="shared" si="182"/>
        <v/>
      </c>
      <c r="BD309" s="69" t="str">
        <f t="shared" si="183"/>
        <v/>
      </c>
      <c r="BE309" s="69" t="str">
        <f t="shared" si="184"/>
        <v/>
      </c>
      <c r="BF309" s="69" t="str">
        <f>IF(Z309=Z310,"",SUM(AW$9:AW309)-SUM(BF$9:BF308))</f>
        <v/>
      </c>
      <c r="BG309" s="12">
        <f t="shared" si="186"/>
        <v>301</v>
      </c>
    </row>
    <row r="310" spans="1:59" ht="20.100000000000001" customHeight="1">
      <c r="A310" s="13">
        <f t="shared" si="185"/>
        <v>302</v>
      </c>
      <c r="B310" s="153"/>
      <c r="C310" s="33"/>
      <c r="D310" s="33"/>
      <c r="E310" s="154"/>
      <c r="F310" s="155"/>
      <c r="G310" s="156"/>
      <c r="H310" s="19" t="str">
        <f t="shared" si="150"/>
        <v/>
      </c>
      <c r="I310" s="157"/>
      <c r="J310" s="19" t="str">
        <f t="shared" si="151"/>
        <v/>
      </c>
      <c r="K310" s="33"/>
      <c r="L310" s="34"/>
      <c r="M310" s="34"/>
      <c r="N310" s="19" t="str">
        <f t="shared" si="152"/>
        <v/>
      </c>
      <c r="O310" s="157"/>
      <c r="P310" s="19" t="str">
        <f t="shared" si="153"/>
        <v/>
      </c>
      <c r="Q310" s="19" t="str">
        <f t="shared" si="154"/>
        <v/>
      </c>
      <c r="R310" s="22"/>
      <c r="S310" s="33"/>
      <c r="T310" s="35" t="str">
        <f>IF(E310="","",Instructions!$B$5)</f>
        <v/>
      </c>
      <c r="U310" s="75" t="str">
        <f>IF(E310="","",Instructions!$C$5)</f>
        <v/>
      </c>
      <c r="V310" s="87" t="str">
        <f t="shared" si="155"/>
        <v/>
      </c>
      <c r="W310" s="72" t="str">
        <f>IF(E310="","",VLOOKUP(D310,Supervisors!$B$9:$F$32,5,FALSE))</f>
        <v/>
      </c>
      <c r="X310" s="72" t="str">
        <f>IF(E310="","",VLOOKUP(D310,Supervisors!$B$9:$G$32,6,FALSE))</f>
        <v/>
      </c>
      <c r="Y310" s="20" t="str">
        <f t="shared" si="156"/>
        <v/>
      </c>
      <c r="Z310" s="20" t="str">
        <f t="shared" si="157"/>
        <v/>
      </c>
      <c r="AA310" s="20" t="str">
        <f t="shared" si="158"/>
        <v/>
      </c>
      <c r="AB310" s="20" t="str">
        <f t="shared" si="159"/>
        <v/>
      </c>
      <c r="AC310" s="20" t="str">
        <f t="shared" si="160"/>
        <v/>
      </c>
      <c r="AD310" s="20" t="str">
        <f t="shared" si="161"/>
        <v/>
      </c>
      <c r="AE310" s="20" t="str">
        <f>IF(E310="","",SUM( INDEX( $H$9, 1) : H310))</f>
        <v/>
      </c>
      <c r="AF310" s="20" t="str">
        <f t="shared" si="162"/>
        <v/>
      </c>
      <c r="AG310" s="20" t="str">
        <f>IF(E310="","",SUM($AF$9:AF310))</f>
        <v/>
      </c>
      <c r="AH310" s="43" t="str">
        <f t="shared" si="163"/>
        <v/>
      </c>
      <c r="AI310" s="20" t="str">
        <f t="shared" si="164"/>
        <v/>
      </c>
      <c r="AJ310" s="20" t="str">
        <f t="shared" si="165"/>
        <v/>
      </c>
      <c r="AK310" s="20" t="str">
        <f t="shared" si="166"/>
        <v/>
      </c>
      <c r="AL310" s="20" t="str">
        <f>IF(E310="","",SUM( INDEX($I$9, 1) : I310))</f>
        <v/>
      </c>
      <c r="AM310" s="20" t="str">
        <f t="shared" si="167"/>
        <v/>
      </c>
      <c r="AN310" s="20" t="str">
        <f>IF(E310="","",SUM( INDEX($AM$9, 1) : AM310))</f>
        <v/>
      </c>
      <c r="AO310" s="43" t="str">
        <f t="shared" si="168"/>
        <v/>
      </c>
      <c r="AP310" s="43" t="str">
        <f t="shared" si="169"/>
        <v/>
      </c>
      <c r="AQ310" s="35" t="str">
        <f t="shared" si="170"/>
        <v/>
      </c>
      <c r="AR310" s="35" t="str">
        <f t="shared" si="171"/>
        <v/>
      </c>
      <c r="AS310" s="35" t="str">
        <f t="shared" si="172"/>
        <v/>
      </c>
      <c r="AT310" s="35" t="str">
        <f t="shared" si="173"/>
        <v/>
      </c>
      <c r="AU310" s="35" t="str">
        <f t="shared" si="174"/>
        <v/>
      </c>
      <c r="AV310" s="35" t="str">
        <f t="shared" si="175"/>
        <v/>
      </c>
      <c r="AW310" s="58" t="str">
        <f t="shared" si="176"/>
        <v/>
      </c>
      <c r="AX310" s="62" t="str">
        <f t="shared" si="177"/>
        <v/>
      </c>
      <c r="AY310" s="62" t="str">
        <f t="shared" si="178"/>
        <v/>
      </c>
      <c r="AZ310" s="62" t="str">
        <f t="shared" si="179"/>
        <v/>
      </c>
      <c r="BA310" s="62" t="str">
        <f t="shared" si="180"/>
        <v/>
      </c>
      <c r="BB310" s="62" t="str">
        <f t="shared" si="181"/>
        <v/>
      </c>
      <c r="BC310" s="62" t="str">
        <f t="shared" si="182"/>
        <v/>
      </c>
      <c r="BD310" s="69" t="str">
        <f t="shared" si="183"/>
        <v/>
      </c>
      <c r="BE310" s="69" t="str">
        <f t="shared" si="184"/>
        <v/>
      </c>
      <c r="BF310" s="69" t="str">
        <f>IF(Z310=Z311,"",SUM(AW$9:AW310)-SUM(BF$9:BF309))</f>
        <v/>
      </c>
      <c r="BG310" s="12">
        <f t="shared" si="186"/>
        <v>302</v>
      </c>
    </row>
    <row r="311" spans="1:59" ht="20.100000000000001" customHeight="1">
      <c r="A311" s="13">
        <f t="shared" si="185"/>
        <v>303</v>
      </c>
      <c r="B311" s="153"/>
      <c r="C311" s="33"/>
      <c r="D311" s="33"/>
      <c r="E311" s="154"/>
      <c r="F311" s="155"/>
      <c r="G311" s="156"/>
      <c r="H311" s="19" t="str">
        <f t="shared" si="150"/>
        <v/>
      </c>
      <c r="I311" s="157"/>
      <c r="J311" s="19" t="str">
        <f t="shared" si="151"/>
        <v/>
      </c>
      <c r="K311" s="33"/>
      <c r="L311" s="34"/>
      <c r="M311" s="34"/>
      <c r="N311" s="19" t="str">
        <f t="shared" si="152"/>
        <v/>
      </c>
      <c r="O311" s="157"/>
      <c r="P311" s="19" t="str">
        <f t="shared" si="153"/>
        <v/>
      </c>
      <c r="Q311" s="19" t="str">
        <f t="shared" si="154"/>
        <v/>
      </c>
      <c r="R311" s="22"/>
      <c r="S311" s="33"/>
      <c r="T311" s="35" t="str">
        <f>IF(E311="","",Instructions!$B$5)</f>
        <v/>
      </c>
      <c r="U311" s="75" t="str">
        <f>IF(E311="","",Instructions!$C$5)</f>
        <v/>
      </c>
      <c r="V311" s="87" t="str">
        <f t="shared" si="155"/>
        <v/>
      </c>
      <c r="W311" s="72" t="str">
        <f>IF(E311="","",VLOOKUP(D311,Supervisors!$B$9:$F$32,5,FALSE))</f>
        <v/>
      </c>
      <c r="X311" s="72" t="str">
        <f>IF(E311="","",VLOOKUP(D311,Supervisors!$B$9:$G$32,6,FALSE))</f>
        <v/>
      </c>
      <c r="Y311" s="20" t="str">
        <f t="shared" si="156"/>
        <v/>
      </c>
      <c r="Z311" s="20" t="str">
        <f t="shared" si="157"/>
        <v/>
      </c>
      <c r="AA311" s="20" t="str">
        <f t="shared" si="158"/>
        <v/>
      </c>
      <c r="AB311" s="20" t="str">
        <f t="shared" si="159"/>
        <v/>
      </c>
      <c r="AC311" s="20" t="str">
        <f t="shared" si="160"/>
        <v/>
      </c>
      <c r="AD311" s="20" t="str">
        <f t="shared" si="161"/>
        <v/>
      </c>
      <c r="AE311" s="20" t="str">
        <f>IF(E311="","",SUM( INDEX( $H$9, 1) : H311))</f>
        <v/>
      </c>
      <c r="AF311" s="20" t="str">
        <f t="shared" si="162"/>
        <v/>
      </c>
      <c r="AG311" s="20" t="str">
        <f>IF(E311="","",SUM($AF$9:AF311))</f>
        <v/>
      </c>
      <c r="AH311" s="43" t="str">
        <f t="shared" si="163"/>
        <v/>
      </c>
      <c r="AI311" s="20" t="str">
        <f t="shared" si="164"/>
        <v/>
      </c>
      <c r="AJ311" s="20" t="str">
        <f t="shared" si="165"/>
        <v/>
      </c>
      <c r="AK311" s="20" t="str">
        <f t="shared" si="166"/>
        <v/>
      </c>
      <c r="AL311" s="20" t="str">
        <f>IF(E311="","",SUM( INDEX($I$9, 1) : I311))</f>
        <v/>
      </c>
      <c r="AM311" s="20" t="str">
        <f t="shared" si="167"/>
        <v/>
      </c>
      <c r="AN311" s="20" t="str">
        <f>IF(E311="","",SUM( INDEX($AM$9, 1) : AM311))</f>
        <v/>
      </c>
      <c r="AO311" s="43" t="str">
        <f t="shared" si="168"/>
        <v/>
      </c>
      <c r="AP311" s="43" t="str">
        <f t="shared" si="169"/>
        <v/>
      </c>
      <c r="AQ311" s="35" t="str">
        <f t="shared" si="170"/>
        <v/>
      </c>
      <c r="AR311" s="35" t="str">
        <f t="shared" si="171"/>
        <v/>
      </c>
      <c r="AS311" s="35" t="str">
        <f t="shared" si="172"/>
        <v/>
      </c>
      <c r="AT311" s="35" t="str">
        <f t="shared" si="173"/>
        <v/>
      </c>
      <c r="AU311" s="35" t="str">
        <f t="shared" si="174"/>
        <v/>
      </c>
      <c r="AV311" s="35" t="str">
        <f t="shared" si="175"/>
        <v/>
      </c>
      <c r="AW311" s="58" t="str">
        <f t="shared" si="176"/>
        <v/>
      </c>
      <c r="AX311" s="62" t="str">
        <f t="shared" si="177"/>
        <v/>
      </c>
      <c r="AY311" s="62" t="str">
        <f t="shared" si="178"/>
        <v/>
      </c>
      <c r="AZ311" s="62" t="str">
        <f t="shared" si="179"/>
        <v/>
      </c>
      <c r="BA311" s="62" t="str">
        <f t="shared" si="180"/>
        <v/>
      </c>
      <c r="BB311" s="62" t="str">
        <f t="shared" si="181"/>
        <v/>
      </c>
      <c r="BC311" s="62" t="str">
        <f t="shared" si="182"/>
        <v/>
      </c>
      <c r="BD311" s="69" t="str">
        <f t="shared" si="183"/>
        <v/>
      </c>
      <c r="BE311" s="69" t="str">
        <f t="shared" si="184"/>
        <v/>
      </c>
      <c r="BF311" s="69" t="str">
        <f>IF(Z311=Z312,"",SUM(AW$9:AW311)-SUM(BF$9:BF310))</f>
        <v/>
      </c>
      <c r="BG311" s="12">
        <f t="shared" si="186"/>
        <v>303</v>
      </c>
    </row>
    <row r="312" spans="1:59" ht="20.100000000000001" customHeight="1">
      <c r="A312" s="13">
        <f t="shared" si="185"/>
        <v>304</v>
      </c>
      <c r="B312" s="153"/>
      <c r="C312" s="33"/>
      <c r="D312" s="33"/>
      <c r="E312" s="154"/>
      <c r="F312" s="155"/>
      <c r="G312" s="156"/>
      <c r="H312" s="19" t="str">
        <f t="shared" si="150"/>
        <v/>
      </c>
      <c r="I312" s="157"/>
      <c r="J312" s="19" t="str">
        <f t="shared" si="151"/>
        <v/>
      </c>
      <c r="K312" s="33"/>
      <c r="L312" s="34"/>
      <c r="M312" s="34"/>
      <c r="N312" s="19" t="str">
        <f t="shared" si="152"/>
        <v/>
      </c>
      <c r="O312" s="157"/>
      <c r="P312" s="19" t="str">
        <f t="shared" si="153"/>
        <v/>
      </c>
      <c r="Q312" s="19" t="str">
        <f t="shared" si="154"/>
        <v/>
      </c>
      <c r="R312" s="22"/>
      <c r="S312" s="33"/>
      <c r="T312" s="35" t="str">
        <f>IF(E312="","",Instructions!$B$5)</f>
        <v/>
      </c>
      <c r="U312" s="75" t="str">
        <f>IF(E312="","",Instructions!$C$5)</f>
        <v/>
      </c>
      <c r="V312" s="87" t="str">
        <f t="shared" si="155"/>
        <v/>
      </c>
      <c r="W312" s="72" t="str">
        <f>IF(E312="","",VLOOKUP(D312,Supervisors!$B$9:$F$32,5,FALSE))</f>
        <v/>
      </c>
      <c r="X312" s="72" t="str">
        <f>IF(E312="","",VLOOKUP(D312,Supervisors!$B$9:$G$32,6,FALSE))</f>
        <v/>
      </c>
      <c r="Y312" s="20" t="str">
        <f t="shared" si="156"/>
        <v/>
      </c>
      <c r="Z312" s="20" t="str">
        <f t="shared" si="157"/>
        <v/>
      </c>
      <c r="AA312" s="20" t="str">
        <f t="shared" si="158"/>
        <v/>
      </c>
      <c r="AB312" s="20" t="str">
        <f t="shared" si="159"/>
        <v/>
      </c>
      <c r="AC312" s="20" t="str">
        <f t="shared" si="160"/>
        <v/>
      </c>
      <c r="AD312" s="20" t="str">
        <f t="shared" si="161"/>
        <v/>
      </c>
      <c r="AE312" s="20" t="str">
        <f>IF(E312="","",SUM( INDEX( $H$9, 1) : H312))</f>
        <v/>
      </c>
      <c r="AF312" s="20" t="str">
        <f t="shared" si="162"/>
        <v/>
      </c>
      <c r="AG312" s="20" t="str">
        <f>IF(E312="","",SUM($AF$9:AF312))</f>
        <v/>
      </c>
      <c r="AH312" s="43" t="str">
        <f t="shared" si="163"/>
        <v/>
      </c>
      <c r="AI312" s="20" t="str">
        <f t="shared" si="164"/>
        <v/>
      </c>
      <c r="AJ312" s="20" t="str">
        <f t="shared" si="165"/>
        <v/>
      </c>
      <c r="AK312" s="20" t="str">
        <f t="shared" si="166"/>
        <v/>
      </c>
      <c r="AL312" s="20" t="str">
        <f>IF(E312="","",SUM( INDEX($I$9, 1) : I312))</f>
        <v/>
      </c>
      <c r="AM312" s="20" t="str">
        <f t="shared" si="167"/>
        <v/>
      </c>
      <c r="AN312" s="20" t="str">
        <f>IF(E312="","",SUM( INDEX($AM$9, 1) : AM312))</f>
        <v/>
      </c>
      <c r="AO312" s="43" t="str">
        <f t="shared" si="168"/>
        <v/>
      </c>
      <c r="AP312" s="43" t="str">
        <f t="shared" si="169"/>
        <v/>
      </c>
      <c r="AQ312" s="35" t="str">
        <f t="shared" si="170"/>
        <v/>
      </c>
      <c r="AR312" s="35" t="str">
        <f t="shared" si="171"/>
        <v/>
      </c>
      <c r="AS312" s="35" t="str">
        <f t="shared" si="172"/>
        <v/>
      </c>
      <c r="AT312" s="35" t="str">
        <f t="shared" si="173"/>
        <v/>
      </c>
      <c r="AU312" s="35" t="str">
        <f t="shared" si="174"/>
        <v/>
      </c>
      <c r="AV312" s="35" t="str">
        <f t="shared" si="175"/>
        <v/>
      </c>
      <c r="AW312" s="58" t="str">
        <f t="shared" si="176"/>
        <v/>
      </c>
      <c r="AX312" s="62" t="str">
        <f t="shared" si="177"/>
        <v/>
      </c>
      <c r="AY312" s="62" t="str">
        <f t="shared" si="178"/>
        <v/>
      </c>
      <c r="AZ312" s="62" t="str">
        <f t="shared" si="179"/>
        <v/>
      </c>
      <c r="BA312" s="62" t="str">
        <f t="shared" si="180"/>
        <v/>
      </c>
      <c r="BB312" s="62" t="str">
        <f t="shared" si="181"/>
        <v/>
      </c>
      <c r="BC312" s="62" t="str">
        <f t="shared" si="182"/>
        <v/>
      </c>
      <c r="BD312" s="69" t="str">
        <f t="shared" si="183"/>
        <v/>
      </c>
      <c r="BE312" s="69" t="str">
        <f t="shared" si="184"/>
        <v/>
      </c>
      <c r="BF312" s="69" t="str">
        <f>IF(Z312=Z313,"",SUM(AW$9:AW312)-SUM(BF$9:BF311))</f>
        <v/>
      </c>
      <c r="BG312" s="12">
        <f t="shared" si="186"/>
        <v>304</v>
      </c>
    </row>
    <row r="313" spans="1:59" ht="20.100000000000001" customHeight="1">
      <c r="A313" s="13">
        <f t="shared" si="185"/>
        <v>305</v>
      </c>
      <c r="B313" s="153"/>
      <c r="C313" s="33"/>
      <c r="D313" s="33"/>
      <c r="E313" s="154"/>
      <c r="F313" s="155"/>
      <c r="G313" s="156"/>
      <c r="H313" s="19" t="str">
        <f t="shared" si="150"/>
        <v/>
      </c>
      <c r="I313" s="157"/>
      <c r="J313" s="19" t="str">
        <f t="shared" si="151"/>
        <v/>
      </c>
      <c r="K313" s="33"/>
      <c r="L313" s="34"/>
      <c r="M313" s="34"/>
      <c r="N313" s="19" t="str">
        <f t="shared" si="152"/>
        <v/>
      </c>
      <c r="O313" s="157"/>
      <c r="P313" s="19" t="str">
        <f t="shared" si="153"/>
        <v/>
      </c>
      <c r="Q313" s="19" t="str">
        <f t="shared" si="154"/>
        <v/>
      </c>
      <c r="R313" s="22"/>
      <c r="S313" s="33"/>
      <c r="T313" s="35" t="str">
        <f>IF(E313="","",Instructions!$B$5)</f>
        <v/>
      </c>
      <c r="U313" s="75" t="str">
        <f>IF(E313="","",Instructions!$C$5)</f>
        <v/>
      </c>
      <c r="V313" s="87" t="str">
        <f t="shared" si="155"/>
        <v/>
      </c>
      <c r="W313" s="72" t="str">
        <f>IF(E313="","",VLOOKUP(D313,Supervisors!$B$9:$F$32,5,FALSE))</f>
        <v/>
      </c>
      <c r="X313" s="72" t="str">
        <f>IF(E313="","",VLOOKUP(D313,Supervisors!$B$9:$G$32,6,FALSE))</f>
        <v/>
      </c>
      <c r="Y313" s="20" t="str">
        <f t="shared" si="156"/>
        <v/>
      </c>
      <c r="Z313" s="20" t="str">
        <f t="shared" si="157"/>
        <v/>
      </c>
      <c r="AA313" s="20" t="str">
        <f t="shared" si="158"/>
        <v/>
      </c>
      <c r="AB313" s="20" t="str">
        <f t="shared" si="159"/>
        <v/>
      </c>
      <c r="AC313" s="20" t="str">
        <f t="shared" si="160"/>
        <v/>
      </c>
      <c r="AD313" s="20" t="str">
        <f t="shared" si="161"/>
        <v/>
      </c>
      <c r="AE313" s="20" t="str">
        <f>IF(E313="","",SUM( INDEX( $H$9, 1) : H313))</f>
        <v/>
      </c>
      <c r="AF313" s="20" t="str">
        <f t="shared" si="162"/>
        <v/>
      </c>
      <c r="AG313" s="20" t="str">
        <f>IF(E313="","",SUM($AF$9:AF313))</f>
        <v/>
      </c>
      <c r="AH313" s="43" t="str">
        <f t="shared" si="163"/>
        <v/>
      </c>
      <c r="AI313" s="20" t="str">
        <f t="shared" si="164"/>
        <v/>
      </c>
      <c r="AJ313" s="20" t="str">
        <f t="shared" si="165"/>
        <v/>
      </c>
      <c r="AK313" s="20" t="str">
        <f t="shared" si="166"/>
        <v/>
      </c>
      <c r="AL313" s="20" t="str">
        <f>IF(E313="","",SUM( INDEX($I$9, 1) : I313))</f>
        <v/>
      </c>
      <c r="AM313" s="20" t="str">
        <f t="shared" si="167"/>
        <v/>
      </c>
      <c r="AN313" s="20" t="str">
        <f>IF(E313="","",SUM( INDEX($AM$9, 1) : AM313))</f>
        <v/>
      </c>
      <c r="AO313" s="43" t="str">
        <f t="shared" si="168"/>
        <v/>
      </c>
      <c r="AP313" s="43" t="str">
        <f t="shared" si="169"/>
        <v/>
      </c>
      <c r="AQ313" s="35" t="str">
        <f t="shared" si="170"/>
        <v/>
      </c>
      <c r="AR313" s="35" t="str">
        <f t="shared" si="171"/>
        <v/>
      </c>
      <c r="AS313" s="35" t="str">
        <f t="shared" si="172"/>
        <v/>
      </c>
      <c r="AT313" s="35" t="str">
        <f t="shared" si="173"/>
        <v/>
      </c>
      <c r="AU313" s="35" t="str">
        <f t="shared" si="174"/>
        <v/>
      </c>
      <c r="AV313" s="35" t="str">
        <f t="shared" si="175"/>
        <v/>
      </c>
      <c r="AW313" s="58" t="str">
        <f t="shared" si="176"/>
        <v/>
      </c>
      <c r="AX313" s="62" t="str">
        <f t="shared" si="177"/>
        <v/>
      </c>
      <c r="AY313" s="62" t="str">
        <f t="shared" si="178"/>
        <v/>
      </c>
      <c r="AZ313" s="62" t="str">
        <f t="shared" si="179"/>
        <v/>
      </c>
      <c r="BA313" s="62" t="str">
        <f t="shared" si="180"/>
        <v/>
      </c>
      <c r="BB313" s="62" t="str">
        <f t="shared" si="181"/>
        <v/>
      </c>
      <c r="BC313" s="62" t="str">
        <f t="shared" si="182"/>
        <v/>
      </c>
      <c r="BD313" s="69" t="str">
        <f t="shared" si="183"/>
        <v/>
      </c>
      <c r="BE313" s="69" t="str">
        <f t="shared" si="184"/>
        <v/>
      </c>
      <c r="BF313" s="69" t="str">
        <f>IF(Z313=Z314,"",SUM(AW$9:AW313)-SUM(BF$9:BF312))</f>
        <v/>
      </c>
      <c r="BG313" s="12">
        <f t="shared" si="186"/>
        <v>305</v>
      </c>
    </row>
    <row r="314" spans="1:59" ht="20.100000000000001" customHeight="1">
      <c r="A314" s="13">
        <f t="shared" si="185"/>
        <v>306</v>
      </c>
      <c r="B314" s="153"/>
      <c r="C314" s="33"/>
      <c r="D314" s="33"/>
      <c r="E314" s="154"/>
      <c r="F314" s="155"/>
      <c r="G314" s="156"/>
      <c r="H314" s="19" t="str">
        <f t="shared" si="150"/>
        <v/>
      </c>
      <c r="I314" s="157"/>
      <c r="J314" s="19" t="str">
        <f t="shared" si="151"/>
        <v/>
      </c>
      <c r="K314" s="33"/>
      <c r="L314" s="34"/>
      <c r="M314" s="34"/>
      <c r="N314" s="19" t="str">
        <f t="shared" si="152"/>
        <v/>
      </c>
      <c r="O314" s="157"/>
      <c r="P314" s="19" t="str">
        <f t="shared" si="153"/>
        <v/>
      </c>
      <c r="Q314" s="19" t="str">
        <f t="shared" si="154"/>
        <v/>
      </c>
      <c r="R314" s="22"/>
      <c r="S314" s="33"/>
      <c r="T314" s="35" t="str">
        <f>IF(E314="","",Instructions!$B$5)</f>
        <v/>
      </c>
      <c r="U314" s="75" t="str">
        <f>IF(E314="","",Instructions!$C$5)</f>
        <v/>
      </c>
      <c r="V314" s="87" t="str">
        <f t="shared" si="155"/>
        <v/>
      </c>
      <c r="W314" s="72" t="str">
        <f>IF(E314="","",VLOOKUP(D314,Supervisors!$B$9:$F$32,5,FALSE))</f>
        <v/>
      </c>
      <c r="X314" s="72" t="str">
        <f>IF(E314="","",VLOOKUP(D314,Supervisors!$B$9:$G$32,6,FALSE))</f>
        <v/>
      </c>
      <c r="Y314" s="20" t="str">
        <f t="shared" si="156"/>
        <v/>
      </c>
      <c r="Z314" s="20" t="str">
        <f t="shared" si="157"/>
        <v/>
      </c>
      <c r="AA314" s="20" t="str">
        <f t="shared" si="158"/>
        <v/>
      </c>
      <c r="AB314" s="20" t="str">
        <f t="shared" si="159"/>
        <v/>
      </c>
      <c r="AC314" s="20" t="str">
        <f t="shared" si="160"/>
        <v/>
      </c>
      <c r="AD314" s="20" t="str">
        <f t="shared" si="161"/>
        <v/>
      </c>
      <c r="AE314" s="20" t="str">
        <f>IF(E314="","",SUM( INDEX( $H$9, 1) : H314))</f>
        <v/>
      </c>
      <c r="AF314" s="20" t="str">
        <f t="shared" si="162"/>
        <v/>
      </c>
      <c r="AG314" s="20" t="str">
        <f>IF(E314="","",SUM($AF$9:AF314))</f>
        <v/>
      </c>
      <c r="AH314" s="43" t="str">
        <f t="shared" si="163"/>
        <v/>
      </c>
      <c r="AI314" s="20" t="str">
        <f t="shared" si="164"/>
        <v/>
      </c>
      <c r="AJ314" s="20" t="str">
        <f t="shared" si="165"/>
        <v/>
      </c>
      <c r="AK314" s="20" t="str">
        <f t="shared" si="166"/>
        <v/>
      </c>
      <c r="AL314" s="20" t="str">
        <f>IF(E314="","",SUM( INDEX($I$9, 1) : I314))</f>
        <v/>
      </c>
      <c r="AM314" s="20" t="str">
        <f t="shared" si="167"/>
        <v/>
      </c>
      <c r="AN314" s="20" t="str">
        <f>IF(E314="","",SUM( INDEX($AM$9, 1) : AM314))</f>
        <v/>
      </c>
      <c r="AO314" s="43" t="str">
        <f t="shared" si="168"/>
        <v/>
      </c>
      <c r="AP314" s="43" t="str">
        <f t="shared" si="169"/>
        <v/>
      </c>
      <c r="AQ314" s="35" t="str">
        <f t="shared" si="170"/>
        <v/>
      </c>
      <c r="AR314" s="35" t="str">
        <f t="shared" si="171"/>
        <v/>
      </c>
      <c r="AS314" s="35" t="str">
        <f t="shared" si="172"/>
        <v/>
      </c>
      <c r="AT314" s="35" t="str">
        <f t="shared" si="173"/>
        <v/>
      </c>
      <c r="AU314" s="35" t="str">
        <f t="shared" si="174"/>
        <v/>
      </c>
      <c r="AV314" s="35" t="str">
        <f t="shared" si="175"/>
        <v/>
      </c>
      <c r="AW314" s="58" t="str">
        <f t="shared" si="176"/>
        <v/>
      </c>
      <c r="AX314" s="62" t="str">
        <f t="shared" si="177"/>
        <v/>
      </c>
      <c r="AY314" s="62" t="str">
        <f t="shared" si="178"/>
        <v/>
      </c>
      <c r="AZ314" s="62" t="str">
        <f t="shared" si="179"/>
        <v/>
      </c>
      <c r="BA314" s="62" t="str">
        <f t="shared" si="180"/>
        <v/>
      </c>
      <c r="BB314" s="62" t="str">
        <f t="shared" si="181"/>
        <v/>
      </c>
      <c r="BC314" s="62" t="str">
        <f t="shared" si="182"/>
        <v/>
      </c>
      <c r="BD314" s="69" t="str">
        <f t="shared" si="183"/>
        <v/>
      </c>
      <c r="BE314" s="69" t="str">
        <f t="shared" si="184"/>
        <v/>
      </c>
      <c r="BF314" s="69" t="str">
        <f>IF(Z314=Z315,"",SUM(AW$9:AW314)-SUM(BF$9:BF313))</f>
        <v/>
      </c>
      <c r="BG314" s="12">
        <f t="shared" si="186"/>
        <v>306</v>
      </c>
    </row>
    <row r="315" spans="1:59" ht="20.100000000000001" customHeight="1">
      <c r="A315" s="13">
        <f t="shared" si="185"/>
        <v>307</v>
      </c>
      <c r="B315" s="153"/>
      <c r="C315" s="33"/>
      <c r="D315" s="33"/>
      <c r="E315" s="154"/>
      <c r="F315" s="155"/>
      <c r="G315" s="156"/>
      <c r="H315" s="19" t="str">
        <f t="shared" si="150"/>
        <v/>
      </c>
      <c r="I315" s="157"/>
      <c r="J315" s="19" t="str">
        <f t="shared" si="151"/>
        <v/>
      </c>
      <c r="K315" s="33"/>
      <c r="L315" s="34"/>
      <c r="M315" s="34"/>
      <c r="N315" s="19" t="str">
        <f t="shared" si="152"/>
        <v/>
      </c>
      <c r="O315" s="157"/>
      <c r="P315" s="19" t="str">
        <f t="shared" si="153"/>
        <v/>
      </c>
      <c r="Q315" s="19" t="str">
        <f t="shared" si="154"/>
        <v/>
      </c>
      <c r="R315" s="22"/>
      <c r="S315" s="33"/>
      <c r="T315" s="35" t="str">
        <f>IF(E315="","",Instructions!$B$5)</f>
        <v/>
      </c>
      <c r="U315" s="75" t="str">
        <f>IF(E315="","",Instructions!$C$5)</f>
        <v/>
      </c>
      <c r="V315" s="87" t="str">
        <f t="shared" si="155"/>
        <v/>
      </c>
      <c r="W315" s="72" t="str">
        <f>IF(E315="","",VLOOKUP(D315,Supervisors!$B$9:$F$32,5,FALSE))</f>
        <v/>
      </c>
      <c r="X315" s="72" t="str">
        <f>IF(E315="","",VLOOKUP(D315,Supervisors!$B$9:$G$32,6,FALSE))</f>
        <v/>
      </c>
      <c r="Y315" s="20" t="str">
        <f t="shared" si="156"/>
        <v/>
      </c>
      <c r="Z315" s="20" t="str">
        <f t="shared" si="157"/>
        <v/>
      </c>
      <c r="AA315" s="20" t="str">
        <f t="shared" si="158"/>
        <v/>
      </c>
      <c r="AB315" s="20" t="str">
        <f t="shared" si="159"/>
        <v/>
      </c>
      <c r="AC315" s="20" t="str">
        <f t="shared" si="160"/>
        <v/>
      </c>
      <c r="AD315" s="20" t="str">
        <f t="shared" si="161"/>
        <v/>
      </c>
      <c r="AE315" s="20" t="str">
        <f>IF(E315="","",SUM( INDEX( $H$9, 1) : H315))</f>
        <v/>
      </c>
      <c r="AF315" s="20" t="str">
        <f t="shared" si="162"/>
        <v/>
      </c>
      <c r="AG315" s="20" t="str">
        <f>IF(E315="","",SUM($AF$9:AF315))</f>
        <v/>
      </c>
      <c r="AH315" s="43" t="str">
        <f t="shared" si="163"/>
        <v/>
      </c>
      <c r="AI315" s="20" t="str">
        <f t="shared" si="164"/>
        <v/>
      </c>
      <c r="AJ315" s="20" t="str">
        <f t="shared" si="165"/>
        <v/>
      </c>
      <c r="AK315" s="20" t="str">
        <f t="shared" si="166"/>
        <v/>
      </c>
      <c r="AL315" s="20" t="str">
        <f>IF(E315="","",SUM( INDEX($I$9, 1) : I315))</f>
        <v/>
      </c>
      <c r="AM315" s="20" t="str">
        <f t="shared" si="167"/>
        <v/>
      </c>
      <c r="AN315" s="20" t="str">
        <f>IF(E315="","",SUM( INDEX($AM$9, 1) : AM315))</f>
        <v/>
      </c>
      <c r="AO315" s="43" t="str">
        <f t="shared" si="168"/>
        <v/>
      </c>
      <c r="AP315" s="43" t="str">
        <f t="shared" si="169"/>
        <v/>
      </c>
      <c r="AQ315" s="35" t="str">
        <f t="shared" si="170"/>
        <v/>
      </c>
      <c r="AR315" s="35" t="str">
        <f t="shared" si="171"/>
        <v/>
      </c>
      <c r="AS315" s="35" t="str">
        <f t="shared" si="172"/>
        <v/>
      </c>
      <c r="AT315" s="35" t="str">
        <f t="shared" si="173"/>
        <v/>
      </c>
      <c r="AU315" s="35" t="str">
        <f t="shared" si="174"/>
        <v/>
      </c>
      <c r="AV315" s="35" t="str">
        <f t="shared" si="175"/>
        <v/>
      </c>
      <c r="AW315" s="58" t="str">
        <f t="shared" si="176"/>
        <v/>
      </c>
      <c r="AX315" s="62" t="str">
        <f t="shared" si="177"/>
        <v/>
      </c>
      <c r="AY315" s="62" t="str">
        <f t="shared" si="178"/>
        <v/>
      </c>
      <c r="AZ315" s="62" t="str">
        <f t="shared" si="179"/>
        <v/>
      </c>
      <c r="BA315" s="62" t="str">
        <f t="shared" si="180"/>
        <v/>
      </c>
      <c r="BB315" s="62" t="str">
        <f t="shared" si="181"/>
        <v/>
      </c>
      <c r="BC315" s="62" t="str">
        <f t="shared" si="182"/>
        <v/>
      </c>
      <c r="BD315" s="69" t="str">
        <f t="shared" si="183"/>
        <v/>
      </c>
      <c r="BE315" s="69" t="str">
        <f t="shared" si="184"/>
        <v/>
      </c>
      <c r="BF315" s="69" t="str">
        <f>IF(Z315=Z316,"",SUM(AW$9:AW315)-SUM(BF$9:BF314))</f>
        <v/>
      </c>
      <c r="BG315" s="12">
        <f t="shared" si="186"/>
        <v>307</v>
      </c>
    </row>
    <row r="316" spans="1:59" ht="20.100000000000001" customHeight="1">
      <c r="A316" s="13">
        <f t="shared" si="185"/>
        <v>308</v>
      </c>
      <c r="B316" s="153"/>
      <c r="C316" s="33"/>
      <c r="D316" s="33"/>
      <c r="E316" s="154"/>
      <c r="F316" s="155"/>
      <c r="G316" s="156"/>
      <c r="H316" s="19" t="str">
        <f t="shared" si="150"/>
        <v/>
      </c>
      <c r="I316" s="157"/>
      <c r="J316" s="19" t="str">
        <f t="shared" si="151"/>
        <v/>
      </c>
      <c r="K316" s="33"/>
      <c r="L316" s="34"/>
      <c r="M316" s="34"/>
      <c r="N316" s="19" t="str">
        <f t="shared" si="152"/>
        <v/>
      </c>
      <c r="O316" s="157"/>
      <c r="P316" s="19" t="str">
        <f t="shared" si="153"/>
        <v/>
      </c>
      <c r="Q316" s="19" t="str">
        <f t="shared" si="154"/>
        <v/>
      </c>
      <c r="R316" s="22"/>
      <c r="S316" s="33"/>
      <c r="T316" s="35" t="str">
        <f>IF(E316="","",Instructions!$B$5)</f>
        <v/>
      </c>
      <c r="U316" s="75" t="str">
        <f>IF(E316="","",Instructions!$C$5)</f>
        <v/>
      </c>
      <c r="V316" s="87" t="str">
        <f t="shared" si="155"/>
        <v/>
      </c>
      <c r="W316" s="72" t="str">
        <f>IF(E316="","",VLOOKUP(D316,Supervisors!$B$9:$F$32,5,FALSE))</f>
        <v/>
      </c>
      <c r="X316" s="72" t="str">
        <f>IF(E316="","",VLOOKUP(D316,Supervisors!$B$9:$G$32,6,FALSE))</f>
        <v/>
      </c>
      <c r="Y316" s="20" t="str">
        <f t="shared" si="156"/>
        <v/>
      </c>
      <c r="Z316" s="20" t="str">
        <f t="shared" si="157"/>
        <v/>
      </c>
      <c r="AA316" s="20" t="str">
        <f t="shared" si="158"/>
        <v/>
      </c>
      <c r="AB316" s="20" t="str">
        <f t="shared" si="159"/>
        <v/>
      </c>
      <c r="AC316" s="20" t="str">
        <f t="shared" si="160"/>
        <v/>
      </c>
      <c r="AD316" s="20" t="str">
        <f t="shared" si="161"/>
        <v/>
      </c>
      <c r="AE316" s="20" t="str">
        <f>IF(E316="","",SUM( INDEX( $H$9, 1) : H316))</f>
        <v/>
      </c>
      <c r="AF316" s="20" t="str">
        <f t="shared" si="162"/>
        <v/>
      </c>
      <c r="AG316" s="20" t="str">
        <f>IF(E316="","",SUM($AF$9:AF316))</f>
        <v/>
      </c>
      <c r="AH316" s="43" t="str">
        <f t="shared" si="163"/>
        <v/>
      </c>
      <c r="AI316" s="20" t="str">
        <f t="shared" si="164"/>
        <v/>
      </c>
      <c r="AJ316" s="20" t="str">
        <f t="shared" si="165"/>
        <v/>
      </c>
      <c r="AK316" s="20" t="str">
        <f t="shared" si="166"/>
        <v/>
      </c>
      <c r="AL316" s="20" t="str">
        <f>IF(E316="","",SUM( INDEX($I$9, 1) : I316))</f>
        <v/>
      </c>
      <c r="AM316" s="20" t="str">
        <f t="shared" si="167"/>
        <v/>
      </c>
      <c r="AN316" s="20" t="str">
        <f>IF(E316="","",SUM( INDEX($AM$9, 1) : AM316))</f>
        <v/>
      </c>
      <c r="AO316" s="43" t="str">
        <f t="shared" si="168"/>
        <v/>
      </c>
      <c r="AP316" s="43" t="str">
        <f t="shared" si="169"/>
        <v/>
      </c>
      <c r="AQ316" s="35" t="str">
        <f t="shared" si="170"/>
        <v/>
      </c>
      <c r="AR316" s="35" t="str">
        <f t="shared" si="171"/>
        <v/>
      </c>
      <c r="AS316" s="35" t="str">
        <f t="shared" si="172"/>
        <v/>
      </c>
      <c r="AT316" s="35" t="str">
        <f t="shared" si="173"/>
        <v/>
      </c>
      <c r="AU316" s="35" t="str">
        <f t="shared" si="174"/>
        <v/>
      </c>
      <c r="AV316" s="35" t="str">
        <f t="shared" si="175"/>
        <v/>
      </c>
      <c r="AW316" s="58" t="str">
        <f t="shared" si="176"/>
        <v/>
      </c>
      <c r="AX316" s="62" t="str">
        <f t="shared" si="177"/>
        <v/>
      </c>
      <c r="AY316" s="62" t="str">
        <f t="shared" si="178"/>
        <v/>
      </c>
      <c r="AZ316" s="62" t="str">
        <f t="shared" si="179"/>
        <v/>
      </c>
      <c r="BA316" s="62" t="str">
        <f t="shared" si="180"/>
        <v/>
      </c>
      <c r="BB316" s="62" t="str">
        <f t="shared" si="181"/>
        <v/>
      </c>
      <c r="BC316" s="62" t="str">
        <f t="shared" si="182"/>
        <v/>
      </c>
      <c r="BD316" s="69" t="str">
        <f t="shared" si="183"/>
        <v/>
      </c>
      <c r="BE316" s="69" t="str">
        <f t="shared" si="184"/>
        <v/>
      </c>
      <c r="BF316" s="69" t="str">
        <f>IF(Z316=Z317,"",SUM(AW$9:AW316)-SUM(BF$9:BF315))</f>
        <v/>
      </c>
      <c r="BG316" s="12">
        <f t="shared" si="186"/>
        <v>308</v>
      </c>
    </row>
    <row r="317" spans="1:59" ht="20.100000000000001" customHeight="1">
      <c r="A317" s="13">
        <f t="shared" si="185"/>
        <v>309</v>
      </c>
      <c r="B317" s="153"/>
      <c r="C317" s="33"/>
      <c r="D317" s="33"/>
      <c r="E317" s="154"/>
      <c r="F317" s="155"/>
      <c r="G317" s="156"/>
      <c r="H317" s="19" t="str">
        <f t="shared" si="150"/>
        <v/>
      </c>
      <c r="I317" s="157"/>
      <c r="J317" s="19" t="str">
        <f t="shared" si="151"/>
        <v/>
      </c>
      <c r="K317" s="33"/>
      <c r="L317" s="34"/>
      <c r="M317" s="34"/>
      <c r="N317" s="19" t="str">
        <f t="shared" si="152"/>
        <v/>
      </c>
      <c r="O317" s="157"/>
      <c r="P317" s="19" t="str">
        <f t="shared" si="153"/>
        <v/>
      </c>
      <c r="Q317" s="19" t="str">
        <f t="shared" si="154"/>
        <v/>
      </c>
      <c r="R317" s="22"/>
      <c r="S317" s="33"/>
      <c r="T317" s="35" t="str">
        <f>IF(E317="","",Instructions!$B$5)</f>
        <v/>
      </c>
      <c r="U317" s="75" t="str">
        <f>IF(E317="","",Instructions!$C$5)</f>
        <v/>
      </c>
      <c r="V317" s="87" t="str">
        <f t="shared" si="155"/>
        <v/>
      </c>
      <c r="W317" s="72" t="str">
        <f>IF(E317="","",VLOOKUP(D317,Supervisors!$B$9:$F$32,5,FALSE))</f>
        <v/>
      </c>
      <c r="X317" s="72" t="str">
        <f>IF(E317="","",VLOOKUP(D317,Supervisors!$B$9:$G$32,6,FALSE))</f>
        <v/>
      </c>
      <c r="Y317" s="20" t="str">
        <f t="shared" si="156"/>
        <v/>
      </c>
      <c r="Z317" s="20" t="str">
        <f t="shared" si="157"/>
        <v/>
      </c>
      <c r="AA317" s="20" t="str">
        <f t="shared" si="158"/>
        <v/>
      </c>
      <c r="AB317" s="20" t="str">
        <f t="shared" si="159"/>
        <v/>
      </c>
      <c r="AC317" s="20" t="str">
        <f t="shared" si="160"/>
        <v/>
      </c>
      <c r="AD317" s="20" t="str">
        <f t="shared" si="161"/>
        <v/>
      </c>
      <c r="AE317" s="20" t="str">
        <f>IF(E317="","",SUM( INDEX( $H$9, 1) : H317))</f>
        <v/>
      </c>
      <c r="AF317" s="20" t="str">
        <f t="shared" si="162"/>
        <v/>
      </c>
      <c r="AG317" s="20" t="str">
        <f>IF(E317="","",SUM($AF$9:AF317))</f>
        <v/>
      </c>
      <c r="AH317" s="43" t="str">
        <f t="shared" si="163"/>
        <v/>
      </c>
      <c r="AI317" s="20" t="str">
        <f t="shared" si="164"/>
        <v/>
      </c>
      <c r="AJ317" s="20" t="str">
        <f t="shared" si="165"/>
        <v/>
      </c>
      <c r="AK317" s="20" t="str">
        <f t="shared" si="166"/>
        <v/>
      </c>
      <c r="AL317" s="20" t="str">
        <f>IF(E317="","",SUM( INDEX($I$9, 1) : I317))</f>
        <v/>
      </c>
      <c r="AM317" s="20" t="str">
        <f t="shared" si="167"/>
        <v/>
      </c>
      <c r="AN317" s="20" t="str">
        <f>IF(E317="","",SUM( INDEX($AM$9, 1) : AM317))</f>
        <v/>
      </c>
      <c r="AO317" s="43" t="str">
        <f t="shared" si="168"/>
        <v/>
      </c>
      <c r="AP317" s="43" t="str">
        <f t="shared" si="169"/>
        <v/>
      </c>
      <c r="AQ317" s="35" t="str">
        <f t="shared" si="170"/>
        <v/>
      </c>
      <c r="AR317" s="35" t="str">
        <f t="shared" si="171"/>
        <v/>
      </c>
      <c r="AS317" s="35" t="str">
        <f t="shared" si="172"/>
        <v/>
      </c>
      <c r="AT317" s="35" t="str">
        <f t="shared" si="173"/>
        <v/>
      </c>
      <c r="AU317" s="35" t="str">
        <f t="shared" si="174"/>
        <v/>
      </c>
      <c r="AV317" s="35" t="str">
        <f t="shared" si="175"/>
        <v/>
      </c>
      <c r="AW317" s="58" t="str">
        <f t="shared" si="176"/>
        <v/>
      </c>
      <c r="AX317" s="62" t="str">
        <f t="shared" si="177"/>
        <v/>
      </c>
      <c r="AY317" s="62" t="str">
        <f t="shared" si="178"/>
        <v/>
      </c>
      <c r="AZ317" s="62" t="str">
        <f t="shared" si="179"/>
        <v/>
      </c>
      <c r="BA317" s="62" t="str">
        <f t="shared" si="180"/>
        <v/>
      </c>
      <c r="BB317" s="62" t="str">
        <f t="shared" si="181"/>
        <v/>
      </c>
      <c r="BC317" s="62" t="str">
        <f t="shared" si="182"/>
        <v/>
      </c>
      <c r="BD317" s="69" t="str">
        <f t="shared" si="183"/>
        <v/>
      </c>
      <c r="BE317" s="69" t="str">
        <f t="shared" si="184"/>
        <v/>
      </c>
      <c r="BF317" s="69" t="str">
        <f>IF(Z317=Z318,"",SUM(AW$9:AW317)-SUM(BF$9:BF316))</f>
        <v/>
      </c>
      <c r="BG317" s="12">
        <f t="shared" si="186"/>
        <v>309</v>
      </c>
    </row>
    <row r="318" spans="1:59" ht="20.100000000000001" customHeight="1">
      <c r="A318" s="13">
        <f t="shared" si="185"/>
        <v>310</v>
      </c>
      <c r="B318" s="153"/>
      <c r="C318" s="33"/>
      <c r="D318" s="33"/>
      <c r="E318" s="154"/>
      <c r="F318" s="155"/>
      <c r="G318" s="156"/>
      <c r="H318" s="19" t="str">
        <f t="shared" si="150"/>
        <v/>
      </c>
      <c r="I318" s="157"/>
      <c r="J318" s="19" t="str">
        <f t="shared" si="151"/>
        <v/>
      </c>
      <c r="K318" s="33"/>
      <c r="L318" s="34"/>
      <c r="M318" s="34"/>
      <c r="N318" s="19" t="str">
        <f t="shared" si="152"/>
        <v/>
      </c>
      <c r="O318" s="157"/>
      <c r="P318" s="19" t="str">
        <f t="shared" si="153"/>
        <v/>
      </c>
      <c r="Q318" s="19" t="str">
        <f t="shared" si="154"/>
        <v/>
      </c>
      <c r="R318" s="22"/>
      <c r="S318" s="33"/>
      <c r="T318" s="35" t="str">
        <f>IF(E318="","",Instructions!$B$5)</f>
        <v/>
      </c>
      <c r="U318" s="75" t="str">
        <f>IF(E318="","",Instructions!$C$5)</f>
        <v/>
      </c>
      <c r="V318" s="87" t="str">
        <f t="shared" si="155"/>
        <v/>
      </c>
      <c r="W318" s="72" t="str">
        <f>IF(E318="","",VLOOKUP(D318,Supervisors!$B$9:$F$32,5,FALSE))</f>
        <v/>
      </c>
      <c r="X318" s="72" t="str">
        <f>IF(E318="","",VLOOKUP(D318,Supervisors!$B$9:$G$32,6,FALSE))</f>
        <v/>
      </c>
      <c r="Y318" s="20" t="str">
        <f t="shared" si="156"/>
        <v/>
      </c>
      <c r="Z318" s="20" t="str">
        <f t="shared" si="157"/>
        <v/>
      </c>
      <c r="AA318" s="20" t="str">
        <f t="shared" si="158"/>
        <v/>
      </c>
      <c r="AB318" s="20" t="str">
        <f t="shared" si="159"/>
        <v/>
      </c>
      <c r="AC318" s="20" t="str">
        <f t="shared" si="160"/>
        <v/>
      </c>
      <c r="AD318" s="20" t="str">
        <f t="shared" si="161"/>
        <v/>
      </c>
      <c r="AE318" s="20" t="str">
        <f>IF(E318="","",SUM( INDEX( $H$9, 1) : H318))</f>
        <v/>
      </c>
      <c r="AF318" s="20" t="str">
        <f t="shared" si="162"/>
        <v/>
      </c>
      <c r="AG318" s="20" t="str">
        <f>IF(E318="","",SUM($AF$9:AF318))</f>
        <v/>
      </c>
      <c r="AH318" s="43" t="str">
        <f t="shared" si="163"/>
        <v/>
      </c>
      <c r="AI318" s="20" t="str">
        <f t="shared" si="164"/>
        <v/>
      </c>
      <c r="AJ318" s="20" t="str">
        <f t="shared" si="165"/>
        <v/>
      </c>
      <c r="AK318" s="20" t="str">
        <f t="shared" si="166"/>
        <v/>
      </c>
      <c r="AL318" s="20" t="str">
        <f>IF(E318="","",SUM( INDEX($I$9, 1) : I318))</f>
        <v/>
      </c>
      <c r="AM318" s="20" t="str">
        <f t="shared" si="167"/>
        <v/>
      </c>
      <c r="AN318" s="20" t="str">
        <f>IF(E318="","",SUM( INDEX($AM$9, 1) : AM318))</f>
        <v/>
      </c>
      <c r="AO318" s="43" t="str">
        <f t="shared" si="168"/>
        <v/>
      </c>
      <c r="AP318" s="43" t="str">
        <f t="shared" si="169"/>
        <v/>
      </c>
      <c r="AQ318" s="35" t="str">
        <f t="shared" si="170"/>
        <v/>
      </c>
      <c r="AR318" s="35" t="str">
        <f t="shared" si="171"/>
        <v/>
      </c>
      <c r="AS318" s="35" t="str">
        <f t="shared" si="172"/>
        <v/>
      </c>
      <c r="AT318" s="35" t="str">
        <f t="shared" si="173"/>
        <v/>
      </c>
      <c r="AU318" s="35" t="str">
        <f t="shared" si="174"/>
        <v/>
      </c>
      <c r="AV318" s="35" t="str">
        <f t="shared" si="175"/>
        <v/>
      </c>
      <c r="AW318" s="58" t="str">
        <f t="shared" si="176"/>
        <v/>
      </c>
      <c r="AX318" s="62" t="str">
        <f t="shared" si="177"/>
        <v/>
      </c>
      <c r="AY318" s="62" t="str">
        <f t="shared" si="178"/>
        <v/>
      </c>
      <c r="AZ318" s="62" t="str">
        <f t="shared" si="179"/>
        <v/>
      </c>
      <c r="BA318" s="62" t="str">
        <f t="shared" si="180"/>
        <v/>
      </c>
      <c r="BB318" s="62" t="str">
        <f t="shared" si="181"/>
        <v/>
      </c>
      <c r="BC318" s="62" t="str">
        <f t="shared" si="182"/>
        <v/>
      </c>
      <c r="BD318" s="69" t="str">
        <f t="shared" si="183"/>
        <v/>
      </c>
      <c r="BE318" s="69" t="str">
        <f t="shared" si="184"/>
        <v/>
      </c>
      <c r="BF318" s="69" t="str">
        <f>IF(Z318=Z319,"",SUM(AW$9:AW318)-SUM(BF$9:BF317))</f>
        <v/>
      </c>
      <c r="BG318" s="12">
        <f t="shared" si="186"/>
        <v>310</v>
      </c>
    </row>
    <row r="319" spans="1:59" ht="20.100000000000001" customHeight="1">
      <c r="A319" s="13">
        <f t="shared" si="185"/>
        <v>311</v>
      </c>
      <c r="B319" s="153"/>
      <c r="C319" s="33"/>
      <c r="D319" s="33"/>
      <c r="E319" s="154"/>
      <c r="F319" s="155"/>
      <c r="G319" s="156"/>
      <c r="H319" s="19" t="str">
        <f t="shared" si="150"/>
        <v/>
      </c>
      <c r="I319" s="157"/>
      <c r="J319" s="19" t="str">
        <f t="shared" si="151"/>
        <v/>
      </c>
      <c r="K319" s="33"/>
      <c r="L319" s="34"/>
      <c r="M319" s="34"/>
      <c r="N319" s="19" t="str">
        <f t="shared" si="152"/>
        <v/>
      </c>
      <c r="O319" s="157"/>
      <c r="P319" s="19" t="str">
        <f t="shared" si="153"/>
        <v/>
      </c>
      <c r="Q319" s="19" t="str">
        <f t="shared" si="154"/>
        <v/>
      </c>
      <c r="R319" s="22"/>
      <c r="S319" s="33"/>
      <c r="T319" s="35" t="str">
        <f>IF(E319="","",Instructions!$B$5)</f>
        <v/>
      </c>
      <c r="U319" s="75" t="str">
        <f>IF(E319="","",Instructions!$C$5)</f>
        <v/>
      </c>
      <c r="V319" s="87" t="str">
        <f t="shared" si="155"/>
        <v/>
      </c>
      <c r="W319" s="72" t="str">
        <f>IF(E319="","",VLOOKUP(D319,Supervisors!$B$9:$F$32,5,FALSE))</f>
        <v/>
      </c>
      <c r="X319" s="72" t="str">
        <f>IF(E319="","",VLOOKUP(D319,Supervisors!$B$9:$G$32,6,FALSE))</f>
        <v/>
      </c>
      <c r="Y319" s="20" t="str">
        <f t="shared" si="156"/>
        <v/>
      </c>
      <c r="Z319" s="20" t="str">
        <f t="shared" si="157"/>
        <v/>
      </c>
      <c r="AA319" s="20" t="str">
        <f t="shared" si="158"/>
        <v/>
      </c>
      <c r="AB319" s="20" t="str">
        <f t="shared" si="159"/>
        <v/>
      </c>
      <c r="AC319" s="20" t="str">
        <f t="shared" si="160"/>
        <v/>
      </c>
      <c r="AD319" s="20" t="str">
        <f t="shared" si="161"/>
        <v/>
      </c>
      <c r="AE319" s="20" t="str">
        <f>IF(E319="","",SUM( INDEX( $H$9, 1) : H319))</f>
        <v/>
      </c>
      <c r="AF319" s="20" t="str">
        <f t="shared" si="162"/>
        <v/>
      </c>
      <c r="AG319" s="20" t="str">
        <f>IF(E319="","",SUM($AF$9:AF319))</f>
        <v/>
      </c>
      <c r="AH319" s="43" t="str">
        <f t="shared" si="163"/>
        <v/>
      </c>
      <c r="AI319" s="20" t="str">
        <f t="shared" si="164"/>
        <v/>
      </c>
      <c r="AJ319" s="20" t="str">
        <f t="shared" si="165"/>
        <v/>
      </c>
      <c r="AK319" s="20" t="str">
        <f t="shared" si="166"/>
        <v/>
      </c>
      <c r="AL319" s="20" t="str">
        <f>IF(E319="","",SUM( INDEX($I$9, 1) : I319))</f>
        <v/>
      </c>
      <c r="AM319" s="20" t="str">
        <f t="shared" si="167"/>
        <v/>
      </c>
      <c r="AN319" s="20" t="str">
        <f>IF(E319="","",SUM( INDEX($AM$9, 1) : AM319))</f>
        <v/>
      </c>
      <c r="AO319" s="43" t="str">
        <f t="shared" si="168"/>
        <v/>
      </c>
      <c r="AP319" s="43" t="str">
        <f t="shared" si="169"/>
        <v/>
      </c>
      <c r="AQ319" s="35" t="str">
        <f t="shared" si="170"/>
        <v/>
      </c>
      <c r="AR319" s="35" t="str">
        <f t="shared" si="171"/>
        <v/>
      </c>
      <c r="AS319" s="35" t="str">
        <f t="shared" si="172"/>
        <v/>
      </c>
      <c r="AT319" s="35" t="str">
        <f t="shared" si="173"/>
        <v/>
      </c>
      <c r="AU319" s="35" t="str">
        <f t="shared" si="174"/>
        <v/>
      </c>
      <c r="AV319" s="35" t="str">
        <f t="shared" si="175"/>
        <v/>
      </c>
      <c r="AW319" s="58" t="str">
        <f t="shared" si="176"/>
        <v/>
      </c>
      <c r="AX319" s="62" t="str">
        <f t="shared" si="177"/>
        <v/>
      </c>
      <c r="AY319" s="62" t="str">
        <f t="shared" si="178"/>
        <v/>
      </c>
      <c r="AZ319" s="62" t="str">
        <f t="shared" si="179"/>
        <v/>
      </c>
      <c r="BA319" s="62" t="str">
        <f t="shared" si="180"/>
        <v/>
      </c>
      <c r="BB319" s="62" t="str">
        <f t="shared" si="181"/>
        <v/>
      </c>
      <c r="BC319" s="62" t="str">
        <f t="shared" si="182"/>
        <v/>
      </c>
      <c r="BD319" s="69" t="str">
        <f t="shared" si="183"/>
        <v/>
      </c>
      <c r="BE319" s="69" t="str">
        <f t="shared" si="184"/>
        <v/>
      </c>
      <c r="BF319" s="69" t="str">
        <f>IF(Z319=Z320,"",SUM(AW$9:AW319)-SUM(BF$9:BF318))</f>
        <v/>
      </c>
      <c r="BG319" s="12">
        <f t="shared" si="186"/>
        <v>311</v>
      </c>
    </row>
    <row r="320" spans="1:59" ht="20.100000000000001" customHeight="1">
      <c r="A320" s="13">
        <f t="shared" si="185"/>
        <v>312</v>
      </c>
      <c r="B320" s="153"/>
      <c r="C320" s="33"/>
      <c r="D320" s="33"/>
      <c r="E320" s="154"/>
      <c r="F320" s="155"/>
      <c r="G320" s="156"/>
      <c r="H320" s="19" t="str">
        <f t="shared" si="150"/>
        <v/>
      </c>
      <c r="I320" s="157"/>
      <c r="J320" s="19" t="str">
        <f t="shared" si="151"/>
        <v/>
      </c>
      <c r="K320" s="33"/>
      <c r="L320" s="34"/>
      <c r="M320" s="34"/>
      <c r="N320" s="19" t="str">
        <f t="shared" si="152"/>
        <v/>
      </c>
      <c r="O320" s="157"/>
      <c r="P320" s="19" t="str">
        <f t="shared" si="153"/>
        <v/>
      </c>
      <c r="Q320" s="19" t="str">
        <f t="shared" si="154"/>
        <v/>
      </c>
      <c r="R320" s="22"/>
      <c r="S320" s="33"/>
      <c r="T320" s="35" t="str">
        <f>IF(E320="","",Instructions!$B$5)</f>
        <v/>
      </c>
      <c r="U320" s="75" t="str">
        <f>IF(E320="","",Instructions!$C$5)</f>
        <v/>
      </c>
      <c r="V320" s="87" t="str">
        <f t="shared" si="155"/>
        <v/>
      </c>
      <c r="W320" s="72" t="str">
        <f>IF(E320="","",VLOOKUP(D320,Supervisors!$B$9:$F$32,5,FALSE))</f>
        <v/>
      </c>
      <c r="X320" s="72" t="str">
        <f>IF(E320="","",VLOOKUP(D320,Supervisors!$B$9:$G$32,6,FALSE))</f>
        <v/>
      </c>
      <c r="Y320" s="20" t="str">
        <f t="shared" si="156"/>
        <v/>
      </c>
      <c r="Z320" s="20" t="str">
        <f t="shared" si="157"/>
        <v/>
      </c>
      <c r="AA320" s="20" t="str">
        <f t="shared" si="158"/>
        <v/>
      </c>
      <c r="AB320" s="20" t="str">
        <f t="shared" si="159"/>
        <v/>
      </c>
      <c r="AC320" s="20" t="str">
        <f t="shared" si="160"/>
        <v/>
      </c>
      <c r="AD320" s="20" t="str">
        <f t="shared" si="161"/>
        <v/>
      </c>
      <c r="AE320" s="20" t="str">
        <f>IF(E320="","",SUM( INDEX( $H$9, 1) : H320))</f>
        <v/>
      </c>
      <c r="AF320" s="20" t="str">
        <f t="shared" si="162"/>
        <v/>
      </c>
      <c r="AG320" s="20" t="str">
        <f>IF(E320="","",SUM($AF$9:AF320))</f>
        <v/>
      </c>
      <c r="AH320" s="43" t="str">
        <f t="shared" si="163"/>
        <v/>
      </c>
      <c r="AI320" s="20" t="str">
        <f t="shared" si="164"/>
        <v/>
      </c>
      <c r="AJ320" s="20" t="str">
        <f t="shared" si="165"/>
        <v/>
      </c>
      <c r="AK320" s="20" t="str">
        <f t="shared" si="166"/>
        <v/>
      </c>
      <c r="AL320" s="20" t="str">
        <f>IF(E320="","",SUM( INDEX($I$9, 1) : I320))</f>
        <v/>
      </c>
      <c r="AM320" s="20" t="str">
        <f t="shared" si="167"/>
        <v/>
      </c>
      <c r="AN320" s="20" t="str">
        <f>IF(E320="","",SUM( INDEX($AM$9, 1) : AM320))</f>
        <v/>
      </c>
      <c r="AO320" s="43" t="str">
        <f t="shared" si="168"/>
        <v/>
      </c>
      <c r="AP320" s="43" t="str">
        <f t="shared" si="169"/>
        <v/>
      </c>
      <c r="AQ320" s="35" t="str">
        <f t="shared" si="170"/>
        <v/>
      </c>
      <c r="AR320" s="35" t="str">
        <f t="shared" si="171"/>
        <v/>
      </c>
      <c r="AS320" s="35" t="str">
        <f t="shared" si="172"/>
        <v/>
      </c>
      <c r="AT320" s="35" t="str">
        <f t="shared" si="173"/>
        <v/>
      </c>
      <c r="AU320" s="35" t="str">
        <f t="shared" si="174"/>
        <v/>
      </c>
      <c r="AV320" s="35" t="str">
        <f t="shared" si="175"/>
        <v/>
      </c>
      <c r="AW320" s="58" t="str">
        <f t="shared" si="176"/>
        <v/>
      </c>
      <c r="AX320" s="62" t="str">
        <f t="shared" si="177"/>
        <v/>
      </c>
      <c r="AY320" s="62" t="str">
        <f t="shared" si="178"/>
        <v/>
      </c>
      <c r="AZ320" s="62" t="str">
        <f t="shared" si="179"/>
        <v/>
      </c>
      <c r="BA320" s="62" t="str">
        <f t="shared" si="180"/>
        <v/>
      </c>
      <c r="BB320" s="62" t="str">
        <f t="shared" si="181"/>
        <v/>
      </c>
      <c r="BC320" s="62" t="str">
        <f t="shared" si="182"/>
        <v/>
      </c>
      <c r="BD320" s="69" t="str">
        <f t="shared" si="183"/>
        <v/>
      </c>
      <c r="BE320" s="69" t="str">
        <f t="shared" si="184"/>
        <v/>
      </c>
      <c r="BF320" s="69" t="str">
        <f>IF(Z320=Z321,"",SUM(AW$9:AW320)-SUM(BF$9:BF319))</f>
        <v/>
      </c>
      <c r="BG320" s="12">
        <f t="shared" si="186"/>
        <v>312</v>
      </c>
    </row>
    <row r="321" spans="1:59" ht="20.100000000000001" customHeight="1">
      <c r="A321" s="13">
        <f t="shared" si="185"/>
        <v>313</v>
      </c>
      <c r="B321" s="153"/>
      <c r="C321" s="33"/>
      <c r="D321" s="33"/>
      <c r="E321" s="154"/>
      <c r="F321" s="155"/>
      <c r="G321" s="156"/>
      <c r="H321" s="19" t="str">
        <f t="shared" si="150"/>
        <v/>
      </c>
      <c r="I321" s="157"/>
      <c r="J321" s="19" t="str">
        <f t="shared" si="151"/>
        <v/>
      </c>
      <c r="K321" s="33"/>
      <c r="L321" s="34"/>
      <c r="M321" s="34"/>
      <c r="N321" s="19" t="str">
        <f t="shared" si="152"/>
        <v/>
      </c>
      <c r="O321" s="157"/>
      <c r="P321" s="19" t="str">
        <f t="shared" si="153"/>
        <v/>
      </c>
      <c r="Q321" s="19" t="str">
        <f t="shared" si="154"/>
        <v/>
      </c>
      <c r="R321" s="22"/>
      <c r="S321" s="33"/>
      <c r="T321" s="35" t="str">
        <f>IF(E321="","",Instructions!$B$5)</f>
        <v/>
      </c>
      <c r="U321" s="75" t="str">
        <f>IF(E321="","",Instructions!$C$5)</f>
        <v/>
      </c>
      <c r="V321" s="87" t="str">
        <f t="shared" si="155"/>
        <v/>
      </c>
      <c r="W321" s="72" t="str">
        <f>IF(E321="","",VLOOKUP(D321,Supervisors!$B$9:$F$32,5,FALSE))</f>
        <v/>
      </c>
      <c r="X321" s="72" t="str">
        <f>IF(E321="","",VLOOKUP(D321,Supervisors!$B$9:$G$32,6,FALSE))</f>
        <v/>
      </c>
      <c r="Y321" s="20" t="str">
        <f t="shared" si="156"/>
        <v/>
      </c>
      <c r="Z321" s="20" t="str">
        <f t="shared" si="157"/>
        <v/>
      </c>
      <c r="AA321" s="20" t="str">
        <f t="shared" si="158"/>
        <v/>
      </c>
      <c r="AB321" s="20" t="str">
        <f t="shared" si="159"/>
        <v/>
      </c>
      <c r="AC321" s="20" t="str">
        <f t="shared" si="160"/>
        <v/>
      </c>
      <c r="AD321" s="20" t="str">
        <f t="shared" si="161"/>
        <v/>
      </c>
      <c r="AE321" s="20" t="str">
        <f>IF(E321="","",SUM( INDEX( $H$9, 1) : H321))</f>
        <v/>
      </c>
      <c r="AF321" s="20" t="str">
        <f t="shared" si="162"/>
        <v/>
      </c>
      <c r="AG321" s="20" t="str">
        <f>IF(E321="","",SUM($AF$9:AF321))</f>
        <v/>
      </c>
      <c r="AH321" s="43" t="str">
        <f t="shared" si="163"/>
        <v/>
      </c>
      <c r="AI321" s="20" t="str">
        <f t="shared" si="164"/>
        <v/>
      </c>
      <c r="AJ321" s="20" t="str">
        <f t="shared" si="165"/>
        <v/>
      </c>
      <c r="AK321" s="20" t="str">
        <f t="shared" si="166"/>
        <v/>
      </c>
      <c r="AL321" s="20" t="str">
        <f>IF(E321="","",SUM( INDEX($I$9, 1) : I321))</f>
        <v/>
      </c>
      <c r="AM321" s="20" t="str">
        <f t="shared" si="167"/>
        <v/>
      </c>
      <c r="AN321" s="20" t="str">
        <f>IF(E321="","",SUM( INDEX($AM$9, 1) : AM321))</f>
        <v/>
      </c>
      <c r="AO321" s="43" t="str">
        <f t="shared" si="168"/>
        <v/>
      </c>
      <c r="AP321" s="43" t="str">
        <f t="shared" si="169"/>
        <v/>
      </c>
      <c r="AQ321" s="35" t="str">
        <f t="shared" si="170"/>
        <v/>
      </c>
      <c r="AR321" s="35" t="str">
        <f t="shared" si="171"/>
        <v/>
      </c>
      <c r="AS321" s="35" t="str">
        <f t="shared" si="172"/>
        <v/>
      </c>
      <c r="AT321" s="35" t="str">
        <f t="shared" si="173"/>
        <v/>
      </c>
      <c r="AU321" s="35" t="str">
        <f t="shared" si="174"/>
        <v/>
      </c>
      <c r="AV321" s="35" t="str">
        <f t="shared" si="175"/>
        <v/>
      </c>
      <c r="AW321" s="58" t="str">
        <f t="shared" si="176"/>
        <v/>
      </c>
      <c r="AX321" s="62" t="str">
        <f t="shared" si="177"/>
        <v/>
      </c>
      <c r="AY321" s="62" t="str">
        <f t="shared" si="178"/>
        <v/>
      </c>
      <c r="AZ321" s="62" t="str">
        <f t="shared" si="179"/>
        <v/>
      </c>
      <c r="BA321" s="62" t="str">
        <f t="shared" si="180"/>
        <v/>
      </c>
      <c r="BB321" s="62" t="str">
        <f t="shared" si="181"/>
        <v/>
      </c>
      <c r="BC321" s="62" t="str">
        <f t="shared" si="182"/>
        <v/>
      </c>
      <c r="BD321" s="69" t="str">
        <f t="shared" si="183"/>
        <v/>
      </c>
      <c r="BE321" s="69" t="str">
        <f t="shared" si="184"/>
        <v/>
      </c>
      <c r="BF321" s="69" t="str">
        <f>IF(Z321=Z322,"",SUM(AW$9:AW321)-SUM(BF$9:BF320))</f>
        <v/>
      </c>
      <c r="BG321" s="12">
        <f t="shared" si="186"/>
        <v>313</v>
      </c>
    </row>
    <row r="322" spans="1:59" ht="20.100000000000001" customHeight="1">
      <c r="A322" s="13">
        <f t="shared" si="185"/>
        <v>314</v>
      </c>
      <c r="B322" s="153"/>
      <c r="C322" s="33"/>
      <c r="D322" s="33"/>
      <c r="E322" s="154"/>
      <c r="F322" s="155"/>
      <c r="G322" s="156"/>
      <c r="H322" s="19" t="str">
        <f t="shared" si="150"/>
        <v/>
      </c>
      <c r="I322" s="157"/>
      <c r="J322" s="19" t="str">
        <f t="shared" si="151"/>
        <v/>
      </c>
      <c r="K322" s="33"/>
      <c r="L322" s="34"/>
      <c r="M322" s="34"/>
      <c r="N322" s="19" t="str">
        <f t="shared" si="152"/>
        <v/>
      </c>
      <c r="O322" s="157"/>
      <c r="P322" s="19" t="str">
        <f t="shared" si="153"/>
        <v/>
      </c>
      <c r="Q322" s="19" t="str">
        <f t="shared" si="154"/>
        <v/>
      </c>
      <c r="R322" s="22"/>
      <c r="S322" s="33"/>
      <c r="T322" s="35" t="str">
        <f>IF(E322="","",Instructions!$B$5)</f>
        <v/>
      </c>
      <c r="U322" s="75" t="str">
        <f>IF(E322="","",Instructions!$C$5)</f>
        <v/>
      </c>
      <c r="V322" s="87" t="str">
        <f t="shared" si="155"/>
        <v/>
      </c>
      <c r="W322" s="72" t="str">
        <f>IF(E322="","",VLOOKUP(D322,Supervisors!$B$9:$F$32,5,FALSE))</f>
        <v/>
      </c>
      <c r="X322" s="72" t="str">
        <f>IF(E322="","",VLOOKUP(D322,Supervisors!$B$9:$G$32,6,FALSE))</f>
        <v/>
      </c>
      <c r="Y322" s="20" t="str">
        <f t="shared" si="156"/>
        <v/>
      </c>
      <c r="Z322" s="20" t="str">
        <f t="shared" si="157"/>
        <v/>
      </c>
      <c r="AA322" s="20" t="str">
        <f t="shared" si="158"/>
        <v/>
      </c>
      <c r="AB322" s="20" t="str">
        <f t="shared" si="159"/>
        <v/>
      </c>
      <c r="AC322" s="20" t="str">
        <f t="shared" si="160"/>
        <v/>
      </c>
      <c r="AD322" s="20" t="str">
        <f t="shared" si="161"/>
        <v/>
      </c>
      <c r="AE322" s="20" t="str">
        <f>IF(E322="","",SUM( INDEX( $H$9, 1) : H322))</f>
        <v/>
      </c>
      <c r="AF322" s="20" t="str">
        <f t="shared" si="162"/>
        <v/>
      </c>
      <c r="AG322" s="20" t="str">
        <f>IF(E322="","",SUM($AF$9:AF322))</f>
        <v/>
      </c>
      <c r="AH322" s="43" t="str">
        <f t="shared" si="163"/>
        <v/>
      </c>
      <c r="AI322" s="20" t="str">
        <f t="shared" si="164"/>
        <v/>
      </c>
      <c r="AJ322" s="20" t="str">
        <f t="shared" si="165"/>
        <v/>
      </c>
      <c r="AK322" s="20" t="str">
        <f t="shared" si="166"/>
        <v/>
      </c>
      <c r="AL322" s="20" t="str">
        <f>IF(E322="","",SUM( INDEX($I$9, 1) : I322))</f>
        <v/>
      </c>
      <c r="AM322" s="20" t="str">
        <f t="shared" si="167"/>
        <v/>
      </c>
      <c r="AN322" s="20" t="str">
        <f>IF(E322="","",SUM( INDEX($AM$9, 1) : AM322))</f>
        <v/>
      </c>
      <c r="AO322" s="43" t="str">
        <f t="shared" si="168"/>
        <v/>
      </c>
      <c r="AP322" s="43" t="str">
        <f t="shared" si="169"/>
        <v/>
      </c>
      <c r="AQ322" s="35" t="str">
        <f t="shared" si="170"/>
        <v/>
      </c>
      <c r="AR322" s="35" t="str">
        <f t="shared" si="171"/>
        <v/>
      </c>
      <c r="AS322" s="35" t="str">
        <f t="shared" si="172"/>
        <v/>
      </c>
      <c r="AT322" s="35" t="str">
        <f t="shared" si="173"/>
        <v/>
      </c>
      <c r="AU322" s="35" t="str">
        <f t="shared" si="174"/>
        <v/>
      </c>
      <c r="AV322" s="35" t="str">
        <f t="shared" si="175"/>
        <v/>
      </c>
      <c r="AW322" s="58" t="str">
        <f t="shared" si="176"/>
        <v/>
      </c>
      <c r="AX322" s="62" t="str">
        <f t="shared" si="177"/>
        <v/>
      </c>
      <c r="AY322" s="62" t="str">
        <f t="shared" si="178"/>
        <v/>
      </c>
      <c r="AZ322" s="62" t="str">
        <f t="shared" si="179"/>
        <v/>
      </c>
      <c r="BA322" s="62" t="str">
        <f t="shared" si="180"/>
        <v/>
      </c>
      <c r="BB322" s="62" t="str">
        <f t="shared" si="181"/>
        <v/>
      </c>
      <c r="BC322" s="62" t="str">
        <f t="shared" si="182"/>
        <v/>
      </c>
      <c r="BD322" s="69" t="str">
        <f t="shared" si="183"/>
        <v/>
      </c>
      <c r="BE322" s="69" t="str">
        <f t="shared" si="184"/>
        <v/>
      </c>
      <c r="BF322" s="69" t="str">
        <f>IF(Z322=Z323,"",SUM(AW$9:AW322)-SUM(BF$9:BF321))</f>
        <v/>
      </c>
      <c r="BG322" s="12">
        <f t="shared" si="186"/>
        <v>314</v>
      </c>
    </row>
    <row r="323" spans="1:59" ht="20.100000000000001" customHeight="1">
      <c r="A323" s="13">
        <f t="shared" si="185"/>
        <v>315</v>
      </c>
      <c r="B323" s="153"/>
      <c r="C323" s="33"/>
      <c r="D323" s="33"/>
      <c r="E323" s="154"/>
      <c r="F323" s="155"/>
      <c r="G323" s="156"/>
      <c r="H323" s="19" t="str">
        <f t="shared" si="150"/>
        <v/>
      </c>
      <c r="I323" s="157"/>
      <c r="J323" s="19" t="str">
        <f t="shared" si="151"/>
        <v/>
      </c>
      <c r="K323" s="33"/>
      <c r="L323" s="34"/>
      <c r="M323" s="34"/>
      <c r="N323" s="19" t="str">
        <f t="shared" si="152"/>
        <v/>
      </c>
      <c r="O323" s="157"/>
      <c r="P323" s="19" t="str">
        <f t="shared" si="153"/>
        <v/>
      </c>
      <c r="Q323" s="19" t="str">
        <f t="shared" si="154"/>
        <v/>
      </c>
      <c r="R323" s="22"/>
      <c r="S323" s="33"/>
      <c r="T323" s="35" t="str">
        <f>IF(E323="","",Instructions!$B$5)</f>
        <v/>
      </c>
      <c r="U323" s="75" t="str">
        <f>IF(E323="","",Instructions!$C$5)</f>
        <v/>
      </c>
      <c r="V323" s="87" t="str">
        <f t="shared" si="155"/>
        <v/>
      </c>
      <c r="W323" s="72" t="str">
        <f>IF(E323="","",VLOOKUP(D323,Supervisors!$B$9:$F$32,5,FALSE))</f>
        <v/>
      </c>
      <c r="X323" s="72" t="str">
        <f>IF(E323="","",VLOOKUP(D323,Supervisors!$B$9:$G$32,6,FALSE))</f>
        <v/>
      </c>
      <c r="Y323" s="20" t="str">
        <f t="shared" si="156"/>
        <v/>
      </c>
      <c r="Z323" s="20" t="str">
        <f t="shared" si="157"/>
        <v/>
      </c>
      <c r="AA323" s="20" t="str">
        <f t="shared" si="158"/>
        <v/>
      </c>
      <c r="AB323" s="20" t="str">
        <f t="shared" si="159"/>
        <v/>
      </c>
      <c r="AC323" s="20" t="str">
        <f t="shared" si="160"/>
        <v/>
      </c>
      <c r="AD323" s="20" t="str">
        <f t="shared" si="161"/>
        <v/>
      </c>
      <c r="AE323" s="20" t="str">
        <f>IF(E323="","",SUM( INDEX( $H$9, 1) : H323))</f>
        <v/>
      </c>
      <c r="AF323" s="20" t="str">
        <f t="shared" si="162"/>
        <v/>
      </c>
      <c r="AG323" s="20" t="str">
        <f>IF(E323="","",SUM($AF$9:AF323))</f>
        <v/>
      </c>
      <c r="AH323" s="43" t="str">
        <f t="shared" si="163"/>
        <v/>
      </c>
      <c r="AI323" s="20" t="str">
        <f t="shared" si="164"/>
        <v/>
      </c>
      <c r="AJ323" s="20" t="str">
        <f t="shared" si="165"/>
        <v/>
      </c>
      <c r="AK323" s="20" t="str">
        <f t="shared" si="166"/>
        <v/>
      </c>
      <c r="AL323" s="20" t="str">
        <f>IF(E323="","",SUM( INDEX($I$9, 1) : I323))</f>
        <v/>
      </c>
      <c r="AM323" s="20" t="str">
        <f t="shared" si="167"/>
        <v/>
      </c>
      <c r="AN323" s="20" t="str">
        <f>IF(E323="","",SUM( INDEX($AM$9, 1) : AM323))</f>
        <v/>
      </c>
      <c r="AO323" s="43" t="str">
        <f t="shared" si="168"/>
        <v/>
      </c>
      <c r="AP323" s="43" t="str">
        <f t="shared" si="169"/>
        <v/>
      </c>
      <c r="AQ323" s="35" t="str">
        <f t="shared" si="170"/>
        <v/>
      </c>
      <c r="AR323" s="35" t="str">
        <f t="shared" si="171"/>
        <v/>
      </c>
      <c r="AS323" s="35" t="str">
        <f t="shared" si="172"/>
        <v/>
      </c>
      <c r="AT323" s="35" t="str">
        <f t="shared" si="173"/>
        <v/>
      </c>
      <c r="AU323" s="35" t="str">
        <f t="shared" si="174"/>
        <v/>
      </c>
      <c r="AV323" s="35" t="str">
        <f t="shared" si="175"/>
        <v/>
      </c>
      <c r="AW323" s="58" t="str">
        <f t="shared" si="176"/>
        <v/>
      </c>
      <c r="AX323" s="62" t="str">
        <f t="shared" si="177"/>
        <v/>
      </c>
      <c r="AY323" s="62" t="str">
        <f t="shared" si="178"/>
        <v/>
      </c>
      <c r="AZ323" s="62" t="str">
        <f t="shared" si="179"/>
        <v/>
      </c>
      <c r="BA323" s="62" t="str">
        <f t="shared" si="180"/>
        <v/>
      </c>
      <c r="BB323" s="62" t="str">
        <f t="shared" si="181"/>
        <v/>
      </c>
      <c r="BC323" s="62" t="str">
        <f t="shared" si="182"/>
        <v/>
      </c>
      <c r="BD323" s="69" t="str">
        <f t="shared" si="183"/>
        <v/>
      </c>
      <c r="BE323" s="69" t="str">
        <f t="shared" si="184"/>
        <v/>
      </c>
      <c r="BF323" s="69" t="str">
        <f>IF(Z323=Z324,"",SUM(AW$9:AW323)-SUM(BF$9:BF322))</f>
        <v/>
      </c>
      <c r="BG323" s="12">
        <f t="shared" si="186"/>
        <v>315</v>
      </c>
    </row>
    <row r="324" spans="1:59" ht="20.100000000000001" customHeight="1">
      <c r="A324" s="13">
        <f t="shared" si="185"/>
        <v>316</v>
      </c>
      <c r="B324" s="153"/>
      <c r="C324" s="33"/>
      <c r="D324" s="33"/>
      <c r="E324" s="154"/>
      <c r="F324" s="155"/>
      <c r="G324" s="156"/>
      <c r="H324" s="19" t="str">
        <f t="shared" si="150"/>
        <v/>
      </c>
      <c r="I324" s="157"/>
      <c r="J324" s="19" t="str">
        <f t="shared" si="151"/>
        <v/>
      </c>
      <c r="K324" s="33"/>
      <c r="L324" s="34"/>
      <c r="M324" s="34"/>
      <c r="N324" s="19" t="str">
        <f t="shared" si="152"/>
        <v/>
      </c>
      <c r="O324" s="157"/>
      <c r="P324" s="19" t="str">
        <f t="shared" si="153"/>
        <v/>
      </c>
      <c r="Q324" s="19" t="str">
        <f t="shared" si="154"/>
        <v/>
      </c>
      <c r="R324" s="22"/>
      <c r="S324" s="33"/>
      <c r="T324" s="35" t="str">
        <f>IF(E324="","",Instructions!$B$5)</f>
        <v/>
      </c>
      <c r="U324" s="75" t="str">
        <f>IF(E324="","",Instructions!$C$5)</f>
        <v/>
      </c>
      <c r="V324" s="87" t="str">
        <f t="shared" si="155"/>
        <v/>
      </c>
      <c r="W324" s="72" t="str">
        <f>IF(E324="","",VLOOKUP(D324,Supervisors!$B$9:$F$32,5,FALSE))</f>
        <v/>
      </c>
      <c r="X324" s="72" t="str">
        <f>IF(E324="","",VLOOKUP(D324,Supervisors!$B$9:$G$32,6,FALSE))</f>
        <v/>
      </c>
      <c r="Y324" s="20" t="str">
        <f t="shared" si="156"/>
        <v/>
      </c>
      <c r="Z324" s="20" t="str">
        <f t="shared" si="157"/>
        <v/>
      </c>
      <c r="AA324" s="20" t="str">
        <f t="shared" si="158"/>
        <v/>
      </c>
      <c r="AB324" s="20" t="str">
        <f t="shared" si="159"/>
        <v/>
      </c>
      <c r="AC324" s="20" t="str">
        <f t="shared" si="160"/>
        <v/>
      </c>
      <c r="AD324" s="20" t="str">
        <f t="shared" si="161"/>
        <v/>
      </c>
      <c r="AE324" s="20" t="str">
        <f>IF(E324="","",SUM( INDEX( $H$9, 1) : H324))</f>
        <v/>
      </c>
      <c r="AF324" s="20" t="str">
        <f t="shared" si="162"/>
        <v/>
      </c>
      <c r="AG324" s="20" t="str">
        <f>IF(E324="","",SUM($AF$9:AF324))</f>
        <v/>
      </c>
      <c r="AH324" s="43" t="str">
        <f t="shared" si="163"/>
        <v/>
      </c>
      <c r="AI324" s="20" t="str">
        <f t="shared" si="164"/>
        <v/>
      </c>
      <c r="AJ324" s="20" t="str">
        <f t="shared" si="165"/>
        <v/>
      </c>
      <c r="AK324" s="20" t="str">
        <f t="shared" si="166"/>
        <v/>
      </c>
      <c r="AL324" s="20" t="str">
        <f>IF(E324="","",SUM( INDEX($I$9, 1) : I324))</f>
        <v/>
      </c>
      <c r="AM324" s="20" t="str">
        <f t="shared" si="167"/>
        <v/>
      </c>
      <c r="AN324" s="20" t="str">
        <f>IF(E324="","",SUM( INDEX($AM$9, 1) : AM324))</f>
        <v/>
      </c>
      <c r="AO324" s="43" t="str">
        <f t="shared" si="168"/>
        <v/>
      </c>
      <c r="AP324" s="43" t="str">
        <f t="shared" si="169"/>
        <v/>
      </c>
      <c r="AQ324" s="35" t="str">
        <f t="shared" si="170"/>
        <v/>
      </c>
      <c r="AR324" s="35" t="str">
        <f t="shared" si="171"/>
        <v/>
      </c>
      <c r="AS324" s="35" t="str">
        <f t="shared" si="172"/>
        <v/>
      </c>
      <c r="AT324" s="35" t="str">
        <f t="shared" si="173"/>
        <v/>
      </c>
      <c r="AU324" s="35" t="str">
        <f t="shared" si="174"/>
        <v/>
      </c>
      <c r="AV324" s="35" t="str">
        <f t="shared" si="175"/>
        <v/>
      </c>
      <c r="AW324" s="58" t="str">
        <f t="shared" si="176"/>
        <v/>
      </c>
      <c r="AX324" s="62" t="str">
        <f t="shared" si="177"/>
        <v/>
      </c>
      <c r="AY324" s="62" t="str">
        <f t="shared" si="178"/>
        <v/>
      </c>
      <c r="AZ324" s="62" t="str">
        <f t="shared" si="179"/>
        <v/>
      </c>
      <c r="BA324" s="62" t="str">
        <f t="shared" si="180"/>
        <v/>
      </c>
      <c r="BB324" s="62" t="str">
        <f t="shared" si="181"/>
        <v/>
      </c>
      <c r="BC324" s="62" t="str">
        <f t="shared" si="182"/>
        <v/>
      </c>
      <c r="BD324" s="69" t="str">
        <f t="shared" si="183"/>
        <v/>
      </c>
      <c r="BE324" s="69" t="str">
        <f t="shared" si="184"/>
        <v/>
      </c>
      <c r="BF324" s="69" t="str">
        <f>IF(Z324=Z325,"",SUM(AW$9:AW324)-SUM(BF$9:BF323))</f>
        <v/>
      </c>
      <c r="BG324" s="12">
        <f t="shared" si="186"/>
        <v>316</v>
      </c>
    </row>
    <row r="325" spans="1:59" ht="20.100000000000001" customHeight="1">
      <c r="A325" s="13">
        <f t="shared" si="185"/>
        <v>317</v>
      </c>
      <c r="B325" s="153"/>
      <c r="C325" s="33"/>
      <c r="D325" s="33"/>
      <c r="E325" s="154"/>
      <c r="F325" s="155"/>
      <c r="G325" s="156"/>
      <c r="H325" s="19" t="str">
        <f t="shared" si="150"/>
        <v/>
      </c>
      <c r="I325" s="157"/>
      <c r="J325" s="19" t="str">
        <f t="shared" si="151"/>
        <v/>
      </c>
      <c r="K325" s="33"/>
      <c r="L325" s="34"/>
      <c r="M325" s="34"/>
      <c r="N325" s="19" t="str">
        <f t="shared" si="152"/>
        <v/>
      </c>
      <c r="O325" s="157"/>
      <c r="P325" s="19" t="str">
        <f t="shared" si="153"/>
        <v/>
      </c>
      <c r="Q325" s="19" t="str">
        <f t="shared" si="154"/>
        <v/>
      </c>
      <c r="R325" s="22"/>
      <c r="S325" s="33"/>
      <c r="T325" s="35" t="str">
        <f>IF(E325="","",Instructions!$B$5)</f>
        <v/>
      </c>
      <c r="U325" s="75" t="str">
        <f>IF(E325="","",Instructions!$C$5)</f>
        <v/>
      </c>
      <c r="V325" s="87" t="str">
        <f t="shared" si="155"/>
        <v/>
      </c>
      <c r="W325" s="72" t="str">
        <f>IF(E325="","",VLOOKUP(D325,Supervisors!$B$9:$F$32,5,FALSE))</f>
        <v/>
      </c>
      <c r="X325" s="72" t="str">
        <f>IF(E325="","",VLOOKUP(D325,Supervisors!$B$9:$G$32,6,FALSE))</f>
        <v/>
      </c>
      <c r="Y325" s="20" t="str">
        <f t="shared" si="156"/>
        <v/>
      </c>
      <c r="Z325" s="20" t="str">
        <f t="shared" si="157"/>
        <v/>
      </c>
      <c r="AA325" s="20" t="str">
        <f t="shared" si="158"/>
        <v/>
      </c>
      <c r="AB325" s="20" t="str">
        <f t="shared" si="159"/>
        <v/>
      </c>
      <c r="AC325" s="20" t="str">
        <f t="shared" si="160"/>
        <v/>
      </c>
      <c r="AD325" s="20" t="str">
        <f t="shared" si="161"/>
        <v/>
      </c>
      <c r="AE325" s="20" t="str">
        <f>IF(E325="","",SUM( INDEX( $H$9, 1) : H325))</f>
        <v/>
      </c>
      <c r="AF325" s="20" t="str">
        <f t="shared" si="162"/>
        <v/>
      </c>
      <c r="AG325" s="20" t="str">
        <f>IF(E325="","",SUM($AF$9:AF325))</f>
        <v/>
      </c>
      <c r="AH325" s="43" t="str">
        <f t="shared" si="163"/>
        <v/>
      </c>
      <c r="AI325" s="20" t="str">
        <f t="shared" si="164"/>
        <v/>
      </c>
      <c r="AJ325" s="20" t="str">
        <f t="shared" si="165"/>
        <v/>
      </c>
      <c r="AK325" s="20" t="str">
        <f t="shared" si="166"/>
        <v/>
      </c>
      <c r="AL325" s="20" t="str">
        <f>IF(E325="","",SUM( INDEX($I$9, 1) : I325))</f>
        <v/>
      </c>
      <c r="AM325" s="20" t="str">
        <f t="shared" si="167"/>
        <v/>
      </c>
      <c r="AN325" s="20" t="str">
        <f>IF(E325="","",SUM( INDEX($AM$9, 1) : AM325))</f>
        <v/>
      </c>
      <c r="AO325" s="43" t="str">
        <f t="shared" si="168"/>
        <v/>
      </c>
      <c r="AP325" s="43" t="str">
        <f t="shared" si="169"/>
        <v/>
      </c>
      <c r="AQ325" s="35" t="str">
        <f t="shared" si="170"/>
        <v/>
      </c>
      <c r="AR325" s="35" t="str">
        <f t="shared" si="171"/>
        <v/>
      </c>
      <c r="AS325" s="35" t="str">
        <f t="shared" si="172"/>
        <v/>
      </c>
      <c r="AT325" s="35" t="str">
        <f t="shared" si="173"/>
        <v/>
      </c>
      <c r="AU325" s="35" t="str">
        <f t="shared" si="174"/>
        <v/>
      </c>
      <c r="AV325" s="35" t="str">
        <f t="shared" si="175"/>
        <v/>
      </c>
      <c r="AW325" s="58" t="str">
        <f t="shared" si="176"/>
        <v/>
      </c>
      <c r="AX325" s="62" t="str">
        <f t="shared" si="177"/>
        <v/>
      </c>
      <c r="AY325" s="62" t="str">
        <f t="shared" si="178"/>
        <v/>
      </c>
      <c r="AZ325" s="62" t="str">
        <f t="shared" si="179"/>
        <v/>
      </c>
      <c r="BA325" s="62" t="str">
        <f t="shared" si="180"/>
        <v/>
      </c>
      <c r="BB325" s="62" t="str">
        <f t="shared" si="181"/>
        <v/>
      </c>
      <c r="BC325" s="62" t="str">
        <f t="shared" si="182"/>
        <v/>
      </c>
      <c r="BD325" s="69" t="str">
        <f t="shared" si="183"/>
        <v/>
      </c>
      <c r="BE325" s="69" t="str">
        <f t="shared" si="184"/>
        <v/>
      </c>
      <c r="BF325" s="69" t="str">
        <f>IF(Z325=Z326,"",SUM(AW$9:AW325)-SUM(BF$9:BF324))</f>
        <v/>
      </c>
      <c r="BG325" s="12">
        <f t="shared" si="186"/>
        <v>317</v>
      </c>
    </row>
    <row r="326" spans="1:59" ht="20.100000000000001" customHeight="1">
      <c r="A326" s="13">
        <f t="shared" si="185"/>
        <v>318</v>
      </c>
      <c r="B326" s="153"/>
      <c r="C326" s="33"/>
      <c r="D326" s="33"/>
      <c r="E326" s="154"/>
      <c r="F326" s="155"/>
      <c r="G326" s="156"/>
      <c r="H326" s="19" t="str">
        <f t="shared" si="150"/>
        <v/>
      </c>
      <c r="I326" s="157"/>
      <c r="J326" s="19" t="str">
        <f t="shared" si="151"/>
        <v/>
      </c>
      <c r="K326" s="33"/>
      <c r="L326" s="34"/>
      <c r="M326" s="34"/>
      <c r="N326" s="19" t="str">
        <f t="shared" si="152"/>
        <v/>
      </c>
      <c r="O326" s="157"/>
      <c r="P326" s="19" t="str">
        <f t="shared" si="153"/>
        <v/>
      </c>
      <c r="Q326" s="19" t="str">
        <f t="shared" si="154"/>
        <v/>
      </c>
      <c r="R326" s="22"/>
      <c r="S326" s="33"/>
      <c r="T326" s="35" t="str">
        <f>IF(E326="","",Instructions!$B$5)</f>
        <v/>
      </c>
      <c r="U326" s="75" t="str">
        <f>IF(E326="","",Instructions!$C$5)</f>
        <v/>
      </c>
      <c r="V326" s="87" t="str">
        <f t="shared" si="155"/>
        <v/>
      </c>
      <c r="W326" s="72" t="str">
        <f>IF(E326="","",VLOOKUP(D326,Supervisors!$B$9:$F$32,5,FALSE))</f>
        <v/>
      </c>
      <c r="X326" s="72" t="str">
        <f>IF(E326="","",VLOOKUP(D326,Supervisors!$B$9:$G$32,6,FALSE))</f>
        <v/>
      </c>
      <c r="Y326" s="20" t="str">
        <f t="shared" si="156"/>
        <v/>
      </c>
      <c r="Z326" s="20" t="str">
        <f t="shared" si="157"/>
        <v/>
      </c>
      <c r="AA326" s="20" t="str">
        <f t="shared" si="158"/>
        <v/>
      </c>
      <c r="AB326" s="20" t="str">
        <f t="shared" si="159"/>
        <v/>
      </c>
      <c r="AC326" s="20" t="str">
        <f t="shared" si="160"/>
        <v/>
      </c>
      <c r="AD326" s="20" t="str">
        <f t="shared" si="161"/>
        <v/>
      </c>
      <c r="AE326" s="20" t="str">
        <f>IF(E326="","",SUM( INDEX( $H$9, 1) : H326))</f>
        <v/>
      </c>
      <c r="AF326" s="20" t="str">
        <f t="shared" si="162"/>
        <v/>
      </c>
      <c r="AG326" s="20" t="str">
        <f>IF(E326="","",SUM($AF$9:AF326))</f>
        <v/>
      </c>
      <c r="AH326" s="43" t="str">
        <f t="shared" si="163"/>
        <v/>
      </c>
      <c r="AI326" s="20" t="str">
        <f t="shared" si="164"/>
        <v/>
      </c>
      <c r="AJ326" s="20" t="str">
        <f t="shared" si="165"/>
        <v/>
      </c>
      <c r="AK326" s="20" t="str">
        <f t="shared" si="166"/>
        <v/>
      </c>
      <c r="AL326" s="20" t="str">
        <f>IF(E326="","",SUM( INDEX($I$9, 1) : I326))</f>
        <v/>
      </c>
      <c r="AM326" s="20" t="str">
        <f t="shared" si="167"/>
        <v/>
      </c>
      <c r="AN326" s="20" t="str">
        <f>IF(E326="","",SUM( INDEX($AM$9, 1) : AM326))</f>
        <v/>
      </c>
      <c r="AO326" s="43" t="str">
        <f t="shared" si="168"/>
        <v/>
      </c>
      <c r="AP326" s="43" t="str">
        <f t="shared" si="169"/>
        <v/>
      </c>
      <c r="AQ326" s="35" t="str">
        <f t="shared" si="170"/>
        <v/>
      </c>
      <c r="AR326" s="35" t="str">
        <f t="shared" si="171"/>
        <v/>
      </c>
      <c r="AS326" s="35" t="str">
        <f t="shared" si="172"/>
        <v/>
      </c>
      <c r="AT326" s="35" t="str">
        <f t="shared" si="173"/>
        <v/>
      </c>
      <c r="AU326" s="35" t="str">
        <f t="shared" si="174"/>
        <v/>
      </c>
      <c r="AV326" s="35" t="str">
        <f t="shared" si="175"/>
        <v/>
      </c>
      <c r="AW326" s="58" t="str">
        <f t="shared" si="176"/>
        <v/>
      </c>
      <c r="AX326" s="62" t="str">
        <f t="shared" si="177"/>
        <v/>
      </c>
      <c r="AY326" s="62" t="str">
        <f t="shared" si="178"/>
        <v/>
      </c>
      <c r="AZ326" s="62" t="str">
        <f t="shared" si="179"/>
        <v/>
      </c>
      <c r="BA326" s="62" t="str">
        <f t="shared" si="180"/>
        <v/>
      </c>
      <c r="BB326" s="62" t="str">
        <f t="shared" si="181"/>
        <v/>
      </c>
      <c r="BC326" s="62" t="str">
        <f t="shared" si="182"/>
        <v/>
      </c>
      <c r="BD326" s="69" t="str">
        <f t="shared" si="183"/>
        <v/>
      </c>
      <c r="BE326" s="69" t="str">
        <f t="shared" si="184"/>
        <v/>
      </c>
      <c r="BF326" s="69" t="str">
        <f>IF(Z326=Z327,"",SUM(AW$9:AW326)-SUM(BF$9:BF325))</f>
        <v/>
      </c>
      <c r="BG326" s="12">
        <f t="shared" si="186"/>
        <v>318</v>
      </c>
    </row>
    <row r="327" spans="1:59" ht="20.100000000000001" customHeight="1">
      <c r="A327" s="13">
        <f t="shared" si="185"/>
        <v>319</v>
      </c>
      <c r="B327" s="153"/>
      <c r="C327" s="33"/>
      <c r="D327" s="33"/>
      <c r="E327" s="154"/>
      <c r="F327" s="155"/>
      <c r="G327" s="156"/>
      <c r="H327" s="19" t="str">
        <f t="shared" si="150"/>
        <v/>
      </c>
      <c r="I327" s="157"/>
      <c r="J327" s="19" t="str">
        <f t="shared" si="151"/>
        <v/>
      </c>
      <c r="K327" s="33"/>
      <c r="L327" s="34"/>
      <c r="M327" s="34"/>
      <c r="N327" s="19" t="str">
        <f t="shared" si="152"/>
        <v/>
      </c>
      <c r="O327" s="157"/>
      <c r="P327" s="19" t="str">
        <f t="shared" si="153"/>
        <v/>
      </c>
      <c r="Q327" s="19" t="str">
        <f t="shared" si="154"/>
        <v/>
      </c>
      <c r="R327" s="22"/>
      <c r="S327" s="33"/>
      <c r="T327" s="35" t="str">
        <f>IF(E327="","",Instructions!$B$5)</f>
        <v/>
      </c>
      <c r="U327" s="75" t="str">
        <f>IF(E327="","",Instructions!$C$5)</f>
        <v/>
      </c>
      <c r="V327" s="87" t="str">
        <f t="shared" si="155"/>
        <v/>
      </c>
      <c r="W327" s="72" t="str">
        <f>IF(E327="","",VLOOKUP(D327,Supervisors!$B$9:$F$32,5,FALSE))</f>
        <v/>
      </c>
      <c r="X327" s="72" t="str">
        <f>IF(E327="","",VLOOKUP(D327,Supervisors!$B$9:$G$32,6,FALSE))</f>
        <v/>
      </c>
      <c r="Y327" s="20" t="str">
        <f t="shared" si="156"/>
        <v/>
      </c>
      <c r="Z327" s="20" t="str">
        <f t="shared" si="157"/>
        <v/>
      </c>
      <c r="AA327" s="20" t="str">
        <f t="shared" si="158"/>
        <v/>
      </c>
      <c r="AB327" s="20" t="str">
        <f t="shared" si="159"/>
        <v/>
      </c>
      <c r="AC327" s="20" t="str">
        <f t="shared" si="160"/>
        <v/>
      </c>
      <c r="AD327" s="20" t="str">
        <f t="shared" si="161"/>
        <v/>
      </c>
      <c r="AE327" s="20" t="str">
        <f>IF(E327="","",SUM( INDEX( $H$9, 1) : H327))</f>
        <v/>
      </c>
      <c r="AF327" s="20" t="str">
        <f t="shared" si="162"/>
        <v/>
      </c>
      <c r="AG327" s="20" t="str">
        <f>IF(E327="","",SUM($AF$9:AF327))</f>
        <v/>
      </c>
      <c r="AH327" s="43" t="str">
        <f t="shared" si="163"/>
        <v/>
      </c>
      <c r="AI327" s="20" t="str">
        <f t="shared" si="164"/>
        <v/>
      </c>
      <c r="AJ327" s="20" t="str">
        <f t="shared" si="165"/>
        <v/>
      </c>
      <c r="AK327" s="20" t="str">
        <f t="shared" si="166"/>
        <v/>
      </c>
      <c r="AL327" s="20" t="str">
        <f>IF(E327="","",SUM( INDEX($I$9, 1) : I327))</f>
        <v/>
      </c>
      <c r="AM327" s="20" t="str">
        <f t="shared" si="167"/>
        <v/>
      </c>
      <c r="AN327" s="20" t="str">
        <f>IF(E327="","",SUM( INDEX($AM$9, 1) : AM327))</f>
        <v/>
      </c>
      <c r="AO327" s="43" t="str">
        <f t="shared" si="168"/>
        <v/>
      </c>
      <c r="AP327" s="43" t="str">
        <f t="shared" si="169"/>
        <v/>
      </c>
      <c r="AQ327" s="35" t="str">
        <f t="shared" si="170"/>
        <v/>
      </c>
      <c r="AR327" s="35" t="str">
        <f t="shared" si="171"/>
        <v/>
      </c>
      <c r="AS327" s="35" t="str">
        <f t="shared" si="172"/>
        <v/>
      </c>
      <c r="AT327" s="35" t="str">
        <f t="shared" si="173"/>
        <v/>
      </c>
      <c r="AU327" s="35" t="str">
        <f t="shared" si="174"/>
        <v/>
      </c>
      <c r="AV327" s="35" t="str">
        <f t="shared" si="175"/>
        <v/>
      </c>
      <c r="AW327" s="58" t="str">
        <f t="shared" si="176"/>
        <v/>
      </c>
      <c r="AX327" s="62" t="str">
        <f t="shared" si="177"/>
        <v/>
      </c>
      <c r="AY327" s="62" t="str">
        <f t="shared" si="178"/>
        <v/>
      </c>
      <c r="AZ327" s="62" t="str">
        <f t="shared" si="179"/>
        <v/>
      </c>
      <c r="BA327" s="62" t="str">
        <f t="shared" si="180"/>
        <v/>
      </c>
      <c r="BB327" s="62" t="str">
        <f t="shared" si="181"/>
        <v/>
      </c>
      <c r="BC327" s="62" t="str">
        <f t="shared" si="182"/>
        <v/>
      </c>
      <c r="BD327" s="69" t="str">
        <f t="shared" si="183"/>
        <v/>
      </c>
      <c r="BE327" s="69" t="str">
        <f t="shared" si="184"/>
        <v/>
      </c>
      <c r="BF327" s="69" t="str">
        <f>IF(Z327=Z328,"",SUM(AW$9:AW327)-SUM(BF$9:BF326))</f>
        <v/>
      </c>
      <c r="BG327" s="12">
        <f t="shared" si="186"/>
        <v>319</v>
      </c>
    </row>
    <row r="328" spans="1:59" ht="20.100000000000001" customHeight="1">
      <c r="A328" s="13">
        <f t="shared" si="185"/>
        <v>320</v>
      </c>
      <c r="B328" s="153"/>
      <c r="C328" s="33"/>
      <c r="D328" s="33"/>
      <c r="E328" s="154"/>
      <c r="F328" s="155"/>
      <c r="G328" s="156"/>
      <c r="H328" s="19" t="str">
        <f t="shared" si="150"/>
        <v/>
      </c>
      <c r="I328" s="157"/>
      <c r="J328" s="19" t="str">
        <f t="shared" si="151"/>
        <v/>
      </c>
      <c r="K328" s="33"/>
      <c r="L328" s="34"/>
      <c r="M328" s="34"/>
      <c r="N328" s="19" t="str">
        <f t="shared" si="152"/>
        <v/>
      </c>
      <c r="O328" s="157"/>
      <c r="P328" s="19" t="str">
        <f t="shared" si="153"/>
        <v/>
      </c>
      <c r="Q328" s="19" t="str">
        <f t="shared" si="154"/>
        <v/>
      </c>
      <c r="R328" s="22"/>
      <c r="S328" s="33"/>
      <c r="T328" s="35" t="str">
        <f>IF(E328="","",Instructions!$B$5)</f>
        <v/>
      </c>
      <c r="U328" s="75" t="str">
        <f>IF(E328="","",Instructions!$C$5)</f>
        <v/>
      </c>
      <c r="V328" s="87" t="str">
        <f t="shared" si="155"/>
        <v/>
      </c>
      <c r="W328" s="72" t="str">
        <f>IF(E328="","",VLOOKUP(D328,Supervisors!$B$9:$F$32,5,FALSE))</f>
        <v/>
      </c>
      <c r="X328" s="72" t="str">
        <f>IF(E328="","",VLOOKUP(D328,Supervisors!$B$9:$G$32,6,FALSE))</f>
        <v/>
      </c>
      <c r="Y328" s="20" t="str">
        <f t="shared" si="156"/>
        <v/>
      </c>
      <c r="Z328" s="20" t="str">
        <f t="shared" si="157"/>
        <v/>
      </c>
      <c r="AA328" s="20" t="str">
        <f t="shared" si="158"/>
        <v/>
      </c>
      <c r="AB328" s="20" t="str">
        <f t="shared" si="159"/>
        <v/>
      </c>
      <c r="AC328" s="20" t="str">
        <f t="shared" si="160"/>
        <v/>
      </c>
      <c r="AD328" s="20" t="str">
        <f t="shared" si="161"/>
        <v/>
      </c>
      <c r="AE328" s="20" t="str">
        <f>IF(E328="","",SUM( INDEX( $H$9, 1) : H328))</f>
        <v/>
      </c>
      <c r="AF328" s="20" t="str">
        <f t="shared" si="162"/>
        <v/>
      </c>
      <c r="AG328" s="20" t="str">
        <f>IF(E328="","",SUM($AF$9:AF328))</f>
        <v/>
      </c>
      <c r="AH328" s="43" t="str">
        <f t="shared" si="163"/>
        <v/>
      </c>
      <c r="AI328" s="20" t="str">
        <f t="shared" si="164"/>
        <v/>
      </c>
      <c r="AJ328" s="20" t="str">
        <f t="shared" si="165"/>
        <v/>
      </c>
      <c r="AK328" s="20" t="str">
        <f t="shared" si="166"/>
        <v/>
      </c>
      <c r="AL328" s="20" t="str">
        <f>IF(E328="","",SUM( INDEX($I$9, 1) : I328))</f>
        <v/>
      </c>
      <c r="AM328" s="20" t="str">
        <f t="shared" si="167"/>
        <v/>
      </c>
      <c r="AN328" s="20" t="str">
        <f>IF(E328="","",SUM( INDEX($AM$9, 1) : AM328))</f>
        <v/>
      </c>
      <c r="AO328" s="43" t="str">
        <f t="shared" si="168"/>
        <v/>
      </c>
      <c r="AP328" s="43" t="str">
        <f t="shared" si="169"/>
        <v/>
      </c>
      <c r="AQ328" s="35" t="str">
        <f t="shared" si="170"/>
        <v/>
      </c>
      <c r="AR328" s="35" t="str">
        <f t="shared" si="171"/>
        <v/>
      </c>
      <c r="AS328" s="35" t="str">
        <f t="shared" si="172"/>
        <v/>
      </c>
      <c r="AT328" s="35" t="str">
        <f t="shared" si="173"/>
        <v/>
      </c>
      <c r="AU328" s="35" t="str">
        <f t="shared" si="174"/>
        <v/>
      </c>
      <c r="AV328" s="35" t="str">
        <f t="shared" si="175"/>
        <v/>
      </c>
      <c r="AW328" s="58" t="str">
        <f t="shared" si="176"/>
        <v/>
      </c>
      <c r="AX328" s="62" t="str">
        <f t="shared" si="177"/>
        <v/>
      </c>
      <c r="AY328" s="62" t="str">
        <f t="shared" si="178"/>
        <v/>
      </c>
      <c r="AZ328" s="62" t="str">
        <f t="shared" si="179"/>
        <v/>
      </c>
      <c r="BA328" s="62" t="str">
        <f t="shared" si="180"/>
        <v/>
      </c>
      <c r="BB328" s="62" t="str">
        <f t="shared" si="181"/>
        <v/>
      </c>
      <c r="BC328" s="62" t="str">
        <f t="shared" si="182"/>
        <v/>
      </c>
      <c r="BD328" s="69" t="str">
        <f t="shared" si="183"/>
        <v/>
      </c>
      <c r="BE328" s="69" t="str">
        <f t="shared" si="184"/>
        <v/>
      </c>
      <c r="BF328" s="69" t="str">
        <f>IF(Z328=Z329,"",SUM(AW$9:AW328)-SUM(BF$9:BF327))</f>
        <v/>
      </c>
      <c r="BG328" s="12">
        <f t="shared" si="186"/>
        <v>320</v>
      </c>
    </row>
    <row r="329" spans="1:59" ht="20.100000000000001" customHeight="1">
      <c r="A329" s="13">
        <f t="shared" si="185"/>
        <v>321</v>
      </c>
      <c r="B329" s="153"/>
      <c r="C329" s="33"/>
      <c r="D329" s="33"/>
      <c r="E329" s="154"/>
      <c r="F329" s="155"/>
      <c r="G329" s="156"/>
      <c r="H329" s="19" t="str">
        <f t="shared" ref="H329:H392" si="187">IF(E329="","",(ROUND((G329-F329),2) * 24))</f>
        <v/>
      </c>
      <c r="I329" s="157"/>
      <c r="J329" s="19" t="str">
        <f t="shared" ref="J329:J392" si="188">IF(H329="","",H329-I329)</f>
        <v/>
      </c>
      <c r="K329" s="33"/>
      <c r="L329" s="34"/>
      <c r="M329" s="34"/>
      <c r="N329" s="19" t="str">
        <f t="shared" ref="N329:N392" si="189">IF(E329="","",(ROUND((M329-L329),2) * 24))</f>
        <v/>
      </c>
      <c r="O329" s="157"/>
      <c r="P329" s="19" t="str">
        <f t="shared" ref="P329:P392" si="190">IF(N329=0,"",IF(ISERROR(N329-O329),"",N329-O329))</f>
        <v/>
      </c>
      <c r="Q329" s="19" t="str">
        <f t="shared" ref="Q329:Q392" si="191">IF(H329="","",H329-N329)</f>
        <v/>
      </c>
      <c r="R329" s="22"/>
      <c r="S329" s="33"/>
      <c r="T329" s="35" t="str">
        <f>IF(E329="","",Instructions!$B$5)</f>
        <v/>
      </c>
      <c r="U329" s="75" t="str">
        <f>IF(E329="","",Instructions!$C$5)</f>
        <v/>
      </c>
      <c r="V329" s="87" t="str">
        <f t="shared" ref="V329:V392" si="192">IF(E329="","",IF(U329="BCBA",1,IF(U329="BCaBA",2,"")))</f>
        <v/>
      </c>
      <c r="W329" s="72" t="str">
        <f>IF(E329="","",VLOOKUP(D329,Supervisors!$B$9:$F$32,5,FALSE))</f>
        <v/>
      </c>
      <c r="X329" s="72" t="str">
        <f>IF(E329="","",VLOOKUP(D329,Supervisors!$B$9:$G$32,6,FALSE))</f>
        <v/>
      </c>
      <c r="Y329" s="20" t="str">
        <f t="shared" ref="Y329:Y392" si="193">IF(E329="","",TEXT(E329,"yyyy"))</f>
        <v/>
      </c>
      <c r="Z329" s="20" t="str">
        <f t="shared" ref="Z329:Z392" si="194">IF(E329="","",TEXT(E329,"mmmm"))</f>
        <v/>
      </c>
      <c r="AA329" s="20" t="str">
        <f t="shared" ref="AA329:AA392" si="195">IF(E329="","",TEXT(E329,"dd"))</f>
        <v/>
      </c>
      <c r="AB329" s="20" t="str">
        <f t="shared" ref="AB329:AB392" si="196">IF(E329="","",TEXT(E329, "yyyy-mm"))</f>
        <v/>
      </c>
      <c r="AC329" s="20" t="str">
        <f t="shared" ref="AC329:AC392" si="197">IF(E329="","",IF(B329="Supervised Independent Fieldwork", "-1", IF(B329="Practicum", "-2", IF(B329="Intensive Practicum","-3",""))))</f>
        <v/>
      </c>
      <c r="AD329" s="20" t="str">
        <f t="shared" ref="AD329:AD392" si="198">AB329&amp;AC329</f>
        <v/>
      </c>
      <c r="AE329" s="20" t="str">
        <f>IF(E329="","",SUM( INDEX( $H$9, 1) : H329))</f>
        <v/>
      </c>
      <c r="AF329" s="20" t="str">
        <f t="shared" ref="AF329:AF392" si="199">IF(E329="","",IF(B329="Supervised Independent Fieldwork",H329, IF(B329="Practicum",H329*1.5,IF(B329="Intensive Practicum",H329*2,""))))</f>
        <v/>
      </c>
      <c r="AG329" s="20" t="str">
        <f>IF(E329="","",SUM($AF$9:AF329))</f>
        <v/>
      </c>
      <c r="AH329" s="43" t="str">
        <f t="shared" ref="AH329:AH392" si="200">IF(E329="","",IF(U329="BCBA",AG329/1500,IF(U329="BCaBA",AG329/1000,"")))</f>
        <v/>
      </c>
      <c r="AI329" s="20" t="str">
        <f t="shared" ref="AI329:AI392" si="201">IF(E329="","",IF(B329="Supervised Independent Fieldwork",H329,""))</f>
        <v/>
      </c>
      <c r="AJ329" s="20" t="str">
        <f t="shared" ref="AJ329:AJ392" si="202">IF(E329="","",IF(B329="Practicum",H329,""))</f>
        <v/>
      </c>
      <c r="AK329" s="20" t="str">
        <f t="shared" ref="AK329:AK392" si="203">IF(E329="","",IF(B329="Intensive Practicum",H329,""))</f>
        <v/>
      </c>
      <c r="AL329" s="20" t="str">
        <f>IF(E329="","",SUM( INDEX($I$9, 1) : I329))</f>
        <v/>
      </c>
      <c r="AM329" s="20" t="str">
        <f t="shared" ref="AM329:AM392" si="204">IF(E329="","",IF(B329="Supervised Independent Fieldwork",I329, IF(B329="Practicum",I329*1.5,IF(B329="Intensive Practicum",I329*2,""))))</f>
        <v/>
      </c>
      <c r="AN329" s="20" t="str">
        <f>IF(E329="","",SUM( INDEX($AM$9, 1) : AM329))</f>
        <v/>
      </c>
      <c r="AO329" s="43" t="str">
        <f t="shared" ref="AO329:AO392" si="205">IF(E329="","",IF(U329="BCaBA",MIN(100%,AN329/1000), IF(U329="BCBA",MIN(100%,AN329/1500),0)))</f>
        <v/>
      </c>
      <c r="AP329" s="43" t="str">
        <f t="shared" ref="AP329:AP392" si="206">IF(Z329=Z330,"",AO329)</f>
        <v/>
      </c>
      <c r="AQ329" s="35" t="str">
        <f t="shared" ref="AQ329:AQ392" si="207">IF(E329="","",IF(OR(K329="No Supervision Session",K329=""),1,""))</f>
        <v/>
      </c>
      <c r="AR329" s="35" t="str">
        <f t="shared" ref="AR329:AR392" si="208">IF(E329="","",IF(K329="Face-to-Face",1,""))</f>
        <v/>
      </c>
      <c r="AS329" s="35" t="str">
        <f t="shared" ref="AS329:AS392" si="209">IF(E329="","",IF(K329="Video Conferencing",1,""))</f>
        <v/>
      </c>
      <c r="AT329" s="35" t="str">
        <f t="shared" ref="AT329:AT392" si="210">IF(E329="","",IF(K329="Telephone",1,""))</f>
        <v/>
      </c>
      <c r="AU329" s="35" t="str">
        <f t="shared" ref="AU329:AU392" si="211">IF(E329="","",IF(N329&gt;0,COUNT(N329),""))</f>
        <v/>
      </c>
      <c r="AV329" s="35" t="str">
        <f t="shared" ref="AV329:AV392" si="212">IF(E329="","",IF(E329="","",IF(R329="Yes",1,"")))</f>
        <v/>
      </c>
      <c r="AW329" s="58" t="str">
        <f t="shared" ref="AW329:AW392" si="213">IF(E329="","",IF(E329&lt;X329,1,IF(E329&lt;W329,1,"")))</f>
        <v/>
      </c>
      <c r="AX329" s="62" t="str">
        <f t="shared" ref="AX329:AX392" si="214">IF(E329="","",IF(AW329="",H329,0))</f>
        <v/>
      </c>
      <c r="AY329" s="62" t="str">
        <f t="shared" ref="AY329:AY392" si="215">IF(E329="","",IF(AW329="", I329,0))</f>
        <v/>
      </c>
      <c r="AZ329" s="62" t="str">
        <f t="shared" ref="AZ329:AZ392" si="216">IF(E329="","",IF(AW329&lt;&gt;"",0,IF(B329="Supervised Independent Fieldwork",AX329,IF(B329="Practicum",AX329*1.5,IF(B329="Intensive Practicum",AX329*2,0)))))</f>
        <v/>
      </c>
      <c r="BA329" s="62" t="str">
        <f t="shared" ref="BA329:BA392" si="217">IF(E329="","",IF(AW329="", N329,0))</f>
        <v/>
      </c>
      <c r="BB329" s="62" t="str">
        <f t="shared" ref="BB329:BB392" si="218">IF(E329="","",IF(AW329="",P329,0))</f>
        <v/>
      </c>
      <c r="BC329" s="62" t="str">
        <f t="shared" ref="BC329:BC392" si="219">IF(E329="","",IF(AW329="",Q329,0))</f>
        <v/>
      </c>
      <c r="BD329" s="69" t="str">
        <f t="shared" ref="BD329:BD392" si="220">IF(AW329="", AU329,"")</f>
        <v/>
      </c>
      <c r="BE329" s="69" t="str">
        <f t="shared" ref="BE329:BE392" si="221">IF(AW329="", AV329,"")</f>
        <v/>
      </c>
      <c r="BF329" s="69" t="str">
        <f>IF(Z329=Z330,"",SUM(AW$9:AW329)-SUM(BF$9:BF328))</f>
        <v/>
      </c>
      <c r="BG329" s="12">
        <f t="shared" si="186"/>
        <v>321</v>
      </c>
    </row>
    <row r="330" spans="1:59" ht="20.100000000000001" customHeight="1">
      <c r="A330" s="13">
        <f t="shared" si="185"/>
        <v>322</v>
      </c>
      <c r="B330" s="153"/>
      <c r="C330" s="33"/>
      <c r="D330" s="33"/>
      <c r="E330" s="154"/>
      <c r="F330" s="155"/>
      <c r="G330" s="156"/>
      <c r="H330" s="19" t="str">
        <f t="shared" si="187"/>
        <v/>
      </c>
      <c r="I330" s="157"/>
      <c r="J330" s="19" t="str">
        <f t="shared" si="188"/>
        <v/>
      </c>
      <c r="K330" s="33"/>
      <c r="L330" s="34"/>
      <c r="M330" s="34"/>
      <c r="N330" s="19" t="str">
        <f t="shared" si="189"/>
        <v/>
      </c>
      <c r="O330" s="157"/>
      <c r="P330" s="19" t="str">
        <f t="shared" si="190"/>
        <v/>
      </c>
      <c r="Q330" s="19" t="str">
        <f t="shared" si="191"/>
        <v/>
      </c>
      <c r="R330" s="22"/>
      <c r="S330" s="33"/>
      <c r="T330" s="35" t="str">
        <f>IF(E330="","",Instructions!$B$5)</f>
        <v/>
      </c>
      <c r="U330" s="75" t="str">
        <f>IF(E330="","",Instructions!$C$5)</f>
        <v/>
      </c>
      <c r="V330" s="87" t="str">
        <f t="shared" si="192"/>
        <v/>
      </c>
      <c r="W330" s="72" t="str">
        <f>IF(E330="","",VLOOKUP(D330,Supervisors!$B$9:$F$32,5,FALSE))</f>
        <v/>
      </c>
      <c r="X330" s="72" t="str">
        <f>IF(E330="","",VLOOKUP(D330,Supervisors!$B$9:$G$32,6,FALSE))</f>
        <v/>
      </c>
      <c r="Y330" s="20" t="str">
        <f t="shared" si="193"/>
        <v/>
      </c>
      <c r="Z330" s="20" t="str">
        <f t="shared" si="194"/>
        <v/>
      </c>
      <c r="AA330" s="20" t="str">
        <f t="shared" si="195"/>
        <v/>
      </c>
      <c r="AB330" s="20" t="str">
        <f t="shared" si="196"/>
        <v/>
      </c>
      <c r="AC330" s="20" t="str">
        <f t="shared" si="197"/>
        <v/>
      </c>
      <c r="AD330" s="20" t="str">
        <f t="shared" si="198"/>
        <v/>
      </c>
      <c r="AE330" s="20" t="str">
        <f>IF(E330="","",SUM( INDEX( $H$9, 1) : H330))</f>
        <v/>
      </c>
      <c r="AF330" s="20" t="str">
        <f t="shared" si="199"/>
        <v/>
      </c>
      <c r="AG330" s="20" t="str">
        <f>IF(E330="","",SUM($AF$9:AF330))</f>
        <v/>
      </c>
      <c r="AH330" s="43" t="str">
        <f t="shared" si="200"/>
        <v/>
      </c>
      <c r="AI330" s="20" t="str">
        <f t="shared" si="201"/>
        <v/>
      </c>
      <c r="AJ330" s="20" t="str">
        <f t="shared" si="202"/>
        <v/>
      </c>
      <c r="AK330" s="20" t="str">
        <f t="shared" si="203"/>
        <v/>
      </c>
      <c r="AL330" s="20" t="str">
        <f>IF(E330="","",SUM( INDEX($I$9, 1) : I330))</f>
        <v/>
      </c>
      <c r="AM330" s="20" t="str">
        <f t="shared" si="204"/>
        <v/>
      </c>
      <c r="AN330" s="20" t="str">
        <f>IF(E330="","",SUM( INDEX($AM$9, 1) : AM330))</f>
        <v/>
      </c>
      <c r="AO330" s="43" t="str">
        <f t="shared" si="205"/>
        <v/>
      </c>
      <c r="AP330" s="43" t="str">
        <f t="shared" si="206"/>
        <v/>
      </c>
      <c r="AQ330" s="35" t="str">
        <f t="shared" si="207"/>
        <v/>
      </c>
      <c r="AR330" s="35" t="str">
        <f t="shared" si="208"/>
        <v/>
      </c>
      <c r="AS330" s="35" t="str">
        <f t="shared" si="209"/>
        <v/>
      </c>
      <c r="AT330" s="35" t="str">
        <f t="shared" si="210"/>
        <v/>
      </c>
      <c r="AU330" s="35" t="str">
        <f t="shared" si="211"/>
        <v/>
      </c>
      <c r="AV330" s="35" t="str">
        <f t="shared" si="212"/>
        <v/>
      </c>
      <c r="AW330" s="58" t="str">
        <f t="shared" si="213"/>
        <v/>
      </c>
      <c r="AX330" s="62" t="str">
        <f t="shared" si="214"/>
        <v/>
      </c>
      <c r="AY330" s="62" t="str">
        <f t="shared" si="215"/>
        <v/>
      </c>
      <c r="AZ330" s="62" t="str">
        <f t="shared" si="216"/>
        <v/>
      </c>
      <c r="BA330" s="62" t="str">
        <f t="shared" si="217"/>
        <v/>
      </c>
      <c r="BB330" s="62" t="str">
        <f t="shared" si="218"/>
        <v/>
      </c>
      <c r="BC330" s="62" t="str">
        <f t="shared" si="219"/>
        <v/>
      </c>
      <c r="BD330" s="69" t="str">
        <f t="shared" si="220"/>
        <v/>
      </c>
      <c r="BE330" s="69" t="str">
        <f t="shared" si="221"/>
        <v/>
      </c>
      <c r="BF330" s="69" t="str">
        <f>IF(Z330=Z331,"",SUM(AW$9:AW330)-SUM(BF$9:BF329))</f>
        <v/>
      </c>
      <c r="BG330" s="12">
        <f t="shared" si="186"/>
        <v>322</v>
      </c>
    </row>
    <row r="331" spans="1:59" ht="20.100000000000001" customHeight="1">
      <c r="A331" s="13">
        <f t="shared" si="185"/>
        <v>323</v>
      </c>
      <c r="B331" s="153"/>
      <c r="C331" s="33"/>
      <c r="D331" s="33"/>
      <c r="E331" s="154"/>
      <c r="F331" s="155"/>
      <c r="G331" s="156"/>
      <c r="H331" s="19" t="str">
        <f t="shared" si="187"/>
        <v/>
      </c>
      <c r="I331" s="157"/>
      <c r="J331" s="19" t="str">
        <f t="shared" si="188"/>
        <v/>
      </c>
      <c r="K331" s="33"/>
      <c r="L331" s="34"/>
      <c r="M331" s="34"/>
      <c r="N331" s="19" t="str">
        <f t="shared" si="189"/>
        <v/>
      </c>
      <c r="O331" s="157"/>
      <c r="P331" s="19" t="str">
        <f t="shared" si="190"/>
        <v/>
      </c>
      <c r="Q331" s="19" t="str">
        <f t="shared" si="191"/>
        <v/>
      </c>
      <c r="R331" s="22"/>
      <c r="S331" s="33"/>
      <c r="T331" s="35" t="str">
        <f>IF(E331="","",Instructions!$B$5)</f>
        <v/>
      </c>
      <c r="U331" s="75" t="str">
        <f>IF(E331="","",Instructions!$C$5)</f>
        <v/>
      </c>
      <c r="V331" s="87" t="str">
        <f t="shared" si="192"/>
        <v/>
      </c>
      <c r="W331" s="72" t="str">
        <f>IF(E331="","",VLOOKUP(D331,Supervisors!$B$9:$F$32,5,FALSE))</f>
        <v/>
      </c>
      <c r="X331" s="72" t="str">
        <f>IF(E331="","",VLOOKUP(D331,Supervisors!$B$9:$G$32,6,FALSE))</f>
        <v/>
      </c>
      <c r="Y331" s="20" t="str">
        <f t="shared" si="193"/>
        <v/>
      </c>
      <c r="Z331" s="20" t="str">
        <f t="shared" si="194"/>
        <v/>
      </c>
      <c r="AA331" s="20" t="str">
        <f t="shared" si="195"/>
        <v/>
      </c>
      <c r="AB331" s="20" t="str">
        <f t="shared" si="196"/>
        <v/>
      </c>
      <c r="AC331" s="20" t="str">
        <f t="shared" si="197"/>
        <v/>
      </c>
      <c r="AD331" s="20" t="str">
        <f t="shared" si="198"/>
        <v/>
      </c>
      <c r="AE331" s="20" t="str">
        <f>IF(E331="","",SUM( INDEX( $H$9, 1) : H331))</f>
        <v/>
      </c>
      <c r="AF331" s="20" t="str">
        <f t="shared" si="199"/>
        <v/>
      </c>
      <c r="AG331" s="20" t="str">
        <f>IF(E331="","",SUM($AF$9:AF331))</f>
        <v/>
      </c>
      <c r="AH331" s="43" t="str">
        <f t="shared" si="200"/>
        <v/>
      </c>
      <c r="AI331" s="20" t="str">
        <f t="shared" si="201"/>
        <v/>
      </c>
      <c r="AJ331" s="20" t="str">
        <f t="shared" si="202"/>
        <v/>
      </c>
      <c r="AK331" s="20" t="str">
        <f t="shared" si="203"/>
        <v/>
      </c>
      <c r="AL331" s="20" t="str">
        <f>IF(E331="","",SUM( INDEX($I$9, 1) : I331))</f>
        <v/>
      </c>
      <c r="AM331" s="20" t="str">
        <f t="shared" si="204"/>
        <v/>
      </c>
      <c r="AN331" s="20" t="str">
        <f>IF(E331="","",SUM( INDEX($AM$9, 1) : AM331))</f>
        <v/>
      </c>
      <c r="AO331" s="43" t="str">
        <f t="shared" si="205"/>
        <v/>
      </c>
      <c r="AP331" s="43" t="str">
        <f t="shared" si="206"/>
        <v/>
      </c>
      <c r="AQ331" s="35" t="str">
        <f t="shared" si="207"/>
        <v/>
      </c>
      <c r="AR331" s="35" t="str">
        <f t="shared" si="208"/>
        <v/>
      </c>
      <c r="AS331" s="35" t="str">
        <f t="shared" si="209"/>
        <v/>
      </c>
      <c r="AT331" s="35" t="str">
        <f t="shared" si="210"/>
        <v/>
      </c>
      <c r="AU331" s="35" t="str">
        <f t="shared" si="211"/>
        <v/>
      </c>
      <c r="AV331" s="35" t="str">
        <f t="shared" si="212"/>
        <v/>
      </c>
      <c r="AW331" s="58" t="str">
        <f t="shared" si="213"/>
        <v/>
      </c>
      <c r="AX331" s="62" t="str">
        <f t="shared" si="214"/>
        <v/>
      </c>
      <c r="AY331" s="62" t="str">
        <f t="shared" si="215"/>
        <v/>
      </c>
      <c r="AZ331" s="62" t="str">
        <f t="shared" si="216"/>
        <v/>
      </c>
      <c r="BA331" s="62" t="str">
        <f t="shared" si="217"/>
        <v/>
      </c>
      <c r="BB331" s="62" t="str">
        <f t="shared" si="218"/>
        <v/>
      </c>
      <c r="BC331" s="62" t="str">
        <f t="shared" si="219"/>
        <v/>
      </c>
      <c r="BD331" s="69" t="str">
        <f t="shared" si="220"/>
        <v/>
      </c>
      <c r="BE331" s="69" t="str">
        <f t="shared" si="221"/>
        <v/>
      </c>
      <c r="BF331" s="69" t="str">
        <f>IF(Z331=Z332,"",SUM(AW$9:AW331)-SUM(BF$9:BF330))</f>
        <v/>
      </c>
      <c r="BG331" s="12">
        <f t="shared" si="186"/>
        <v>323</v>
      </c>
    </row>
    <row r="332" spans="1:59" ht="20.100000000000001" customHeight="1">
      <c r="A332" s="13">
        <f t="shared" si="185"/>
        <v>324</v>
      </c>
      <c r="B332" s="153"/>
      <c r="C332" s="33"/>
      <c r="D332" s="33"/>
      <c r="E332" s="154"/>
      <c r="F332" s="155"/>
      <c r="G332" s="156"/>
      <c r="H332" s="19" t="str">
        <f t="shared" si="187"/>
        <v/>
      </c>
      <c r="I332" s="157"/>
      <c r="J332" s="19" t="str">
        <f t="shared" si="188"/>
        <v/>
      </c>
      <c r="K332" s="33"/>
      <c r="L332" s="34"/>
      <c r="M332" s="34"/>
      <c r="N332" s="19" t="str">
        <f t="shared" si="189"/>
        <v/>
      </c>
      <c r="O332" s="157"/>
      <c r="P332" s="19" t="str">
        <f t="shared" si="190"/>
        <v/>
      </c>
      <c r="Q332" s="19" t="str">
        <f t="shared" si="191"/>
        <v/>
      </c>
      <c r="R332" s="22"/>
      <c r="S332" s="33"/>
      <c r="T332" s="35" t="str">
        <f>IF(E332="","",Instructions!$B$5)</f>
        <v/>
      </c>
      <c r="U332" s="75" t="str">
        <f>IF(E332="","",Instructions!$C$5)</f>
        <v/>
      </c>
      <c r="V332" s="87" t="str">
        <f t="shared" si="192"/>
        <v/>
      </c>
      <c r="W332" s="72" t="str">
        <f>IF(E332="","",VLOOKUP(D332,Supervisors!$B$9:$F$32,5,FALSE))</f>
        <v/>
      </c>
      <c r="X332" s="72" t="str">
        <f>IF(E332="","",VLOOKUP(D332,Supervisors!$B$9:$G$32,6,FALSE))</f>
        <v/>
      </c>
      <c r="Y332" s="20" t="str">
        <f t="shared" si="193"/>
        <v/>
      </c>
      <c r="Z332" s="20" t="str">
        <f t="shared" si="194"/>
        <v/>
      </c>
      <c r="AA332" s="20" t="str">
        <f t="shared" si="195"/>
        <v/>
      </c>
      <c r="AB332" s="20" t="str">
        <f t="shared" si="196"/>
        <v/>
      </c>
      <c r="AC332" s="20" t="str">
        <f t="shared" si="197"/>
        <v/>
      </c>
      <c r="AD332" s="20" t="str">
        <f t="shared" si="198"/>
        <v/>
      </c>
      <c r="AE332" s="20" t="str">
        <f>IF(E332="","",SUM( INDEX( $H$9, 1) : H332))</f>
        <v/>
      </c>
      <c r="AF332" s="20" t="str">
        <f t="shared" si="199"/>
        <v/>
      </c>
      <c r="AG332" s="20" t="str">
        <f>IF(E332="","",SUM($AF$9:AF332))</f>
        <v/>
      </c>
      <c r="AH332" s="43" t="str">
        <f t="shared" si="200"/>
        <v/>
      </c>
      <c r="AI332" s="20" t="str">
        <f t="shared" si="201"/>
        <v/>
      </c>
      <c r="AJ332" s="20" t="str">
        <f t="shared" si="202"/>
        <v/>
      </c>
      <c r="AK332" s="20" t="str">
        <f t="shared" si="203"/>
        <v/>
      </c>
      <c r="AL332" s="20" t="str">
        <f>IF(E332="","",SUM( INDEX($I$9, 1) : I332))</f>
        <v/>
      </c>
      <c r="AM332" s="20" t="str">
        <f t="shared" si="204"/>
        <v/>
      </c>
      <c r="AN332" s="20" t="str">
        <f>IF(E332="","",SUM( INDEX($AM$9, 1) : AM332))</f>
        <v/>
      </c>
      <c r="AO332" s="43" t="str">
        <f t="shared" si="205"/>
        <v/>
      </c>
      <c r="AP332" s="43" t="str">
        <f t="shared" si="206"/>
        <v/>
      </c>
      <c r="AQ332" s="35" t="str">
        <f t="shared" si="207"/>
        <v/>
      </c>
      <c r="AR332" s="35" t="str">
        <f t="shared" si="208"/>
        <v/>
      </c>
      <c r="AS332" s="35" t="str">
        <f t="shared" si="209"/>
        <v/>
      </c>
      <c r="AT332" s="35" t="str">
        <f t="shared" si="210"/>
        <v/>
      </c>
      <c r="AU332" s="35" t="str">
        <f t="shared" si="211"/>
        <v/>
      </c>
      <c r="AV332" s="35" t="str">
        <f t="shared" si="212"/>
        <v/>
      </c>
      <c r="AW332" s="58" t="str">
        <f t="shared" si="213"/>
        <v/>
      </c>
      <c r="AX332" s="62" t="str">
        <f t="shared" si="214"/>
        <v/>
      </c>
      <c r="AY332" s="62" t="str">
        <f t="shared" si="215"/>
        <v/>
      </c>
      <c r="AZ332" s="62" t="str">
        <f t="shared" si="216"/>
        <v/>
      </c>
      <c r="BA332" s="62" t="str">
        <f t="shared" si="217"/>
        <v/>
      </c>
      <c r="BB332" s="62" t="str">
        <f t="shared" si="218"/>
        <v/>
      </c>
      <c r="BC332" s="62" t="str">
        <f t="shared" si="219"/>
        <v/>
      </c>
      <c r="BD332" s="69" t="str">
        <f t="shared" si="220"/>
        <v/>
      </c>
      <c r="BE332" s="69" t="str">
        <f t="shared" si="221"/>
        <v/>
      </c>
      <c r="BF332" s="69" t="str">
        <f>IF(Z332=Z333,"",SUM(AW$9:AW332)-SUM(BF$9:BF331))</f>
        <v/>
      </c>
      <c r="BG332" s="12">
        <f t="shared" si="186"/>
        <v>324</v>
      </c>
    </row>
    <row r="333" spans="1:59" ht="20.100000000000001" customHeight="1">
      <c r="A333" s="13">
        <f t="shared" si="185"/>
        <v>325</v>
      </c>
      <c r="B333" s="153"/>
      <c r="C333" s="33"/>
      <c r="D333" s="33"/>
      <c r="E333" s="154"/>
      <c r="F333" s="155"/>
      <c r="G333" s="156"/>
      <c r="H333" s="19" t="str">
        <f t="shared" si="187"/>
        <v/>
      </c>
      <c r="I333" s="157"/>
      <c r="J333" s="19" t="str">
        <f t="shared" si="188"/>
        <v/>
      </c>
      <c r="K333" s="33"/>
      <c r="L333" s="34"/>
      <c r="M333" s="34"/>
      <c r="N333" s="19" t="str">
        <f t="shared" si="189"/>
        <v/>
      </c>
      <c r="O333" s="157"/>
      <c r="P333" s="19" t="str">
        <f t="shared" si="190"/>
        <v/>
      </c>
      <c r="Q333" s="19" t="str">
        <f t="shared" si="191"/>
        <v/>
      </c>
      <c r="R333" s="22"/>
      <c r="S333" s="33"/>
      <c r="T333" s="35" t="str">
        <f>IF(E333="","",Instructions!$B$5)</f>
        <v/>
      </c>
      <c r="U333" s="75" t="str">
        <f>IF(E333="","",Instructions!$C$5)</f>
        <v/>
      </c>
      <c r="V333" s="87" t="str">
        <f t="shared" si="192"/>
        <v/>
      </c>
      <c r="W333" s="72" t="str">
        <f>IF(E333="","",VLOOKUP(D333,Supervisors!$B$9:$F$32,5,FALSE))</f>
        <v/>
      </c>
      <c r="X333" s="72" t="str">
        <f>IF(E333="","",VLOOKUP(D333,Supervisors!$B$9:$G$32,6,FALSE))</f>
        <v/>
      </c>
      <c r="Y333" s="20" t="str">
        <f t="shared" si="193"/>
        <v/>
      </c>
      <c r="Z333" s="20" t="str">
        <f t="shared" si="194"/>
        <v/>
      </c>
      <c r="AA333" s="20" t="str">
        <f t="shared" si="195"/>
        <v/>
      </c>
      <c r="AB333" s="20" t="str">
        <f t="shared" si="196"/>
        <v/>
      </c>
      <c r="AC333" s="20" t="str">
        <f t="shared" si="197"/>
        <v/>
      </c>
      <c r="AD333" s="20" t="str">
        <f t="shared" si="198"/>
        <v/>
      </c>
      <c r="AE333" s="20" t="str">
        <f>IF(E333="","",SUM( INDEX( $H$9, 1) : H333))</f>
        <v/>
      </c>
      <c r="AF333" s="20" t="str">
        <f t="shared" si="199"/>
        <v/>
      </c>
      <c r="AG333" s="20" t="str">
        <f>IF(E333="","",SUM($AF$9:AF333))</f>
        <v/>
      </c>
      <c r="AH333" s="43" t="str">
        <f t="shared" si="200"/>
        <v/>
      </c>
      <c r="AI333" s="20" t="str">
        <f t="shared" si="201"/>
        <v/>
      </c>
      <c r="AJ333" s="20" t="str">
        <f t="shared" si="202"/>
        <v/>
      </c>
      <c r="AK333" s="20" t="str">
        <f t="shared" si="203"/>
        <v/>
      </c>
      <c r="AL333" s="20" t="str">
        <f>IF(E333="","",SUM( INDEX($I$9, 1) : I333))</f>
        <v/>
      </c>
      <c r="AM333" s="20" t="str">
        <f t="shared" si="204"/>
        <v/>
      </c>
      <c r="AN333" s="20" t="str">
        <f>IF(E333="","",SUM( INDEX($AM$9, 1) : AM333))</f>
        <v/>
      </c>
      <c r="AO333" s="43" t="str">
        <f t="shared" si="205"/>
        <v/>
      </c>
      <c r="AP333" s="43" t="str">
        <f t="shared" si="206"/>
        <v/>
      </c>
      <c r="AQ333" s="35" t="str">
        <f t="shared" si="207"/>
        <v/>
      </c>
      <c r="AR333" s="35" t="str">
        <f t="shared" si="208"/>
        <v/>
      </c>
      <c r="AS333" s="35" t="str">
        <f t="shared" si="209"/>
        <v/>
      </c>
      <c r="AT333" s="35" t="str">
        <f t="shared" si="210"/>
        <v/>
      </c>
      <c r="AU333" s="35" t="str">
        <f t="shared" si="211"/>
        <v/>
      </c>
      <c r="AV333" s="35" t="str">
        <f t="shared" si="212"/>
        <v/>
      </c>
      <c r="AW333" s="58" t="str">
        <f t="shared" si="213"/>
        <v/>
      </c>
      <c r="AX333" s="62" t="str">
        <f t="shared" si="214"/>
        <v/>
      </c>
      <c r="AY333" s="62" t="str">
        <f t="shared" si="215"/>
        <v/>
      </c>
      <c r="AZ333" s="62" t="str">
        <f t="shared" si="216"/>
        <v/>
      </c>
      <c r="BA333" s="62" t="str">
        <f t="shared" si="217"/>
        <v/>
      </c>
      <c r="BB333" s="62" t="str">
        <f t="shared" si="218"/>
        <v/>
      </c>
      <c r="BC333" s="62" t="str">
        <f t="shared" si="219"/>
        <v/>
      </c>
      <c r="BD333" s="69" t="str">
        <f t="shared" si="220"/>
        <v/>
      </c>
      <c r="BE333" s="69" t="str">
        <f t="shared" si="221"/>
        <v/>
      </c>
      <c r="BF333" s="69" t="str">
        <f>IF(Z333=Z334,"",SUM(AW$9:AW333)-SUM(BF$9:BF332))</f>
        <v/>
      </c>
      <c r="BG333" s="12">
        <f t="shared" si="186"/>
        <v>325</v>
      </c>
    </row>
    <row r="334" spans="1:59" ht="20.100000000000001" customHeight="1">
      <c r="A334" s="13">
        <f t="shared" si="185"/>
        <v>326</v>
      </c>
      <c r="B334" s="153"/>
      <c r="C334" s="33"/>
      <c r="D334" s="33"/>
      <c r="E334" s="154"/>
      <c r="F334" s="155"/>
      <c r="G334" s="156"/>
      <c r="H334" s="19" t="str">
        <f t="shared" si="187"/>
        <v/>
      </c>
      <c r="I334" s="157"/>
      <c r="J334" s="19" t="str">
        <f t="shared" si="188"/>
        <v/>
      </c>
      <c r="K334" s="33"/>
      <c r="L334" s="34"/>
      <c r="M334" s="34"/>
      <c r="N334" s="19" t="str">
        <f t="shared" si="189"/>
        <v/>
      </c>
      <c r="O334" s="157"/>
      <c r="P334" s="19" t="str">
        <f t="shared" si="190"/>
        <v/>
      </c>
      <c r="Q334" s="19" t="str">
        <f t="shared" si="191"/>
        <v/>
      </c>
      <c r="R334" s="22"/>
      <c r="S334" s="33"/>
      <c r="T334" s="35" t="str">
        <f>IF(E334="","",Instructions!$B$5)</f>
        <v/>
      </c>
      <c r="U334" s="75" t="str">
        <f>IF(E334="","",Instructions!$C$5)</f>
        <v/>
      </c>
      <c r="V334" s="87" t="str">
        <f t="shared" si="192"/>
        <v/>
      </c>
      <c r="W334" s="72" t="str">
        <f>IF(E334="","",VLOOKUP(D334,Supervisors!$B$9:$F$32,5,FALSE))</f>
        <v/>
      </c>
      <c r="X334" s="72" t="str">
        <f>IF(E334="","",VLOOKUP(D334,Supervisors!$B$9:$G$32,6,FALSE))</f>
        <v/>
      </c>
      <c r="Y334" s="20" t="str">
        <f t="shared" si="193"/>
        <v/>
      </c>
      <c r="Z334" s="20" t="str">
        <f t="shared" si="194"/>
        <v/>
      </c>
      <c r="AA334" s="20" t="str">
        <f t="shared" si="195"/>
        <v/>
      </c>
      <c r="AB334" s="20" t="str">
        <f t="shared" si="196"/>
        <v/>
      </c>
      <c r="AC334" s="20" t="str">
        <f t="shared" si="197"/>
        <v/>
      </c>
      <c r="AD334" s="20" t="str">
        <f t="shared" si="198"/>
        <v/>
      </c>
      <c r="AE334" s="20" t="str">
        <f>IF(E334="","",SUM( INDEX( $H$9, 1) : H334))</f>
        <v/>
      </c>
      <c r="AF334" s="20" t="str">
        <f t="shared" si="199"/>
        <v/>
      </c>
      <c r="AG334" s="20" t="str">
        <f>IF(E334="","",SUM($AF$9:AF334))</f>
        <v/>
      </c>
      <c r="AH334" s="43" t="str">
        <f t="shared" si="200"/>
        <v/>
      </c>
      <c r="AI334" s="20" t="str">
        <f t="shared" si="201"/>
        <v/>
      </c>
      <c r="AJ334" s="20" t="str">
        <f t="shared" si="202"/>
        <v/>
      </c>
      <c r="AK334" s="20" t="str">
        <f t="shared" si="203"/>
        <v/>
      </c>
      <c r="AL334" s="20" t="str">
        <f>IF(E334="","",SUM( INDEX($I$9, 1) : I334))</f>
        <v/>
      </c>
      <c r="AM334" s="20" t="str">
        <f t="shared" si="204"/>
        <v/>
      </c>
      <c r="AN334" s="20" t="str">
        <f>IF(E334="","",SUM( INDEX($AM$9, 1) : AM334))</f>
        <v/>
      </c>
      <c r="AO334" s="43" t="str">
        <f t="shared" si="205"/>
        <v/>
      </c>
      <c r="AP334" s="43" t="str">
        <f t="shared" si="206"/>
        <v/>
      </c>
      <c r="AQ334" s="35" t="str">
        <f t="shared" si="207"/>
        <v/>
      </c>
      <c r="AR334" s="35" t="str">
        <f t="shared" si="208"/>
        <v/>
      </c>
      <c r="AS334" s="35" t="str">
        <f t="shared" si="209"/>
        <v/>
      </c>
      <c r="AT334" s="35" t="str">
        <f t="shared" si="210"/>
        <v/>
      </c>
      <c r="AU334" s="35" t="str">
        <f t="shared" si="211"/>
        <v/>
      </c>
      <c r="AV334" s="35" t="str">
        <f t="shared" si="212"/>
        <v/>
      </c>
      <c r="AW334" s="58" t="str">
        <f t="shared" si="213"/>
        <v/>
      </c>
      <c r="AX334" s="62" t="str">
        <f t="shared" si="214"/>
        <v/>
      </c>
      <c r="AY334" s="62" t="str">
        <f t="shared" si="215"/>
        <v/>
      </c>
      <c r="AZ334" s="62" t="str">
        <f t="shared" si="216"/>
        <v/>
      </c>
      <c r="BA334" s="62" t="str">
        <f t="shared" si="217"/>
        <v/>
      </c>
      <c r="BB334" s="62" t="str">
        <f t="shared" si="218"/>
        <v/>
      </c>
      <c r="BC334" s="62" t="str">
        <f t="shared" si="219"/>
        <v/>
      </c>
      <c r="BD334" s="69" t="str">
        <f t="shared" si="220"/>
        <v/>
      </c>
      <c r="BE334" s="69" t="str">
        <f t="shared" si="221"/>
        <v/>
      </c>
      <c r="BF334" s="69" t="str">
        <f>IF(Z334=Z335,"",SUM(AW$9:AW334)-SUM(BF$9:BF333))</f>
        <v/>
      </c>
      <c r="BG334" s="12">
        <f t="shared" si="186"/>
        <v>326</v>
      </c>
    </row>
    <row r="335" spans="1:59" ht="20.100000000000001" customHeight="1">
      <c r="A335" s="13">
        <f t="shared" si="185"/>
        <v>327</v>
      </c>
      <c r="B335" s="153"/>
      <c r="C335" s="33"/>
      <c r="D335" s="33"/>
      <c r="E335" s="154"/>
      <c r="F335" s="155"/>
      <c r="G335" s="156"/>
      <c r="H335" s="19" t="str">
        <f t="shared" si="187"/>
        <v/>
      </c>
      <c r="I335" s="157"/>
      <c r="J335" s="19" t="str">
        <f t="shared" si="188"/>
        <v/>
      </c>
      <c r="K335" s="33"/>
      <c r="L335" s="34"/>
      <c r="M335" s="34"/>
      <c r="N335" s="19" t="str">
        <f t="shared" si="189"/>
        <v/>
      </c>
      <c r="O335" s="157"/>
      <c r="P335" s="19" t="str">
        <f t="shared" si="190"/>
        <v/>
      </c>
      <c r="Q335" s="19" t="str">
        <f t="shared" si="191"/>
        <v/>
      </c>
      <c r="R335" s="22"/>
      <c r="S335" s="33"/>
      <c r="T335" s="35" t="str">
        <f>IF(E335="","",Instructions!$B$5)</f>
        <v/>
      </c>
      <c r="U335" s="75" t="str">
        <f>IF(E335="","",Instructions!$C$5)</f>
        <v/>
      </c>
      <c r="V335" s="87" t="str">
        <f t="shared" si="192"/>
        <v/>
      </c>
      <c r="W335" s="72" t="str">
        <f>IF(E335="","",VLOOKUP(D335,Supervisors!$B$9:$F$32,5,FALSE))</f>
        <v/>
      </c>
      <c r="X335" s="72" t="str">
        <f>IF(E335="","",VLOOKUP(D335,Supervisors!$B$9:$G$32,6,FALSE))</f>
        <v/>
      </c>
      <c r="Y335" s="20" t="str">
        <f t="shared" si="193"/>
        <v/>
      </c>
      <c r="Z335" s="20" t="str">
        <f t="shared" si="194"/>
        <v/>
      </c>
      <c r="AA335" s="20" t="str">
        <f t="shared" si="195"/>
        <v/>
      </c>
      <c r="AB335" s="20" t="str">
        <f t="shared" si="196"/>
        <v/>
      </c>
      <c r="AC335" s="20" t="str">
        <f t="shared" si="197"/>
        <v/>
      </c>
      <c r="AD335" s="20" t="str">
        <f t="shared" si="198"/>
        <v/>
      </c>
      <c r="AE335" s="20" t="str">
        <f>IF(E335="","",SUM( INDEX( $H$9, 1) : H335))</f>
        <v/>
      </c>
      <c r="AF335" s="20" t="str">
        <f t="shared" si="199"/>
        <v/>
      </c>
      <c r="AG335" s="20" t="str">
        <f>IF(E335="","",SUM($AF$9:AF335))</f>
        <v/>
      </c>
      <c r="AH335" s="43" t="str">
        <f t="shared" si="200"/>
        <v/>
      </c>
      <c r="AI335" s="20" t="str">
        <f t="shared" si="201"/>
        <v/>
      </c>
      <c r="AJ335" s="20" t="str">
        <f t="shared" si="202"/>
        <v/>
      </c>
      <c r="AK335" s="20" t="str">
        <f t="shared" si="203"/>
        <v/>
      </c>
      <c r="AL335" s="20" t="str">
        <f>IF(E335="","",SUM( INDEX($I$9, 1) : I335))</f>
        <v/>
      </c>
      <c r="AM335" s="20" t="str">
        <f t="shared" si="204"/>
        <v/>
      </c>
      <c r="AN335" s="20" t="str">
        <f>IF(E335="","",SUM( INDEX($AM$9, 1) : AM335))</f>
        <v/>
      </c>
      <c r="AO335" s="43" t="str">
        <f t="shared" si="205"/>
        <v/>
      </c>
      <c r="AP335" s="43" t="str">
        <f t="shared" si="206"/>
        <v/>
      </c>
      <c r="AQ335" s="35" t="str">
        <f t="shared" si="207"/>
        <v/>
      </c>
      <c r="AR335" s="35" t="str">
        <f t="shared" si="208"/>
        <v/>
      </c>
      <c r="AS335" s="35" t="str">
        <f t="shared" si="209"/>
        <v/>
      </c>
      <c r="AT335" s="35" t="str">
        <f t="shared" si="210"/>
        <v/>
      </c>
      <c r="AU335" s="35" t="str">
        <f t="shared" si="211"/>
        <v/>
      </c>
      <c r="AV335" s="35" t="str">
        <f t="shared" si="212"/>
        <v/>
      </c>
      <c r="AW335" s="58" t="str">
        <f t="shared" si="213"/>
        <v/>
      </c>
      <c r="AX335" s="62" t="str">
        <f t="shared" si="214"/>
        <v/>
      </c>
      <c r="AY335" s="62" t="str">
        <f t="shared" si="215"/>
        <v/>
      </c>
      <c r="AZ335" s="62" t="str">
        <f t="shared" si="216"/>
        <v/>
      </c>
      <c r="BA335" s="62" t="str">
        <f t="shared" si="217"/>
        <v/>
      </c>
      <c r="BB335" s="62" t="str">
        <f t="shared" si="218"/>
        <v/>
      </c>
      <c r="BC335" s="62" t="str">
        <f t="shared" si="219"/>
        <v/>
      </c>
      <c r="BD335" s="69" t="str">
        <f t="shared" si="220"/>
        <v/>
      </c>
      <c r="BE335" s="69" t="str">
        <f t="shared" si="221"/>
        <v/>
      </c>
      <c r="BF335" s="69" t="str">
        <f>IF(Z335=Z336,"",SUM(AW$9:AW335)-SUM(BF$9:BF334))</f>
        <v/>
      </c>
      <c r="BG335" s="12">
        <f t="shared" si="186"/>
        <v>327</v>
      </c>
    </row>
    <row r="336" spans="1:59" ht="20.100000000000001" customHeight="1">
      <c r="A336" s="13">
        <f t="shared" si="185"/>
        <v>328</v>
      </c>
      <c r="B336" s="153"/>
      <c r="C336" s="33"/>
      <c r="D336" s="33"/>
      <c r="E336" s="154"/>
      <c r="F336" s="155"/>
      <c r="G336" s="156"/>
      <c r="H336" s="19" t="str">
        <f t="shared" si="187"/>
        <v/>
      </c>
      <c r="I336" s="157"/>
      <c r="J336" s="19" t="str">
        <f t="shared" si="188"/>
        <v/>
      </c>
      <c r="K336" s="33"/>
      <c r="L336" s="34"/>
      <c r="M336" s="34"/>
      <c r="N336" s="19" t="str">
        <f t="shared" si="189"/>
        <v/>
      </c>
      <c r="O336" s="157"/>
      <c r="P336" s="19" t="str">
        <f t="shared" si="190"/>
        <v/>
      </c>
      <c r="Q336" s="19" t="str">
        <f t="shared" si="191"/>
        <v/>
      </c>
      <c r="R336" s="22"/>
      <c r="S336" s="33"/>
      <c r="T336" s="35" t="str">
        <f>IF(E336="","",Instructions!$B$5)</f>
        <v/>
      </c>
      <c r="U336" s="75" t="str">
        <f>IF(E336="","",Instructions!$C$5)</f>
        <v/>
      </c>
      <c r="V336" s="87" t="str">
        <f t="shared" si="192"/>
        <v/>
      </c>
      <c r="W336" s="72" t="str">
        <f>IF(E336="","",VLOOKUP(D336,Supervisors!$B$9:$F$32,5,FALSE))</f>
        <v/>
      </c>
      <c r="X336" s="72" t="str">
        <f>IF(E336="","",VLOOKUP(D336,Supervisors!$B$9:$G$32,6,FALSE))</f>
        <v/>
      </c>
      <c r="Y336" s="20" t="str">
        <f t="shared" si="193"/>
        <v/>
      </c>
      <c r="Z336" s="20" t="str">
        <f t="shared" si="194"/>
        <v/>
      </c>
      <c r="AA336" s="20" t="str">
        <f t="shared" si="195"/>
        <v/>
      </c>
      <c r="AB336" s="20" t="str">
        <f t="shared" si="196"/>
        <v/>
      </c>
      <c r="AC336" s="20" t="str">
        <f t="shared" si="197"/>
        <v/>
      </c>
      <c r="AD336" s="20" t="str">
        <f t="shared" si="198"/>
        <v/>
      </c>
      <c r="AE336" s="20" t="str">
        <f>IF(E336="","",SUM( INDEX( $H$9, 1) : H336))</f>
        <v/>
      </c>
      <c r="AF336" s="20" t="str">
        <f t="shared" si="199"/>
        <v/>
      </c>
      <c r="AG336" s="20" t="str">
        <f>IF(E336="","",SUM($AF$9:AF336))</f>
        <v/>
      </c>
      <c r="AH336" s="43" t="str">
        <f t="shared" si="200"/>
        <v/>
      </c>
      <c r="AI336" s="20" t="str">
        <f t="shared" si="201"/>
        <v/>
      </c>
      <c r="AJ336" s="20" t="str">
        <f t="shared" si="202"/>
        <v/>
      </c>
      <c r="AK336" s="20" t="str">
        <f t="shared" si="203"/>
        <v/>
      </c>
      <c r="AL336" s="20" t="str">
        <f>IF(E336="","",SUM( INDEX($I$9, 1) : I336))</f>
        <v/>
      </c>
      <c r="AM336" s="20" t="str">
        <f t="shared" si="204"/>
        <v/>
      </c>
      <c r="AN336" s="20" t="str">
        <f>IF(E336="","",SUM( INDEX($AM$9, 1) : AM336))</f>
        <v/>
      </c>
      <c r="AO336" s="43" t="str">
        <f t="shared" si="205"/>
        <v/>
      </c>
      <c r="AP336" s="43" t="str">
        <f t="shared" si="206"/>
        <v/>
      </c>
      <c r="AQ336" s="35" t="str">
        <f t="shared" si="207"/>
        <v/>
      </c>
      <c r="AR336" s="35" t="str">
        <f t="shared" si="208"/>
        <v/>
      </c>
      <c r="AS336" s="35" t="str">
        <f t="shared" si="209"/>
        <v/>
      </c>
      <c r="AT336" s="35" t="str">
        <f t="shared" si="210"/>
        <v/>
      </c>
      <c r="AU336" s="35" t="str">
        <f t="shared" si="211"/>
        <v/>
      </c>
      <c r="AV336" s="35" t="str">
        <f t="shared" si="212"/>
        <v/>
      </c>
      <c r="AW336" s="58" t="str">
        <f t="shared" si="213"/>
        <v/>
      </c>
      <c r="AX336" s="62" t="str">
        <f t="shared" si="214"/>
        <v/>
      </c>
      <c r="AY336" s="62" t="str">
        <f t="shared" si="215"/>
        <v/>
      </c>
      <c r="AZ336" s="62" t="str">
        <f t="shared" si="216"/>
        <v/>
      </c>
      <c r="BA336" s="62" t="str">
        <f t="shared" si="217"/>
        <v/>
      </c>
      <c r="BB336" s="62" t="str">
        <f t="shared" si="218"/>
        <v/>
      </c>
      <c r="BC336" s="62" t="str">
        <f t="shared" si="219"/>
        <v/>
      </c>
      <c r="BD336" s="69" t="str">
        <f t="shared" si="220"/>
        <v/>
      </c>
      <c r="BE336" s="69" t="str">
        <f t="shared" si="221"/>
        <v/>
      </c>
      <c r="BF336" s="69" t="str">
        <f>IF(Z336=Z337,"",SUM(AW$9:AW336)-SUM(BF$9:BF335))</f>
        <v/>
      </c>
      <c r="BG336" s="12">
        <f t="shared" si="186"/>
        <v>328</v>
      </c>
    </row>
    <row r="337" spans="1:59" ht="20.100000000000001" customHeight="1">
      <c r="A337" s="13">
        <f t="shared" si="185"/>
        <v>329</v>
      </c>
      <c r="B337" s="153"/>
      <c r="C337" s="33"/>
      <c r="D337" s="33"/>
      <c r="E337" s="154"/>
      <c r="F337" s="155"/>
      <c r="G337" s="156"/>
      <c r="H337" s="19" t="str">
        <f t="shared" si="187"/>
        <v/>
      </c>
      <c r="I337" s="157"/>
      <c r="J337" s="19" t="str">
        <f t="shared" si="188"/>
        <v/>
      </c>
      <c r="K337" s="33"/>
      <c r="L337" s="34"/>
      <c r="M337" s="34"/>
      <c r="N337" s="19" t="str">
        <f t="shared" si="189"/>
        <v/>
      </c>
      <c r="O337" s="157"/>
      <c r="P337" s="19" t="str">
        <f t="shared" si="190"/>
        <v/>
      </c>
      <c r="Q337" s="19" t="str">
        <f t="shared" si="191"/>
        <v/>
      </c>
      <c r="R337" s="22"/>
      <c r="S337" s="33"/>
      <c r="T337" s="35" t="str">
        <f>IF(E337="","",Instructions!$B$5)</f>
        <v/>
      </c>
      <c r="U337" s="75" t="str">
        <f>IF(E337="","",Instructions!$C$5)</f>
        <v/>
      </c>
      <c r="V337" s="87" t="str">
        <f t="shared" si="192"/>
        <v/>
      </c>
      <c r="W337" s="72" t="str">
        <f>IF(E337="","",VLOOKUP(D337,Supervisors!$B$9:$F$32,5,FALSE))</f>
        <v/>
      </c>
      <c r="X337" s="72" t="str">
        <f>IF(E337="","",VLOOKUP(D337,Supervisors!$B$9:$G$32,6,FALSE))</f>
        <v/>
      </c>
      <c r="Y337" s="20" t="str">
        <f t="shared" si="193"/>
        <v/>
      </c>
      <c r="Z337" s="20" t="str">
        <f t="shared" si="194"/>
        <v/>
      </c>
      <c r="AA337" s="20" t="str">
        <f t="shared" si="195"/>
        <v/>
      </c>
      <c r="AB337" s="20" t="str">
        <f t="shared" si="196"/>
        <v/>
      </c>
      <c r="AC337" s="20" t="str">
        <f t="shared" si="197"/>
        <v/>
      </c>
      <c r="AD337" s="20" t="str">
        <f t="shared" si="198"/>
        <v/>
      </c>
      <c r="AE337" s="20" t="str">
        <f>IF(E337="","",SUM( INDEX( $H$9, 1) : H337))</f>
        <v/>
      </c>
      <c r="AF337" s="20" t="str">
        <f t="shared" si="199"/>
        <v/>
      </c>
      <c r="AG337" s="20" t="str">
        <f>IF(E337="","",SUM($AF$9:AF337))</f>
        <v/>
      </c>
      <c r="AH337" s="43" t="str">
        <f t="shared" si="200"/>
        <v/>
      </c>
      <c r="AI337" s="20" t="str">
        <f t="shared" si="201"/>
        <v/>
      </c>
      <c r="AJ337" s="20" t="str">
        <f t="shared" si="202"/>
        <v/>
      </c>
      <c r="AK337" s="20" t="str">
        <f t="shared" si="203"/>
        <v/>
      </c>
      <c r="AL337" s="20" t="str">
        <f>IF(E337="","",SUM( INDEX($I$9, 1) : I337))</f>
        <v/>
      </c>
      <c r="AM337" s="20" t="str">
        <f t="shared" si="204"/>
        <v/>
      </c>
      <c r="AN337" s="20" t="str">
        <f>IF(E337="","",SUM( INDEX($AM$9, 1) : AM337))</f>
        <v/>
      </c>
      <c r="AO337" s="43" t="str">
        <f t="shared" si="205"/>
        <v/>
      </c>
      <c r="AP337" s="43" t="str">
        <f t="shared" si="206"/>
        <v/>
      </c>
      <c r="AQ337" s="35" t="str">
        <f t="shared" si="207"/>
        <v/>
      </c>
      <c r="AR337" s="35" t="str">
        <f t="shared" si="208"/>
        <v/>
      </c>
      <c r="AS337" s="35" t="str">
        <f t="shared" si="209"/>
        <v/>
      </c>
      <c r="AT337" s="35" t="str">
        <f t="shared" si="210"/>
        <v/>
      </c>
      <c r="AU337" s="35" t="str">
        <f t="shared" si="211"/>
        <v/>
      </c>
      <c r="AV337" s="35" t="str">
        <f t="shared" si="212"/>
        <v/>
      </c>
      <c r="AW337" s="58" t="str">
        <f t="shared" si="213"/>
        <v/>
      </c>
      <c r="AX337" s="62" t="str">
        <f t="shared" si="214"/>
        <v/>
      </c>
      <c r="AY337" s="62" t="str">
        <f t="shared" si="215"/>
        <v/>
      </c>
      <c r="AZ337" s="62" t="str">
        <f t="shared" si="216"/>
        <v/>
      </c>
      <c r="BA337" s="62" t="str">
        <f t="shared" si="217"/>
        <v/>
      </c>
      <c r="BB337" s="62" t="str">
        <f t="shared" si="218"/>
        <v/>
      </c>
      <c r="BC337" s="62" t="str">
        <f t="shared" si="219"/>
        <v/>
      </c>
      <c r="BD337" s="69" t="str">
        <f t="shared" si="220"/>
        <v/>
      </c>
      <c r="BE337" s="69" t="str">
        <f t="shared" si="221"/>
        <v/>
      </c>
      <c r="BF337" s="69" t="str">
        <f>IF(Z337=Z338,"",SUM(AW$9:AW337)-SUM(BF$9:BF336))</f>
        <v/>
      </c>
      <c r="BG337" s="12">
        <f t="shared" si="186"/>
        <v>329</v>
      </c>
    </row>
    <row r="338" spans="1:59" ht="20.100000000000001" customHeight="1">
      <c r="A338" s="13">
        <f t="shared" si="185"/>
        <v>330</v>
      </c>
      <c r="B338" s="153"/>
      <c r="C338" s="33"/>
      <c r="D338" s="33"/>
      <c r="E338" s="154"/>
      <c r="F338" s="155"/>
      <c r="G338" s="156"/>
      <c r="H338" s="19" t="str">
        <f t="shared" si="187"/>
        <v/>
      </c>
      <c r="I338" s="157"/>
      <c r="J338" s="19" t="str">
        <f t="shared" si="188"/>
        <v/>
      </c>
      <c r="K338" s="33"/>
      <c r="L338" s="34"/>
      <c r="M338" s="34"/>
      <c r="N338" s="19" t="str">
        <f t="shared" si="189"/>
        <v/>
      </c>
      <c r="O338" s="157"/>
      <c r="P338" s="19" t="str">
        <f t="shared" si="190"/>
        <v/>
      </c>
      <c r="Q338" s="19" t="str">
        <f t="shared" si="191"/>
        <v/>
      </c>
      <c r="R338" s="22"/>
      <c r="S338" s="33"/>
      <c r="T338" s="35" t="str">
        <f>IF(E338="","",Instructions!$B$5)</f>
        <v/>
      </c>
      <c r="U338" s="75" t="str">
        <f>IF(E338="","",Instructions!$C$5)</f>
        <v/>
      </c>
      <c r="V338" s="87" t="str">
        <f t="shared" si="192"/>
        <v/>
      </c>
      <c r="W338" s="72" t="str">
        <f>IF(E338="","",VLOOKUP(D338,Supervisors!$B$9:$F$32,5,FALSE))</f>
        <v/>
      </c>
      <c r="X338" s="72" t="str">
        <f>IF(E338="","",VLOOKUP(D338,Supervisors!$B$9:$G$32,6,FALSE))</f>
        <v/>
      </c>
      <c r="Y338" s="20" t="str">
        <f t="shared" si="193"/>
        <v/>
      </c>
      <c r="Z338" s="20" t="str">
        <f t="shared" si="194"/>
        <v/>
      </c>
      <c r="AA338" s="20" t="str">
        <f t="shared" si="195"/>
        <v/>
      </c>
      <c r="AB338" s="20" t="str">
        <f t="shared" si="196"/>
        <v/>
      </c>
      <c r="AC338" s="20" t="str">
        <f t="shared" si="197"/>
        <v/>
      </c>
      <c r="AD338" s="20" t="str">
        <f t="shared" si="198"/>
        <v/>
      </c>
      <c r="AE338" s="20" t="str">
        <f>IF(E338="","",SUM( INDEX( $H$9, 1) : H338))</f>
        <v/>
      </c>
      <c r="AF338" s="20" t="str">
        <f t="shared" si="199"/>
        <v/>
      </c>
      <c r="AG338" s="20" t="str">
        <f>IF(E338="","",SUM($AF$9:AF338))</f>
        <v/>
      </c>
      <c r="AH338" s="43" t="str">
        <f t="shared" si="200"/>
        <v/>
      </c>
      <c r="AI338" s="20" t="str">
        <f t="shared" si="201"/>
        <v/>
      </c>
      <c r="AJ338" s="20" t="str">
        <f t="shared" si="202"/>
        <v/>
      </c>
      <c r="AK338" s="20" t="str">
        <f t="shared" si="203"/>
        <v/>
      </c>
      <c r="AL338" s="20" t="str">
        <f>IF(E338="","",SUM( INDEX($I$9, 1) : I338))</f>
        <v/>
      </c>
      <c r="AM338" s="20" t="str">
        <f t="shared" si="204"/>
        <v/>
      </c>
      <c r="AN338" s="20" t="str">
        <f>IF(E338="","",SUM( INDEX($AM$9, 1) : AM338))</f>
        <v/>
      </c>
      <c r="AO338" s="43" t="str">
        <f t="shared" si="205"/>
        <v/>
      </c>
      <c r="AP338" s="43" t="str">
        <f t="shared" si="206"/>
        <v/>
      </c>
      <c r="AQ338" s="35" t="str">
        <f t="shared" si="207"/>
        <v/>
      </c>
      <c r="AR338" s="35" t="str">
        <f t="shared" si="208"/>
        <v/>
      </c>
      <c r="AS338" s="35" t="str">
        <f t="shared" si="209"/>
        <v/>
      </c>
      <c r="AT338" s="35" t="str">
        <f t="shared" si="210"/>
        <v/>
      </c>
      <c r="AU338" s="35" t="str">
        <f t="shared" si="211"/>
        <v/>
      </c>
      <c r="AV338" s="35" t="str">
        <f t="shared" si="212"/>
        <v/>
      </c>
      <c r="AW338" s="58" t="str">
        <f t="shared" si="213"/>
        <v/>
      </c>
      <c r="AX338" s="62" t="str">
        <f t="shared" si="214"/>
        <v/>
      </c>
      <c r="AY338" s="62" t="str">
        <f t="shared" si="215"/>
        <v/>
      </c>
      <c r="AZ338" s="62" t="str">
        <f t="shared" si="216"/>
        <v/>
      </c>
      <c r="BA338" s="62" t="str">
        <f t="shared" si="217"/>
        <v/>
      </c>
      <c r="BB338" s="62" t="str">
        <f t="shared" si="218"/>
        <v/>
      </c>
      <c r="BC338" s="62" t="str">
        <f t="shared" si="219"/>
        <v/>
      </c>
      <c r="BD338" s="69" t="str">
        <f t="shared" si="220"/>
        <v/>
      </c>
      <c r="BE338" s="69" t="str">
        <f t="shared" si="221"/>
        <v/>
      </c>
      <c r="BF338" s="69" t="str">
        <f>IF(Z338=Z339,"",SUM(AW$9:AW338)-SUM(BF$9:BF337))</f>
        <v/>
      </c>
      <c r="BG338" s="12">
        <f t="shared" si="186"/>
        <v>330</v>
      </c>
    </row>
    <row r="339" spans="1:59" ht="20.100000000000001" customHeight="1">
      <c r="A339" s="13">
        <f t="shared" si="185"/>
        <v>331</v>
      </c>
      <c r="B339" s="153"/>
      <c r="C339" s="33"/>
      <c r="D339" s="33"/>
      <c r="E339" s="154"/>
      <c r="F339" s="155"/>
      <c r="G339" s="156"/>
      <c r="H339" s="19" t="str">
        <f t="shared" si="187"/>
        <v/>
      </c>
      <c r="I339" s="157"/>
      <c r="J339" s="19" t="str">
        <f t="shared" si="188"/>
        <v/>
      </c>
      <c r="K339" s="33"/>
      <c r="L339" s="34"/>
      <c r="M339" s="34"/>
      <c r="N339" s="19" t="str">
        <f t="shared" si="189"/>
        <v/>
      </c>
      <c r="O339" s="157"/>
      <c r="P339" s="19" t="str">
        <f t="shared" si="190"/>
        <v/>
      </c>
      <c r="Q339" s="19" t="str">
        <f t="shared" si="191"/>
        <v/>
      </c>
      <c r="R339" s="22"/>
      <c r="S339" s="33"/>
      <c r="T339" s="35" t="str">
        <f>IF(E339="","",Instructions!$B$5)</f>
        <v/>
      </c>
      <c r="U339" s="75" t="str">
        <f>IF(E339="","",Instructions!$C$5)</f>
        <v/>
      </c>
      <c r="V339" s="87" t="str">
        <f t="shared" si="192"/>
        <v/>
      </c>
      <c r="W339" s="72" t="str">
        <f>IF(E339="","",VLOOKUP(D339,Supervisors!$B$9:$F$32,5,FALSE))</f>
        <v/>
      </c>
      <c r="X339" s="72" t="str">
        <f>IF(E339="","",VLOOKUP(D339,Supervisors!$B$9:$G$32,6,FALSE))</f>
        <v/>
      </c>
      <c r="Y339" s="20" t="str">
        <f t="shared" si="193"/>
        <v/>
      </c>
      <c r="Z339" s="20" t="str">
        <f t="shared" si="194"/>
        <v/>
      </c>
      <c r="AA339" s="20" t="str">
        <f t="shared" si="195"/>
        <v/>
      </c>
      <c r="AB339" s="20" t="str">
        <f t="shared" si="196"/>
        <v/>
      </c>
      <c r="AC339" s="20" t="str">
        <f t="shared" si="197"/>
        <v/>
      </c>
      <c r="AD339" s="20" t="str">
        <f t="shared" si="198"/>
        <v/>
      </c>
      <c r="AE339" s="20" t="str">
        <f>IF(E339="","",SUM( INDEX( $H$9, 1) : H339))</f>
        <v/>
      </c>
      <c r="AF339" s="20" t="str">
        <f t="shared" si="199"/>
        <v/>
      </c>
      <c r="AG339" s="20" t="str">
        <f>IF(E339="","",SUM($AF$9:AF339))</f>
        <v/>
      </c>
      <c r="AH339" s="43" t="str">
        <f t="shared" si="200"/>
        <v/>
      </c>
      <c r="AI339" s="20" t="str">
        <f t="shared" si="201"/>
        <v/>
      </c>
      <c r="AJ339" s="20" t="str">
        <f t="shared" si="202"/>
        <v/>
      </c>
      <c r="AK339" s="20" t="str">
        <f t="shared" si="203"/>
        <v/>
      </c>
      <c r="AL339" s="20" t="str">
        <f>IF(E339="","",SUM( INDEX($I$9, 1) : I339))</f>
        <v/>
      </c>
      <c r="AM339" s="20" t="str">
        <f t="shared" si="204"/>
        <v/>
      </c>
      <c r="AN339" s="20" t="str">
        <f>IF(E339="","",SUM( INDEX($AM$9, 1) : AM339))</f>
        <v/>
      </c>
      <c r="AO339" s="43" t="str">
        <f t="shared" si="205"/>
        <v/>
      </c>
      <c r="AP339" s="43" t="str">
        <f t="shared" si="206"/>
        <v/>
      </c>
      <c r="AQ339" s="35" t="str">
        <f t="shared" si="207"/>
        <v/>
      </c>
      <c r="AR339" s="35" t="str">
        <f t="shared" si="208"/>
        <v/>
      </c>
      <c r="AS339" s="35" t="str">
        <f t="shared" si="209"/>
        <v/>
      </c>
      <c r="AT339" s="35" t="str">
        <f t="shared" si="210"/>
        <v/>
      </c>
      <c r="AU339" s="35" t="str">
        <f t="shared" si="211"/>
        <v/>
      </c>
      <c r="AV339" s="35" t="str">
        <f t="shared" si="212"/>
        <v/>
      </c>
      <c r="AW339" s="58" t="str">
        <f t="shared" si="213"/>
        <v/>
      </c>
      <c r="AX339" s="62" t="str">
        <f t="shared" si="214"/>
        <v/>
      </c>
      <c r="AY339" s="62" t="str">
        <f t="shared" si="215"/>
        <v/>
      </c>
      <c r="AZ339" s="62" t="str">
        <f t="shared" si="216"/>
        <v/>
      </c>
      <c r="BA339" s="62" t="str">
        <f t="shared" si="217"/>
        <v/>
      </c>
      <c r="BB339" s="62" t="str">
        <f t="shared" si="218"/>
        <v/>
      </c>
      <c r="BC339" s="62" t="str">
        <f t="shared" si="219"/>
        <v/>
      </c>
      <c r="BD339" s="69" t="str">
        <f t="shared" si="220"/>
        <v/>
      </c>
      <c r="BE339" s="69" t="str">
        <f t="shared" si="221"/>
        <v/>
      </c>
      <c r="BF339" s="69" t="str">
        <f>IF(Z339=Z340,"",SUM(AW$9:AW339)-SUM(BF$9:BF338))</f>
        <v/>
      </c>
      <c r="BG339" s="12">
        <f t="shared" si="186"/>
        <v>331</v>
      </c>
    </row>
    <row r="340" spans="1:59" ht="20.100000000000001" customHeight="1">
      <c r="A340" s="13">
        <f t="shared" si="185"/>
        <v>332</v>
      </c>
      <c r="B340" s="153"/>
      <c r="C340" s="33"/>
      <c r="D340" s="33"/>
      <c r="E340" s="154"/>
      <c r="F340" s="155"/>
      <c r="G340" s="156"/>
      <c r="H340" s="19" t="str">
        <f t="shared" si="187"/>
        <v/>
      </c>
      <c r="I340" s="157"/>
      <c r="J340" s="19" t="str">
        <f t="shared" si="188"/>
        <v/>
      </c>
      <c r="K340" s="33"/>
      <c r="L340" s="34"/>
      <c r="M340" s="34"/>
      <c r="N340" s="19" t="str">
        <f t="shared" si="189"/>
        <v/>
      </c>
      <c r="O340" s="157"/>
      <c r="P340" s="19" t="str">
        <f t="shared" si="190"/>
        <v/>
      </c>
      <c r="Q340" s="19" t="str">
        <f t="shared" si="191"/>
        <v/>
      </c>
      <c r="R340" s="22"/>
      <c r="S340" s="33"/>
      <c r="T340" s="35" t="str">
        <f>IF(E340="","",Instructions!$B$5)</f>
        <v/>
      </c>
      <c r="U340" s="75" t="str">
        <f>IF(E340="","",Instructions!$C$5)</f>
        <v/>
      </c>
      <c r="V340" s="87" t="str">
        <f t="shared" si="192"/>
        <v/>
      </c>
      <c r="W340" s="72" t="str">
        <f>IF(E340="","",VLOOKUP(D340,Supervisors!$B$9:$F$32,5,FALSE))</f>
        <v/>
      </c>
      <c r="X340" s="72" t="str">
        <f>IF(E340="","",VLOOKUP(D340,Supervisors!$B$9:$G$32,6,FALSE))</f>
        <v/>
      </c>
      <c r="Y340" s="20" t="str">
        <f t="shared" si="193"/>
        <v/>
      </c>
      <c r="Z340" s="20" t="str">
        <f t="shared" si="194"/>
        <v/>
      </c>
      <c r="AA340" s="20" t="str">
        <f t="shared" si="195"/>
        <v/>
      </c>
      <c r="AB340" s="20" t="str">
        <f t="shared" si="196"/>
        <v/>
      </c>
      <c r="AC340" s="20" t="str">
        <f t="shared" si="197"/>
        <v/>
      </c>
      <c r="AD340" s="20" t="str">
        <f t="shared" si="198"/>
        <v/>
      </c>
      <c r="AE340" s="20" t="str">
        <f>IF(E340="","",SUM( INDEX( $H$9, 1) : H340))</f>
        <v/>
      </c>
      <c r="AF340" s="20" t="str">
        <f t="shared" si="199"/>
        <v/>
      </c>
      <c r="AG340" s="20" t="str">
        <f>IF(E340="","",SUM($AF$9:AF340))</f>
        <v/>
      </c>
      <c r="AH340" s="43" t="str">
        <f t="shared" si="200"/>
        <v/>
      </c>
      <c r="AI340" s="20" t="str">
        <f t="shared" si="201"/>
        <v/>
      </c>
      <c r="AJ340" s="20" t="str">
        <f t="shared" si="202"/>
        <v/>
      </c>
      <c r="AK340" s="20" t="str">
        <f t="shared" si="203"/>
        <v/>
      </c>
      <c r="AL340" s="20" t="str">
        <f>IF(E340="","",SUM( INDEX($I$9, 1) : I340))</f>
        <v/>
      </c>
      <c r="AM340" s="20" t="str">
        <f t="shared" si="204"/>
        <v/>
      </c>
      <c r="AN340" s="20" t="str">
        <f>IF(E340="","",SUM( INDEX($AM$9, 1) : AM340))</f>
        <v/>
      </c>
      <c r="AO340" s="43" t="str">
        <f t="shared" si="205"/>
        <v/>
      </c>
      <c r="AP340" s="43" t="str">
        <f t="shared" si="206"/>
        <v/>
      </c>
      <c r="AQ340" s="35" t="str">
        <f t="shared" si="207"/>
        <v/>
      </c>
      <c r="AR340" s="35" t="str">
        <f t="shared" si="208"/>
        <v/>
      </c>
      <c r="AS340" s="35" t="str">
        <f t="shared" si="209"/>
        <v/>
      </c>
      <c r="AT340" s="35" t="str">
        <f t="shared" si="210"/>
        <v/>
      </c>
      <c r="AU340" s="35" t="str">
        <f t="shared" si="211"/>
        <v/>
      </c>
      <c r="AV340" s="35" t="str">
        <f t="shared" si="212"/>
        <v/>
      </c>
      <c r="AW340" s="58" t="str">
        <f t="shared" si="213"/>
        <v/>
      </c>
      <c r="AX340" s="62" t="str">
        <f t="shared" si="214"/>
        <v/>
      </c>
      <c r="AY340" s="62" t="str">
        <f t="shared" si="215"/>
        <v/>
      </c>
      <c r="AZ340" s="62" t="str">
        <f t="shared" si="216"/>
        <v/>
      </c>
      <c r="BA340" s="62" t="str">
        <f t="shared" si="217"/>
        <v/>
      </c>
      <c r="BB340" s="62" t="str">
        <f t="shared" si="218"/>
        <v/>
      </c>
      <c r="BC340" s="62" t="str">
        <f t="shared" si="219"/>
        <v/>
      </c>
      <c r="BD340" s="69" t="str">
        <f t="shared" si="220"/>
        <v/>
      </c>
      <c r="BE340" s="69" t="str">
        <f t="shared" si="221"/>
        <v/>
      </c>
      <c r="BF340" s="69" t="str">
        <f>IF(Z340=Z341,"",SUM(AW$9:AW340)-SUM(BF$9:BF339))</f>
        <v/>
      </c>
      <c r="BG340" s="12">
        <f t="shared" si="186"/>
        <v>332</v>
      </c>
    </row>
    <row r="341" spans="1:59" ht="20.100000000000001" customHeight="1">
      <c r="A341" s="13">
        <f t="shared" si="185"/>
        <v>333</v>
      </c>
      <c r="B341" s="153"/>
      <c r="C341" s="33"/>
      <c r="D341" s="33"/>
      <c r="E341" s="154"/>
      <c r="F341" s="155"/>
      <c r="G341" s="156"/>
      <c r="H341" s="19" t="str">
        <f t="shared" si="187"/>
        <v/>
      </c>
      <c r="I341" s="157"/>
      <c r="J341" s="19" t="str">
        <f t="shared" si="188"/>
        <v/>
      </c>
      <c r="K341" s="33"/>
      <c r="L341" s="34"/>
      <c r="M341" s="34"/>
      <c r="N341" s="19" t="str">
        <f t="shared" si="189"/>
        <v/>
      </c>
      <c r="O341" s="157"/>
      <c r="P341" s="19" t="str">
        <f t="shared" si="190"/>
        <v/>
      </c>
      <c r="Q341" s="19" t="str">
        <f t="shared" si="191"/>
        <v/>
      </c>
      <c r="R341" s="22"/>
      <c r="S341" s="33"/>
      <c r="T341" s="35" t="str">
        <f>IF(E341="","",Instructions!$B$5)</f>
        <v/>
      </c>
      <c r="U341" s="75" t="str">
        <f>IF(E341="","",Instructions!$C$5)</f>
        <v/>
      </c>
      <c r="V341" s="87" t="str">
        <f t="shared" si="192"/>
        <v/>
      </c>
      <c r="W341" s="72" t="str">
        <f>IF(E341="","",VLOOKUP(D341,Supervisors!$B$9:$F$32,5,FALSE))</f>
        <v/>
      </c>
      <c r="X341" s="72" t="str">
        <f>IF(E341="","",VLOOKUP(D341,Supervisors!$B$9:$G$32,6,FALSE))</f>
        <v/>
      </c>
      <c r="Y341" s="20" t="str">
        <f t="shared" si="193"/>
        <v/>
      </c>
      <c r="Z341" s="20" t="str">
        <f t="shared" si="194"/>
        <v/>
      </c>
      <c r="AA341" s="20" t="str">
        <f t="shared" si="195"/>
        <v/>
      </c>
      <c r="AB341" s="20" t="str">
        <f t="shared" si="196"/>
        <v/>
      </c>
      <c r="AC341" s="20" t="str">
        <f t="shared" si="197"/>
        <v/>
      </c>
      <c r="AD341" s="20" t="str">
        <f t="shared" si="198"/>
        <v/>
      </c>
      <c r="AE341" s="20" t="str">
        <f>IF(E341="","",SUM( INDEX( $H$9, 1) : H341))</f>
        <v/>
      </c>
      <c r="AF341" s="20" t="str">
        <f t="shared" si="199"/>
        <v/>
      </c>
      <c r="AG341" s="20" t="str">
        <f>IF(E341="","",SUM($AF$9:AF341))</f>
        <v/>
      </c>
      <c r="AH341" s="43" t="str">
        <f t="shared" si="200"/>
        <v/>
      </c>
      <c r="AI341" s="20" t="str">
        <f t="shared" si="201"/>
        <v/>
      </c>
      <c r="AJ341" s="20" t="str">
        <f t="shared" si="202"/>
        <v/>
      </c>
      <c r="AK341" s="20" t="str">
        <f t="shared" si="203"/>
        <v/>
      </c>
      <c r="AL341" s="20" t="str">
        <f>IF(E341="","",SUM( INDEX($I$9, 1) : I341))</f>
        <v/>
      </c>
      <c r="AM341" s="20" t="str">
        <f t="shared" si="204"/>
        <v/>
      </c>
      <c r="AN341" s="20" t="str">
        <f>IF(E341="","",SUM( INDEX($AM$9, 1) : AM341))</f>
        <v/>
      </c>
      <c r="AO341" s="43" t="str">
        <f t="shared" si="205"/>
        <v/>
      </c>
      <c r="AP341" s="43" t="str">
        <f t="shared" si="206"/>
        <v/>
      </c>
      <c r="AQ341" s="35" t="str">
        <f t="shared" si="207"/>
        <v/>
      </c>
      <c r="AR341" s="35" t="str">
        <f t="shared" si="208"/>
        <v/>
      </c>
      <c r="AS341" s="35" t="str">
        <f t="shared" si="209"/>
        <v/>
      </c>
      <c r="AT341" s="35" t="str">
        <f t="shared" si="210"/>
        <v/>
      </c>
      <c r="AU341" s="35" t="str">
        <f t="shared" si="211"/>
        <v/>
      </c>
      <c r="AV341" s="35" t="str">
        <f t="shared" si="212"/>
        <v/>
      </c>
      <c r="AW341" s="58" t="str">
        <f t="shared" si="213"/>
        <v/>
      </c>
      <c r="AX341" s="62" t="str">
        <f t="shared" si="214"/>
        <v/>
      </c>
      <c r="AY341" s="62" t="str">
        <f t="shared" si="215"/>
        <v/>
      </c>
      <c r="AZ341" s="62" t="str">
        <f t="shared" si="216"/>
        <v/>
      </c>
      <c r="BA341" s="62" t="str">
        <f t="shared" si="217"/>
        <v/>
      </c>
      <c r="BB341" s="62" t="str">
        <f t="shared" si="218"/>
        <v/>
      </c>
      <c r="BC341" s="62" t="str">
        <f t="shared" si="219"/>
        <v/>
      </c>
      <c r="BD341" s="69" t="str">
        <f t="shared" si="220"/>
        <v/>
      </c>
      <c r="BE341" s="69" t="str">
        <f t="shared" si="221"/>
        <v/>
      </c>
      <c r="BF341" s="69" t="str">
        <f>IF(Z341=Z342,"",SUM(AW$9:AW341)-SUM(BF$9:BF340))</f>
        <v/>
      </c>
      <c r="BG341" s="12">
        <f t="shared" si="186"/>
        <v>333</v>
      </c>
    </row>
    <row r="342" spans="1:59" ht="20.100000000000001" customHeight="1">
      <c r="A342" s="13">
        <f t="shared" si="185"/>
        <v>334</v>
      </c>
      <c r="B342" s="153"/>
      <c r="C342" s="33"/>
      <c r="D342" s="33"/>
      <c r="E342" s="154"/>
      <c r="F342" s="155"/>
      <c r="G342" s="156"/>
      <c r="H342" s="19" t="str">
        <f t="shared" si="187"/>
        <v/>
      </c>
      <c r="I342" s="157"/>
      <c r="J342" s="19" t="str">
        <f t="shared" si="188"/>
        <v/>
      </c>
      <c r="K342" s="33"/>
      <c r="L342" s="34"/>
      <c r="M342" s="34"/>
      <c r="N342" s="19" t="str">
        <f t="shared" si="189"/>
        <v/>
      </c>
      <c r="O342" s="157"/>
      <c r="P342" s="19" t="str">
        <f t="shared" si="190"/>
        <v/>
      </c>
      <c r="Q342" s="19" t="str">
        <f t="shared" si="191"/>
        <v/>
      </c>
      <c r="R342" s="22"/>
      <c r="S342" s="33"/>
      <c r="T342" s="35" t="str">
        <f>IF(E342="","",Instructions!$B$5)</f>
        <v/>
      </c>
      <c r="U342" s="75" t="str">
        <f>IF(E342="","",Instructions!$C$5)</f>
        <v/>
      </c>
      <c r="V342" s="87" t="str">
        <f t="shared" si="192"/>
        <v/>
      </c>
      <c r="W342" s="72" t="str">
        <f>IF(E342="","",VLOOKUP(D342,Supervisors!$B$9:$F$32,5,FALSE))</f>
        <v/>
      </c>
      <c r="X342" s="72" t="str">
        <f>IF(E342="","",VLOOKUP(D342,Supervisors!$B$9:$G$32,6,FALSE))</f>
        <v/>
      </c>
      <c r="Y342" s="20" t="str">
        <f t="shared" si="193"/>
        <v/>
      </c>
      <c r="Z342" s="20" t="str">
        <f t="shared" si="194"/>
        <v/>
      </c>
      <c r="AA342" s="20" t="str">
        <f t="shared" si="195"/>
        <v/>
      </c>
      <c r="AB342" s="20" t="str">
        <f t="shared" si="196"/>
        <v/>
      </c>
      <c r="AC342" s="20" t="str">
        <f t="shared" si="197"/>
        <v/>
      </c>
      <c r="AD342" s="20" t="str">
        <f t="shared" si="198"/>
        <v/>
      </c>
      <c r="AE342" s="20" t="str">
        <f>IF(E342="","",SUM( INDEX( $H$9, 1) : H342))</f>
        <v/>
      </c>
      <c r="AF342" s="20" t="str">
        <f t="shared" si="199"/>
        <v/>
      </c>
      <c r="AG342" s="20" t="str">
        <f>IF(E342="","",SUM($AF$9:AF342))</f>
        <v/>
      </c>
      <c r="AH342" s="43" t="str">
        <f t="shared" si="200"/>
        <v/>
      </c>
      <c r="AI342" s="20" t="str">
        <f t="shared" si="201"/>
        <v/>
      </c>
      <c r="AJ342" s="20" t="str">
        <f t="shared" si="202"/>
        <v/>
      </c>
      <c r="AK342" s="20" t="str">
        <f t="shared" si="203"/>
        <v/>
      </c>
      <c r="AL342" s="20" t="str">
        <f>IF(E342="","",SUM( INDEX($I$9, 1) : I342))</f>
        <v/>
      </c>
      <c r="AM342" s="20" t="str">
        <f t="shared" si="204"/>
        <v/>
      </c>
      <c r="AN342" s="20" t="str">
        <f>IF(E342="","",SUM( INDEX($AM$9, 1) : AM342))</f>
        <v/>
      </c>
      <c r="AO342" s="43" t="str">
        <f t="shared" si="205"/>
        <v/>
      </c>
      <c r="AP342" s="43" t="str">
        <f t="shared" si="206"/>
        <v/>
      </c>
      <c r="AQ342" s="35" t="str">
        <f t="shared" si="207"/>
        <v/>
      </c>
      <c r="AR342" s="35" t="str">
        <f t="shared" si="208"/>
        <v/>
      </c>
      <c r="AS342" s="35" t="str">
        <f t="shared" si="209"/>
        <v/>
      </c>
      <c r="AT342" s="35" t="str">
        <f t="shared" si="210"/>
        <v/>
      </c>
      <c r="AU342" s="35" t="str">
        <f t="shared" si="211"/>
        <v/>
      </c>
      <c r="AV342" s="35" t="str">
        <f t="shared" si="212"/>
        <v/>
      </c>
      <c r="AW342" s="58" t="str">
        <f t="shared" si="213"/>
        <v/>
      </c>
      <c r="AX342" s="62" t="str">
        <f t="shared" si="214"/>
        <v/>
      </c>
      <c r="AY342" s="62" t="str">
        <f t="shared" si="215"/>
        <v/>
      </c>
      <c r="AZ342" s="62" t="str">
        <f t="shared" si="216"/>
        <v/>
      </c>
      <c r="BA342" s="62" t="str">
        <f t="shared" si="217"/>
        <v/>
      </c>
      <c r="BB342" s="62" t="str">
        <f t="shared" si="218"/>
        <v/>
      </c>
      <c r="BC342" s="62" t="str">
        <f t="shared" si="219"/>
        <v/>
      </c>
      <c r="BD342" s="69" t="str">
        <f t="shared" si="220"/>
        <v/>
      </c>
      <c r="BE342" s="69" t="str">
        <f t="shared" si="221"/>
        <v/>
      </c>
      <c r="BF342" s="69" t="str">
        <f>IF(Z342=Z343,"",SUM(AW$9:AW342)-SUM(BF$9:BF341))</f>
        <v/>
      </c>
      <c r="BG342" s="12">
        <f t="shared" si="186"/>
        <v>334</v>
      </c>
    </row>
    <row r="343" spans="1:59" ht="20.100000000000001" customHeight="1">
      <c r="A343" s="13">
        <f t="shared" si="185"/>
        <v>335</v>
      </c>
      <c r="B343" s="153"/>
      <c r="C343" s="33"/>
      <c r="D343" s="33"/>
      <c r="E343" s="154"/>
      <c r="F343" s="155"/>
      <c r="G343" s="156"/>
      <c r="H343" s="19" t="str">
        <f t="shared" si="187"/>
        <v/>
      </c>
      <c r="I343" s="157"/>
      <c r="J343" s="19" t="str">
        <f t="shared" si="188"/>
        <v/>
      </c>
      <c r="K343" s="33"/>
      <c r="L343" s="34"/>
      <c r="M343" s="34"/>
      <c r="N343" s="19" t="str">
        <f t="shared" si="189"/>
        <v/>
      </c>
      <c r="O343" s="157"/>
      <c r="P343" s="19" t="str">
        <f t="shared" si="190"/>
        <v/>
      </c>
      <c r="Q343" s="19" t="str">
        <f t="shared" si="191"/>
        <v/>
      </c>
      <c r="R343" s="22"/>
      <c r="S343" s="33"/>
      <c r="T343" s="35" t="str">
        <f>IF(E343="","",Instructions!$B$5)</f>
        <v/>
      </c>
      <c r="U343" s="75" t="str">
        <f>IF(E343="","",Instructions!$C$5)</f>
        <v/>
      </c>
      <c r="V343" s="87" t="str">
        <f t="shared" si="192"/>
        <v/>
      </c>
      <c r="W343" s="72" t="str">
        <f>IF(E343="","",VLOOKUP(D343,Supervisors!$B$9:$F$32,5,FALSE))</f>
        <v/>
      </c>
      <c r="X343" s="72" t="str">
        <f>IF(E343="","",VLOOKUP(D343,Supervisors!$B$9:$G$32,6,FALSE))</f>
        <v/>
      </c>
      <c r="Y343" s="20" t="str">
        <f t="shared" si="193"/>
        <v/>
      </c>
      <c r="Z343" s="20" t="str">
        <f t="shared" si="194"/>
        <v/>
      </c>
      <c r="AA343" s="20" t="str">
        <f t="shared" si="195"/>
        <v/>
      </c>
      <c r="AB343" s="20" t="str">
        <f t="shared" si="196"/>
        <v/>
      </c>
      <c r="AC343" s="20" t="str">
        <f t="shared" si="197"/>
        <v/>
      </c>
      <c r="AD343" s="20" t="str">
        <f t="shared" si="198"/>
        <v/>
      </c>
      <c r="AE343" s="20" t="str">
        <f>IF(E343="","",SUM( INDEX( $H$9, 1) : H343))</f>
        <v/>
      </c>
      <c r="AF343" s="20" t="str">
        <f t="shared" si="199"/>
        <v/>
      </c>
      <c r="AG343" s="20" t="str">
        <f>IF(E343="","",SUM($AF$9:AF343))</f>
        <v/>
      </c>
      <c r="AH343" s="43" t="str">
        <f t="shared" si="200"/>
        <v/>
      </c>
      <c r="AI343" s="20" t="str">
        <f t="shared" si="201"/>
        <v/>
      </c>
      <c r="AJ343" s="20" t="str">
        <f t="shared" si="202"/>
        <v/>
      </c>
      <c r="AK343" s="20" t="str">
        <f t="shared" si="203"/>
        <v/>
      </c>
      <c r="AL343" s="20" t="str">
        <f>IF(E343="","",SUM( INDEX($I$9, 1) : I343))</f>
        <v/>
      </c>
      <c r="AM343" s="20" t="str">
        <f t="shared" si="204"/>
        <v/>
      </c>
      <c r="AN343" s="20" t="str">
        <f>IF(E343="","",SUM( INDEX($AM$9, 1) : AM343))</f>
        <v/>
      </c>
      <c r="AO343" s="43" t="str">
        <f t="shared" si="205"/>
        <v/>
      </c>
      <c r="AP343" s="43" t="str">
        <f t="shared" si="206"/>
        <v/>
      </c>
      <c r="AQ343" s="35" t="str">
        <f t="shared" si="207"/>
        <v/>
      </c>
      <c r="AR343" s="35" t="str">
        <f t="shared" si="208"/>
        <v/>
      </c>
      <c r="AS343" s="35" t="str">
        <f t="shared" si="209"/>
        <v/>
      </c>
      <c r="AT343" s="35" t="str">
        <f t="shared" si="210"/>
        <v/>
      </c>
      <c r="AU343" s="35" t="str">
        <f t="shared" si="211"/>
        <v/>
      </c>
      <c r="AV343" s="35" t="str">
        <f t="shared" si="212"/>
        <v/>
      </c>
      <c r="AW343" s="58" t="str">
        <f t="shared" si="213"/>
        <v/>
      </c>
      <c r="AX343" s="62" t="str">
        <f t="shared" si="214"/>
        <v/>
      </c>
      <c r="AY343" s="62" t="str">
        <f t="shared" si="215"/>
        <v/>
      </c>
      <c r="AZ343" s="62" t="str">
        <f t="shared" si="216"/>
        <v/>
      </c>
      <c r="BA343" s="62" t="str">
        <f t="shared" si="217"/>
        <v/>
      </c>
      <c r="BB343" s="62" t="str">
        <f t="shared" si="218"/>
        <v/>
      </c>
      <c r="BC343" s="62" t="str">
        <f t="shared" si="219"/>
        <v/>
      </c>
      <c r="BD343" s="69" t="str">
        <f t="shared" si="220"/>
        <v/>
      </c>
      <c r="BE343" s="69" t="str">
        <f t="shared" si="221"/>
        <v/>
      </c>
      <c r="BF343" s="69" t="str">
        <f>IF(Z343=Z344,"",SUM(AW$9:AW343)-SUM(BF$9:BF342))</f>
        <v/>
      </c>
      <c r="BG343" s="12">
        <f t="shared" si="186"/>
        <v>335</v>
      </c>
    </row>
    <row r="344" spans="1:59" ht="20.100000000000001" customHeight="1">
      <c r="A344" s="13">
        <f t="shared" si="185"/>
        <v>336</v>
      </c>
      <c r="B344" s="153"/>
      <c r="C344" s="33"/>
      <c r="D344" s="33"/>
      <c r="E344" s="154"/>
      <c r="F344" s="155"/>
      <c r="G344" s="156"/>
      <c r="H344" s="19" t="str">
        <f t="shared" si="187"/>
        <v/>
      </c>
      <c r="I344" s="157"/>
      <c r="J344" s="19" t="str">
        <f t="shared" si="188"/>
        <v/>
      </c>
      <c r="K344" s="33"/>
      <c r="L344" s="34"/>
      <c r="M344" s="34"/>
      <c r="N344" s="19" t="str">
        <f t="shared" si="189"/>
        <v/>
      </c>
      <c r="O344" s="157"/>
      <c r="P344" s="19" t="str">
        <f t="shared" si="190"/>
        <v/>
      </c>
      <c r="Q344" s="19" t="str">
        <f t="shared" si="191"/>
        <v/>
      </c>
      <c r="R344" s="22"/>
      <c r="S344" s="33"/>
      <c r="T344" s="35" t="str">
        <f>IF(E344="","",Instructions!$B$5)</f>
        <v/>
      </c>
      <c r="U344" s="75" t="str">
        <f>IF(E344="","",Instructions!$C$5)</f>
        <v/>
      </c>
      <c r="V344" s="87" t="str">
        <f t="shared" si="192"/>
        <v/>
      </c>
      <c r="W344" s="72" t="str">
        <f>IF(E344="","",VLOOKUP(D344,Supervisors!$B$9:$F$32,5,FALSE))</f>
        <v/>
      </c>
      <c r="X344" s="72" t="str">
        <f>IF(E344="","",VLOOKUP(D344,Supervisors!$B$9:$G$32,6,FALSE))</f>
        <v/>
      </c>
      <c r="Y344" s="20" t="str">
        <f t="shared" si="193"/>
        <v/>
      </c>
      <c r="Z344" s="20" t="str">
        <f t="shared" si="194"/>
        <v/>
      </c>
      <c r="AA344" s="20" t="str">
        <f t="shared" si="195"/>
        <v/>
      </c>
      <c r="AB344" s="20" t="str">
        <f t="shared" si="196"/>
        <v/>
      </c>
      <c r="AC344" s="20" t="str">
        <f t="shared" si="197"/>
        <v/>
      </c>
      <c r="AD344" s="20" t="str">
        <f t="shared" si="198"/>
        <v/>
      </c>
      <c r="AE344" s="20" t="str">
        <f>IF(E344="","",SUM( INDEX( $H$9, 1) : H344))</f>
        <v/>
      </c>
      <c r="AF344" s="20" t="str">
        <f t="shared" si="199"/>
        <v/>
      </c>
      <c r="AG344" s="20" t="str">
        <f>IF(E344="","",SUM($AF$9:AF344))</f>
        <v/>
      </c>
      <c r="AH344" s="43" t="str">
        <f t="shared" si="200"/>
        <v/>
      </c>
      <c r="AI344" s="20" t="str">
        <f t="shared" si="201"/>
        <v/>
      </c>
      <c r="AJ344" s="20" t="str">
        <f t="shared" si="202"/>
        <v/>
      </c>
      <c r="AK344" s="20" t="str">
        <f t="shared" si="203"/>
        <v/>
      </c>
      <c r="AL344" s="20" t="str">
        <f>IF(E344="","",SUM( INDEX($I$9, 1) : I344))</f>
        <v/>
      </c>
      <c r="AM344" s="20" t="str">
        <f t="shared" si="204"/>
        <v/>
      </c>
      <c r="AN344" s="20" t="str">
        <f>IF(E344="","",SUM( INDEX($AM$9, 1) : AM344))</f>
        <v/>
      </c>
      <c r="AO344" s="43" t="str">
        <f t="shared" si="205"/>
        <v/>
      </c>
      <c r="AP344" s="43" t="str">
        <f t="shared" si="206"/>
        <v/>
      </c>
      <c r="AQ344" s="35" t="str">
        <f t="shared" si="207"/>
        <v/>
      </c>
      <c r="AR344" s="35" t="str">
        <f t="shared" si="208"/>
        <v/>
      </c>
      <c r="AS344" s="35" t="str">
        <f t="shared" si="209"/>
        <v/>
      </c>
      <c r="AT344" s="35" t="str">
        <f t="shared" si="210"/>
        <v/>
      </c>
      <c r="AU344" s="35" t="str">
        <f t="shared" si="211"/>
        <v/>
      </c>
      <c r="AV344" s="35" t="str">
        <f t="shared" si="212"/>
        <v/>
      </c>
      <c r="AW344" s="58" t="str">
        <f t="shared" si="213"/>
        <v/>
      </c>
      <c r="AX344" s="62" t="str">
        <f t="shared" si="214"/>
        <v/>
      </c>
      <c r="AY344" s="62" t="str">
        <f t="shared" si="215"/>
        <v/>
      </c>
      <c r="AZ344" s="62" t="str">
        <f t="shared" si="216"/>
        <v/>
      </c>
      <c r="BA344" s="62" t="str">
        <f t="shared" si="217"/>
        <v/>
      </c>
      <c r="BB344" s="62" t="str">
        <f t="shared" si="218"/>
        <v/>
      </c>
      <c r="BC344" s="62" t="str">
        <f t="shared" si="219"/>
        <v/>
      </c>
      <c r="BD344" s="69" t="str">
        <f t="shared" si="220"/>
        <v/>
      </c>
      <c r="BE344" s="69" t="str">
        <f t="shared" si="221"/>
        <v/>
      </c>
      <c r="BF344" s="69" t="str">
        <f>IF(Z344=Z345,"",SUM(AW$9:AW344)-SUM(BF$9:BF343))</f>
        <v/>
      </c>
      <c r="BG344" s="12">
        <f t="shared" si="186"/>
        <v>336</v>
      </c>
    </row>
    <row r="345" spans="1:59" ht="20.100000000000001" customHeight="1">
      <c r="A345" s="13">
        <f t="shared" si="185"/>
        <v>337</v>
      </c>
      <c r="B345" s="153"/>
      <c r="C345" s="33"/>
      <c r="D345" s="33"/>
      <c r="E345" s="154"/>
      <c r="F345" s="155"/>
      <c r="G345" s="156"/>
      <c r="H345" s="19" t="str">
        <f t="shared" si="187"/>
        <v/>
      </c>
      <c r="I345" s="157"/>
      <c r="J345" s="19" t="str">
        <f t="shared" si="188"/>
        <v/>
      </c>
      <c r="K345" s="33"/>
      <c r="L345" s="34"/>
      <c r="M345" s="34"/>
      <c r="N345" s="19" t="str">
        <f t="shared" si="189"/>
        <v/>
      </c>
      <c r="O345" s="157"/>
      <c r="P345" s="19" t="str">
        <f t="shared" si="190"/>
        <v/>
      </c>
      <c r="Q345" s="19" t="str">
        <f t="shared" si="191"/>
        <v/>
      </c>
      <c r="R345" s="22"/>
      <c r="S345" s="33"/>
      <c r="T345" s="35" t="str">
        <f>IF(E345="","",Instructions!$B$5)</f>
        <v/>
      </c>
      <c r="U345" s="75" t="str">
        <f>IF(E345="","",Instructions!$C$5)</f>
        <v/>
      </c>
      <c r="V345" s="87" t="str">
        <f t="shared" si="192"/>
        <v/>
      </c>
      <c r="W345" s="72" t="str">
        <f>IF(E345="","",VLOOKUP(D345,Supervisors!$B$9:$F$32,5,FALSE))</f>
        <v/>
      </c>
      <c r="X345" s="72" t="str">
        <f>IF(E345="","",VLOOKUP(D345,Supervisors!$B$9:$G$32,6,FALSE))</f>
        <v/>
      </c>
      <c r="Y345" s="20" t="str">
        <f t="shared" si="193"/>
        <v/>
      </c>
      <c r="Z345" s="20" t="str">
        <f t="shared" si="194"/>
        <v/>
      </c>
      <c r="AA345" s="20" t="str">
        <f t="shared" si="195"/>
        <v/>
      </c>
      <c r="AB345" s="20" t="str">
        <f t="shared" si="196"/>
        <v/>
      </c>
      <c r="AC345" s="20" t="str">
        <f t="shared" si="197"/>
        <v/>
      </c>
      <c r="AD345" s="20" t="str">
        <f t="shared" si="198"/>
        <v/>
      </c>
      <c r="AE345" s="20" t="str">
        <f>IF(E345="","",SUM( INDEX( $H$9, 1) : H345))</f>
        <v/>
      </c>
      <c r="AF345" s="20" t="str">
        <f t="shared" si="199"/>
        <v/>
      </c>
      <c r="AG345" s="20" t="str">
        <f>IF(E345="","",SUM($AF$9:AF345))</f>
        <v/>
      </c>
      <c r="AH345" s="43" t="str">
        <f t="shared" si="200"/>
        <v/>
      </c>
      <c r="AI345" s="20" t="str">
        <f t="shared" si="201"/>
        <v/>
      </c>
      <c r="AJ345" s="20" t="str">
        <f t="shared" si="202"/>
        <v/>
      </c>
      <c r="AK345" s="20" t="str">
        <f t="shared" si="203"/>
        <v/>
      </c>
      <c r="AL345" s="20" t="str">
        <f>IF(E345="","",SUM( INDEX($I$9, 1) : I345))</f>
        <v/>
      </c>
      <c r="AM345" s="20" t="str">
        <f t="shared" si="204"/>
        <v/>
      </c>
      <c r="AN345" s="20" t="str">
        <f>IF(E345="","",SUM( INDEX($AM$9, 1) : AM345))</f>
        <v/>
      </c>
      <c r="AO345" s="43" t="str">
        <f t="shared" si="205"/>
        <v/>
      </c>
      <c r="AP345" s="43" t="str">
        <f t="shared" si="206"/>
        <v/>
      </c>
      <c r="AQ345" s="35" t="str">
        <f t="shared" si="207"/>
        <v/>
      </c>
      <c r="AR345" s="35" t="str">
        <f t="shared" si="208"/>
        <v/>
      </c>
      <c r="AS345" s="35" t="str">
        <f t="shared" si="209"/>
        <v/>
      </c>
      <c r="AT345" s="35" t="str">
        <f t="shared" si="210"/>
        <v/>
      </c>
      <c r="AU345" s="35" t="str">
        <f t="shared" si="211"/>
        <v/>
      </c>
      <c r="AV345" s="35" t="str">
        <f t="shared" si="212"/>
        <v/>
      </c>
      <c r="AW345" s="58" t="str">
        <f t="shared" si="213"/>
        <v/>
      </c>
      <c r="AX345" s="62" t="str">
        <f t="shared" si="214"/>
        <v/>
      </c>
      <c r="AY345" s="62" t="str">
        <f t="shared" si="215"/>
        <v/>
      </c>
      <c r="AZ345" s="62" t="str">
        <f t="shared" si="216"/>
        <v/>
      </c>
      <c r="BA345" s="62" t="str">
        <f t="shared" si="217"/>
        <v/>
      </c>
      <c r="BB345" s="62" t="str">
        <f t="shared" si="218"/>
        <v/>
      </c>
      <c r="BC345" s="62" t="str">
        <f t="shared" si="219"/>
        <v/>
      </c>
      <c r="BD345" s="69" t="str">
        <f t="shared" si="220"/>
        <v/>
      </c>
      <c r="BE345" s="69" t="str">
        <f t="shared" si="221"/>
        <v/>
      </c>
      <c r="BF345" s="69" t="str">
        <f>IF(Z345=Z346,"",SUM(AW$9:AW345)-SUM(BF$9:BF344))</f>
        <v/>
      </c>
      <c r="BG345" s="12">
        <f t="shared" si="186"/>
        <v>337</v>
      </c>
    </row>
    <row r="346" spans="1:59" ht="20.100000000000001" customHeight="1">
      <c r="A346" s="13">
        <f t="shared" si="185"/>
        <v>338</v>
      </c>
      <c r="B346" s="153"/>
      <c r="C346" s="33"/>
      <c r="D346" s="33"/>
      <c r="E346" s="154"/>
      <c r="F346" s="155"/>
      <c r="G346" s="156"/>
      <c r="H346" s="19" t="str">
        <f t="shared" si="187"/>
        <v/>
      </c>
      <c r="I346" s="157"/>
      <c r="J346" s="19" t="str">
        <f t="shared" si="188"/>
        <v/>
      </c>
      <c r="K346" s="33"/>
      <c r="L346" s="34"/>
      <c r="M346" s="34"/>
      <c r="N346" s="19" t="str">
        <f t="shared" si="189"/>
        <v/>
      </c>
      <c r="O346" s="157"/>
      <c r="P346" s="19" t="str">
        <f t="shared" si="190"/>
        <v/>
      </c>
      <c r="Q346" s="19" t="str">
        <f t="shared" si="191"/>
        <v/>
      </c>
      <c r="R346" s="22"/>
      <c r="S346" s="33"/>
      <c r="T346" s="35" t="str">
        <f>IF(E346="","",Instructions!$B$5)</f>
        <v/>
      </c>
      <c r="U346" s="75" t="str">
        <f>IF(E346="","",Instructions!$C$5)</f>
        <v/>
      </c>
      <c r="V346" s="87" t="str">
        <f t="shared" si="192"/>
        <v/>
      </c>
      <c r="W346" s="72" t="str">
        <f>IF(E346="","",VLOOKUP(D346,Supervisors!$B$9:$F$32,5,FALSE))</f>
        <v/>
      </c>
      <c r="X346" s="72" t="str">
        <f>IF(E346="","",VLOOKUP(D346,Supervisors!$B$9:$G$32,6,FALSE))</f>
        <v/>
      </c>
      <c r="Y346" s="20" t="str">
        <f t="shared" si="193"/>
        <v/>
      </c>
      <c r="Z346" s="20" t="str">
        <f t="shared" si="194"/>
        <v/>
      </c>
      <c r="AA346" s="20" t="str">
        <f t="shared" si="195"/>
        <v/>
      </c>
      <c r="AB346" s="20" t="str">
        <f t="shared" si="196"/>
        <v/>
      </c>
      <c r="AC346" s="20" t="str">
        <f t="shared" si="197"/>
        <v/>
      </c>
      <c r="AD346" s="20" t="str">
        <f t="shared" si="198"/>
        <v/>
      </c>
      <c r="AE346" s="20" t="str">
        <f>IF(E346="","",SUM( INDEX( $H$9, 1) : H346))</f>
        <v/>
      </c>
      <c r="AF346" s="20" t="str">
        <f t="shared" si="199"/>
        <v/>
      </c>
      <c r="AG346" s="20" t="str">
        <f>IF(E346="","",SUM($AF$9:AF346))</f>
        <v/>
      </c>
      <c r="AH346" s="43" t="str">
        <f t="shared" si="200"/>
        <v/>
      </c>
      <c r="AI346" s="20" t="str">
        <f t="shared" si="201"/>
        <v/>
      </c>
      <c r="AJ346" s="20" t="str">
        <f t="shared" si="202"/>
        <v/>
      </c>
      <c r="AK346" s="20" t="str">
        <f t="shared" si="203"/>
        <v/>
      </c>
      <c r="AL346" s="20" t="str">
        <f>IF(E346="","",SUM( INDEX($I$9, 1) : I346))</f>
        <v/>
      </c>
      <c r="AM346" s="20" t="str">
        <f t="shared" si="204"/>
        <v/>
      </c>
      <c r="AN346" s="20" t="str">
        <f>IF(E346="","",SUM( INDEX($AM$9, 1) : AM346))</f>
        <v/>
      </c>
      <c r="AO346" s="43" t="str">
        <f t="shared" si="205"/>
        <v/>
      </c>
      <c r="AP346" s="43" t="str">
        <f t="shared" si="206"/>
        <v/>
      </c>
      <c r="AQ346" s="35" t="str">
        <f t="shared" si="207"/>
        <v/>
      </c>
      <c r="AR346" s="35" t="str">
        <f t="shared" si="208"/>
        <v/>
      </c>
      <c r="AS346" s="35" t="str">
        <f t="shared" si="209"/>
        <v/>
      </c>
      <c r="AT346" s="35" t="str">
        <f t="shared" si="210"/>
        <v/>
      </c>
      <c r="AU346" s="35" t="str">
        <f t="shared" si="211"/>
        <v/>
      </c>
      <c r="AV346" s="35" t="str">
        <f t="shared" si="212"/>
        <v/>
      </c>
      <c r="AW346" s="58" t="str">
        <f t="shared" si="213"/>
        <v/>
      </c>
      <c r="AX346" s="62" t="str">
        <f t="shared" si="214"/>
        <v/>
      </c>
      <c r="AY346" s="62" t="str">
        <f t="shared" si="215"/>
        <v/>
      </c>
      <c r="AZ346" s="62" t="str">
        <f t="shared" si="216"/>
        <v/>
      </c>
      <c r="BA346" s="62" t="str">
        <f t="shared" si="217"/>
        <v/>
      </c>
      <c r="BB346" s="62" t="str">
        <f t="shared" si="218"/>
        <v/>
      </c>
      <c r="BC346" s="62" t="str">
        <f t="shared" si="219"/>
        <v/>
      </c>
      <c r="BD346" s="69" t="str">
        <f t="shared" si="220"/>
        <v/>
      </c>
      <c r="BE346" s="69" t="str">
        <f t="shared" si="221"/>
        <v/>
      </c>
      <c r="BF346" s="69" t="str">
        <f>IF(Z346=Z347,"",SUM(AW$9:AW346)-SUM(BF$9:BF345))</f>
        <v/>
      </c>
      <c r="BG346" s="12">
        <f t="shared" si="186"/>
        <v>338</v>
      </c>
    </row>
    <row r="347" spans="1:59" ht="20.100000000000001" customHeight="1">
      <c r="A347" s="13">
        <f t="shared" si="185"/>
        <v>339</v>
      </c>
      <c r="B347" s="153"/>
      <c r="C347" s="33"/>
      <c r="D347" s="33"/>
      <c r="E347" s="154"/>
      <c r="F347" s="155"/>
      <c r="G347" s="156"/>
      <c r="H347" s="19" t="str">
        <f t="shared" si="187"/>
        <v/>
      </c>
      <c r="I347" s="157"/>
      <c r="J347" s="19" t="str">
        <f t="shared" si="188"/>
        <v/>
      </c>
      <c r="K347" s="33"/>
      <c r="L347" s="34"/>
      <c r="M347" s="34"/>
      <c r="N347" s="19" t="str">
        <f t="shared" si="189"/>
        <v/>
      </c>
      <c r="O347" s="157"/>
      <c r="P347" s="19" t="str">
        <f t="shared" si="190"/>
        <v/>
      </c>
      <c r="Q347" s="19" t="str">
        <f t="shared" si="191"/>
        <v/>
      </c>
      <c r="R347" s="22"/>
      <c r="S347" s="33"/>
      <c r="T347" s="35" t="str">
        <f>IF(E347="","",Instructions!$B$5)</f>
        <v/>
      </c>
      <c r="U347" s="75" t="str">
        <f>IF(E347="","",Instructions!$C$5)</f>
        <v/>
      </c>
      <c r="V347" s="87" t="str">
        <f t="shared" si="192"/>
        <v/>
      </c>
      <c r="W347" s="72" t="str">
        <f>IF(E347="","",VLOOKUP(D347,Supervisors!$B$9:$F$32,5,FALSE))</f>
        <v/>
      </c>
      <c r="X347" s="72" t="str">
        <f>IF(E347="","",VLOOKUP(D347,Supervisors!$B$9:$G$32,6,FALSE))</f>
        <v/>
      </c>
      <c r="Y347" s="20" t="str">
        <f t="shared" si="193"/>
        <v/>
      </c>
      <c r="Z347" s="20" t="str">
        <f t="shared" si="194"/>
        <v/>
      </c>
      <c r="AA347" s="20" t="str">
        <f t="shared" si="195"/>
        <v/>
      </c>
      <c r="AB347" s="20" t="str">
        <f t="shared" si="196"/>
        <v/>
      </c>
      <c r="AC347" s="20" t="str">
        <f t="shared" si="197"/>
        <v/>
      </c>
      <c r="AD347" s="20" t="str">
        <f t="shared" si="198"/>
        <v/>
      </c>
      <c r="AE347" s="20" t="str">
        <f>IF(E347="","",SUM( INDEX( $H$9, 1) : H347))</f>
        <v/>
      </c>
      <c r="AF347" s="20" t="str">
        <f t="shared" si="199"/>
        <v/>
      </c>
      <c r="AG347" s="20" t="str">
        <f>IF(E347="","",SUM($AF$9:AF347))</f>
        <v/>
      </c>
      <c r="AH347" s="43" t="str">
        <f t="shared" si="200"/>
        <v/>
      </c>
      <c r="AI347" s="20" t="str">
        <f t="shared" si="201"/>
        <v/>
      </c>
      <c r="AJ347" s="20" t="str">
        <f t="shared" si="202"/>
        <v/>
      </c>
      <c r="AK347" s="20" t="str">
        <f t="shared" si="203"/>
        <v/>
      </c>
      <c r="AL347" s="20" t="str">
        <f>IF(E347="","",SUM( INDEX($I$9, 1) : I347))</f>
        <v/>
      </c>
      <c r="AM347" s="20" t="str">
        <f t="shared" si="204"/>
        <v/>
      </c>
      <c r="AN347" s="20" t="str">
        <f>IF(E347="","",SUM( INDEX($AM$9, 1) : AM347))</f>
        <v/>
      </c>
      <c r="AO347" s="43" t="str">
        <f t="shared" si="205"/>
        <v/>
      </c>
      <c r="AP347" s="43" t="str">
        <f t="shared" si="206"/>
        <v/>
      </c>
      <c r="AQ347" s="35" t="str">
        <f t="shared" si="207"/>
        <v/>
      </c>
      <c r="AR347" s="35" t="str">
        <f t="shared" si="208"/>
        <v/>
      </c>
      <c r="AS347" s="35" t="str">
        <f t="shared" si="209"/>
        <v/>
      </c>
      <c r="AT347" s="35" t="str">
        <f t="shared" si="210"/>
        <v/>
      </c>
      <c r="AU347" s="35" t="str">
        <f t="shared" si="211"/>
        <v/>
      </c>
      <c r="AV347" s="35" t="str">
        <f t="shared" si="212"/>
        <v/>
      </c>
      <c r="AW347" s="58" t="str">
        <f t="shared" si="213"/>
        <v/>
      </c>
      <c r="AX347" s="62" t="str">
        <f t="shared" si="214"/>
        <v/>
      </c>
      <c r="AY347" s="62" t="str">
        <f t="shared" si="215"/>
        <v/>
      </c>
      <c r="AZ347" s="62" t="str">
        <f t="shared" si="216"/>
        <v/>
      </c>
      <c r="BA347" s="62" t="str">
        <f t="shared" si="217"/>
        <v/>
      </c>
      <c r="BB347" s="62" t="str">
        <f t="shared" si="218"/>
        <v/>
      </c>
      <c r="BC347" s="62" t="str">
        <f t="shared" si="219"/>
        <v/>
      </c>
      <c r="BD347" s="69" t="str">
        <f t="shared" si="220"/>
        <v/>
      </c>
      <c r="BE347" s="69" t="str">
        <f t="shared" si="221"/>
        <v/>
      </c>
      <c r="BF347" s="69" t="str">
        <f>IF(Z347=Z348,"",SUM(AW$9:AW347)-SUM(BF$9:BF346))</f>
        <v/>
      </c>
      <c r="BG347" s="12">
        <f t="shared" si="186"/>
        <v>339</v>
      </c>
    </row>
    <row r="348" spans="1:59" ht="20.100000000000001" customHeight="1">
      <c r="A348" s="13">
        <f t="shared" si="185"/>
        <v>340</v>
      </c>
      <c r="B348" s="153"/>
      <c r="C348" s="33"/>
      <c r="D348" s="33"/>
      <c r="E348" s="154"/>
      <c r="F348" s="155"/>
      <c r="G348" s="156"/>
      <c r="H348" s="19" t="str">
        <f t="shared" si="187"/>
        <v/>
      </c>
      <c r="I348" s="157"/>
      <c r="J348" s="19" t="str">
        <f t="shared" si="188"/>
        <v/>
      </c>
      <c r="K348" s="33"/>
      <c r="L348" s="34"/>
      <c r="M348" s="34"/>
      <c r="N348" s="19" t="str">
        <f t="shared" si="189"/>
        <v/>
      </c>
      <c r="O348" s="157"/>
      <c r="P348" s="19" t="str">
        <f t="shared" si="190"/>
        <v/>
      </c>
      <c r="Q348" s="19" t="str">
        <f t="shared" si="191"/>
        <v/>
      </c>
      <c r="R348" s="22"/>
      <c r="S348" s="33"/>
      <c r="T348" s="35" t="str">
        <f>IF(E348="","",Instructions!$B$5)</f>
        <v/>
      </c>
      <c r="U348" s="75" t="str">
        <f>IF(E348="","",Instructions!$C$5)</f>
        <v/>
      </c>
      <c r="V348" s="87" t="str">
        <f t="shared" si="192"/>
        <v/>
      </c>
      <c r="W348" s="72" t="str">
        <f>IF(E348="","",VLOOKUP(D348,Supervisors!$B$9:$F$32,5,FALSE))</f>
        <v/>
      </c>
      <c r="X348" s="72" t="str">
        <f>IF(E348="","",VLOOKUP(D348,Supervisors!$B$9:$G$32,6,FALSE))</f>
        <v/>
      </c>
      <c r="Y348" s="20" t="str">
        <f t="shared" si="193"/>
        <v/>
      </c>
      <c r="Z348" s="20" t="str">
        <f t="shared" si="194"/>
        <v/>
      </c>
      <c r="AA348" s="20" t="str">
        <f t="shared" si="195"/>
        <v/>
      </c>
      <c r="AB348" s="20" t="str">
        <f t="shared" si="196"/>
        <v/>
      </c>
      <c r="AC348" s="20" t="str">
        <f t="shared" si="197"/>
        <v/>
      </c>
      <c r="AD348" s="20" t="str">
        <f t="shared" si="198"/>
        <v/>
      </c>
      <c r="AE348" s="20" t="str">
        <f>IF(E348="","",SUM( INDEX( $H$9, 1) : H348))</f>
        <v/>
      </c>
      <c r="AF348" s="20" t="str">
        <f t="shared" si="199"/>
        <v/>
      </c>
      <c r="AG348" s="20" t="str">
        <f>IF(E348="","",SUM($AF$9:AF348))</f>
        <v/>
      </c>
      <c r="AH348" s="43" t="str">
        <f t="shared" si="200"/>
        <v/>
      </c>
      <c r="AI348" s="20" t="str">
        <f t="shared" si="201"/>
        <v/>
      </c>
      <c r="AJ348" s="20" t="str">
        <f t="shared" si="202"/>
        <v/>
      </c>
      <c r="AK348" s="20" t="str">
        <f t="shared" si="203"/>
        <v/>
      </c>
      <c r="AL348" s="20" t="str">
        <f>IF(E348="","",SUM( INDEX($I$9, 1) : I348))</f>
        <v/>
      </c>
      <c r="AM348" s="20" t="str">
        <f t="shared" si="204"/>
        <v/>
      </c>
      <c r="AN348" s="20" t="str">
        <f>IF(E348="","",SUM( INDEX($AM$9, 1) : AM348))</f>
        <v/>
      </c>
      <c r="AO348" s="43" t="str">
        <f t="shared" si="205"/>
        <v/>
      </c>
      <c r="AP348" s="43" t="str">
        <f t="shared" si="206"/>
        <v/>
      </c>
      <c r="AQ348" s="35" t="str">
        <f t="shared" si="207"/>
        <v/>
      </c>
      <c r="AR348" s="35" t="str">
        <f t="shared" si="208"/>
        <v/>
      </c>
      <c r="AS348" s="35" t="str">
        <f t="shared" si="209"/>
        <v/>
      </c>
      <c r="AT348" s="35" t="str">
        <f t="shared" si="210"/>
        <v/>
      </c>
      <c r="AU348" s="35" t="str">
        <f t="shared" si="211"/>
        <v/>
      </c>
      <c r="AV348" s="35" t="str">
        <f t="shared" si="212"/>
        <v/>
      </c>
      <c r="AW348" s="58" t="str">
        <f t="shared" si="213"/>
        <v/>
      </c>
      <c r="AX348" s="62" t="str">
        <f t="shared" si="214"/>
        <v/>
      </c>
      <c r="AY348" s="62" t="str">
        <f t="shared" si="215"/>
        <v/>
      </c>
      <c r="AZ348" s="62" t="str">
        <f t="shared" si="216"/>
        <v/>
      </c>
      <c r="BA348" s="62" t="str">
        <f t="shared" si="217"/>
        <v/>
      </c>
      <c r="BB348" s="62" t="str">
        <f t="shared" si="218"/>
        <v/>
      </c>
      <c r="BC348" s="62" t="str">
        <f t="shared" si="219"/>
        <v/>
      </c>
      <c r="BD348" s="69" t="str">
        <f t="shared" si="220"/>
        <v/>
      </c>
      <c r="BE348" s="69" t="str">
        <f t="shared" si="221"/>
        <v/>
      </c>
      <c r="BF348" s="69" t="str">
        <f>IF(Z348=Z349,"",SUM(AW$9:AW348)-SUM(BF$9:BF347))</f>
        <v/>
      </c>
      <c r="BG348" s="12">
        <f t="shared" si="186"/>
        <v>340</v>
      </c>
    </row>
    <row r="349" spans="1:59" ht="20.100000000000001" customHeight="1">
      <c r="A349" s="13">
        <f t="shared" si="185"/>
        <v>341</v>
      </c>
      <c r="B349" s="153"/>
      <c r="C349" s="33"/>
      <c r="D349" s="33"/>
      <c r="E349" s="154"/>
      <c r="F349" s="155"/>
      <c r="G349" s="156"/>
      <c r="H349" s="19" t="str">
        <f t="shared" si="187"/>
        <v/>
      </c>
      <c r="I349" s="157"/>
      <c r="J349" s="19" t="str">
        <f t="shared" si="188"/>
        <v/>
      </c>
      <c r="K349" s="33"/>
      <c r="L349" s="34"/>
      <c r="M349" s="34"/>
      <c r="N349" s="19" t="str">
        <f t="shared" si="189"/>
        <v/>
      </c>
      <c r="O349" s="157"/>
      <c r="P349" s="19" t="str">
        <f t="shared" si="190"/>
        <v/>
      </c>
      <c r="Q349" s="19" t="str">
        <f t="shared" si="191"/>
        <v/>
      </c>
      <c r="R349" s="22"/>
      <c r="S349" s="33"/>
      <c r="T349" s="35" t="str">
        <f>IF(E349="","",Instructions!$B$5)</f>
        <v/>
      </c>
      <c r="U349" s="75" t="str">
        <f>IF(E349="","",Instructions!$C$5)</f>
        <v/>
      </c>
      <c r="V349" s="87" t="str">
        <f t="shared" si="192"/>
        <v/>
      </c>
      <c r="W349" s="72" t="str">
        <f>IF(E349="","",VLOOKUP(D349,Supervisors!$B$9:$F$32,5,FALSE))</f>
        <v/>
      </c>
      <c r="X349" s="72" t="str">
        <f>IF(E349="","",VLOOKUP(D349,Supervisors!$B$9:$G$32,6,FALSE))</f>
        <v/>
      </c>
      <c r="Y349" s="20" t="str">
        <f t="shared" si="193"/>
        <v/>
      </c>
      <c r="Z349" s="20" t="str">
        <f t="shared" si="194"/>
        <v/>
      </c>
      <c r="AA349" s="20" t="str">
        <f t="shared" si="195"/>
        <v/>
      </c>
      <c r="AB349" s="20" t="str">
        <f t="shared" si="196"/>
        <v/>
      </c>
      <c r="AC349" s="20" t="str">
        <f t="shared" si="197"/>
        <v/>
      </c>
      <c r="AD349" s="20" t="str">
        <f t="shared" si="198"/>
        <v/>
      </c>
      <c r="AE349" s="20" t="str">
        <f>IF(E349="","",SUM( INDEX( $H$9, 1) : H349))</f>
        <v/>
      </c>
      <c r="AF349" s="20" t="str">
        <f t="shared" si="199"/>
        <v/>
      </c>
      <c r="AG349" s="20" t="str">
        <f>IF(E349="","",SUM($AF$9:AF349))</f>
        <v/>
      </c>
      <c r="AH349" s="43" t="str">
        <f t="shared" si="200"/>
        <v/>
      </c>
      <c r="AI349" s="20" t="str">
        <f t="shared" si="201"/>
        <v/>
      </c>
      <c r="AJ349" s="20" t="str">
        <f t="shared" si="202"/>
        <v/>
      </c>
      <c r="AK349" s="20" t="str">
        <f t="shared" si="203"/>
        <v/>
      </c>
      <c r="AL349" s="20" t="str">
        <f>IF(E349="","",SUM( INDEX($I$9, 1) : I349))</f>
        <v/>
      </c>
      <c r="AM349" s="20" t="str">
        <f t="shared" si="204"/>
        <v/>
      </c>
      <c r="AN349" s="20" t="str">
        <f>IF(E349="","",SUM( INDEX($AM$9, 1) : AM349))</f>
        <v/>
      </c>
      <c r="AO349" s="43" t="str">
        <f t="shared" si="205"/>
        <v/>
      </c>
      <c r="AP349" s="43" t="str">
        <f t="shared" si="206"/>
        <v/>
      </c>
      <c r="AQ349" s="35" t="str">
        <f t="shared" si="207"/>
        <v/>
      </c>
      <c r="AR349" s="35" t="str">
        <f t="shared" si="208"/>
        <v/>
      </c>
      <c r="AS349" s="35" t="str">
        <f t="shared" si="209"/>
        <v/>
      </c>
      <c r="AT349" s="35" t="str">
        <f t="shared" si="210"/>
        <v/>
      </c>
      <c r="AU349" s="35" t="str">
        <f t="shared" si="211"/>
        <v/>
      </c>
      <c r="AV349" s="35" t="str">
        <f t="shared" si="212"/>
        <v/>
      </c>
      <c r="AW349" s="58" t="str">
        <f t="shared" si="213"/>
        <v/>
      </c>
      <c r="AX349" s="62" t="str">
        <f t="shared" si="214"/>
        <v/>
      </c>
      <c r="AY349" s="62" t="str">
        <f t="shared" si="215"/>
        <v/>
      </c>
      <c r="AZ349" s="62" t="str">
        <f t="shared" si="216"/>
        <v/>
      </c>
      <c r="BA349" s="62" t="str">
        <f t="shared" si="217"/>
        <v/>
      </c>
      <c r="BB349" s="62" t="str">
        <f t="shared" si="218"/>
        <v/>
      </c>
      <c r="BC349" s="62" t="str">
        <f t="shared" si="219"/>
        <v/>
      </c>
      <c r="BD349" s="69" t="str">
        <f t="shared" si="220"/>
        <v/>
      </c>
      <c r="BE349" s="69" t="str">
        <f t="shared" si="221"/>
        <v/>
      </c>
      <c r="BF349" s="69" t="str">
        <f>IF(Z349=Z350,"",SUM(AW$9:AW349)-SUM(BF$9:BF348))</f>
        <v/>
      </c>
      <c r="BG349" s="12">
        <f t="shared" si="186"/>
        <v>341</v>
      </c>
    </row>
    <row r="350" spans="1:59" ht="20.100000000000001" customHeight="1">
      <c r="A350" s="13">
        <f t="shared" si="185"/>
        <v>342</v>
      </c>
      <c r="B350" s="153"/>
      <c r="C350" s="33"/>
      <c r="D350" s="33"/>
      <c r="E350" s="154"/>
      <c r="F350" s="155"/>
      <c r="G350" s="156"/>
      <c r="H350" s="19" t="str">
        <f t="shared" si="187"/>
        <v/>
      </c>
      <c r="I350" s="157"/>
      <c r="J350" s="19" t="str">
        <f t="shared" si="188"/>
        <v/>
      </c>
      <c r="K350" s="33"/>
      <c r="L350" s="34"/>
      <c r="M350" s="34"/>
      <c r="N350" s="19" t="str">
        <f t="shared" si="189"/>
        <v/>
      </c>
      <c r="O350" s="157"/>
      <c r="P350" s="19" t="str">
        <f t="shared" si="190"/>
        <v/>
      </c>
      <c r="Q350" s="19" t="str">
        <f t="shared" si="191"/>
        <v/>
      </c>
      <c r="R350" s="22"/>
      <c r="S350" s="33"/>
      <c r="T350" s="35" t="str">
        <f>IF(E350="","",Instructions!$B$5)</f>
        <v/>
      </c>
      <c r="U350" s="75" t="str">
        <f>IF(E350="","",Instructions!$C$5)</f>
        <v/>
      </c>
      <c r="V350" s="87" t="str">
        <f t="shared" si="192"/>
        <v/>
      </c>
      <c r="W350" s="72" t="str">
        <f>IF(E350="","",VLOOKUP(D350,Supervisors!$B$9:$F$32,5,FALSE))</f>
        <v/>
      </c>
      <c r="X350" s="72" t="str">
        <f>IF(E350="","",VLOOKUP(D350,Supervisors!$B$9:$G$32,6,FALSE))</f>
        <v/>
      </c>
      <c r="Y350" s="20" t="str">
        <f t="shared" si="193"/>
        <v/>
      </c>
      <c r="Z350" s="20" t="str">
        <f t="shared" si="194"/>
        <v/>
      </c>
      <c r="AA350" s="20" t="str">
        <f t="shared" si="195"/>
        <v/>
      </c>
      <c r="AB350" s="20" t="str">
        <f t="shared" si="196"/>
        <v/>
      </c>
      <c r="AC350" s="20" t="str">
        <f t="shared" si="197"/>
        <v/>
      </c>
      <c r="AD350" s="20" t="str">
        <f t="shared" si="198"/>
        <v/>
      </c>
      <c r="AE350" s="20" t="str">
        <f>IF(E350="","",SUM( INDEX( $H$9, 1) : H350))</f>
        <v/>
      </c>
      <c r="AF350" s="20" t="str">
        <f t="shared" si="199"/>
        <v/>
      </c>
      <c r="AG350" s="20" t="str">
        <f>IF(E350="","",SUM($AF$9:AF350))</f>
        <v/>
      </c>
      <c r="AH350" s="43" t="str">
        <f t="shared" si="200"/>
        <v/>
      </c>
      <c r="AI350" s="20" t="str">
        <f t="shared" si="201"/>
        <v/>
      </c>
      <c r="AJ350" s="20" t="str">
        <f t="shared" si="202"/>
        <v/>
      </c>
      <c r="AK350" s="20" t="str">
        <f t="shared" si="203"/>
        <v/>
      </c>
      <c r="AL350" s="20" t="str">
        <f>IF(E350="","",SUM( INDEX($I$9, 1) : I350))</f>
        <v/>
      </c>
      <c r="AM350" s="20" t="str">
        <f t="shared" si="204"/>
        <v/>
      </c>
      <c r="AN350" s="20" t="str">
        <f>IF(E350="","",SUM( INDEX($AM$9, 1) : AM350))</f>
        <v/>
      </c>
      <c r="AO350" s="43" t="str">
        <f t="shared" si="205"/>
        <v/>
      </c>
      <c r="AP350" s="43" t="str">
        <f t="shared" si="206"/>
        <v/>
      </c>
      <c r="AQ350" s="35" t="str">
        <f t="shared" si="207"/>
        <v/>
      </c>
      <c r="AR350" s="35" t="str">
        <f t="shared" si="208"/>
        <v/>
      </c>
      <c r="AS350" s="35" t="str">
        <f t="shared" si="209"/>
        <v/>
      </c>
      <c r="AT350" s="35" t="str">
        <f t="shared" si="210"/>
        <v/>
      </c>
      <c r="AU350" s="35" t="str">
        <f t="shared" si="211"/>
        <v/>
      </c>
      <c r="AV350" s="35" t="str">
        <f t="shared" si="212"/>
        <v/>
      </c>
      <c r="AW350" s="58" t="str">
        <f t="shared" si="213"/>
        <v/>
      </c>
      <c r="AX350" s="62" t="str">
        <f t="shared" si="214"/>
        <v/>
      </c>
      <c r="AY350" s="62" t="str">
        <f t="shared" si="215"/>
        <v/>
      </c>
      <c r="AZ350" s="62" t="str">
        <f t="shared" si="216"/>
        <v/>
      </c>
      <c r="BA350" s="62" t="str">
        <f t="shared" si="217"/>
        <v/>
      </c>
      <c r="BB350" s="62" t="str">
        <f t="shared" si="218"/>
        <v/>
      </c>
      <c r="BC350" s="62" t="str">
        <f t="shared" si="219"/>
        <v/>
      </c>
      <c r="BD350" s="69" t="str">
        <f t="shared" si="220"/>
        <v/>
      </c>
      <c r="BE350" s="69" t="str">
        <f t="shared" si="221"/>
        <v/>
      </c>
      <c r="BF350" s="69" t="str">
        <f>IF(Z350=Z351,"",SUM(AW$9:AW350)-SUM(BF$9:BF349))</f>
        <v/>
      </c>
      <c r="BG350" s="12">
        <f t="shared" si="186"/>
        <v>342</v>
      </c>
    </row>
    <row r="351" spans="1:59" ht="20.100000000000001" customHeight="1">
      <c r="A351" s="13">
        <f t="shared" si="185"/>
        <v>343</v>
      </c>
      <c r="B351" s="153"/>
      <c r="C351" s="33"/>
      <c r="D351" s="33"/>
      <c r="E351" s="154"/>
      <c r="F351" s="155"/>
      <c r="G351" s="156"/>
      <c r="H351" s="19" t="str">
        <f t="shared" si="187"/>
        <v/>
      </c>
      <c r="I351" s="157"/>
      <c r="J351" s="19" t="str">
        <f t="shared" si="188"/>
        <v/>
      </c>
      <c r="K351" s="33"/>
      <c r="L351" s="34"/>
      <c r="M351" s="34"/>
      <c r="N351" s="19" t="str">
        <f t="shared" si="189"/>
        <v/>
      </c>
      <c r="O351" s="157"/>
      <c r="P351" s="19" t="str">
        <f t="shared" si="190"/>
        <v/>
      </c>
      <c r="Q351" s="19" t="str">
        <f t="shared" si="191"/>
        <v/>
      </c>
      <c r="R351" s="22"/>
      <c r="S351" s="33"/>
      <c r="T351" s="35" t="str">
        <f>IF(E351="","",Instructions!$B$5)</f>
        <v/>
      </c>
      <c r="U351" s="75" t="str">
        <f>IF(E351="","",Instructions!$C$5)</f>
        <v/>
      </c>
      <c r="V351" s="87" t="str">
        <f t="shared" si="192"/>
        <v/>
      </c>
      <c r="W351" s="72" t="str">
        <f>IF(E351="","",VLOOKUP(D351,Supervisors!$B$9:$F$32,5,FALSE))</f>
        <v/>
      </c>
      <c r="X351" s="72" t="str">
        <f>IF(E351="","",VLOOKUP(D351,Supervisors!$B$9:$G$32,6,FALSE))</f>
        <v/>
      </c>
      <c r="Y351" s="20" t="str">
        <f t="shared" si="193"/>
        <v/>
      </c>
      <c r="Z351" s="20" t="str">
        <f t="shared" si="194"/>
        <v/>
      </c>
      <c r="AA351" s="20" t="str">
        <f t="shared" si="195"/>
        <v/>
      </c>
      <c r="AB351" s="20" t="str">
        <f t="shared" si="196"/>
        <v/>
      </c>
      <c r="AC351" s="20" t="str">
        <f t="shared" si="197"/>
        <v/>
      </c>
      <c r="AD351" s="20" t="str">
        <f t="shared" si="198"/>
        <v/>
      </c>
      <c r="AE351" s="20" t="str">
        <f>IF(E351="","",SUM( INDEX( $H$9, 1) : H351))</f>
        <v/>
      </c>
      <c r="AF351" s="20" t="str">
        <f t="shared" si="199"/>
        <v/>
      </c>
      <c r="AG351" s="20" t="str">
        <f>IF(E351="","",SUM($AF$9:AF351))</f>
        <v/>
      </c>
      <c r="AH351" s="43" t="str">
        <f t="shared" si="200"/>
        <v/>
      </c>
      <c r="AI351" s="20" t="str">
        <f t="shared" si="201"/>
        <v/>
      </c>
      <c r="AJ351" s="20" t="str">
        <f t="shared" si="202"/>
        <v/>
      </c>
      <c r="AK351" s="20" t="str">
        <f t="shared" si="203"/>
        <v/>
      </c>
      <c r="AL351" s="20" t="str">
        <f>IF(E351="","",SUM( INDEX($I$9, 1) : I351))</f>
        <v/>
      </c>
      <c r="AM351" s="20" t="str">
        <f t="shared" si="204"/>
        <v/>
      </c>
      <c r="AN351" s="20" t="str">
        <f>IF(E351="","",SUM( INDEX($AM$9, 1) : AM351))</f>
        <v/>
      </c>
      <c r="AO351" s="43" t="str">
        <f t="shared" si="205"/>
        <v/>
      </c>
      <c r="AP351" s="43" t="str">
        <f t="shared" si="206"/>
        <v/>
      </c>
      <c r="AQ351" s="35" t="str">
        <f t="shared" si="207"/>
        <v/>
      </c>
      <c r="AR351" s="35" t="str">
        <f t="shared" si="208"/>
        <v/>
      </c>
      <c r="AS351" s="35" t="str">
        <f t="shared" si="209"/>
        <v/>
      </c>
      <c r="AT351" s="35" t="str">
        <f t="shared" si="210"/>
        <v/>
      </c>
      <c r="AU351" s="35" t="str">
        <f t="shared" si="211"/>
        <v/>
      </c>
      <c r="AV351" s="35" t="str">
        <f t="shared" si="212"/>
        <v/>
      </c>
      <c r="AW351" s="58" t="str">
        <f t="shared" si="213"/>
        <v/>
      </c>
      <c r="AX351" s="62" t="str">
        <f t="shared" si="214"/>
        <v/>
      </c>
      <c r="AY351" s="62" t="str">
        <f t="shared" si="215"/>
        <v/>
      </c>
      <c r="AZ351" s="62" t="str">
        <f t="shared" si="216"/>
        <v/>
      </c>
      <c r="BA351" s="62" t="str">
        <f t="shared" si="217"/>
        <v/>
      </c>
      <c r="BB351" s="62" t="str">
        <f t="shared" si="218"/>
        <v/>
      </c>
      <c r="BC351" s="62" t="str">
        <f t="shared" si="219"/>
        <v/>
      </c>
      <c r="BD351" s="69" t="str">
        <f t="shared" si="220"/>
        <v/>
      </c>
      <c r="BE351" s="69" t="str">
        <f t="shared" si="221"/>
        <v/>
      </c>
      <c r="BF351" s="69" t="str">
        <f>IF(Z351=Z352,"",SUM(AW$9:AW351)-SUM(BF$9:BF350))</f>
        <v/>
      </c>
      <c r="BG351" s="12">
        <f t="shared" si="186"/>
        <v>343</v>
      </c>
    </row>
    <row r="352" spans="1:59" ht="20.100000000000001" customHeight="1">
      <c r="A352" s="13">
        <f t="shared" si="185"/>
        <v>344</v>
      </c>
      <c r="B352" s="153"/>
      <c r="C352" s="33"/>
      <c r="D352" s="33"/>
      <c r="E352" s="154"/>
      <c r="F352" s="155"/>
      <c r="G352" s="156"/>
      <c r="H352" s="19" t="str">
        <f t="shared" si="187"/>
        <v/>
      </c>
      <c r="I352" s="157"/>
      <c r="J352" s="19" t="str">
        <f t="shared" si="188"/>
        <v/>
      </c>
      <c r="K352" s="33"/>
      <c r="L352" s="34"/>
      <c r="M352" s="34"/>
      <c r="N352" s="19" t="str">
        <f t="shared" si="189"/>
        <v/>
      </c>
      <c r="O352" s="157"/>
      <c r="P352" s="19" t="str">
        <f t="shared" si="190"/>
        <v/>
      </c>
      <c r="Q352" s="19" t="str">
        <f t="shared" si="191"/>
        <v/>
      </c>
      <c r="R352" s="22"/>
      <c r="S352" s="33"/>
      <c r="T352" s="35" t="str">
        <f>IF(E352="","",Instructions!$B$5)</f>
        <v/>
      </c>
      <c r="U352" s="75" t="str">
        <f>IF(E352="","",Instructions!$C$5)</f>
        <v/>
      </c>
      <c r="V352" s="87" t="str">
        <f t="shared" si="192"/>
        <v/>
      </c>
      <c r="W352" s="72" t="str">
        <f>IF(E352="","",VLOOKUP(D352,Supervisors!$B$9:$F$32,5,FALSE))</f>
        <v/>
      </c>
      <c r="X352" s="72" t="str">
        <f>IF(E352="","",VLOOKUP(D352,Supervisors!$B$9:$G$32,6,FALSE))</f>
        <v/>
      </c>
      <c r="Y352" s="20" t="str">
        <f t="shared" si="193"/>
        <v/>
      </c>
      <c r="Z352" s="20" t="str">
        <f t="shared" si="194"/>
        <v/>
      </c>
      <c r="AA352" s="20" t="str">
        <f t="shared" si="195"/>
        <v/>
      </c>
      <c r="AB352" s="20" t="str">
        <f t="shared" si="196"/>
        <v/>
      </c>
      <c r="AC352" s="20" t="str">
        <f t="shared" si="197"/>
        <v/>
      </c>
      <c r="AD352" s="20" t="str">
        <f t="shared" si="198"/>
        <v/>
      </c>
      <c r="AE352" s="20" t="str">
        <f>IF(E352="","",SUM( INDEX( $H$9, 1) : H352))</f>
        <v/>
      </c>
      <c r="AF352" s="20" t="str">
        <f t="shared" si="199"/>
        <v/>
      </c>
      <c r="AG352" s="20" t="str">
        <f>IF(E352="","",SUM($AF$9:AF352))</f>
        <v/>
      </c>
      <c r="AH352" s="43" t="str">
        <f t="shared" si="200"/>
        <v/>
      </c>
      <c r="AI352" s="20" t="str">
        <f t="shared" si="201"/>
        <v/>
      </c>
      <c r="AJ352" s="20" t="str">
        <f t="shared" si="202"/>
        <v/>
      </c>
      <c r="AK352" s="20" t="str">
        <f t="shared" si="203"/>
        <v/>
      </c>
      <c r="AL352" s="20" t="str">
        <f>IF(E352="","",SUM( INDEX($I$9, 1) : I352))</f>
        <v/>
      </c>
      <c r="AM352" s="20" t="str">
        <f t="shared" si="204"/>
        <v/>
      </c>
      <c r="AN352" s="20" t="str">
        <f>IF(E352="","",SUM( INDEX($AM$9, 1) : AM352))</f>
        <v/>
      </c>
      <c r="AO352" s="43" t="str">
        <f t="shared" si="205"/>
        <v/>
      </c>
      <c r="AP352" s="43" t="str">
        <f t="shared" si="206"/>
        <v/>
      </c>
      <c r="AQ352" s="35" t="str">
        <f t="shared" si="207"/>
        <v/>
      </c>
      <c r="AR352" s="35" t="str">
        <f t="shared" si="208"/>
        <v/>
      </c>
      <c r="AS352" s="35" t="str">
        <f t="shared" si="209"/>
        <v/>
      </c>
      <c r="AT352" s="35" t="str">
        <f t="shared" si="210"/>
        <v/>
      </c>
      <c r="AU352" s="35" t="str">
        <f t="shared" si="211"/>
        <v/>
      </c>
      <c r="AV352" s="35" t="str">
        <f t="shared" si="212"/>
        <v/>
      </c>
      <c r="AW352" s="58" t="str">
        <f t="shared" si="213"/>
        <v/>
      </c>
      <c r="AX352" s="62" t="str">
        <f t="shared" si="214"/>
        <v/>
      </c>
      <c r="AY352" s="62" t="str">
        <f t="shared" si="215"/>
        <v/>
      </c>
      <c r="AZ352" s="62" t="str">
        <f t="shared" si="216"/>
        <v/>
      </c>
      <c r="BA352" s="62" t="str">
        <f t="shared" si="217"/>
        <v/>
      </c>
      <c r="BB352" s="62" t="str">
        <f t="shared" si="218"/>
        <v/>
      </c>
      <c r="BC352" s="62" t="str">
        <f t="shared" si="219"/>
        <v/>
      </c>
      <c r="BD352" s="69" t="str">
        <f t="shared" si="220"/>
        <v/>
      </c>
      <c r="BE352" s="69" t="str">
        <f t="shared" si="221"/>
        <v/>
      </c>
      <c r="BF352" s="69" t="str">
        <f>IF(Z352=Z353,"",SUM(AW$9:AW352)-SUM(BF$9:BF351))</f>
        <v/>
      </c>
      <c r="BG352" s="12">
        <f t="shared" si="186"/>
        <v>344</v>
      </c>
    </row>
    <row r="353" spans="1:59" ht="20.100000000000001" customHeight="1">
      <c r="A353" s="13">
        <f t="shared" si="185"/>
        <v>345</v>
      </c>
      <c r="B353" s="153"/>
      <c r="C353" s="33"/>
      <c r="D353" s="33"/>
      <c r="E353" s="154"/>
      <c r="F353" s="155"/>
      <c r="G353" s="156"/>
      <c r="H353" s="19" t="str">
        <f t="shared" si="187"/>
        <v/>
      </c>
      <c r="I353" s="157"/>
      <c r="J353" s="19" t="str">
        <f t="shared" si="188"/>
        <v/>
      </c>
      <c r="K353" s="33"/>
      <c r="L353" s="34"/>
      <c r="M353" s="34"/>
      <c r="N353" s="19" t="str">
        <f t="shared" si="189"/>
        <v/>
      </c>
      <c r="O353" s="157"/>
      <c r="P353" s="19" t="str">
        <f t="shared" si="190"/>
        <v/>
      </c>
      <c r="Q353" s="19" t="str">
        <f t="shared" si="191"/>
        <v/>
      </c>
      <c r="R353" s="22"/>
      <c r="S353" s="33"/>
      <c r="T353" s="35" t="str">
        <f>IF(E353="","",Instructions!$B$5)</f>
        <v/>
      </c>
      <c r="U353" s="75" t="str">
        <f>IF(E353="","",Instructions!$C$5)</f>
        <v/>
      </c>
      <c r="V353" s="87" t="str">
        <f t="shared" si="192"/>
        <v/>
      </c>
      <c r="W353" s="72" t="str">
        <f>IF(E353="","",VLOOKUP(D353,Supervisors!$B$9:$F$32,5,FALSE))</f>
        <v/>
      </c>
      <c r="X353" s="72" t="str">
        <f>IF(E353="","",VLOOKUP(D353,Supervisors!$B$9:$G$32,6,FALSE))</f>
        <v/>
      </c>
      <c r="Y353" s="20" t="str">
        <f t="shared" si="193"/>
        <v/>
      </c>
      <c r="Z353" s="20" t="str">
        <f t="shared" si="194"/>
        <v/>
      </c>
      <c r="AA353" s="20" t="str">
        <f t="shared" si="195"/>
        <v/>
      </c>
      <c r="AB353" s="20" t="str">
        <f t="shared" si="196"/>
        <v/>
      </c>
      <c r="AC353" s="20" t="str">
        <f t="shared" si="197"/>
        <v/>
      </c>
      <c r="AD353" s="20" t="str">
        <f t="shared" si="198"/>
        <v/>
      </c>
      <c r="AE353" s="20" t="str">
        <f>IF(E353="","",SUM( INDEX( $H$9, 1) : H353))</f>
        <v/>
      </c>
      <c r="AF353" s="20" t="str">
        <f t="shared" si="199"/>
        <v/>
      </c>
      <c r="AG353" s="20" t="str">
        <f>IF(E353="","",SUM($AF$9:AF353))</f>
        <v/>
      </c>
      <c r="AH353" s="43" t="str">
        <f t="shared" si="200"/>
        <v/>
      </c>
      <c r="AI353" s="20" t="str">
        <f t="shared" si="201"/>
        <v/>
      </c>
      <c r="AJ353" s="20" t="str">
        <f t="shared" si="202"/>
        <v/>
      </c>
      <c r="AK353" s="20" t="str">
        <f t="shared" si="203"/>
        <v/>
      </c>
      <c r="AL353" s="20" t="str">
        <f>IF(E353="","",SUM( INDEX($I$9, 1) : I353))</f>
        <v/>
      </c>
      <c r="AM353" s="20" t="str">
        <f t="shared" si="204"/>
        <v/>
      </c>
      <c r="AN353" s="20" t="str">
        <f>IF(E353="","",SUM( INDEX($AM$9, 1) : AM353))</f>
        <v/>
      </c>
      <c r="AO353" s="43" t="str">
        <f t="shared" si="205"/>
        <v/>
      </c>
      <c r="AP353" s="43" t="str">
        <f t="shared" si="206"/>
        <v/>
      </c>
      <c r="AQ353" s="35" t="str">
        <f t="shared" si="207"/>
        <v/>
      </c>
      <c r="AR353" s="35" t="str">
        <f t="shared" si="208"/>
        <v/>
      </c>
      <c r="AS353" s="35" t="str">
        <f t="shared" si="209"/>
        <v/>
      </c>
      <c r="AT353" s="35" t="str">
        <f t="shared" si="210"/>
        <v/>
      </c>
      <c r="AU353" s="35" t="str">
        <f t="shared" si="211"/>
        <v/>
      </c>
      <c r="AV353" s="35" t="str">
        <f t="shared" si="212"/>
        <v/>
      </c>
      <c r="AW353" s="58" t="str">
        <f t="shared" si="213"/>
        <v/>
      </c>
      <c r="AX353" s="62" t="str">
        <f t="shared" si="214"/>
        <v/>
      </c>
      <c r="AY353" s="62" t="str">
        <f t="shared" si="215"/>
        <v/>
      </c>
      <c r="AZ353" s="62" t="str">
        <f t="shared" si="216"/>
        <v/>
      </c>
      <c r="BA353" s="62" t="str">
        <f t="shared" si="217"/>
        <v/>
      </c>
      <c r="BB353" s="62" t="str">
        <f t="shared" si="218"/>
        <v/>
      </c>
      <c r="BC353" s="62" t="str">
        <f t="shared" si="219"/>
        <v/>
      </c>
      <c r="BD353" s="69" t="str">
        <f t="shared" si="220"/>
        <v/>
      </c>
      <c r="BE353" s="69" t="str">
        <f t="shared" si="221"/>
        <v/>
      </c>
      <c r="BF353" s="69" t="str">
        <f>IF(Z353=Z354,"",SUM(AW$9:AW353)-SUM(BF$9:BF352))</f>
        <v/>
      </c>
      <c r="BG353" s="12">
        <f t="shared" si="186"/>
        <v>345</v>
      </c>
    </row>
    <row r="354" spans="1:59" ht="20.100000000000001" customHeight="1">
      <c r="A354" s="13">
        <f t="shared" ref="A354:A417" si="222">ROW()-8</f>
        <v>346</v>
      </c>
      <c r="B354" s="153"/>
      <c r="C354" s="33"/>
      <c r="D354" s="33"/>
      <c r="E354" s="154"/>
      <c r="F354" s="155"/>
      <c r="G354" s="156"/>
      <c r="H354" s="19" t="str">
        <f t="shared" si="187"/>
        <v/>
      </c>
      <c r="I354" s="157"/>
      <c r="J354" s="19" t="str">
        <f t="shared" si="188"/>
        <v/>
      </c>
      <c r="K354" s="33"/>
      <c r="L354" s="34"/>
      <c r="M354" s="34"/>
      <c r="N354" s="19" t="str">
        <f t="shared" si="189"/>
        <v/>
      </c>
      <c r="O354" s="157"/>
      <c r="P354" s="19" t="str">
        <f t="shared" si="190"/>
        <v/>
      </c>
      <c r="Q354" s="19" t="str">
        <f t="shared" si="191"/>
        <v/>
      </c>
      <c r="R354" s="22"/>
      <c r="S354" s="33"/>
      <c r="T354" s="35" t="str">
        <f>IF(E354="","",Instructions!$B$5)</f>
        <v/>
      </c>
      <c r="U354" s="75" t="str">
        <f>IF(E354="","",Instructions!$C$5)</f>
        <v/>
      </c>
      <c r="V354" s="87" t="str">
        <f t="shared" si="192"/>
        <v/>
      </c>
      <c r="W354" s="72" t="str">
        <f>IF(E354="","",VLOOKUP(D354,Supervisors!$B$9:$F$32,5,FALSE))</f>
        <v/>
      </c>
      <c r="X354" s="72" t="str">
        <f>IF(E354="","",VLOOKUP(D354,Supervisors!$B$9:$G$32,6,FALSE))</f>
        <v/>
      </c>
      <c r="Y354" s="20" t="str">
        <f t="shared" si="193"/>
        <v/>
      </c>
      <c r="Z354" s="20" t="str">
        <f t="shared" si="194"/>
        <v/>
      </c>
      <c r="AA354" s="20" t="str">
        <f t="shared" si="195"/>
        <v/>
      </c>
      <c r="AB354" s="20" t="str">
        <f t="shared" si="196"/>
        <v/>
      </c>
      <c r="AC354" s="20" t="str">
        <f t="shared" si="197"/>
        <v/>
      </c>
      <c r="AD354" s="20" t="str">
        <f t="shared" si="198"/>
        <v/>
      </c>
      <c r="AE354" s="20" t="str">
        <f>IF(E354="","",SUM( INDEX( $H$9, 1) : H354))</f>
        <v/>
      </c>
      <c r="AF354" s="20" t="str">
        <f t="shared" si="199"/>
        <v/>
      </c>
      <c r="AG354" s="20" t="str">
        <f>IF(E354="","",SUM($AF$9:AF354))</f>
        <v/>
      </c>
      <c r="AH354" s="43" t="str">
        <f t="shared" si="200"/>
        <v/>
      </c>
      <c r="AI354" s="20" t="str">
        <f t="shared" si="201"/>
        <v/>
      </c>
      <c r="AJ354" s="20" t="str">
        <f t="shared" si="202"/>
        <v/>
      </c>
      <c r="AK354" s="20" t="str">
        <f t="shared" si="203"/>
        <v/>
      </c>
      <c r="AL354" s="20" t="str">
        <f>IF(E354="","",SUM( INDEX($I$9, 1) : I354))</f>
        <v/>
      </c>
      <c r="AM354" s="20" t="str">
        <f t="shared" si="204"/>
        <v/>
      </c>
      <c r="AN354" s="20" t="str">
        <f>IF(E354="","",SUM( INDEX($AM$9, 1) : AM354))</f>
        <v/>
      </c>
      <c r="AO354" s="43" t="str">
        <f t="shared" si="205"/>
        <v/>
      </c>
      <c r="AP354" s="43" t="str">
        <f t="shared" si="206"/>
        <v/>
      </c>
      <c r="AQ354" s="35" t="str">
        <f t="shared" si="207"/>
        <v/>
      </c>
      <c r="AR354" s="35" t="str">
        <f t="shared" si="208"/>
        <v/>
      </c>
      <c r="AS354" s="35" t="str">
        <f t="shared" si="209"/>
        <v/>
      </c>
      <c r="AT354" s="35" t="str">
        <f t="shared" si="210"/>
        <v/>
      </c>
      <c r="AU354" s="35" t="str">
        <f t="shared" si="211"/>
        <v/>
      </c>
      <c r="AV354" s="35" t="str">
        <f t="shared" si="212"/>
        <v/>
      </c>
      <c r="AW354" s="58" t="str">
        <f t="shared" si="213"/>
        <v/>
      </c>
      <c r="AX354" s="62" t="str">
        <f t="shared" si="214"/>
        <v/>
      </c>
      <c r="AY354" s="62" t="str">
        <f t="shared" si="215"/>
        <v/>
      </c>
      <c r="AZ354" s="62" t="str">
        <f t="shared" si="216"/>
        <v/>
      </c>
      <c r="BA354" s="62" t="str">
        <f t="shared" si="217"/>
        <v/>
      </c>
      <c r="BB354" s="62" t="str">
        <f t="shared" si="218"/>
        <v/>
      </c>
      <c r="BC354" s="62" t="str">
        <f t="shared" si="219"/>
        <v/>
      </c>
      <c r="BD354" s="69" t="str">
        <f t="shared" si="220"/>
        <v/>
      </c>
      <c r="BE354" s="69" t="str">
        <f t="shared" si="221"/>
        <v/>
      </c>
      <c r="BF354" s="69" t="str">
        <f>IF(Z354=Z355,"",SUM(AW$9:AW354)-SUM(BF$9:BF353))</f>
        <v/>
      </c>
      <c r="BG354" s="12">
        <f t="shared" ref="BG354:BG417" si="223">ROW()-8</f>
        <v>346</v>
      </c>
    </row>
    <row r="355" spans="1:59" ht="20.100000000000001" customHeight="1">
      <c r="A355" s="13">
        <f t="shared" si="222"/>
        <v>347</v>
      </c>
      <c r="B355" s="153"/>
      <c r="C355" s="33"/>
      <c r="D355" s="33"/>
      <c r="E355" s="154"/>
      <c r="F355" s="155"/>
      <c r="G355" s="156"/>
      <c r="H355" s="19" t="str">
        <f t="shared" si="187"/>
        <v/>
      </c>
      <c r="I355" s="157"/>
      <c r="J355" s="19" t="str">
        <f t="shared" si="188"/>
        <v/>
      </c>
      <c r="K355" s="33"/>
      <c r="L355" s="34"/>
      <c r="M355" s="34"/>
      <c r="N355" s="19" t="str">
        <f t="shared" si="189"/>
        <v/>
      </c>
      <c r="O355" s="157"/>
      <c r="P355" s="19" t="str">
        <f t="shared" si="190"/>
        <v/>
      </c>
      <c r="Q355" s="19" t="str">
        <f t="shared" si="191"/>
        <v/>
      </c>
      <c r="R355" s="22"/>
      <c r="S355" s="33"/>
      <c r="T355" s="35" t="str">
        <f>IF(E355="","",Instructions!$B$5)</f>
        <v/>
      </c>
      <c r="U355" s="75" t="str">
        <f>IF(E355="","",Instructions!$C$5)</f>
        <v/>
      </c>
      <c r="V355" s="87" t="str">
        <f t="shared" si="192"/>
        <v/>
      </c>
      <c r="W355" s="72" t="str">
        <f>IF(E355="","",VLOOKUP(D355,Supervisors!$B$9:$F$32,5,FALSE))</f>
        <v/>
      </c>
      <c r="X355" s="72" t="str">
        <f>IF(E355="","",VLOOKUP(D355,Supervisors!$B$9:$G$32,6,FALSE))</f>
        <v/>
      </c>
      <c r="Y355" s="20" t="str">
        <f t="shared" si="193"/>
        <v/>
      </c>
      <c r="Z355" s="20" t="str">
        <f t="shared" si="194"/>
        <v/>
      </c>
      <c r="AA355" s="20" t="str">
        <f t="shared" si="195"/>
        <v/>
      </c>
      <c r="AB355" s="20" t="str">
        <f t="shared" si="196"/>
        <v/>
      </c>
      <c r="AC355" s="20" t="str">
        <f t="shared" si="197"/>
        <v/>
      </c>
      <c r="AD355" s="20" t="str">
        <f t="shared" si="198"/>
        <v/>
      </c>
      <c r="AE355" s="20" t="str">
        <f>IF(E355="","",SUM( INDEX( $H$9, 1) : H355))</f>
        <v/>
      </c>
      <c r="AF355" s="20" t="str">
        <f t="shared" si="199"/>
        <v/>
      </c>
      <c r="AG355" s="20" t="str">
        <f>IF(E355="","",SUM($AF$9:AF355))</f>
        <v/>
      </c>
      <c r="AH355" s="43" t="str">
        <f t="shared" si="200"/>
        <v/>
      </c>
      <c r="AI355" s="20" t="str">
        <f t="shared" si="201"/>
        <v/>
      </c>
      <c r="AJ355" s="20" t="str">
        <f t="shared" si="202"/>
        <v/>
      </c>
      <c r="AK355" s="20" t="str">
        <f t="shared" si="203"/>
        <v/>
      </c>
      <c r="AL355" s="20" t="str">
        <f>IF(E355="","",SUM( INDEX($I$9, 1) : I355))</f>
        <v/>
      </c>
      <c r="AM355" s="20" t="str">
        <f t="shared" si="204"/>
        <v/>
      </c>
      <c r="AN355" s="20" t="str">
        <f>IF(E355="","",SUM( INDEX($AM$9, 1) : AM355))</f>
        <v/>
      </c>
      <c r="AO355" s="43" t="str">
        <f t="shared" si="205"/>
        <v/>
      </c>
      <c r="AP355" s="43" t="str">
        <f t="shared" si="206"/>
        <v/>
      </c>
      <c r="AQ355" s="35" t="str">
        <f t="shared" si="207"/>
        <v/>
      </c>
      <c r="AR355" s="35" t="str">
        <f t="shared" si="208"/>
        <v/>
      </c>
      <c r="AS355" s="35" t="str">
        <f t="shared" si="209"/>
        <v/>
      </c>
      <c r="AT355" s="35" t="str">
        <f t="shared" si="210"/>
        <v/>
      </c>
      <c r="AU355" s="35" t="str">
        <f t="shared" si="211"/>
        <v/>
      </c>
      <c r="AV355" s="35" t="str">
        <f t="shared" si="212"/>
        <v/>
      </c>
      <c r="AW355" s="58" t="str">
        <f t="shared" si="213"/>
        <v/>
      </c>
      <c r="AX355" s="62" t="str">
        <f t="shared" si="214"/>
        <v/>
      </c>
      <c r="AY355" s="62" t="str">
        <f t="shared" si="215"/>
        <v/>
      </c>
      <c r="AZ355" s="62" t="str">
        <f t="shared" si="216"/>
        <v/>
      </c>
      <c r="BA355" s="62" t="str">
        <f t="shared" si="217"/>
        <v/>
      </c>
      <c r="BB355" s="62" t="str">
        <f t="shared" si="218"/>
        <v/>
      </c>
      <c r="BC355" s="62" t="str">
        <f t="shared" si="219"/>
        <v/>
      </c>
      <c r="BD355" s="69" t="str">
        <f t="shared" si="220"/>
        <v/>
      </c>
      <c r="BE355" s="69" t="str">
        <f t="shared" si="221"/>
        <v/>
      </c>
      <c r="BF355" s="69" t="str">
        <f>IF(Z355=Z356,"",SUM(AW$9:AW355)-SUM(BF$9:BF354))</f>
        <v/>
      </c>
      <c r="BG355" s="12">
        <f t="shared" si="223"/>
        <v>347</v>
      </c>
    </row>
    <row r="356" spans="1:59" ht="20.100000000000001" customHeight="1">
      <c r="A356" s="13">
        <f t="shared" si="222"/>
        <v>348</v>
      </c>
      <c r="B356" s="153"/>
      <c r="C356" s="33"/>
      <c r="D356" s="33"/>
      <c r="E356" s="154"/>
      <c r="F356" s="155"/>
      <c r="G356" s="156"/>
      <c r="H356" s="19" t="str">
        <f t="shared" si="187"/>
        <v/>
      </c>
      <c r="I356" s="157"/>
      <c r="J356" s="19" t="str">
        <f t="shared" si="188"/>
        <v/>
      </c>
      <c r="K356" s="33"/>
      <c r="L356" s="34"/>
      <c r="M356" s="34"/>
      <c r="N356" s="19" t="str">
        <f t="shared" si="189"/>
        <v/>
      </c>
      <c r="O356" s="157"/>
      <c r="P356" s="19" t="str">
        <f t="shared" si="190"/>
        <v/>
      </c>
      <c r="Q356" s="19" t="str">
        <f t="shared" si="191"/>
        <v/>
      </c>
      <c r="R356" s="22"/>
      <c r="S356" s="33"/>
      <c r="T356" s="35" t="str">
        <f>IF(E356="","",Instructions!$B$5)</f>
        <v/>
      </c>
      <c r="U356" s="75" t="str">
        <f>IF(E356="","",Instructions!$C$5)</f>
        <v/>
      </c>
      <c r="V356" s="87" t="str">
        <f t="shared" si="192"/>
        <v/>
      </c>
      <c r="W356" s="72" t="str">
        <f>IF(E356="","",VLOOKUP(D356,Supervisors!$B$9:$F$32,5,FALSE))</f>
        <v/>
      </c>
      <c r="X356" s="72" t="str">
        <f>IF(E356="","",VLOOKUP(D356,Supervisors!$B$9:$G$32,6,FALSE))</f>
        <v/>
      </c>
      <c r="Y356" s="20" t="str">
        <f t="shared" si="193"/>
        <v/>
      </c>
      <c r="Z356" s="20" t="str">
        <f t="shared" si="194"/>
        <v/>
      </c>
      <c r="AA356" s="20" t="str">
        <f t="shared" si="195"/>
        <v/>
      </c>
      <c r="AB356" s="20" t="str">
        <f t="shared" si="196"/>
        <v/>
      </c>
      <c r="AC356" s="20" t="str">
        <f t="shared" si="197"/>
        <v/>
      </c>
      <c r="AD356" s="20" t="str">
        <f t="shared" si="198"/>
        <v/>
      </c>
      <c r="AE356" s="20" t="str">
        <f>IF(E356="","",SUM( INDEX( $H$9, 1) : H356))</f>
        <v/>
      </c>
      <c r="AF356" s="20" t="str">
        <f t="shared" si="199"/>
        <v/>
      </c>
      <c r="AG356" s="20" t="str">
        <f>IF(E356="","",SUM($AF$9:AF356))</f>
        <v/>
      </c>
      <c r="AH356" s="43" t="str">
        <f t="shared" si="200"/>
        <v/>
      </c>
      <c r="AI356" s="20" t="str">
        <f t="shared" si="201"/>
        <v/>
      </c>
      <c r="AJ356" s="20" t="str">
        <f t="shared" si="202"/>
        <v/>
      </c>
      <c r="AK356" s="20" t="str">
        <f t="shared" si="203"/>
        <v/>
      </c>
      <c r="AL356" s="20" t="str">
        <f>IF(E356="","",SUM( INDEX($I$9, 1) : I356))</f>
        <v/>
      </c>
      <c r="AM356" s="20" t="str">
        <f t="shared" si="204"/>
        <v/>
      </c>
      <c r="AN356" s="20" t="str">
        <f>IF(E356="","",SUM( INDEX($AM$9, 1) : AM356))</f>
        <v/>
      </c>
      <c r="AO356" s="43" t="str">
        <f t="shared" si="205"/>
        <v/>
      </c>
      <c r="AP356" s="43" t="str">
        <f t="shared" si="206"/>
        <v/>
      </c>
      <c r="AQ356" s="35" t="str">
        <f t="shared" si="207"/>
        <v/>
      </c>
      <c r="AR356" s="35" t="str">
        <f t="shared" si="208"/>
        <v/>
      </c>
      <c r="AS356" s="35" t="str">
        <f t="shared" si="209"/>
        <v/>
      </c>
      <c r="AT356" s="35" t="str">
        <f t="shared" si="210"/>
        <v/>
      </c>
      <c r="AU356" s="35" t="str">
        <f t="shared" si="211"/>
        <v/>
      </c>
      <c r="AV356" s="35" t="str">
        <f t="shared" si="212"/>
        <v/>
      </c>
      <c r="AW356" s="58" t="str">
        <f t="shared" si="213"/>
        <v/>
      </c>
      <c r="AX356" s="62" t="str">
        <f t="shared" si="214"/>
        <v/>
      </c>
      <c r="AY356" s="62" t="str">
        <f t="shared" si="215"/>
        <v/>
      </c>
      <c r="AZ356" s="62" t="str">
        <f t="shared" si="216"/>
        <v/>
      </c>
      <c r="BA356" s="62" t="str">
        <f t="shared" si="217"/>
        <v/>
      </c>
      <c r="BB356" s="62" t="str">
        <f t="shared" si="218"/>
        <v/>
      </c>
      <c r="BC356" s="62" t="str">
        <f t="shared" si="219"/>
        <v/>
      </c>
      <c r="BD356" s="69" t="str">
        <f t="shared" si="220"/>
        <v/>
      </c>
      <c r="BE356" s="69" t="str">
        <f t="shared" si="221"/>
        <v/>
      </c>
      <c r="BF356" s="69" t="str">
        <f>IF(Z356=Z357,"",SUM(AW$9:AW356)-SUM(BF$9:BF355))</f>
        <v/>
      </c>
      <c r="BG356" s="12">
        <f t="shared" si="223"/>
        <v>348</v>
      </c>
    </row>
    <row r="357" spans="1:59" ht="20.100000000000001" customHeight="1">
      <c r="A357" s="13">
        <f t="shared" si="222"/>
        <v>349</v>
      </c>
      <c r="B357" s="153"/>
      <c r="C357" s="33"/>
      <c r="D357" s="33"/>
      <c r="E357" s="154"/>
      <c r="F357" s="155"/>
      <c r="G357" s="156"/>
      <c r="H357" s="19" t="str">
        <f t="shared" si="187"/>
        <v/>
      </c>
      <c r="I357" s="157"/>
      <c r="J357" s="19" t="str">
        <f t="shared" si="188"/>
        <v/>
      </c>
      <c r="K357" s="33"/>
      <c r="L357" s="34"/>
      <c r="M357" s="34"/>
      <c r="N357" s="19" t="str">
        <f t="shared" si="189"/>
        <v/>
      </c>
      <c r="O357" s="157"/>
      <c r="P357" s="19" t="str">
        <f t="shared" si="190"/>
        <v/>
      </c>
      <c r="Q357" s="19" t="str">
        <f t="shared" si="191"/>
        <v/>
      </c>
      <c r="R357" s="22"/>
      <c r="S357" s="33"/>
      <c r="T357" s="35" t="str">
        <f>IF(E357="","",Instructions!$B$5)</f>
        <v/>
      </c>
      <c r="U357" s="75" t="str">
        <f>IF(E357="","",Instructions!$C$5)</f>
        <v/>
      </c>
      <c r="V357" s="87" t="str">
        <f t="shared" si="192"/>
        <v/>
      </c>
      <c r="W357" s="72" t="str">
        <f>IF(E357="","",VLOOKUP(D357,Supervisors!$B$9:$F$32,5,FALSE))</f>
        <v/>
      </c>
      <c r="X357" s="72" t="str">
        <f>IF(E357="","",VLOOKUP(D357,Supervisors!$B$9:$G$32,6,FALSE))</f>
        <v/>
      </c>
      <c r="Y357" s="20" t="str">
        <f t="shared" si="193"/>
        <v/>
      </c>
      <c r="Z357" s="20" t="str">
        <f t="shared" si="194"/>
        <v/>
      </c>
      <c r="AA357" s="20" t="str">
        <f t="shared" si="195"/>
        <v/>
      </c>
      <c r="AB357" s="20" t="str">
        <f t="shared" si="196"/>
        <v/>
      </c>
      <c r="AC357" s="20" t="str">
        <f t="shared" si="197"/>
        <v/>
      </c>
      <c r="AD357" s="20" t="str">
        <f t="shared" si="198"/>
        <v/>
      </c>
      <c r="AE357" s="20" t="str">
        <f>IF(E357="","",SUM( INDEX( $H$9, 1) : H357))</f>
        <v/>
      </c>
      <c r="AF357" s="20" t="str">
        <f t="shared" si="199"/>
        <v/>
      </c>
      <c r="AG357" s="20" t="str">
        <f>IF(E357="","",SUM($AF$9:AF357))</f>
        <v/>
      </c>
      <c r="AH357" s="43" t="str">
        <f t="shared" si="200"/>
        <v/>
      </c>
      <c r="AI357" s="20" t="str">
        <f t="shared" si="201"/>
        <v/>
      </c>
      <c r="AJ357" s="20" t="str">
        <f t="shared" si="202"/>
        <v/>
      </c>
      <c r="AK357" s="20" t="str">
        <f t="shared" si="203"/>
        <v/>
      </c>
      <c r="AL357" s="20" t="str">
        <f>IF(E357="","",SUM( INDEX($I$9, 1) : I357))</f>
        <v/>
      </c>
      <c r="AM357" s="20" t="str">
        <f t="shared" si="204"/>
        <v/>
      </c>
      <c r="AN357" s="20" t="str">
        <f>IF(E357="","",SUM( INDEX($AM$9, 1) : AM357))</f>
        <v/>
      </c>
      <c r="AO357" s="43" t="str">
        <f t="shared" si="205"/>
        <v/>
      </c>
      <c r="AP357" s="43" t="str">
        <f t="shared" si="206"/>
        <v/>
      </c>
      <c r="AQ357" s="35" t="str">
        <f t="shared" si="207"/>
        <v/>
      </c>
      <c r="AR357" s="35" t="str">
        <f t="shared" si="208"/>
        <v/>
      </c>
      <c r="AS357" s="35" t="str">
        <f t="shared" si="209"/>
        <v/>
      </c>
      <c r="AT357" s="35" t="str">
        <f t="shared" si="210"/>
        <v/>
      </c>
      <c r="AU357" s="35" t="str">
        <f t="shared" si="211"/>
        <v/>
      </c>
      <c r="AV357" s="35" t="str">
        <f t="shared" si="212"/>
        <v/>
      </c>
      <c r="AW357" s="58" t="str">
        <f t="shared" si="213"/>
        <v/>
      </c>
      <c r="AX357" s="62" t="str">
        <f t="shared" si="214"/>
        <v/>
      </c>
      <c r="AY357" s="62" t="str">
        <f t="shared" si="215"/>
        <v/>
      </c>
      <c r="AZ357" s="62" t="str">
        <f t="shared" si="216"/>
        <v/>
      </c>
      <c r="BA357" s="62" t="str">
        <f t="shared" si="217"/>
        <v/>
      </c>
      <c r="BB357" s="62" t="str">
        <f t="shared" si="218"/>
        <v/>
      </c>
      <c r="BC357" s="62" t="str">
        <f t="shared" si="219"/>
        <v/>
      </c>
      <c r="BD357" s="69" t="str">
        <f t="shared" si="220"/>
        <v/>
      </c>
      <c r="BE357" s="69" t="str">
        <f t="shared" si="221"/>
        <v/>
      </c>
      <c r="BF357" s="69" t="str">
        <f>IF(Z357=Z358,"",SUM(AW$9:AW357)-SUM(BF$9:BF356))</f>
        <v/>
      </c>
      <c r="BG357" s="12">
        <f t="shared" si="223"/>
        <v>349</v>
      </c>
    </row>
    <row r="358" spans="1:59" ht="20.100000000000001" customHeight="1">
      <c r="A358" s="13">
        <f t="shared" si="222"/>
        <v>350</v>
      </c>
      <c r="B358" s="153"/>
      <c r="C358" s="33"/>
      <c r="D358" s="33"/>
      <c r="E358" s="154"/>
      <c r="F358" s="155"/>
      <c r="G358" s="156"/>
      <c r="H358" s="19" t="str">
        <f t="shared" si="187"/>
        <v/>
      </c>
      <c r="I358" s="157"/>
      <c r="J358" s="19" t="str">
        <f t="shared" si="188"/>
        <v/>
      </c>
      <c r="K358" s="33"/>
      <c r="L358" s="34"/>
      <c r="M358" s="34"/>
      <c r="N358" s="19" t="str">
        <f t="shared" si="189"/>
        <v/>
      </c>
      <c r="O358" s="157"/>
      <c r="P358" s="19" t="str">
        <f t="shared" si="190"/>
        <v/>
      </c>
      <c r="Q358" s="19" t="str">
        <f t="shared" si="191"/>
        <v/>
      </c>
      <c r="R358" s="22"/>
      <c r="S358" s="33"/>
      <c r="T358" s="35" t="str">
        <f>IF(E358="","",Instructions!$B$5)</f>
        <v/>
      </c>
      <c r="U358" s="75" t="str">
        <f>IF(E358="","",Instructions!$C$5)</f>
        <v/>
      </c>
      <c r="V358" s="87" t="str">
        <f t="shared" si="192"/>
        <v/>
      </c>
      <c r="W358" s="72" t="str">
        <f>IF(E358="","",VLOOKUP(D358,Supervisors!$B$9:$F$32,5,FALSE))</f>
        <v/>
      </c>
      <c r="X358" s="72" t="str">
        <f>IF(E358="","",VLOOKUP(D358,Supervisors!$B$9:$G$32,6,FALSE))</f>
        <v/>
      </c>
      <c r="Y358" s="20" t="str">
        <f t="shared" si="193"/>
        <v/>
      </c>
      <c r="Z358" s="20" t="str">
        <f t="shared" si="194"/>
        <v/>
      </c>
      <c r="AA358" s="20" t="str">
        <f t="shared" si="195"/>
        <v/>
      </c>
      <c r="AB358" s="20" t="str">
        <f t="shared" si="196"/>
        <v/>
      </c>
      <c r="AC358" s="20" t="str">
        <f t="shared" si="197"/>
        <v/>
      </c>
      <c r="AD358" s="20" t="str">
        <f t="shared" si="198"/>
        <v/>
      </c>
      <c r="AE358" s="20" t="str">
        <f>IF(E358="","",SUM( INDEX( $H$9, 1) : H358))</f>
        <v/>
      </c>
      <c r="AF358" s="20" t="str">
        <f t="shared" si="199"/>
        <v/>
      </c>
      <c r="AG358" s="20" t="str">
        <f>IF(E358="","",SUM($AF$9:AF358))</f>
        <v/>
      </c>
      <c r="AH358" s="43" t="str">
        <f t="shared" si="200"/>
        <v/>
      </c>
      <c r="AI358" s="20" t="str">
        <f t="shared" si="201"/>
        <v/>
      </c>
      <c r="AJ358" s="20" t="str">
        <f t="shared" si="202"/>
        <v/>
      </c>
      <c r="AK358" s="20" t="str">
        <f t="shared" si="203"/>
        <v/>
      </c>
      <c r="AL358" s="20" t="str">
        <f>IF(E358="","",SUM( INDEX($I$9, 1) : I358))</f>
        <v/>
      </c>
      <c r="AM358" s="20" t="str">
        <f t="shared" si="204"/>
        <v/>
      </c>
      <c r="AN358" s="20" t="str">
        <f>IF(E358="","",SUM( INDEX($AM$9, 1) : AM358))</f>
        <v/>
      </c>
      <c r="AO358" s="43" t="str">
        <f t="shared" si="205"/>
        <v/>
      </c>
      <c r="AP358" s="43" t="str">
        <f t="shared" si="206"/>
        <v/>
      </c>
      <c r="AQ358" s="35" t="str">
        <f t="shared" si="207"/>
        <v/>
      </c>
      <c r="AR358" s="35" t="str">
        <f t="shared" si="208"/>
        <v/>
      </c>
      <c r="AS358" s="35" t="str">
        <f t="shared" si="209"/>
        <v/>
      </c>
      <c r="AT358" s="35" t="str">
        <f t="shared" si="210"/>
        <v/>
      </c>
      <c r="AU358" s="35" t="str">
        <f t="shared" si="211"/>
        <v/>
      </c>
      <c r="AV358" s="35" t="str">
        <f t="shared" si="212"/>
        <v/>
      </c>
      <c r="AW358" s="58" t="str">
        <f t="shared" si="213"/>
        <v/>
      </c>
      <c r="AX358" s="62" t="str">
        <f t="shared" si="214"/>
        <v/>
      </c>
      <c r="AY358" s="62" t="str">
        <f t="shared" si="215"/>
        <v/>
      </c>
      <c r="AZ358" s="62" t="str">
        <f t="shared" si="216"/>
        <v/>
      </c>
      <c r="BA358" s="62" t="str">
        <f t="shared" si="217"/>
        <v/>
      </c>
      <c r="BB358" s="62" t="str">
        <f t="shared" si="218"/>
        <v/>
      </c>
      <c r="BC358" s="62" t="str">
        <f t="shared" si="219"/>
        <v/>
      </c>
      <c r="BD358" s="69" t="str">
        <f t="shared" si="220"/>
        <v/>
      </c>
      <c r="BE358" s="69" t="str">
        <f t="shared" si="221"/>
        <v/>
      </c>
      <c r="BF358" s="69" t="str">
        <f>IF(Z358=Z359,"",SUM(AW$9:AW358)-SUM(BF$9:BF357))</f>
        <v/>
      </c>
      <c r="BG358" s="12">
        <f t="shared" si="223"/>
        <v>350</v>
      </c>
    </row>
    <row r="359" spans="1:59" ht="20.100000000000001" customHeight="1">
      <c r="A359" s="13">
        <f t="shared" si="222"/>
        <v>351</v>
      </c>
      <c r="B359" s="153"/>
      <c r="C359" s="33"/>
      <c r="D359" s="33"/>
      <c r="E359" s="154"/>
      <c r="F359" s="155"/>
      <c r="G359" s="156"/>
      <c r="H359" s="19" t="str">
        <f t="shared" si="187"/>
        <v/>
      </c>
      <c r="I359" s="157"/>
      <c r="J359" s="19" t="str">
        <f t="shared" si="188"/>
        <v/>
      </c>
      <c r="K359" s="33"/>
      <c r="L359" s="34"/>
      <c r="M359" s="34"/>
      <c r="N359" s="19" t="str">
        <f t="shared" si="189"/>
        <v/>
      </c>
      <c r="O359" s="157"/>
      <c r="P359" s="19" t="str">
        <f t="shared" si="190"/>
        <v/>
      </c>
      <c r="Q359" s="19" t="str">
        <f t="shared" si="191"/>
        <v/>
      </c>
      <c r="R359" s="22"/>
      <c r="S359" s="33"/>
      <c r="T359" s="35" t="str">
        <f>IF(E359="","",Instructions!$B$5)</f>
        <v/>
      </c>
      <c r="U359" s="75" t="str">
        <f>IF(E359="","",Instructions!$C$5)</f>
        <v/>
      </c>
      <c r="V359" s="87" t="str">
        <f t="shared" si="192"/>
        <v/>
      </c>
      <c r="W359" s="72" t="str">
        <f>IF(E359="","",VLOOKUP(D359,Supervisors!$B$9:$F$32,5,FALSE))</f>
        <v/>
      </c>
      <c r="X359" s="72" t="str">
        <f>IF(E359="","",VLOOKUP(D359,Supervisors!$B$9:$G$32,6,FALSE))</f>
        <v/>
      </c>
      <c r="Y359" s="20" t="str">
        <f t="shared" si="193"/>
        <v/>
      </c>
      <c r="Z359" s="20" t="str">
        <f t="shared" si="194"/>
        <v/>
      </c>
      <c r="AA359" s="20" t="str">
        <f t="shared" si="195"/>
        <v/>
      </c>
      <c r="AB359" s="20" t="str">
        <f t="shared" si="196"/>
        <v/>
      </c>
      <c r="AC359" s="20" t="str">
        <f t="shared" si="197"/>
        <v/>
      </c>
      <c r="AD359" s="20" t="str">
        <f t="shared" si="198"/>
        <v/>
      </c>
      <c r="AE359" s="20" t="str">
        <f>IF(E359="","",SUM( INDEX( $H$9, 1) : H359))</f>
        <v/>
      </c>
      <c r="AF359" s="20" t="str">
        <f t="shared" si="199"/>
        <v/>
      </c>
      <c r="AG359" s="20" t="str">
        <f>IF(E359="","",SUM($AF$9:AF359))</f>
        <v/>
      </c>
      <c r="AH359" s="43" t="str">
        <f t="shared" si="200"/>
        <v/>
      </c>
      <c r="AI359" s="20" t="str">
        <f t="shared" si="201"/>
        <v/>
      </c>
      <c r="AJ359" s="20" t="str">
        <f t="shared" si="202"/>
        <v/>
      </c>
      <c r="AK359" s="20" t="str">
        <f t="shared" si="203"/>
        <v/>
      </c>
      <c r="AL359" s="20" t="str">
        <f>IF(E359="","",SUM( INDEX($I$9, 1) : I359))</f>
        <v/>
      </c>
      <c r="AM359" s="20" t="str">
        <f t="shared" si="204"/>
        <v/>
      </c>
      <c r="AN359" s="20" t="str">
        <f>IF(E359="","",SUM( INDEX($AM$9, 1) : AM359))</f>
        <v/>
      </c>
      <c r="AO359" s="43" t="str">
        <f t="shared" si="205"/>
        <v/>
      </c>
      <c r="AP359" s="43" t="str">
        <f t="shared" si="206"/>
        <v/>
      </c>
      <c r="AQ359" s="35" t="str">
        <f t="shared" si="207"/>
        <v/>
      </c>
      <c r="AR359" s="35" t="str">
        <f t="shared" si="208"/>
        <v/>
      </c>
      <c r="AS359" s="35" t="str">
        <f t="shared" si="209"/>
        <v/>
      </c>
      <c r="AT359" s="35" t="str">
        <f t="shared" si="210"/>
        <v/>
      </c>
      <c r="AU359" s="35" t="str">
        <f t="shared" si="211"/>
        <v/>
      </c>
      <c r="AV359" s="35" t="str">
        <f t="shared" si="212"/>
        <v/>
      </c>
      <c r="AW359" s="58" t="str">
        <f t="shared" si="213"/>
        <v/>
      </c>
      <c r="AX359" s="62" t="str">
        <f t="shared" si="214"/>
        <v/>
      </c>
      <c r="AY359" s="62" t="str">
        <f t="shared" si="215"/>
        <v/>
      </c>
      <c r="AZ359" s="62" t="str">
        <f t="shared" si="216"/>
        <v/>
      </c>
      <c r="BA359" s="62" t="str">
        <f t="shared" si="217"/>
        <v/>
      </c>
      <c r="BB359" s="62" t="str">
        <f t="shared" si="218"/>
        <v/>
      </c>
      <c r="BC359" s="62" t="str">
        <f t="shared" si="219"/>
        <v/>
      </c>
      <c r="BD359" s="69" t="str">
        <f t="shared" si="220"/>
        <v/>
      </c>
      <c r="BE359" s="69" t="str">
        <f t="shared" si="221"/>
        <v/>
      </c>
      <c r="BF359" s="69" t="str">
        <f>IF(Z359=Z360,"",SUM(AW$9:AW359)-SUM(BF$9:BF358))</f>
        <v/>
      </c>
      <c r="BG359" s="12">
        <f t="shared" si="223"/>
        <v>351</v>
      </c>
    </row>
    <row r="360" spans="1:59" ht="20.100000000000001" customHeight="1">
      <c r="A360" s="13">
        <f t="shared" si="222"/>
        <v>352</v>
      </c>
      <c r="B360" s="153"/>
      <c r="C360" s="33"/>
      <c r="D360" s="33"/>
      <c r="E360" s="154"/>
      <c r="F360" s="155"/>
      <c r="G360" s="156"/>
      <c r="H360" s="19" t="str">
        <f t="shared" si="187"/>
        <v/>
      </c>
      <c r="I360" s="157"/>
      <c r="J360" s="19" t="str">
        <f t="shared" si="188"/>
        <v/>
      </c>
      <c r="K360" s="33"/>
      <c r="L360" s="34"/>
      <c r="M360" s="34"/>
      <c r="N360" s="19" t="str">
        <f t="shared" si="189"/>
        <v/>
      </c>
      <c r="O360" s="157"/>
      <c r="P360" s="19" t="str">
        <f t="shared" si="190"/>
        <v/>
      </c>
      <c r="Q360" s="19" t="str">
        <f t="shared" si="191"/>
        <v/>
      </c>
      <c r="R360" s="22"/>
      <c r="S360" s="33"/>
      <c r="T360" s="35" t="str">
        <f>IF(E360="","",Instructions!$B$5)</f>
        <v/>
      </c>
      <c r="U360" s="75" t="str">
        <f>IF(E360="","",Instructions!$C$5)</f>
        <v/>
      </c>
      <c r="V360" s="87" t="str">
        <f t="shared" si="192"/>
        <v/>
      </c>
      <c r="W360" s="72" t="str">
        <f>IF(E360="","",VLOOKUP(D360,Supervisors!$B$9:$F$32,5,FALSE))</f>
        <v/>
      </c>
      <c r="X360" s="72" t="str">
        <f>IF(E360="","",VLOOKUP(D360,Supervisors!$B$9:$G$32,6,FALSE))</f>
        <v/>
      </c>
      <c r="Y360" s="20" t="str">
        <f t="shared" si="193"/>
        <v/>
      </c>
      <c r="Z360" s="20" t="str">
        <f t="shared" si="194"/>
        <v/>
      </c>
      <c r="AA360" s="20" t="str">
        <f t="shared" si="195"/>
        <v/>
      </c>
      <c r="AB360" s="20" t="str">
        <f t="shared" si="196"/>
        <v/>
      </c>
      <c r="AC360" s="20" t="str">
        <f t="shared" si="197"/>
        <v/>
      </c>
      <c r="AD360" s="20" t="str">
        <f t="shared" si="198"/>
        <v/>
      </c>
      <c r="AE360" s="20" t="str">
        <f>IF(E360="","",SUM( INDEX( $H$9, 1) : H360))</f>
        <v/>
      </c>
      <c r="AF360" s="20" t="str">
        <f t="shared" si="199"/>
        <v/>
      </c>
      <c r="AG360" s="20" t="str">
        <f>IF(E360="","",SUM($AF$9:AF360))</f>
        <v/>
      </c>
      <c r="AH360" s="43" t="str">
        <f t="shared" si="200"/>
        <v/>
      </c>
      <c r="AI360" s="20" t="str">
        <f t="shared" si="201"/>
        <v/>
      </c>
      <c r="AJ360" s="20" t="str">
        <f t="shared" si="202"/>
        <v/>
      </c>
      <c r="AK360" s="20" t="str">
        <f t="shared" si="203"/>
        <v/>
      </c>
      <c r="AL360" s="20" t="str">
        <f>IF(E360="","",SUM( INDEX($I$9, 1) : I360))</f>
        <v/>
      </c>
      <c r="AM360" s="20" t="str">
        <f t="shared" si="204"/>
        <v/>
      </c>
      <c r="AN360" s="20" t="str">
        <f>IF(E360="","",SUM( INDEX($AM$9, 1) : AM360))</f>
        <v/>
      </c>
      <c r="AO360" s="43" t="str">
        <f t="shared" si="205"/>
        <v/>
      </c>
      <c r="AP360" s="43" t="str">
        <f t="shared" si="206"/>
        <v/>
      </c>
      <c r="AQ360" s="35" t="str">
        <f t="shared" si="207"/>
        <v/>
      </c>
      <c r="AR360" s="35" t="str">
        <f t="shared" si="208"/>
        <v/>
      </c>
      <c r="AS360" s="35" t="str">
        <f t="shared" si="209"/>
        <v/>
      </c>
      <c r="AT360" s="35" t="str">
        <f t="shared" si="210"/>
        <v/>
      </c>
      <c r="AU360" s="35" t="str">
        <f t="shared" si="211"/>
        <v/>
      </c>
      <c r="AV360" s="35" t="str">
        <f t="shared" si="212"/>
        <v/>
      </c>
      <c r="AW360" s="58" t="str">
        <f t="shared" si="213"/>
        <v/>
      </c>
      <c r="AX360" s="62" t="str">
        <f t="shared" si="214"/>
        <v/>
      </c>
      <c r="AY360" s="62" t="str">
        <f t="shared" si="215"/>
        <v/>
      </c>
      <c r="AZ360" s="62" t="str">
        <f t="shared" si="216"/>
        <v/>
      </c>
      <c r="BA360" s="62" t="str">
        <f t="shared" si="217"/>
        <v/>
      </c>
      <c r="BB360" s="62" t="str">
        <f t="shared" si="218"/>
        <v/>
      </c>
      <c r="BC360" s="62" t="str">
        <f t="shared" si="219"/>
        <v/>
      </c>
      <c r="BD360" s="69" t="str">
        <f t="shared" si="220"/>
        <v/>
      </c>
      <c r="BE360" s="69" t="str">
        <f t="shared" si="221"/>
        <v/>
      </c>
      <c r="BF360" s="69" t="str">
        <f>IF(Z360=Z361,"",SUM(AW$9:AW360)-SUM(BF$9:BF359))</f>
        <v/>
      </c>
      <c r="BG360" s="12">
        <f t="shared" si="223"/>
        <v>352</v>
      </c>
    </row>
    <row r="361" spans="1:59" ht="20.100000000000001" customHeight="1">
      <c r="A361" s="13">
        <f t="shared" si="222"/>
        <v>353</v>
      </c>
      <c r="B361" s="153"/>
      <c r="C361" s="33"/>
      <c r="D361" s="33"/>
      <c r="E361" s="154"/>
      <c r="F361" s="155"/>
      <c r="G361" s="156"/>
      <c r="H361" s="19" t="str">
        <f t="shared" si="187"/>
        <v/>
      </c>
      <c r="I361" s="157"/>
      <c r="J361" s="19" t="str">
        <f t="shared" si="188"/>
        <v/>
      </c>
      <c r="K361" s="33"/>
      <c r="L361" s="34"/>
      <c r="M361" s="34"/>
      <c r="N361" s="19" t="str">
        <f t="shared" si="189"/>
        <v/>
      </c>
      <c r="O361" s="157"/>
      <c r="P361" s="19" t="str">
        <f t="shared" si="190"/>
        <v/>
      </c>
      <c r="Q361" s="19" t="str">
        <f t="shared" si="191"/>
        <v/>
      </c>
      <c r="R361" s="22"/>
      <c r="S361" s="33"/>
      <c r="T361" s="35" t="str">
        <f>IF(E361="","",Instructions!$B$5)</f>
        <v/>
      </c>
      <c r="U361" s="75" t="str">
        <f>IF(E361="","",Instructions!$C$5)</f>
        <v/>
      </c>
      <c r="V361" s="87" t="str">
        <f t="shared" si="192"/>
        <v/>
      </c>
      <c r="W361" s="72" t="str">
        <f>IF(E361="","",VLOOKUP(D361,Supervisors!$B$9:$F$32,5,FALSE))</f>
        <v/>
      </c>
      <c r="X361" s="72" t="str">
        <f>IF(E361="","",VLOOKUP(D361,Supervisors!$B$9:$G$32,6,FALSE))</f>
        <v/>
      </c>
      <c r="Y361" s="20" t="str">
        <f t="shared" si="193"/>
        <v/>
      </c>
      <c r="Z361" s="20" t="str">
        <f t="shared" si="194"/>
        <v/>
      </c>
      <c r="AA361" s="20" t="str">
        <f t="shared" si="195"/>
        <v/>
      </c>
      <c r="AB361" s="20" t="str">
        <f t="shared" si="196"/>
        <v/>
      </c>
      <c r="AC361" s="20" t="str">
        <f t="shared" si="197"/>
        <v/>
      </c>
      <c r="AD361" s="20" t="str">
        <f t="shared" si="198"/>
        <v/>
      </c>
      <c r="AE361" s="20" t="str">
        <f>IF(E361="","",SUM( INDEX( $H$9, 1) : H361))</f>
        <v/>
      </c>
      <c r="AF361" s="20" t="str">
        <f t="shared" si="199"/>
        <v/>
      </c>
      <c r="AG361" s="20" t="str">
        <f>IF(E361="","",SUM($AF$9:AF361))</f>
        <v/>
      </c>
      <c r="AH361" s="43" t="str">
        <f t="shared" si="200"/>
        <v/>
      </c>
      <c r="AI361" s="20" t="str">
        <f t="shared" si="201"/>
        <v/>
      </c>
      <c r="AJ361" s="20" t="str">
        <f t="shared" si="202"/>
        <v/>
      </c>
      <c r="AK361" s="20" t="str">
        <f t="shared" si="203"/>
        <v/>
      </c>
      <c r="AL361" s="20" t="str">
        <f>IF(E361="","",SUM( INDEX($I$9, 1) : I361))</f>
        <v/>
      </c>
      <c r="AM361" s="20" t="str">
        <f t="shared" si="204"/>
        <v/>
      </c>
      <c r="AN361" s="20" t="str">
        <f>IF(E361="","",SUM( INDEX($AM$9, 1) : AM361))</f>
        <v/>
      </c>
      <c r="AO361" s="43" t="str">
        <f t="shared" si="205"/>
        <v/>
      </c>
      <c r="AP361" s="43" t="str">
        <f t="shared" si="206"/>
        <v/>
      </c>
      <c r="AQ361" s="35" t="str">
        <f t="shared" si="207"/>
        <v/>
      </c>
      <c r="AR361" s="35" t="str">
        <f t="shared" si="208"/>
        <v/>
      </c>
      <c r="AS361" s="35" t="str">
        <f t="shared" si="209"/>
        <v/>
      </c>
      <c r="AT361" s="35" t="str">
        <f t="shared" si="210"/>
        <v/>
      </c>
      <c r="AU361" s="35" t="str">
        <f t="shared" si="211"/>
        <v/>
      </c>
      <c r="AV361" s="35" t="str">
        <f t="shared" si="212"/>
        <v/>
      </c>
      <c r="AW361" s="58" t="str">
        <f t="shared" si="213"/>
        <v/>
      </c>
      <c r="AX361" s="62" t="str">
        <f t="shared" si="214"/>
        <v/>
      </c>
      <c r="AY361" s="62" t="str">
        <f t="shared" si="215"/>
        <v/>
      </c>
      <c r="AZ361" s="62" t="str">
        <f t="shared" si="216"/>
        <v/>
      </c>
      <c r="BA361" s="62" t="str">
        <f t="shared" si="217"/>
        <v/>
      </c>
      <c r="BB361" s="62" t="str">
        <f t="shared" si="218"/>
        <v/>
      </c>
      <c r="BC361" s="62" t="str">
        <f t="shared" si="219"/>
        <v/>
      </c>
      <c r="BD361" s="69" t="str">
        <f t="shared" si="220"/>
        <v/>
      </c>
      <c r="BE361" s="69" t="str">
        <f t="shared" si="221"/>
        <v/>
      </c>
      <c r="BF361" s="69" t="str">
        <f>IF(Z361=Z362,"",SUM(AW$9:AW361)-SUM(BF$9:BF360))</f>
        <v/>
      </c>
      <c r="BG361" s="12">
        <f t="shared" si="223"/>
        <v>353</v>
      </c>
    </row>
    <row r="362" spans="1:59" ht="20.100000000000001" customHeight="1">
      <c r="A362" s="13">
        <f t="shared" si="222"/>
        <v>354</v>
      </c>
      <c r="B362" s="153"/>
      <c r="C362" s="33"/>
      <c r="D362" s="33"/>
      <c r="E362" s="154"/>
      <c r="F362" s="155"/>
      <c r="G362" s="156"/>
      <c r="H362" s="19" t="str">
        <f t="shared" si="187"/>
        <v/>
      </c>
      <c r="I362" s="157"/>
      <c r="J362" s="19" t="str">
        <f t="shared" si="188"/>
        <v/>
      </c>
      <c r="K362" s="33"/>
      <c r="L362" s="34"/>
      <c r="M362" s="34"/>
      <c r="N362" s="19" t="str">
        <f t="shared" si="189"/>
        <v/>
      </c>
      <c r="O362" s="157"/>
      <c r="P362" s="19" t="str">
        <f t="shared" si="190"/>
        <v/>
      </c>
      <c r="Q362" s="19" t="str">
        <f t="shared" si="191"/>
        <v/>
      </c>
      <c r="R362" s="22"/>
      <c r="S362" s="33"/>
      <c r="T362" s="35" t="str">
        <f>IF(E362="","",Instructions!$B$5)</f>
        <v/>
      </c>
      <c r="U362" s="75" t="str">
        <f>IF(E362="","",Instructions!$C$5)</f>
        <v/>
      </c>
      <c r="V362" s="87" t="str">
        <f t="shared" si="192"/>
        <v/>
      </c>
      <c r="W362" s="72" t="str">
        <f>IF(E362="","",VLOOKUP(D362,Supervisors!$B$9:$F$32,5,FALSE))</f>
        <v/>
      </c>
      <c r="X362" s="72" t="str">
        <f>IF(E362="","",VLOOKUP(D362,Supervisors!$B$9:$G$32,6,FALSE))</f>
        <v/>
      </c>
      <c r="Y362" s="20" t="str">
        <f t="shared" si="193"/>
        <v/>
      </c>
      <c r="Z362" s="20" t="str">
        <f t="shared" si="194"/>
        <v/>
      </c>
      <c r="AA362" s="20" t="str">
        <f t="shared" si="195"/>
        <v/>
      </c>
      <c r="AB362" s="20" t="str">
        <f t="shared" si="196"/>
        <v/>
      </c>
      <c r="AC362" s="20" t="str">
        <f t="shared" si="197"/>
        <v/>
      </c>
      <c r="AD362" s="20" t="str">
        <f t="shared" si="198"/>
        <v/>
      </c>
      <c r="AE362" s="20" t="str">
        <f>IF(E362="","",SUM( INDEX( $H$9, 1) : H362))</f>
        <v/>
      </c>
      <c r="AF362" s="20" t="str">
        <f t="shared" si="199"/>
        <v/>
      </c>
      <c r="AG362" s="20" t="str">
        <f>IF(E362="","",SUM($AF$9:AF362))</f>
        <v/>
      </c>
      <c r="AH362" s="43" t="str">
        <f t="shared" si="200"/>
        <v/>
      </c>
      <c r="AI362" s="20" t="str">
        <f t="shared" si="201"/>
        <v/>
      </c>
      <c r="AJ362" s="20" t="str">
        <f t="shared" si="202"/>
        <v/>
      </c>
      <c r="AK362" s="20" t="str">
        <f t="shared" si="203"/>
        <v/>
      </c>
      <c r="AL362" s="20" t="str">
        <f>IF(E362="","",SUM( INDEX($I$9, 1) : I362))</f>
        <v/>
      </c>
      <c r="AM362" s="20" t="str">
        <f t="shared" si="204"/>
        <v/>
      </c>
      <c r="AN362" s="20" t="str">
        <f>IF(E362="","",SUM( INDEX($AM$9, 1) : AM362))</f>
        <v/>
      </c>
      <c r="AO362" s="43" t="str">
        <f t="shared" si="205"/>
        <v/>
      </c>
      <c r="AP362" s="43" t="str">
        <f t="shared" si="206"/>
        <v/>
      </c>
      <c r="AQ362" s="35" t="str">
        <f t="shared" si="207"/>
        <v/>
      </c>
      <c r="AR362" s="35" t="str">
        <f t="shared" si="208"/>
        <v/>
      </c>
      <c r="AS362" s="35" t="str">
        <f t="shared" si="209"/>
        <v/>
      </c>
      <c r="AT362" s="35" t="str">
        <f t="shared" si="210"/>
        <v/>
      </c>
      <c r="AU362" s="35" t="str">
        <f t="shared" si="211"/>
        <v/>
      </c>
      <c r="AV362" s="35" t="str">
        <f t="shared" si="212"/>
        <v/>
      </c>
      <c r="AW362" s="58" t="str">
        <f t="shared" si="213"/>
        <v/>
      </c>
      <c r="AX362" s="62" t="str">
        <f t="shared" si="214"/>
        <v/>
      </c>
      <c r="AY362" s="62" t="str">
        <f t="shared" si="215"/>
        <v/>
      </c>
      <c r="AZ362" s="62" t="str">
        <f t="shared" si="216"/>
        <v/>
      </c>
      <c r="BA362" s="62" t="str">
        <f t="shared" si="217"/>
        <v/>
      </c>
      <c r="BB362" s="62" t="str">
        <f t="shared" si="218"/>
        <v/>
      </c>
      <c r="BC362" s="62" t="str">
        <f t="shared" si="219"/>
        <v/>
      </c>
      <c r="BD362" s="69" t="str">
        <f t="shared" si="220"/>
        <v/>
      </c>
      <c r="BE362" s="69" t="str">
        <f t="shared" si="221"/>
        <v/>
      </c>
      <c r="BF362" s="69" t="str">
        <f>IF(Z362=Z363,"",SUM(AW$9:AW362)-SUM(BF$9:BF361))</f>
        <v/>
      </c>
      <c r="BG362" s="12">
        <f t="shared" si="223"/>
        <v>354</v>
      </c>
    </row>
    <row r="363" spans="1:59" ht="20.100000000000001" customHeight="1">
      <c r="A363" s="13">
        <f t="shared" si="222"/>
        <v>355</v>
      </c>
      <c r="B363" s="153"/>
      <c r="C363" s="33"/>
      <c r="D363" s="33"/>
      <c r="E363" s="154"/>
      <c r="F363" s="155"/>
      <c r="G363" s="156"/>
      <c r="H363" s="19" t="str">
        <f t="shared" si="187"/>
        <v/>
      </c>
      <c r="I363" s="157"/>
      <c r="J363" s="19" t="str">
        <f t="shared" si="188"/>
        <v/>
      </c>
      <c r="K363" s="33"/>
      <c r="L363" s="34"/>
      <c r="M363" s="34"/>
      <c r="N363" s="19" t="str">
        <f t="shared" si="189"/>
        <v/>
      </c>
      <c r="O363" s="157"/>
      <c r="P363" s="19" t="str">
        <f t="shared" si="190"/>
        <v/>
      </c>
      <c r="Q363" s="19" t="str">
        <f t="shared" si="191"/>
        <v/>
      </c>
      <c r="R363" s="22"/>
      <c r="S363" s="33"/>
      <c r="T363" s="35" t="str">
        <f>IF(E363="","",Instructions!$B$5)</f>
        <v/>
      </c>
      <c r="U363" s="75" t="str">
        <f>IF(E363="","",Instructions!$C$5)</f>
        <v/>
      </c>
      <c r="V363" s="87" t="str">
        <f t="shared" si="192"/>
        <v/>
      </c>
      <c r="W363" s="72" t="str">
        <f>IF(E363="","",VLOOKUP(D363,Supervisors!$B$9:$F$32,5,FALSE))</f>
        <v/>
      </c>
      <c r="X363" s="72" t="str">
        <f>IF(E363="","",VLOOKUP(D363,Supervisors!$B$9:$G$32,6,FALSE))</f>
        <v/>
      </c>
      <c r="Y363" s="20" t="str">
        <f t="shared" si="193"/>
        <v/>
      </c>
      <c r="Z363" s="20" t="str">
        <f t="shared" si="194"/>
        <v/>
      </c>
      <c r="AA363" s="20" t="str">
        <f t="shared" si="195"/>
        <v/>
      </c>
      <c r="AB363" s="20" t="str">
        <f t="shared" si="196"/>
        <v/>
      </c>
      <c r="AC363" s="20" t="str">
        <f t="shared" si="197"/>
        <v/>
      </c>
      <c r="AD363" s="20" t="str">
        <f t="shared" si="198"/>
        <v/>
      </c>
      <c r="AE363" s="20" t="str">
        <f>IF(E363="","",SUM( INDEX( $H$9, 1) : H363))</f>
        <v/>
      </c>
      <c r="AF363" s="20" t="str">
        <f t="shared" si="199"/>
        <v/>
      </c>
      <c r="AG363" s="20" t="str">
        <f>IF(E363="","",SUM($AF$9:AF363))</f>
        <v/>
      </c>
      <c r="AH363" s="43" t="str">
        <f t="shared" si="200"/>
        <v/>
      </c>
      <c r="AI363" s="20" t="str">
        <f t="shared" si="201"/>
        <v/>
      </c>
      <c r="AJ363" s="20" t="str">
        <f t="shared" si="202"/>
        <v/>
      </c>
      <c r="AK363" s="20" t="str">
        <f t="shared" si="203"/>
        <v/>
      </c>
      <c r="AL363" s="20" t="str">
        <f>IF(E363="","",SUM( INDEX($I$9, 1) : I363))</f>
        <v/>
      </c>
      <c r="AM363" s="20" t="str">
        <f t="shared" si="204"/>
        <v/>
      </c>
      <c r="AN363" s="20" t="str">
        <f>IF(E363="","",SUM( INDEX($AM$9, 1) : AM363))</f>
        <v/>
      </c>
      <c r="AO363" s="43" t="str">
        <f t="shared" si="205"/>
        <v/>
      </c>
      <c r="AP363" s="43" t="str">
        <f t="shared" si="206"/>
        <v/>
      </c>
      <c r="AQ363" s="35" t="str">
        <f t="shared" si="207"/>
        <v/>
      </c>
      <c r="AR363" s="35" t="str">
        <f t="shared" si="208"/>
        <v/>
      </c>
      <c r="AS363" s="35" t="str">
        <f t="shared" si="209"/>
        <v/>
      </c>
      <c r="AT363" s="35" t="str">
        <f t="shared" si="210"/>
        <v/>
      </c>
      <c r="AU363" s="35" t="str">
        <f t="shared" si="211"/>
        <v/>
      </c>
      <c r="AV363" s="35" t="str">
        <f t="shared" si="212"/>
        <v/>
      </c>
      <c r="AW363" s="58" t="str">
        <f t="shared" si="213"/>
        <v/>
      </c>
      <c r="AX363" s="62" t="str">
        <f t="shared" si="214"/>
        <v/>
      </c>
      <c r="AY363" s="62" t="str">
        <f t="shared" si="215"/>
        <v/>
      </c>
      <c r="AZ363" s="62" t="str">
        <f t="shared" si="216"/>
        <v/>
      </c>
      <c r="BA363" s="62" t="str">
        <f t="shared" si="217"/>
        <v/>
      </c>
      <c r="BB363" s="62" t="str">
        <f t="shared" si="218"/>
        <v/>
      </c>
      <c r="BC363" s="62" t="str">
        <f t="shared" si="219"/>
        <v/>
      </c>
      <c r="BD363" s="69" t="str">
        <f t="shared" si="220"/>
        <v/>
      </c>
      <c r="BE363" s="69" t="str">
        <f t="shared" si="221"/>
        <v/>
      </c>
      <c r="BF363" s="69" t="str">
        <f>IF(Z363=Z364,"",SUM(AW$9:AW363)-SUM(BF$9:BF362))</f>
        <v/>
      </c>
      <c r="BG363" s="12">
        <f t="shared" si="223"/>
        <v>355</v>
      </c>
    </row>
    <row r="364" spans="1:59" ht="20.100000000000001" customHeight="1">
      <c r="A364" s="13">
        <f t="shared" si="222"/>
        <v>356</v>
      </c>
      <c r="B364" s="153"/>
      <c r="C364" s="33"/>
      <c r="D364" s="33"/>
      <c r="E364" s="154"/>
      <c r="F364" s="155"/>
      <c r="G364" s="156"/>
      <c r="H364" s="19" t="str">
        <f t="shared" si="187"/>
        <v/>
      </c>
      <c r="I364" s="157"/>
      <c r="J364" s="19" t="str">
        <f t="shared" si="188"/>
        <v/>
      </c>
      <c r="K364" s="33"/>
      <c r="L364" s="34"/>
      <c r="M364" s="34"/>
      <c r="N364" s="19" t="str">
        <f t="shared" si="189"/>
        <v/>
      </c>
      <c r="O364" s="157"/>
      <c r="P364" s="19" t="str">
        <f t="shared" si="190"/>
        <v/>
      </c>
      <c r="Q364" s="19" t="str">
        <f t="shared" si="191"/>
        <v/>
      </c>
      <c r="R364" s="22"/>
      <c r="S364" s="33"/>
      <c r="T364" s="35" t="str">
        <f>IF(E364="","",Instructions!$B$5)</f>
        <v/>
      </c>
      <c r="U364" s="75" t="str">
        <f>IF(E364="","",Instructions!$C$5)</f>
        <v/>
      </c>
      <c r="V364" s="87" t="str">
        <f t="shared" si="192"/>
        <v/>
      </c>
      <c r="W364" s="72" t="str">
        <f>IF(E364="","",VLOOKUP(D364,Supervisors!$B$9:$F$32,5,FALSE))</f>
        <v/>
      </c>
      <c r="X364" s="72" t="str">
        <f>IF(E364="","",VLOOKUP(D364,Supervisors!$B$9:$G$32,6,FALSE))</f>
        <v/>
      </c>
      <c r="Y364" s="20" t="str">
        <f t="shared" si="193"/>
        <v/>
      </c>
      <c r="Z364" s="20" t="str">
        <f t="shared" si="194"/>
        <v/>
      </c>
      <c r="AA364" s="20" t="str">
        <f t="shared" si="195"/>
        <v/>
      </c>
      <c r="AB364" s="20" t="str">
        <f t="shared" si="196"/>
        <v/>
      </c>
      <c r="AC364" s="20" t="str">
        <f t="shared" si="197"/>
        <v/>
      </c>
      <c r="AD364" s="20" t="str">
        <f t="shared" si="198"/>
        <v/>
      </c>
      <c r="AE364" s="20" t="str">
        <f>IF(E364="","",SUM( INDEX( $H$9, 1) : H364))</f>
        <v/>
      </c>
      <c r="AF364" s="20" t="str">
        <f t="shared" si="199"/>
        <v/>
      </c>
      <c r="AG364" s="20" t="str">
        <f>IF(E364="","",SUM($AF$9:AF364))</f>
        <v/>
      </c>
      <c r="AH364" s="43" t="str">
        <f t="shared" si="200"/>
        <v/>
      </c>
      <c r="AI364" s="20" t="str">
        <f t="shared" si="201"/>
        <v/>
      </c>
      <c r="AJ364" s="20" t="str">
        <f t="shared" si="202"/>
        <v/>
      </c>
      <c r="AK364" s="20" t="str">
        <f t="shared" si="203"/>
        <v/>
      </c>
      <c r="AL364" s="20" t="str">
        <f>IF(E364="","",SUM( INDEX($I$9, 1) : I364))</f>
        <v/>
      </c>
      <c r="AM364" s="20" t="str">
        <f t="shared" si="204"/>
        <v/>
      </c>
      <c r="AN364" s="20" t="str">
        <f>IF(E364="","",SUM( INDEX($AM$9, 1) : AM364))</f>
        <v/>
      </c>
      <c r="AO364" s="43" t="str">
        <f t="shared" si="205"/>
        <v/>
      </c>
      <c r="AP364" s="43" t="str">
        <f t="shared" si="206"/>
        <v/>
      </c>
      <c r="AQ364" s="35" t="str">
        <f t="shared" si="207"/>
        <v/>
      </c>
      <c r="AR364" s="35" t="str">
        <f t="shared" si="208"/>
        <v/>
      </c>
      <c r="AS364" s="35" t="str">
        <f t="shared" si="209"/>
        <v/>
      </c>
      <c r="AT364" s="35" t="str">
        <f t="shared" si="210"/>
        <v/>
      </c>
      <c r="AU364" s="35" t="str">
        <f t="shared" si="211"/>
        <v/>
      </c>
      <c r="AV364" s="35" t="str">
        <f t="shared" si="212"/>
        <v/>
      </c>
      <c r="AW364" s="58" t="str">
        <f t="shared" si="213"/>
        <v/>
      </c>
      <c r="AX364" s="62" t="str">
        <f t="shared" si="214"/>
        <v/>
      </c>
      <c r="AY364" s="62" t="str">
        <f t="shared" si="215"/>
        <v/>
      </c>
      <c r="AZ364" s="62" t="str">
        <f t="shared" si="216"/>
        <v/>
      </c>
      <c r="BA364" s="62" t="str">
        <f t="shared" si="217"/>
        <v/>
      </c>
      <c r="BB364" s="62" t="str">
        <f t="shared" si="218"/>
        <v/>
      </c>
      <c r="BC364" s="62" t="str">
        <f t="shared" si="219"/>
        <v/>
      </c>
      <c r="BD364" s="69" t="str">
        <f t="shared" si="220"/>
        <v/>
      </c>
      <c r="BE364" s="69" t="str">
        <f t="shared" si="221"/>
        <v/>
      </c>
      <c r="BF364" s="69" t="str">
        <f>IF(Z364=Z365,"",SUM(AW$9:AW364)-SUM(BF$9:BF363))</f>
        <v/>
      </c>
      <c r="BG364" s="12">
        <f t="shared" si="223"/>
        <v>356</v>
      </c>
    </row>
    <row r="365" spans="1:59" ht="20.100000000000001" customHeight="1">
      <c r="A365" s="13">
        <f t="shared" si="222"/>
        <v>357</v>
      </c>
      <c r="B365" s="153"/>
      <c r="C365" s="33"/>
      <c r="D365" s="33"/>
      <c r="E365" s="154"/>
      <c r="F365" s="155"/>
      <c r="G365" s="156"/>
      <c r="H365" s="19" t="str">
        <f t="shared" si="187"/>
        <v/>
      </c>
      <c r="I365" s="157"/>
      <c r="J365" s="19" t="str">
        <f t="shared" si="188"/>
        <v/>
      </c>
      <c r="K365" s="33"/>
      <c r="L365" s="34"/>
      <c r="M365" s="34"/>
      <c r="N365" s="19" t="str">
        <f t="shared" si="189"/>
        <v/>
      </c>
      <c r="O365" s="157"/>
      <c r="P365" s="19" t="str">
        <f t="shared" si="190"/>
        <v/>
      </c>
      <c r="Q365" s="19" t="str">
        <f t="shared" si="191"/>
        <v/>
      </c>
      <c r="R365" s="22"/>
      <c r="S365" s="33"/>
      <c r="T365" s="35" t="str">
        <f>IF(E365="","",Instructions!$B$5)</f>
        <v/>
      </c>
      <c r="U365" s="75" t="str">
        <f>IF(E365="","",Instructions!$C$5)</f>
        <v/>
      </c>
      <c r="V365" s="87" t="str">
        <f t="shared" si="192"/>
        <v/>
      </c>
      <c r="W365" s="72" t="str">
        <f>IF(E365="","",VLOOKUP(D365,Supervisors!$B$9:$F$32,5,FALSE))</f>
        <v/>
      </c>
      <c r="X365" s="72" t="str">
        <f>IF(E365="","",VLOOKUP(D365,Supervisors!$B$9:$G$32,6,FALSE))</f>
        <v/>
      </c>
      <c r="Y365" s="20" t="str">
        <f t="shared" si="193"/>
        <v/>
      </c>
      <c r="Z365" s="20" t="str">
        <f t="shared" si="194"/>
        <v/>
      </c>
      <c r="AA365" s="20" t="str">
        <f t="shared" si="195"/>
        <v/>
      </c>
      <c r="AB365" s="20" t="str">
        <f t="shared" si="196"/>
        <v/>
      </c>
      <c r="AC365" s="20" t="str">
        <f t="shared" si="197"/>
        <v/>
      </c>
      <c r="AD365" s="20" t="str">
        <f t="shared" si="198"/>
        <v/>
      </c>
      <c r="AE365" s="20" t="str">
        <f>IF(E365="","",SUM( INDEX( $H$9, 1) : H365))</f>
        <v/>
      </c>
      <c r="AF365" s="20" t="str">
        <f t="shared" si="199"/>
        <v/>
      </c>
      <c r="AG365" s="20" t="str">
        <f>IF(E365="","",SUM($AF$9:AF365))</f>
        <v/>
      </c>
      <c r="AH365" s="43" t="str">
        <f t="shared" si="200"/>
        <v/>
      </c>
      <c r="AI365" s="20" t="str">
        <f t="shared" si="201"/>
        <v/>
      </c>
      <c r="AJ365" s="20" t="str">
        <f t="shared" si="202"/>
        <v/>
      </c>
      <c r="AK365" s="20" t="str">
        <f t="shared" si="203"/>
        <v/>
      </c>
      <c r="AL365" s="20" t="str">
        <f>IF(E365="","",SUM( INDEX($I$9, 1) : I365))</f>
        <v/>
      </c>
      <c r="AM365" s="20" t="str">
        <f t="shared" si="204"/>
        <v/>
      </c>
      <c r="AN365" s="20" t="str">
        <f>IF(E365="","",SUM( INDEX($AM$9, 1) : AM365))</f>
        <v/>
      </c>
      <c r="AO365" s="43" t="str">
        <f t="shared" si="205"/>
        <v/>
      </c>
      <c r="AP365" s="43" t="str">
        <f t="shared" si="206"/>
        <v/>
      </c>
      <c r="AQ365" s="35" t="str">
        <f t="shared" si="207"/>
        <v/>
      </c>
      <c r="AR365" s="35" t="str">
        <f t="shared" si="208"/>
        <v/>
      </c>
      <c r="AS365" s="35" t="str">
        <f t="shared" si="209"/>
        <v/>
      </c>
      <c r="AT365" s="35" t="str">
        <f t="shared" si="210"/>
        <v/>
      </c>
      <c r="AU365" s="35" t="str">
        <f t="shared" si="211"/>
        <v/>
      </c>
      <c r="AV365" s="35" t="str">
        <f t="shared" si="212"/>
        <v/>
      </c>
      <c r="AW365" s="58" t="str">
        <f t="shared" si="213"/>
        <v/>
      </c>
      <c r="AX365" s="62" t="str">
        <f t="shared" si="214"/>
        <v/>
      </c>
      <c r="AY365" s="62" t="str">
        <f t="shared" si="215"/>
        <v/>
      </c>
      <c r="AZ365" s="62" t="str">
        <f t="shared" si="216"/>
        <v/>
      </c>
      <c r="BA365" s="62" t="str">
        <f t="shared" si="217"/>
        <v/>
      </c>
      <c r="BB365" s="62" t="str">
        <f t="shared" si="218"/>
        <v/>
      </c>
      <c r="BC365" s="62" t="str">
        <f t="shared" si="219"/>
        <v/>
      </c>
      <c r="BD365" s="69" t="str">
        <f t="shared" si="220"/>
        <v/>
      </c>
      <c r="BE365" s="69" t="str">
        <f t="shared" si="221"/>
        <v/>
      </c>
      <c r="BF365" s="69" t="str">
        <f>IF(Z365=Z366,"",SUM(AW$9:AW365)-SUM(BF$9:BF364))</f>
        <v/>
      </c>
      <c r="BG365" s="12">
        <f t="shared" si="223"/>
        <v>357</v>
      </c>
    </row>
    <row r="366" spans="1:59" ht="20.100000000000001" customHeight="1">
      <c r="A366" s="13">
        <f t="shared" si="222"/>
        <v>358</v>
      </c>
      <c r="B366" s="153"/>
      <c r="C366" s="33"/>
      <c r="D366" s="33"/>
      <c r="E366" s="154"/>
      <c r="F366" s="155"/>
      <c r="G366" s="156"/>
      <c r="H366" s="19" t="str">
        <f t="shared" si="187"/>
        <v/>
      </c>
      <c r="I366" s="157"/>
      <c r="J366" s="19" t="str">
        <f t="shared" si="188"/>
        <v/>
      </c>
      <c r="K366" s="33"/>
      <c r="L366" s="34"/>
      <c r="M366" s="34"/>
      <c r="N366" s="19" t="str">
        <f t="shared" si="189"/>
        <v/>
      </c>
      <c r="O366" s="157"/>
      <c r="P366" s="19" t="str">
        <f t="shared" si="190"/>
        <v/>
      </c>
      <c r="Q366" s="19" t="str">
        <f t="shared" si="191"/>
        <v/>
      </c>
      <c r="R366" s="22"/>
      <c r="S366" s="33"/>
      <c r="T366" s="35" t="str">
        <f>IF(E366="","",Instructions!$B$5)</f>
        <v/>
      </c>
      <c r="U366" s="75" t="str">
        <f>IF(E366="","",Instructions!$C$5)</f>
        <v/>
      </c>
      <c r="V366" s="87" t="str">
        <f t="shared" si="192"/>
        <v/>
      </c>
      <c r="W366" s="72" t="str">
        <f>IF(E366="","",VLOOKUP(D366,Supervisors!$B$9:$F$32,5,FALSE))</f>
        <v/>
      </c>
      <c r="X366" s="72" t="str">
        <f>IF(E366="","",VLOOKUP(D366,Supervisors!$B$9:$G$32,6,FALSE))</f>
        <v/>
      </c>
      <c r="Y366" s="20" t="str">
        <f t="shared" si="193"/>
        <v/>
      </c>
      <c r="Z366" s="20" t="str">
        <f t="shared" si="194"/>
        <v/>
      </c>
      <c r="AA366" s="20" t="str">
        <f t="shared" si="195"/>
        <v/>
      </c>
      <c r="AB366" s="20" t="str">
        <f t="shared" si="196"/>
        <v/>
      </c>
      <c r="AC366" s="20" t="str">
        <f t="shared" si="197"/>
        <v/>
      </c>
      <c r="AD366" s="20" t="str">
        <f t="shared" si="198"/>
        <v/>
      </c>
      <c r="AE366" s="20" t="str">
        <f>IF(E366="","",SUM( INDEX( $H$9, 1) : H366))</f>
        <v/>
      </c>
      <c r="AF366" s="20" t="str">
        <f t="shared" si="199"/>
        <v/>
      </c>
      <c r="AG366" s="20" t="str">
        <f>IF(E366="","",SUM($AF$9:AF366))</f>
        <v/>
      </c>
      <c r="AH366" s="43" t="str">
        <f t="shared" si="200"/>
        <v/>
      </c>
      <c r="AI366" s="20" t="str">
        <f t="shared" si="201"/>
        <v/>
      </c>
      <c r="AJ366" s="20" t="str">
        <f t="shared" si="202"/>
        <v/>
      </c>
      <c r="AK366" s="20" t="str">
        <f t="shared" si="203"/>
        <v/>
      </c>
      <c r="AL366" s="20" t="str">
        <f>IF(E366="","",SUM( INDEX($I$9, 1) : I366))</f>
        <v/>
      </c>
      <c r="AM366" s="20" t="str">
        <f t="shared" si="204"/>
        <v/>
      </c>
      <c r="AN366" s="20" t="str">
        <f>IF(E366="","",SUM( INDEX($AM$9, 1) : AM366))</f>
        <v/>
      </c>
      <c r="AO366" s="43" t="str">
        <f t="shared" si="205"/>
        <v/>
      </c>
      <c r="AP366" s="43" t="str">
        <f t="shared" si="206"/>
        <v/>
      </c>
      <c r="AQ366" s="35" t="str">
        <f t="shared" si="207"/>
        <v/>
      </c>
      <c r="AR366" s="35" t="str">
        <f t="shared" si="208"/>
        <v/>
      </c>
      <c r="AS366" s="35" t="str">
        <f t="shared" si="209"/>
        <v/>
      </c>
      <c r="AT366" s="35" t="str">
        <f t="shared" si="210"/>
        <v/>
      </c>
      <c r="AU366" s="35" t="str">
        <f t="shared" si="211"/>
        <v/>
      </c>
      <c r="AV366" s="35" t="str">
        <f t="shared" si="212"/>
        <v/>
      </c>
      <c r="AW366" s="58" t="str">
        <f t="shared" si="213"/>
        <v/>
      </c>
      <c r="AX366" s="62" t="str">
        <f t="shared" si="214"/>
        <v/>
      </c>
      <c r="AY366" s="62" t="str">
        <f t="shared" si="215"/>
        <v/>
      </c>
      <c r="AZ366" s="62" t="str">
        <f t="shared" si="216"/>
        <v/>
      </c>
      <c r="BA366" s="62" t="str">
        <f t="shared" si="217"/>
        <v/>
      </c>
      <c r="BB366" s="62" t="str">
        <f t="shared" si="218"/>
        <v/>
      </c>
      <c r="BC366" s="62" t="str">
        <f t="shared" si="219"/>
        <v/>
      </c>
      <c r="BD366" s="69" t="str">
        <f t="shared" si="220"/>
        <v/>
      </c>
      <c r="BE366" s="69" t="str">
        <f t="shared" si="221"/>
        <v/>
      </c>
      <c r="BF366" s="69" t="str">
        <f>IF(Z366=Z367,"",SUM(AW$9:AW366)-SUM(BF$9:BF365))</f>
        <v/>
      </c>
      <c r="BG366" s="12">
        <f t="shared" si="223"/>
        <v>358</v>
      </c>
    </row>
    <row r="367" spans="1:59" ht="20.100000000000001" customHeight="1">
      <c r="A367" s="13">
        <f t="shared" si="222"/>
        <v>359</v>
      </c>
      <c r="B367" s="153"/>
      <c r="C367" s="33"/>
      <c r="D367" s="33"/>
      <c r="E367" s="154"/>
      <c r="F367" s="155"/>
      <c r="G367" s="156"/>
      <c r="H367" s="19" t="str">
        <f t="shared" si="187"/>
        <v/>
      </c>
      <c r="I367" s="157"/>
      <c r="J367" s="19" t="str">
        <f t="shared" si="188"/>
        <v/>
      </c>
      <c r="K367" s="33"/>
      <c r="L367" s="34"/>
      <c r="M367" s="34"/>
      <c r="N367" s="19" t="str">
        <f t="shared" si="189"/>
        <v/>
      </c>
      <c r="O367" s="157"/>
      <c r="P367" s="19" t="str">
        <f t="shared" si="190"/>
        <v/>
      </c>
      <c r="Q367" s="19" t="str">
        <f t="shared" si="191"/>
        <v/>
      </c>
      <c r="R367" s="22"/>
      <c r="S367" s="33"/>
      <c r="T367" s="35" t="str">
        <f>IF(E367="","",Instructions!$B$5)</f>
        <v/>
      </c>
      <c r="U367" s="75" t="str">
        <f>IF(E367="","",Instructions!$C$5)</f>
        <v/>
      </c>
      <c r="V367" s="87" t="str">
        <f t="shared" si="192"/>
        <v/>
      </c>
      <c r="W367" s="72" t="str">
        <f>IF(E367="","",VLOOKUP(D367,Supervisors!$B$9:$F$32,5,FALSE))</f>
        <v/>
      </c>
      <c r="X367" s="72" t="str">
        <f>IF(E367="","",VLOOKUP(D367,Supervisors!$B$9:$G$32,6,FALSE))</f>
        <v/>
      </c>
      <c r="Y367" s="20" t="str">
        <f t="shared" si="193"/>
        <v/>
      </c>
      <c r="Z367" s="20" t="str">
        <f t="shared" si="194"/>
        <v/>
      </c>
      <c r="AA367" s="20" t="str">
        <f t="shared" si="195"/>
        <v/>
      </c>
      <c r="AB367" s="20" t="str">
        <f t="shared" si="196"/>
        <v/>
      </c>
      <c r="AC367" s="20" t="str">
        <f t="shared" si="197"/>
        <v/>
      </c>
      <c r="AD367" s="20" t="str">
        <f t="shared" si="198"/>
        <v/>
      </c>
      <c r="AE367" s="20" t="str">
        <f>IF(E367="","",SUM( INDEX( $H$9, 1) : H367))</f>
        <v/>
      </c>
      <c r="AF367" s="20" t="str">
        <f t="shared" si="199"/>
        <v/>
      </c>
      <c r="AG367" s="20" t="str">
        <f>IF(E367="","",SUM($AF$9:AF367))</f>
        <v/>
      </c>
      <c r="AH367" s="43" t="str">
        <f t="shared" si="200"/>
        <v/>
      </c>
      <c r="AI367" s="20" t="str">
        <f t="shared" si="201"/>
        <v/>
      </c>
      <c r="AJ367" s="20" t="str">
        <f t="shared" si="202"/>
        <v/>
      </c>
      <c r="AK367" s="20" t="str">
        <f t="shared" si="203"/>
        <v/>
      </c>
      <c r="AL367" s="20" t="str">
        <f>IF(E367="","",SUM( INDEX($I$9, 1) : I367))</f>
        <v/>
      </c>
      <c r="AM367" s="20" t="str">
        <f t="shared" si="204"/>
        <v/>
      </c>
      <c r="AN367" s="20" t="str">
        <f>IF(E367="","",SUM( INDEX($AM$9, 1) : AM367))</f>
        <v/>
      </c>
      <c r="AO367" s="43" t="str">
        <f t="shared" si="205"/>
        <v/>
      </c>
      <c r="AP367" s="43" t="str">
        <f t="shared" si="206"/>
        <v/>
      </c>
      <c r="AQ367" s="35" t="str">
        <f t="shared" si="207"/>
        <v/>
      </c>
      <c r="AR367" s="35" t="str">
        <f t="shared" si="208"/>
        <v/>
      </c>
      <c r="AS367" s="35" t="str">
        <f t="shared" si="209"/>
        <v/>
      </c>
      <c r="AT367" s="35" t="str">
        <f t="shared" si="210"/>
        <v/>
      </c>
      <c r="AU367" s="35" t="str">
        <f t="shared" si="211"/>
        <v/>
      </c>
      <c r="AV367" s="35" t="str">
        <f t="shared" si="212"/>
        <v/>
      </c>
      <c r="AW367" s="58" t="str">
        <f t="shared" si="213"/>
        <v/>
      </c>
      <c r="AX367" s="62" t="str">
        <f t="shared" si="214"/>
        <v/>
      </c>
      <c r="AY367" s="62" t="str">
        <f t="shared" si="215"/>
        <v/>
      </c>
      <c r="AZ367" s="62" t="str">
        <f t="shared" si="216"/>
        <v/>
      </c>
      <c r="BA367" s="62" t="str">
        <f t="shared" si="217"/>
        <v/>
      </c>
      <c r="BB367" s="62" t="str">
        <f t="shared" si="218"/>
        <v/>
      </c>
      <c r="BC367" s="62" t="str">
        <f t="shared" si="219"/>
        <v/>
      </c>
      <c r="BD367" s="69" t="str">
        <f t="shared" si="220"/>
        <v/>
      </c>
      <c r="BE367" s="69" t="str">
        <f t="shared" si="221"/>
        <v/>
      </c>
      <c r="BF367" s="69" t="str">
        <f>IF(Z367=Z368,"",SUM(AW$9:AW367)-SUM(BF$9:BF366))</f>
        <v/>
      </c>
      <c r="BG367" s="12">
        <f t="shared" si="223"/>
        <v>359</v>
      </c>
    </row>
    <row r="368" spans="1:59" ht="20.100000000000001" customHeight="1">
      <c r="A368" s="13">
        <f t="shared" si="222"/>
        <v>360</v>
      </c>
      <c r="B368" s="153"/>
      <c r="C368" s="33"/>
      <c r="D368" s="33"/>
      <c r="E368" s="154"/>
      <c r="F368" s="155"/>
      <c r="G368" s="156"/>
      <c r="H368" s="19" t="str">
        <f t="shared" si="187"/>
        <v/>
      </c>
      <c r="I368" s="157"/>
      <c r="J368" s="19" t="str">
        <f t="shared" si="188"/>
        <v/>
      </c>
      <c r="K368" s="33"/>
      <c r="L368" s="34"/>
      <c r="M368" s="34"/>
      <c r="N368" s="19" t="str">
        <f t="shared" si="189"/>
        <v/>
      </c>
      <c r="O368" s="157"/>
      <c r="P368" s="19" t="str">
        <f t="shared" si="190"/>
        <v/>
      </c>
      <c r="Q368" s="19" t="str">
        <f t="shared" si="191"/>
        <v/>
      </c>
      <c r="R368" s="22"/>
      <c r="S368" s="33"/>
      <c r="T368" s="35" t="str">
        <f>IF(E368="","",Instructions!$B$5)</f>
        <v/>
      </c>
      <c r="U368" s="75" t="str">
        <f>IF(E368="","",Instructions!$C$5)</f>
        <v/>
      </c>
      <c r="V368" s="87" t="str">
        <f t="shared" si="192"/>
        <v/>
      </c>
      <c r="W368" s="72" t="str">
        <f>IF(E368="","",VLOOKUP(D368,Supervisors!$B$9:$F$32,5,FALSE))</f>
        <v/>
      </c>
      <c r="X368" s="72" t="str">
        <f>IF(E368="","",VLOOKUP(D368,Supervisors!$B$9:$G$32,6,FALSE))</f>
        <v/>
      </c>
      <c r="Y368" s="20" t="str">
        <f t="shared" si="193"/>
        <v/>
      </c>
      <c r="Z368" s="20" t="str">
        <f t="shared" si="194"/>
        <v/>
      </c>
      <c r="AA368" s="20" t="str">
        <f t="shared" si="195"/>
        <v/>
      </c>
      <c r="AB368" s="20" t="str">
        <f t="shared" si="196"/>
        <v/>
      </c>
      <c r="AC368" s="20" t="str">
        <f t="shared" si="197"/>
        <v/>
      </c>
      <c r="AD368" s="20" t="str">
        <f t="shared" si="198"/>
        <v/>
      </c>
      <c r="AE368" s="20" t="str">
        <f>IF(E368="","",SUM( INDEX( $H$9, 1) : H368))</f>
        <v/>
      </c>
      <c r="AF368" s="20" t="str">
        <f t="shared" si="199"/>
        <v/>
      </c>
      <c r="AG368" s="20" t="str">
        <f>IF(E368="","",SUM($AF$9:AF368))</f>
        <v/>
      </c>
      <c r="AH368" s="43" t="str">
        <f t="shared" si="200"/>
        <v/>
      </c>
      <c r="AI368" s="20" t="str">
        <f t="shared" si="201"/>
        <v/>
      </c>
      <c r="AJ368" s="20" t="str">
        <f t="shared" si="202"/>
        <v/>
      </c>
      <c r="AK368" s="20" t="str">
        <f t="shared" si="203"/>
        <v/>
      </c>
      <c r="AL368" s="20" t="str">
        <f>IF(E368="","",SUM( INDEX($I$9, 1) : I368))</f>
        <v/>
      </c>
      <c r="AM368" s="20" t="str">
        <f t="shared" si="204"/>
        <v/>
      </c>
      <c r="AN368" s="20" t="str">
        <f>IF(E368="","",SUM( INDEX($AM$9, 1) : AM368))</f>
        <v/>
      </c>
      <c r="AO368" s="43" t="str">
        <f t="shared" si="205"/>
        <v/>
      </c>
      <c r="AP368" s="43" t="str">
        <f t="shared" si="206"/>
        <v/>
      </c>
      <c r="AQ368" s="35" t="str">
        <f t="shared" si="207"/>
        <v/>
      </c>
      <c r="AR368" s="35" t="str">
        <f t="shared" si="208"/>
        <v/>
      </c>
      <c r="AS368" s="35" t="str">
        <f t="shared" si="209"/>
        <v/>
      </c>
      <c r="AT368" s="35" t="str">
        <f t="shared" si="210"/>
        <v/>
      </c>
      <c r="AU368" s="35" t="str">
        <f t="shared" si="211"/>
        <v/>
      </c>
      <c r="AV368" s="35" t="str">
        <f t="shared" si="212"/>
        <v/>
      </c>
      <c r="AW368" s="58" t="str">
        <f t="shared" si="213"/>
        <v/>
      </c>
      <c r="AX368" s="62" t="str">
        <f t="shared" si="214"/>
        <v/>
      </c>
      <c r="AY368" s="62" t="str">
        <f t="shared" si="215"/>
        <v/>
      </c>
      <c r="AZ368" s="62" t="str">
        <f t="shared" si="216"/>
        <v/>
      </c>
      <c r="BA368" s="62" t="str">
        <f t="shared" si="217"/>
        <v/>
      </c>
      <c r="BB368" s="62" t="str">
        <f t="shared" si="218"/>
        <v/>
      </c>
      <c r="BC368" s="62" t="str">
        <f t="shared" si="219"/>
        <v/>
      </c>
      <c r="BD368" s="69" t="str">
        <f t="shared" si="220"/>
        <v/>
      </c>
      <c r="BE368" s="69" t="str">
        <f t="shared" si="221"/>
        <v/>
      </c>
      <c r="BF368" s="69" t="str">
        <f>IF(Z368=Z369,"",SUM(AW$9:AW368)-SUM(BF$9:BF367))</f>
        <v/>
      </c>
      <c r="BG368" s="12">
        <f t="shared" si="223"/>
        <v>360</v>
      </c>
    </row>
    <row r="369" spans="1:59" ht="20.100000000000001" customHeight="1">
      <c r="A369" s="13">
        <f t="shared" si="222"/>
        <v>361</v>
      </c>
      <c r="B369" s="153"/>
      <c r="C369" s="33"/>
      <c r="D369" s="33"/>
      <c r="E369" s="154"/>
      <c r="F369" s="155"/>
      <c r="G369" s="156"/>
      <c r="H369" s="19" t="str">
        <f t="shared" si="187"/>
        <v/>
      </c>
      <c r="I369" s="157"/>
      <c r="J369" s="19" t="str">
        <f t="shared" si="188"/>
        <v/>
      </c>
      <c r="K369" s="33"/>
      <c r="L369" s="34"/>
      <c r="M369" s="34"/>
      <c r="N369" s="19" t="str">
        <f t="shared" si="189"/>
        <v/>
      </c>
      <c r="O369" s="157"/>
      <c r="P369" s="19" t="str">
        <f t="shared" si="190"/>
        <v/>
      </c>
      <c r="Q369" s="19" t="str">
        <f t="shared" si="191"/>
        <v/>
      </c>
      <c r="R369" s="22"/>
      <c r="S369" s="33"/>
      <c r="T369" s="35" t="str">
        <f>IF(E369="","",Instructions!$B$5)</f>
        <v/>
      </c>
      <c r="U369" s="75" t="str">
        <f>IF(E369="","",Instructions!$C$5)</f>
        <v/>
      </c>
      <c r="V369" s="87" t="str">
        <f t="shared" si="192"/>
        <v/>
      </c>
      <c r="W369" s="72" t="str">
        <f>IF(E369="","",VLOOKUP(D369,Supervisors!$B$9:$F$32,5,FALSE))</f>
        <v/>
      </c>
      <c r="X369" s="72" t="str">
        <f>IF(E369="","",VLOOKUP(D369,Supervisors!$B$9:$G$32,6,FALSE))</f>
        <v/>
      </c>
      <c r="Y369" s="20" t="str">
        <f t="shared" si="193"/>
        <v/>
      </c>
      <c r="Z369" s="20" t="str">
        <f t="shared" si="194"/>
        <v/>
      </c>
      <c r="AA369" s="20" t="str">
        <f t="shared" si="195"/>
        <v/>
      </c>
      <c r="AB369" s="20" t="str">
        <f t="shared" si="196"/>
        <v/>
      </c>
      <c r="AC369" s="20" t="str">
        <f t="shared" si="197"/>
        <v/>
      </c>
      <c r="AD369" s="20" t="str">
        <f t="shared" si="198"/>
        <v/>
      </c>
      <c r="AE369" s="20" t="str">
        <f>IF(E369="","",SUM( INDEX( $H$9, 1) : H369))</f>
        <v/>
      </c>
      <c r="AF369" s="20" t="str">
        <f t="shared" si="199"/>
        <v/>
      </c>
      <c r="AG369" s="20" t="str">
        <f>IF(E369="","",SUM($AF$9:AF369))</f>
        <v/>
      </c>
      <c r="AH369" s="43" t="str">
        <f t="shared" si="200"/>
        <v/>
      </c>
      <c r="AI369" s="20" t="str">
        <f t="shared" si="201"/>
        <v/>
      </c>
      <c r="AJ369" s="20" t="str">
        <f t="shared" si="202"/>
        <v/>
      </c>
      <c r="AK369" s="20" t="str">
        <f t="shared" si="203"/>
        <v/>
      </c>
      <c r="AL369" s="20" t="str">
        <f>IF(E369="","",SUM( INDEX($I$9, 1) : I369))</f>
        <v/>
      </c>
      <c r="AM369" s="20" t="str">
        <f t="shared" si="204"/>
        <v/>
      </c>
      <c r="AN369" s="20" t="str">
        <f>IF(E369="","",SUM( INDEX($AM$9, 1) : AM369))</f>
        <v/>
      </c>
      <c r="AO369" s="43" t="str">
        <f t="shared" si="205"/>
        <v/>
      </c>
      <c r="AP369" s="43" t="str">
        <f t="shared" si="206"/>
        <v/>
      </c>
      <c r="AQ369" s="35" t="str">
        <f t="shared" si="207"/>
        <v/>
      </c>
      <c r="AR369" s="35" t="str">
        <f t="shared" si="208"/>
        <v/>
      </c>
      <c r="AS369" s="35" t="str">
        <f t="shared" si="209"/>
        <v/>
      </c>
      <c r="AT369" s="35" t="str">
        <f t="shared" si="210"/>
        <v/>
      </c>
      <c r="AU369" s="35" t="str">
        <f t="shared" si="211"/>
        <v/>
      </c>
      <c r="AV369" s="35" t="str">
        <f t="shared" si="212"/>
        <v/>
      </c>
      <c r="AW369" s="58" t="str">
        <f t="shared" si="213"/>
        <v/>
      </c>
      <c r="AX369" s="62" t="str">
        <f t="shared" si="214"/>
        <v/>
      </c>
      <c r="AY369" s="62" t="str">
        <f t="shared" si="215"/>
        <v/>
      </c>
      <c r="AZ369" s="62" t="str">
        <f t="shared" si="216"/>
        <v/>
      </c>
      <c r="BA369" s="62" t="str">
        <f t="shared" si="217"/>
        <v/>
      </c>
      <c r="BB369" s="62" t="str">
        <f t="shared" si="218"/>
        <v/>
      </c>
      <c r="BC369" s="62" t="str">
        <f t="shared" si="219"/>
        <v/>
      </c>
      <c r="BD369" s="69" t="str">
        <f t="shared" si="220"/>
        <v/>
      </c>
      <c r="BE369" s="69" t="str">
        <f t="shared" si="221"/>
        <v/>
      </c>
      <c r="BF369" s="69" t="str">
        <f>IF(Z369=Z370,"",SUM(AW$9:AW369)-SUM(BF$9:BF368))</f>
        <v/>
      </c>
      <c r="BG369" s="12">
        <f t="shared" si="223"/>
        <v>361</v>
      </c>
    </row>
    <row r="370" spans="1:59" ht="20.100000000000001" customHeight="1">
      <c r="A370" s="13">
        <f t="shared" si="222"/>
        <v>362</v>
      </c>
      <c r="B370" s="153"/>
      <c r="C370" s="33"/>
      <c r="D370" s="33"/>
      <c r="E370" s="154"/>
      <c r="F370" s="155"/>
      <c r="G370" s="156"/>
      <c r="H370" s="19" t="str">
        <f t="shared" si="187"/>
        <v/>
      </c>
      <c r="I370" s="157"/>
      <c r="J370" s="19" t="str">
        <f t="shared" si="188"/>
        <v/>
      </c>
      <c r="K370" s="33"/>
      <c r="L370" s="34"/>
      <c r="M370" s="34"/>
      <c r="N370" s="19" t="str">
        <f t="shared" si="189"/>
        <v/>
      </c>
      <c r="O370" s="157"/>
      <c r="P370" s="19" t="str">
        <f t="shared" si="190"/>
        <v/>
      </c>
      <c r="Q370" s="19" t="str">
        <f t="shared" si="191"/>
        <v/>
      </c>
      <c r="R370" s="22"/>
      <c r="S370" s="33"/>
      <c r="T370" s="35" t="str">
        <f>IF(E370="","",Instructions!$B$5)</f>
        <v/>
      </c>
      <c r="U370" s="75" t="str">
        <f>IF(E370="","",Instructions!$C$5)</f>
        <v/>
      </c>
      <c r="V370" s="87" t="str">
        <f t="shared" si="192"/>
        <v/>
      </c>
      <c r="W370" s="72" t="str">
        <f>IF(E370="","",VLOOKUP(D370,Supervisors!$B$9:$F$32,5,FALSE))</f>
        <v/>
      </c>
      <c r="X370" s="72" t="str">
        <f>IF(E370="","",VLOOKUP(D370,Supervisors!$B$9:$G$32,6,FALSE))</f>
        <v/>
      </c>
      <c r="Y370" s="20" t="str">
        <f t="shared" si="193"/>
        <v/>
      </c>
      <c r="Z370" s="20" t="str">
        <f t="shared" si="194"/>
        <v/>
      </c>
      <c r="AA370" s="20" t="str">
        <f t="shared" si="195"/>
        <v/>
      </c>
      <c r="AB370" s="20" t="str">
        <f t="shared" si="196"/>
        <v/>
      </c>
      <c r="AC370" s="20" t="str">
        <f t="shared" si="197"/>
        <v/>
      </c>
      <c r="AD370" s="20" t="str">
        <f t="shared" si="198"/>
        <v/>
      </c>
      <c r="AE370" s="20" t="str">
        <f>IF(E370="","",SUM( INDEX( $H$9, 1) : H370))</f>
        <v/>
      </c>
      <c r="AF370" s="20" t="str">
        <f t="shared" si="199"/>
        <v/>
      </c>
      <c r="AG370" s="20" t="str">
        <f>IF(E370="","",SUM($AF$9:AF370))</f>
        <v/>
      </c>
      <c r="AH370" s="43" t="str">
        <f t="shared" si="200"/>
        <v/>
      </c>
      <c r="AI370" s="20" t="str">
        <f t="shared" si="201"/>
        <v/>
      </c>
      <c r="AJ370" s="20" t="str">
        <f t="shared" si="202"/>
        <v/>
      </c>
      <c r="AK370" s="20" t="str">
        <f t="shared" si="203"/>
        <v/>
      </c>
      <c r="AL370" s="20" t="str">
        <f>IF(E370="","",SUM( INDEX($I$9, 1) : I370))</f>
        <v/>
      </c>
      <c r="AM370" s="20" t="str">
        <f t="shared" si="204"/>
        <v/>
      </c>
      <c r="AN370" s="20" t="str">
        <f>IF(E370="","",SUM( INDEX($AM$9, 1) : AM370))</f>
        <v/>
      </c>
      <c r="AO370" s="43" t="str">
        <f t="shared" si="205"/>
        <v/>
      </c>
      <c r="AP370" s="43" t="str">
        <f t="shared" si="206"/>
        <v/>
      </c>
      <c r="AQ370" s="35" t="str">
        <f t="shared" si="207"/>
        <v/>
      </c>
      <c r="AR370" s="35" t="str">
        <f t="shared" si="208"/>
        <v/>
      </c>
      <c r="AS370" s="35" t="str">
        <f t="shared" si="209"/>
        <v/>
      </c>
      <c r="AT370" s="35" t="str">
        <f t="shared" si="210"/>
        <v/>
      </c>
      <c r="AU370" s="35" t="str">
        <f t="shared" si="211"/>
        <v/>
      </c>
      <c r="AV370" s="35" t="str">
        <f t="shared" si="212"/>
        <v/>
      </c>
      <c r="AW370" s="58" t="str">
        <f t="shared" si="213"/>
        <v/>
      </c>
      <c r="AX370" s="62" t="str">
        <f t="shared" si="214"/>
        <v/>
      </c>
      <c r="AY370" s="62" t="str">
        <f t="shared" si="215"/>
        <v/>
      </c>
      <c r="AZ370" s="62" t="str">
        <f t="shared" si="216"/>
        <v/>
      </c>
      <c r="BA370" s="62" t="str">
        <f t="shared" si="217"/>
        <v/>
      </c>
      <c r="BB370" s="62" t="str">
        <f t="shared" si="218"/>
        <v/>
      </c>
      <c r="BC370" s="62" t="str">
        <f t="shared" si="219"/>
        <v/>
      </c>
      <c r="BD370" s="69" t="str">
        <f t="shared" si="220"/>
        <v/>
      </c>
      <c r="BE370" s="69" t="str">
        <f t="shared" si="221"/>
        <v/>
      </c>
      <c r="BF370" s="69" t="str">
        <f>IF(Z370=Z371,"",SUM(AW$9:AW370)-SUM(BF$9:BF369))</f>
        <v/>
      </c>
      <c r="BG370" s="12">
        <f t="shared" si="223"/>
        <v>362</v>
      </c>
    </row>
    <row r="371" spans="1:59" ht="20.100000000000001" customHeight="1">
      <c r="A371" s="13">
        <f t="shared" si="222"/>
        <v>363</v>
      </c>
      <c r="B371" s="153"/>
      <c r="C371" s="33"/>
      <c r="D371" s="33"/>
      <c r="E371" s="154"/>
      <c r="F371" s="155"/>
      <c r="G371" s="156"/>
      <c r="H371" s="19" t="str">
        <f t="shared" si="187"/>
        <v/>
      </c>
      <c r="I371" s="157"/>
      <c r="J371" s="19" t="str">
        <f t="shared" si="188"/>
        <v/>
      </c>
      <c r="K371" s="33"/>
      <c r="L371" s="34"/>
      <c r="M371" s="34"/>
      <c r="N371" s="19" t="str">
        <f t="shared" si="189"/>
        <v/>
      </c>
      <c r="O371" s="157"/>
      <c r="P371" s="19" t="str">
        <f t="shared" si="190"/>
        <v/>
      </c>
      <c r="Q371" s="19" t="str">
        <f t="shared" si="191"/>
        <v/>
      </c>
      <c r="R371" s="22"/>
      <c r="S371" s="33"/>
      <c r="T371" s="35" t="str">
        <f>IF(E371="","",Instructions!$B$5)</f>
        <v/>
      </c>
      <c r="U371" s="75" t="str">
        <f>IF(E371="","",Instructions!$C$5)</f>
        <v/>
      </c>
      <c r="V371" s="87" t="str">
        <f t="shared" si="192"/>
        <v/>
      </c>
      <c r="W371" s="72" t="str">
        <f>IF(E371="","",VLOOKUP(D371,Supervisors!$B$9:$F$32,5,FALSE))</f>
        <v/>
      </c>
      <c r="X371" s="72" t="str">
        <f>IF(E371="","",VLOOKUP(D371,Supervisors!$B$9:$G$32,6,FALSE))</f>
        <v/>
      </c>
      <c r="Y371" s="20" t="str">
        <f t="shared" si="193"/>
        <v/>
      </c>
      <c r="Z371" s="20" t="str">
        <f t="shared" si="194"/>
        <v/>
      </c>
      <c r="AA371" s="20" t="str">
        <f t="shared" si="195"/>
        <v/>
      </c>
      <c r="AB371" s="20" t="str">
        <f t="shared" si="196"/>
        <v/>
      </c>
      <c r="AC371" s="20" t="str">
        <f t="shared" si="197"/>
        <v/>
      </c>
      <c r="AD371" s="20" t="str">
        <f t="shared" si="198"/>
        <v/>
      </c>
      <c r="AE371" s="20" t="str">
        <f>IF(E371="","",SUM( INDEX( $H$9, 1) : H371))</f>
        <v/>
      </c>
      <c r="AF371" s="20" t="str">
        <f t="shared" si="199"/>
        <v/>
      </c>
      <c r="AG371" s="20" t="str">
        <f>IF(E371="","",SUM($AF$9:AF371))</f>
        <v/>
      </c>
      <c r="AH371" s="43" t="str">
        <f t="shared" si="200"/>
        <v/>
      </c>
      <c r="AI371" s="20" t="str">
        <f t="shared" si="201"/>
        <v/>
      </c>
      <c r="AJ371" s="20" t="str">
        <f t="shared" si="202"/>
        <v/>
      </c>
      <c r="AK371" s="20" t="str">
        <f t="shared" si="203"/>
        <v/>
      </c>
      <c r="AL371" s="20" t="str">
        <f>IF(E371="","",SUM( INDEX($I$9, 1) : I371))</f>
        <v/>
      </c>
      <c r="AM371" s="20" t="str">
        <f t="shared" si="204"/>
        <v/>
      </c>
      <c r="AN371" s="20" t="str">
        <f>IF(E371="","",SUM( INDEX($AM$9, 1) : AM371))</f>
        <v/>
      </c>
      <c r="AO371" s="43" t="str">
        <f t="shared" si="205"/>
        <v/>
      </c>
      <c r="AP371" s="43" t="str">
        <f t="shared" si="206"/>
        <v/>
      </c>
      <c r="AQ371" s="35" t="str">
        <f t="shared" si="207"/>
        <v/>
      </c>
      <c r="AR371" s="35" t="str">
        <f t="shared" si="208"/>
        <v/>
      </c>
      <c r="AS371" s="35" t="str">
        <f t="shared" si="209"/>
        <v/>
      </c>
      <c r="AT371" s="35" t="str">
        <f t="shared" si="210"/>
        <v/>
      </c>
      <c r="AU371" s="35" t="str">
        <f t="shared" si="211"/>
        <v/>
      </c>
      <c r="AV371" s="35" t="str">
        <f t="shared" si="212"/>
        <v/>
      </c>
      <c r="AW371" s="58" t="str">
        <f t="shared" si="213"/>
        <v/>
      </c>
      <c r="AX371" s="62" t="str">
        <f t="shared" si="214"/>
        <v/>
      </c>
      <c r="AY371" s="62" t="str">
        <f t="shared" si="215"/>
        <v/>
      </c>
      <c r="AZ371" s="62" t="str">
        <f t="shared" si="216"/>
        <v/>
      </c>
      <c r="BA371" s="62" t="str">
        <f t="shared" si="217"/>
        <v/>
      </c>
      <c r="BB371" s="62" t="str">
        <f t="shared" si="218"/>
        <v/>
      </c>
      <c r="BC371" s="62" t="str">
        <f t="shared" si="219"/>
        <v/>
      </c>
      <c r="BD371" s="69" t="str">
        <f t="shared" si="220"/>
        <v/>
      </c>
      <c r="BE371" s="69" t="str">
        <f t="shared" si="221"/>
        <v/>
      </c>
      <c r="BF371" s="69" t="str">
        <f>IF(Z371=Z372,"",SUM(AW$9:AW371)-SUM(BF$9:BF370))</f>
        <v/>
      </c>
      <c r="BG371" s="12">
        <f t="shared" si="223"/>
        <v>363</v>
      </c>
    </row>
    <row r="372" spans="1:59" ht="20.100000000000001" customHeight="1">
      <c r="A372" s="13">
        <f t="shared" si="222"/>
        <v>364</v>
      </c>
      <c r="B372" s="153"/>
      <c r="C372" s="33"/>
      <c r="D372" s="33"/>
      <c r="E372" s="154"/>
      <c r="F372" s="155"/>
      <c r="G372" s="156"/>
      <c r="H372" s="19" t="str">
        <f t="shared" si="187"/>
        <v/>
      </c>
      <c r="I372" s="157"/>
      <c r="J372" s="19" t="str">
        <f t="shared" si="188"/>
        <v/>
      </c>
      <c r="K372" s="33"/>
      <c r="L372" s="34"/>
      <c r="M372" s="34"/>
      <c r="N372" s="19" t="str">
        <f t="shared" si="189"/>
        <v/>
      </c>
      <c r="O372" s="157"/>
      <c r="P372" s="19" t="str">
        <f t="shared" si="190"/>
        <v/>
      </c>
      <c r="Q372" s="19" t="str">
        <f t="shared" si="191"/>
        <v/>
      </c>
      <c r="R372" s="22"/>
      <c r="S372" s="33"/>
      <c r="T372" s="35" t="str">
        <f>IF(E372="","",Instructions!$B$5)</f>
        <v/>
      </c>
      <c r="U372" s="75" t="str">
        <f>IF(E372="","",Instructions!$C$5)</f>
        <v/>
      </c>
      <c r="V372" s="87" t="str">
        <f t="shared" si="192"/>
        <v/>
      </c>
      <c r="W372" s="72" t="str">
        <f>IF(E372="","",VLOOKUP(D372,Supervisors!$B$9:$F$32,5,FALSE))</f>
        <v/>
      </c>
      <c r="X372" s="72" t="str">
        <f>IF(E372="","",VLOOKUP(D372,Supervisors!$B$9:$G$32,6,FALSE))</f>
        <v/>
      </c>
      <c r="Y372" s="20" t="str">
        <f t="shared" si="193"/>
        <v/>
      </c>
      <c r="Z372" s="20" t="str">
        <f t="shared" si="194"/>
        <v/>
      </c>
      <c r="AA372" s="20" t="str">
        <f t="shared" si="195"/>
        <v/>
      </c>
      <c r="AB372" s="20" t="str">
        <f t="shared" si="196"/>
        <v/>
      </c>
      <c r="AC372" s="20" t="str">
        <f t="shared" si="197"/>
        <v/>
      </c>
      <c r="AD372" s="20" t="str">
        <f t="shared" si="198"/>
        <v/>
      </c>
      <c r="AE372" s="20" t="str">
        <f>IF(E372="","",SUM( INDEX( $H$9, 1) : H372))</f>
        <v/>
      </c>
      <c r="AF372" s="20" t="str">
        <f t="shared" si="199"/>
        <v/>
      </c>
      <c r="AG372" s="20" t="str">
        <f>IF(E372="","",SUM($AF$9:AF372))</f>
        <v/>
      </c>
      <c r="AH372" s="43" t="str">
        <f t="shared" si="200"/>
        <v/>
      </c>
      <c r="AI372" s="20" t="str">
        <f t="shared" si="201"/>
        <v/>
      </c>
      <c r="AJ372" s="20" t="str">
        <f t="shared" si="202"/>
        <v/>
      </c>
      <c r="AK372" s="20" t="str">
        <f t="shared" si="203"/>
        <v/>
      </c>
      <c r="AL372" s="20" t="str">
        <f>IF(E372="","",SUM( INDEX($I$9, 1) : I372))</f>
        <v/>
      </c>
      <c r="AM372" s="20" t="str">
        <f t="shared" si="204"/>
        <v/>
      </c>
      <c r="AN372" s="20" t="str">
        <f>IF(E372="","",SUM( INDEX($AM$9, 1) : AM372))</f>
        <v/>
      </c>
      <c r="AO372" s="43" t="str">
        <f t="shared" si="205"/>
        <v/>
      </c>
      <c r="AP372" s="43" t="str">
        <f t="shared" si="206"/>
        <v/>
      </c>
      <c r="AQ372" s="35" t="str">
        <f t="shared" si="207"/>
        <v/>
      </c>
      <c r="AR372" s="35" t="str">
        <f t="shared" si="208"/>
        <v/>
      </c>
      <c r="AS372" s="35" t="str">
        <f t="shared" si="209"/>
        <v/>
      </c>
      <c r="AT372" s="35" t="str">
        <f t="shared" si="210"/>
        <v/>
      </c>
      <c r="AU372" s="35" t="str">
        <f t="shared" si="211"/>
        <v/>
      </c>
      <c r="AV372" s="35" t="str">
        <f t="shared" si="212"/>
        <v/>
      </c>
      <c r="AW372" s="58" t="str">
        <f t="shared" si="213"/>
        <v/>
      </c>
      <c r="AX372" s="62" t="str">
        <f t="shared" si="214"/>
        <v/>
      </c>
      <c r="AY372" s="62" t="str">
        <f t="shared" si="215"/>
        <v/>
      </c>
      <c r="AZ372" s="62" t="str">
        <f t="shared" si="216"/>
        <v/>
      </c>
      <c r="BA372" s="62" t="str">
        <f t="shared" si="217"/>
        <v/>
      </c>
      <c r="BB372" s="62" t="str">
        <f t="shared" si="218"/>
        <v/>
      </c>
      <c r="BC372" s="62" t="str">
        <f t="shared" si="219"/>
        <v/>
      </c>
      <c r="BD372" s="69" t="str">
        <f t="shared" si="220"/>
        <v/>
      </c>
      <c r="BE372" s="69" t="str">
        <f t="shared" si="221"/>
        <v/>
      </c>
      <c r="BF372" s="69" t="str">
        <f>IF(Z372=Z373,"",SUM(AW$9:AW372)-SUM(BF$9:BF371))</f>
        <v/>
      </c>
      <c r="BG372" s="12">
        <f t="shared" si="223"/>
        <v>364</v>
      </c>
    </row>
    <row r="373" spans="1:59" ht="20.100000000000001" customHeight="1">
      <c r="A373" s="13">
        <f t="shared" si="222"/>
        <v>365</v>
      </c>
      <c r="B373" s="153"/>
      <c r="C373" s="33"/>
      <c r="D373" s="33"/>
      <c r="E373" s="154"/>
      <c r="F373" s="155"/>
      <c r="G373" s="156"/>
      <c r="H373" s="19" t="str">
        <f t="shared" si="187"/>
        <v/>
      </c>
      <c r="I373" s="157"/>
      <c r="J373" s="19" t="str">
        <f t="shared" si="188"/>
        <v/>
      </c>
      <c r="K373" s="33"/>
      <c r="L373" s="34"/>
      <c r="M373" s="34"/>
      <c r="N373" s="19" t="str">
        <f t="shared" si="189"/>
        <v/>
      </c>
      <c r="O373" s="157"/>
      <c r="P373" s="19" t="str">
        <f t="shared" si="190"/>
        <v/>
      </c>
      <c r="Q373" s="19" t="str">
        <f t="shared" si="191"/>
        <v/>
      </c>
      <c r="R373" s="22"/>
      <c r="S373" s="33"/>
      <c r="T373" s="35" t="str">
        <f>IF(E373="","",Instructions!$B$5)</f>
        <v/>
      </c>
      <c r="U373" s="75" t="str">
        <f>IF(E373="","",Instructions!$C$5)</f>
        <v/>
      </c>
      <c r="V373" s="87" t="str">
        <f t="shared" si="192"/>
        <v/>
      </c>
      <c r="W373" s="72" t="str">
        <f>IF(E373="","",VLOOKUP(D373,Supervisors!$B$9:$F$32,5,FALSE))</f>
        <v/>
      </c>
      <c r="X373" s="72" t="str">
        <f>IF(E373="","",VLOOKUP(D373,Supervisors!$B$9:$G$32,6,FALSE))</f>
        <v/>
      </c>
      <c r="Y373" s="20" t="str">
        <f t="shared" si="193"/>
        <v/>
      </c>
      <c r="Z373" s="20" t="str">
        <f t="shared" si="194"/>
        <v/>
      </c>
      <c r="AA373" s="20" t="str">
        <f t="shared" si="195"/>
        <v/>
      </c>
      <c r="AB373" s="20" t="str">
        <f t="shared" si="196"/>
        <v/>
      </c>
      <c r="AC373" s="20" t="str">
        <f t="shared" si="197"/>
        <v/>
      </c>
      <c r="AD373" s="20" t="str">
        <f t="shared" si="198"/>
        <v/>
      </c>
      <c r="AE373" s="20" t="str">
        <f>IF(E373="","",SUM( INDEX( $H$9, 1) : H373))</f>
        <v/>
      </c>
      <c r="AF373" s="20" t="str">
        <f t="shared" si="199"/>
        <v/>
      </c>
      <c r="AG373" s="20" t="str">
        <f>IF(E373="","",SUM($AF$9:AF373))</f>
        <v/>
      </c>
      <c r="AH373" s="43" t="str">
        <f t="shared" si="200"/>
        <v/>
      </c>
      <c r="AI373" s="20" t="str">
        <f t="shared" si="201"/>
        <v/>
      </c>
      <c r="AJ373" s="20" t="str">
        <f t="shared" si="202"/>
        <v/>
      </c>
      <c r="AK373" s="20" t="str">
        <f t="shared" si="203"/>
        <v/>
      </c>
      <c r="AL373" s="20" t="str">
        <f>IF(E373="","",SUM( INDEX($I$9, 1) : I373))</f>
        <v/>
      </c>
      <c r="AM373" s="20" t="str">
        <f t="shared" si="204"/>
        <v/>
      </c>
      <c r="AN373" s="20" t="str">
        <f>IF(E373="","",SUM( INDEX($AM$9, 1) : AM373))</f>
        <v/>
      </c>
      <c r="AO373" s="43" t="str">
        <f t="shared" si="205"/>
        <v/>
      </c>
      <c r="AP373" s="43" t="str">
        <f t="shared" si="206"/>
        <v/>
      </c>
      <c r="AQ373" s="35" t="str">
        <f t="shared" si="207"/>
        <v/>
      </c>
      <c r="AR373" s="35" t="str">
        <f t="shared" si="208"/>
        <v/>
      </c>
      <c r="AS373" s="35" t="str">
        <f t="shared" si="209"/>
        <v/>
      </c>
      <c r="AT373" s="35" t="str">
        <f t="shared" si="210"/>
        <v/>
      </c>
      <c r="AU373" s="35" t="str">
        <f t="shared" si="211"/>
        <v/>
      </c>
      <c r="AV373" s="35" t="str">
        <f t="shared" si="212"/>
        <v/>
      </c>
      <c r="AW373" s="58" t="str">
        <f t="shared" si="213"/>
        <v/>
      </c>
      <c r="AX373" s="62" t="str">
        <f t="shared" si="214"/>
        <v/>
      </c>
      <c r="AY373" s="62" t="str">
        <f t="shared" si="215"/>
        <v/>
      </c>
      <c r="AZ373" s="62" t="str">
        <f t="shared" si="216"/>
        <v/>
      </c>
      <c r="BA373" s="62" t="str">
        <f t="shared" si="217"/>
        <v/>
      </c>
      <c r="BB373" s="62" t="str">
        <f t="shared" si="218"/>
        <v/>
      </c>
      <c r="BC373" s="62" t="str">
        <f t="shared" si="219"/>
        <v/>
      </c>
      <c r="BD373" s="69" t="str">
        <f t="shared" si="220"/>
        <v/>
      </c>
      <c r="BE373" s="69" t="str">
        <f t="shared" si="221"/>
        <v/>
      </c>
      <c r="BF373" s="69" t="str">
        <f>IF(Z373=Z374,"",SUM(AW$9:AW373)-SUM(BF$9:BF372))</f>
        <v/>
      </c>
      <c r="BG373" s="12">
        <f t="shared" si="223"/>
        <v>365</v>
      </c>
    </row>
    <row r="374" spans="1:59" ht="20.100000000000001" customHeight="1">
      <c r="A374" s="13">
        <f t="shared" si="222"/>
        <v>366</v>
      </c>
      <c r="B374" s="153"/>
      <c r="C374" s="33"/>
      <c r="D374" s="33"/>
      <c r="E374" s="154"/>
      <c r="F374" s="155"/>
      <c r="G374" s="156"/>
      <c r="H374" s="19" t="str">
        <f t="shared" si="187"/>
        <v/>
      </c>
      <c r="I374" s="157"/>
      <c r="J374" s="19" t="str">
        <f t="shared" si="188"/>
        <v/>
      </c>
      <c r="K374" s="33"/>
      <c r="L374" s="34"/>
      <c r="M374" s="34"/>
      <c r="N374" s="19" t="str">
        <f t="shared" si="189"/>
        <v/>
      </c>
      <c r="O374" s="157"/>
      <c r="P374" s="19" t="str">
        <f t="shared" si="190"/>
        <v/>
      </c>
      <c r="Q374" s="19" t="str">
        <f t="shared" si="191"/>
        <v/>
      </c>
      <c r="R374" s="22"/>
      <c r="S374" s="33"/>
      <c r="T374" s="35" t="str">
        <f>IF(E374="","",Instructions!$B$5)</f>
        <v/>
      </c>
      <c r="U374" s="75" t="str">
        <f>IF(E374="","",Instructions!$C$5)</f>
        <v/>
      </c>
      <c r="V374" s="87" t="str">
        <f t="shared" si="192"/>
        <v/>
      </c>
      <c r="W374" s="72" t="str">
        <f>IF(E374="","",VLOOKUP(D374,Supervisors!$B$9:$F$32,5,FALSE))</f>
        <v/>
      </c>
      <c r="X374" s="72" t="str">
        <f>IF(E374="","",VLOOKUP(D374,Supervisors!$B$9:$G$32,6,FALSE))</f>
        <v/>
      </c>
      <c r="Y374" s="20" t="str">
        <f t="shared" si="193"/>
        <v/>
      </c>
      <c r="Z374" s="20" t="str">
        <f t="shared" si="194"/>
        <v/>
      </c>
      <c r="AA374" s="20" t="str">
        <f t="shared" si="195"/>
        <v/>
      </c>
      <c r="AB374" s="20" t="str">
        <f t="shared" si="196"/>
        <v/>
      </c>
      <c r="AC374" s="20" t="str">
        <f t="shared" si="197"/>
        <v/>
      </c>
      <c r="AD374" s="20" t="str">
        <f t="shared" si="198"/>
        <v/>
      </c>
      <c r="AE374" s="20" t="str">
        <f>IF(E374="","",SUM( INDEX( $H$9, 1) : H374))</f>
        <v/>
      </c>
      <c r="AF374" s="20" t="str">
        <f t="shared" si="199"/>
        <v/>
      </c>
      <c r="AG374" s="20" t="str">
        <f>IF(E374="","",SUM($AF$9:AF374))</f>
        <v/>
      </c>
      <c r="AH374" s="43" t="str">
        <f t="shared" si="200"/>
        <v/>
      </c>
      <c r="AI374" s="20" t="str">
        <f t="shared" si="201"/>
        <v/>
      </c>
      <c r="AJ374" s="20" t="str">
        <f t="shared" si="202"/>
        <v/>
      </c>
      <c r="AK374" s="20" t="str">
        <f t="shared" si="203"/>
        <v/>
      </c>
      <c r="AL374" s="20" t="str">
        <f>IF(E374="","",SUM( INDEX($I$9, 1) : I374))</f>
        <v/>
      </c>
      <c r="AM374" s="20" t="str">
        <f t="shared" si="204"/>
        <v/>
      </c>
      <c r="AN374" s="20" t="str">
        <f>IF(E374="","",SUM( INDEX($AM$9, 1) : AM374))</f>
        <v/>
      </c>
      <c r="AO374" s="43" t="str">
        <f t="shared" si="205"/>
        <v/>
      </c>
      <c r="AP374" s="43" t="str">
        <f t="shared" si="206"/>
        <v/>
      </c>
      <c r="AQ374" s="35" t="str">
        <f t="shared" si="207"/>
        <v/>
      </c>
      <c r="AR374" s="35" t="str">
        <f t="shared" si="208"/>
        <v/>
      </c>
      <c r="AS374" s="35" t="str">
        <f t="shared" si="209"/>
        <v/>
      </c>
      <c r="AT374" s="35" t="str">
        <f t="shared" si="210"/>
        <v/>
      </c>
      <c r="AU374" s="35" t="str">
        <f t="shared" si="211"/>
        <v/>
      </c>
      <c r="AV374" s="35" t="str">
        <f t="shared" si="212"/>
        <v/>
      </c>
      <c r="AW374" s="58" t="str">
        <f t="shared" si="213"/>
        <v/>
      </c>
      <c r="AX374" s="62" t="str">
        <f t="shared" si="214"/>
        <v/>
      </c>
      <c r="AY374" s="62" t="str">
        <f t="shared" si="215"/>
        <v/>
      </c>
      <c r="AZ374" s="62" t="str">
        <f t="shared" si="216"/>
        <v/>
      </c>
      <c r="BA374" s="62" t="str">
        <f t="shared" si="217"/>
        <v/>
      </c>
      <c r="BB374" s="62" t="str">
        <f t="shared" si="218"/>
        <v/>
      </c>
      <c r="BC374" s="62" t="str">
        <f t="shared" si="219"/>
        <v/>
      </c>
      <c r="BD374" s="69" t="str">
        <f t="shared" si="220"/>
        <v/>
      </c>
      <c r="BE374" s="69" t="str">
        <f t="shared" si="221"/>
        <v/>
      </c>
      <c r="BF374" s="69" t="str">
        <f>IF(Z374=Z375,"",SUM(AW$9:AW374)-SUM(BF$9:BF373))</f>
        <v/>
      </c>
      <c r="BG374" s="12">
        <f t="shared" si="223"/>
        <v>366</v>
      </c>
    </row>
    <row r="375" spans="1:59" ht="20.100000000000001" customHeight="1">
      <c r="A375" s="13">
        <f t="shared" si="222"/>
        <v>367</v>
      </c>
      <c r="B375" s="153"/>
      <c r="C375" s="33"/>
      <c r="D375" s="33"/>
      <c r="E375" s="154"/>
      <c r="F375" s="155"/>
      <c r="G375" s="156"/>
      <c r="H375" s="19" t="str">
        <f t="shared" si="187"/>
        <v/>
      </c>
      <c r="I375" s="157"/>
      <c r="J375" s="19" t="str">
        <f t="shared" si="188"/>
        <v/>
      </c>
      <c r="K375" s="33"/>
      <c r="L375" s="34"/>
      <c r="M375" s="34"/>
      <c r="N375" s="19" t="str">
        <f t="shared" si="189"/>
        <v/>
      </c>
      <c r="O375" s="157"/>
      <c r="P375" s="19" t="str">
        <f t="shared" si="190"/>
        <v/>
      </c>
      <c r="Q375" s="19" t="str">
        <f t="shared" si="191"/>
        <v/>
      </c>
      <c r="R375" s="22"/>
      <c r="S375" s="33"/>
      <c r="T375" s="35" t="str">
        <f>IF(E375="","",Instructions!$B$5)</f>
        <v/>
      </c>
      <c r="U375" s="75" t="str">
        <f>IF(E375="","",Instructions!$C$5)</f>
        <v/>
      </c>
      <c r="V375" s="87" t="str">
        <f t="shared" si="192"/>
        <v/>
      </c>
      <c r="W375" s="72" t="str">
        <f>IF(E375="","",VLOOKUP(D375,Supervisors!$B$9:$F$32,5,FALSE))</f>
        <v/>
      </c>
      <c r="X375" s="72" t="str">
        <f>IF(E375="","",VLOOKUP(D375,Supervisors!$B$9:$G$32,6,FALSE))</f>
        <v/>
      </c>
      <c r="Y375" s="20" t="str">
        <f t="shared" si="193"/>
        <v/>
      </c>
      <c r="Z375" s="20" t="str">
        <f t="shared" si="194"/>
        <v/>
      </c>
      <c r="AA375" s="20" t="str">
        <f t="shared" si="195"/>
        <v/>
      </c>
      <c r="AB375" s="20" t="str">
        <f t="shared" si="196"/>
        <v/>
      </c>
      <c r="AC375" s="20" t="str">
        <f t="shared" si="197"/>
        <v/>
      </c>
      <c r="AD375" s="20" t="str">
        <f t="shared" si="198"/>
        <v/>
      </c>
      <c r="AE375" s="20" t="str">
        <f>IF(E375="","",SUM( INDEX( $H$9, 1) : H375))</f>
        <v/>
      </c>
      <c r="AF375" s="20" t="str">
        <f t="shared" si="199"/>
        <v/>
      </c>
      <c r="AG375" s="20" t="str">
        <f>IF(E375="","",SUM($AF$9:AF375))</f>
        <v/>
      </c>
      <c r="AH375" s="43" t="str">
        <f t="shared" si="200"/>
        <v/>
      </c>
      <c r="AI375" s="20" t="str">
        <f t="shared" si="201"/>
        <v/>
      </c>
      <c r="AJ375" s="20" t="str">
        <f t="shared" si="202"/>
        <v/>
      </c>
      <c r="AK375" s="20" t="str">
        <f t="shared" si="203"/>
        <v/>
      </c>
      <c r="AL375" s="20" t="str">
        <f>IF(E375="","",SUM( INDEX($I$9, 1) : I375))</f>
        <v/>
      </c>
      <c r="AM375" s="20" t="str">
        <f t="shared" si="204"/>
        <v/>
      </c>
      <c r="AN375" s="20" t="str">
        <f>IF(E375="","",SUM( INDEX($AM$9, 1) : AM375))</f>
        <v/>
      </c>
      <c r="AO375" s="43" t="str">
        <f t="shared" si="205"/>
        <v/>
      </c>
      <c r="AP375" s="43" t="str">
        <f t="shared" si="206"/>
        <v/>
      </c>
      <c r="AQ375" s="35" t="str">
        <f t="shared" si="207"/>
        <v/>
      </c>
      <c r="AR375" s="35" t="str">
        <f t="shared" si="208"/>
        <v/>
      </c>
      <c r="AS375" s="35" t="str">
        <f t="shared" si="209"/>
        <v/>
      </c>
      <c r="AT375" s="35" t="str">
        <f t="shared" si="210"/>
        <v/>
      </c>
      <c r="AU375" s="35" t="str">
        <f t="shared" si="211"/>
        <v/>
      </c>
      <c r="AV375" s="35" t="str">
        <f t="shared" si="212"/>
        <v/>
      </c>
      <c r="AW375" s="58" t="str">
        <f t="shared" si="213"/>
        <v/>
      </c>
      <c r="AX375" s="62" t="str">
        <f t="shared" si="214"/>
        <v/>
      </c>
      <c r="AY375" s="62" t="str">
        <f t="shared" si="215"/>
        <v/>
      </c>
      <c r="AZ375" s="62" t="str">
        <f t="shared" si="216"/>
        <v/>
      </c>
      <c r="BA375" s="62" t="str">
        <f t="shared" si="217"/>
        <v/>
      </c>
      <c r="BB375" s="62" t="str">
        <f t="shared" si="218"/>
        <v/>
      </c>
      <c r="BC375" s="62" t="str">
        <f t="shared" si="219"/>
        <v/>
      </c>
      <c r="BD375" s="69" t="str">
        <f t="shared" si="220"/>
        <v/>
      </c>
      <c r="BE375" s="69" t="str">
        <f t="shared" si="221"/>
        <v/>
      </c>
      <c r="BF375" s="69" t="str">
        <f>IF(Z375=Z376,"",SUM(AW$9:AW375)-SUM(BF$9:BF374))</f>
        <v/>
      </c>
      <c r="BG375" s="12">
        <f t="shared" si="223"/>
        <v>367</v>
      </c>
    </row>
    <row r="376" spans="1:59" ht="20.100000000000001" customHeight="1">
      <c r="A376" s="13">
        <f t="shared" si="222"/>
        <v>368</v>
      </c>
      <c r="B376" s="153"/>
      <c r="C376" s="33"/>
      <c r="D376" s="33"/>
      <c r="E376" s="154"/>
      <c r="F376" s="155"/>
      <c r="G376" s="156"/>
      <c r="H376" s="19" t="str">
        <f t="shared" si="187"/>
        <v/>
      </c>
      <c r="I376" s="157"/>
      <c r="J376" s="19" t="str">
        <f t="shared" si="188"/>
        <v/>
      </c>
      <c r="K376" s="33"/>
      <c r="L376" s="34"/>
      <c r="M376" s="34"/>
      <c r="N376" s="19" t="str">
        <f t="shared" si="189"/>
        <v/>
      </c>
      <c r="O376" s="157"/>
      <c r="P376" s="19" t="str">
        <f t="shared" si="190"/>
        <v/>
      </c>
      <c r="Q376" s="19" t="str">
        <f t="shared" si="191"/>
        <v/>
      </c>
      <c r="R376" s="22"/>
      <c r="S376" s="33"/>
      <c r="T376" s="35" t="str">
        <f>IF(E376="","",Instructions!$B$5)</f>
        <v/>
      </c>
      <c r="U376" s="75" t="str">
        <f>IF(E376="","",Instructions!$C$5)</f>
        <v/>
      </c>
      <c r="V376" s="87" t="str">
        <f t="shared" si="192"/>
        <v/>
      </c>
      <c r="W376" s="72" t="str">
        <f>IF(E376="","",VLOOKUP(D376,Supervisors!$B$9:$F$32,5,FALSE))</f>
        <v/>
      </c>
      <c r="X376" s="72" t="str">
        <f>IF(E376="","",VLOOKUP(D376,Supervisors!$B$9:$G$32,6,FALSE))</f>
        <v/>
      </c>
      <c r="Y376" s="20" t="str">
        <f t="shared" si="193"/>
        <v/>
      </c>
      <c r="Z376" s="20" t="str">
        <f t="shared" si="194"/>
        <v/>
      </c>
      <c r="AA376" s="20" t="str">
        <f t="shared" si="195"/>
        <v/>
      </c>
      <c r="AB376" s="20" t="str">
        <f t="shared" si="196"/>
        <v/>
      </c>
      <c r="AC376" s="20" t="str">
        <f t="shared" si="197"/>
        <v/>
      </c>
      <c r="AD376" s="20" t="str">
        <f t="shared" si="198"/>
        <v/>
      </c>
      <c r="AE376" s="20" t="str">
        <f>IF(E376="","",SUM( INDEX( $H$9, 1) : H376))</f>
        <v/>
      </c>
      <c r="AF376" s="20" t="str">
        <f t="shared" si="199"/>
        <v/>
      </c>
      <c r="AG376" s="20" t="str">
        <f>IF(E376="","",SUM($AF$9:AF376))</f>
        <v/>
      </c>
      <c r="AH376" s="43" t="str">
        <f t="shared" si="200"/>
        <v/>
      </c>
      <c r="AI376" s="20" t="str">
        <f t="shared" si="201"/>
        <v/>
      </c>
      <c r="AJ376" s="20" t="str">
        <f t="shared" si="202"/>
        <v/>
      </c>
      <c r="AK376" s="20" t="str">
        <f t="shared" si="203"/>
        <v/>
      </c>
      <c r="AL376" s="20" t="str">
        <f>IF(E376="","",SUM( INDEX($I$9, 1) : I376))</f>
        <v/>
      </c>
      <c r="AM376" s="20" t="str">
        <f t="shared" si="204"/>
        <v/>
      </c>
      <c r="AN376" s="20" t="str">
        <f>IF(E376="","",SUM( INDEX($AM$9, 1) : AM376))</f>
        <v/>
      </c>
      <c r="AO376" s="43" t="str">
        <f t="shared" si="205"/>
        <v/>
      </c>
      <c r="AP376" s="43" t="str">
        <f t="shared" si="206"/>
        <v/>
      </c>
      <c r="AQ376" s="35" t="str">
        <f t="shared" si="207"/>
        <v/>
      </c>
      <c r="AR376" s="35" t="str">
        <f t="shared" si="208"/>
        <v/>
      </c>
      <c r="AS376" s="35" t="str">
        <f t="shared" si="209"/>
        <v/>
      </c>
      <c r="AT376" s="35" t="str">
        <f t="shared" si="210"/>
        <v/>
      </c>
      <c r="AU376" s="35" t="str">
        <f t="shared" si="211"/>
        <v/>
      </c>
      <c r="AV376" s="35" t="str">
        <f t="shared" si="212"/>
        <v/>
      </c>
      <c r="AW376" s="58" t="str">
        <f t="shared" si="213"/>
        <v/>
      </c>
      <c r="AX376" s="62" t="str">
        <f t="shared" si="214"/>
        <v/>
      </c>
      <c r="AY376" s="62" t="str">
        <f t="shared" si="215"/>
        <v/>
      </c>
      <c r="AZ376" s="62" t="str">
        <f t="shared" si="216"/>
        <v/>
      </c>
      <c r="BA376" s="62" t="str">
        <f t="shared" si="217"/>
        <v/>
      </c>
      <c r="BB376" s="62" t="str">
        <f t="shared" si="218"/>
        <v/>
      </c>
      <c r="BC376" s="62" t="str">
        <f t="shared" si="219"/>
        <v/>
      </c>
      <c r="BD376" s="69" t="str">
        <f t="shared" si="220"/>
        <v/>
      </c>
      <c r="BE376" s="69" t="str">
        <f t="shared" si="221"/>
        <v/>
      </c>
      <c r="BF376" s="69" t="str">
        <f>IF(Z376=Z377,"",SUM(AW$9:AW376)-SUM(BF$9:BF375))</f>
        <v/>
      </c>
      <c r="BG376" s="12">
        <f t="shared" si="223"/>
        <v>368</v>
      </c>
    </row>
    <row r="377" spans="1:59" ht="20.100000000000001" customHeight="1">
      <c r="A377" s="13">
        <f t="shared" si="222"/>
        <v>369</v>
      </c>
      <c r="B377" s="153"/>
      <c r="C377" s="33"/>
      <c r="D377" s="33"/>
      <c r="E377" s="154"/>
      <c r="F377" s="155"/>
      <c r="G377" s="156"/>
      <c r="H377" s="19" t="str">
        <f t="shared" si="187"/>
        <v/>
      </c>
      <c r="I377" s="157"/>
      <c r="J377" s="19" t="str">
        <f t="shared" si="188"/>
        <v/>
      </c>
      <c r="K377" s="33"/>
      <c r="L377" s="34"/>
      <c r="M377" s="34"/>
      <c r="N377" s="19" t="str">
        <f t="shared" si="189"/>
        <v/>
      </c>
      <c r="O377" s="157"/>
      <c r="P377" s="19" t="str">
        <f t="shared" si="190"/>
        <v/>
      </c>
      <c r="Q377" s="19" t="str">
        <f t="shared" si="191"/>
        <v/>
      </c>
      <c r="R377" s="22"/>
      <c r="S377" s="33"/>
      <c r="T377" s="35" t="str">
        <f>IF(E377="","",Instructions!$B$5)</f>
        <v/>
      </c>
      <c r="U377" s="75" t="str">
        <f>IF(E377="","",Instructions!$C$5)</f>
        <v/>
      </c>
      <c r="V377" s="87" t="str">
        <f t="shared" si="192"/>
        <v/>
      </c>
      <c r="W377" s="72" t="str">
        <f>IF(E377="","",VLOOKUP(D377,Supervisors!$B$9:$F$32,5,FALSE))</f>
        <v/>
      </c>
      <c r="X377" s="72" t="str">
        <f>IF(E377="","",VLOOKUP(D377,Supervisors!$B$9:$G$32,6,FALSE))</f>
        <v/>
      </c>
      <c r="Y377" s="20" t="str">
        <f t="shared" si="193"/>
        <v/>
      </c>
      <c r="Z377" s="20" t="str">
        <f t="shared" si="194"/>
        <v/>
      </c>
      <c r="AA377" s="20" t="str">
        <f t="shared" si="195"/>
        <v/>
      </c>
      <c r="AB377" s="20" t="str">
        <f t="shared" si="196"/>
        <v/>
      </c>
      <c r="AC377" s="20" t="str">
        <f t="shared" si="197"/>
        <v/>
      </c>
      <c r="AD377" s="20" t="str">
        <f t="shared" si="198"/>
        <v/>
      </c>
      <c r="AE377" s="20" t="str">
        <f>IF(E377="","",SUM( INDEX( $H$9, 1) : H377))</f>
        <v/>
      </c>
      <c r="AF377" s="20" t="str">
        <f t="shared" si="199"/>
        <v/>
      </c>
      <c r="AG377" s="20" t="str">
        <f>IF(E377="","",SUM($AF$9:AF377))</f>
        <v/>
      </c>
      <c r="AH377" s="43" t="str">
        <f t="shared" si="200"/>
        <v/>
      </c>
      <c r="AI377" s="20" t="str">
        <f t="shared" si="201"/>
        <v/>
      </c>
      <c r="AJ377" s="20" t="str">
        <f t="shared" si="202"/>
        <v/>
      </c>
      <c r="AK377" s="20" t="str">
        <f t="shared" si="203"/>
        <v/>
      </c>
      <c r="AL377" s="20" t="str">
        <f>IF(E377="","",SUM( INDEX($I$9, 1) : I377))</f>
        <v/>
      </c>
      <c r="AM377" s="20" t="str">
        <f t="shared" si="204"/>
        <v/>
      </c>
      <c r="AN377" s="20" t="str">
        <f>IF(E377="","",SUM( INDEX($AM$9, 1) : AM377))</f>
        <v/>
      </c>
      <c r="AO377" s="43" t="str">
        <f t="shared" si="205"/>
        <v/>
      </c>
      <c r="AP377" s="43" t="str">
        <f t="shared" si="206"/>
        <v/>
      </c>
      <c r="AQ377" s="35" t="str">
        <f t="shared" si="207"/>
        <v/>
      </c>
      <c r="AR377" s="35" t="str">
        <f t="shared" si="208"/>
        <v/>
      </c>
      <c r="AS377" s="35" t="str">
        <f t="shared" si="209"/>
        <v/>
      </c>
      <c r="AT377" s="35" t="str">
        <f t="shared" si="210"/>
        <v/>
      </c>
      <c r="AU377" s="35" t="str">
        <f t="shared" si="211"/>
        <v/>
      </c>
      <c r="AV377" s="35" t="str">
        <f t="shared" si="212"/>
        <v/>
      </c>
      <c r="AW377" s="58" t="str">
        <f t="shared" si="213"/>
        <v/>
      </c>
      <c r="AX377" s="62" t="str">
        <f t="shared" si="214"/>
        <v/>
      </c>
      <c r="AY377" s="62" t="str">
        <f t="shared" si="215"/>
        <v/>
      </c>
      <c r="AZ377" s="62" t="str">
        <f t="shared" si="216"/>
        <v/>
      </c>
      <c r="BA377" s="62" t="str">
        <f t="shared" si="217"/>
        <v/>
      </c>
      <c r="BB377" s="62" t="str">
        <f t="shared" si="218"/>
        <v/>
      </c>
      <c r="BC377" s="62" t="str">
        <f t="shared" si="219"/>
        <v/>
      </c>
      <c r="BD377" s="69" t="str">
        <f t="shared" si="220"/>
        <v/>
      </c>
      <c r="BE377" s="69" t="str">
        <f t="shared" si="221"/>
        <v/>
      </c>
      <c r="BF377" s="69" t="str">
        <f>IF(Z377=Z378,"",SUM(AW$9:AW377)-SUM(BF$9:BF376))</f>
        <v/>
      </c>
      <c r="BG377" s="12">
        <f t="shared" si="223"/>
        <v>369</v>
      </c>
    </row>
    <row r="378" spans="1:59" ht="20.100000000000001" customHeight="1">
      <c r="A378" s="13">
        <f t="shared" si="222"/>
        <v>370</v>
      </c>
      <c r="B378" s="153"/>
      <c r="C378" s="33"/>
      <c r="D378" s="33"/>
      <c r="E378" s="154"/>
      <c r="F378" s="155"/>
      <c r="G378" s="156"/>
      <c r="H378" s="19" t="str">
        <f t="shared" si="187"/>
        <v/>
      </c>
      <c r="I378" s="157"/>
      <c r="J378" s="19" t="str">
        <f t="shared" si="188"/>
        <v/>
      </c>
      <c r="K378" s="33"/>
      <c r="L378" s="34"/>
      <c r="M378" s="34"/>
      <c r="N378" s="19" t="str">
        <f t="shared" si="189"/>
        <v/>
      </c>
      <c r="O378" s="157"/>
      <c r="P378" s="19" t="str">
        <f t="shared" si="190"/>
        <v/>
      </c>
      <c r="Q378" s="19" t="str">
        <f t="shared" si="191"/>
        <v/>
      </c>
      <c r="R378" s="22"/>
      <c r="S378" s="33"/>
      <c r="T378" s="35" t="str">
        <f>IF(E378="","",Instructions!$B$5)</f>
        <v/>
      </c>
      <c r="U378" s="75" t="str">
        <f>IF(E378="","",Instructions!$C$5)</f>
        <v/>
      </c>
      <c r="V378" s="87" t="str">
        <f t="shared" si="192"/>
        <v/>
      </c>
      <c r="W378" s="72" t="str">
        <f>IF(E378="","",VLOOKUP(D378,Supervisors!$B$9:$F$32,5,FALSE))</f>
        <v/>
      </c>
      <c r="X378" s="72" t="str">
        <f>IF(E378="","",VLOOKUP(D378,Supervisors!$B$9:$G$32,6,FALSE))</f>
        <v/>
      </c>
      <c r="Y378" s="20" t="str">
        <f t="shared" si="193"/>
        <v/>
      </c>
      <c r="Z378" s="20" t="str">
        <f t="shared" si="194"/>
        <v/>
      </c>
      <c r="AA378" s="20" t="str">
        <f t="shared" si="195"/>
        <v/>
      </c>
      <c r="AB378" s="20" t="str">
        <f t="shared" si="196"/>
        <v/>
      </c>
      <c r="AC378" s="20" t="str">
        <f t="shared" si="197"/>
        <v/>
      </c>
      <c r="AD378" s="20" t="str">
        <f t="shared" si="198"/>
        <v/>
      </c>
      <c r="AE378" s="20" t="str">
        <f>IF(E378="","",SUM( INDEX( $H$9, 1) : H378))</f>
        <v/>
      </c>
      <c r="AF378" s="20" t="str">
        <f t="shared" si="199"/>
        <v/>
      </c>
      <c r="AG378" s="20" t="str">
        <f>IF(E378="","",SUM($AF$9:AF378))</f>
        <v/>
      </c>
      <c r="AH378" s="43" t="str">
        <f t="shared" si="200"/>
        <v/>
      </c>
      <c r="AI378" s="20" t="str">
        <f t="shared" si="201"/>
        <v/>
      </c>
      <c r="AJ378" s="20" t="str">
        <f t="shared" si="202"/>
        <v/>
      </c>
      <c r="AK378" s="20" t="str">
        <f t="shared" si="203"/>
        <v/>
      </c>
      <c r="AL378" s="20" t="str">
        <f>IF(E378="","",SUM( INDEX($I$9, 1) : I378))</f>
        <v/>
      </c>
      <c r="AM378" s="20" t="str">
        <f t="shared" si="204"/>
        <v/>
      </c>
      <c r="AN378" s="20" t="str">
        <f>IF(E378="","",SUM( INDEX($AM$9, 1) : AM378))</f>
        <v/>
      </c>
      <c r="AO378" s="43" t="str">
        <f t="shared" si="205"/>
        <v/>
      </c>
      <c r="AP378" s="43" t="str">
        <f t="shared" si="206"/>
        <v/>
      </c>
      <c r="AQ378" s="35" t="str">
        <f t="shared" si="207"/>
        <v/>
      </c>
      <c r="AR378" s="35" t="str">
        <f t="shared" si="208"/>
        <v/>
      </c>
      <c r="AS378" s="35" t="str">
        <f t="shared" si="209"/>
        <v/>
      </c>
      <c r="AT378" s="35" t="str">
        <f t="shared" si="210"/>
        <v/>
      </c>
      <c r="AU378" s="35" t="str">
        <f t="shared" si="211"/>
        <v/>
      </c>
      <c r="AV378" s="35" t="str">
        <f t="shared" si="212"/>
        <v/>
      </c>
      <c r="AW378" s="58" t="str">
        <f t="shared" si="213"/>
        <v/>
      </c>
      <c r="AX378" s="62" t="str">
        <f t="shared" si="214"/>
        <v/>
      </c>
      <c r="AY378" s="62" t="str">
        <f t="shared" si="215"/>
        <v/>
      </c>
      <c r="AZ378" s="62" t="str">
        <f t="shared" si="216"/>
        <v/>
      </c>
      <c r="BA378" s="62" t="str">
        <f t="shared" si="217"/>
        <v/>
      </c>
      <c r="BB378" s="62" t="str">
        <f t="shared" si="218"/>
        <v/>
      </c>
      <c r="BC378" s="62" t="str">
        <f t="shared" si="219"/>
        <v/>
      </c>
      <c r="BD378" s="69" t="str">
        <f t="shared" si="220"/>
        <v/>
      </c>
      <c r="BE378" s="69" t="str">
        <f t="shared" si="221"/>
        <v/>
      </c>
      <c r="BF378" s="69" t="str">
        <f>IF(Z378=Z379,"",SUM(AW$9:AW378)-SUM(BF$9:BF377))</f>
        <v/>
      </c>
      <c r="BG378" s="12">
        <f t="shared" si="223"/>
        <v>370</v>
      </c>
    </row>
    <row r="379" spans="1:59" ht="20.100000000000001" customHeight="1">
      <c r="A379" s="13">
        <f t="shared" si="222"/>
        <v>371</v>
      </c>
      <c r="B379" s="153"/>
      <c r="C379" s="33"/>
      <c r="D379" s="33"/>
      <c r="E379" s="154"/>
      <c r="F379" s="155"/>
      <c r="G379" s="156"/>
      <c r="H379" s="19" t="str">
        <f t="shared" si="187"/>
        <v/>
      </c>
      <c r="I379" s="157"/>
      <c r="J379" s="19" t="str">
        <f t="shared" si="188"/>
        <v/>
      </c>
      <c r="K379" s="33"/>
      <c r="L379" s="34"/>
      <c r="M379" s="34"/>
      <c r="N379" s="19" t="str">
        <f t="shared" si="189"/>
        <v/>
      </c>
      <c r="O379" s="157"/>
      <c r="P379" s="19" t="str">
        <f t="shared" si="190"/>
        <v/>
      </c>
      <c r="Q379" s="19" t="str">
        <f t="shared" si="191"/>
        <v/>
      </c>
      <c r="R379" s="22"/>
      <c r="S379" s="33"/>
      <c r="T379" s="35" t="str">
        <f>IF(E379="","",Instructions!$B$5)</f>
        <v/>
      </c>
      <c r="U379" s="75" t="str">
        <f>IF(E379="","",Instructions!$C$5)</f>
        <v/>
      </c>
      <c r="V379" s="87" t="str">
        <f t="shared" si="192"/>
        <v/>
      </c>
      <c r="W379" s="72" t="str">
        <f>IF(E379="","",VLOOKUP(D379,Supervisors!$B$9:$F$32,5,FALSE))</f>
        <v/>
      </c>
      <c r="X379" s="72" t="str">
        <f>IF(E379="","",VLOOKUP(D379,Supervisors!$B$9:$G$32,6,FALSE))</f>
        <v/>
      </c>
      <c r="Y379" s="20" t="str">
        <f t="shared" si="193"/>
        <v/>
      </c>
      <c r="Z379" s="20" t="str">
        <f t="shared" si="194"/>
        <v/>
      </c>
      <c r="AA379" s="20" t="str">
        <f t="shared" si="195"/>
        <v/>
      </c>
      <c r="AB379" s="20" t="str">
        <f t="shared" si="196"/>
        <v/>
      </c>
      <c r="AC379" s="20" t="str">
        <f t="shared" si="197"/>
        <v/>
      </c>
      <c r="AD379" s="20" t="str">
        <f t="shared" si="198"/>
        <v/>
      </c>
      <c r="AE379" s="20" t="str">
        <f>IF(E379="","",SUM( INDEX( $H$9, 1) : H379))</f>
        <v/>
      </c>
      <c r="AF379" s="20" t="str">
        <f t="shared" si="199"/>
        <v/>
      </c>
      <c r="AG379" s="20" t="str">
        <f>IF(E379="","",SUM($AF$9:AF379))</f>
        <v/>
      </c>
      <c r="AH379" s="43" t="str">
        <f t="shared" si="200"/>
        <v/>
      </c>
      <c r="AI379" s="20" t="str">
        <f t="shared" si="201"/>
        <v/>
      </c>
      <c r="AJ379" s="20" t="str">
        <f t="shared" si="202"/>
        <v/>
      </c>
      <c r="AK379" s="20" t="str">
        <f t="shared" si="203"/>
        <v/>
      </c>
      <c r="AL379" s="20" t="str">
        <f>IF(E379="","",SUM( INDEX($I$9, 1) : I379))</f>
        <v/>
      </c>
      <c r="AM379" s="20" t="str">
        <f t="shared" si="204"/>
        <v/>
      </c>
      <c r="AN379" s="20" t="str">
        <f>IF(E379="","",SUM( INDEX($AM$9, 1) : AM379))</f>
        <v/>
      </c>
      <c r="AO379" s="43" t="str">
        <f t="shared" si="205"/>
        <v/>
      </c>
      <c r="AP379" s="43" t="str">
        <f t="shared" si="206"/>
        <v/>
      </c>
      <c r="AQ379" s="35" t="str">
        <f t="shared" si="207"/>
        <v/>
      </c>
      <c r="AR379" s="35" t="str">
        <f t="shared" si="208"/>
        <v/>
      </c>
      <c r="AS379" s="35" t="str">
        <f t="shared" si="209"/>
        <v/>
      </c>
      <c r="AT379" s="35" t="str">
        <f t="shared" si="210"/>
        <v/>
      </c>
      <c r="AU379" s="35" t="str">
        <f t="shared" si="211"/>
        <v/>
      </c>
      <c r="AV379" s="35" t="str">
        <f t="shared" si="212"/>
        <v/>
      </c>
      <c r="AW379" s="58" t="str">
        <f t="shared" si="213"/>
        <v/>
      </c>
      <c r="AX379" s="62" t="str">
        <f t="shared" si="214"/>
        <v/>
      </c>
      <c r="AY379" s="62" t="str">
        <f t="shared" si="215"/>
        <v/>
      </c>
      <c r="AZ379" s="62" t="str">
        <f t="shared" si="216"/>
        <v/>
      </c>
      <c r="BA379" s="62" t="str">
        <f t="shared" si="217"/>
        <v/>
      </c>
      <c r="BB379" s="62" t="str">
        <f t="shared" si="218"/>
        <v/>
      </c>
      <c r="BC379" s="62" t="str">
        <f t="shared" si="219"/>
        <v/>
      </c>
      <c r="BD379" s="69" t="str">
        <f t="shared" si="220"/>
        <v/>
      </c>
      <c r="BE379" s="69" t="str">
        <f t="shared" si="221"/>
        <v/>
      </c>
      <c r="BF379" s="69" t="str">
        <f>IF(Z379=Z380,"",SUM(AW$9:AW379)-SUM(BF$9:BF378))</f>
        <v/>
      </c>
      <c r="BG379" s="12">
        <f t="shared" si="223"/>
        <v>371</v>
      </c>
    </row>
    <row r="380" spans="1:59" ht="20.100000000000001" customHeight="1">
      <c r="A380" s="13">
        <f t="shared" si="222"/>
        <v>372</v>
      </c>
      <c r="B380" s="153"/>
      <c r="C380" s="33"/>
      <c r="D380" s="33"/>
      <c r="E380" s="154"/>
      <c r="F380" s="155"/>
      <c r="G380" s="156"/>
      <c r="H380" s="19" t="str">
        <f t="shared" si="187"/>
        <v/>
      </c>
      <c r="I380" s="157"/>
      <c r="J380" s="19" t="str">
        <f t="shared" si="188"/>
        <v/>
      </c>
      <c r="K380" s="33"/>
      <c r="L380" s="34"/>
      <c r="M380" s="34"/>
      <c r="N380" s="19" t="str">
        <f t="shared" si="189"/>
        <v/>
      </c>
      <c r="O380" s="157"/>
      <c r="P380" s="19" t="str">
        <f t="shared" si="190"/>
        <v/>
      </c>
      <c r="Q380" s="19" t="str">
        <f t="shared" si="191"/>
        <v/>
      </c>
      <c r="R380" s="22"/>
      <c r="S380" s="33"/>
      <c r="T380" s="35" t="str">
        <f>IF(E380="","",Instructions!$B$5)</f>
        <v/>
      </c>
      <c r="U380" s="75" t="str">
        <f>IF(E380="","",Instructions!$C$5)</f>
        <v/>
      </c>
      <c r="V380" s="87" t="str">
        <f t="shared" si="192"/>
        <v/>
      </c>
      <c r="W380" s="72" t="str">
        <f>IF(E380="","",VLOOKUP(D380,Supervisors!$B$9:$F$32,5,FALSE))</f>
        <v/>
      </c>
      <c r="X380" s="72" t="str">
        <f>IF(E380="","",VLOOKUP(D380,Supervisors!$B$9:$G$32,6,FALSE))</f>
        <v/>
      </c>
      <c r="Y380" s="20" t="str">
        <f t="shared" si="193"/>
        <v/>
      </c>
      <c r="Z380" s="20" t="str">
        <f t="shared" si="194"/>
        <v/>
      </c>
      <c r="AA380" s="20" t="str">
        <f t="shared" si="195"/>
        <v/>
      </c>
      <c r="AB380" s="20" t="str">
        <f t="shared" si="196"/>
        <v/>
      </c>
      <c r="AC380" s="20" t="str">
        <f t="shared" si="197"/>
        <v/>
      </c>
      <c r="AD380" s="20" t="str">
        <f t="shared" si="198"/>
        <v/>
      </c>
      <c r="AE380" s="20" t="str">
        <f>IF(E380="","",SUM( INDEX( $H$9, 1) : H380))</f>
        <v/>
      </c>
      <c r="AF380" s="20" t="str">
        <f t="shared" si="199"/>
        <v/>
      </c>
      <c r="AG380" s="20" t="str">
        <f>IF(E380="","",SUM($AF$9:AF380))</f>
        <v/>
      </c>
      <c r="AH380" s="43" t="str">
        <f t="shared" si="200"/>
        <v/>
      </c>
      <c r="AI380" s="20" t="str">
        <f t="shared" si="201"/>
        <v/>
      </c>
      <c r="AJ380" s="20" t="str">
        <f t="shared" si="202"/>
        <v/>
      </c>
      <c r="AK380" s="20" t="str">
        <f t="shared" si="203"/>
        <v/>
      </c>
      <c r="AL380" s="20" t="str">
        <f>IF(E380="","",SUM( INDEX($I$9, 1) : I380))</f>
        <v/>
      </c>
      <c r="AM380" s="20" t="str">
        <f t="shared" si="204"/>
        <v/>
      </c>
      <c r="AN380" s="20" t="str">
        <f>IF(E380="","",SUM( INDEX($AM$9, 1) : AM380))</f>
        <v/>
      </c>
      <c r="AO380" s="43" t="str">
        <f t="shared" si="205"/>
        <v/>
      </c>
      <c r="AP380" s="43" t="str">
        <f t="shared" si="206"/>
        <v/>
      </c>
      <c r="AQ380" s="35" t="str">
        <f t="shared" si="207"/>
        <v/>
      </c>
      <c r="AR380" s="35" t="str">
        <f t="shared" si="208"/>
        <v/>
      </c>
      <c r="AS380" s="35" t="str">
        <f t="shared" si="209"/>
        <v/>
      </c>
      <c r="AT380" s="35" t="str">
        <f t="shared" si="210"/>
        <v/>
      </c>
      <c r="AU380" s="35" t="str">
        <f t="shared" si="211"/>
        <v/>
      </c>
      <c r="AV380" s="35" t="str">
        <f t="shared" si="212"/>
        <v/>
      </c>
      <c r="AW380" s="58" t="str">
        <f t="shared" si="213"/>
        <v/>
      </c>
      <c r="AX380" s="62" t="str">
        <f t="shared" si="214"/>
        <v/>
      </c>
      <c r="AY380" s="62" t="str">
        <f t="shared" si="215"/>
        <v/>
      </c>
      <c r="AZ380" s="62" t="str">
        <f t="shared" si="216"/>
        <v/>
      </c>
      <c r="BA380" s="62" t="str">
        <f t="shared" si="217"/>
        <v/>
      </c>
      <c r="BB380" s="62" t="str">
        <f t="shared" si="218"/>
        <v/>
      </c>
      <c r="BC380" s="62" t="str">
        <f t="shared" si="219"/>
        <v/>
      </c>
      <c r="BD380" s="69" t="str">
        <f t="shared" si="220"/>
        <v/>
      </c>
      <c r="BE380" s="69" t="str">
        <f t="shared" si="221"/>
        <v/>
      </c>
      <c r="BF380" s="69" t="str">
        <f>IF(Z380=Z381,"",SUM(AW$9:AW380)-SUM(BF$9:BF379))</f>
        <v/>
      </c>
      <c r="BG380" s="12">
        <f t="shared" si="223"/>
        <v>372</v>
      </c>
    </row>
    <row r="381" spans="1:59" ht="20.100000000000001" customHeight="1">
      <c r="A381" s="13">
        <f t="shared" si="222"/>
        <v>373</v>
      </c>
      <c r="B381" s="153"/>
      <c r="C381" s="33"/>
      <c r="D381" s="33"/>
      <c r="E381" s="154"/>
      <c r="F381" s="155"/>
      <c r="G381" s="156"/>
      <c r="H381" s="19" t="str">
        <f t="shared" si="187"/>
        <v/>
      </c>
      <c r="I381" s="157"/>
      <c r="J381" s="19" t="str">
        <f t="shared" si="188"/>
        <v/>
      </c>
      <c r="K381" s="33"/>
      <c r="L381" s="34"/>
      <c r="M381" s="34"/>
      <c r="N381" s="19" t="str">
        <f t="shared" si="189"/>
        <v/>
      </c>
      <c r="O381" s="157"/>
      <c r="P381" s="19" t="str">
        <f t="shared" si="190"/>
        <v/>
      </c>
      <c r="Q381" s="19" t="str">
        <f t="shared" si="191"/>
        <v/>
      </c>
      <c r="R381" s="22"/>
      <c r="S381" s="33"/>
      <c r="T381" s="35" t="str">
        <f>IF(E381="","",Instructions!$B$5)</f>
        <v/>
      </c>
      <c r="U381" s="75" t="str">
        <f>IF(E381="","",Instructions!$C$5)</f>
        <v/>
      </c>
      <c r="V381" s="87" t="str">
        <f t="shared" si="192"/>
        <v/>
      </c>
      <c r="W381" s="72" t="str">
        <f>IF(E381="","",VLOOKUP(D381,Supervisors!$B$9:$F$32,5,FALSE))</f>
        <v/>
      </c>
      <c r="X381" s="72" t="str">
        <f>IF(E381="","",VLOOKUP(D381,Supervisors!$B$9:$G$32,6,FALSE))</f>
        <v/>
      </c>
      <c r="Y381" s="20" t="str">
        <f t="shared" si="193"/>
        <v/>
      </c>
      <c r="Z381" s="20" t="str">
        <f t="shared" si="194"/>
        <v/>
      </c>
      <c r="AA381" s="20" t="str">
        <f t="shared" si="195"/>
        <v/>
      </c>
      <c r="AB381" s="20" t="str">
        <f t="shared" si="196"/>
        <v/>
      </c>
      <c r="AC381" s="20" t="str">
        <f t="shared" si="197"/>
        <v/>
      </c>
      <c r="AD381" s="20" t="str">
        <f t="shared" si="198"/>
        <v/>
      </c>
      <c r="AE381" s="20" t="str">
        <f>IF(E381="","",SUM( INDEX( $H$9, 1) : H381))</f>
        <v/>
      </c>
      <c r="AF381" s="20" t="str">
        <f t="shared" si="199"/>
        <v/>
      </c>
      <c r="AG381" s="20" t="str">
        <f>IF(E381="","",SUM($AF$9:AF381))</f>
        <v/>
      </c>
      <c r="AH381" s="43" t="str">
        <f t="shared" si="200"/>
        <v/>
      </c>
      <c r="AI381" s="20" t="str">
        <f t="shared" si="201"/>
        <v/>
      </c>
      <c r="AJ381" s="20" t="str">
        <f t="shared" si="202"/>
        <v/>
      </c>
      <c r="AK381" s="20" t="str">
        <f t="shared" si="203"/>
        <v/>
      </c>
      <c r="AL381" s="20" t="str">
        <f>IF(E381="","",SUM( INDEX($I$9, 1) : I381))</f>
        <v/>
      </c>
      <c r="AM381" s="20" t="str">
        <f t="shared" si="204"/>
        <v/>
      </c>
      <c r="AN381" s="20" t="str">
        <f>IF(E381="","",SUM( INDEX($AM$9, 1) : AM381))</f>
        <v/>
      </c>
      <c r="AO381" s="43" t="str">
        <f t="shared" si="205"/>
        <v/>
      </c>
      <c r="AP381" s="43" t="str">
        <f t="shared" si="206"/>
        <v/>
      </c>
      <c r="AQ381" s="35" t="str">
        <f t="shared" si="207"/>
        <v/>
      </c>
      <c r="AR381" s="35" t="str">
        <f t="shared" si="208"/>
        <v/>
      </c>
      <c r="AS381" s="35" t="str">
        <f t="shared" si="209"/>
        <v/>
      </c>
      <c r="AT381" s="35" t="str">
        <f t="shared" si="210"/>
        <v/>
      </c>
      <c r="AU381" s="35" t="str">
        <f t="shared" si="211"/>
        <v/>
      </c>
      <c r="AV381" s="35" t="str">
        <f t="shared" si="212"/>
        <v/>
      </c>
      <c r="AW381" s="58" t="str">
        <f t="shared" si="213"/>
        <v/>
      </c>
      <c r="AX381" s="62" t="str">
        <f t="shared" si="214"/>
        <v/>
      </c>
      <c r="AY381" s="62" t="str">
        <f t="shared" si="215"/>
        <v/>
      </c>
      <c r="AZ381" s="62" t="str">
        <f t="shared" si="216"/>
        <v/>
      </c>
      <c r="BA381" s="62" t="str">
        <f t="shared" si="217"/>
        <v/>
      </c>
      <c r="BB381" s="62" t="str">
        <f t="shared" si="218"/>
        <v/>
      </c>
      <c r="BC381" s="62" t="str">
        <f t="shared" si="219"/>
        <v/>
      </c>
      <c r="BD381" s="69" t="str">
        <f t="shared" si="220"/>
        <v/>
      </c>
      <c r="BE381" s="69" t="str">
        <f t="shared" si="221"/>
        <v/>
      </c>
      <c r="BF381" s="69" t="str">
        <f>IF(Z381=Z382,"",SUM(AW$9:AW381)-SUM(BF$9:BF380))</f>
        <v/>
      </c>
      <c r="BG381" s="12">
        <f t="shared" si="223"/>
        <v>373</v>
      </c>
    </row>
    <row r="382" spans="1:59" ht="20.100000000000001" customHeight="1">
      <c r="A382" s="13">
        <f t="shared" si="222"/>
        <v>374</v>
      </c>
      <c r="B382" s="153"/>
      <c r="C382" s="33"/>
      <c r="D382" s="33"/>
      <c r="E382" s="154"/>
      <c r="F382" s="155"/>
      <c r="G382" s="156"/>
      <c r="H382" s="19" t="str">
        <f t="shared" si="187"/>
        <v/>
      </c>
      <c r="I382" s="157"/>
      <c r="J382" s="19" t="str">
        <f t="shared" si="188"/>
        <v/>
      </c>
      <c r="K382" s="33"/>
      <c r="L382" s="34"/>
      <c r="M382" s="34"/>
      <c r="N382" s="19" t="str">
        <f t="shared" si="189"/>
        <v/>
      </c>
      <c r="O382" s="157"/>
      <c r="P382" s="19" t="str">
        <f t="shared" si="190"/>
        <v/>
      </c>
      <c r="Q382" s="19" t="str">
        <f t="shared" si="191"/>
        <v/>
      </c>
      <c r="R382" s="22"/>
      <c r="S382" s="33"/>
      <c r="T382" s="35" t="str">
        <f>IF(E382="","",Instructions!$B$5)</f>
        <v/>
      </c>
      <c r="U382" s="75" t="str">
        <f>IF(E382="","",Instructions!$C$5)</f>
        <v/>
      </c>
      <c r="V382" s="87" t="str">
        <f t="shared" si="192"/>
        <v/>
      </c>
      <c r="W382" s="72" t="str">
        <f>IF(E382="","",VLOOKUP(D382,Supervisors!$B$9:$F$32,5,FALSE))</f>
        <v/>
      </c>
      <c r="X382" s="72" t="str">
        <f>IF(E382="","",VLOOKUP(D382,Supervisors!$B$9:$G$32,6,FALSE))</f>
        <v/>
      </c>
      <c r="Y382" s="20" t="str">
        <f t="shared" si="193"/>
        <v/>
      </c>
      <c r="Z382" s="20" t="str">
        <f t="shared" si="194"/>
        <v/>
      </c>
      <c r="AA382" s="20" t="str">
        <f t="shared" si="195"/>
        <v/>
      </c>
      <c r="AB382" s="20" t="str">
        <f t="shared" si="196"/>
        <v/>
      </c>
      <c r="AC382" s="20" t="str">
        <f t="shared" si="197"/>
        <v/>
      </c>
      <c r="AD382" s="20" t="str">
        <f t="shared" si="198"/>
        <v/>
      </c>
      <c r="AE382" s="20" t="str">
        <f>IF(E382="","",SUM( INDEX( $H$9, 1) : H382))</f>
        <v/>
      </c>
      <c r="AF382" s="20" t="str">
        <f t="shared" si="199"/>
        <v/>
      </c>
      <c r="AG382" s="20" t="str">
        <f>IF(E382="","",SUM($AF$9:AF382))</f>
        <v/>
      </c>
      <c r="AH382" s="43" t="str">
        <f t="shared" si="200"/>
        <v/>
      </c>
      <c r="AI382" s="20" t="str">
        <f t="shared" si="201"/>
        <v/>
      </c>
      <c r="AJ382" s="20" t="str">
        <f t="shared" si="202"/>
        <v/>
      </c>
      <c r="AK382" s="20" t="str">
        <f t="shared" si="203"/>
        <v/>
      </c>
      <c r="AL382" s="20" t="str">
        <f>IF(E382="","",SUM( INDEX($I$9, 1) : I382))</f>
        <v/>
      </c>
      <c r="AM382" s="20" t="str">
        <f t="shared" si="204"/>
        <v/>
      </c>
      <c r="AN382" s="20" t="str">
        <f>IF(E382="","",SUM( INDEX($AM$9, 1) : AM382))</f>
        <v/>
      </c>
      <c r="AO382" s="43" t="str">
        <f t="shared" si="205"/>
        <v/>
      </c>
      <c r="AP382" s="43" t="str">
        <f t="shared" si="206"/>
        <v/>
      </c>
      <c r="AQ382" s="35" t="str">
        <f t="shared" si="207"/>
        <v/>
      </c>
      <c r="AR382" s="35" t="str">
        <f t="shared" si="208"/>
        <v/>
      </c>
      <c r="AS382" s="35" t="str">
        <f t="shared" si="209"/>
        <v/>
      </c>
      <c r="AT382" s="35" t="str">
        <f t="shared" si="210"/>
        <v/>
      </c>
      <c r="AU382" s="35" t="str">
        <f t="shared" si="211"/>
        <v/>
      </c>
      <c r="AV382" s="35" t="str">
        <f t="shared" si="212"/>
        <v/>
      </c>
      <c r="AW382" s="58" t="str">
        <f t="shared" si="213"/>
        <v/>
      </c>
      <c r="AX382" s="62" t="str">
        <f t="shared" si="214"/>
        <v/>
      </c>
      <c r="AY382" s="62" t="str">
        <f t="shared" si="215"/>
        <v/>
      </c>
      <c r="AZ382" s="62" t="str">
        <f t="shared" si="216"/>
        <v/>
      </c>
      <c r="BA382" s="62" t="str">
        <f t="shared" si="217"/>
        <v/>
      </c>
      <c r="BB382" s="62" t="str">
        <f t="shared" si="218"/>
        <v/>
      </c>
      <c r="BC382" s="62" t="str">
        <f t="shared" si="219"/>
        <v/>
      </c>
      <c r="BD382" s="69" t="str">
        <f t="shared" si="220"/>
        <v/>
      </c>
      <c r="BE382" s="69" t="str">
        <f t="shared" si="221"/>
        <v/>
      </c>
      <c r="BF382" s="69" t="str">
        <f>IF(Z382=Z383,"",SUM(AW$9:AW382)-SUM(BF$9:BF381))</f>
        <v/>
      </c>
      <c r="BG382" s="12">
        <f t="shared" si="223"/>
        <v>374</v>
      </c>
    </row>
    <row r="383" spans="1:59" ht="20.100000000000001" customHeight="1">
      <c r="A383" s="13">
        <f t="shared" si="222"/>
        <v>375</v>
      </c>
      <c r="B383" s="153"/>
      <c r="C383" s="33"/>
      <c r="D383" s="33"/>
      <c r="E383" s="154"/>
      <c r="F383" s="155"/>
      <c r="G383" s="156"/>
      <c r="H383" s="19" t="str">
        <f t="shared" si="187"/>
        <v/>
      </c>
      <c r="I383" s="157"/>
      <c r="J383" s="19" t="str">
        <f t="shared" si="188"/>
        <v/>
      </c>
      <c r="K383" s="33"/>
      <c r="L383" s="34"/>
      <c r="M383" s="34"/>
      <c r="N383" s="19" t="str">
        <f t="shared" si="189"/>
        <v/>
      </c>
      <c r="O383" s="157"/>
      <c r="P383" s="19" t="str">
        <f t="shared" si="190"/>
        <v/>
      </c>
      <c r="Q383" s="19" t="str">
        <f t="shared" si="191"/>
        <v/>
      </c>
      <c r="R383" s="22"/>
      <c r="S383" s="33"/>
      <c r="T383" s="35" t="str">
        <f>IF(E383="","",Instructions!$B$5)</f>
        <v/>
      </c>
      <c r="U383" s="75" t="str">
        <f>IF(E383="","",Instructions!$C$5)</f>
        <v/>
      </c>
      <c r="V383" s="87" t="str">
        <f t="shared" si="192"/>
        <v/>
      </c>
      <c r="W383" s="72" t="str">
        <f>IF(E383="","",VLOOKUP(D383,Supervisors!$B$9:$F$32,5,FALSE))</f>
        <v/>
      </c>
      <c r="X383" s="72" t="str">
        <f>IF(E383="","",VLOOKUP(D383,Supervisors!$B$9:$G$32,6,FALSE))</f>
        <v/>
      </c>
      <c r="Y383" s="20" t="str">
        <f t="shared" si="193"/>
        <v/>
      </c>
      <c r="Z383" s="20" t="str">
        <f t="shared" si="194"/>
        <v/>
      </c>
      <c r="AA383" s="20" t="str">
        <f t="shared" si="195"/>
        <v/>
      </c>
      <c r="AB383" s="20" t="str">
        <f t="shared" si="196"/>
        <v/>
      </c>
      <c r="AC383" s="20" t="str">
        <f t="shared" si="197"/>
        <v/>
      </c>
      <c r="AD383" s="20" t="str">
        <f t="shared" si="198"/>
        <v/>
      </c>
      <c r="AE383" s="20" t="str">
        <f>IF(E383="","",SUM( INDEX( $H$9, 1) : H383))</f>
        <v/>
      </c>
      <c r="AF383" s="20" t="str">
        <f t="shared" si="199"/>
        <v/>
      </c>
      <c r="AG383" s="20" t="str">
        <f>IF(E383="","",SUM($AF$9:AF383))</f>
        <v/>
      </c>
      <c r="AH383" s="43" t="str">
        <f t="shared" si="200"/>
        <v/>
      </c>
      <c r="AI383" s="20" t="str">
        <f t="shared" si="201"/>
        <v/>
      </c>
      <c r="AJ383" s="20" t="str">
        <f t="shared" si="202"/>
        <v/>
      </c>
      <c r="AK383" s="20" t="str">
        <f t="shared" si="203"/>
        <v/>
      </c>
      <c r="AL383" s="20" t="str">
        <f>IF(E383="","",SUM( INDEX($I$9, 1) : I383))</f>
        <v/>
      </c>
      <c r="AM383" s="20" t="str">
        <f t="shared" si="204"/>
        <v/>
      </c>
      <c r="AN383" s="20" t="str">
        <f>IF(E383="","",SUM( INDEX($AM$9, 1) : AM383))</f>
        <v/>
      </c>
      <c r="AO383" s="43" t="str">
        <f t="shared" si="205"/>
        <v/>
      </c>
      <c r="AP383" s="43" t="str">
        <f t="shared" si="206"/>
        <v/>
      </c>
      <c r="AQ383" s="35" t="str">
        <f t="shared" si="207"/>
        <v/>
      </c>
      <c r="AR383" s="35" t="str">
        <f t="shared" si="208"/>
        <v/>
      </c>
      <c r="AS383" s="35" t="str">
        <f t="shared" si="209"/>
        <v/>
      </c>
      <c r="AT383" s="35" t="str">
        <f t="shared" si="210"/>
        <v/>
      </c>
      <c r="AU383" s="35" t="str">
        <f t="shared" si="211"/>
        <v/>
      </c>
      <c r="AV383" s="35" t="str">
        <f t="shared" si="212"/>
        <v/>
      </c>
      <c r="AW383" s="58" t="str">
        <f t="shared" si="213"/>
        <v/>
      </c>
      <c r="AX383" s="62" t="str">
        <f t="shared" si="214"/>
        <v/>
      </c>
      <c r="AY383" s="62" t="str">
        <f t="shared" si="215"/>
        <v/>
      </c>
      <c r="AZ383" s="62" t="str">
        <f t="shared" si="216"/>
        <v/>
      </c>
      <c r="BA383" s="62" t="str">
        <f t="shared" si="217"/>
        <v/>
      </c>
      <c r="BB383" s="62" t="str">
        <f t="shared" si="218"/>
        <v/>
      </c>
      <c r="BC383" s="62" t="str">
        <f t="shared" si="219"/>
        <v/>
      </c>
      <c r="BD383" s="69" t="str">
        <f t="shared" si="220"/>
        <v/>
      </c>
      <c r="BE383" s="69" t="str">
        <f t="shared" si="221"/>
        <v/>
      </c>
      <c r="BF383" s="69" t="str">
        <f>IF(Z383=Z384,"",SUM(AW$9:AW383)-SUM(BF$9:BF382))</f>
        <v/>
      </c>
      <c r="BG383" s="12">
        <f t="shared" si="223"/>
        <v>375</v>
      </c>
    </row>
    <row r="384" spans="1:59" ht="20.100000000000001" customHeight="1">
      <c r="A384" s="13">
        <f t="shared" si="222"/>
        <v>376</v>
      </c>
      <c r="B384" s="153"/>
      <c r="C384" s="33"/>
      <c r="D384" s="33"/>
      <c r="E384" s="154"/>
      <c r="F384" s="155"/>
      <c r="G384" s="156"/>
      <c r="H384" s="19" t="str">
        <f t="shared" si="187"/>
        <v/>
      </c>
      <c r="I384" s="157"/>
      <c r="J384" s="19" t="str">
        <f t="shared" si="188"/>
        <v/>
      </c>
      <c r="K384" s="33"/>
      <c r="L384" s="34"/>
      <c r="M384" s="34"/>
      <c r="N384" s="19" t="str">
        <f t="shared" si="189"/>
        <v/>
      </c>
      <c r="O384" s="157"/>
      <c r="P384" s="19" t="str">
        <f t="shared" si="190"/>
        <v/>
      </c>
      <c r="Q384" s="19" t="str">
        <f t="shared" si="191"/>
        <v/>
      </c>
      <c r="R384" s="22"/>
      <c r="S384" s="33"/>
      <c r="T384" s="35" t="str">
        <f>IF(E384="","",Instructions!$B$5)</f>
        <v/>
      </c>
      <c r="U384" s="75" t="str">
        <f>IF(E384="","",Instructions!$C$5)</f>
        <v/>
      </c>
      <c r="V384" s="87" t="str">
        <f t="shared" si="192"/>
        <v/>
      </c>
      <c r="W384" s="72" t="str">
        <f>IF(E384="","",VLOOKUP(D384,Supervisors!$B$9:$F$32,5,FALSE))</f>
        <v/>
      </c>
      <c r="X384" s="72" t="str">
        <f>IF(E384="","",VLOOKUP(D384,Supervisors!$B$9:$G$32,6,FALSE))</f>
        <v/>
      </c>
      <c r="Y384" s="20" t="str">
        <f t="shared" si="193"/>
        <v/>
      </c>
      <c r="Z384" s="20" t="str">
        <f t="shared" si="194"/>
        <v/>
      </c>
      <c r="AA384" s="20" t="str">
        <f t="shared" si="195"/>
        <v/>
      </c>
      <c r="AB384" s="20" t="str">
        <f t="shared" si="196"/>
        <v/>
      </c>
      <c r="AC384" s="20" t="str">
        <f t="shared" si="197"/>
        <v/>
      </c>
      <c r="AD384" s="20" t="str">
        <f t="shared" si="198"/>
        <v/>
      </c>
      <c r="AE384" s="20" t="str">
        <f>IF(E384="","",SUM( INDEX( $H$9, 1) : H384))</f>
        <v/>
      </c>
      <c r="AF384" s="20" t="str">
        <f t="shared" si="199"/>
        <v/>
      </c>
      <c r="AG384" s="20" t="str">
        <f>IF(E384="","",SUM($AF$9:AF384))</f>
        <v/>
      </c>
      <c r="AH384" s="43" t="str">
        <f t="shared" si="200"/>
        <v/>
      </c>
      <c r="AI384" s="20" t="str">
        <f t="shared" si="201"/>
        <v/>
      </c>
      <c r="AJ384" s="20" t="str">
        <f t="shared" si="202"/>
        <v/>
      </c>
      <c r="AK384" s="20" t="str">
        <f t="shared" si="203"/>
        <v/>
      </c>
      <c r="AL384" s="20" t="str">
        <f>IF(E384="","",SUM( INDEX($I$9, 1) : I384))</f>
        <v/>
      </c>
      <c r="AM384" s="20" t="str">
        <f t="shared" si="204"/>
        <v/>
      </c>
      <c r="AN384" s="20" t="str">
        <f>IF(E384="","",SUM( INDEX($AM$9, 1) : AM384))</f>
        <v/>
      </c>
      <c r="AO384" s="43" t="str">
        <f t="shared" si="205"/>
        <v/>
      </c>
      <c r="AP384" s="43" t="str">
        <f t="shared" si="206"/>
        <v/>
      </c>
      <c r="AQ384" s="35" t="str">
        <f t="shared" si="207"/>
        <v/>
      </c>
      <c r="AR384" s="35" t="str">
        <f t="shared" si="208"/>
        <v/>
      </c>
      <c r="AS384" s="35" t="str">
        <f t="shared" si="209"/>
        <v/>
      </c>
      <c r="AT384" s="35" t="str">
        <f t="shared" si="210"/>
        <v/>
      </c>
      <c r="AU384" s="35" t="str">
        <f t="shared" si="211"/>
        <v/>
      </c>
      <c r="AV384" s="35" t="str">
        <f t="shared" si="212"/>
        <v/>
      </c>
      <c r="AW384" s="58" t="str">
        <f t="shared" si="213"/>
        <v/>
      </c>
      <c r="AX384" s="62" t="str">
        <f t="shared" si="214"/>
        <v/>
      </c>
      <c r="AY384" s="62" t="str">
        <f t="shared" si="215"/>
        <v/>
      </c>
      <c r="AZ384" s="62" t="str">
        <f t="shared" si="216"/>
        <v/>
      </c>
      <c r="BA384" s="62" t="str">
        <f t="shared" si="217"/>
        <v/>
      </c>
      <c r="BB384" s="62" t="str">
        <f t="shared" si="218"/>
        <v/>
      </c>
      <c r="BC384" s="62" t="str">
        <f t="shared" si="219"/>
        <v/>
      </c>
      <c r="BD384" s="69" t="str">
        <f t="shared" si="220"/>
        <v/>
      </c>
      <c r="BE384" s="69" t="str">
        <f t="shared" si="221"/>
        <v/>
      </c>
      <c r="BF384" s="69" t="str">
        <f>IF(Z384=Z385,"",SUM(AW$9:AW384)-SUM(BF$9:BF383))</f>
        <v/>
      </c>
      <c r="BG384" s="12">
        <f t="shared" si="223"/>
        <v>376</v>
      </c>
    </row>
    <row r="385" spans="1:59" ht="20.100000000000001" customHeight="1">
      <c r="A385" s="13">
        <f t="shared" si="222"/>
        <v>377</v>
      </c>
      <c r="B385" s="153"/>
      <c r="C385" s="33"/>
      <c r="D385" s="33"/>
      <c r="E385" s="154"/>
      <c r="F385" s="155"/>
      <c r="G385" s="156"/>
      <c r="H385" s="19" t="str">
        <f t="shared" si="187"/>
        <v/>
      </c>
      <c r="I385" s="157"/>
      <c r="J385" s="19" t="str">
        <f t="shared" si="188"/>
        <v/>
      </c>
      <c r="K385" s="33"/>
      <c r="L385" s="34"/>
      <c r="M385" s="34"/>
      <c r="N385" s="19" t="str">
        <f t="shared" si="189"/>
        <v/>
      </c>
      <c r="O385" s="157"/>
      <c r="P385" s="19" t="str">
        <f t="shared" si="190"/>
        <v/>
      </c>
      <c r="Q385" s="19" t="str">
        <f t="shared" si="191"/>
        <v/>
      </c>
      <c r="R385" s="22"/>
      <c r="S385" s="33"/>
      <c r="T385" s="35" t="str">
        <f>IF(E385="","",Instructions!$B$5)</f>
        <v/>
      </c>
      <c r="U385" s="75" t="str">
        <f>IF(E385="","",Instructions!$C$5)</f>
        <v/>
      </c>
      <c r="V385" s="87" t="str">
        <f t="shared" si="192"/>
        <v/>
      </c>
      <c r="W385" s="72" t="str">
        <f>IF(E385="","",VLOOKUP(D385,Supervisors!$B$9:$F$32,5,FALSE))</f>
        <v/>
      </c>
      <c r="X385" s="72" t="str">
        <f>IF(E385="","",VLOOKUP(D385,Supervisors!$B$9:$G$32,6,FALSE))</f>
        <v/>
      </c>
      <c r="Y385" s="20" t="str">
        <f t="shared" si="193"/>
        <v/>
      </c>
      <c r="Z385" s="20" t="str">
        <f t="shared" si="194"/>
        <v/>
      </c>
      <c r="AA385" s="20" t="str">
        <f t="shared" si="195"/>
        <v/>
      </c>
      <c r="AB385" s="20" t="str">
        <f t="shared" si="196"/>
        <v/>
      </c>
      <c r="AC385" s="20" t="str">
        <f t="shared" si="197"/>
        <v/>
      </c>
      <c r="AD385" s="20" t="str">
        <f t="shared" si="198"/>
        <v/>
      </c>
      <c r="AE385" s="20" t="str">
        <f>IF(E385="","",SUM( INDEX( $H$9, 1) : H385))</f>
        <v/>
      </c>
      <c r="AF385" s="20" t="str">
        <f t="shared" si="199"/>
        <v/>
      </c>
      <c r="AG385" s="20" t="str">
        <f>IF(E385="","",SUM($AF$9:AF385))</f>
        <v/>
      </c>
      <c r="AH385" s="43" t="str">
        <f t="shared" si="200"/>
        <v/>
      </c>
      <c r="AI385" s="20" t="str">
        <f t="shared" si="201"/>
        <v/>
      </c>
      <c r="AJ385" s="20" t="str">
        <f t="shared" si="202"/>
        <v/>
      </c>
      <c r="AK385" s="20" t="str">
        <f t="shared" si="203"/>
        <v/>
      </c>
      <c r="AL385" s="20" t="str">
        <f>IF(E385="","",SUM( INDEX($I$9, 1) : I385))</f>
        <v/>
      </c>
      <c r="AM385" s="20" t="str">
        <f t="shared" si="204"/>
        <v/>
      </c>
      <c r="AN385" s="20" t="str">
        <f>IF(E385="","",SUM( INDEX($AM$9, 1) : AM385))</f>
        <v/>
      </c>
      <c r="AO385" s="43" t="str">
        <f t="shared" si="205"/>
        <v/>
      </c>
      <c r="AP385" s="43" t="str">
        <f t="shared" si="206"/>
        <v/>
      </c>
      <c r="AQ385" s="35" t="str">
        <f t="shared" si="207"/>
        <v/>
      </c>
      <c r="AR385" s="35" t="str">
        <f t="shared" si="208"/>
        <v/>
      </c>
      <c r="AS385" s="35" t="str">
        <f t="shared" si="209"/>
        <v/>
      </c>
      <c r="AT385" s="35" t="str">
        <f t="shared" si="210"/>
        <v/>
      </c>
      <c r="AU385" s="35" t="str">
        <f t="shared" si="211"/>
        <v/>
      </c>
      <c r="AV385" s="35" t="str">
        <f t="shared" si="212"/>
        <v/>
      </c>
      <c r="AW385" s="58" t="str">
        <f t="shared" si="213"/>
        <v/>
      </c>
      <c r="AX385" s="62" t="str">
        <f t="shared" si="214"/>
        <v/>
      </c>
      <c r="AY385" s="62" t="str">
        <f t="shared" si="215"/>
        <v/>
      </c>
      <c r="AZ385" s="62" t="str">
        <f t="shared" si="216"/>
        <v/>
      </c>
      <c r="BA385" s="62" t="str">
        <f t="shared" si="217"/>
        <v/>
      </c>
      <c r="BB385" s="62" t="str">
        <f t="shared" si="218"/>
        <v/>
      </c>
      <c r="BC385" s="62" t="str">
        <f t="shared" si="219"/>
        <v/>
      </c>
      <c r="BD385" s="69" t="str">
        <f t="shared" si="220"/>
        <v/>
      </c>
      <c r="BE385" s="69" t="str">
        <f t="shared" si="221"/>
        <v/>
      </c>
      <c r="BF385" s="69" t="str">
        <f>IF(Z385=Z386,"",SUM(AW$9:AW385)-SUM(BF$9:BF384))</f>
        <v/>
      </c>
      <c r="BG385" s="12">
        <f t="shared" si="223"/>
        <v>377</v>
      </c>
    </row>
    <row r="386" spans="1:59" ht="20.100000000000001" customHeight="1">
      <c r="A386" s="13">
        <f t="shared" si="222"/>
        <v>378</v>
      </c>
      <c r="B386" s="153"/>
      <c r="C386" s="33"/>
      <c r="D386" s="33"/>
      <c r="E386" s="154"/>
      <c r="F386" s="155"/>
      <c r="G386" s="156"/>
      <c r="H386" s="19" t="str">
        <f t="shared" si="187"/>
        <v/>
      </c>
      <c r="I386" s="157"/>
      <c r="J386" s="19" t="str">
        <f t="shared" si="188"/>
        <v/>
      </c>
      <c r="K386" s="33"/>
      <c r="L386" s="34"/>
      <c r="M386" s="34"/>
      <c r="N386" s="19" t="str">
        <f t="shared" si="189"/>
        <v/>
      </c>
      <c r="O386" s="157"/>
      <c r="P386" s="19" t="str">
        <f t="shared" si="190"/>
        <v/>
      </c>
      <c r="Q386" s="19" t="str">
        <f t="shared" si="191"/>
        <v/>
      </c>
      <c r="R386" s="22"/>
      <c r="S386" s="33"/>
      <c r="T386" s="35" t="str">
        <f>IF(E386="","",Instructions!$B$5)</f>
        <v/>
      </c>
      <c r="U386" s="75" t="str">
        <f>IF(E386="","",Instructions!$C$5)</f>
        <v/>
      </c>
      <c r="V386" s="87" t="str">
        <f t="shared" si="192"/>
        <v/>
      </c>
      <c r="W386" s="72" t="str">
        <f>IF(E386="","",VLOOKUP(D386,Supervisors!$B$9:$F$32,5,FALSE))</f>
        <v/>
      </c>
      <c r="X386" s="72" t="str">
        <f>IF(E386="","",VLOOKUP(D386,Supervisors!$B$9:$G$32,6,FALSE))</f>
        <v/>
      </c>
      <c r="Y386" s="20" t="str">
        <f t="shared" si="193"/>
        <v/>
      </c>
      <c r="Z386" s="20" t="str">
        <f t="shared" si="194"/>
        <v/>
      </c>
      <c r="AA386" s="20" t="str">
        <f t="shared" si="195"/>
        <v/>
      </c>
      <c r="AB386" s="20" t="str">
        <f t="shared" si="196"/>
        <v/>
      </c>
      <c r="AC386" s="20" t="str">
        <f t="shared" si="197"/>
        <v/>
      </c>
      <c r="AD386" s="20" t="str">
        <f t="shared" si="198"/>
        <v/>
      </c>
      <c r="AE386" s="20" t="str">
        <f>IF(E386="","",SUM( INDEX( $H$9, 1) : H386))</f>
        <v/>
      </c>
      <c r="AF386" s="20" t="str">
        <f t="shared" si="199"/>
        <v/>
      </c>
      <c r="AG386" s="20" t="str">
        <f>IF(E386="","",SUM($AF$9:AF386))</f>
        <v/>
      </c>
      <c r="AH386" s="43" t="str">
        <f t="shared" si="200"/>
        <v/>
      </c>
      <c r="AI386" s="20" t="str">
        <f t="shared" si="201"/>
        <v/>
      </c>
      <c r="AJ386" s="20" t="str">
        <f t="shared" si="202"/>
        <v/>
      </c>
      <c r="AK386" s="20" t="str">
        <f t="shared" si="203"/>
        <v/>
      </c>
      <c r="AL386" s="20" t="str">
        <f>IF(E386="","",SUM( INDEX($I$9, 1) : I386))</f>
        <v/>
      </c>
      <c r="AM386" s="20" t="str">
        <f t="shared" si="204"/>
        <v/>
      </c>
      <c r="AN386" s="20" t="str">
        <f>IF(E386="","",SUM( INDEX($AM$9, 1) : AM386))</f>
        <v/>
      </c>
      <c r="AO386" s="43" t="str">
        <f t="shared" si="205"/>
        <v/>
      </c>
      <c r="AP386" s="43" t="str">
        <f t="shared" si="206"/>
        <v/>
      </c>
      <c r="AQ386" s="35" t="str">
        <f t="shared" si="207"/>
        <v/>
      </c>
      <c r="AR386" s="35" t="str">
        <f t="shared" si="208"/>
        <v/>
      </c>
      <c r="AS386" s="35" t="str">
        <f t="shared" si="209"/>
        <v/>
      </c>
      <c r="AT386" s="35" t="str">
        <f t="shared" si="210"/>
        <v/>
      </c>
      <c r="AU386" s="35" t="str">
        <f t="shared" si="211"/>
        <v/>
      </c>
      <c r="AV386" s="35" t="str">
        <f t="shared" si="212"/>
        <v/>
      </c>
      <c r="AW386" s="58" t="str">
        <f t="shared" si="213"/>
        <v/>
      </c>
      <c r="AX386" s="62" t="str">
        <f t="shared" si="214"/>
        <v/>
      </c>
      <c r="AY386" s="62" t="str">
        <f t="shared" si="215"/>
        <v/>
      </c>
      <c r="AZ386" s="62" t="str">
        <f t="shared" si="216"/>
        <v/>
      </c>
      <c r="BA386" s="62" t="str">
        <f t="shared" si="217"/>
        <v/>
      </c>
      <c r="BB386" s="62" t="str">
        <f t="shared" si="218"/>
        <v/>
      </c>
      <c r="BC386" s="62" t="str">
        <f t="shared" si="219"/>
        <v/>
      </c>
      <c r="BD386" s="69" t="str">
        <f t="shared" si="220"/>
        <v/>
      </c>
      <c r="BE386" s="69" t="str">
        <f t="shared" si="221"/>
        <v/>
      </c>
      <c r="BF386" s="69" t="str">
        <f>IF(Z386=Z387,"",SUM(AW$9:AW386)-SUM(BF$9:BF385))</f>
        <v/>
      </c>
      <c r="BG386" s="12">
        <f t="shared" si="223"/>
        <v>378</v>
      </c>
    </row>
    <row r="387" spans="1:59" ht="20.100000000000001" customHeight="1">
      <c r="A387" s="13">
        <f t="shared" si="222"/>
        <v>379</v>
      </c>
      <c r="B387" s="153"/>
      <c r="C387" s="33"/>
      <c r="D387" s="33"/>
      <c r="E387" s="154"/>
      <c r="F387" s="155"/>
      <c r="G387" s="156"/>
      <c r="H387" s="19" t="str">
        <f t="shared" si="187"/>
        <v/>
      </c>
      <c r="I387" s="157"/>
      <c r="J387" s="19" t="str">
        <f t="shared" si="188"/>
        <v/>
      </c>
      <c r="K387" s="33"/>
      <c r="L387" s="34"/>
      <c r="M387" s="34"/>
      <c r="N387" s="19" t="str">
        <f t="shared" si="189"/>
        <v/>
      </c>
      <c r="O387" s="157"/>
      <c r="P387" s="19" t="str">
        <f t="shared" si="190"/>
        <v/>
      </c>
      <c r="Q387" s="19" t="str">
        <f t="shared" si="191"/>
        <v/>
      </c>
      <c r="R387" s="22"/>
      <c r="S387" s="33"/>
      <c r="T387" s="35" t="str">
        <f>IF(E387="","",Instructions!$B$5)</f>
        <v/>
      </c>
      <c r="U387" s="75" t="str">
        <f>IF(E387="","",Instructions!$C$5)</f>
        <v/>
      </c>
      <c r="V387" s="87" t="str">
        <f t="shared" si="192"/>
        <v/>
      </c>
      <c r="W387" s="72" t="str">
        <f>IF(E387="","",VLOOKUP(D387,Supervisors!$B$9:$F$32,5,FALSE))</f>
        <v/>
      </c>
      <c r="X387" s="72" t="str">
        <f>IF(E387="","",VLOOKUP(D387,Supervisors!$B$9:$G$32,6,FALSE))</f>
        <v/>
      </c>
      <c r="Y387" s="20" t="str">
        <f t="shared" si="193"/>
        <v/>
      </c>
      <c r="Z387" s="20" t="str">
        <f t="shared" si="194"/>
        <v/>
      </c>
      <c r="AA387" s="20" t="str">
        <f t="shared" si="195"/>
        <v/>
      </c>
      <c r="AB387" s="20" t="str">
        <f t="shared" si="196"/>
        <v/>
      </c>
      <c r="AC387" s="20" t="str">
        <f t="shared" si="197"/>
        <v/>
      </c>
      <c r="AD387" s="20" t="str">
        <f t="shared" si="198"/>
        <v/>
      </c>
      <c r="AE387" s="20" t="str">
        <f>IF(E387="","",SUM( INDEX( $H$9, 1) : H387))</f>
        <v/>
      </c>
      <c r="AF387" s="20" t="str">
        <f t="shared" si="199"/>
        <v/>
      </c>
      <c r="AG387" s="20" t="str">
        <f>IF(E387="","",SUM($AF$9:AF387))</f>
        <v/>
      </c>
      <c r="AH387" s="43" t="str">
        <f t="shared" si="200"/>
        <v/>
      </c>
      <c r="AI387" s="20" t="str">
        <f t="shared" si="201"/>
        <v/>
      </c>
      <c r="AJ387" s="20" t="str">
        <f t="shared" si="202"/>
        <v/>
      </c>
      <c r="AK387" s="20" t="str">
        <f t="shared" si="203"/>
        <v/>
      </c>
      <c r="AL387" s="20" t="str">
        <f>IF(E387="","",SUM( INDEX($I$9, 1) : I387))</f>
        <v/>
      </c>
      <c r="AM387" s="20" t="str">
        <f t="shared" si="204"/>
        <v/>
      </c>
      <c r="AN387" s="20" t="str">
        <f>IF(E387="","",SUM( INDEX($AM$9, 1) : AM387))</f>
        <v/>
      </c>
      <c r="AO387" s="43" t="str">
        <f t="shared" si="205"/>
        <v/>
      </c>
      <c r="AP387" s="43" t="str">
        <f t="shared" si="206"/>
        <v/>
      </c>
      <c r="AQ387" s="35" t="str">
        <f t="shared" si="207"/>
        <v/>
      </c>
      <c r="AR387" s="35" t="str">
        <f t="shared" si="208"/>
        <v/>
      </c>
      <c r="AS387" s="35" t="str">
        <f t="shared" si="209"/>
        <v/>
      </c>
      <c r="AT387" s="35" t="str">
        <f t="shared" si="210"/>
        <v/>
      </c>
      <c r="AU387" s="35" t="str">
        <f t="shared" si="211"/>
        <v/>
      </c>
      <c r="AV387" s="35" t="str">
        <f t="shared" si="212"/>
        <v/>
      </c>
      <c r="AW387" s="58" t="str">
        <f t="shared" si="213"/>
        <v/>
      </c>
      <c r="AX387" s="62" t="str">
        <f t="shared" si="214"/>
        <v/>
      </c>
      <c r="AY387" s="62" t="str">
        <f t="shared" si="215"/>
        <v/>
      </c>
      <c r="AZ387" s="62" t="str">
        <f t="shared" si="216"/>
        <v/>
      </c>
      <c r="BA387" s="62" t="str">
        <f t="shared" si="217"/>
        <v/>
      </c>
      <c r="BB387" s="62" t="str">
        <f t="shared" si="218"/>
        <v/>
      </c>
      <c r="BC387" s="62" t="str">
        <f t="shared" si="219"/>
        <v/>
      </c>
      <c r="BD387" s="69" t="str">
        <f t="shared" si="220"/>
        <v/>
      </c>
      <c r="BE387" s="69" t="str">
        <f t="shared" si="221"/>
        <v/>
      </c>
      <c r="BF387" s="69" t="str">
        <f>IF(Z387=Z388,"",SUM(AW$9:AW387)-SUM(BF$9:BF386))</f>
        <v/>
      </c>
      <c r="BG387" s="12">
        <f t="shared" si="223"/>
        <v>379</v>
      </c>
    </row>
    <row r="388" spans="1:59" ht="20.100000000000001" customHeight="1">
      <c r="A388" s="13">
        <f t="shared" si="222"/>
        <v>380</v>
      </c>
      <c r="B388" s="153"/>
      <c r="C388" s="33"/>
      <c r="D388" s="33"/>
      <c r="E388" s="154"/>
      <c r="F388" s="155"/>
      <c r="G388" s="156"/>
      <c r="H388" s="19" t="str">
        <f t="shared" si="187"/>
        <v/>
      </c>
      <c r="I388" s="157"/>
      <c r="J388" s="19" t="str">
        <f t="shared" si="188"/>
        <v/>
      </c>
      <c r="K388" s="33"/>
      <c r="L388" s="34"/>
      <c r="M388" s="34"/>
      <c r="N388" s="19" t="str">
        <f t="shared" si="189"/>
        <v/>
      </c>
      <c r="O388" s="157"/>
      <c r="P388" s="19" t="str">
        <f t="shared" si="190"/>
        <v/>
      </c>
      <c r="Q388" s="19" t="str">
        <f t="shared" si="191"/>
        <v/>
      </c>
      <c r="R388" s="22"/>
      <c r="S388" s="33"/>
      <c r="T388" s="35" t="str">
        <f>IF(E388="","",Instructions!$B$5)</f>
        <v/>
      </c>
      <c r="U388" s="75" t="str">
        <f>IF(E388="","",Instructions!$C$5)</f>
        <v/>
      </c>
      <c r="V388" s="87" t="str">
        <f t="shared" si="192"/>
        <v/>
      </c>
      <c r="W388" s="72" t="str">
        <f>IF(E388="","",VLOOKUP(D388,Supervisors!$B$9:$F$32,5,FALSE))</f>
        <v/>
      </c>
      <c r="X388" s="72" t="str">
        <f>IF(E388="","",VLOOKUP(D388,Supervisors!$B$9:$G$32,6,FALSE))</f>
        <v/>
      </c>
      <c r="Y388" s="20" t="str">
        <f t="shared" si="193"/>
        <v/>
      </c>
      <c r="Z388" s="20" t="str">
        <f t="shared" si="194"/>
        <v/>
      </c>
      <c r="AA388" s="20" t="str">
        <f t="shared" si="195"/>
        <v/>
      </c>
      <c r="AB388" s="20" t="str">
        <f t="shared" si="196"/>
        <v/>
      </c>
      <c r="AC388" s="20" t="str">
        <f t="shared" si="197"/>
        <v/>
      </c>
      <c r="AD388" s="20" t="str">
        <f t="shared" si="198"/>
        <v/>
      </c>
      <c r="AE388" s="20" t="str">
        <f>IF(E388="","",SUM( INDEX( $H$9, 1) : H388))</f>
        <v/>
      </c>
      <c r="AF388" s="20" t="str">
        <f t="shared" si="199"/>
        <v/>
      </c>
      <c r="AG388" s="20" t="str">
        <f>IF(E388="","",SUM($AF$9:AF388))</f>
        <v/>
      </c>
      <c r="AH388" s="43" t="str">
        <f t="shared" si="200"/>
        <v/>
      </c>
      <c r="AI388" s="20" t="str">
        <f t="shared" si="201"/>
        <v/>
      </c>
      <c r="AJ388" s="20" t="str">
        <f t="shared" si="202"/>
        <v/>
      </c>
      <c r="AK388" s="20" t="str">
        <f t="shared" si="203"/>
        <v/>
      </c>
      <c r="AL388" s="20" t="str">
        <f>IF(E388="","",SUM( INDEX($I$9, 1) : I388))</f>
        <v/>
      </c>
      <c r="AM388" s="20" t="str">
        <f t="shared" si="204"/>
        <v/>
      </c>
      <c r="AN388" s="20" t="str">
        <f>IF(E388="","",SUM( INDEX($AM$9, 1) : AM388))</f>
        <v/>
      </c>
      <c r="AO388" s="43" t="str">
        <f t="shared" si="205"/>
        <v/>
      </c>
      <c r="AP388" s="43" t="str">
        <f t="shared" si="206"/>
        <v/>
      </c>
      <c r="AQ388" s="35" t="str">
        <f t="shared" si="207"/>
        <v/>
      </c>
      <c r="AR388" s="35" t="str">
        <f t="shared" si="208"/>
        <v/>
      </c>
      <c r="AS388" s="35" t="str">
        <f t="shared" si="209"/>
        <v/>
      </c>
      <c r="AT388" s="35" t="str">
        <f t="shared" si="210"/>
        <v/>
      </c>
      <c r="AU388" s="35" t="str">
        <f t="shared" si="211"/>
        <v/>
      </c>
      <c r="AV388" s="35" t="str">
        <f t="shared" si="212"/>
        <v/>
      </c>
      <c r="AW388" s="58" t="str">
        <f t="shared" si="213"/>
        <v/>
      </c>
      <c r="AX388" s="62" t="str">
        <f t="shared" si="214"/>
        <v/>
      </c>
      <c r="AY388" s="62" t="str">
        <f t="shared" si="215"/>
        <v/>
      </c>
      <c r="AZ388" s="62" t="str">
        <f t="shared" si="216"/>
        <v/>
      </c>
      <c r="BA388" s="62" t="str">
        <f t="shared" si="217"/>
        <v/>
      </c>
      <c r="BB388" s="62" t="str">
        <f t="shared" si="218"/>
        <v/>
      </c>
      <c r="BC388" s="62" t="str">
        <f t="shared" si="219"/>
        <v/>
      </c>
      <c r="BD388" s="69" t="str">
        <f t="shared" si="220"/>
        <v/>
      </c>
      <c r="BE388" s="69" t="str">
        <f t="shared" si="221"/>
        <v/>
      </c>
      <c r="BF388" s="69" t="str">
        <f>IF(Z388=Z389,"",SUM(AW$9:AW388)-SUM(BF$9:BF387))</f>
        <v/>
      </c>
      <c r="BG388" s="12">
        <f t="shared" si="223"/>
        <v>380</v>
      </c>
    </row>
    <row r="389" spans="1:59" ht="20.100000000000001" customHeight="1">
      <c r="A389" s="13">
        <f t="shared" si="222"/>
        <v>381</v>
      </c>
      <c r="B389" s="153"/>
      <c r="C389" s="33"/>
      <c r="D389" s="33"/>
      <c r="E389" s="154"/>
      <c r="F389" s="155"/>
      <c r="G389" s="156"/>
      <c r="H389" s="19" t="str">
        <f t="shared" si="187"/>
        <v/>
      </c>
      <c r="I389" s="157"/>
      <c r="J389" s="19" t="str">
        <f t="shared" si="188"/>
        <v/>
      </c>
      <c r="K389" s="33"/>
      <c r="L389" s="34"/>
      <c r="M389" s="34"/>
      <c r="N389" s="19" t="str">
        <f t="shared" si="189"/>
        <v/>
      </c>
      <c r="O389" s="157"/>
      <c r="P389" s="19" t="str">
        <f t="shared" si="190"/>
        <v/>
      </c>
      <c r="Q389" s="19" t="str">
        <f t="shared" si="191"/>
        <v/>
      </c>
      <c r="R389" s="22"/>
      <c r="S389" s="33"/>
      <c r="T389" s="35" t="str">
        <f>IF(E389="","",Instructions!$B$5)</f>
        <v/>
      </c>
      <c r="U389" s="75" t="str">
        <f>IF(E389="","",Instructions!$C$5)</f>
        <v/>
      </c>
      <c r="V389" s="87" t="str">
        <f t="shared" si="192"/>
        <v/>
      </c>
      <c r="W389" s="72" t="str">
        <f>IF(E389="","",VLOOKUP(D389,Supervisors!$B$9:$F$32,5,FALSE))</f>
        <v/>
      </c>
      <c r="X389" s="72" t="str">
        <f>IF(E389="","",VLOOKUP(D389,Supervisors!$B$9:$G$32,6,FALSE))</f>
        <v/>
      </c>
      <c r="Y389" s="20" t="str">
        <f t="shared" si="193"/>
        <v/>
      </c>
      <c r="Z389" s="20" t="str">
        <f t="shared" si="194"/>
        <v/>
      </c>
      <c r="AA389" s="20" t="str">
        <f t="shared" si="195"/>
        <v/>
      </c>
      <c r="AB389" s="20" t="str">
        <f t="shared" si="196"/>
        <v/>
      </c>
      <c r="AC389" s="20" t="str">
        <f t="shared" si="197"/>
        <v/>
      </c>
      <c r="AD389" s="20" t="str">
        <f t="shared" si="198"/>
        <v/>
      </c>
      <c r="AE389" s="20" t="str">
        <f>IF(E389="","",SUM( INDEX( $H$9, 1) : H389))</f>
        <v/>
      </c>
      <c r="AF389" s="20" t="str">
        <f t="shared" si="199"/>
        <v/>
      </c>
      <c r="AG389" s="20" t="str">
        <f>IF(E389="","",SUM($AF$9:AF389))</f>
        <v/>
      </c>
      <c r="AH389" s="43" t="str">
        <f t="shared" si="200"/>
        <v/>
      </c>
      <c r="AI389" s="20" t="str">
        <f t="shared" si="201"/>
        <v/>
      </c>
      <c r="AJ389" s="20" t="str">
        <f t="shared" si="202"/>
        <v/>
      </c>
      <c r="AK389" s="20" t="str">
        <f t="shared" si="203"/>
        <v/>
      </c>
      <c r="AL389" s="20" t="str">
        <f>IF(E389="","",SUM( INDEX($I$9, 1) : I389))</f>
        <v/>
      </c>
      <c r="AM389" s="20" t="str">
        <f t="shared" si="204"/>
        <v/>
      </c>
      <c r="AN389" s="20" t="str">
        <f>IF(E389="","",SUM( INDEX($AM$9, 1) : AM389))</f>
        <v/>
      </c>
      <c r="AO389" s="43" t="str">
        <f t="shared" si="205"/>
        <v/>
      </c>
      <c r="AP389" s="43" t="str">
        <f t="shared" si="206"/>
        <v/>
      </c>
      <c r="AQ389" s="35" t="str">
        <f t="shared" si="207"/>
        <v/>
      </c>
      <c r="AR389" s="35" t="str">
        <f t="shared" si="208"/>
        <v/>
      </c>
      <c r="AS389" s="35" t="str">
        <f t="shared" si="209"/>
        <v/>
      </c>
      <c r="AT389" s="35" t="str">
        <f t="shared" si="210"/>
        <v/>
      </c>
      <c r="AU389" s="35" t="str">
        <f t="shared" si="211"/>
        <v/>
      </c>
      <c r="AV389" s="35" t="str">
        <f t="shared" si="212"/>
        <v/>
      </c>
      <c r="AW389" s="58" t="str">
        <f t="shared" si="213"/>
        <v/>
      </c>
      <c r="AX389" s="62" t="str">
        <f t="shared" si="214"/>
        <v/>
      </c>
      <c r="AY389" s="62" t="str">
        <f t="shared" si="215"/>
        <v/>
      </c>
      <c r="AZ389" s="62" t="str">
        <f t="shared" si="216"/>
        <v/>
      </c>
      <c r="BA389" s="62" t="str">
        <f t="shared" si="217"/>
        <v/>
      </c>
      <c r="BB389" s="62" t="str">
        <f t="shared" si="218"/>
        <v/>
      </c>
      <c r="BC389" s="62" t="str">
        <f t="shared" si="219"/>
        <v/>
      </c>
      <c r="BD389" s="69" t="str">
        <f t="shared" si="220"/>
        <v/>
      </c>
      <c r="BE389" s="69" t="str">
        <f t="shared" si="221"/>
        <v/>
      </c>
      <c r="BF389" s="69" t="str">
        <f>IF(Z389=Z390,"",SUM(AW$9:AW389)-SUM(BF$9:BF388))</f>
        <v/>
      </c>
      <c r="BG389" s="12">
        <f t="shared" si="223"/>
        <v>381</v>
      </c>
    </row>
    <row r="390" spans="1:59" ht="20.100000000000001" customHeight="1">
      <c r="A390" s="13">
        <f t="shared" si="222"/>
        <v>382</v>
      </c>
      <c r="B390" s="153"/>
      <c r="C390" s="33"/>
      <c r="D390" s="33"/>
      <c r="E390" s="154"/>
      <c r="F390" s="155"/>
      <c r="G390" s="156"/>
      <c r="H390" s="19" t="str">
        <f t="shared" si="187"/>
        <v/>
      </c>
      <c r="I390" s="157"/>
      <c r="J390" s="19" t="str">
        <f t="shared" si="188"/>
        <v/>
      </c>
      <c r="K390" s="33"/>
      <c r="L390" s="34"/>
      <c r="M390" s="34"/>
      <c r="N390" s="19" t="str">
        <f t="shared" si="189"/>
        <v/>
      </c>
      <c r="O390" s="157"/>
      <c r="P390" s="19" t="str">
        <f t="shared" si="190"/>
        <v/>
      </c>
      <c r="Q390" s="19" t="str">
        <f t="shared" si="191"/>
        <v/>
      </c>
      <c r="R390" s="22"/>
      <c r="S390" s="33"/>
      <c r="T390" s="35" t="str">
        <f>IF(E390="","",Instructions!$B$5)</f>
        <v/>
      </c>
      <c r="U390" s="75" t="str">
        <f>IF(E390="","",Instructions!$C$5)</f>
        <v/>
      </c>
      <c r="V390" s="87" t="str">
        <f t="shared" si="192"/>
        <v/>
      </c>
      <c r="W390" s="72" t="str">
        <f>IF(E390="","",VLOOKUP(D390,Supervisors!$B$9:$F$32,5,FALSE))</f>
        <v/>
      </c>
      <c r="X390" s="72" t="str">
        <f>IF(E390="","",VLOOKUP(D390,Supervisors!$B$9:$G$32,6,FALSE))</f>
        <v/>
      </c>
      <c r="Y390" s="20" t="str">
        <f t="shared" si="193"/>
        <v/>
      </c>
      <c r="Z390" s="20" t="str">
        <f t="shared" si="194"/>
        <v/>
      </c>
      <c r="AA390" s="20" t="str">
        <f t="shared" si="195"/>
        <v/>
      </c>
      <c r="AB390" s="20" t="str">
        <f t="shared" si="196"/>
        <v/>
      </c>
      <c r="AC390" s="20" t="str">
        <f t="shared" si="197"/>
        <v/>
      </c>
      <c r="AD390" s="20" t="str">
        <f t="shared" si="198"/>
        <v/>
      </c>
      <c r="AE390" s="20" t="str">
        <f>IF(E390="","",SUM( INDEX( $H$9, 1) : H390))</f>
        <v/>
      </c>
      <c r="AF390" s="20" t="str">
        <f t="shared" si="199"/>
        <v/>
      </c>
      <c r="AG390" s="20" t="str">
        <f>IF(E390="","",SUM($AF$9:AF390))</f>
        <v/>
      </c>
      <c r="AH390" s="43" t="str">
        <f t="shared" si="200"/>
        <v/>
      </c>
      <c r="AI390" s="20" t="str">
        <f t="shared" si="201"/>
        <v/>
      </c>
      <c r="AJ390" s="20" t="str">
        <f t="shared" si="202"/>
        <v/>
      </c>
      <c r="AK390" s="20" t="str">
        <f t="shared" si="203"/>
        <v/>
      </c>
      <c r="AL390" s="20" t="str">
        <f>IF(E390="","",SUM( INDEX($I$9, 1) : I390))</f>
        <v/>
      </c>
      <c r="AM390" s="20" t="str">
        <f t="shared" si="204"/>
        <v/>
      </c>
      <c r="AN390" s="20" t="str">
        <f>IF(E390="","",SUM( INDEX($AM$9, 1) : AM390))</f>
        <v/>
      </c>
      <c r="AO390" s="43" t="str">
        <f t="shared" si="205"/>
        <v/>
      </c>
      <c r="AP390" s="43" t="str">
        <f t="shared" si="206"/>
        <v/>
      </c>
      <c r="AQ390" s="35" t="str">
        <f t="shared" si="207"/>
        <v/>
      </c>
      <c r="AR390" s="35" t="str">
        <f t="shared" si="208"/>
        <v/>
      </c>
      <c r="AS390" s="35" t="str">
        <f t="shared" si="209"/>
        <v/>
      </c>
      <c r="AT390" s="35" t="str">
        <f t="shared" si="210"/>
        <v/>
      </c>
      <c r="AU390" s="35" t="str">
        <f t="shared" si="211"/>
        <v/>
      </c>
      <c r="AV390" s="35" t="str">
        <f t="shared" si="212"/>
        <v/>
      </c>
      <c r="AW390" s="58" t="str">
        <f t="shared" si="213"/>
        <v/>
      </c>
      <c r="AX390" s="62" t="str">
        <f t="shared" si="214"/>
        <v/>
      </c>
      <c r="AY390" s="62" t="str">
        <f t="shared" si="215"/>
        <v/>
      </c>
      <c r="AZ390" s="62" t="str">
        <f t="shared" si="216"/>
        <v/>
      </c>
      <c r="BA390" s="62" t="str">
        <f t="shared" si="217"/>
        <v/>
      </c>
      <c r="BB390" s="62" t="str">
        <f t="shared" si="218"/>
        <v/>
      </c>
      <c r="BC390" s="62" t="str">
        <f t="shared" si="219"/>
        <v/>
      </c>
      <c r="BD390" s="69" t="str">
        <f t="shared" si="220"/>
        <v/>
      </c>
      <c r="BE390" s="69" t="str">
        <f t="shared" si="221"/>
        <v/>
      </c>
      <c r="BF390" s="69" t="str">
        <f>IF(Z390=Z391,"",SUM(AW$9:AW390)-SUM(BF$9:BF389))</f>
        <v/>
      </c>
      <c r="BG390" s="12">
        <f t="shared" si="223"/>
        <v>382</v>
      </c>
    </row>
    <row r="391" spans="1:59" ht="20.100000000000001" customHeight="1">
      <c r="A391" s="13">
        <f t="shared" si="222"/>
        <v>383</v>
      </c>
      <c r="B391" s="153"/>
      <c r="C391" s="33"/>
      <c r="D391" s="33"/>
      <c r="E391" s="154"/>
      <c r="F391" s="155"/>
      <c r="G391" s="156"/>
      <c r="H391" s="19" t="str">
        <f t="shared" si="187"/>
        <v/>
      </c>
      <c r="I391" s="157"/>
      <c r="J391" s="19" t="str">
        <f t="shared" si="188"/>
        <v/>
      </c>
      <c r="K391" s="33"/>
      <c r="L391" s="34"/>
      <c r="M391" s="34"/>
      <c r="N391" s="19" t="str">
        <f t="shared" si="189"/>
        <v/>
      </c>
      <c r="O391" s="157"/>
      <c r="P391" s="19" t="str">
        <f t="shared" si="190"/>
        <v/>
      </c>
      <c r="Q391" s="19" t="str">
        <f t="shared" si="191"/>
        <v/>
      </c>
      <c r="R391" s="22"/>
      <c r="S391" s="33"/>
      <c r="T391" s="35" t="str">
        <f>IF(E391="","",Instructions!$B$5)</f>
        <v/>
      </c>
      <c r="U391" s="75" t="str">
        <f>IF(E391="","",Instructions!$C$5)</f>
        <v/>
      </c>
      <c r="V391" s="87" t="str">
        <f t="shared" si="192"/>
        <v/>
      </c>
      <c r="W391" s="72" t="str">
        <f>IF(E391="","",VLOOKUP(D391,Supervisors!$B$9:$F$32,5,FALSE))</f>
        <v/>
      </c>
      <c r="X391" s="72" t="str">
        <f>IF(E391="","",VLOOKUP(D391,Supervisors!$B$9:$G$32,6,FALSE))</f>
        <v/>
      </c>
      <c r="Y391" s="20" t="str">
        <f t="shared" si="193"/>
        <v/>
      </c>
      <c r="Z391" s="20" t="str">
        <f t="shared" si="194"/>
        <v/>
      </c>
      <c r="AA391" s="20" t="str">
        <f t="shared" si="195"/>
        <v/>
      </c>
      <c r="AB391" s="20" t="str">
        <f t="shared" si="196"/>
        <v/>
      </c>
      <c r="AC391" s="20" t="str">
        <f t="shared" si="197"/>
        <v/>
      </c>
      <c r="AD391" s="20" t="str">
        <f t="shared" si="198"/>
        <v/>
      </c>
      <c r="AE391" s="20" t="str">
        <f>IF(E391="","",SUM( INDEX( $H$9, 1) : H391))</f>
        <v/>
      </c>
      <c r="AF391" s="20" t="str">
        <f t="shared" si="199"/>
        <v/>
      </c>
      <c r="AG391" s="20" t="str">
        <f>IF(E391="","",SUM($AF$9:AF391))</f>
        <v/>
      </c>
      <c r="AH391" s="43" t="str">
        <f t="shared" si="200"/>
        <v/>
      </c>
      <c r="AI391" s="20" t="str">
        <f t="shared" si="201"/>
        <v/>
      </c>
      <c r="AJ391" s="20" t="str">
        <f t="shared" si="202"/>
        <v/>
      </c>
      <c r="AK391" s="20" t="str">
        <f t="shared" si="203"/>
        <v/>
      </c>
      <c r="AL391" s="20" t="str">
        <f>IF(E391="","",SUM( INDEX($I$9, 1) : I391))</f>
        <v/>
      </c>
      <c r="AM391" s="20" t="str">
        <f t="shared" si="204"/>
        <v/>
      </c>
      <c r="AN391" s="20" t="str">
        <f>IF(E391="","",SUM( INDEX($AM$9, 1) : AM391))</f>
        <v/>
      </c>
      <c r="AO391" s="43" t="str">
        <f t="shared" si="205"/>
        <v/>
      </c>
      <c r="AP391" s="43" t="str">
        <f t="shared" si="206"/>
        <v/>
      </c>
      <c r="AQ391" s="35" t="str">
        <f t="shared" si="207"/>
        <v/>
      </c>
      <c r="AR391" s="35" t="str">
        <f t="shared" si="208"/>
        <v/>
      </c>
      <c r="AS391" s="35" t="str">
        <f t="shared" si="209"/>
        <v/>
      </c>
      <c r="AT391" s="35" t="str">
        <f t="shared" si="210"/>
        <v/>
      </c>
      <c r="AU391" s="35" t="str">
        <f t="shared" si="211"/>
        <v/>
      </c>
      <c r="AV391" s="35" t="str">
        <f t="shared" si="212"/>
        <v/>
      </c>
      <c r="AW391" s="58" t="str">
        <f t="shared" si="213"/>
        <v/>
      </c>
      <c r="AX391" s="62" t="str">
        <f t="shared" si="214"/>
        <v/>
      </c>
      <c r="AY391" s="62" t="str">
        <f t="shared" si="215"/>
        <v/>
      </c>
      <c r="AZ391" s="62" t="str">
        <f t="shared" si="216"/>
        <v/>
      </c>
      <c r="BA391" s="62" t="str">
        <f t="shared" si="217"/>
        <v/>
      </c>
      <c r="BB391" s="62" t="str">
        <f t="shared" si="218"/>
        <v/>
      </c>
      <c r="BC391" s="62" t="str">
        <f t="shared" si="219"/>
        <v/>
      </c>
      <c r="BD391" s="69" t="str">
        <f t="shared" si="220"/>
        <v/>
      </c>
      <c r="BE391" s="69" t="str">
        <f t="shared" si="221"/>
        <v/>
      </c>
      <c r="BF391" s="69" t="str">
        <f>IF(Z391=Z392,"",SUM(AW$9:AW391)-SUM(BF$9:BF390))</f>
        <v/>
      </c>
      <c r="BG391" s="12">
        <f t="shared" si="223"/>
        <v>383</v>
      </c>
    </row>
    <row r="392" spans="1:59" ht="20.100000000000001" customHeight="1">
      <c r="A392" s="13">
        <f t="shared" si="222"/>
        <v>384</v>
      </c>
      <c r="B392" s="153"/>
      <c r="C392" s="33"/>
      <c r="D392" s="33"/>
      <c r="E392" s="154"/>
      <c r="F392" s="155"/>
      <c r="G392" s="156"/>
      <c r="H392" s="19" t="str">
        <f t="shared" si="187"/>
        <v/>
      </c>
      <c r="I392" s="157"/>
      <c r="J392" s="19" t="str">
        <f t="shared" si="188"/>
        <v/>
      </c>
      <c r="K392" s="33"/>
      <c r="L392" s="34"/>
      <c r="M392" s="34"/>
      <c r="N392" s="19" t="str">
        <f t="shared" si="189"/>
        <v/>
      </c>
      <c r="O392" s="157"/>
      <c r="P392" s="19" t="str">
        <f t="shared" si="190"/>
        <v/>
      </c>
      <c r="Q392" s="19" t="str">
        <f t="shared" si="191"/>
        <v/>
      </c>
      <c r="R392" s="22"/>
      <c r="S392" s="33"/>
      <c r="T392" s="35" t="str">
        <f>IF(E392="","",Instructions!$B$5)</f>
        <v/>
      </c>
      <c r="U392" s="75" t="str">
        <f>IF(E392="","",Instructions!$C$5)</f>
        <v/>
      </c>
      <c r="V392" s="87" t="str">
        <f t="shared" si="192"/>
        <v/>
      </c>
      <c r="W392" s="72" t="str">
        <f>IF(E392="","",VLOOKUP(D392,Supervisors!$B$9:$F$32,5,FALSE))</f>
        <v/>
      </c>
      <c r="X392" s="72" t="str">
        <f>IF(E392="","",VLOOKUP(D392,Supervisors!$B$9:$G$32,6,FALSE))</f>
        <v/>
      </c>
      <c r="Y392" s="20" t="str">
        <f t="shared" si="193"/>
        <v/>
      </c>
      <c r="Z392" s="20" t="str">
        <f t="shared" si="194"/>
        <v/>
      </c>
      <c r="AA392" s="20" t="str">
        <f t="shared" si="195"/>
        <v/>
      </c>
      <c r="AB392" s="20" t="str">
        <f t="shared" si="196"/>
        <v/>
      </c>
      <c r="AC392" s="20" t="str">
        <f t="shared" si="197"/>
        <v/>
      </c>
      <c r="AD392" s="20" t="str">
        <f t="shared" si="198"/>
        <v/>
      </c>
      <c r="AE392" s="20" t="str">
        <f>IF(E392="","",SUM( INDEX( $H$9, 1) : H392))</f>
        <v/>
      </c>
      <c r="AF392" s="20" t="str">
        <f t="shared" si="199"/>
        <v/>
      </c>
      <c r="AG392" s="20" t="str">
        <f>IF(E392="","",SUM($AF$9:AF392))</f>
        <v/>
      </c>
      <c r="AH392" s="43" t="str">
        <f t="shared" si="200"/>
        <v/>
      </c>
      <c r="AI392" s="20" t="str">
        <f t="shared" si="201"/>
        <v/>
      </c>
      <c r="AJ392" s="20" t="str">
        <f t="shared" si="202"/>
        <v/>
      </c>
      <c r="AK392" s="20" t="str">
        <f t="shared" si="203"/>
        <v/>
      </c>
      <c r="AL392" s="20" t="str">
        <f>IF(E392="","",SUM( INDEX($I$9, 1) : I392))</f>
        <v/>
      </c>
      <c r="AM392" s="20" t="str">
        <f t="shared" si="204"/>
        <v/>
      </c>
      <c r="AN392" s="20" t="str">
        <f>IF(E392="","",SUM( INDEX($AM$9, 1) : AM392))</f>
        <v/>
      </c>
      <c r="AO392" s="43" t="str">
        <f t="shared" si="205"/>
        <v/>
      </c>
      <c r="AP392" s="43" t="str">
        <f t="shared" si="206"/>
        <v/>
      </c>
      <c r="AQ392" s="35" t="str">
        <f t="shared" si="207"/>
        <v/>
      </c>
      <c r="AR392" s="35" t="str">
        <f t="shared" si="208"/>
        <v/>
      </c>
      <c r="AS392" s="35" t="str">
        <f t="shared" si="209"/>
        <v/>
      </c>
      <c r="AT392" s="35" t="str">
        <f t="shared" si="210"/>
        <v/>
      </c>
      <c r="AU392" s="35" t="str">
        <f t="shared" si="211"/>
        <v/>
      </c>
      <c r="AV392" s="35" t="str">
        <f t="shared" si="212"/>
        <v/>
      </c>
      <c r="AW392" s="58" t="str">
        <f t="shared" si="213"/>
        <v/>
      </c>
      <c r="AX392" s="62" t="str">
        <f t="shared" si="214"/>
        <v/>
      </c>
      <c r="AY392" s="62" t="str">
        <f t="shared" si="215"/>
        <v/>
      </c>
      <c r="AZ392" s="62" t="str">
        <f t="shared" si="216"/>
        <v/>
      </c>
      <c r="BA392" s="62" t="str">
        <f t="shared" si="217"/>
        <v/>
      </c>
      <c r="BB392" s="62" t="str">
        <f t="shared" si="218"/>
        <v/>
      </c>
      <c r="BC392" s="62" t="str">
        <f t="shared" si="219"/>
        <v/>
      </c>
      <c r="BD392" s="69" t="str">
        <f t="shared" si="220"/>
        <v/>
      </c>
      <c r="BE392" s="69" t="str">
        <f t="shared" si="221"/>
        <v/>
      </c>
      <c r="BF392" s="69" t="str">
        <f>IF(Z392=Z393,"",SUM(AW$9:AW392)-SUM(BF$9:BF391))</f>
        <v/>
      </c>
      <c r="BG392" s="12">
        <f t="shared" si="223"/>
        <v>384</v>
      </c>
    </row>
    <row r="393" spans="1:59" ht="20.100000000000001" customHeight="1">
      <c r="A393" s="13">
        <f t="shared" si="222"/>
        <v>385</v>
      </c>
      <c r="B393" s="153"/>
      <c r="C393" s="33"/>
      <c r="D393" s="33"/>
      <c r="E393" s="154"/>
      <c r="F393" s="155"/>
      <c r="G393" s="156"/>
      <c r="H393" s="19" t="str">
        <f t="shared" ref="H393:H456" si="224">IF(E393="","",(ROUND((G393-F393),2) * 24))</f>
        <v/>
      </c>
      <c r="I393" s="157"/>
      <c r="J393" s="19" t="str">
        <f t="shared" ref="J393:J456" si="225">IF(H393="","",H393-I393)</f>
        <v/>
      </c>
      <c r="K393" s="33"/>
      <c r="L393" s="34"/>
      <c r="M393" s="34"/>
      <c r="N393" s="19" t="str">
        <f t="shared" ref="N393:N456" si="226">IF(E393="","",(ROUND((M393-L393),2) * 24))</f>
        <v/>
      </c>
      <c r="O393" s="157"/>
      <c r="P393" s="19" t="str">
        <f t="shared" ref="P393:P456" si="227">IF(N393=0,"",IF(ISERROR(N393-O393),"",N393-O393))</f>
        <v/>
      </c>
      <c r="Q393" s="19" t="str">
        <f t="shared" ref="Q393:Q456" si="228">IF(H393="","",H393-N393)</f>
        <v/>
      </c>
      <c r="R393" s="22"/>
      <c r="S393" s="33"/>
      <c r="T393" s="35" t="str">
        <f>IF(E393="","",Instructions!$B$5)</f>
        <v/>
      </c>
      <c r="U393" s="75" t="str">
        <f>IF(E393="","",Instructions!$C$5)</f>
        <v/>
      </c>
      <c r="V393" s="87" t="str">
        <f t="shared" ref="V393:V456" si="229">IF(E393="","",IF(U393="BCBA",1,IF(U393="BCaBA",2,"")))</f>
        <v/>
      </c>
      <c r="W393" s="72" t="str">
        <f>IF(E393="","",VLOOKUP(D393,Supervisors!$B$9:$F$32,5,FALSE))</f>
        <v/>
      </c>
      <c r="X393" s="72" t="str">
        <f>IF(E393="","",VLOOKUP(D393,Supervisors!$B$9:$G$32,6,FALSE))</f>
        <v/>
      </c>
      <c r="Y393" s="20" t="str">
        <f t="shared" ref="Y393:Y456" si="230">IF(E393="","",TEXT(E393,"yyyy"))</f>
        <v/>
      </c>
      <c r="Z393" s="20" t="str">
        <f t="shared" ref="Z393:Z456" si="231">IF(E393="","",TEXT(E393,"mmmm"))</f>
        <v/>
      </c>
      <c r="AA393" s="20" t="str">
        <f t="shared" ref="AA393:AA456" si="232">IF(E393="","",TEXT(E393,"dd"))</f>
        <v/>
      </c>
      <c r="AB393" s="20" t="str">
        <f t="shared" ref="AB393:AB456" si="233">IF(E393="","",TEXT(E393, "yyyy-mm"))</f>
        <v/>
      </c>
      <c r="AC393" s="20" t="str">
        <f t="shared" ref="AC393:AC456" si="234">IF(E393="","",IF(B393="Supervised Independent Fieldwork", "-1", IF(B393="Practicum", "-2", IF(B393="Intensive Practicum","-3",""))))</f>
        <v/>
      </c>
      <c r="AD393" s="20" t="str">
        <f t="shared" ref="AD393:AD456" si="235">AB393&amp;AC393</f>
        <v/>
      </c>
      <c r="AE393" s="20" t="str">
        <f>IF(E393="","",SUM( INDEX( $H$9, 1) : H393))</f>
        <v/>
      </c>
      <c r="AF393" s="20" t="str">
        <f t="shared" ref="AF393:AF456" si="236">IF(E393="","",IF(B393="Supervised Independent Fieldwork",H393, IF(B393="Practicum",H393*1.5,IF(B393="Intensive Practicum",H393*2,""))))</f>
        <v/>
      </c>
      <c r="AG393" s="20" t="str">
        <f>IF(E393="","",SUM($AF$9:AF393))</f>
        <v/>
      </c>
      <c r="AH393" s="43" t="str">
        <f t="shared" ref="AH393:AH456" si="237">IF(E393="","",IF(U393="BCBA",AG393/1500,IF(U393="BCaBA",AG393/1000,"")))</f>
        <v/>
      </c>
      <c r="AI393" s="20" t="str">
        <f t="shared" ref="AI393:AI456" si="238">IF(E393="","",IF(B393="Supervised Independent Fieldwork",H393,""))</f>
        <v/>
      </c>
      <c r="AJ393" s="20" t="str">
        <f t="shared" ref="AJ393:AJ456" si="239">IF(E393="","",IF(B393="Practicum",H393,""))</f>
        <v/>
      </c>
      <c r="AK393" s="20" t="str">
        <f t="shared" ref="AK393:AK456" si="240">IF(E393="","",IF(B393="Intensive Practicum",H393,""))</f>
        <v/>
      </c>
      <c r="AL393" s="20" t="str">
        <f>IF(E393="","",SUM( INDEX($I$9, 1) : I393))</f>
        <v/>
      </c>
      <c r="AM393" s="20" t="str">
        <f t="shared" ref="AM393:AM456" si="241">IF(E393="","",IF(B393="Supervised Independent Fieldwork",I393, IF(B393="Practicum",I393*1.5,IF(B393="Intensive Practicum",I393*2,""))))</f>
        <v/>
      </c>
      <c r="AN393" s="20" t="str">
        <f>IF(E393="","",SUM( INDEX($AM$9, 1) : AM393))</f>
        <v/>
      </c>
      <c r="AO393" s="43" t="str">
        <f t="shared" ref="AO393:AO456" si="242">IF(E393="","",IF(U393="BCaBA",MIN(100%,AN393/1000), IF(U393="BCBA",MIN(100%,AN393/1500),0)))</f>
        <v/>
      </c>
      <c r="AP393" s="43" t="str">
        <f t="shared" ref="AP393:AP456" si="243">IF(Z393=Z394,"",AO393)</f>
        <v/>
      </c>
      <c r="AQ393" s="35" t="str">
        <f t="shared" ref="AQ393:AQ456" si="244">IF(E393="","",IF(OR(K393="No Supervision Session",K393=""),1,""))</f>
        <v/>
      </c>
      <c r="AR393" s="35" t="str">
        <f t="shared" ref="AR393:AR456" si="245">IF(E393="","",IF(K393="Face-to-Face",1,""))</f>
        <v/>
      </c>
      <c r="AS393" s="35" t="str">
        <f t="shared" ref="AS393:AS456" si="246">IF(E393="","",IF(K393="Video Conferencing",1,""))</f>
        <v/>
      </c>
      <c r="AT393" s="35" t="str">
        <f t="shared" ref="AT393:AT456" si="247">IF(E393="","",IF(K393="Telephone",1,""))</f>
        <v/>
      </c>
      <c r="AU393" s="35" t="str">
        <f t="shared" ref="AU393:AU456" si="248">IF(E393="","",IF(N393&gt;0,COUNT(N393),""))</f>
        <v/>
      </c>
      <c r="AV393" s="35" t="str">
        <f t="shared" ref="AV393:AV456" si="249">IF(E393="","",IF(E393="","",IF(R393="Yes",1,"")))</f>
        <v/>
      </c>
      <c r="AW393" s="58" t="str">
        <f t="shared" ref="AW393:AW456" si="250">IF(E393="","",IF(E393&lt;X393,1,IF(E393&lt;W393,1,"")))</f>
        <v/>
      </c>
      <c r="AX393" s="62" t="str">
        <f t="shared" ref="AX393:AX456" si="251">IF(E393="","",IF(AW393="",H393,0))</f>
        <v/>
      </c>
      <c r="AY393" s="62" t="str">
        <f t="shared" ref="AY393:AY456" si="252">IF(E393="","",IF(AW393="", I393,0))</f>
        <v/>
      </c>
      <c r="AZ393" s="62" t="str">
        <f t="shared" ref="AZ393:AZ456" si="253">IF(E393="","",IF(AW393&lt;&gt;"",0,IF(B393="Supervised Independent Fieldwork",AX393,IF(B393="Practicum",AX393*1.5,IF(B393="Intensive Practicum",AX393*2,0)))))</f>
        <v/>
      </c>
      <c r="BA393" s="62" t="str">
        <f t="shared" ref="BA393:BA456" si="254">IF(E393="","",IF(AW393="", N393,0))</f>
        <v/>
      </c>
      <c r="BB393" s="62" t="str">
        <f t="shared" ref="BB393:BB456" si="255">IF(E393="","",IF(AW393="",P393,0))</f>
        <v/>
      </c>
      <c r="BC393" s="62" t="str">
        <f t="shared" ref="BC393:BC456" si="256">IF(E393="","",IF(AW393="",Q393,0))</f>
        <v/>
      </c>
      <c r="BD393" s="69" t="str">
        <f t="shared" ref="BD393:BD456" si="257">IF(AW393="", AU393,"")</f>
        <v/>
      </c>
      <c r="BE393" s="69" t="str">
        <f t="shared" ref="BE393:BE456" si="258">IF(AW393="", AV393,"")</f>
        <v/>
      </c>
      <c r="BF393" s="69" t="str">
        <f>IF(Z393=Z394,"",SUM(AW$9:AW393)-SUM(BF$9:BF392))</f>
        <v/>
      </c>
      <c r="BG393" s="12">
        <f t="shared" si="223"/>
        <v>385</v>
      </c>
    </row>
    <row r="394" spans="1:59" ht="20.100000000000001" customHeight="1">
      <c r="A394" s="13">
        <f t="shared" si="222"/>
        <v>386</v>
      </c>
      <c r="B394" s="153"/>
      <c r="C394" s="33"/>
      <c r="D394" s="33"/>
      <c r="E394" s="154"/>
      <c r="F394" s="155"/>
      <c r="G394" s="156"/>
      <c r="H394" s="19" t="str">
        <f t="shared" si="224"/>
        <v/>
      </c>
      <c r="I394" s="157"/>
      <c r="J394" s="19" t="str">
        <f t="shared" si="225"/>
        <v/>
      </c>
      <c r="K394" s="33"/>
      <c r="L394" s="34"/>
      <c r="M394" s="34"/>
      <c r="N394" s="19" t="str">
        <f t="shared" si="226"/>
        <v/>
      </c>
      <c r="O394" s="157"/>
      <c r="P394" s="19" t="str">
        <f t="shared" si="227"/>
        <v/>
      </c>
      <c r="Q394" s="19" t="str">
        <f t="shared" si="228"/>
        <v/>
      </c>
      <c r="R394" s="22"/>
      <c r="S394" s="33"/>
      <c r="T394" s="35" t="str">
        <f>IF(E394="","",Instructions!$B$5)</f>
        <v/>
      </c>
      <c r="U394" s="75" t="str">
        <f>IF(E394="","",Instructions!$C$5)</f>
        <v/>
      </c>
      <c r="V394" s="87" t="str">
        <f t="shared" si="229"/>
        <v/>
      </c>
      <c r="W394" s="72" t="str">
        <f>IF(E394="","",VLOOKUP(D394,Supervisors!$B$9:$F$32,5,FALSE))</f>
        <v/>
      </c>
      <c r="X394" s="72" t="str">
        <f>IF(E394="","",VLOOKUP(D394,Supervisors!$B$9:$G$32,6,FALSE))</f>
        <v/>
      </c>
      <c r="Y394" s="20" t="str">
        <f t="shared" si="230"/>
        <v/>
      </c>
      <c r="Z394" s="20" t="str">
        <f t="shared" si="231"/>
        <v/>
      </c>
      <c r="AA394" s="20" t="str">
        <f t="shared" si="232"/>
        <v/>
      </c>
      <c r="AB394" s="20" t="str">
        <f t="shared" si="233"/>
        <v/>
      </c>
      <c r="AC394" s="20" t="str">
        <f t="shared" si="234"/>
        <v/>
      </c>
      <c r="AD394" s="20" t="str">
        <f t="shared" si="235"/>
        <v/>
      </c>
      <c r="AE394" s="20" t="str">
        <f>IF(E394="","",SUM( INDEX( $H$9, 1) : H394))</f>
        <v/>
      </c>
      <c r="AF394" s="20" t="str">
        <f t="shared" si="236"/>
        <v/>
      </c>
      <c r="AG394" s="20" t="str">
        <f>IF(E394="","",SUM($AF$9:AF394))</f>
        <v/>
      </c>
      <c r="AH394" s="43" t="str">
        <f t="shared" si="237"/>
        <v/>
      </c>
      <c r="AI394" s="20" t="str">
        <f t="shared" si="238"/>
        <v/>
      </c>
      <c r="AJ394" s="20" t="str">
        <f t="shared" si="239"/>
        <v/>
      </c>
      <c r="AK394" s="20" t="str">
        <f t="shared" si="240"/>
        <v/>
      </c>
      <c r="AL394" s="20" t="str">
        <f>IF(E394="","",SUM( INDEX($I$9, 1) : I394))</f>
        <v/>
      </c>
      <c r="AM394" s="20" t="str">
        <f t="shared" si="241"/>
        <v/>
      </c>
      <c r="AN394" s="20" t="str">
        <f>IF(E394="","",SUM( INDEX($AM$9, 1) : AM394))</f>
        <v/>
      </c>
      <c r="AO394" s="43" t="str">
        <f t="shared" si="242"/>
        <v/>
      </c>
      <c r="AP394" s="43" t="str">
        <f t="shared" si="243"/>
        <v/>
      </c>
      <c r="AQ394" s="35" t="str">
        <f t="shared" si="244"/>
        <v/>
      </c>
      <c r="AR394" s="35" t="str">
        <f t="shared" si="245"/>
        <v/>
      </c>
      <c r="AS394" s="35" t="str">
        <f t="shared" si="246"/>
        <v/>
      </c>
      <c r="AT394" s="35" t="str">
        <f t="shared" si="247"/>
        <v/>
      </c>
      <c r="AU394" s="35" t="str">
        <f t="shared" si="248"/>
        <v/>
      </c>
      <c r="AV394" s="35" t="str">
        <f t="shared" si="249"/>
        <v/>
      </c>
      <c r="AW394" s="58" t="str">
        <f t="shared" si="250"/>
        <v/>
      </c>
      <c r="AX394" s="62" t="str">
        <f t="shared" si="251"/>
        <v/>
      </c>
      <c r="AY394" s="62" t="str">
        <f t="shared" si="252"/>
        <v/>
      </c>
      <c r="AZ394" s="62" t="str">
        <f t="shared" si="253"/>
        <v/>
      </c>
      <c r="BA394" s="62" t="str">
        <f t="shared" si="254"/>
        <v/>
      </c>
      <c r="BB394" s="62" t="str">
        <f t="shared" si="255"/>
        <v/>
      </c>
      <c r="BC394" s="62" t="str">
        <f t="shared" si="256"/>
        <v/>
      </c>
      <c r="BD394" s="69" t="str">
        <f t="shared" si="257"/>
        <v/>
      </c>
      <c r="BE394" s="69" t="str">
        <f t="shared" si="258"/>
        <v/>
      </c>
      <c r="BF394" s="69" t="str">
        <f>IF(Z394=Z395,"",SUM(AW$9:AW394)-SUM(BF$9:BF393))</f>
        <v/>
      </c>
      <c r="BG394" s="12">
        <f t="shared" si="223"/>
        <v>386</v>
      </c>
    </row>
    <row r="395" spans="1:59" ht="20.100000000000001" customHeight="1">
      <c r="A395" s="13">
        <f t="shared" si="222"/>
        <v>387</v>
      </c>
      <c r="B395" s="153"/>
      <c r="C395" s="33"/>
      <c r="D395" s="33"/>
      <c r="E395" s="154"/>
      <c r="F395" s="155"/>
      <c r="G395" s="156"/>
      <c r="H395" s="19" t="str">
        <f t="shared" si="224"/>
        <v/>
      </c>
      <c r="I395" s="157"/>
      <c r="J395" s="19" t="str">
        <f t="shared" si="225"/>
        <v/>
      </c>
      <c r="K395" s="33"/>
      <c r="L395" s="34"/>
      <c r="M395" s="34"/>
      <c r="N395" s="19" t="str">
        <f t="shared" si="226"/>
        <v/>
      </c>
      <c r="O395" s="157"/>
      <c r="P395" s="19" t="str">
        <f t="shared" si="227"/>
        <v/>
      </c>
      <c r="Q395" s="19" t="str">
        <f t="shared" si="228"/>
        <v/>
      </c>
      <c r="R395" s="22"/>
      <c r="S395" s="33"/>
      <c r="T395" s="35" t="str">
        <f>IF(E395="","",Instructions!$B$5)</f>
        <v/>
      </c>
      <c r="U395" s="75" t="str">
        <f>IF(E395="","",Instructions!$C$5)</f>
        <v/>
      </c>
      <c r="V395" s="87" t="str">
        <f t="shared" si="229"/>
        <v/>
      </c>
      <c r="W395" s="72" t="str">
        <f>IF(E395="","",VLOOKUP(D395,Supervisors!$B$9:$F$32,5,FALSE))</f>
        <v/>
      </c>
      <c r="X395" s="72" t="str">
        <f>IF(E395="","",VLOOKUP(D395,Supervisors!$B$9:$G$32,6,FALSE))</f>
        <v/>
      </c>
      <c r="Y395" s="20" t="str">
        <f t="shared" si="230"/>
        <v/>
      </c>
      <c r="Z395" s="20" t="str">
        <f t="shared" si="231"/>
        <v/>
      </c>
      <c r="AA395" s="20" t="str">
        <f t="shared" si="232"/>
        <v/>
      </c>
      <c r="AB395" s="20" t="str">
        <f t="shared" si="233"/>
        <v/>
      </c>
      <c r="AC395" s="20" t="str">
        <f t="shared" si="234"/>
        <v/>
      </c>
      <c r="AD395" s="20" t="str">
        <f t="shared" si="235"/>
        <v/>
      </c>
      <c r="AE395" s="20" t="str">
        <f>IF(E395="","",SUM( INDEX( $H$9, 1) : H395))</f>
        <v/>
      </c>
      <c r="AF395" s="20" t="str">
        <f t="shared" si="236"/>
        <v/>
      </c>
      <c r="AG395" s="20" t="str">
        <f>IF(E395="","",SUM($AF$9:AF395))</f>
        <v/>
      </c>
      <c r="AH395" s="43" t="str">
        <f t="shared" si="237"/>
        <v/>
      </c>
      <c r="AI395" s="20" t="str">
        <f t="shared" si="238"/>
        <v/>
      </c>
      <c r="AJ395" s="20" t="str">
        <f t="shared" si="239"/>
        <v/>
      </c>
      <c r="AK395" s="20" t="str">
        <f t="shared" si="240"/>
        <v/>
      </c>
      <c r="AL395" s="20" t="str">
        <f>IF(E395="","",SUM( INDEX($I$9, 1) : I395))</f>
        <v/>
      </c>
      <c r="AM395" s="20" t="str">
        <f t="shared" si="241"/>
        <v/>
      </c>
      <c r="AN395" s="20" t="str">
        <f>IF(E395="","",SUM( INDEX($AM$9, 1) : AM395))</f>
        <v/>
      </c>
      <c r="AO395" s="43" t="str">
        <f t="shared" si="242"/>
        <v/>
      </c>
      <c r="AP395" s="43" t="str">
        <f t="shared" si="243"/>
        <v/>
      </c>
      <c r="AQ395" s="35" t="str">
        <f t="shared" si="244"/>
        <v/>
      </c>
      <c r="AR395" s="35" t="str">
        <f t="shared" si="245"/>
        <v/>
      </c>
      <c r="AS395" s="35" t="str">
        <f t="shared" si="246"/>
        <v/>
      </c>
      <c r="AT395" s="35" t="str">
        <f t="shared" si="247"/>
        <v/>
      </c>
      <c r="AU395" s="35" t="str">
        <f t="shared" si="248"/>
        <v/>
      </c>
      <c r="AV395" s="35" t="str">
        <f t="shared" si="249"/>
        <v/>
      </c>
      <c r="AW395" s="58" t="str">
        <f t="shared" si="250"/>
        <v/>
      </c>
      <c r="AX395" s="62" t="str">
        <f t="shared" si="251"/>
        <v/>
      </c>
      <c r="AY395" s="62" t="str">
        <f t="shared" si="252"/>
        <v/>
      </c>
      <c r="AZ395" s="62" t="str">
        <f t="shared" si="253"/>
        <v/>
      </c>
      <c r="BA395" s="62" t="str">
        <f t="shared" si="254"/>
        <v/>
      </c>
      <c r="BB395" s="62" t="str">
        <f t="shared" si="255"/>
        <v/>
      </c>
      <c r="BC395" s="62" t="str">
        <f t="shared" si="256"/>
        <v/>
      </c>
      <c r="BD395" s="69" t="str">
        <f t="shared" si="257"/>
        <v/>
      </c>
      <c r="BE395" s="69" t="str">
        <f t="shared" si="258"/>
        <v/>
      </c>
      <c r="BF395" s="69" t="str">
        <f>IF(Z395=Z396,"",SUM(AW$9:AW395)-SUM(BF$9:BF394))</f>
        <v/>
      </c>
      <c r="BG395" s="12">
        <f t="shared" si="223"/>
        <v>387</v>
      </c>
    </row>
    <row r="396" spans="1:59" ht="20.100000000000001" customHeight="1">
      <c r="A396" s="13">
        <f t="shared" si="222"/>
        <v>388</v>
      </c>
      <c r="B396" s="153"/>
      <c r="C396" s="33"/>
      <c r="D396" s="33"/>
      <c r="E396" s="154"/>
      <c r="F396" s="155"/>
      <c r="G396" s="156"/>
      <c r="H396" s="19" t="str">
        <f t="shared" si="224"/>
        <v/>
      </c>
      <c r="I396" s="157"/>
      <c r="J396" s="19" t="str">
        <f t="shared" si="225"/>
        <v/>
      </c>
      <c r="K396" s="33"/>
      <c r="L396" s="34"/>
      <c r="M396" s="34"/>
      <c r="N396" s="19" t="str">
        <f t="shared" si="226"/>
        <v/>
      </c>
      <c r="O396" s="157"/>
      <c r="P396" s="19" t="str">
        <f t="shared" si="227"/>
        <v/>
      </c>
      <c r="Q396" s="19" t="str">
        <f t="shared" si="228"/>
        <v/>
      </c>
      <c r="R396" s="22"/>
      <c r="S396" s="33"/>
      <c r="T396" s="35" t="str">
        <f>IF(E396="","",Instructions!$B$5)</f>
        <v/>
      </c>
      <c r="U396" s="75" t="str">
        <f>IF(E396="","",Instructions!$C$5)</f>
        <v/>
      </c>
      <c r="V396" s="87" t="str">
        <f t="shared" si="229"/>
        <v/>
      </c>
      <c r="W396" s="72" t="str">
        <f>IF(E396="","",VLOOKUP(D396,Supervisors!$B$9:$F$32,5,FALSE))</f>
        <v/>
      </c>
      <c r="X396" s="72" t="str">
        <f>IF(E396="","",VLOOKUP(D396,Supervisors!$B$9:$G$32,6,FALSE))</f>
        <v/>
      </c>
      <c r="Y396" s="20" t="str">
        <f t="shared" si="230"/>
        <v/>
      </c>
      <c r="Z396" s="20" t="str">
        <f t="shared" si="231"/>
        <v/>
      </c>
      <c r="AA396" s="20" t="str">
        <f t="shared" si="232"/>
        <v/>
      </c>
      <c r="AB396" s="20" t="str">
        <f t="shared" si="233"/>
        <v/>
      </c>
      <c r="AC396" s="20" t="str">
        <f t="shared" si="234"/>
        <v/>
      </c>
      <c r="AD396" s="20" t="str">
        <f t="shared" si="235"/>
        <v/>
      </c>
      <c r="AE396" s="20" t="str">
        <f>IF(E396="","",SUM( INDEX( $H$9, 1) : H396))</f>
        <v/>
      </c>
      <c r="AF396" s="20" t="str">
        <f t="shared" si="236"/>
        <v/>
      </c>
      <c r="AG396" s="20" t="str">
        <f>IF(E396="","",SUM($AF$9:AF396))</f>
        <v/>
      </c>
      <c r="AH396" s="43" t="str">
        <f t="shared" si="237"/>
        <v/>
      </c>
      <c r="AI396" s="20" t="str">
        <f t="shared" si="238"/>
        <v/>
      </c>
      <c r="AJ396" s="20" t="str">
        <f t="shared" si="239"/>
        <v/>
      </c>
      <c r="AK396" s="20" t="str">
        <f t="shared" si="240"/>
        <v/>
      </c>
      <c r="AL396" s="20" t="str">
        <f>IF(E396="","",SUM( INDEX($I$9, 1) : I396))</f>
        <v/>
      </c>
      <c r="AM396" s="20" t="str">
        <f t="shared" si="241"/>
        <v/>
      </c>
      <c r="AN396" s="20" t="str">
        <f>IF(E396="","",SUM( INDEX($AM$9, 1) : AM396))</f>
        <v/>
      </c>
      <c r="AO396" s="43" t="str">
        <f t="shared" si="242"/>
        <v/>
      </c>
      <c r="AP396" s="43" t="str">
        <f t="shared" si="243"/>
        <v/>
      </c>
      <c r="AQ396" s="35" t="str">
        <f t="shared" si="244"/>
        <v/>
      </c>
      <c r="AR396" s="35" t="str">
        <f t="shared" si="245"/>
        <v/>
      </c>
      <c r="AS396" s="35" t="str">
        <f t="shared" si="246"/>
        <v/>
      </c>
      <c r="AT396" s="35" t="str">
        <f t="shared" si="247"/>
        <v/>
      </c>
      <c r="AU396" s="35" t="str">
        <f t="shared" si="248"/>
        <v/>
      </c>
      <c r="AV396" s="35" t="str">
        <f t="shared" si="249"/>
        <v/>
      </c>
      <c r="AW396" s="58" t="str">
        <f t="shared" si="250"/>
        <v/>
      </c>
      <c r="AX396" s="62" t="str">
        <f t="shared" si="251"/>
        <v/>
      </c>
      <c r="AY396" s="62" t="str">
        <f t="shared" si="252"/>
        <v/>
      </c>
      <c r="AZ396" s="62" t="str">
        <f t="shared" si="253"/>
        <v/>
      </c>
      <c r="BA396" s="62" t="str">
        <f t="shared" si="254"/>
        <v/>
      </c>
      <c r="BB396" s="62" t="str">
        <f t="shared" si="255"/>
        <v/>
      </c>
      <c r="BC396" s="62" t="str">
        <f t="shared" si="256"/>
        <v/>
      </c>
      <c r="BD396" s="69" t="str">
        <f t="shared" si="257"/>
        <v/>
      </c>
      <c r="BE396" s="69" t="str">
        <f t="shared" si="258"/>
        <v/>
      </c>
      <c r="BF396" s="69" t="str">
        <f>IF(Z396=Z397,"",SUM(AW$9:AW396)-SUM(BF$9:BF395))</f>
        <v/>
      </c>
      <c r="BG396" s="12">
        <f t="shared" si="223"/>
        <v>388</v>
      </c>
    </row>
    <row r="397" spans="1:59" ht="20.100000000000001" customHeight="1">
      <c r="A397" s="13">
        <f t="shared" si="222"/>
        <v>389</v>
      </c>
      <c r="B397" s="153"/>
      <c r="C397" s="33"/>
      <c r="D397" s="33"/>
      <c r="E397" s="154"/>
      <c r="F397" s="155"/>
      <c r="G397" s="156"/>
      <c r="H397" s="19" t="str">
        <f t="shared" si="224"/>
        <v/>
      </c>
      <c r="I397" s="157"/>
      <c r="J397" s="19" t="str">
        <f t="shared" si="225"/>
        <v/>
      </c>
      <c r="K397" s="33"/>
      <c r="L397" s="34"/>
      <c r="M397" s="34"/>
      <c r="N397" s="19" t="str">
        <f t="shared" si="226"/>
        <v/>
      </c>
      <c r="O397" s="157"/>
      <c r="P397" s="19" t="str">
        <f t="shared" si="227"/>
        <v/>
      </c>
      <c r="Q397" s="19" t="str">
        <f t="shared" si="228"/>
        <v/>
      </c>
      <c r="R397" s="22"/>
      <c r="S397" s="33"/>
      <c r="T397" s="35" t="str">
        <f>IF(E397="","",Instructions!$B$5)</f>
        <v/>
      </c>
      <c r="U397" s="75" t="str">
        <f>IF(E397="","",Instructions!$C$5)</f>
        <v/>
      </c>
      <c r="V397" s="87" t="str">
        <f t="shared" si="229"/>
        <v/>
      </c>
      <c r="W397" s="72" t="str">
        <f>IF(E397="","",VLOOKUP(D397,Supervisors!$B$9:$F$32,5,FALSE))</f>
        <v/>
      </c>
      <c r="X397" s="72" t="str">
        <f>IF(E397="","",VLOOKUP(D397,Supervisors!$B$9:$G$32,6,FALSE))</f>
        <v/>
      </c>
      <c r="Y397" s="20" t="str">
        <f t="shared" si="230"/>
        <v/>
      </c>
      <c r="Z397" s="20" t="str">
        <f t="shared" si="231"/>
        <v/>
      </c>
      <c r="AA397" s="20" t="str">
        <f t="shared" si="232"/>
        <v/>
      </c>
      <c r="AB397" s="20" t="str">
        <f t="shared" si="233"/>
        <v/>
      </c>
      <c r="AC397" s="20" t="str">
        <f t="shared" si="234"/>
        <v/>
      </c>
      <c r="AD397" s="20" t="str">
        <f t="shared" si="235"/>
        <v/>
      </c>
      <c r="AE397" s="20" t="str">
        <f>IF(E397="","",SUM( INDEX( $H$9, 1) : H397))</f>
        <v/>
      </c>
      <c r="AF397" s="20" t="str">
        <f t="shared" si="236"/>
        <v/>
      </c>
      <c r="AG397" s="20" t="str">
        <f>IF(E397="","",SUM($AF$9:AF397))</f>
        <v/>
      </c>
      <c r="AH397" s="43" t="str">
        <f t="shared" si="237"/>
        <v/>
      </c>
      <c r="AI397" s="20" t="str">
        <f t="shared" si="238"/>
        <v/>
      </c>
      <c r="AJ397" s="20" t="str">
        <f t="shared" si="239"/>
        <v/>
      </c>
      <c r="AK397" s="20" t="str">
        <f t="shared" si="240"/>
        <v/>
      </c>
      <c r="AL397" s="20" t="str">
        <f>IF(E397="","",SUM( INDEX($I$9, 1) : I397))</f>
        <v/>
      </c>
      <c r="AM397" s="20" t="str">
        <f t="shared" si="241"/>
        <v/>
      </c>
      <c r="AN397" s="20" t="str">
        <f>IF(E397="","",SUM( INDEX($AM$9, 1) : AM397))</f>
        <v/>
      </c>
      <c r="AO397" s="43" t="str">
        <f t="shared" si="242"/>
        <v/>
      </c>
      <c r="AP397" s="43" t="str">
        <f t="shared" si="243"/>
        <v/>
      </c>
      <c r="AQ397" s="35" t="str">
        <f t="shared" si="244"/>
        <v/>
      </c>
      <c r="AR397" s="35" t="str">
        <f t="shared" si="245"/>
        <v/>
      </c>
      <c r="AS397" s="35" t="str">
        <f t="shared" si="246"/>
        <v/>
      </c>
      <c r="AT397" s="35" t="str">
        <f t="shared" si="247"/>
        <v/>
      </c>
      <c r="AU397" s="35" t="str">
        <f t="shared" si="248"/>
        <v/>
      </c>
      <c r="AV397" s="35" t="str">
        <f t="shared" si="249"/>
        <v/>
      </c>
      <c r="AW397" s="58" t="str">
        <f t="shared" si="250"/>
        <v/>
      </c>
      <c r="AX397" s="62" t="str">
        <f t="shared" si="251"/>
        <v/>
      </c>
      <c r="AY397" s="62" t="str">
        <f t="shared" si="252"/>
        <v/>
      </c>
      <c r="AZ397" s="62" t="str">
        <f t="shared" si="253"/>
        <v/>
      </c>
      <c r="BA397" s="62" t="str">
        <f t="shared" si="254"/>
        <v/>
      </c>
      <c r="BB397" s="62" t="str">
        <f t="shared" si="255"/>
        <v/>
      </c>
      <c r="BC397" s="62" t="str">
        <f t="shared" si="256"/>
        <v/>
      </c>
      <c r="BD397" s="69" t="str">
        <f t="shared" si="257"/>
        <v/>
      </c>
      <c r="BE397" s="69" t="str">
        <f t="shared" si="258"/>
        <v/>
      </c>
      <c r="BF397" s="69" t="str">
        <f>IF(Z397=Z398,"",SUM(AW$9:AW397)-SUM(BF$9:BF396))</f>
        <v/>
      </c>
      <c r="BG397" s="12">
        <f t="shared" si="223"/>
        <v>389</v>
      </c>
    </row>
    <row r="398" spans="1:59" ht="20.100000000000001" customHeight="1">
      <c r="A398" s="13">
        <f t="shared" si="222"/>
        <v>390</v>
      </c>
      <c r="B398" s="153"/>
      <c r="C398" s="33"/>
      <c r="D398" s="33"/>
      <c r="E398" s="154"/>
      <c r="F398" s="155"/>
      <c r="G398" s="156"/>
      <c r="H398" s="19" t="str">
        <f t="shared" si="224"/>
        <v/>
      </c>
      <c r="I398" s="157"/>
      <c r="J398" s="19" t="str">
        <f t="shared" si="225"/>
        <v/>
      </c>
      <c r="K398" s="33"/>
      <c r="L398" s="34"/>
      <c r="M398" s="34"/>
      <c r="N398" s="19" t="str">
        <f t="shared" si="226"/>
        <v/>
      </c>
      <c r="O398" s="157"/>
      <c r="P398" s="19" t="str">
        <f t="shared" si="227"/>
        <v/>
      </c>
      <c r="Q398" s="19" t="str">
        <f t="shared" si="228"/>
        <v/>
      </c>
      <c r="R398" s="22"/>
      <c r="S398" s="33"/>
      <c r="T398" s="35" t="str">
        <f>IF(E398="","",Instructions!$B$5)</f>
        <v/>
      </c>
      <c r="U398" s="75" t="str">
        <f>IF(E398="","",Instructions!$C$5)</f>
        <v/>
      </c>
      <c r="V398" s="87" t="str">
        <f t="shared" si="229"/>
        <v/>
      </c>
      <c r="W398" s="72" t="str">
        <f>IF(E398="","",VLOOKUP(D398,Supervisors!$B$9:$F$32,5,FALSE))</f>
        <v/>
      </c>
      <c r="X398" s="72" t="str">
        <f>IF(E398="","",VLOOKUP(D398,Supervisors!$B$9:$G$32,6,FALSE))</f>
        <v/>
      </c>
      <c r="Y398" s="20" t="str">
        <f t="shared" si="230"/>
        <v/>
      </c>
      <c r="Z398" s="20" t="str">
        <f t="shared" si="231"/>
        <v/>
      </c>
      <c r="AA398" s="20" t="str">
        <f t="shared" si="232"/>
        <v/>
      </c>
      <c r="AB398" s="20" t="str">
        <f t="shared" si="233"/>
        <v/>
      </c>
      <c r="AC398" s="20" t="str">
        <f t="shared" si="234"/>
        <v/>
      </c>
      <c r="AD398" s="20" t="str">
        <f t="shared" si="235"/>
        <v/>
      </c>
      <c r="AE398" s="20" t="str">
        <f>IF(E398="","",SUM( INDEX( $H$9, 1) : H398))</f>
        <v/>
      </c>
      <c r="AF398" s="20" t="str">
        <f t="shared" si="236"/>
        <v/>
      </c>
      <c r="AG398" s="20" t="str">
        <f>IF(E398="","",SUM($AF$9:AF398))</f>
        <v/>
      </c>
      <c r="AH398" s="43" t="str">
        <f t="shared" si="237"/>
        <v/>
      </c>
      <c r="AI398" s="20" t="str">
        <f t="shared" si="238"/>
        <v/>
      </c>
      <c r="AJ398" s="20" t="str">
        <f t="shared" si="239"/>
        <v/>
      </c>
      <c r="AK398" s="20" t="str">
        <f t="shared" si="240"/>
        <v/>
      </c>
      <c r="AL398" s="20" t="str">
        <f>IF(E398="","",SUM( INDEX($I$9, 1) : I398))</f>
        <v/>
      </c>
      <c r="AM398" s="20" t="str">
        <f t="shared" si="241"/>
        <v/>
      </c>
      <c r="AN398" s="20" t="str">
        <f>IF(E398="","",SUM( INDEX($AM$9, 1) : AM398))</f>
        <v/>
      </c>
      <c r="AO398" s="43" t="str">
        <f t="shared" si="242"/>
        <v/>
      </c>
      <c r="AP398" s="43" t="str">
        <f t="shared" si="243"/>
        <v/>
      </c>
      <c r="AQ398" s="35" t="str">
        <f t="shared" si="244"/>
        <v/>
      </c>
      <c r="AR398" s="35" t="str">
        <f t="shared" si="245"/>
        <v/>
      </c>
      <c r="AS398" s="35" t="str">
        <f t="shared" si="246"/>
        <v/>
      </c>
      <c r="AT398" s="35" t="str">
        <f t="shared" si="247"/>
        <v/>
      </c>
      <c r="AU398" s="35" t="str">
        <f t="shared" si="248"/>
        <v/>
      </c>
      <c r="AV398" s="35" t="str">
        <f t="shared" si="249"/>
        <v/>
      </c>
      <c r="AW398" s="58" t="str">
        <f t="shared" si="250"/>
        <v/>
      </c>
      <c r="AX398" s="62" t="str">
        <f t="shared" si="251"/>
        <v/>
      </c>
      <c r="AY398" s="62" t="str">
        <f t="shared" si="252"/>
        <v/>
      </c>
      <c r="AZ398" s="62" t="str">
        <f t="shared" si="253"/>
        <v/>
      </c>
      <c r="BA398" s="62" t="str">
        <f t="shared" si="254"/>
        <v/>
      </c>
      <c r="BB398" s="62" t="str">
        <f t="shared" si="255"/>
        <v/>
      </c>
      <c r="BC398" s="62" t="str">
        <f t="shared" si="256"/>
        <v/>
      </c>
      <c r="BD398" s="69" t="str">
        <f t="shared" si="257"/>
        <v/>
      </c>
      <c r="BE398" s="69" t="str">
        <f t="shared" si="258"/>
        <v/>
      </c>
      <c r="BF398" s="69" t="str">
        <f>IF(Z398=Z399,"",SUM(AW$9:AW398)-SUM(BF$9:BF397))</f>
        <v/>
      </c>
      <c r="BG398" s="12">
        <f t="shared" si="223"/>
        <v>390</v>
      </c>
    </row>
    <row r="399" spans="1:59" ht="20.100000000000001" customHeight="1">
      <c r="A399" s="13">
        <f t="shared" si="222"/>
        <v>391</v>
      </c>
      <c r="B399" s="153"/>
      <c r="C399" s="33"/>
      <c r="D399" s="33"/>
      <c r="E399" s="154"/>
      <c r="F399" s="155"/>
      <c r="G399" s="156"/>
      <c r="H399" s="19" t="str">
        <f t="shared" si="224"/>
        <v/>
      </c>
      <c r="I399" s="157"/>
      <c r="J399" s="19" t="str">
        <f t="shared" si="225"/>
        <v/>
      </c>
      <c r="K399" s="33"/>
      <c r="L399" s="34"/>
      <c r="M399" s="34"/>
      <c r="N399" s="19" t="str">
        <f t="shared" si="226"/>
        <v/>
      </c>
      <c r="O399" s="157"/>
      <c r="P399" s="19" t="str">
        <f t="shared" si="227"/>
        <v/>
      </c>
      <c r="Q399" s="19" t="str">
        <f t="shared" si="228"/>
        <v/>
      </c>
      <c r="R399" s="22"/>
      <c r="S399" s="33"/>
      <c r="T399" s="35" t="str">
        <f>IF(E399="","",Instructions!$B$5)</f>
        <v/>
      </c>
      <c r="U399" s="75" t="str">
        <f>IF(E399="","",Instructions!$C$5)</f>
        <v/>
      </c>
      <c r="V399" s="87" t="str">
        <f t="shared" si="229"/>
        <v/>
      </c>
      <c r="W399" s="72" t="str">
        <f>IF(E399="","",VLOOKUP(D399,Supervisors!$B$9:$F$32,5,FALSE))</f>
        <v/>
      </c>
      <c r="X399" s="72" t="str">
        <f>IF(E399="","",VLOOKUP(D399,Supervisors!$B$9:$G$32,6,FALSE))</f>
        <v/>
      </c>
      <c r="Y399" s="20" t="str">
        <f t="shared" si="230"/>
        <v/>
      </c>
      <c r="Z399" s="20" t="str">
        <f t="shared" si="231"/>
        <v/>
      </c>
      <c r="AA399" s="20" t="str">
        <f t="shared" si="232"/>
        <v/>
      </c>
      <c r="AB399" s="20" t="str">
        <f t="shared" si="233"/>
        <v/>
      </c>
      <c r="AC399" s="20" t="str">
        <f t="shared" si="234"/>
        <v/>
      </c>
      <c r="AD399" s="20" t="str">
        <f t="shared" si="235"/>
        <v/>
      </c>
      <c r="AE399" s="20" t="str">
        <f>IF(E399="","",SUM( INDEX( $H$9, 1) : H399))</f>
        <v/>
      </c>
      <c r="AF399" s="20" t="str">
        <f t="shared" si="236"/>
        <v/>
      </c>
      <c r="AG399" s="20" t="str">
        <f>IF(E399="","",SUM($AF$9:AF399))</f>
        <v/>
      </c>
      <c r="AH399" s="43" t="str">
        <f t="shared" si="237"/>
        <v/>
      </c>
      <c r="AI399" s="20" t="str">
        <f t="shared" si="238"/>
        <v/>
      </c>
      <c r="AJ399" s="20" t="str">
        <f t="shared" si="239"/>
        <v/>
      </c>
      <c r="AK399" s="20" t="str">
        <f t="shared" si="240"/>
        <v/>
      </c>
      <c r="AL399" s="20" t="str">
        <f>IF(E399="","",SUM( INDEX($I$9, 1) : I399))</f>
        <v/>
      </c>
      <c r="AM399" s="20" t="str">
        <f t="shared" si="241"/>
        <v/>
      </c>
      <c r="AN399" s="20" t="str">
        <f>IF(E399="","",SUM( INDEX($AM$9, 1) : AM399))</f>
        <v/>
      </c>
      <c r="AO399" s="43" t="str">
        <f t="shared" si="242"/>
        <v/>
      </c>
      <c r="AP399" s="43" t="str">
        <f t="shared" si="243"/>
        <v/>
      </c>
      <c r="AQ399" s="35" t="str">
        <f t="shared" si="244"/>
        <v/>
      </c>
      <c r="AR399" s="35" t="str">
        <f t="shared" si="245"/>
        <v/>
      </c>
      <c r="AS399" s="35" t="str">
        <f t="shared" si="246"/>
        <v/>
      </c>
      <c r="AT399" s="35" t="str">
        <f t="shared" si="247"/>
        <v/>
      </c>
      <c r="AU399" s="35" t="str">
        <f t="shared" si="248"/>
        <v/>
      </c>
      <c r="AV399" s="35" t="str">
        <f t="shared" si="249"/>
        <v/>
      </c>
      <c r="AW399" s="58" t="str">
        <f t="shared" si="250"/>
        <v/>
      </c>
      <c r="AX399" s="62" t="str">
        <f t="shared" si="251"/>
        <v/>
      </c>
      <c r="AY399" s="62" t="str">
        <f t="shared" si="252"/>
        <v/>
      </c>
      <c r="AZ399" s="62" t="str">
        <f t="shared" si="253"/>
        <v/>
      </c>
      <c r="BA399" s="62" t="str">
        <f t="shared" si="254"/>
        <v/>
      </c>
      <c r="BB399" s="62" t="str">
        <f t="shared" si="255"/>
        <v/>
      </c>
      <c r="BC399" s="62" t="str">
        <f t="shared" si="256"/>
        <v/>
      </c>
      <c r="BD399" s="69" t="str">
        <f t="shared" si="257"/>
        <v/>
      </c>
      <c r="BE399" s="69" t="str">
        <f t="shared" si="258"/>
        <v/>
      </c>
      <c r="BF399" s="69" t="str">
        <f>IF(Z399=Z400,"",SUM(AW$9:AW399)-SUM(BF$9:BF398))</f>
        <v/>
      </c>
      <c r="BG399" s="12">
        <f t="shared" si="223"/>
        <v>391</v>
      </c>
    </row>
    <row r="400" spans="1:59" ht="20.100000000000001" customHeight="1">
      <c r="A400" s="13">
        <f t="shared" si="222"/>
        <v>392</v>
      </c>
      <c r="B400" s="153"/>
      <c r="C400" s="33"/>
      <c r="D400" s="33"/>
      <c r="E400" s="154"/>
      <c r="F400" s="155"/>
      <c r="G400" s="156"/>
      <c r="H400" s="19" t="str">
        <f t="shared" si="224"/>
        <v/>
      </c>
      <c r="I400" s="157"/>
      <c r="J400" s="19" t="str">
        <f t="shared" si="225"/>
        <v/>
      </c>
      <c r="K400" s="33"/>
      <c r="L400" s="34"/>
      <c r="M400" s="34"/>
      <c r="N400" s="19" t="str">
        <f t="shared" si="226"/>
        <v/>
      </c>
      <c r="O400" s="157"/>
      <c r="P400" s="19" t="str">
        <f t="shared" si="227"/>
        <v/>
      </c>
      <c r="Q400" s="19" t="str">
        <f t="shared" si="228"/>
        <v/>
      </c>
      <c r="R400" s="22"/>
      <c r="S400" s="33"/>
      <c r="T400" s="35" t="str">
        <f>IF(E400="","",Instructions!$B$5)</f>
        <v/>
      </c>
      <c r="U400" s="75" t="str">
        <f>IF(E400="","",Instructions!$C$5)</f>
        <v/>
      </c>
      <c r="V400" s="87" t="str">
        <f t="shared" si="229"/>
        <v/>
      </c>
      <c r="W400" s="72" t="str">
        <f>IF(E400="","",VLOOKUP(D400,Supervisors!$B$9:$F$32,5,FALSE))</f>
        <v/>
      </c>
      <c r="X400" s="72" t="str">
        <f>IF(E400="","",VLOOKUP(D400,Supervisors!$B$9:$G$32,6,FALSE))</f>
        <v/>
      </c>
      <c r="Y400" s="20" t="str">
        <f t="shared" si="230"/>
        <v/>
      </c>
      <c r="Z400" s="20" t="str">
        <f t="shared" si="231"/>
        <v/>
      </c>
      <c r="AA400" s="20" t="str">
        <f t="shared" si="232"/>
        <v/>
      </c>
      <c r="AB400" s="20" t="str">
        <f t="shared" si="233"/>
        <v/>
      </c>
      <c r="AC400" s="20" t="str">
        <f t="shared" si="234"/>
        <v/>
      </c>
      <c r="AD400" s="20" t="str">
        <f t="shared" si="235"/>
        <v/>
      </c>
      <c r="AE400" s="20" t="str">
        <f>IF(E400="","",SUM( INDEX( $H$9, 1) : H400))</f>
        <v/>
      </c>
      <c r="AF400" s="20" t="str">
        <f t="shared" si="236"/>
        <v/>
      </c>
      <c r="AG400" s="20" t="str">
        <f>IF(E400="","",SUM($AF$9:AF400))</f>
        <v/>
      </c>
      <c r="AH400" s="43" t="str">
        <f t="shared" si="237"/>
        <v/>
      </c>
      <c r="AI400" s="20" t="str">
        <f t="shared" si="238"/>
        <v/>
      </c>
      <c r="AJ400" s="20" t="str">
        <f t="shared" si="239"/>
        <v/>
      </c>
      <c r="AK400" s="20" t="str">
        <f t="shared" si="240"/>
        <v/>
      </c>
      <c r="AL400" s="20" t="str">
        <f>IF(E400="","",SUM( INDEX($I$9, 1) : I400))</f>
        <v/>
      </c>
      <c r="AM400" s="20" t="str">
        <f t="shared" si="241"/>
        <v/>
      </c>
      <c r="AN400" s="20" t="str">
        <f>IF(E400="","",SUM( INDEX($AM$9, 1) : AM400))</f>
        <v/>
      </c>
      <c r="AO400" s="43" t="str">
        <f t="shared" si="242"/>
        <v/>
      </c>
      <c r="AP400" s="43" t="str">
        <f t="shared" si="243"/>
        <v/>
      </c>
      <c r="AQ400" s="35" t="str">
        <f t="shared" si="244"/>
        <v/>
      </c>
      <c r="AR400" s="35" t="str">
        <f t="shared" si="245"/>
        <v/>
      </c>
      <c r="AS400" s="35" t="str">
        <f t="shared" si="246"/>
        <v/>
      </c>
      <c r="AT400" s="35" t="str">
        <f t="shared" si="247"/>
        <v/>
      </c>
      <c r="AU400" s="35" t="str">
        <f t="shared" si="248"/>
        <v/>
      </c>
      <c r="AV400" s="35" t="str">
        <f t="shared" si="249"/>
        <v/>
      </c>
      <c r="AW400" s="58" t="str">
        <f t="shared" si="250"/>
        <v/>
      </c>
      <c r="AX400" s="62" t="str">
        <f t="shared" si="251"/>
        <v/>
      </c>
      <c r="AY400" s="62" t="str">
        <f t="shared" si="252"/>
        <v/>
      </c>
      <c r="AZ400" s="62" t="str">
        <f t="shared" si="253"/>
        <v/>
      </c>
      <c r="BA400" s="62" t="str">
        <f t="shared" si="254"/>
        <v/>
      </c>
      <c r="BB400" s="62" t="str">
        <f t="shared" si="255"/>
        <v/>
      </c>
      <c r="BC400" s="62" t="str">
        <f t="shared" si="256"/>
        <v/>
      </c>
      <c r="BD400" s="69" t="str">
        <f t="shared" si="257"/>
        <v/>
      </c>
      <c r="BE400" s="69" t="str">
        <f t="shared" si="258"/>
        <v/>
      </c>
      <c r="BF400" s="69" t="str">
        <f>IF(Z400=Z401,"",SUM(AW$9:AW400)-SUM(BF$9:BF399))</f>
        <v/>
      </c>
      <c r="BG400" s="12">
        <f t="shared" si="223"/>
        <v>392</v>
      </c>
    </row>
    <row r="401" spans="1:59" ht="20.100000000000001" customHeight="1">
      <c r="A401" s="13">
        <f t="shared" si="222"/>
        <v>393</v>
      </c>
      <c r="B401" s="153"/>
      <c r="C401" s="33"/>
      <c r="D401" s="33"/>
      <c r="E401" s="154"/>
      <c r="F401" s="155"/>
      <c r="G401" s="156"/>
      <c r="H401" s="19" t="str">
        <f t="shared" si="224"/>
        <v/>
      </c>
      <c r="I401" s="157"/>
      <c r="J401" s="19" t="str">
        <f t="shared" si="225"/>
        <v/>
      </c>
      <c r="K401" s="33"/>
      <c r="L401" s="34"/>
      <c r="M401" s="34"/>
      <c r="N401" s="19" t="str">
        <f t="shared" si="226"/>
        <v/>
      </c>
      <c r="O401" s="157"/>
      <c r="P401" s="19" t="str">
        <f t="shared" si="227"/>
        <v/>
      </c>
      <c r="Q401" s="19" t="str">
        <f t="shared" si="228"/>
        <v/>
      </c>
      <c r="R401" s="22"/>
      <c r="S401" s="33"/>
      <c r="T401" s="35" t="str">
        <f>IF(E401="","",Instructions!$B$5)</f>
        <v/>
      </c>
      <c r="U401" s="75" t="str">
        <f>IF(E401="","",Instructions!$C$5)</f>
        <v/>
      </c>
      <c r="V401" s="87" t="str">
        <f t="shared" si="229"/>
        <v/>
      </c>
      <c r="W401" s="72" t="str">
        <f>IF(E401="","",VLOOKUP(D401,Supervisors!$B$9:$F$32,5,FALSE))</f>
        <v/>
      </c>
      <c r="X401" s="72" t="str">
        <f>IF(E401="","",VLOOKUP(D401,Supervisors!$B$9:$G$32,6,FALSE))</f>
        <v/>
      </c>
      <c r="Y401" s="20" t="str">
        <f t="shared" si="230"/>
        <v/>
      </c>
      <c r="Z401" s="20" t="str">
        <f t="shared" si="231"/>
        <v/>
      </c>
      <c r="AA401" s="20" t="str">
        <f t="shared" si="232"/>
        <v/>
      </c>
      <c r="AB401" s="20" t="str">
        <f t="shared" si="233"/>
        <v/>
      </c>
      <c r="AC401" s="20" t="str">
        <f t="shared" si="234"/>
        <v/>
      </c>
      <c r="AD401" s="20" t="str">
        <f t="shared" si="235"/>
        <v/>
      </c>
      <c r="AE401" s="20" t="str">
        <f>IF(E401="","",SUM( INDEX( $H$9, 1) : H401))</f>
        <v/>
      </c>
      <c r="AF401" s="20" t="str">
        <f t="shared" si="236"/>
        <v/>
      </c>
      <c r="AG401" s="20" t="str">
        <f>IF(E401="","",SUM($AF$9:AF401))</f>
        <v/>
      </c>
      <c r="AH401" s="43" t="str">
        <f t="shared" si="237"/>
        <v/>
      </c>
      <c r="AI401" s="20" t="str">
        <f t="shared" si="238"/>
        <v/>
      </c>
      <c r="AJ401" s="20" t="str">
        <f t="shared" si="239"/>
        <v/>
      </c>
      <c r="AK401" s="20" t="str">
        <f t="shared" si="240"/>
        <v/>
      </c>
      <c r="AL401" s="20" t="str">
        <f>IF(E401="","",SUM( INDEX($I$9, 1) : I401))</f>
        <v/>
      </c>
      <c r="AM401" s="20" t="str">
        <f t="shared" si="241"/>
        <v/>
      </c>
      <c r="AN401" s="20" t="str">
        <f>IF(E401="","",SUM( INDEX($AM$9, 1) : AM401))</f>
        <v/>
      </c>
      <c r="AO401" s="43" t="str">
        <f t="shared" si="242"/>
        <v/>
      </c>
      <c r="AP401" s="43" t="str">
        <f t="shared" si="243"/>
        <v/>
      </c>
      <c r="AQ401" s="35" t="str">
        <f t="shared" si="244"/>
        <v/>
      </c>
      <c r="AR401" s="35" t="str">
        <f t="shared" si="245"/>
        <v/>
      </c>
      <c r="AS401" s="35" t="str">
        <f t="shared" si="246"/>
        <v/>
      </c>
      <c r="AT401" s="35" t="str">
        <f t="shared" si="247"/>
        <v/>
      </c>
      <c r="AU401" s="35" t="str">
        <f t="shared" si="248"/>
        <v/>
      </c>
      <c r="AV401" s="35" t="str">
        <f t="shared" si="249"/>
        <v/>
      </c>
      <c r="AW401" s="58" t="str">
        <f t="shared" si="250"/>
        <v/>
      </c>
      <c r="AX401" s="62" t="str">
        <f t="shared" si="251"/>
        <v/>
      </c>
      <c r="AY401" s="62" t="str">
        <f t="shared" si="252"/>
        <v/>
      </c>
      <c r="AZ401" s="62" t="str">
        <f t="shared" si="253"/>
        <v/>
      </c>
      <c r="BA401" s="62" t="str">
        <f t="shared" si="254"/>
        <v/>
      </c>
      <c r="BB401" s="62" t="str">
        <f t="shared" si="255"/>
        <v/>
      </c>
      <c r="BC401" s="62" t="str">
        <f t="shared" si="256"/>
        <v/>
      </c>
      <c r="BD401" s="69" t="str">
        <f t="shared" si="257"/>
        <v/>
      </c>
      <c r="BE401" s="69" t="str">
        <f t="shared" si="258"/>
        <v/>
      </c>
      <c r="BF401" s="69" t="str">
        <f>IF(Z401=Z402,"",SUM(AW$9:AW401)-SUM(BF$9:BF400))</f>
        <v/>
      </c>
      <c r="BG401" s="12">
        <f t="shared" si="223"/>
        <v>393</v>
      </c>
    </row>
    <row r="402" spans="1:59" ht="20.100000000000001" customHeight="1">
      <c r="A402" s="13">
        <f t="shared" si="222"/>
        <v>394</v>
      </c>
      <c r="B402" s="153"/>
      <c r="C402" s="33"/>
      <c r="D402" s="33"/>
      <c r="E402" s="154"/>
      <c r="F402" s="155"/>
      <c r="G402" s="156"/>
      <c r="H402" s="19" t="str">
        <f t="shared" si="224"/>
        <v/>
      </c>
      <c r="I402" s="157"/>
      <c r="J402" s="19" t="str">
        <f t="shared" si="225"/>
        <v/>
      </c>
      <c r="K402" s="33"/>
      <c r="L402" s="34"/>
      <c r="M402" s="34"/>
      <c r="N402" s="19" t="str">
        <f t="shared" si="226"/>
        <v/>
      </c>
      <c r="O402" s="157"/>
      <c r="P402" s="19" t="str">
        <f t="shared" si="227"/>
        <v/>
      </c>
      <c r="Q402" s="19" t="str">
        <f t="shared" si="228"/>
        <v/>
      </c>
      <c r="R402" s="22"/>
      <c r="S402" s="33"/>
      <c r="T402" s="35" t="str">
        <f>IF(E402="","",Instructions!$B$5)</f>
        <v/>
      </c>
      <c r="U402" s="75" t="str">
        <f>IF(E402="","",Instructions!$C$5)</f>
        <v/>
      </c>
      <c r="V402" s="87" t="str">
        <f t="shared" si="229"/>
        <v/>
      </c>
      <c r="W402" s="72" t="str">
        <f>IF(E402="","",VLOOKUP(D402,Supervisors!$B$9:$F$32,5,FALSE))</f>
        <v/>
      </c>
      <c r="X402" s="72" t="str">
        <f>IF(E402="","",VLOOKUP(D402,Supervisors!$B$9:$G$32,6,FALSE))</f>
        <v/>
      </c>
      <c r="Y402" s="20" t="str">
        <f t="shared" si="230"/>
        <v/>
      </c>
      <c r="Z402" s="20" t="str">
        <f t="shared" si="231"/>
        <v/>
      </c>
      <c r="AA402" s="20" t="str">
        <f t="shared" si="232"/>
        <v/>
      </c>
      <c r="AB402" s="20" t="str">
        <f t="shared" si="233"/>
        <v/>
      </c>
      <c r="AC402" s="20" t="str">
        <f t="shared" si="234"/>
        <v/>
      </c>
      <c r="AD402" s="20" t="str">
        <f t="shared" si="235"/>
        <v/>
      </c>
      <c r="AE402" s="20" t="str">
        <f>IF(E402="","",SUM( INDEX( $H$9, 1) : H402))</f>
        <v/>
      </c>
      <c r="AF402" s="20" t="str">
        <f t="shared" si="236"/>
        <v/>
      </c>
      <c r="AG402" s="20" t="str">
        <f>IF(E402="","",SUM($AF$9:AF402))</f>
        <v/>
      </c>
      <c r="AH402" s="43" t="str">
        <f t="shared" si="237"/>
        <v/>
      </c>
      <c r="AI402" s="20" t="str">
        <f t="shared" si="238"/>
        <v/>
      </c>
      <c r="AJ402" s="20" t="str">
        <f t="shared" si="239"/>
        <v/>
      </c>
      <c r="AK402" s="20" t="str">
        <f t="shared" si="240"/>
        <v/>
      </c>
      <c r="AL402" s="20" t="str">
        <f>IF(E402="","",SUM( INDEX($I$9, 1) : I402))</f>
        <v/>
      </c>
      <c r="AM402" s="20" t="str">
        <f t="shared" si="241"/>
        <v/>
      </c>
      <c r="AN402" s="20" t="str">
        <f>IF(E402="","",SUM( INDEX($AM$9, 1) : AM402))</f>
        <v/>
      </c>
      <c r="AO402" s="43" t="str">
        <f t="shared" si="242"/>
        <v/>
      </c>
      <c r="AP402" s="43" t="str">
        <f t="shared" si="243"/>
        <v/>
      </c>
      <c r="AQ402" s="35" t="str">
        <f t="shared" si="244"/>
        <v/>
      </c>
      <c r="AR402" s="35" t="str">
        <f t="shared" si="245"/>
        <v/>
      </c>
      <c r="AS402" s="35" t="str">
        <f t="shared" si="246"/>
        <v/>
      </c>
      <c r="AT402" s="35" t="str">
        <f t="shared" si="247"/>
        <v/>
      </c>
      <c r="AU402" s="35" t="str">
        <f t="shared" si="248"/>
        <v/>
      </c>
      <c r="AV402" s="35" t="str">
        <f t="shared" si="249"/>
        <v/>
      </c>
      <c r="AW402" s="58" t="str">
        <f t="shared" si="250"/>
        <v/>
      </c>
      <c r="AX402" s="62" t="str">
        <f t="shared" si="251"/>
        <v/>
      </c>
      <c r="AY402" s="62" t="str">
        <f t="shared" si="252"/>
        <v/>
      </c>
      <c r="AZ402" s="62" t="str">
        <f t="shared" si="253"/>
        <v/>
      </c>
      <c r="BA402" s="62" t="str">
        <f t="shared" si="254"/>
        <v/>
      </c>
      <c r="BB402" s="62" t="str">
        <f t="shared" si="255"/>
        <v/>
      </c>
      <c r="BC402" s="62" t="str">
        <f t="shared" si="256"/>
        <v/>
      </c>
      <c r="BD402" s="69" t="str">
        <f t="shared" si="257"/>
        <v/>
      </c>
      <c r="BE402" s="69" t="str">
        <f t="shared" si="258"/>
        <v/>
      </c>
      <c r="BF402" s="69" t="str">
        <f>IF(Z402=Z403,"",SUM(AW$9:AW402)-SUM(BF$9:BF401))</f>
        <v/>
      </c>
      <c r="BG402" s="12">
        <f t="shared" si="223"/>
        <v>394</v>
      </c>
    </row>
    <row r="403" spans="1:59" ht="20.100000000000001" customHeight="1">
      <c r="A403" s="13">
        <f t="shared" si="222"/>
        <v>395</v>
      </c>
      <c r="B403" s="153"/>
      <c r="C403" s="33"/>
      <c r="D403" s="33"/>
      <c r="E403" s="154"/>
      <c r="F403" s="155"/>
      <c r="G403" s="156"/>
      <c r="H403" s="19" t="str">
        <f t="shared" si="224"/>
        <v/>
      </c>
      <c r="I403" s="157"/>
      <c r="J403" s="19" t="str">
        <f t="shared" si="225"/>
        <v/>
      </c>
      <c r="K403" s="33"/>
      <c r="L403" s="34"/>
      <c r="M403" s="34"/>
      <c r="N403" s="19" t="str">
        <f t="shared" si="226"/>
        <v/>
      </c>
      <c r="O403" s="157"/>
      <c r="P403" s="19" t="str">
        <f t="shared" si="227"/>
        <v/>
      </c>
      <c r="Q403" s="19" t="str">
        <f t="shared" si="228"/>
        <v/>
      </c>
      <c r="R403" s="22"/>
      <c r="S403" s="33"/>
      <c r="T403" s="35" t="str">
        <f>IF(E403="","",Instructions!$B$5)</f>
        <v/>
      </c>
      <c r="U403" s="75" t="str">
        <f>IF(E403="","",Instructions!$C$5)</f>
        <v/>
      </c>
      <c r="V403" s="87" t="str">
        <f t="shared" si="229"/>
        <v/>
      </c>
      <c r="W403" s="72" t="str">
        <f>IF(E403="","",VLOOKUP(D403,Supervisors!$B$9:$F$32,5,FALSE))</f>
        <v/>
      </c>
      <c r="X403" s="72" t="str">
        <f>IF(E403="","",VLOOKUP(D403,Supervisors!$B$9:$G$32,6,FALSE))</f>
        <v/>
      </c>
      <c r="Y403" s="20" t="str">
        <f t="shared" si="230"/>
        <v/>
      </c>
      <c r="Z403" s="20" t="str">
        <f t="shared" si="231"/>
        <v/>
      </c>
      <c r="AA403" s="20" t="str">
        <f t="shared" si="232"/>
        <v/>
      </c>
      <c r="AB403" s="20" t="str">
        <f t="shared" si="233"/>
        <v/>
      </c>
      <c r="AC403" s="20" t="str">
        <f t="shared" si="234"/>
        <v/>
      </c>
      <c r="AD403" s="20" t="str">
        <f t="shared" si="235"/>
        <v/>
      </c>
      <c r="AE403" s="20" t="str">
        <f>IF(E403="","",SUM( INDEX( $H$9, 1) : H403))</f>
        <v/>
      </c>
      <c r="AF403" s="20" t="str">
        <f t="shared" si="236"/>
        <v/>
      </c>
      <c r="AG403" s="20" t="str">
        <f>IF(E403="","",SUM($AF$9:AF403))</f>
        <v/>
      </c>
      <c r="AH403" s="43" t="str">
        <f t="shared" si="237"/>
        <v/>
      </c>
      <c r="AI403" s="20" t="str">
        <f t="shared" si="238"/>
        <v/>
      </c>
      <c r="AJ403" s="20" t="str">
        <f t="shared" si="239"/>
        <v/>
      </c>
      <c r="AK403" s="20" t="str">
        <f t="shared" si="240"/>
        <v/>
      </c>
      <c r="AL403" s="20" t="str">
        <f>IF(E403="","",SUM( INDEX($I$9, 1) : I403))</f>
        <v/>
      </c>
      <c r="AM403" s="20" t="str">
        <f t="shared" si="241"/>
        <v/>
      </c>
      <c r="AN403" s="20" t="str">
        <f>IF(E403="","",SUM( INDEX($AM$9, 1) : AM403))</f>
        <v/>
      </c>
      <c r="AO403" s="43" t="str">
        <f t="shared" si="242"/>
        <v/>
      </c>
      <c r="AP403" s="43" t="str">
        <f t="shared" si="243"/>
        <v/>
      </c>
      <c r="AQ403" s="35" t="str">
        <f t="shared" si="244"/>
        <v/>
      </c>
      <c r="AR403" s="35" t="str">
        <f t="shared" si="245"/>
        <v/>
      </c>
      <c r="AS403" s="35" t="str">
        <f t="shared" si="246"/>
        <v/>
      </c>
      <c r="AT403" s="35" t="str">
        <f t="shared" si="247"/>
        <v/>
      </c>
      <c r="AU403" s="35" t="str">
        <f t="shared" si="248"/>
        <v/>
      </c>
      <c r="AV403" s="35" t="str">
        <f t="shared" si="249"/>
        <v/>
      </c>
      <c r="AW403" s="58" t="str">
        <f t="shared" si="250"/>
        <v/>
      </c>
      <c r="AX403" s="62" t="str">
        <f t="shared" si="251"/>
        <v/>
      </c>
      <c r="AY403" s="62" t="str">
        <f t="shared" si="252"/>
        <v/>
      </c>
      <c r="AZ403" s="62" t="str">
        <f t="shared" si="253"/>
        <v/>
      </c>
      <c r="BA403" s="62" t="str">
        <f t="shared" si="254"/>
        <v/>
      </c>
      <c r="BB403" s="62" t="str">
        <f t="shared" si="255"/>
        <v/>
      </c>
      <c r="BC403" s="62" t="str">
        <f t="shared" si="256"/>
        <v/>
      </c>
      <c r="BD403" s="69" t="str">
        <f t="shared" si="257"/>
        <v/>
      </c>
      <c r="BE403" s="69" t="str">
        <f t="shared" si="258"/>
        <v/>
      </c>
      <c r="BF403" s="69" t="str">
        <f>IF(Z403=Z404,"",SUM(AW$9:AW403)-SUM(BF$9:BF402))</f>
        <v/>
      </c>
      <c r="BG403" s="12">
        <f t="shared" si="223"/>
        <v>395</v>
      </c>
    </row>
    <row r="404" spans="1:59" ht="20.100000000000001" customHeight="1">
      <c r="A404" s="13">
        <f t="shared" si="222"/>
        <v>396</v>
      </c>
      <c r="B404" s="153"/>
      <c r="C404" s="33"/>
      <c r="D404" s="33"/>
      <c r="E404" s="154"/>
      <c r="F404" s="155"/>
      <c r="G404" s="156"/>
      <c r="H404" s="19" t="str">
        <f t="shared" si="224"/>
        <v/>
      </c>
      <c r="I404" s="157"/>
      <c r="J404" s="19" t="str">
        <f t="shared" si="225"/>
        <v/>
      </c>
      <c r="K404" s="33"/>
      <c r="L404" s="34"/>
      <c r="M404" s="34"/>
      <c r="N404" s="19" t="str">
        <f t="shared" si="226"/>
        <v/>
      </c>
      <c r="O404" s="157"/>
      <c r="P404" s="19" t="str">
        <f t="shared" si="227"/>
        <v/>
      </c>
      <c r="Q404" s="19" t="str">
        <f t="shared" si="228"/>
        <v/>
      </c>
      <c r="R404" s="22"/>
      <c r="S404" s="33"/>
      <c r="T404" s="35" t="str">
        <f>IF(E404="","",Instructions!$B$5)</f>
        <v/>
      </c>
      <c r="U404" s="75" t="str">
        <f>IF(E404="","",Instructions!$C$5)</f>
        <v/>
      </c>
      <c r="V404" s="87" t="str">
        <f t="shared" si="229"/>
        <v/>
      </c>
      <c r="W404" s="72" t="str">
        <f>IF(E404="","",VLOOKUP(D404,Supervisors!$B$9:$F$32,5,FALSE))</f>
        <v/>
      </c>
      <c r="X404" s="72" t="str">
        <f>IF(E404="","",VLOOKUP(D404,Supervisors!$B$9:$G$32,6,FALSE))</f>
        <v/>
      </c>
      <c r="Y404" s="20" t="str">
        <f t="shared" si="230"/>
        <v/>
      </c>
      <c r="Z404" s="20" t="str">
        <f t="shared" si="231"/>
        <v/>
      </c>
      <c r="AA404" s="20" t="str">
        <f t="shared" si="232"/>
        <v/>
      </c>
      <c r="AB404" s="20" t="str">
        <f t="shared" si="233"/>
        <v/>
      </c>
      <c r="AC404" s="20" t="str">
        <f t="shared" si="234"/>
        <v/>
      </c>
      <c r="AD404" s="20" t="str">
        <f t="shared" si="235"/>
        <v/>
      </c>
      <c r="AE404" s="20" t="str">
        <f>IF(E404="","",SUM( INDEX( $H$9, 1) : H404))</f>
        <v/>
      </c>
      <c r="AF404" s="20" t="str">
        <f t="shared" si="236"/>
        <v/>
      </c>
      <c r="AG404" s="20" t="str">
        <f>IF(E404="","",SUM($AF$9:AF404))</f>
        <v/>
      </c>
      <c r="AH404" s="43" t="str">
        <f t="shared" si="237"/>
        <v/>
      </c>
      <c r="AI404" s="20" t="str">
        <f t="shared" si="238"/>
        <v/>
      </c>
      <c r="AJ404" s="20" t="str">
        <f t="shared" si="239"/>
        <v/>
      </c>
      <c r="AK404" s="20" t="str">
        <f t="shared" si="240"/>
        <v/>
      </c>
      <c r="AL404" s="20" t="str">
        <f>IF(E404="","",SUM( INDEX($I$9, 1) : I404))</f>
        <v/>
      </c>
      <c r="AM404" s="20" t="str">
        <f t="shared" si="241"/>
        <v/>
      </c>
      <c r="AN404" s="20" t="str">
        <f>IF(E404="","",SUM( INDEX($AM$9, 1) : AM404))</f>
        <v/>
      </c>
      <c r="AO404" s="43" t="str">
        <f t="shared" si="242"/>
        <v/>
      </c>
      <c r="AP404" s="43" t="str">
        <f t="shared" si="243"/>
        <v/>
      </c>
      <c r="AQ404" s="35" t="str">
        <f t="shared" si="244"/>
        <v/>
      </c>
      <c r="AR404" s="35" t="str">
        <f t="shared" si="245"/>
        <v/>
      </c>
      <c r="AS404" s="35" t="str">
        <f t="shared" si="246"/>
        <v/>
      </c>
      <c r="AT404" s="35" t="str">
        <f t="shared" si="247"/>
        <v/>
      </c>
      <c r="AU404" s="35" t="str">
        <f t="shared" si="248"/>
        <v/>
      </c>
      <c r="AV404" s="35" t="str">
        <f t="shared" si="249"/>
        <v/>
      </c>
      <c r="AW404" s="58" t="str">
        <f t="shared" si="250"/>
        <v/>
      </c>
      <c r="AX404" s="62" t="str">
        <f t="shared" si="251"/>
        <v/>
      </c>
      <c r="AY404" s="62" t="str">
        <f t="shared" si="252"/>
        <v/>
      </c>
      <c r="AZ404" s="62" t="str">
        <f t="shared" si="253"/>
        <v/>
      </c>
      <c r="BA404" s="62" t="str">
        <f t="shared" si="254"/>
        <v/>
      </c>
      <c r="BB404" s="62" t="str">
        <f t="shared" si="255"/>
        <v/>
      </c>
      <c r="BC404" s="62" t="str">
        <f t="shared" si="256"/>
        <v/>
      </c>
      <c r="BD404" s="69" t="str">
        <f t="shared" si="257"/>
        <v/>
      </c>
      <c r="BE404" s="69" t="str">
        <f t="shared" si="258"/>
        <v/>
      </c>
      <c r="BF404" s="69" t="str">
        <f>IF(Z404=Z405,"",SUM(AW$9:AW404)-SUM(BF$9:BF403))</f>
        <v/>
      </c>
      <c r="BG404" s="12">
        <f t="shared" si="223"/>
        <v>396</v>
      </c>
    </row>
    <row r="405" spans="1:59" ht="20.100000000000001" customHeight="1">
      <c r="A405" s="13">
        <f t="shared" si="222"/>
        <v>397</v>
      </c>
      <c r="B405" s="153"/>
      <c r="C405" s="33"/>
      <c r="D405" s="33"/>
      <c r="E405" s="154"/>
      <c r="F405" s="155"/>
      <c r="G405" s="156"/>
      <c r="H405" s="19" t="str">
        <f t="shared" si="224"/>
        <v/>
      </c>
      <c r="I405" s="157"/>
      <c r="J405" s="19" t="str">
        <f t="shared" si="225"/>
        <v/>
      </c>
      <c r="K405" s="33"/>
      <c r="L405" s="34"/>
      <c r="M405" s="34"/>
      <c r="N405" s="19" t="str">
        <f t="shared" si="226"/>
        <v/>
      </c>
      <c r="O405" s="157"/>
      <c r="P405" s="19" t="str">
        <f t="shared" si="227"/>
        <v/>
      </c>
      <c r="Q405" s="19" t="str">
        <f t="shared" si="228"/>
        <v/>
      </c>
      <c r="R405" s="22"/>
      <c r="S405" s="33"/>
      <c r="T405" s="35" t="str">
        <f>IF(E405="","",Instructions!$B$5)</f>
        <v/>
      </c>
      <c r="U405" s="75" t="str">
        <f>IF(E405="","",Instructions!$C$5)</f>
        <v/>
      </c>
      <c r="V405" s="87" t="str">
        <f t="shared" si="229"/>
        <v/>
      </c>
      <c r="W405" s="72" t="str">
        <f>IF(E405="","",VLOOKUP(D405,Supervisors!$B$9:$F$32,5,FALSE))</f>
        <v/>
      </c>
      <c r="X405" s="72" t="str">
        <f>IF(E405="","",VLOOKUP(D405,Supervisors!$B$9:$G$32,6,FALSE))</f>
        <v/>
      </c>
      <c r="Y405" s="20" t="str">
        <f t="shared" si="230"/>
        <v/>
      </c>
      <c r="Z405" s="20" t="str">
        <f t="shared" si="231"/>
        <v/>
      </c>
      <c r="AA405" s="20" t="str">
        <f t="shared" si="232"/>
        <v/>
      </c>
      <c r="AB405" s="20" t="str">
        <f t="shared" si="233"/>
        <v/>
      </c>
      <c r="AC405" s="20" t="str">
        <f t="shared" si="234"/>
        <v/>
      </c>
      <c r="AD405" s="20" t="str">
        <f t="shared" si="235"/>
        <v/>
      </c>
      <c r="AE405" s="20" t="str">
        <f>IF(E405="","",SUM( INDEX( $H$9, 1) : H405))</f>
        <v/>
      </c>
      <c r="AF405" s="20" t="str">
        <f t="shared" si="236"/>
        <v/>
      </c>
      <c r="AG405" s="20" t="str">
        <f>IF(E405="","",SUM($AF$9:AF405))</f>
        <v/>
      </c>
      <c r="AH405" s="43" t="str">
        <f t="shared" si="237"/>
        <v/>
      </c>
      <c r="AI405" s="20" t="str">
        <f t="shared" si="238"/>
        <v/>
      </c>
      <c r="AJ405" s="20" t="str">
        <f t="shared" si="239"/>
        <v/>
      </c>
      <c r="AK405" s="20" t="str">
        <f t="shared" si="240"/>
        <v/>
      </c>
      <c r="AL405" s="20" t="str">
        <f>IF(E405="","",SUM( INDEX($I$9, 1) : I405))</f>
        <v/>
      </c>
      <c r="AM405" s="20" t="str">
        <f t="shared" si="241"/>
        <v/>
      </c>
      <c r="AN405" s="20" t="str">
        <f>IF(E405="","",SUM( INDEX($AM$9, 1) : AM405))</f>
        <v/>
      </c>
      <c r="AO405" s="43" t="str">
        <f t="shared" si="242"/>
        <v/>
      </c>
      <c r="AP405" s="43" t="str">
        <f t="shared" si="243"/>
        <v/>
      </c>
      <c r="AQ405" s="35" t="str">
        <f t="shared" si="244"/>
        <v/>
      </c>
      <c r="AR405" s="35" t="str">
        <f t="shared" si="245"/>
        <v/>
      </c>
      <c r="AS405" s="35" t="str">
        <f t="shared" si="246"/>
        <v/>
      </c>
      <c r="AT405" s="35" t="str">
        <f t="shared" si="247"/>
        <v/>
      </c>
      <c r="AU405" s="35" t="str">
        <f t="shared" si="248"/>
        <v/>
      </c>
      <c r="AV405" s="35" t="str">
        <f t="shared" si="249"/>
        <v/>
      </c>
      <c r="AW405" s="58" t="str">
        <f t="shared" si="250"/>
        <v/>
      </c>
      <c r="AX405" s="62" t="str">
        <f t="shared" si="251"/>
        <v/>
      </c>
      <c r="AY405" s="62" t="str">
        <f t="shared" si="252"/>
        <v/>
      </c>
      <c r="AZ405" s="62" t="str">
        <f t="shared" si="253"/>
        <v/>
      </c>
      <c r="BA405" s="62" t="str">
        <f t="shared" si="254"/>
        <v/>
      </c>
      <c r="BB405" s="62" t="str">
        <f t="shared" si="255"/>
        <v/>
      </c>
      <c r="BC405" s="62" t="str">
        <f t="shared" si="256"/>
        <v/>
      </c>
      <c r="BD405" s="69" t="str">
        <f t="shared" si="257"/>
        <v/>
      </c>
      <c r="BE405" s="69" t="str">
        <f t="shared" si="258"/>
        <v/>
      </c>
      <c r="BF405" s="69" t="str">
        <f>IF(Z405=Z406,"",SUM(AW$9:AW405)-SUM(BF$9:BF404))</f>
        <v/>
      </c>
      <c r="BG405" s="12">
        <f t="shared" si="223"/>
        <v>397</v>
      </c>
    </row>
    <row r="406" spans="1:59" ht="20.100000000000001" customHeight="1">
      <c r="A406" s="13">
        <f t="shared" si="222"/>
        <v>398</v>
      </c>
      <c r="B406" s="153"/>
      <c r="C406" s="33"/>
      <c r="D406" s="33"/>
      <c r="E406" s="154"/>
      <c r="F406" s="155"/>
      <c r="G406" s="156"/>
      <c r="H406" s="19" t="str">
        <f t="shared" si="224"/>
        <v/>
      </c>
      <c r="I406" s="157"/>
      <c r="J406" s="19" t="str">
        <f t="shared" si="225"/>
        <v/>
      </c>
      <c r="K406" s="33"/>
      <c r="L406" s="34"/>
      <c r="M406" s="34"/>
      <c r="N406" s="19" t="str">
        <f t="shared" si="226"/>
        <v/>
      </c>
      <c r="O406" s="157"/>
      <c r="P406" s="19" t="str">
        <f t="shared" si="227"/>
        <v/>
      </c>
      <c r="Q406" s="19" t="str">
        <f t="shared" si="228"/>
        <v/>
      </c>
      <c r="R406" s="22"/>
      <c r="S406" s="33"/>
      <c r="T406" s="35" t="str">
        <f>IF(E406="","",Instructions!$B$5)</f>
        <v/>
      </c>
      <c r="U406" s="75" t="str">
        <f>IF(E406="","",Instructions!$C$5)</f>
        <v/>
      </c>
      <c r="V406" s="87" t="str">
        <f t="shared" si="229"/>
        <v/>
      </c>
      <c r="W406" s="72" t="str">
        <f>IF(E406="","",VLOOKUP(D406,Supervisors!$B$9:$F$32,5,FALSE))</f>
        <v/>
      </c>
      <c r="X406" s="72" t="str">
        <f>IF(E406="","",VLOOKUP(D406,Supervisors!$B$9:$G$32,6,FALSE))</f>
        <v/>
      </c>
      <c r="Y406" s="20" t="str">
        <f t="shared" si="230"/>
        <v/>
      </c>
      <c r="Z406" s="20" t="str">
        <f t="shared" si="231"/>
        <v/>
      </c>
      <c r="AA406" s="20" t="str">
        <f t="shared" si="232"/>
        <v/>
      </c>
      <c r="AB406" s="20" t="str">
        <f t="shared" si="233"/>
        <v/>
      </c>
      <c r="AC406" s="20" t="str">
        <f t="shared" si="234"/>
        <v/>
      </c>
      <c r="AD406" s="20" t="str">
        <f t="shared" si="235"/>
        <v/>
      </c>
      <c r="AE406" s="20" t="str">
        <f>IF(E406="","",SUM( INDEX( $H$9, 1) : H406))</f>
        <v/>
      </c>
      <c r="AF406" s="20" t="str">
        <f t="shared" si="236"/>
        <v/>
      </c>
      <c r="AG406" s="20" t="str">
        <f>IF(E406="","",SUM($AF$9:AF406))</f>
        <v/>
      </c>
      <c r="AH406" s="43" t="str">
        <f t="shared" si="237"/>
        <v/>
      </c>
      <c r="AI406" s="20" t="str">
        <f t="shared" si="238"/>
        <v/>
      </c>
      <c r="AJ406" s="20" t="str">
        <f t="shared" si="239"/>
        <v/>
      </c>
      <c r="AK406" s="20" t="str">
        <f t="shared" si="240"/>
        <v/>
      </c>
      <c r="AL406" s="20" t="str">
        <f>IF(E406="","",SUM( INDEX($I$9, 1) : I406))</f>
        <v/>
      </c>
      <c r="AM406" s="20" t="str">
        <f t="shared" si="241"/>
        <v/>
      </c>
      <c r="AN406" s="20" t="str">
        <f>IF(E406="","",SUM( INDEX($AM$9, 1) : AM406))</f>
        <v/>
      </c>
      <c r="AO406" s="43" t="str">
        <f t="shared" si="242"/>
        <v/>
      </c>
      <c r="AP406" s="43" t="str">
        <f t="shared" si="243"/>
        <v/>
      </c>
      <c r="AQ406" s="35" t="str">
        <f t="shared" si="244"/>
        <v/>
      </c>
      <c r="AR406" s="35" t="str">
        <f t="shared" si="245"/>
        <v/>
      </c>
      <c r="AS406" s="35" t="str">
        <f t="shared" si="246"/>
        <v/>
      </c>
      <c r="AT406" s="35" t="str">
        <f t="shared" si="247"/>
        <v/>
      </c>
      <c r="AU406" s="35" t="str">
        <f t="shared" si="248"/>
        <v/>
      </c>
      <c r="AV406" s="35" t="str">
        <f t="shared" si="249"/>
        <v/>
      </c>
      <c r="AW406" s="58" t="str">
        <f t="shared" si="250"/>
        <v/>
      </c>
      <c r="AX406" s="62" t="str">
        <f t="shared" si="251"/>
        <v/>
      </c>
      <c r="AY406" s="62" t="str">
        <f t="shared" si="252"/>
        <v/>
      </c>
      <c r="AZ406" s="62" t="str">
        <f t="shared" si="253"/>
        <v/>
      </c>
      <c r="BA406" s="62" t="str">
        <f t="shared" si="254"/>
        <v/>
      </c>
      <c r="BB406" s="62" t="str">
        <f t="shared" si="255"/>
        <v/>
      </c>
      <c r="BC406" s="62" t="str">
        <f t="shared" si="256"/>
        <v/>
      </c>
      <c r="BD406" s="69" t="str">
        <f t="shared" si="257"/>
        <v/>
      </c>
      <c r="BE406" s="69" t="str">
        <f t="shared" si="258"/>
        <v/>
      </c>
      <c r="BF406" s="69" t="str">
        <f>IF(Z406=Z407,"",SUM(AW$9:AW406)-SUM(BF$9:BF405))</f>
        <v/>
      </c>
      <c r="BG406" s="12">
        <f t="shared" si="223"/>
        <v>398</v>
      </c>
    </row>
    <row r="407" spans="1:59" ht="20.100000000000001" customHeight="1">
      <c r="A407" s="13">
        <f t="shared" si="222"/>
        <v>399</v>
      </c>
      <c r="B407" s="153"/>
      <c r="C407" s="33"/>
      <c r="D407" s="33"/>
      <c r="E407" s="154"/>
      <c r="F407" s="155"/>
      <c r="G407" s="156"/>
      <c r="H407" s="19" t="str">
        <f t="shared" si="224"/>
        <v/>
      </c>
      <c r="I407" s="157"/>
      <c r="J407" s="19" t="str">
        <f t="shared" si="225"/>
        <v/>
      </c>
      <c r="K407" s="33"/>
      <c r="L407" s="34"/>
      <c r="M407" s="34"/>
      <c r="N407" s="19" t="str">
        <f t="shared" si="226"/>
        <v/>
      </c>
      <c r="O407" s="157"/>
      <c r="P407" s="19" t="str">
        <f t="shared" si="227"/>
        <v/>
      </c>
      <c r="Q407" s="19" t="str">
        <f t="shared" si="228"/>
        <v/>
      </c>
      <c r="R407" s="22"/>
      <c r="S407" s="33"/>
      <c r="T407" s="35" t="str">
        <f>IF(E407="","",Instructions!$B$5)</f>
        <v/>
      </c>
      <c r="U407" s="75" t="str">
        <f>IF(E407="","",Instructions!$C$5)</f>
        <v/>
      </c>
      <c r="V407" s="87" t="str">
        <f t="shared" si="229"/>
        <v/>
      </c>
      <c r="W407" s="72" t="str">
        <f>IF(E407="","",VLOOKUP(D407,Supervisors!$B$9:$F$32,5,FALSE))</f>
        <v/>
      </c>
      <c r="X407" s="72" t="str">
        <f>IF(E407="","",VLOOKUP(D407,Supervisors!$B$9:$G$32,6,FALSE))</f>
        <v/>
      </c>
      <c r="Y407" s="20" t="str">
        <f t="shared" si="230"/>
        <v/>
      </c>
      <c r="Z407" s="20" t="str">
        <f t="shared" si="231"/>
        <v/>
      </c>
      <c r="AA407" s="20" t="str">
        <f t="shared" si="232"/>
        <v/>
      </c>
      <c r="AB407" s="20" t="str">
        <f t="shared" si="233"/>
        <v/>
      </c>
      <c r="AC407" s="20" t="str">
        <f t="shared" si="234"/>
        <v/>
      </c>
      <c r="AD407" s="20" t="str">
        <f t="shared" si="235"/>
        <v/>
      </c>
      <c r="AE407" s="20" t="str">
        <f>IF(E407="","",SUM( INDEX( $H$9, 1) : H407))</f>
        <v/>
      </c>
      <c r="AF407" s="20" t="str">
        <f t="shared" si="236"/>
        <v/>
      </c>
      <c r="AG407" s="20" t="str">
        <f>IF(E407="","",SUM($AF$9:AF407))</f>
        <v/>
      </c>
      <c r="AH407" s="43" t="str">
        <f t="shared" si="237"/>
        <v/>
      </c>
      <c r="AI407" s="20" t="str">
        <f t="shared" si="238"/>
        <v/>
      </c>
      <c r="AJ407" s="20" t="str">
        <f t="shared" si="239"/>
        <v/>
      </c>
      <c r="AK407" s="20" t="str">
        <f t="shared" si="240"/>
        <v/>
      </c>
      <c r="AL407" s="20" t="str">
        <f>IF(E407="","",SUM( INDEX($I$9, 1) : I407))</f>
        <v/>
      </c>
      <c r="AM407" s="20" t="str">
        <f t="shared" si="241"/>
        <v/>
      </c>
      <c r="AN407" s="20" t="str">
        <f>IF(E407="","",SUM( INDEX($AM$9, 1) : AM407))</f>
        <v/>
      </c>
      <c r="AO407" s="43" t="str">
        <f t="shared" si="242"/>
        <v/>
      </c>
      <c r="AP407" s="43" t="str">
        <f t="shared" si="243"/>
        <v/>
      </c>
      <c r="AQ407" s="35" t="str">
        <f t="shared" si="244"/>
        <v/>
      </c>
      <c r="AR407" s="35" t="str">
        <f t="shared" si="245"/>
        <v/>
      </c>
      <c r="AS407" s="35" t="str">
        <f t="shared" si="246"/>
        <v/>
      </c>
      <c r="AT407" s="35" t="str">
        <f t="shared" si="247"/>
        <v/>
      </c>
      <c r="AU407" s="35" t="str">
        <f t="shared" si="248"/>
        <v/>
      </c>
      <c r="AV407" s="35" t="str">
        <f t="shared" si="249"/>
        <v/>
      </c>
      <c r="AW407" s="58" t="str">
        <f t="shared" si="250"/>
        <v/>
      </c>
      <c r="AX407" s="62" t="str">
        <f t="shared" si="251"/>
        <v/>
      </c>
      <c r="AY407" s="62" t="str">
        <f t="shared" si="252"/>
        <v/>
      </c>
      <c r="AZ407" s="62" t="str">
        <f t="shared" si="253"/>
        <v/>
      </c>
      <c r="BA407" s="62" t="str">
        <f t="shared" si="254"/>
        <v/>
      </c>
      <c r="BB407" s="62" t="str">
        <f t="shared" si="255"/>
        <v/>
      </c>
      <c r="BC407" s="62" t="str">
        <f t="shared" si="256"/>
        <v/>
      </c>
      <c r="BD407" s="69" t="str">
        <f t="shared" si="257"/>
        <v/>
      </c>
      <c r="BE407" s="69" t="str">
        <f t="shared" si="258"/>
        <v/>
      </c>
      <c r="BF407" s="69" t="str">
        <f>IF(Z407=Z408,"",SUM(AW$9:AW407)-SUM(BF$9:BF406))</f>
        <v/>
      </c>
      <c r="BG407" s="12">
        <f t="shared" si="223"/>
        <v>399</v>
      </c>
    </row>
    <row r="408" spans="1:59" ht="20.100000000000001" customHeight="1">
      <c r="A408" s="13">
        <f t="shared" si="222"/>
        <v>400</v>
      </c>
      <c r="B408" s="153"/>
      <c r="C408" s="33"/>
      <c r="D408" s="33"/>
      <c r="E408" s="154"/>
      <c r="F408" s="155"/>
      <c r="G408" s="156"/>
      <c r="H408" s="19" t="str">
        <f t="shared" si="224"/>
        <v/>
      </c>
      <c r="I408" s="157"/>
      <c r="J408" s="19" t="str">
        <f t="shared" si="225"/>
        <v/>
      </c>
      <c r="K408" s="33"/>
      <c r="L408" s="34"/>
      <c r="M408" s="34"/>
      <c r="N408" s="19" t="str">
        <f t="shared" si="226"/>
        <v/>
      </c>
      <c r="O408" s="157"/>
      <c r="P408" s="19" t="str">
        <f t="shared" si="227"/>
        <v/>
      </c>
      <c r="Q408" s="19" t="str">
        <f t="shared" si="228"/>
        <v/>
      </c>
      <c r="R408" s="22"/>
      <c r="S408" s="33"/>
      <c r="T408" s="35" t="str">
        <f>IF(E408="","",Instructions!$B$5)</f>
        <v/>
      </c>
      <c r="U408" s="75" t="str">
        <f>IF(E408="","",Instructions!$C$5)</f>
        <v/>
      </c>
      <c r="V408" s="87" t="str">
        <f t="shared" si="229"/>
        <v/>
      </c>
      <c r="W408" s="72" t="str">
        <f>IF(E408="","",VLOOKUP(D408,Supervisors!$B$9:$F$32,5,FALSE))</f>
        <v/>
      </c>
      <c r="X408" s="72" t="str">
        <f>IF(E408="","",VLOOKUP(D408,Supervisors!$B$9:$G$32,6,FALSE))</f>
        <v/>
      </c>
      <c r="Y408" s="20" t="str">
        <f t="shared" si="230"/>
        <v/>
      </c>
      <c r="Z408" s="20" t="str">
        <f t="shared" si="231"/>
        <v/>
      </c>
      <c r="AA408" s="20" t="str">
        <f t="shared" si="232"/>
        <v/>
      </c>
      <c r="AB408" s="20" t="str">
        <f t="shared" si="233"/>
        <v/>
      </c>
      <c r="AC408" s="20" t="str">
        <f t="shared" si="234"/>
        <v/>
      </c>
      <c r="AD408" s="20" t="str">
        <f t="shared" si="235"/>
        <v/>
      </c>
      <c r="AE408" s="20" t="str">
        <f>IF(E408="","",SUM( INDEX( $H$9, 1) : H408))</f>
        <v/>
      </c>
      <c r="AF408" s="20" t="str">
        <f t="shared" si="236"/>
        <v/>
      </c>
      <c r="AG408" s="20" t="str">
        <f>IF(E408="","",SUM($AF$9:AF408))</f>
        <v/>
      </c>
      <c r="AH408" s="43" t="str">
        <f t="shared" si="237"/>
        <v/>
      </c>
      <c r="AI408" s="20" t="str">
        <f t="shared" si="238"/>
        <v/>
      </c>
      <c r="AJ408" s="20" t="str">
        <f t="shared" si="239"/>
        <v/>
      </c>
      <c r="AK408" s="20" t="str">
        <f t="shared" si="240"/>
        <v/>
      </c>
      <c r="AL408" s="20" t="str">
        <f>IF(E408="","",SUM( INDEX($I$9, 1) : I408))</f>
        <v/>
      </c>
      <c r="AM408" s="20" t="str">
        <f t="shared" si="241"/>
        <v/>
      </c>
      <c r="AN408" s="20" t="str">
        <f>IF(E408="","",SUM( INDEX($AM$9, 1) : AM408))</f>
        <v/>
      </c>
      <c r="AO408" s="43" t="str">
        <f t="shared" si="242"/>
        <v/>
      </c>
      <c r="AP408" s="43" t="str">
        <f t="shared" si="243"/>
        <v/>
      </c>
      <c r="AQ408" s="35" t="str">
        <f t="shared" si="244"/>
        <v/>
      </c>
      <c r="AR408" s="35" t="str">
        <f t="shared" si="245"/>
        <v/>
      </c>
      <c r="AS408" s="35" t="str">
        <f t="shared" si="246"/>
        <v/>
      </c>
      <c r="AT408" s="35" t="str">
        <f t="shared" si="247"/>
        <v/>
      </c>
      <c r="AU408" s="35" t="str">
        <f t="shared" si="248"/>
        <v/>
      </c>
      <c r="AV408" s="35" t="str">
        <f t="shared" si="249"/>
        <v/>
      </c>
      <c r="AW408" s="58" t="str">
        <f t="shared" si="250"/>
        <v/>
      </c>
      <c r="AX408" s="62" t="str">
        <f t="shared" si="251"/>
        <v/>
      </c>
      <c r="AY408" s="62" t="str">
        <f t="shared" si="252"/>
        <v/>
      </c>
      <c r="AZ408" s="62" t="str">
        <f t="shared" si="253"/>
        <v/>
      </c>
      <c r="BA408" s="62" t="str">
        <f t="shared" si="254"/>
        <v/>
      </c>
      <c r="BB408" s="62" t="str">
        <f t="shared" si="255"/>
        <v/>
      </c>
      <c r="BC408" s="62" t="str">
        <f t="shared" si="256"/>
        <v/>
      </c>
      <c r="BD408" s="69" t="str">
        <f t="shared" si="257"/>
        <v/>
      </c>
      <c r="BE408" s="69" t="str">
        <f t="shared" si="258"/>
        <v/>
      </c>
      <c r="BF408" s="69" t="str">
        <f>IF(Z408=Z409,"",SUM(AW$9:AW408)-SUM(BF$9:BF407))</f>
        <v/>
      </c>
      <c r="BG408" s="12">
        <f t="shared" si="223"/>
        <v>400</v>
      </c>
    </row>
    <row r="409" spans="1:59" ht="20.100000000000001" customHeight="1">
      <c r="A409" s="13">
        <f t="shared" si="222"/>
        <v>401</v>
      </c>
      <c r="B409" s="153"/>
      <c r="C409" s="33"/>
      <c r="D409" s="33"/>
      <c r="E409" s="154"/>
      <c r="F409" s="155"/>
      <c r="G409" s="156"/>
      <c r="H409" s="19" t="str">
        <f t="shared" si="224"/>
        <v/>
      </c>
      <c r="I409" s="157"/>
      <c r="J409" s="19" t="str">
        <f t="shared" si="225"/>
        <v/>
      </c>
      <c r="K409" s="33"/>
      <c r="L409" s="34"/>
      <c r="M409" s="34"/>
      <c r="N409" s="19" t="str">
        <f t="shared" si="226"/>
        <v/>
      </c>
      <c r="O409" s="157"/>
      <c r="P409" s="19" t="str">
        <f t="shared" si="227"/>
        <v/>
      </c>
      <c r="Q409" s="19" t="str">
        <f t="shared" si="228"/>
        <v/>
      </c>
      <c r="R409" s="22"/>
      <c r="S409" s="33"/>
      <c r="T409" s="35" t="str">
        <f>IF(E409="","",Instructions!$B$5)</f>
        <v/>
      </c>
      <c r="U409" s="75" t="str">
        <f>IF(E409="","",Instructions!$C$5)</f>
        <v/>
      </c>
      <c r="V409" s="87" t="str">
        <f t="shared" si="229"/>
        <v/>
      </c>
      <c r="W409" s="72" t="str">
        <f>IF(E409="","",VLOOKUP(D409,Supervisors!$B$9:$F$32,5,FALSE))</f>
        <v/>
      </c>
      <c r="X409" s="72" t="str">
        <f>IF(E409="","",VLOOKUP(D409,Supervisors!$B$9:$G$32,6,FALSE))</f>
        <v/>
      </c>
      <c r="Y409" s="20" t="str">
        <f t="shared" si="230"/>
        <v/>
      </c>
      <c r="Z409" s="20" t="str">
        <f t="shared" si="231"/>
        <v/>
      </c>
      <c r="AA409" s="20" t="str">
        <f t="shared" si="232"/>
        <v/>
      </c>
      <c r="AB409" s="20" t="str">
        <f t="shared" si="233"/>
        <v/>
      </c>
      <c r="AC409" s="20" t="str">
        <f t="shared" si="234"/>
        <v/>
      </c>
      <c r="AD409" s="20" t="str">
        <f t="shared" si="235"/>
        <v/>
      </c>
      <c r="AE409" s="20" t="str">
        <f>IF(E409="","",SUM( INDEX( $H$9, 1) : H409))</f>
        <v/>
      </c>
      <c r="AF409" s="20" t="str">
        <f t="shared" si="236"/>
        <v/>
      </c>
      <c r="AG409" s="20" t="str">
        <f>IF(E409="","",SUM($AF$9:AF409))</f>
        <v/>
      </c>
      <c r="AH409" s="43" t="str">
        <f t="shared" si="237"/>
        <v/>
      </c>
      <c r="AI409" s="20" t="str">
        <f t="shared" si="238"/>
        <v/>
      </c>
      <c r="AJ409" s="20" t="str">
        <f t="shared" si="239"/>
        <v/>
      </c>
      <c r="AK409" s="20" t="str">
        <f t="shared" si="240"/>
        <v/>
      </c>
      <c r="AL409" s="20" t="str">
        <f>IF(E409="","",SUM( INDEX($I$9, 1) : I409))</f>
        <v/>
      </c>
      <c r="AM409" s="20" t="str">
        <f t="shared" si="241"/>
        <v/>
      </c>
      <c r="AN409" s="20" t="str">
        <f>IF(E409="","",SUM( INDEX($AM$9, 1) : AM409))</f>
        <v/>
      </c>
      <c r="AO409" s="43" t="str">
        <f t="shared" si="242"/>
        <v/>
      </c>
      <c r="AP409" s="43" t="str">
        <f t="shared" si="243"/>
        <v/>
      </c>
      <c r="AQ409" s="35" t="str">
        <f t="shared" si="244"/>
        <v/>
      </c>
      <c r="AR409" s="35" t="str">
        <f t="shared" si="245"/>
        <v/>
      </c>
      <c r="AS409" s="35" t="str">
        <f t="shared" si="246"/>
        <v/>
      </c>
      <c r="AT409" s="35" t="str">
        <f t="shared" si="247"/>
        <v/>
      </c>
      <c r="AU409" s="35" t="str">
        <f t="shared" si="248"/>
        <v/>
      </c>
      <c r="AV409" s="35" t="str">
        <f t="shared" si="249"/>
        <v/>
      </c>
      <c r="AW409" s="58" t="str">
        <f t="shared" si="250"/>
        <v/>
      </c>
      <c r="AX409" s="62" t="str">
        <f t="shared" si="251"/>
        <v/>
      </c>
      <c r="AY409" s="62" t="str">
        <f t="shared" si="252"/>
        <v/>
      </c>
      <c r="AZ409" s="62" t="str">
        <f t="shared" si="253"/>
        <v/>
      </c>
      <c r="BA409" s="62" t="str">
        <f t="shared" si="254"/>
        <v/>
      </c>
      <c r="BB409" s="62" t="str">
        <f t="shared" si="255"/>
        <v/>
      </c>
      <c r="BC409" s="62" t="str">
        <f t="shared" si="256"/>
        <v/>
      </c>
      <c r="BD409" s="69" t="str">
        <f t="shared" si="257"/>
        <v/>
      </c>
      <c r="BE409" s="69" t="str">
        <f t="shared" si="258"/>
        <v/>
      </c>
      <c r="BF409" s="69" t="str">
        <f>IF(Z409=Z410,"",SUM(AW$9:AW409)-SUM(BF$9:BF408))</f>
        <v/>
      </c>
      <c r="BG409" s="12">
        <f t="shared" si="223"/>
        <v>401</v>
      </c>
    </row>
    <row r="410" spans="1:59" ht="20.100000000000001" customHeight="1">
      <c r="A410" s="13">
        <f t="shared" si="222"/>
        <v>402</v>
      </c>
      <c r="B410" s="153"/>
      <c r="C410" s="33"/>
      <c r="D410" s="33"/>
      <c r="E410" s="154"/>
      <c r="F410" s="155"/>
      <c r="G410" s="156"/>
      <c r="H410" s="19" t="str">
        <f t="shared" si="224"/>
        <v/>
      </c>
      <c r="I410" s="157"/>
      <c r="J410" s="19" t="str">
        <f t="shared" si="225"/>
        <v/>
      </c>
      <c r="K410" s="33"/>
      <c r="L410" s="34"/>
      <c r="M410" s="34"/>
      <c r="N410" s="19" t="str">
        <f t="shared" si="226"/>
        <v/>
      </c>
      <c r="O410" s="157"/>
      <c r="P410" s="19" t="str">
        <f t="shared" si="227"/>
        <v/>
      </c>
      <c r="Q410" s="19" t="str">
        <f t="shared" si="228"/>
        <v/>
      </c>
      <c r="R410" s="22"/>
      <c r="S410" s="33"/>
      <c r="T410" s="35" t="str">
        <f>IF(E410="","",Instructions!$B$5)</f>
        <v/>
      </c>
      <c r="U410" s="75" t="str">
        <f>IF(E410="","",Instructions!$C$5)</f>
        <v/>
      </c>
      <c r="V410" s="87" t="str">
        <f t="shared" si="229"/>
        <v/>
      </c>
      <c r="W410" s="72" t="str">
        <f>IF(E410="","",VLOOKUP(D410,Supervisors!$B$9:$F$32,5,FALSE))</f>
        <v/>
      </c>
      <c r="X410" s="72" t="str">
        <f>IF(E410="","",VLOOKUP(D410,Supervisors!$B$9:$G$32,6,FALSE))</f>
        <v/>
      </c>
      <c r="Y410" s="20" t="str">
        <f t="shared" si="230"/>
        <v/>
      </c>
      <c r="Z410" s="20" t="str">
        <f t="shared" si="231"/>
        <v/>
      </c>
      <c r="AA410" s="20" t="str">
        <f t="shared" si="232"/>
        <v/>
      </c>
      <c r="AB410" s="20" t="str">
        <f t="shared" si="233"/>
        <v/>
      </c>
      <c r="AC410" s="20" t="str">
        <f t="shared" si="234"/>
        <v/>
      </c>
      <c r="AD410" s="20" t="str">
        <f t="shared" si="235"/>
        <v/>
      </c>
      <c r="AE410" s="20" t="str">
        <f>IF(E410="","",SUM( INDEX( $H$9, 1) : H410))</f>
        <v/>
      </c>
      <c r="AF410" s="20" t="str">
        <f t="shared" si="236"/>
        <v/>
      </c>
      <c r="AG410" s="20" t="str">
        <f>IF(E410="","",SUM($AF$9:AF410))</f>
        <v/>
      </c>
      <c r="AH410" s="43" t="str">
        <f t="shared" si="237"/>
        <v/>
      </c>
      <c r="AI410" s="20" t="str">
        <f t="shared" si="238"/>
        <v/>
      </c>
      <c r="AJ410" s="20" t="str">
        <f t="shared" si="239"/>
        <v/>
      </c>
      <c r="AK410" s="20" t="str">
        <f t="shared" si="240"/>
        <v/>
      </c>
      <c r="AL410" s="20" t="str">
        <f>IF(E410="","",SUM( INDEX($I$9, 1) : I410))</f>
        <v/>
      </c>
      <c r="AM410" s="20" t="str">
        <f t="shared" si="241"/>
        <v/>
      </c>
      <c r="AN410" s="20" t="str">
        <f>IF(E410="","",SUM( INDEX($AM$9, 1) : AM410))</f>
        <v/>
      </c>
      <c r="AO410" s="43" t="str">
        <f t="shared" si="242"/>
        <v/>
      </c>
      <c r="AP410" s="43" t="str">
        <f t="shared" si="243"/>
        <v/>
      </c>
      <c r="AQ410" s="35" t="str">
        <f t="shared" si="244"/>
        <v/>
      </c>
      <c r="AR410" s="35" t="str">
        <f t="shared" si="245"/>
        <v/>
      </c>
      <c r="AS410" s="35" t="str">
        <f t="shared" si="246"/>
        <v/>
      </c>
      <c r="AT410" s="35" t="str">
        <f t="shared" si="247"/>
        <v/>
      </c>
      <c r="AU410" s="35" t="str">
        <f t="shared" si="248"/>
        <v/>
      </c>
      <c r="AV410" s="35" t="str">
        <f t="shared" si="249"/>
        <v/>
      </c>
      <c r="AW410" s="58" t="str">
        <f t="shared" si="250"/>
        <v/>
      </c>
      <c r="AX410" s="62" t="str">
        <f t="shared" si="251"/>
        <v/>
      </c>
      <c r="AY410" s="62" t="str">
        <f t="shared" si="252"/>
        <v/>
      </c>
      <c r="AZ410" s="62" t="str">
        <f t="shared" si="253"/>
        <v/>
      </c>
      <c r="BA410" s="62" t="str">
        <f t="shared" si="254"/>
        <v/>
      </c>
      <c r="BB410" s="62" t="str">
        <f t="shared" si="255"/>
        <v/>
      </c>
      <c r="BC410" s="62" t="str">
        <f t="shared" si="256"/>
        <v/>
      </c>
      <c r="BD410" s="69" t="str">
        <f t="shared" si="257"/>
        <v/>
      </c>
      <c r="BE410" s="69" t="str">
        <f t="shared" si="258"/>
        <v/>
      </c>
      <c r="BF410" s="69" t="str">
        <f>IF(Z410=Z411,"",SUM(AW$9:AW410)-SUM(BF$9:BF409))</f>
        <v/>
      </c>
      <c r="BG410" s="12">
        <f t="shared" si="223"/>
        <v>402</v>
      </c>
    </row>
    <row r="411" spans="1:59" ht="20.100000000000001" customHeight="1">
      <c r="A411" s="13">
        <f t="shared" si="222"/>
        <v>403</v>
      </c>
      <c r="B411" s="153"/>
      <c r="C411" s="33"/>
      <c r="D411" s="33"/>
      <c r="E411" s="154"/>
      <c r="F411" s="155"/>
      <c r="G411" s="156"/>
      <c r="H411" s="19" t="str">
        <f t="shared" si="224"/>
        <v/>
      </c>
      <c r="I411" s="157"/>
      <c r="J411" s="19" t="str">
        <f t="shared" si="225"/>
        <v/>
      </c>
      <c r="K411" s="33"/>
      <c r="L411" s="34"/>
      <c r="M411" s="34"/>
      <c r="N411" s="19" t="str">
        <f t="shared" si="226"/>
        <v/>
      </c>
      <c r="O411" s="157"/>
      <c r="P411" s="19" t="str">
        <f t="shared" si="227"/>
        <v/>
      </c>
      <c r="Q411" s="19" t="str">
        <f t="shared" si="228"/>
        <v/>
      </c>
      <c r="R411" s="22"/>
      <c r="S411" s="33"/>
      <c r="T411" s="35" t="str">
        <f>IF(E411="","",Instructions!$B$5)</f>
        <v/>
      </c>
      <c r="U411" s="75" t="str">
        <f>IF(E411="","",Instructions!$C$5)</f>
        <v/>
      </c>
      <c r="V411" s="87" t="str">
        <f t="shared" si="229"/>
        <v/>
      </c>
      <c r="W411" s="72" t="str">
        <f>IF(E411="","",VLOOKUP(D411,Supervisors!$B$9:$F$32,5,FALSE))</f>
        <v/>
      </c>
      <c r="X411" s="72" t="str">
        <f>IF(E411="","",VLOOKUP(D411,Supervisors!$B$9:$G$32,6,FALSE))</f>
        <v/>
      </c>
      <c r="Y411" s="20" t="str">
        <f t="shared" si="230"/>
        <v/>
      </c>
      <c r="Z411" s="20" t="str">
        <f t="shared" si="231"/>
        <v/>
      </c>
      <c r="AA411" s="20" t="str">
        <f t="shared" si="232"/>
        <v/>
      </c>
      <c r="AB411" s="20" t="str">
        <f t="shared" si="233"/>
        <v/>
      </c>
      <c r="AC411" s="20" t="str">
        <f t="shared" si="234"/>
        <v/>
      </c>
      <c r="AD411" s="20" t="str">
        <f t="shared" si="235"/>
        <v/>
      </c>
      <c r="AE411" s="20" t="str">
        <f>IF(E411="","",SUM( INDEX( $H$9, 1) : H411))</f>
        <v/>
      </c>
      <c r="AF411" s="20" t="str">
        <f t="shared" si="236"/>
        <v/>
      </c>
      <c r="AG411" s="20" t="str">
        <f>IF(E411="","",SUM($AF$9:AF411))</f>
        <v/>
      </c>
      <c r="AH411" s="43" t="str">
        <f t="shared" si="237"/>
        <v/>
      </c>
      <c r="AI411" s="20" t="str">
        <f t="shared" si="238"/>
        <v/>
      </c>
      <c r="AJ411" s="20" t="str">
        <f t="shared" si="239"/>
        <v/>
      </c>
      <c r="AK411" s="20" t="str">
        <f t="shared" si="240"/>
        <v/>
      </c>
      <c r="AL411" s="20" t="str">
        <f>IF(E411="","",SUM( INDEX($I$9, 1) : I411))</f>
        <v/>
      </c>
      <c r="AM411" s="20" t="str">
        <f t="shared" si="241"/>
        <v/>
      </c>
      <c r="AN411" s="20" t="str">
        <f>IF(E411="","",SUM( INDEX($AM$9, 1) : AM411))</f>
        <v/>
      </c>
      <c r="AO411" s="43" t="str">
        <f t="shared" si="242"/>
        <v/>
      </c>
      <c r="AP411" s="43" t="str">
        <f t="shared" si="243"/>
        <v/>
      </c>
      <c r="AQ411" s="35" t="str">
        <f t="shared" si="244"/>
        <v/>
      </c>
      <c r="AR411" s="35" t="str">
        <f t="shared" si="245"/>
        <v/>
      </c>
      <c r="AS411" s="35" t="str">
        <f t="shared" si="246"/>
        <v/>
      </c>
      <c r="AT411" s="35" t="str">
        <f t="shared" si="247"/>
        <v/>
      </c>
      <c r="AU411" s="35" t="str">
        <f t="shared" si="248"/>
        <v/>
      </c>
      <c r="AV411" s="35" t="str">
        <f t="shared" si="249"/>
        <v/>
      </c>
      <c r="AW411" s="58" t="str">
        <f t="shared" si="250"/>
        <v/>
      </c>
      <c r="AX411" s="62" t="str">
        <f t="shared" si="251"/>
        <v/>
      </c>
      <c r="AY411" s="62" t="str">
        <f t="shared" si="252"/>
        <v/>
      </c>
      <c r="AZ411" s="62" t="str">
        <f t="shared" si="253"/>
        <v/>
      </c>
      <c r="BA411" s="62" t="str">
        <f t="shared" si="254"/>
        <v/>
      </c>
      <c r="BB411" s="62" t="str">
        <f t="shared" si="255"/>
        <v/>
      </c>
      <c r="BC411" s="62" t="str">
        <f t="shared" si="256"/>
        <v/>
      </c>
      <c r="BD411" s="69" t="str">
        <f t="shared" si="257"/>
        <v/>
      </c>
      <c r="BE411" s="69" t="str">
        <f t="shared" si="258"/>
        <v/>
      </c>
      <c r="BF411" s="69" t="str">
        <f>IF(Z411=Z412,"",SUM(AW$9:AW411)-SUM(BF$9:BF410))</f>
        <v/>
      </c>
      <c r="BG411" s="12">
        <f t="shared" si="223"/>
        <v>403</v>
      </c>
    </row>
    <row r="412" spans="1:59" ht="20.100000000000001" customHeight="1">
      <c r="A412" s="13">
        <f t="shared" si="222"/>
        <v>404</v>
      </c>
      <c r="B412" s="153"/>
      <c r="C412" s="33"/>
      <c r="D412" s="33"/>
      <c r="E412" s="154"/>
      <c r="F412" s="155"/>
      <c r="G412" s="156"/>
      <c r="H412" s="19" t="str">
        <f t="shared" si="224"/>
        <v/>
      </c>
      <c r="I412" s="157"/>
      <c r="J412" s="19" t="str">
        <f t="shared" si="225"/>
        <v/>
      </c>
      <c r="K412" s="33"/>
      <c r="L412" s="34"/>
      <c r="M412" s="34"/>
      <c r="N412" s="19" t="str">
        <f t="shared" si="226"/>
        <v/>
      </c>
      <c r="O412" s="157"/>
      <c r="P412" s="19" t="str">
        <f t="shared" si="227"/>
        <v/>
      </c>
      <c r="Q412" s="19" t="str">
        <f t="shared" si="228"/>
        <v/>
      </c>
      <c r="R412" s="22"/>
      <c r="S412" s="33"/>
      <c r="T412" s="35" t="str">
        <f>IF(E412="","",Instructions!$B$5)</f>
        <v/>
      </c>
      <c r="U412" s="75" t="str">
        <f>IF(E412="","",Instructions!$C$5)</f>
        <v/>
      </c>
      <c r="V412" s="87" t="str">
        <f t="shared" si="229"/>
        <v/>
      </c>
      <c r="W412" s="72" t="str">
        <f>IF(E412="","",VLOOKUP(D412,Supervisors!$B$9:$F$32,5,FALSE))</f>
        <v/>
      </c>
      <c r="X412" s="72" t="str">
        <f>IF(E412="","",VLOOKUP(D412,Supervisors!$B$9:$G$32,6,FALSE))</f>
        <v/>
      </c>
      <c r="Y412" s="20" t="str">
        <f t="shared" si="230"/>
        <v/>
      </c>
      <c r="Z412" s="20" t="str">
        <f t="shared" si="231"/>
        <v/>
      </c>
      <c r="AA412" s="20" t="str">
        <f t="shared" si="232"/>
        <v/>
      </c>
      <c r="AB412" s="20" t="str">
        <f t="shared" si="233"/>
        <v/>
      </c>
      <c r="AC412" s="20" t="str">
        <f t="shared" si="234"/>
        <v/>
      </c>
      <c r="AD412" s="20" t="str">
        <f t="shared" si="235"/>
        <v/>
      </c>
      <c r="AE412" s="20" t="str">
        <f>IF(E412="","",SUM( INDEX( $H$9, 1) : H412))</f>
        <v/>
      </c>
      <c r="AF412" s="20" t="str">
        <f t="shared" si="236"/>
        <v/>
      </c>
      <c r="AG412" s="20" t="str">
        <f>IF(E412="","",SUM($AF$9:AF412))</f>
        <v/>
      </c>
      <c r="AH412" s="43" t="str">
        <f t="shared" si="237"/>
        <v/>
      </c>
      <c r="AI412" s="20" t="str">
        <f t="shared" si="238"/>
        <v/>
      </c>
      <c r="AJ412" s="20" t="str">
        <f t="shared" si="239"/>
        <v/>
      </c>
      <c r="AK412" s="20" t="str">
        <f t="shared" si="240"/>
        <v/>
      </c>
      <c r="AL412" s="20" t="str">
        <f>IF(E412="","",SUM( INDEX($I$9, 1) : I412))</f>
        <v/>
      </c>
      <c r="AM412" s="20" t="str">
        <f t="shared" si="241"/>
        <v/>
      </c>
      <c r="AN412" s="20" t="str">
        <f>IF(E412="","",SUM( INDEX($AM$9, 1) : AM412))</f>
        <v/>
      </c>
      <c r="AO412" s="43" t="str">
        <f t="shared" si="242"/>
        <v/>
      </c>
      <c r="AP412" s="43" t="str">
        <f t="shared" si="243"/>
        <v/>
      </c>
      <c r="AQ412" s="35" t="str">
        <f t="shared" si="244"/>
        <v/>
      </c>
      <c r="AR412" s="35" t="str">
        <f t="shared" si="245"/>
        <v/>
      </c>
      <c r="AS412" s="35" t="str">
        <f t="shared" si="246"/>
        <v/>
      </c>
      <c r="AT412" s="35" t="str">
        <f t="shared" si="247"/>
        <v/>
      </c>
      <c r="AU412" s="35" t="str">
        <f t="shared" si="248"/>
        <v/>
      </c>
      <c r="AV412" s="35" t="str">
        <f t="shared" si="249"/>
        <v/>
      </c>
      <c r="AW412" s="58" t="str">
        <f t="shared" si="250"/>
        <v/>
      </c>
      <c r="AX412" s="62" t="str">
        <f t="shared" si="251"/>
        <v/>
      </c>
      <c r="AY412" s="62" t="str">
        <f t="shared" si="252"/>
        <v/>
      </c>
      <c r="AZ412" s="62" t="str">
        <f t="shared" si="253"/>
        <v/>
      </c>
      <c r="BA412" s="62" t="str">
        <f t="shared" si="254"/>
        <v/>
      </c>
      <c r="BB412" s="62" t="str">
        <f t="shared" si="255"/>
        <v/>
      </c>
      <c r="BC412" s="62" t="str">
        <f t="shared" si="256"/>
        <v/>
      </c>
      <c r="BD412" s="69" t="str">
        <f t="shared" si="257"/>
        <v/>
      </c>
      <c r="BE412" s="69" t="str">
        <f t="shared" si="258"/>
        <v/>
      </c>
      <c r="BF412" s="69" t="str">
        <f>IF(Z412=Z413,"",SUM(AW$9:AW412)-SUM(BF$9:BF411))</f>
        <v/>
      </c>
      <c r="BG412" s="12">
        <f t="shared" si="223"/>
        <v>404</v>
      </c>
    </row>
    <row r="413" spans="1:59" ht="20.100000000000001" customHeight="1">
      <c r="A413" s="13">
        <f t="shared" si="222"/>
        <v>405</v>
      </c>
      <c r="B413" s="153"/>
      <c r="C413" s="33"/>
      <c r="D413" s="33"/>
      <c r="E413" s="154"/>
      <c r="F413" s="155"/>
      <c r="G413" s="156"/>
      <c r="H413" s="19" t="str">
        <f t="shared" si="224"/>
        <v/>
      </c>
      <c r="I413" s="157"/>
      <c r="J413" s="19" t="str">
        <f t="shared" si="225"/>
        <v/>
      </c>
      <c r="K413" s="33"/>
      <c r="L413" s="34"/>
      <c r="M413" s="34"/>
      <c r="N413" s="19" t="str">
        <f t="shared" si="226"/>
        <v/>
      </c>
      <c r="O413" s="157"/>
      <c r="P413" s="19" t="str">
        <f t="shared" si="227"/>
        <v/>
      </c>
      <c r="Q413" s="19" t="str">
        <f t="shared" si="228"/>
        <v/>
      </c>
      <c r="R413" s="22"/>
      <c r="S413" s="33"/>
      <c r="T413" s="35" t="str">
        <f>IF(E413="","",Instructions!$B$5)</f>
        <v/>
      </c>
      <c r="U413" s="75" t="str">
        <f>IF(E413="","",Instructions!$C$5)</f>
        <v/>
      </c>
      <c r="V413" s="87" t="str">
        <f t="shared" si="229"/>
        <v/>
      </c>
      <c r="W413" s="72" t="str">
        <f>IF(E413="","",VLOOKUP(D413,Supervisors!$B$9:$F$32,5,FALSE))</f>
        <v/>
      </c>
      <c r="X413" s="72" t="str">
        <f>IF(E413="","",VLOOKUP(D413,Supervisors!$B$9:$G$32,6,FALSE))</f>
        <v/>
      </c>
      <c r="Y413" s="20" t="str">
        <f t="shared" si="230"/>
        <v/>
      </c>
      <c r="Z413" s="20" t="str">
        <f t="shared" si="231"/>
        <v/>
      </c>
      <c r="AA413" s="20" t="str">
        <f t="shared" si="232"/>
        <v/>
      </c>
      <c r="AB413" s="20" t="str">
        <f t="shared" si="233"/>
        <v/>
      </c>
      <c r="AC413" s="20" t="str">
        <f t="shared" si="234"/>
        <v/>
      </c>
      <c r="AD413" s="20" t="str">
        <f t="shared" si="235"/>
        <v/>
      </c>
      <c r="AE413" s="20" t="str">
        <f>IF(E413="","",SUM( INDEX( $H$9, 1) : H413))</f>
        <v/>
      </c>
      <c r="AF413" s="20" t="str">
        <f t="shared" si="236"/>
        <v/>
      </c>
      <c r="AG413" s="20" t="str">
        <f>IF(E413="","",SUM($AF$9:AF413))</f>
        <v/>
      </c>
      <c r="AH413" s="43" t="str">
        <f t="shared" si="237"/>
        <v/>
      </c>
      <c r="AI413" s="20" t="str">
        <f t="shared" si="238"/>
        <v/>
      </c>
      <c r="AJ413" s="20" t="str">
        <f t="shared" si="239"/>
        <v/>
      </c>
      <c r="AK413" s="20" t="str">
        <f t="shared" si="240"/>
        <v/>
      </c>
      <c r="AL413" s="20" t="str">
        <f>IF(E413="","",SUM( INDEX($I$9, 1) : I413))</f>
        <v/>
      </c>
      <c r="AM413" s="20" t="str">
        <f t="shared" si="241"/>
        <v/>
      </c>
      <c r="AN413" s="20" t="str">
        <f>IF(E413="","",SUM( INDEX($AM$9, 1) : AM413))</f>
        <v/>
      </c>
      <c r="AO413" s="43" t="str">
        <f t="shared" si="242"/>
        <v/>
      </c>
      <c r="AP413" s="43" t="str">
        <f t="shared" si="243"/>
        <v/>
      </c>
      <c r="AQ413" s="35" t="str">
        <f t="shared" si="244"/>
        <v/>
      </c>
      <c r="AR413" s="35" t="str">
        <f t="shared" si="245"/>
        <v/>
      </c>
      <c r="AS413" s="35" t="str">
        <f t="shared" si="246"/>
        <v/>
      </c>
      <c r="AT413" s="35" t="str">
        <f t="shared" si="247"/>
        <v/>
      </c>
      <c r="AU413" s="35" t="str">
        <f t="shared" si="248"/>
        <v/>
      </c>
      <c r="AV413" s="35" t="str">
        <f t="shared" si="249"/>
        <v/>
      </c>
      <c r="AW413" s="58" t="str">
        <f t="shared" si="250"/>
        <v/>
      </c>
      <c r="AX413" s="62" t="str">
        <f t="shared" si="251"/>
        <v/>
      </c>
      <c r="AY413" s="62" t="str">
        <f t="shared" si="252"/>
        <v/>
      </c>
      <c r="AZ413" s="62" t="str">
        <f t="shared" si="253"/>
        <v/>
      </c>
      <c r="BA413" s="62" t="str">
        <f t="shared" si="254"/>
        <v/>
      </c>
      <c r="BB413" s="62" t="str">
        <f t="shared" si="255"/>
        <v/>
      </c>
      <c r="BC413" s="62" t="str">
        <f t="shared" si="256"/>
        <v/>
      </c>
      <c r="BD413" s="69" t="str">
        <f t="shared" si="257"/>
        <v/>
      </c>
      <c r="BE413" s="69" t="str">
        <f t="shared" si="258"/>
        <v/>
      </c>
      <c r="BF413" s="69" t="str">
        <f>IF(Z413=Z414,"",SUM(AW$9:AW413)-SUM(BF$9:BF412))</f>
        <v/>
      </c>
      <c r="BG413" s="12">
        <f t="shared" si="223"/>
        <v>405</v>
      </c>
    </row>
    <row r="414" spans="1:59" ht="20.100000000000001" customHeight="1">
      <c r="A414" s="13">
        <f t="shared" si="222"/>
        <v>406</v>
      </c>
      <c r="B414" s="153"/>
      <c r="C414" s="33"/>
      <c r="D414" s="33"/>
      <c r="E414" s="154"/>
      <c r="F414" s="155"/>
      <c r="G414" s="156"/>
      <c r="H414" s="19" t="str">
        <f t="shared" si="224"/>
        <v/>
      </c>
      <c r="I414" s="157"/>
      <c r="J414" s="19" t="str">
        <f t="shared" si="225"/>
        <v/>
      </c>
      <c r="K414" s="33"/>
      <c r="L414" s="34"/>
      <c r="M414" s="34"/>
      <c r="N414" s="19" t="str">
        <f t="shared" si="226"/>
        <v/>
      </c>
      <c r="O414" s="157"/>
      <c r="P414" s="19" t="str">
        <f t="shared" si="227"/>
        <v/>
      </c>
      <c r="Q414" s="19" t="str">
        <f t="shared" si="228"/>
        <v/>
      </c>
      <c r="R414" s="22"/>
      <c r="S414" s="33"/>
      <c r="T414" s="35" t="str">
        <f>IF(E414="","",Instructions!$B$5)</f>
        <v/>
      </c>
      <c r="U414" s="75" t="str">
        <f>IF(E414="","",Instructions!$C$5)</f>
        <v/>
      </c>
      <c r="V414" s="87" t="str">
        <f t="shared" si="229"/>
        <v/>
      </c>
      <c r="W414" s="72" t="str">
        <f>IF(E414="","",VLOOKUP(D414,Supervisors!$B$9:$F$32,5,FALSE))</f>
        <v/>
      </c>
      <c r="X414" s="72" t="str">
        <f>IF(E414="","",VLOOKUP(D414,Supervisors!$B$9:$G$32,6,FALSE))</f>
        <v/>
      </c>
      <c r="Y414" s="20" t="str">
        <f t="shared" si="230"/>
        <v/>
      </c>
      <c r="Z414" s="20" t="str">
        <f t="shared" si="231"/>
        <v/>
      </c>
      <c r="AA414" s="20" t="str">
        <f t="shared" si="232"/>
        <v/>
      </c>
      <c r="AB414" s="20" t="str">
        <f t="shared" si="233"/>
        <v/>
      </c>
      <c r="AC414" s="20" t="str">
        <f t="shared" si="234"/>
        <v/>
      </c>
      <c r="AD414" s="20" t="str">
        <f t="shared" si="235"/>
        <v/>
      </c>
      <c r="AE414" s="20" t="str">
        <f>IF(E414="","",SUM( INDEX( $H$9, 1) : H414))</f>
        <v/>
      </c>
      <c r="AF414" s="20" t="str">
        <f t="shared" si="236"/>
        <v/>
      </c>
      <c r="AG414" s="20" t="str">
        <f>IF(E414="","",SUM($AF$9:AF414))</f>
        <v/>
      </c>
      <c r="AH414" s="43" t="str">
        <f t="shared" si="237"/>
        <v/>
      </c>
      <c r="AI414" s="20" t="str">
        <f t="shared" si="238"/>
        <v/>
      </c>
      <c r="AJ414" s="20" t="str">
        <f t="shared" si="239"/>
        <v/>
      </c>
      <c r="AK414" s="20" t="str">
        <f t="shared" si="240"/>
        <v/>
      </c>
      <c r="AL414" s="20" t="str">
        <f>IF(E414="","",SUM( INDEX($I$9, 1) : I414))</f>
        <v/>
      </c>
      <c r="AM414" s="20" t="str">
        <f t="shared" si="241"/>
        <v/>
      </c>
      <c r="AN414" s="20" t="str">
        <f>IF(E414="","",SUM( INDEX($AM$9, 1) : AM414))</f>
        <v/>
      </c>
      <c r="AO414" s="43" t="str">
        <f t="shared" si="242"/>
        <v/>
      </c>
      <c r="AP414" s="43" t="str">
        <f t="shared" si="243"/>
        <v/>
      </c>
      <c r="AQ414" s="35" t="str">
        <f t="shared" si="244"/>
        <v/>
      </c>
      <c r="AR414" s="35" t="str">
        <f t="shared" si="245"/>
        <v/>
      </c>
      <c r="AS414" s="35" t="str">
        <f t="shared" si="246"/>
        <v/>
      </c>
      <c r="AT414" s="35" t="str">
        <f t="shared" si="247"/>
        <v/>
      </c>
      <c r="AU414" s="35" t="str">
        <f t="shared" si="248"/>
        <v/>
      </c>
      <c r="AV414" s="35" t="str">
        <f t="shared" si="249"/>
        <v/>
      </c>
      <c r="AW414" s="58" t="str">
        <f t="shared" si="250"/>
        <v/>
      </c>
      <c r="AX414" s="62" t="str">
        <f t="shared" si="251"/>
        <v/>
      </c>
      <c r="AY414" s="62" t="str">
        <f t="shared" si="252"/>
        <v/>
      </c>
      <c r="AZ414" s="62" t="str">
        <f t="shared" si="253"/>
        <v/>
      </c>
      <c r="BA414" s="62" t="str">
        <f t="shared" si="254"/>
        <v/>
      </c>
      <c r="BB414" s="62" t="str">
        <f t="shared" si="255"/>
        <v/>
      </c>
      <c r="BC414" s="62" t="str">
        <f t="shared" si="256"/>
        <v/>
      </c>
      <c r="BD414" s="69" t="str">
        <f t="shared" si="257"/>
        <v/>
      </c>
      <c r="BE414" s="69" t="str">
        <f t="shared" si="258"/>
        <v/>
      </c>
      <c r="BF414" s="69" t="str">
        <f>IF(Z414=Z415,"",SUM(AW$9:AW414)-SUM(BF$9:BF413))</f>
        <v/>
      </c>
      <c r="BG414" s="12">
        <f t="shared" si="223"/>
        <v>406</v>
      </c>
    </row>
    <row r="415" spans="1:59" ht="20.100000000000001" customHeight="1">
      <c r="A415" s="13">
        <f t="shared" si="222"/>
        <v>407</v>
      </c>
      <c r="B415" s="153"/>
      <c r="C415" s="33"/>
      <c r="D415" s="33"/>
      <c r="E415" s="154"/>
      <c r="F415" s="155"/>
      <c r="G415" s="156"/>
      <c r="H415" s="19" t="str">
        <f t="shared" si="224"/>
        <v/>
      </c>
      <c r="I415" s="157"/>
      <c r="J415" s="19" t="str">
        <f t="shared" si="225"/>
        <v/>
      </c>
      <c r="K415" s="33"/>
      <c r="L415" s="34"/>
      <c r="M415" s="34"/>
      <c r="N415" s="19" t="str">
        <f t="shared" si="226"/>
        <v/>
      </c>
      <c r="O415" s="157"/>
      <c r="P415" s="19" t="str">
        <f t="shared" si="227"/>
        <v/>
      </c>
      <c r="Q415" s="19" t="str">
        <f t="shared" si="228"/>
        <v/>
      </c>
      <c r="R415" s="22"/>
      <c r="S415" s="33"/>
      <c r="T415" s="35" t="str">
        <f>IF(E415="","",Instructions!$B$5)</f>
        <v/>
      </c>
      <c r="U415" s="75" t="str">
        <f>IF(E415="","",Instructions!$C$5)</f>
        <v/>
      </c>
      <c r="V415" s="87" t="str">
        <f t="shared" si="229"/>
        <v/>
      </c>
      <c r="W415" s="72" t="str">
        <f>IF(E415="","",VLOOKUP(D415,Supervisors!$B$9:$F$32,5,FALSE))</f>
        <v/>
      </c>
      <c r="X415" s="72" t="str">
        <f>IF(E415="","",VLOOKUP(D415,Supervisors!$B$9:$G$32,6,FALSE))</f>
        <v/>
      </c>
      <c r="Y415" s="20" t="str">
        <f t="shared" si="230"/>
        <v/>
      </c>
      <c r="Z415" s="20" t="str">
        <f t="shared" si="231"/>
        <v/>
      </c>
      <c r="AA415" s="20" t="str">
        <f t="shared" si="232"/>
        <v/>
      </c>
      <c r="AB415" s="20" t="str">
        <f t="shared" si="233"/>
        <v/>
      </c>
      <c r="AC415" s="20" t="str">
        <f t="shared" si="234"/>
        <v/>
      </c>
      <c r="AD415" s="20" t="str">
        <f t="shared" si="235"/>
        <v/>
      </c>
      <c r="AE415" s="20" t="str">
        <f>IF(E415="","",SUM( INDEX( $H$9, 1) : H415))</f>
        <v/>
      </c>
      <c r="AF415" s="20" t="str">
        <f t="shared" si="236"/>
        <v/>
      </c>
      <c r="AG415" s="20" t="str">
        <f>IF(E415="","",SUM($AF$9:AF415))</f>
        <v/>
      </c>
      <c r="AH415" s="43" t="str">
        <f t="shared" si="237"/>
        <v/>
      </c>
      <c r="AI415" s="20" t="str">
        <f t="shared" si="238"/>
        <v/>
      </c>
      <c r="AJ415" s="20" t="str">
        <f t="shared" si="239"/>
        <v/>
      </c>
      <c r="AK415" s="20" t="str">
        <f t="shared" si="240"/>
        <v/>
      </c>
      <c r="AL415" s="20" t="str">
        <f>IF(E415="","",SUM( INDEX($I$9, 1) : I415))</f>
        <v/>
      </c>
      <c r="AM415" s="20" t="str">
        <f t="shared" si="241"/>
        <v/>
      </c>
      <c r="AN415" s="20" t="str">
        <f>IF(E415="","",SUM( INDEX($AM$9, 1) : AM415))</f>
        <v/>
      </c>
      <c r="AO415" s="43" t="str">
        <f t="shared" si="242"/>
        <v/>
      </c>
      <c r="AP415" s="43" t="str">
        <f t="shared" si="243"/>
        <v/>
      </c>
      <c r="AQ415" s="35" t="str">
        <f t="shared" si="244"/>
        <v/>
      </c>
      <c r="AR415" s="35" t="str">
        <f t="shared" si="245"/>
        <v/>
      </c>
      <c r="AS415" s="35" t="str">
        <f t="shared" si="246"/>
        <v/>
      </c>
      <c r="AT415" s="35" t="str">
        <f t="shared" si="247"/>
        <v/>
      </c>
      <c r="AU415" s="35" t="str">
        <f t="shared" si="248"/>
        <v/>
      </c>
      <c r="AV415" s="35" t="str">
        <f t="shared" si="249"/>
        <v/>
      </c>
      <c r="AW415" s="58" t="str">
        <f t="shared" si="250"/>
        <v/>
      </c>
      <c r="AX415" s="62" t="str">
        <f t="shared" si="251"/>
        <v/>
      </c>
      <c r="AY415" s="62" t="str">
        <f t="shared" si="252"/>
        <v/>
      </c>
      <c r="AZ415" s="62" t="str">
        <f t="shared" si="253"/>
        <v/>
      </c>
      <c r="BA415" s="62" t="str">
        <f t="shared" si="254"/>
        <v/>
      </c>
      <c r="BB415" s="62" t="str">
        <f t="shared" si="255"/>
        <v/>
      </c>
      <c r="BC415" s="62" t="str">
        <f t="shared" si="256"/>
        <v/>
      </c>
      <c r="BD415" s="69" t="str">
        <f t="shared" si="257"/>
        <v/>
      </c>
      <c r="BE415" s="69" t="str">
        <f t="shared" si="258"/>
        <v/>
      </c>
      <c r="BF415" s="69" t="str">
        <f>IF(Z415=Z416,"",SUM(AW$9:AW415)-SUM(BF$9:BF414))</f>
        <v/>
      </c>
      <c r="BG415" s="12">
        <f t="shared" si="223"/>
        <v>407</v>
      </c>
    </row>
    <row r="416" spans="1:59" ht="20.100000000000001" customHeight="1">
      <c r="A416" s="13">
        <f t="shared" si="222"/>
        <v>408</v>
      </c>
      <c r="B416" s="153"/>
      <c r="C416" s="33"/>
      <c r="D416" s="33"/>
      <c r="E416" s="154"/>
      <c r="F416" s="155"/>
      <c r="G416" s="156"/>
      <c r="H416" s="19" t="str">
        <f t="shared" si="224"/>
        <v/>
      </c>
      <c r="I416" s="157"/>
      <c r="J416" s="19" t="str">
        <f t="shared" si="225"/>
        <v/>
      </c>
      <c r="K416" s="33"/>
      <c r="L416" s="34"/>
      <c r="M416" s="34"/>
      <c r="N416" s="19" t="str">
        <f t="shared" si="226"/>
        <v/>
      </c>
      <c r="O416" s="157"/>
      <c r="P416" s="19" t="str">
        <f t="shared" si="227"/>
        <v/>
      </c>
      <c r="Q416" s="19" t="str">
        <f t="shared" si="228"/>
        <v/>
      </c>
      <c r="R416" s="22"/>
      <c r="S416" s="33"/>
      <c r="T416" s="35" t="str">
        <f>IF(E416="","",Instructions!$B$5)</f>
        <v/>
      </c>
      <c r="U416" s="75" t="str">
        <f>IF(E416="","",Instructions!$C$5)</f>
        <v/>
      </c>
      <c r="V416" s="87" t="str">
        <f t="shared" si="229"/>
        <v/>
      </c>
      <c r="W416" s="72" t="str">
        <f>IF(E416="","",VLOOKUP(D416,Supervisors!$B$9:$F$32,5,FALSE))</f>
        <v/>
      </c>
      <c r="X416" s="72" t="str">
        <f>IF(E416="","",VLOOKUP(D416,Supervisors!$B$9:$G$32,6,FALSE))</f>
        <v/>
      </c>
      <c r="Y416" s="20" t="str">
        <f t="shared" si="230"/>
        <v/>
      </c>
      <c r="Z416" s="20" t="str">
        <f t="shared" si="231"/>
        <v/>
      </c>
      <c r="AA416" s="20" t="str">
        <f t="shared" si="232"/>
        <v/>
      </c>
      <c r="AB416" s="20" t="str">
        <f t="shared" si="233"/>
        <v/>
      </c>
      <c r="AC416" s="20" t="str">
        <f t="shared" si="234"/>
        <v/>
      </c>
      <c r="AD416" s="20" t="str">
        <f t="shared" si="235"/>
        <v/>
      </c>
      <c r="AE416" s="20" t="str">
        <f>IF(E416="","",SUM( INDEX( $H$9, 1) : H416))</f>
        <v/>
      </c>
      <c r="AF416" s="20" t="str">
        <f t="shared" si="236"/>
        <v/>
      </c>
      <c r="AG416" s="20" t="str">
        <f>IF(E416="","",SUM($AF$9:AF416))</f>
        <v/>
      </c>
      <c r="AH416" s="43" t="str">
        <f t="shared" si="237"/>
        <v/>
      </c>
      <c r="AI416" s="20" t="str">
        <f t="shared" si="238"/>
        <v/>
      </c>
      <c r="AJ416" s="20" t="str">
        <f t="shared" si="239"/>
        <v/>
      </c>
      <c r="AK416" s="20" t="str">
        <f t="shared" si="240"/>
        <v/>
      </c>
      <c r="AL416" s="20" t="str">
        <f>IF(E416="","",SUM( INDEX($I$9, 1) : I416))</f>
        <v/>
      </c>
      <c r="AM416" s="20" t="str">
        <f t="shared" si="241"/>
        <v/>
      </c>
      <c r="AN416" s="20" t="str">
        <f>IF(E416="","",SUM( INDEX($AM$9, 1) : AM416))</f>
        <v/>
      </c>
      <c r="AO416" s="43" t="str">
        <f t="shared" si="242"/>
        <v/>
      </c>
      <c r="AP416" s="43" t="str">
        <f t="shared" si="243"/>
        <v/>
      </c>
      <c r="AQ416" s="35" t="str">
        <f t="shared" si="244"/>
        <v/>
      </c>
      <c r="AR416" s="35" t="str">
        <f t="shared" si="245"/>
        <v/>
      </c>
      <c r="AS416" s="35" t="str">
        <f t="shared" si="246"/>
        <v/>
      </c>
      <c r="AT416" s="35" t="str">
        <f t="shared" si="247"/>
        <v/>
      </c>
      <c r="AU416" s="35" t="str">
        <f t="shared" si="248"/>
        <v/>
      </c>
      <c r="AV416" s="35" t="str">
        <f t="shared" si="249"/>
        <v/>
      </c>
      <c r="AW416" s="58" t="str">
        <f t="shared" si="250"/>
        <v/>
      </c>
      <c r="AX416" s="62" t="str">
        <f t="shared" si="251"/>
        <v/>
      </c>
      <c r="AY416" s="62" t="str">
        <f t="shared" si="252"/>
        <v/>
      </c>
      <c r="AZ416" s="62" t="str">
        <f t="shared" si="253"/>
        <v/>
      </c>
      <c r="BA416" s="62" t="str">
        <f t="shared" si="254"/>
        <v/>
      </c>
      <c r="BB416" s="62" t="str">
        <f t="shared" si="255"/>
        <v/>
      </c>
      <c r="BC416" s="62" t="str">
        <f t="shared" si="256"/>
        <v/>
      </c>
      <c r="BD416" s="69" t="str">
        <f t="shared" si="257"/>
        <v/>
      </c>
      <c r="BE416" s="69" t="str">
        <f t="shared" si="258"/>
        <v/>
      </c>
      <c r="BF416" s="69" t="str">
        <f>IF(Z416=Z417,"",SUM(AW$9:AW416)-SUM(BF$9:BF415))</f>
        <v/>
      </c>
      <c r="BG416" s="12">
        <f t="shared" si="223"/>
        <v>408</v>
      </c>
    </row>
    <row r="417" spans="1:59" ht="20.100000000000001" customHeight="1">
      <c r="A417" s="13">
        <f t="shared" si="222"/>
        <v>409</v>
      </c>
      <c r="B417" s="153"/>
      <c r="C417" s="33"/>
      <c r="D417" s="33"/>
      <c r="E417" s="154"/>
      <c r="F417" s="155"/>
      <c r="G417" s="156"/>
      <c r="H417" s="19" t="str">
        <f t="shared" si="224"/>
        <v/>
      </c>
      <c r="I417" s="157"/>
      <c r="J417" s="19" t="str">
        <f t="shared" si="225"/>
        <v/>
      </c>
      <c r="K417" s="33"/>
      <c r="L417" s="34"/>
      <c r="M417" s="34"/>
      <c r="N417" s="19" t="str">
        <f t="shared" si="226"/>
        <v/>
      </c>
      <c r="O417" s="157"/>
      <c r="P417" s="19" t="str">
        <f t="shared" si="227"/>
        <v/>
      </c>
      <c r="Q417" s="19" t="str">
        <f t="shared" si="228"/>
        <v/>
      </c>
      <c r="R417" s="22"/>
      <c r="S417" s="33"/>
      <c r="T417" s="35" t="str">
        <f>IF(E417="","",Instructions!$B$5)</f>
        <v/>
      </c>
      <c r="U417" s="75" t="str">
        <f>IF(E417="","",Instructions!$C$5)</f>
        <v/>
      </c>
      <c r="V417" s="87" t="str">
        <f t="shared" si="229"/>
        <v/>
      </c>
      <c r="W417" s="72" t="str">
        <f>IF(E417="","",VLOOKUP(D417,Supervisors!$B$9:$F$32,5,FALSE))</f>
        <v/>
      </c>
      <c r="X417" s="72" t="str">
        <f>IF(E417="","",VLOOKUP(D417,Supervisors!$B$9:$G$32,6,FALSE))</f>
        <v/>
      </c>
      <c r="Y417" s="20" t="str">
        <f t="shared" si="230"/>
        <v/>
      </c>
      <c r="Z417" s="20" t="str">
        <f t="shared" si="231"/>
        <v/>
      </c>
      <c r="AA417" s="20" t="str">
        <f t="shared" si="232"/>
        <v/>
      </c>
      <c r="AB417" s="20" t="str">
        <f t="shared" si="233"/>
        <v/>
      </c>
      <c r="AC417" s="20" t="str">
        <f t="shared" si="234"/>
        <v/>
      </c>
      <c r="AD417" s="20" t="str">
        <f t="shared" si="235"/>
        <v/>
      </c>
      <c r="AE417" s="20" t="str">
        <f>IF(E417="","",SUM( INDEX( $H$9, 1) : H417))</f>
        <v/>
      </c>
      <c r="AF417" s="20" t="str">
        <f t="shared" si="236"/>
        <v/>
      </c>
      <c r="AG417" s="20" t="str">
        <f>IF(E417="","",SUM($AF$9:AF417))</f>
        <v/>
      </c>
      <c r="AH417" s="43" t="str">
        <f t="shared" si="237"/>
        <v/>
      </c>
      <c r="AI417" s="20" t="str">
        <f t="shared" si="238"/>
        <v/>
      </c>
      <c r="AJ417" s="20" t="str">
        <f t="shared" si="239"/>
        <v/>
      </c>
      <c r="AK417" s="20" t="str">
        <f t="shared" si="240"/>
        <v/>
      </c>
      <c r="AL417" s="20" t="str">
        <f>IF(E417="","",SUM( INDEX($I$9, 1) : I417))</f>
        <v/>
      </c>
      <c r="AM417" s="20" t="str">
        <f t="shared" si="241"/>
        <v/>
      </c>
      <c r="AN417" s="20" t="str">
        <f>IF(E417="","",SUM( INDEX($AM$9, 1) : AM417))</f>
        <v/>
      </c>
      <c r="AO417" s="43" t="str">
        <f t="shared" si="242"/>
        <v/>
      </c>
      <c r="AP417" s="43" t="str">
        <f t="shared" si="243"/>
        <v/>
      </c>
      <c r="AQ417" s="35" t="str">
        <f t="shared" si="244"/>
        <v/>
      </c>
      <c r="AR417" s="35" t="str">
        <f t="shared" si="245"/>
        <v/>
      </c>
      <c r="AS417" s="35" t="str">
        <f t="shared" si="246"/>
        <v/>
      </c>
      <c r="AT417" s="35" t="str">
        <f t="shared" si="247"/>
        <v/>
      </c>
      <c r="AU417" s="35" t="str">
        <f t="shared" si="248"/>
        <v/>
      </c>
      <c r="AV417" s="35" t="str">
        <f t="shared" si="249"/>
        <v/>
      </c>
      <c r="AW417" s="58" t="str">
        <f t="shared" si="250"/>
        <v/>
      </c>
      <c r="AX417" s="62" t="str">
        <f t="shared" si="251"/>
        <v/>
      </c>
      <c r="AY417" s="62" t="str">
        <f t="shared" si="252"/>
        <v/>
      </c>
      <c r="AZ417" s="62" t="str">
        <f t="shared" si="253"/>
        <v/>
      </c>
      <c r="BA417" s="62" t="str">
        <f t="shared" si="254"/>
        <v/>
      </c>
      <c r="BB417" s="62" t="str">
        <f t="shared" si="255"/>
        <v/>
      </c>
      <c r="BC417" s="62" t="str">
        <f t="shared" si="256"/>
        <v/>
      </c>
      <c r="BD417" s="69" t="str">
        <f t="shared" si="257"/>
        <v/>
      </c>
      <c r="BE417" s="69" t="str">
        <f t="shared" si="258"/>
        <v/>
      </c>
      <c r="BF417" s="69" t="str">
        <f>IF(Z417=Z418,"",SUM(AW$9:AW417)-SUM(BF$9:BF416))</f>
        <v/>
      </c>
      <c r="BG417" s="12">
        <f t="shared" si="223"/>
        <v>409</v>
      </c>
    </row>
    <row r="418" spans="1:59" ht="20.100000000000001" customHeight="1">
      <c r="A418" s="13">
        <f t="shared" ref="A418:A481" si="259">ROW()-8</f>
        <v>410</v>
      </c>
      <c r="B418" s="153"/>
      <c r="C418" s="33"/>
      <c r="D418" s="33"/>
      <c r="E418" s="154"/>
      <c r="F418" s="155"/>
      <c r="G418" s="156"/>
      <c r="H418" s="19" t="str">
        <f t="shared" si="224"/>
        <v/>
      </c>
      <c r="I418" s="157"/>
      <c r="J418" s="19" t="str">
        <f t="shared" si="225"/>
        <v/>
      </c>
      <c r="K418" s="33"/>
      <c r="L418" s="34"/>
      <c r="M418" s="34"/>
      <c r="N418" s="19" t="str">
        <f t="shared" si="226"/>
        <v/>
      </c>
      <c r="O418" s="157"/>
      <c r="P418" s="19" t="str">
        <f t="shared" si="227"/>
        <v/>
      </c>
      <c r="Q418" s="19" t="str">
        <f t="shared" si="228"/>
        <v/>
      </c>
      <c r="R418" s="22"/>
      <c r="S418" s="33"/>
      <c r="T418" s="35" t="str">
        <f>IF(E418="","",Instructions!$B$5)</f>
        <v/>
      </c>
      <c r="U418" s="75" t="str">
        <f>IF(E418="","",Instructions!$C$5)</f>
        <v/>
      </c>
      <c r="V418" s="87" t="str">
        <f t="shared" si="229"/>
        <v/>
      </c>
      <c r="W418" s="72" t="str">
        <f>IF(E418="","",VLOOKUP(D418,Supervisors!$B$9:$F$32,5,FALSE))</f>
        <v/>
      </c>
      <c r="X418" s="72" t="str">
        <f>IF(E418="","",VLOOKUP(D418,Supervisors!$B$9:$G$32,6,FALSE))</f>
        <v/>
      </c>
      <c r="Y418" s="20" t="str">
        <f t="shared" si="230"/>
        <v/>
      </c>
      <c r="Z418" s="20" t="str">
        <f t="shared" si="231"/>
        <v/>
      </c>
      <c r="AA418" s="20" t="str">
        <f t="shared" si="232"/>
        <v/>
      </c>
      <c r="AB418" s="20" t="str">
        <f t="shared" si="233"/>
        <v/>
      </c>
      <c r="AC418" s="20" t="str">
        <f t="shared" si="234"/>
        <v/>
      </c>
      <c r="AD418" s="20" t="str">
        <f t="shared" si="235"/>
        <v/>
      </c>
      <c r="AE418" s="20" t="str">
        <f>IF(E418="","",SUM( INDEX( $H$9, 1) : H418))</f>
        <v/>
      </c>
      <c r="AF418" s="20" t="str">
        <f t="shared" si="236"/>
        <v/>
      </c>
      <c r="AG418" s="20" t="str">
        <f>IF(E418="","",SUM($AF$9:AF418))</f>
        <v/>
      </c>
      <c r="AH418" s="43" t="str">
        <f t="shared" si="237"/>
        <v/>
      </c>
      <c r="AI418" s="20" t="str">
        <f t="shared" si="238"/>
        <v/>
      </c>
      <c r="AJ418" s="20" t="str">
        <f t="shared" si="239"/>
        <v/>
      </c>
      <c r="AK418" s="20" t="str">
        <f t="shared" si="240"/>
        <v/>
      </c>
      <c r="AL418" s="20" t="str">
        <f>IF(E418="","",SUM( INDEX($I$9, 1) : I418))</f>
        <v/>
      </c>
      <c r="AM418" s="20" t="str">
        <f t="shared" si="241"/>
        <v/>
      </c>
      <c r="AN418" s="20" t="str">
        <f>IF(E418="","",SUM( INDEX($AM$9, 1) : AM418))</f>
        <v/>
      </c>
      <c r="AO418" s="43" t="str">
        <f t="shared" si="242"/>
        <v/>
      </c>
      <c r="AP418" s="43" t="str">
        <f t="shared" si="243"/>
        <v/>
      </c>
      <c r="AQ418" s="35" t="str">
        <f t="shared" si="244"/>
        <v/>
      </c>
      <c r="AR418" s="35" t="str">
        <f t="shared" si="245"/>
        <v/>
      </c>
      <c r="AS418" s="35" t="str">
        <f t="shared" si="246"/>
        <v/>
      </c>
      <c r="AT418" s="35" t="str">
        <f t="shared" si="247"/>
        <v/>
      </c>
      <c r="AU418" s="35" t="str">
        <f t="shared" si="248"/>
        <v/>
      </c>
      <c r="AV418" s="35" t="str">
        <f t="shared" si="249"/>
        <v/>
      </c>
      <c r="AW418" s="58" t="str">
        <f t="shared" si="250"/>
        <v/>
      </c>
      <c r="AX418" s="62" t="str">
        <f t="shared" si="251"/>
        <v/>
      </c>
      <c r="AY418" s="62" t="str">
        <f t="shared" si="252"/>
        <v/>
      </c>
      <c r="AZ418" s="62" t="str">
        <f t="shared" si="253"/>
        <v/>
      </c>
      <c r="BA418" s="62" t="str">
        <f t="shared" si="254"/>
        <v/>
      </c>
      <c r="BB418" s="62" t="str">
        <f t="shared" si="255"/>
        <v/>
      </c>
      <c r="BC418" s="62" t="str">
        <f t="shared" si="256"/>
        <v/>
      </c>
      <c r="BD418" s="69" t="str">
        <f t="shared" si="257"/>
        <v/>
      </c>
      <c r="BE418" s="69" t="str">
        <f t="shared" si="258"/>
        <v/>
      </c>
      <c r="BF418" s="69" t="str">
        <f>IF(Z418=Z419,"",SUM(AW$9:AW418)-SUM(BF$9:BF417))</f>
        <v/>
      </c>
      <c r="BG418" s="12">
        <f t="shared" ref="BG418:BG481" si="260">ROW()-8</f>
        <v>410</v>
      </c>
    </row>
    <row r="419" spans="1:59" ht="20.100000000000001" customHeight="1">
      <c r="A419" s="13">
        <f t="shared" si="259"/>
        <v>411</v>
      </c>
      <c r="B419" s="153"/>
      <c r="C419" s="33"/>
      <c r="D419" s="33"/>
      <c r="E419" s="154"/>
      <c r="F419" s="155"/>
      <c r="G419" s="156"/>
      <c r="H419" s="19" t="str">
        <f t="shared" si="224"/>
        <v/>
      </c>
      <c r="I419" s="157"/>
      <c r="J419" s="19" t="str">
        <f t="shared" si="225"/>
        <v/>
      </c>
      <c r="K419" s="33"/>
      <c r="L419" s="34"/>
      <c r="M419" s="34"/>
      <c r="N419" s="19" t="str">
        <f t="shared" si="226"/>
        <v/>
      </c>
      <c r="O419" s="157"/>
      <c r="P419" s="19" t="str">
        <f t="shared" si="227"/>
        <v/>
      </c>
      <c r="Q419" s="19" t="str">
        <f t="shared" si="228"/>
        <v/>
      </c>
      <c r="R419" s="22"/>
      <c r="S419" s="33"/>
      <c r="T419" s="35" t="str">
        <f>IF(E419="","",Instructions!$B$5)</f>
        <v/>
      </c>
      <c r="U419" s="75" t="str">
        <f>IF(E419="","",Instructions!$C$5)</f>
        <v/>
      </c>
      <c r="V419" s="87" t="str">
        <f t="shared" si="229"/>
        <v/>
      </c>
      <c r="W419" s="72" t="str">
        <f>IF(E419="","",VLOOKUP(D419,Supervisors!$B$9:$F$32,5,FALSE))</f>
        <v/>
      </c>
      <c r="X419" s="72" t="str">
        <f>IF(E419="","",VLOOKUP(D419,Supervisors!$B$9:$G$32,6,FALSE))</f>
        <v/>
      </c>
      <c r="Y419" s="20" t="str">
        <f t="shared" si="230"/>
        <v/>
      </c>
      <c r="Z419" s="20" t="str">
        <f t="shared" si="231"/>
        <v/>
      </c>
      <c r="AA419" s="20" t="str">
        <f t="shared" si="232"/>
        <v/>
      </c>
      <c r="AB419" s="20" t="str">
        <f t="shared" si="233"/>
        <v/>
      </c>
      <c r="AC419" s="20" t="str">
        <f t="shared" si="234"/>
        <v/>
      </c>
      <c r="AD419" s="20" t="str">
        <f t="shared" si="235"/>
        <v/>
      </c>
      <c r="AE419" s="20" t="str">
        <f>IF(E419="","",SUM( INDEX( $H$9, 1) : H419))</f>
        <v/>
      </c>
      <c r="AF419" s="20" t="str">
        <f t="shared" si="236"/>
        <v/>
      </c>
      <c r="AG419" s="20" t="str">
        <f>IF(E419="","",SUM($AF$9:AF419))</f>
        <v/>
      </c>
      <c r="AH419" s="43" t="str">
        <f t="shared" si="237"/>
        <v/>
      </c>
      <c r="AI419" s="20" t="str">
        <f t="shared" si="238"/>
        <v/>
      </c>
      <c r="AJ419" s="20" t="str">
        <f t="shared" si="239"/>
        <v/>
      </c>
      <c r="AK419" s="20" t="str">
        <f t="shared" si="240"/>
        <v/>
      </c>
      <c r="AL419" s="20" t="str">
        <f>IF(E419="","",SUM( INDEX($I$9, 1) : I419))</f>
        <v/>
      </c>
      <c r="AM419" s="20" t="str">
        <f t="shared" si="241"/>
        <v/>
      </c>
      <c r="AN419" s="20" t="str">
        <f>IF(E419="","",SUM( INDEX($AM$9, 1) : AM419))</f>
        <v/>
      </c>
      <c r="AO419" s="43" t="str">
        <f t="shared" si="242"/>
        <v/>
      </c>
      <c r="AP419" s="43" t="str">
        <f t="shared" si="243"/>
        <v/>
      </c>
      <c r="AQ419" s="35" t="str">
        <f t="shared" si="244"/>
        <v/>
      </c>
      <c r="AR419" s="35" t="str">
        <f t="shared" si="245"/>
        <v/>
      </c>
      <c r="AS419" s="35" t="str">
        <f t="shared" si="246"/>
        <v/>
      </c>
      <c r="AT419" s="35" t="str">
        <f t="shared" si="247"/>
        <v/>
      </c>
      <c r="AU419" s="35" t="str">
        <f t="shared" si="248"/>
        <v/>
      </c>
      <c r="AV419" s="35" t="str">
        <f t="shared" si="249"/>
        <v/>
      </c>
      <c r="AW419" s="58" t="str">
        <f t="shared" si="250"/>
        <v/>
      </c>
      <c r="AX419" s="62" t="str">
        <f t="shared" si="251"/>
        <v/>
      </c>
      <c r="AY419" s="62" t="str">
        <f t="shared" si="252"/>
        <v/>
      </c>
      <c r="AZ419" s="62" t="str">
        <f t="shared" si="253"/>
        <v/>
      </c>
      <c r="BA419" s="62" t="str">
        <f t="shared" si="254"/>
        <v/>
      </c>
      <c r="BB419" s="62" t="str">
        <f t="shared" si="255"/>
        <v/>
      </c>
      <c r="BC419" s="62" t="str">
        <f t="shared" si="256"/>
        <v/>
      </c>
      <c r="BD419" s="69" t="str">
        <f t="shared" si="257"/>
        <v/>
      </c>
      <c r="BE419" s="69" t="str">
        <f t="shared" si="258"/>
        <v/>
      </c>
      <c r="BF419" s="69" t="str">
        <f>IF(Z419=Z420,"",SUM(AW$9:AW419)-SUM(BF$9:BF418))</f>
        <v/>
      </c>
      <c r="BG419" s="12">
        <f t="shared" si="260"/>
        <v>411</v>
      </c>
    </row>
    <row r="420" spans="1:59" ht="20.100000000000001" customHeight="1">
      <c r="A420" s="13">
        <f t="shared" si="259"/>
        <v>412</v>
      </c>
      <c r="B420" s="153"/>
      <c r="C420" s="33"/>
      <c r="D420" s="33"/>
      <c r="E420" s="154"/>
      <c r="F420" s="155"/>
      <c r="G420" s="156"/>
      <c r="H420" s="19" t="str">
        <f t="shared" si="224"/>
        <v/>
      </c>
      <c r="I420" s="157"/>
      <c r="J420" s="19" t="str">
        <f t="shared" si="225"/>
        <v/>
      </c>
      <c r="K420" s="33"/>
      <c r="L420" s="34"/>
      <c r="M420" s="34"/>
      <c r="N420" s="19" t="str">
        <f t="shared" si="226"/>
        <v/>
      </c>
      <c r="O420" s="157"/>
      <c r="P420" s="19" t="str">
        <f t="shared" si="227"/>
        <v/>
      </c>
      <c r="Q420" s="19" t="str">
        <f t="shared" si="228"/>
        <v/>
      </c>
      <c r="R420" s="22"/>
      <c r="S420" s="33"/>
      <c r="T420" s="35" t="str">
        <f>IF(E420="","",Instructions!$B$5)</f>
        <v/>
      </c>
      <c r="U420" s="75" t="str">
        <f>IF(E420="","",Instructions!$C$5)</f>
        <v/>
      </c>
      <c r="V420" s="87" t="str">
        <f t="shared" si="229"/>
        <v/>
      </c>
      <c r="W420" s="72" t="str">
        <f>IF(E420="","",VLOOKUP(D420,Supervisors!$B$9:$F$32,5,FALSE))</f>
        <v/>
      </c>
      <c r="X420" s="72" t="str">
        <f>IF(E420="","",VLOOKUP(D420,Supervisors!$B$9:$G$32,6,FALSE))</f>
        <v/>
      </c>
      <c r="Y420" s="20" t="str">
        <f t="shared" si="230"/>
        <v/>
      </c>
      <c r="Z420" s="20" t="str">
        <f t="shared" si="231"/>
        <v/>
      </c>
      <c r="AA420" s="20" t="str">
        <f t="shared" si="232"/>
        <v/>
      </c>
      <c r="AB420" s="20" t="str">
        <f t="shared" si="233"/>
        <v/>
      </c>
      <c r="AC420" s="20" t="str">
        <f t="shared" si="234"/>
        <v/>
      </c>
      <c r="AD420" s="20" t="str">
        <f t="shared" si="235"/>
        <v/>
      </c>
      <c r="AE420" s="20" t="str">
        <f>IF(E420="","",SUM( INDEX( $H$9, 1) : H420))</f>
        <v/>
      </c>
      <c r="AF420" s="20" t="str">
        <f t="shared" si="236"/>
        <v/>
      </c>
      <c r="AG420" s="20" t="str">
        <f>IF(E420="","",SUM($AF$9:AF420))</f>
        <v/>
      </c>
      <c r="AH420" s="43" t="str">
        <f t="shared" si="237"/>
        <v/>
      </c>
      <c r="AI420" s="20" t="str">
        <f t="shared" si="238"/>
        <v/>
      </c>
      <c r="AJ420" s="20" t="str">
        <f t="shared" si="239"/>
        <v/>
      </c>
      <c r="AK420" s="20" t="str">
        <f t="shared" si="240"/>
        <v/>
      </c>
      <c r="AL420" s="20" t="str">
        <f>IF(E420="","",SUM( INDEX($I$9, 1) : I420))</f>
        <v/>
      </c>
      <c r="AM420" s="20" t="str">
        <f t="shared" si="241"/>
        <v/>
      </c>
      <c r="AN420" s="20" t="str">
        <f>IF(E420="","",SUM( INDEX($AM$9, 1) : AM420))</f>
        <v/>
      </c>
      <c r="AO420" s="43" t="str">
        <f t="shared" si="242"/>
        <v/>
      </c>
      <c r="AP420" s="43" t="str">
        <f t="shared" si="243"/>
        <v/>
      </c>
      <c r="AQ420" s="35" t="str">
        <f t="shared" si="244"/>
        <v/>
      </c>
      <c r="AR420" s="35" t="str">
        <f t="shared" si="245"/>
        <v/>
      </c>
      <c r="AS420" s="35" t="str">
        <f t="shared" si="246"/>
        <v/>
      </c>
      <c r="AT420" s="35" t="str">
        <f t="shared" si="247"/>
        <v/>
      </c>
      <c r="AU420" s="35" t="str">
        <f t="shared" si="248"/>
        <v/>
      </c>
      <c r="AV420" s="35" t="str">
        <f t="shared" si="249"/>
        <v/>
      </c>
      <c r="AW420" s="58" t="str">
        <f t="shared" si="250"/>
        <v/>
      </c>
      <c r="AX420" s="62" t="str">
        <f t="shared" si="251"/>
        <v/>
      </c>
      <c r="AY420" s="62" t="str">
        <f t="shared" si="252"/>
        <v/>
      </c>
      <c r="AZ420" s="62" t="str">
        <f t="shared" si="253"/>
        <v/>
      </c>
      <c r="BA420" s="62" t="str">
        <f t="shared" si="254"/>
        <v/>
      </c>
      <c r="BB420" s="62" t="str">
        <f t="shared" si="255"/>
        <v/>
      </c>
      <c r="BC420" s="62" t="str">
        <f t="shared" si="256"/>
        <v/>
      </c>
      <c r="BD420" s="69" t="str">
        <f t="shared" si="257"/>
        <v/>
      </c>
      <c r="BE420" s="69" t="str">
        <f t="shared" si="258"/>
        <v/>
      </c>
      <c r="BF420" s="69" t="str">
        <f>IF(Z420=Z421,"",SUM(AW$9:AW420)-SUM(BF$9:BF419))</f>
        <v/>
      </c>
      <c r="BG420" s="12">
        <f t="shared" si="260"/>
        <v>412</v>
      </c>
    </row>
    <row r="421" spans="1:59" ht="20.100000000000001" customHeight="1">
      <c r="A421" s="13">
        <f t="shared" si="259"/>
        <v>413</v>
      </c>
      <c r="B421" s="153"/>
      <c r="C421" s="33"/>
      <c r="D421" s="33"/>
      <c r="E421" s="154"/>
      <c r="F421" s="155"/>
      <c r="G421" s="156"/>
      <c r="H421" s="19" t="str">
        <f t="shared" si="224"/>
        <v/>
      </c>
      <c r="I421" s="157"/>
      <c r="J421" s="19" t="str">
        <f t="shared" si="225"/>
        <v/>
      </c>
      <c r="K421" s="33"/>
      <c r="L421" s="34"/>
      <c r="M421" s="34"/>
      <c r="N421" s="19" t="str">
        <f t="shared" si="226"/>
        <v/>
      </c>
      <c r="O421" s="157"/>
      <c r="P421" s="19" t="str">
        <f t="shared" si="227"/>
        <v/>
      </c>
      <c r="Q421" s="19" t="str">
        <f t="shared" si="228"/>
        <v/>
      </c>
      <c r="R421" s="22"/>
      <c r="S421" s="33"/>
      <c r="T421" s="35" t="str">
        <f>IF(E421="","",Instructions!$B$5)</f>
        <v/>
      </c>
      <c r="U421" s="75" t="str">
        <f>IF(E421="","",Instructions!$C$5)</f>
        <v/>
      </c>
      <c r="V421" s="87" t="str">
        <f t="shared" si="229"/>
        <v/>
      </c>
      <c r="W421" s="72" t="str">
        <f>IF(E421="","",VLOOKUP(D421,Supervisors!$B$9:$F$32,5,FALSE))</f>
        <v/>
      </c>
      <c r="X421" s="72" t="str">
        <f>IF(E421="","",VLOOKUP(D421,Supervisors!$B$9:$G$32,6,FALSE))</f>
        <v/>
      </c>
      <c r="Y421" s="20" t="str">
        <f t="shared" si="230"/>
        <v/>
      </c>
      <c r="Z421" s="20" t="str">
        <f t="shared" si="231"/>
        <v/>
      </c>
      <c r="AA421" s="20" t="str">
        <f t="shared" si="232"/>
        <v/>
      </c>
      <c r="AB421" s="20" t="str">
        <f t="shared" si="233"/>
        <v/>
      </c>
      <c r="AC421" s="20" t="str">
        <f t="shared" si="234"/>
        <v/>
      </c>
      <c r="AD421" s="20" t="str">
        <f t="shared" si="235"/>
        <v/>
      </c>
      <c r="AE421" s="20" t="str">
        <f>IF(E421="","",SUM( INDEX( $H$9, 1) : H421))</f>
        <v/>
      </c>
      <c r="AF421" s="20" t="str">
        <f t="shared" si="236"/>
        <v/>
      </c>
      <c r="AG421" s="20" t="str">
        <f>IF(E421="","",SUM($AF$9:AF421))</f>
        <v/>
      </c>
      <c r="AH421" s="43" t="str">
        <f t="shared" si="237"/>
        <v/>
      </c>
      <c r="AI421" s="20" t="str">
        <f t="shared" si="238"/>
        <v/>
      </c>
      <c r="AJ421" s="20" t="str">
        <f t="shared" si="239"/>
        <v/>
      </c>
      <c r="AK421" s="20" t="str">
        <f t="shared" si="240"/>
        <v/>
      </c>
      <c r="AL421" s="20" t="str">
        <f>IF(E421="","",SUM( INDEX($I$9, 1) : I421))</f>
        <v/>
      </c>
      <c r="AM421" s="20" t="str">
        <f t="shared" si="241"/>
        <v/>
      </c>
      <c r="AN421" s="20" t="str">
        <f>IF(E421="","",SUM( INDEX($AM$9, 1) : AM421))</f>
        <v/>
      </c>
      <c r="AO421" s="43" t="str">
        <f t="shared" si="242"/>
        <v/>
      </c>
      <c r="AP421" s="43" t="str">
        <f t="shared" si="243"/>
        <v/>
      </c>
      <c r="AQ421" s="35" t="str">
        <f t="shared" si="244"/>
        <v/>
      </c>
      <c r="AR421" s="35" t="str">
        <f t="shared" si="245"/>
        <v/>
      </c>
      <c r="AS421" s="35" t="str">
        <f t="shared" si="246"/>
        <v/>
      </c>
      <c r="AT421" s="35" t="str">
        <f t="shared" si="247"/>
        <v/>
      </c>
      <c r="AU421" s="35" t="str">
        <f t="shared" si="248"/>
        <v/>
      </c>
      <c r="AV421" s="35" t="str">
        <f t="shared" si="249"/>
        <v/>
      </c>
      <c r="AW421" s="58" t="str">
        <f t="shared" si="250"/>
        <v/>
      </c>
      <c r="AX421" s="62" t="str">
        <f t="shared" si="251"/>
        <v/>
      </c>
      <c r="AY421" s="62" t="str">
        <f t="shared" si="252"/>
        <v/>
      </c>
      <c r="AZ421" s="62" t="str">
        <f t="shared" si="253"/>
        <v/>
      </c>
      <c r="BA421" s="62" t="str">
        <f t="shared" si="254"/>
        <v/>
      </c>
      <c r="BB421" s="62" t="str">
        <f t="shared" si="255"/>
        <v/>
      </c>
      <c r="BC421" s="62" t="str">
        <f t="shared" si="256"/>
        <v/>
      </c>
      <c r="BD421" s="69" t="str">
        <f t="shared" si="257"/>
        <v/>
      </c>
      <c r="BE421" s="69" t="str">
        <f t="shared" si="258"/>
        <v/>
      </c>
      <c r="BF421" s="69" t="str">
        <f>IF(Z421=Z422,"",SUM(AW$9:AW421)-SUM(BF$9:BF420))</f>
        <v/>
      </c>
      <c r="BG421" s="12">
        <f t="shared" si="260"/>
        <v>413</v>
      </c>
    </row>
    <row r="422" spans="1:59" ht="20.100000000000001" customHeight="1">
      <c r="A422" s="13">
        <f t="shared" si="259"/>
        <v>414</v>
      </c>
      <c r="B422" s="153"/>
      <c r="C422" s="33"/>
      <c r="D422" s="33"/>
      <c r="E422" s="154"/>
      <c r="F422" s="155"/>
      <c r="G422" s="156"/>
      <c r="H422" s="19" t="str">
        <f t="shared" si="224"/>
        <v/>
      </c>
      <c r="I422" s="157"/>
      <c r="J422" s="19" t="str">
        <f t="shared" si="225"/>
        <v/>
      </c>
      <c r="K422" s="33"/>
      <c r="L422" s="34"/>
      <c r="M422" s="34"/>
      <c r="N422" s="19" t="str">
        <f t="shared" si="226"/>
        <v/>
      </c>
      <c r="O422" s="157"/>
      <c r="P422" s="19" t="str">
        <f t="shared" si="227"/>
        <v/>
      </c>
      <c r="Q422" s="19" t="str">
        <f t="shared" si="228"/>
        <v/>
      </c>
      <c r="R422" s="22"/>
      <c r="S422" s="33"/>
      <c r="T422" s="35" t="str">
        <f>IF(E422="","",Instructions!$B$5)</f>
        <v/>
      </c>
      <c r="U422" s="75" t="str">
        <f>IF(E422="","",Instructions!$C$5)</f>
        <v/>
      </c>
      <c r="V422" s="87" t="str">
        <f t="shared" si="229"/>
        <v/>
      </c>
      <c r="W422" s="72" t="str">
        <f>IF(E422="","",VLOOKUP(D422,Supervisors!$B$9:$F$32,5,FALSE))</f>
        <v/>
      </c>
      <c r="X422" s="72" t="str">
        <f>IF(E422="","",VLOOKUP(D422,Supervisors!$B$9:$G$32,6,FALSE))</f>
        <v/>
      </c>
      <c r="Y422" s="20" t="str">
        <f t="shared" si="230"/>
        <v/>
      </c>
      <c r="Z422" s="20" t="str">
        <f t="shared" si="231"/>
        <v/>
      </c>
      <c r="AA422" s="20" t="str">
        <f t="shared" si="232"/>
        <v/>
      </c>
      <c r="AB422" s="20" t="str">
        <f t="shared" si="233"/>
        <v/>
      </c>
      <c r="AC422" s="20" t="str">
        <f t="shared" si="234"/>
        <v/>
      </c>
      <c r="AD422" s="20" t="str">
        <f t="shared" si="235"/>
        <v/>
      </c>
      <c r="AE422" s="20" t="str">
        <f>IF(E422="","",SUM( INDEX( $H$9, 1) : H422))</f>
        <v/>
      </c>
      <c r="AF422" s="20" t="str">
        <f t="shared" si="236"/>
        <v/>
      </c>
      <c r="AG422" s="20" t="str">
        <f>IF(E422="","",SUM($AF$9:AF422))</f>
        <v/>
      </c>
      <c r="AH422" s="43" t="str">
        <f t="shared" si="237"/>
        <v/>
      </c>
      <c r="AI422" s="20" t="str">
        <f t="shared" si="238"/>
        <v/>
      </c>
      <c r="AJ422" s="20" t="str">
        <f t="shared" si="239"/>
        <v/>
      </c>
      <c r="AK422" s="20" t="str">
        <f t="shared" si="240"/>
        <v/>
      </c>
      <c r="AL422" s="20" t="str">
        <f>IF(E422="","",SUM( INDEX($I$9, 1) : I422))</f>
        <v/>
      </c>
      <c r="AM422" s="20" t="str">
        <f t="shared" si="241"/>
        <v/>
      </c>
      <c r="AN422" s="20" t="str">
        <f>IF(E422="","",SUM( INDEX($AM$9, 1) : AM422))</f>
        <v/>
      </c>
      <c r="AO422" s="43" t="str">
        <f t="shared" si="242"/>
        <v/>
      </c>
      <c r="AP422" s="43" t="str">
        <f t="shared" si="243"/>
        <v/>
      </c>
      <c r="AQ422" s="35" t="str">
        <f t="shared" si="244"/>
        <v/>
      </c>
      <c r="AR422" s="35" t="str">
        <f t="shared" si="245"/>
        <v/>
      </c>
      <c r="AS422" s="35" t="str">
        <f t="shared" si="246"/>
        <v/>
      </c>
      <c r="AT422" s="35" t="str">
        <f t="shared" si="247"/>
        <v/>
      </c>
      <c r="AU422" s="35" t="str">
        <f t="shared" si="248"/>
        <v/>
      </c>
      <c r="AV422" s="35" t="str">
        <f t="shared" si="249"/>
        <v/>
      </c>
      <c r="AW422" s="58" t="str">
        <f t="shared" si="250"/>
        <v/>
      </c>
      <c r="AX422" s="62" t="str">
        <f t="shared" si="251"/>
        <v/>
      </c>
      <c r="AY422" s="62" t="str">
        <f t="shared" si="252"/>
        <v/>
      </c>
      <c r="AZ422" s="62" t="str">
        <f t="shared" si="253"/>
        <v/>
      </c>
      <c r="BA422" s="62" t="str">
        <f t="shared" si="254"/>
        <v/>
      </c>
      <c r="BB422" s="62" t="str">
        <f t="shared" si="255"/>
        <v/>
      </c>
      <c r="BC422" s="62" t="str">
        <f t="shared" si="256"/>
        <v/>
      </c>
      <c r="BD422" s="69" t="str">
        <f t="shared" si="257"/>
        <v/>
      </c>
      <c r="BE422" s="69" t="str">
        <f t="shared" si="258"/>
        <v/>
      </c>
      <c r="BF422" s="69" t="str">
        <f>IF(Z422=Z423,"",SUM(AW$9:AW422)-SUM(BF$9:BF421))</f>
        <v/>
      </c>
      <c r="BG422" s="12">
        <f t="shared" si="260"/>
        <v>414</v>
      </c>
    </row>
    <row r="423" spans="1:59" ht="20.100000000000001" customHeight="1">
      <c r="A423" s="13">
        <f t="shared" si="259"/>
        <v>415</v>
      </c>
      <c r="B423" s="153"/>
      <c r="C423" s="33"/>
      <c r="D423" s="33"/>
      <c r="E423" s="154"/>
      <c r="F423" s="155"/>
      <c r="G423" s="156"/>
      <c r="H423" s="19" t="str">
        <f t="shared" si="224"/>
        <v/>
      </c>
      <c r="I423" s="157"/>
      <c r="J423" s="19" t="str">
        <f t="shared" si="225"/>
        <v/>
      </c>
      <c r="K423" s="33"/>
      <c r="L423" s="34"/>
      <c r="M423" s="34"/>
      <c r="N423" s="19" t="str">
        <f t="shared" si="226"/>
        <v/>
      </c>
      <c r="O423" s="157"/>
      <c r="P423" s="19" t="str">
        <f t="shared" si="227"/>
        <v/>
      </c>
      <c r="Q423" s="19" t="str">
        <f t="shared" si="228"/>
        <v/>
      </c>
      <c r="R423" s="22"/>
      <c r="S423" s="33"/>
      <c r="T423" s="35" t="str">
        <f>IF(E423="","",Instructions!$B$5)</f>
        <v/>
      </c>
      <c r="U423" s="75" t="str">
        <f>IF(E423="","",Instructions!$C$5)</f>
        <v/>
      </c>
      <c r="V423" s="87" t="str">
        <f t="shared" si="229"/>
        <v/>
      </c>
      <c r="W423" s="72" t="str">
        <f>IF(E423="","",VLOOKUP(D423,Supervisors!$B$9:$F$32,5,FALSE))</f>
        <v/>
      </c>
      <c r="X423" s="72" t="str">
        <f>IF(E423="","",VLOOKUP(D423,Supervisors!$B$9:$G$32,6,FALSE))</f>
        <v/>
      </c>
      <c r="Y423" s="20" t="str">
        <f t="shared" si="230"/>
        <v/>
      </c>
      <c r="Z423" s="20" t="str">
        <f t="shared" si="231"/>
        <v/>
      </c>
      <c r="AA423" s="20" t="str">
        <f t="shared" si="232"/>
        <v/>
      </c>
      <c r="AB423" s="20" t="str">
        <f t="shared" si="233"/>
        <v/>
      </c>
      <c r="AC423" s="20" t="str">
        <f t="shared" si="234"/>
        <v/>
      </c>
      <c r="AD423" s="20" t="str">
        <f t="shared" si="235"/>
        <v/>
      </c>
      <c r="AE423" s="20" t="str">
        <f>IF(E423="","",SUM( INDEX( $H$9, 1) : H423))</f>
        <v/>
      </c>
      <c r="AF423" s="20" t="str">
        <f t="shared" si="236"/>
        <v/>
      </c>
      <c r="AG423" s="20" t="str">
        <f>IF(E423="","",SUM($AF$9:AF423))</f>
        <v/>
      </c>
      <c r="AH423" s="43" t="str">
        <f t="shared" si="237"/>
        <v/>
      </c>
      <c r="AI423" s="20" t="str">
        <f t="shared" si="238"/>
        <v/>
      </c>
      <c r="AJ423" s="20" t="str">
        <f t="shared" si="239"/>
        <v/>
      </c>
      <c r="AK423" s="20" t="str">
        <f t="shared" si="240"/>
        <v/>
      </c>
      <c r="AL423" s="20" t="str">
        <f>IF(E423="","",SUM( INDEX($I$9, 1) : I423))</f>
        <v/>
      </c>
      <c r="AM423" s="20" t="str">
        <f t="shared" si="241"/>
        <v/>
      </c>
      <c r="AN423" s="20" t="str">
        <f>IF(E423="","",SUM( INDEX($AM$9, 1) : AM423))</f>
        <v/>
      </c>
      <c r="AO423" s="43" t="str">
        <f t="shared" si="242"/>
        <v/>
      </c>
      <c r="AP423" s="43" t="str">
        <f t="shared" si="243"/>
        <v/>
      </c>
      <c r="AQ423" s="35" t="str">
        <f t="shared" si="244"/>
        <v/>
      </c>
      <c r="AR423" s="35" t="str">
        <f t="shared" si="245"/>
        <v/>
      </c>
      <c r="AS423" s="35" t="str">
        <f t="shared" si="246"/>
        <v/>
      </c>
      <c r="AT423" s="35" t="str">
        <f t="shared" si="247"/>
        <v/>
      </c>
      <c r="AU423" s="35" t="str">
        <f t="shared" si="248"/>
        <v/>
      </c>
      <c r="AV423" s="35" t="str">
        <f t="shared" si="249"/>
        <v/>
      </c>
      <c r="AW423" s="58" t="str">
        <f t="shared" si="250"/>
        <v/>
      </c>
      <c r="AX423" s="62" t="str">
        <f t="shared" si="251"/>
        <v/>
      </c>
      <c r="AY423" s="62" t="str">
        <f t="shared" si="252"/>
        <v/>
      </c>
      <c r="AZ423" s="62" t="str">
        <f t="shared" si="253"/>
        <v/>
      </c>
      <c r="BA423" s="62" t="str">
        <f t="shared" si="254"/>
        <v/>
      </c>
      <c r="BB423" s="62" t="str">
        <f t="shared" si="255"/>
        <v/>
      </c>
      <c r="BC423" s="62" t="str">
        <f t="shared" si="256"/>
        <v/>
      </c>
      <c r="BD423" s="69" t="str">
        <f t="shared" si="257"/>
        <v/>
      </c>
      <c r="BE423" s="69" t="str">
        <f t="shared" si="258"/>
        <v/>
      </c>
      <c r="BF423" s="69" t="str">
        <f>IF(Z423=Z424,"",SUM(AW$9:AW423)-SUM(BF$9:BF422))</f>
        <v/>
      </c>
      <c r="BG423" s="12">
        <f t="shared" si="260"/>
        <v>415</v>
      </c>
    </row>
    <row r="424" spans="1:59" ht="20.100000000000001" customHeight="1">
      <c r="A424" s="13">
        <f t="shared" si="259"/>
        <v>416</v>
      </c>
      <c r="B424" s="153"/>
      <c r="C424" s="33"/>
      <c r="D424" s="33"/>
      <c r="E424" s="154"/>
      <c r="F424" s="155"/>
      <c r="G424" s="156"/>
      <c r="H424" s="19" t="str">
        <f t="shared" si="224"/>
        <v/>
      </c>
      <c r="I424" s="157"/>
      <c r="J424" s="19" t="str">
        <f t="shared" si="225"/>
        <v/>
      </c>
      <c r="K424" s="33"/>
      <c r="L424" s="34"/>
      <c r="M424" s="34"/>
      <c r="N424" s="19" t="str">
        <f t="shared" si="226"/>
        <v/>
      </c>
      <c r="O424" s="157"/>
      <c r="P424" s="19" t="str">
        <f t="shared" si="227"/>
        <v/>
      </c>
      <c r="Q424" s="19" t="str">
        <f t="shared" si="228"/>
        <v/>
      </c>
      <c r="R424" s="22"/>
      <c r="S424" s="33"/>
      <c r="T424" s="35" t="str">
        <f>IF(E424="","",Instructions!$B$5)</f>
        <v/>
      </c>
      <c r="U424" s="75" t="str">
        <f>IF(E424="","",Instructions!$C$5)</f>
        <v/>
      </c>
      <c r="V424" s="87" t="str">
        <f t="shared" si="229"/>
        <v/>
      </c>
      <c r="W424" s="72" t="str">
        <f>IF(E424="","",VLOOKUP(D424,Supervisors!$B$9:$F$32,5,FALSE))</f>
        <v/>
      </c>
      <c r="X424" s="72" t="str">
        <f>IF(E424="","",VLOOKUP(D424,Supervisors!$B$9:$G$32,6,FALSE))</f>
        <v/>
      </c>
      <c r="Y424" s="20" t="str">
        <f t="shared" si="230"/>
        <v/>
      </c>
      <c r="Z424" s="20" t="str">
        <f t="shared" si="231"/>
        <v/>
      </c>
      <c r="AA424" s="20" t="str">
        <f t="shared" si="232"/>
        <v/>
      </c>
      <c r="AB424" s="20" t="str">
        <f t="shared" si="233"/>
        <v/>
      </c>
      <c r="AC424" s="20" t="str">
        <f t="shared" si="234"/>
        <v/>
      </c>
      <c r="AD424" s="20" t="str">
        <f t="shared" si="235"/>
        <v/>
      </c>
      <c r="AE424" s="20" t="str">
        <f>IF(E424="","",SUM( INDEX( $H$9, 1) : H424))</f>
        <v/>
      </c>
      <c r="AF424" s="20" t="str">
        <f t="shared" si="236"/>
        <v/>
      </c>
      <c r="AG424" s="20" t="str">
        <f>IF(E424="","",SUM($AF$9:AF424))</f>
        <v/>
      </c>
      <c r="AH424" s="43" t="str">
        <f t="shared" si="237"/>
        <v/>
      </c>
      <c r="AI424" s="20" t="str">
        <f t="shared" si="238"/>
        <v/>
      </c>
      <c r="AJ424" s="20" t="str">
        <f t="shared" si="239"/>
        <v/>
      </c>
      <c r="AK424" s="20" t="str">
        <f t="shared" si="240"/>
        <v/>
      </c>
      <c r="AL424" s="20" t="str">
        <f>IF(E424="","",SUM( INDEX($I$9, 1) : I424))</f>
        <v/>
      </c>
      <c r="AM424" s="20" t="str">
        <f t="shared" si="241"/>
        <v/>
      </c>
      <c r="AN424" s="20" t="str">
        <f>IF(E424="","",SUM( INDEX($AM$9, 1) : AM424))</f>
        <v/>
      </c>
      <c r="AO424" s="43" t="str">
        <f t="shared" si="242"/>
        <v/>
      </c>
      <c r="AP424" s="43" t="str">
        <f t="shared" si="243"/>
        <v/>
      </c>
      <c r="AQ424" s="35" t="str">
        <f t="shared" si="244"/>
        <v/>
      </c>
      <c r="AR424" s="35" t="str">
        <f t="shared" si="245"/>
        <v/>
      </c>
      <c r="AS424" s="35" t="str">
        <f t="shared" si="246"/>
        <v/>
      </c>
      <c r="AT424" s="35" t="str">
        <f t="shared" si="247"/>
        <v/>
      </c>
      <c r="AU424" s="35" t="str">
        <f t="shared" si="248"/>
        <v/>
      </c>
      <c r="AV424" s="35" t="str">
        <f t="shared" si="249"/>
        <v/>
      </c>
      <c r="AW424" s="58" t="str">
        <f t="shared" si="250"/>
        <v/>
      </c>
      <c r="AX424" s="62" t="str">
        <f t="shared" si="251"/>
        <v/>
      </c>
      <c r="AY424" s="62" t="str">
        <f t="shared" si="252"/>
        <v/>
      </c>
      <c r="AZ424" s="62" t="str">
        <f t="shared" si="253"/>
        <v/>
      </c>
      <c r="BA424" s="62" t="str">
        <f t="shared" si="254"/>
        <v/>
      </c>
      <c r="BB424" s="62" t="str">
        <f t="shared" si="255"/>
        <v/>
      </c>
      <c r="BC424" s="62" t="str">
        <f t="shared" si="256"/>
        <v/>
      </c>
      <c r="BD424" s="69" t="str">
        <f t="shared" si="257"/>
        <v/>
      </c>
      <c r="BE424" s="69" t="str">
        <f t="shared" si="258"/>
        <v/>
      </c>
      <c r="BF424" s="69" t="str">
        <f>IF(Z424=Z425,"",SUM(AW$9:AW424)-SUM(BF$9:BF423))</f>
        <v/>
      </c>
      <c r="BG424" s="12">
        <f t="shared" si="260"/>
        <v>416</v>
      </c>
    </row>
    <row r="425" spans="1:59" ht="20.100000000000001" customHeight="1">
      <c r="A425" s="13">
        <f t="shared" si="259"/>
        <v>417</v>
      </c>
      <c r="B425" s="153"/>
      <c r="C425" s="33"/>
      <c r="D425" s="33"/>
      <c r="E425" s="154"/>
      <c r="F425" s="155"/>
      <c r="G425" s="156"/>
      <c r="H425" s="19" t="str">
        <f t="shared" si="224"/>
        <v/>
      </c>
      <c r="I425" s="157"/>
      <c r="J425" s="19" t="str">
        <f t="shared" si="225"/>
        <v/>
      </c>
      <c r="K425" s="33"/>
      <c r="L425" s="34"/>
      <c r="M425" s="34"/>
      <c r="N425" s="19" t="str">
        <f t="shared" si="226"/>
        <v/>
      </c>
      <c r="O425" s="157"/>
      <c r="P425" s="19" t="str">
        <f t="shared" si="227"/>
        <v/>
      </c>
      <c r="Q425" s="19" t="str">
        <f t="shared" si="228"/>
        <v/>
      </c>
      <c r="R425" s="22"/>
      <c r="S425" s="33"/>
      <c r="T425" s="35" t="str">
        <f>IF(E425="","",Instructions!$B$5)</f>
        <v/>
      </c>
      <c r="U425" s="75" t="str">
        <f>IF(E425="","",Instructions!$C$5)</f>
        <v/>
      </c>
      <c r="V425" s="87" t="str">
        <f t="shared" si="229"/>
        <v/>
      </c>
      <c r="W425" s="72" t="str">
        <f>IF(E425="","",VLOOKUP(D425,Supervisors!$B$9:$F$32,5,FALSE))</f>
        <v/>
      </c>
      <c r="X425" s="72" t="str">
        <f>IF(E425="","",VLOOKUP(D425,Supervisors!$B$9:$G$32,6,FALSE))</f>
        <v/>
      </c>
      <c r="Y425" s="20" t="str">
        <f t="shared" si="230"/>
        <v/>
      </c>
      <c r="Z425" s="20" t="str">
        <f t="shared" si="231"/>
        <v/>
      </c>
      <c r="AA425" s="20" t="str">
        <f t="shared" si="232"/>
        <v/>
      </c>
      <c r="AB425" s="20" t="str">
        <f t="shared" si="233"/>
        <v/>
      </c>
      <c r="AC425" s="20" t="str">
        <f t="shared" si="234"/>
        <v/>
      </c>
      <c r="AD425" s="20" t="str">
        <f t="shared" si="235"/>
        <v/>
      </c>
      <c r="AE425" s="20" t="str">
        <f>IF(E425="","",SUM( INDEX( $H$9, 1) : H425))</f>
        <v/>
      </c>
      <c r="AF425" s="20" t="str">
        <f t="shared" si="236"/>
        <v/>
      </c>
      <c r="AG425" s="20" t="str">
        <f>IF(E425="","",SUM($AF$9:AF425))</f>
        <v/>
      </c>
      <c r="AH425" s="43" t="str">
        <f t="shared" si="237"/>
        <v/>
      </c>
      <c r="AI425" s="20" t="str">
        <f t="shared" si="238"/>
        <v/>
      </c>
      <c r="AJ425" s="20" t="str">
        <f t="shared" si="239"/>
        <v/>
      </c>
      <c r="AK425" s="20" t="str">
        <f t="shared" si="240"/>
        <v/>
      </c>
      <c r="AL425" s="20" t="str">
        <f>IF(E425="","",SUM( INDEX($I$9, 1) : I425))</f>
        <v/>
      </c>
      <c r="AM425" s="20" t="str">
        <f t="shared" si="241"/>
        <v/>
      </c>
      <c r="AN425" s="20" t="str">
        <f>IF(E425="","",SUM( INDEX($AM$9, 1) : AM425))</f>
        <v/>
      </c>
      <c r="AO425" s="43" t="str">
        <f t="shared" si="242"/>
        <v/>
      </c>
      <c r="AP425" s="43" t="str">
        <f t="shared" si="243"/>
        <v/>
      </c>
      <c r="AQ425" s="35" t="str">
        <f t="shared" si="244"/>
        <v/>
      </c>
      <c r="AR425" s="35" t="str">
        <f t="shared" si="245"/>
        <v/>
      </c>
      <c r="AS425" s="35" t="str">
        <f t="shared" si="246"/>
        <v/>
      </c>
      <c r="AT425" s="35" t="str">
        <f t="shared" si="247"/>
        <v/>
      </c>
      <c r="AU425" s="35" t="str">
        <f t="shared" si="248"/>
        <v/>
      </c>
      <c r="AV425" s="35" t="str">
        <f t="shared" si="249"/>
        <v/>
      </c>
      <c r="AW425" s="58" t="str">
        <f t="shared" si="250"/>
        <v/>
      </c>
      <c r="AX425" s="62" t="str">
        <f t="shared" si="251"/>
        <v/>
      </c>
      <c r="AY425" s="62" t="str">
        <f t="shared" si="252"/>
        <v/>
      </c>
      <c r="AZ425" s="62" t="str">
        <f t="shared" si="253"/>
        <v/>
      </c>
      <c r="BA425" s="62" t="str">
        <f t="shared" si="254"/>
        <v/>
      </c>
      <c r="BB425" s="62" t="str">
        <f t="shared" si="255"/>
        <v/>
      </c>
      <c r="BC425" s="62" t="str">
        <f t="shared" si="256"/>
        <v/>
      </c>
      <c r="BD425" s="69" t="str">
        <f t="shared" si="257"/>
        <v/>
      </c>
      <c r="BE425" s="69" t="str">
        <f t="shared" si="258"/>
        <v/>
      </c>
      <c r="BF425" s="69" t="str">
        <f>IF(Z425=Z426,"",SUM(AW$9:AW425)-SUM(BF$9:BF424))</f>
        <v/>
      </c>
      <c r="BG425" s="12">
        <f t="shared" si="260"/>
        <v>417</v>
      </c>
    </row>
    <row r="426" spans="1:59" ht="20.100000000000001" customHeight="1">
      <c r="A426" s="13">
        <f t="shared" si="259"/>
        <v>418</v>
      </c>
      <c r="B426" s="153"/>
      <c r="C426" s="33"/>
      <c r="D426" s="33"/>
      <c r="E426" s="154"/>
      <c r="F426" s="155"/>
      <c r="G426" s="156"/>
      <c r="H426" s="19" t="str">
        <f t="shared" si="224"/>
        <v/>
      </c>
      <c r="I426" s="157"/>
      <c r="J426" s="19" t="str">
        <f t="shared" si="225"/>
        <v/>
      </c>
      <c r="K426" s="33"/>
      <c r="L426" s="34"/>
      <c r="M426" s="34"/>
      <c r="N426" s="19" t="str">
        <f t="shared" si="226"/>
        <v/>
      </c>
      <c r="O426" s="157"/>
      <c r="P426" s="19" t="str">
        <f t="shared" si="227"/>
        <v/>
      </c>
      <c r="Q426" s="19" t="str">
        <f t="shared" si="228"/>
        <v/>
      </c>
      <c r="R426" s="22"/>
      <c r="S426" s="33"/>
      <c r="T426" s="35" t="str">
        <f>IF(E426="","",Instructions!$B$5)</f>
        <v/>
      </c>
      <c r="U426" s="75" t="str">
        <f>IF(E426="","",Instructions!$C$5)</f>
        <v/>
      </c>
      <c r="V426" s="87" t="str">
        <f t="shared" si="229"/>
        <v/>
      </c>
      <c r="W426" s="72" t="str">
        <f>IF(E426="","",VLOOKUP(D426,Supervisors!$B$9:$F$32,5,FALSE))</f>
        <v/>
      </c>
      <c r="X426" s="72" t="str">
        <f>IF(E426="","",VLOOKUP(D426,Supervisors!$B$9:$G$32,6,FALSE))</f>
        <v/>
      </c>
      <c r="Y426" s="20" t="str">
        <f t="shared" si="230"/>
        <v/>
      </c>
      <c r="Z426" s="20" t="str">
        <f t="shared" si="231"/>
        <v/>
      </c>
      <c r="AA426" s="20" t="str">
        <f t="shared" si="232"/>
        <v/>
      </c>
      <c r="AB426" s="20" t="str">
        <f t="shared" si="233"/>
        <v/>
      </c>
      <c r="AC426" s="20" t="str">
        <f t="shared" si="234"/>
        <v/>
      </c>
      <c r="AD426" s="20" t="str">
        <f t="shared" si="235"/>
        <v/>
      </c>
      <c r="AE426" s="20" t="str">
        <f>IF(E426="","",SUM( INDEX( $H$9, 1) : H426))</f>
        <v/>
      </c>
      <c r="AF426" s="20" t="str">
        <f t="shared" si="236"/>
        <v/>
      </c>
      <c r="AG426" s="20" t="str">
        <f>IF(E426="","",SUM($AF$9:AF426))</f>
        <v/>
      </c>
      <c r="AH426" s="43" t="str">
        <f t="shared" si="237"/>
        <v/>
      </c>
      <c r="AI426" s="20" t="str">
        <f t="shared" si="238"/>
        <v/>
      </c>
      <c r="AJ426" s="20" t="str">
        <f t="shared" si="239"/>
        <v/>
      </c>
      <c r="AK426" s="20" t="str">
        <f t="shared" si="240"/>
        <v/>
      </c>
      <c r="AL426" s="20" t="str">
        <f>IF(E426="","",SUM( INDEX($I$9, 1) : I426))</f>
        <v/>
      </c>
      <c r="AM426" s="20" t="str">
        <f t="shared" si="241"/>
        <v/>
      </c>
      <c r="AN426" s="20" t="str">
        <f>IF(E426="","",SUM( INDEX($AM$9, 1) : AM426))</f>
        <v/>
      </c>
      <c r="AO426" s="43" t="str">
        <f t="shared" si="242"/>
        <v/>
      </c>
      <c r="AP426" s="43" t="str">
        <f t="shared" si="243"/>
        <v/>
      </c>
      <c r="AQ426" s="35" t="str">
        <f t="shared" si="244"/>
        <v/>
      </c>
      <c r="AR426" s="35" t="str">
        <f t="shared" si="245"/>
        <v/>
      </c>
      <c r="AS426" s="35" t="str">
        <f t="shared" si="246"/>
        <v/>
      </c>
      <c r="AT426" s="35" t="str">
        <f t="shared" si="247"/>
        <v/>
      </c>
      <c r="AU426" s="35" t="str">
        <f t="shared" si="248"/>
        <v/>
      </c>
      <c r="AV426" s="35" t="str">
        <f t="shared" si="249"/>
        <v/>
      </c>
      <c r="AW426" s="58" t="str">
        <f t="shared" si="250"/>
        <v/>
      </c>
      <c r="AX426" s="62" t="str">
        <f t="shared" si="251"/>
        <v/>
      </c>
      <c r="AY426" s="62" t="str">
        <f t="shared" si="252"/>
        <v/>
      </c>
      <c r="AZ426" s="62" t="str">
        <f t="shared" si="253"/>
        <v/>
      </c>
      <c r="BA426" s="62" t="str">
        <f t="shared" si="254"/>
        <v/>
      </c>
      <c r="BB426" s="62" t="str">
        <f t="shared" si="255"/>
        <v/>
      </c>
      <c r="BC426" s="62" t="str">
        <f t="shared" si="256"/>
        <v/>
      </c>
      <c r="BD426" s="69" t="str">
        <f t="shared" si="257"/>
        <v/>
      </c>
      <c r="BE426" s="69" t="str">
        <f t="shared" si="258"/>
        <v/>
      </c>
      <c r="BF426" s="69" t="str">
        <f>IF(Z426=Z427,"",SUM(AW$9:AW426)-SUM(BF$9:BF425))</f>
        <v/>
      </c>
      <c r="BG426" s="12">
        <f t="shared" si="260"/>
        <v>418</v>
      </c>
    </row>
    <row r="427" spans="1:59" ht="20.100000000000001" customHeight="1">
      <c r="A427" s="13">
        <f t="shared" si="259"/>
        <v>419</v>
      </c>
      <c r="B427" s="153"/>
      <c r="C427" s="33"/>
      <c r="D427" s="33"/>
      <c r="E427" s="154"/>
      <c r="F427" s="155"/>
      <c r="G427" s="156"/>
      <c r="H427" s="19" t="str">
        <f t="shared" si="224"/>
        <v/>
      </c>
      <c r="I427" s="157"/>
      <c r="J427" s="19" t="str">
        <f t="shared" si="225"/>
        <v/>
      </c>
      <c r="K427" s="33"/>
      <c r="L427" s="34"/>
      <c r="M427" s="34"/>
      <c r="N427" s="19" t="str">
        <f t="shared" si="226"/>
        <v/>
      </c>
      <c r="O427" s="157"/>
      <c r="P427" s="19" t="str">
        <f t="shared" si="227"/>
        <v/>
      </c>
      <c r="Q427" s="19" t="str">
        <f t="shared" si="228"/>
        <v/>
      </c>
      <c r="R427" s="22"/>
      <c r="S427" s="33"/>
      <c r="T427" s="35" t="str">
        <f>IF(E427="","",Instructions!$B$5)</f>
        <v/>
      </c>
      <c r="U427" s="75" t="str">
        <f>IF(E427="","",Instructions!$C$5)</f>
        <v/>
      </c>
      <c r="V427" s="87" t="str">
        <f t="shared" si="229"/>
        <v/>
      </c>
      <c r="W427" s="72" t="str">
        <f>IF(E427="","",VLOOKUP(D427,Supervisors!$B$9:$F$32,5,FALSE))</f>
        <v/>
      </c>
      <c r="X427" s="72" t="str">
        <f>IF(E427="","",VLOOKUP(D427,Supervisors!$B$9:$G$32,6,FALSE))</f>
        <v/>
      </c>
      <c r="Y427" s="20" t="str">
        <f t="shared" si="230"/>
        <v/>
      </c>
      <c r="Z427" s="20" t="str">
        <f t="shared" si="231"/>
        <v/>
      </c>
      <c r="AA427" s="20" t="str">
        <f t="shared" si="232"/>
        <v/>
      </c>
      <c r="AB427" s="20" t="str">
        <f t="shared" si="233"/>
        <v/>
      </c>
      <c r="AC427" s="20" t="str">
        <f t="shared" si="234"/>
        <v/>
      </c>
      <c r="AD427" s="20" t="str">
        <f t="shared" si="235"/>
        <v/>
      </c>
      <c r="AE427" s="20" t="str">
        <f>IF(E427="","",SUM( INDEX( $H$9, 1) : H427))</f>
        <v/>
      </c>
      <c r="AF427" s="20" t="str">
        <f t="shared" si="236"/>
        <v/>
      </c>
      <c r="AG427" s="20" t="str">
        <f>IF(E427="","",SUM($AF$9:AF427))</f>
        <v/>
      </c>
      <c r="AH427" s="43" t="str">
        <f t="shared" si="237"/>
        <v/>
      </c>
      <c r="AI427" s="20" t="str">
        <f t="shared" si="238"/>
        <v/>
      </c>
      <c r="AJ427" s="20" t="str">
        <f t="shared" si="239"/>
        <v/>
      </c>
      <c r="AK427" s="20" t="str">
        <f t="shared" si="240"/>
        <v/>
      </c>
      <c r="AL427" s="20" t="str">
        <f>IF(E427="","",SUM( INDEX($I$9, 1) : I427))</f>
        <v/>
      </c>
      <c r="AM427" s="20" t="str">
        <f t="shared" si="241"/>
        <v/>
      </c>
      <c r="AN427" s="20" t="str">
        <f>IF(E427="","",SUM( INDEX($AM$9, 1) : AM427))</f>
        <v/>
      </c>
      <c r="AO427" s="43" t="str">
        <f t="shared" si="242"/>
        <v/>
      </c>
      <c r="AP427" s="43" t="str">
        <f t="shared" si="243"/>
        <v/>
      </c>
      <c r="AQ427" s="35" t="str">
        <f t="shared" si="244"/>
        <v/>
      </c>
      <c r="AR427" s="35" t="str">
        <f t="shared" si="245"/>
        <v/>
      </c>
      <c r="AS427" s="35" t="str">
        <f t="shared" si="246"/>
        <v/>
      </c>
      <c r="AT427" s="35" t="str">
        <f t="shared" si="247"/>
        <v/>
      </c>
      <c r="AU427" s="35" t="str">
        <f t="shared" si="248"/>
        <v/>
      </c>
      <c r="AV427" s="35" t="str">
        <f t="shared" si="249"/>
        <v/>
      </c>
      <c r="AW427" s="58" t="str">
        <f t="shared" si="250"/>
        <v/>
      </c>
      <c r="AX427" s="62" t="str">
        <f t="shared" si="251"/>
        <v/>
      </c>
      <c r="AY427" s="62" t="str">
        <f t="shared" si="252"/>
        <v/>
      </c>
      <c r="AZ427" s="62" t="str">
        <f t="shared" si="253"/>
        <v/>
      </c>
      <c r="BA427" s="62" t="str">
        <f t="shared" si="254"/>
        <v/>
      </c>
      <c r="BB427" s="62" t="str">
        <f t="shared" si="255"/>
        <v/>
      </c>
      <c r="BC427" s="62" t="str">
        <f t="shared" si="256"/>
        <v/>
      </c>
      <c r="BD427" s="69" t="str">
        <f t="shared" si="257"/>
        <v/>
      </c>
      <c r="BE427" s="69" t="str">
        <f t="shared" si="258"/>
        <v/>
      </c>
      <c r="BF427" s="69" t="str">
        <f>IF(Z427=Z428,"",SUM(AW$9:AW427)-SUM(BF$9:BF426))</f>
        <v/>
      </c>
      <c r="BG427" s="12">
        <f t="shared" si="260"/>
        <v>419</v>
      </c>
    </row>
    <row r="428" spans="1:59" ht="20.100000000000001" customHeight="1">
      <c r="A428" s="13">
        <f t="shared" si="259"/>
        <v>420</v>
      </c>
      <c r="B428" s="153"/>
      <c r="C428" s="33"/>
      <c r="D428" s="33"/>
      <c r="E428" s="154"/>
      <c r="F428" s="155"/>
      <c r="G428" s="156"/>
      <c r="H428" s="19" t="str">
        <f t="shared" si="224"/>
        <v/>
      </c>
      <c r="I428" s="157"/>
      <c r="J428" s="19" t="str">
        <f t="shared" si="225"/>
        <v/>
      </c>
      <c r="K428" s="33"/>
      <c r="L428" s="34"/>
      <c r="M428" s="34"/>
      <c r="N428" s="19" t="str">
        <f t="shared" si="226"/>
        <v/>
      </c>
      <c r="O428" s="157"/>
      <c r="P428" s="19" t="str">
        <f t="shared" si="227"/>
        <v/>
      </c>
      <c r="Q428" s="19" t="str">
        <f t="shared" si="228"/>
        <v/>
      </c>
      <c r="R428" s="22"/>
      <c r="S428" s="33"/>
      <c r="T428" s="35" t="str">
        <f>IF(E428="","",Instructions!$B$5)</f>
        <v/>
      </c>
      <c r="U428" s="75" t="str">
        <f>IF(E428="","",Instructions!$C$5)</f>
        <v/>
      </c>
      <c r="V428" s="87" t="str">
        <f t="shared" si="229"/>
        <v/>
      </c>
      <c r="W428" s="72" t="str">
        <f>IF(E428="","",VLOOKUP(D428,Supervisors!$B$9:$F$32,5,FALSE))</f>
        <v/>
      </c>
      <c r="X428" s="72" t="str">
        <f>IF(E428="","",VLOOKUP(D428,Supervisors!$B$9:$G$32,6,FALSE))</f>
        <v/>
      </c>
      <c r="Y428" s="20" t="str">
        <f t="shared" si="230"/>
        <v/>
      </c>
      <c r="Z428" s="20" t="str">
        <f t="shared" si="231"/>
        <v/>
      </c>
      <c r="AA428" s="20" t="str">
        <f t="shared" si="232"/>
        <v/>
      </c>
      <c r="AB428" s="20" t="str">
        <f t="shared" si="233"/>
        <v/>
      </c>
      <c r="AC428" s="20" t="str">
        <f t="shared" si="234"/>
        <v/>
      </c>
      <c r="AD428" s="20" t="str">
        <f t="shared" si="235"/>
        <v/>
      </c>
      <c r="AE428" s="20" t="str">
        <f>IF(E428="","",SUM( INDEX( $H$9, 1) : H428))</f>
        <v/>
      </c>
      <c r="AF428" s="20" t="str">
        <f t="shared" si="236"/>
        <v/>
      </c>
      <c r="AG428" s="20" t="str">
        <f>IF(E428="","",SUM($AF$9:AF428))</f>
        <v/>
      </c>
      <c r="AH428" s="43" t="str">
        <f t="shared" si="237"/>
        <v/>
      </c>
      <c r="AI428" s="20" t="str">
        <f t="shared" si="238"/>
        <v/>
      </c>
      <c r="AJ428" s="20" t="str">
        <f t="shared" si="239"/>
        <v/>
      </c>
      <c r="AK428" s="20" t="str">
        <f t="shared" si="240"/>
        <v/>
      </c>
      <c r="AL428" s="20" t="str">
        <f>IF(E428="","",SUM( INDEX($I$9, 1) : I428))</f>
        <v/>
      </c>
      <c r="AM428" s="20" t="str">
        <f t="shared" si="241"/>
        <v/>
      </c>
      <c r="AN428" s="20" t="str">
        <f>IF(E428="","",SUM( INDEX($AM$9, 1) : AM428))</f>
        <v/>
      </c>
      <c r="AO428" s="43" t="str">
        <f t="shared" si="242"/>
        <v/>
      </c>
      <c r="AP428" s="43" t="str">
        <f t="shared" si="243"/>
        <v/>
      </c>
      <c r="AQ428" s="35" t="str">
        <f t="shared" si="244"/>
        <v/>
      </c>
      <c r="AR428" s="35" t="str">
        <f t="shared" si="245"/>
        <v/>
      </c>
      <c r="AS428" s="35" t="str">
        <f t="shared" si="246"/>
        <v/>
      </c>
      <c r="AT428" s="35" t="str">
        <f t="shared" si="247"/>
        <v/>
      </c>
      <c r="AU428" s="35" t="str">
        <f t="shared" si="248"/>
        <v/>
      </c>
      <c r="AV428" s="35" t="str">
        <f t="shared" si="249"/>
        <v/>
      </c>
      <c r="AW428" s="58" t="str">
        <f t="shared" si="250"/>
        <v/>
      </c>
      <c r="AX428" s="62" t="str">
        <f t="shared" si="251"/>
        <v/>
      </c>
      <c r="AY428" s="62" t="str">
        <f t="shared" si="252"/>
        <v/>
      </c>
      <c r="AZ428" s="62" t="str">
        <f t="shared" si="253"/>
        <v/>
      </c>
      <c r="BA428" s="62" t="str">
        <f t="shared" si="254"/>
        <v/>
      </c>
      <c r="BB428" s="62" t="str">
        <f t="shared" si="255"/>
        <v/>
      </c>
      <c r="BC428" s="62" t="str">
        <f t="shared" si="256"/>
        <v/>
      </c>
      <c r="BD428" s="69" t="str">
        <f t="shared" si="257"/>
        <v/>
      </c>
      <c r="BE428" s="69" t="str">
        <f t="shared" si="258"/>
        <v/>
      </c>
      <c r="BF428" s="69" t="str">
        <f>IF(Z428=Z429,"",SUM(AW$9:AW428)-SUM(BF$9:BF427))</f>
        <v/>
      </c>
      <c r="BG428" s="12">
        <f t="shared" si="260"/>
        <v>420</v>
      </c>
    </row>
    <row r="429" spans="1:59" ht="20.100000000000001" customHeight="1">
      <c r="A429" s="13">
        <f t="shared" si="259"/>
        <v>421</v>
      </c>
      <c r="B429" s="153"/>
      <c r="C429" s="33"/>
      <c r="D429" s="33"/>
      <c r="E429" s="154"/>
      <c r="F429" s="155"/>
      <c r="G429" s="156"/>
      <c r="H429" s="19" t="str">
        <f t="shared" si="224"/>
        <v/>
      </c>
      <c r="I429" s="157"/>
      <c r="J429" s="19" t="str">
        <f t="shared" si="225"/>
        <v/>
      </c>
      <c r="K429" s="33"/>
      <c r="L429" s="34"/>
      <c r="M429" s="34"/>
      <c r="N429" s="19" t="str">
        <f t="shared" si="226"/>
        <v/>
      </c>
      <c r="O429" s="157"/>
      <c r="P429" s="19" t="str">
        <f t="shared" si="227"/>
        <v/>
      </c>
      <c r="Q429" s="19" t="str">
        <f t="shared" si="228"/>
        <v/>
      </c>
      <c r="R429" s="22"/>
      <c r="S429" s="33"/>
      <c r="T429" s="35" t="str">
        <f>IF(E429="","",Instructions!$B$5)</f>
        <v/>
      </c>
      <c r="U429" s="75" t="str">
        <f>IF(E429="","",Instructions!$C$5)</f>
        <v/>
      </c>
      <c r="V429" s="87" t="str">
        <f t="shared" si="229"/>
        <v/>
      </c>
      <c r="W429" s="72" t="str">
        <f>IF(E429="","",VLOOKUP(D429,Supervisors!$B$9:$F$32,5,FALSE))</f>
        <v/>
      </c>
      <c r="X429" s="72" t="str">
        <f>IF(E429="","",VLOOKUP(D429,Supervisors!$B$9:$G$32,6,FALSE))</f>
        <v/>
      </c>
      <c r="Y429" s="20" t="str">
        <f t="shared" si="230"/>
        <v/>
      </c>
      <c r="Z429" s="20" t="str">
        <f t="shared" si="231"/>
        <v/>
      </c>
      <c r="AA429" s="20" t="str">
        <f t="shared" si="232"/>
        <v/>
      </c>
      <c r="AB429" s="20" t="str">
        <f t="shared" si="233"/>
        <v/>
      </c>
      <c r="AC429" s="20" t="str">
        <f t="shared" si="234"/>
        <v/>
      </c>
      <c r="AD429" s="20" t="str">
        <f t="shared" si="235"/>
        <v/>
      </c>
      <c r="AE429" s="20" t="str">
        <f>IF(E429="","",SUM( INDEX( $H$9, 1) : H429))</f>
        <v/>
      </c>
      <c r="AF429" s="20" t="str">
        <f t="shared" si="236"/>
        <v/>
      </c>
      <c r="AG429" s="20" t="str">
        <f>IF(E429="","",SUM($AF$9:AF429))</f>
        <v/>
      </c>
      <c r="AH429" s="43" t="str">
        <f t="shared" si="237"/>
        <v/>
      </c>
      <c r="AI429" s="20" t="str">
        <f t="shared" si="238"/>
        <v/>
      </c>
      <c r="AJ429" s="20" t="str">
        <f t="shared" si="239"/>
        <v/>
      </c>
      <c r="AK429" s="20" t="str">
        <f t="shared" si="240"/>
        <v/>
      </c>
      <c r="AL429" s="20" t="str">
        <f>IF(E429="","",SUM( INDEX($I$9, 1) : I429))</f>
        <v/>
      </c>
      <c r="AM429" s="20" t="str">
        <f t="shared" si="241"/>
        <v/>
      </c>
      <c r="AN429" s="20" t="str">
        <f>IF(E429="","",SUM( INDEX($AM$9, 1) : AM429))</f>
        <v/>
      </c>
      <c r="AO429" s="43" t="str">
        <f t="shared" si="242"/>
        <v/>
      </c>
      <c r="AP429" s="43" t="str">
        <f t="shared" si="243"/>
        <v/>
      </c>
      <c r="AQ429" s="35" t="str">
        <f t="shared" si="244"/>
        <v/>
      </c>
      <c r="AR429" s="35" t="str">
        <f t="shared" si="245"/>
        <v/>
      </c>
      <c r="AS429" s="35" t="str">
        <f t="shared" si="246"/>
        <v/>
      </c>
      <c r="AT429" s="35" t="str">
        <f t="shared" si="247"/>
        <v/>
      </c>
      <c r="AU429" s="35" t="str">
        <f t="shared" si="248"/>
        <v/>
      </c>
      <c r="AV429" s="35" t="str">
        <f t="shared" si="249"/>
        <v/>
      </c>
      <c r="AW429" s="58" t="str">
        <f t="shared" si="250"/>
        <v/>
      </c>
      <c r="AX429" s="62" t="str">
        <f t="shared" si="251"/>
        <v/>
      </c>
      <c r="AY429" s="62" t="str">
        <f t="shared" si="252"/>
        <v/>
      </c>
      <c r="AZ429" s="62" t="str">
        <f t="shared" si="253"/>
        <v/>
      </c>
      <c r="BA429" s="62" t="str">
        <f t="shared" si="254"/>
        <v/>
      </c>
      <c r="BB429" s="62" t="str">
        <f t="shared" si="255"/>
        <v/>
      </c>
      <c r="BC429" s="62" t="str">
        <f t="shared" si="256"/>
        <v/>
      </c>
      <c r="BD429" s="69" t="str">
        <f t="shared" si="257"/>
        <v/>
      </c>
      <c r="BE429" s="69" t="str">
        <f t="shared" si="258"/>
        <v/>
      </c>
      <c r="BF429" s="69" t="str">
        <f>IF(Z429=Z430,"",SUM(AW$9:AW429)-SUM(BF$9:BF428))</f>
        <v/>
      </c>
      <c r="BG429" s="12">
        <f t="shared" si="260"/>
        <v>421</v>
      </c>
    </row>
    <row r="430" spans="1:59" ht="20.100000000000001" customHeight="1">
      <c r="A430" s="13">
        <f t="shared" si="259"/>
        <v>422</v>
      </c>
      <c r="B430" s="153"/>
      <c r="C430" s="33"/>
      <c r="D430" s="33"/>
      <c r="E430" s="154"/>
      <c r="F430" s="155"/>
      <c r="G430" s="156"/>
      <c r="H430" s="19" t="str">
        <f t="shared" si="224"/>
        <v/>
      </c>
      <c r="I430" s="157"/>
      <c r="J430" s="19" t="str">
        <f t="shared" si="225"/>
        <v/>
      </c>
      <c r="K430" s="33"/>
      <c r="L430" s="34"/>
      <c r="M430" s="34"/>
      <c r="N430" s="19" t="str">
        <f t="shared" si="226"/>
        <v/>
      </c>
      <c r="O430" s="157"/>
      <c r="P430" s="19" t="str">
        <f t="shared" si="227"/>
        <v/>
      </c>
      <c r="Q430" s="19" t="str">
        <f t="shared" si="228"/>
        <v/>
      </c>
      <c r="R430" s="22"/>
      <c r="S430" s="33"/>
      <c r="T430" s="35" t="str">
        <f>IF(E430="","",Instructions!$B$5)</f>
        <v/>
      </c>
      <c r="U430" s="75" t="str">
        <f>IF(E430="","",Instructions!$C$5)</f>
        <v/>
      </c>
      <c r="V430" s="87" t="str">
        <f t="shared" si="229"/>
        <v/>
      </c>
      <c r="W430" s="72" t="str">
        <f>IF(E430="","",VLOOKUP(D430,Supervisors!$B$9:$F$32,5,FALSE))</f>
        <v/>
      </c>
      <c r="X430" s="72" t="str">
        <f>IF(E430="","",VLOOKUP(D430,Supervisors!$B$9:$G$32,6,FALSE))</f>
        <v/>
      </c>
      <c r="Y430" s="20" t="str">
        <f t="shared" si="230"/>
        <v/>
      </c>
      <c r="Z430" s="20" t="str">
        <f t="shared" si="231"/>
        <v/>
      </c>
      <c r="AA430" s="20" t="str">
        <f t="shared" si="232"/>
        <v/>
      </c>
      <c r="AB430" s="20" t="str">
        <f t="shared" si="233"/>
        <v/>
      </c>
      <c r="AC430" s="20" t="str">
        <f t="shared" si="234"/>
        <v/>
      </c>
      <c r="AD430" s="20" t="str">
        <f t="shared" si="235"/>
        <v/>
      </c>
      <c r="AE430" s="20" t="str">
        <f>IF(E430="","",SUM( INDEX( $H$9, 1) : H430))</f>
        <v/>
      </c>
      <c r="AF430" s="20" t="str">
        <f t="shared" si="236"/>
        <v/>
      </c>
      <c r="AG430" s="20" t="str">
        <f>IF(E430="","",SUM($AF$9:AF430))</f>
        <v/>
      </c>
      <c r="AH430" s="43" t="str">
        <f t="shared" si="237"/>
        <v/>
      </c>
      <c r="AI430" s="20" t="str">
        <f t="shared" si="238"/>
        <v/>
      </c>
      <c r="AJ430" s="20" t="str">
        <f t="shared" si="239"/>
        <v/>
      </c>
      <c r="AK430" s="20" t="str">
        <f t="shared" si="240"/>
        <v/>
      </c>
      <c r="AL430" s="20" t="str">
        <f>IF(E430="","",SUM( INDEX($I$9, 1) : I430))</f>
        <v/>
      </c>
      <c r="AM430" s="20" t="str">
        <f t="shared" si="241"/>
        <v/>
      </c>
      <c r="AN430" s="20" t="str">
        <f>IF(E430="","",SUM( INDEX($AM$9, 1) : AM430))</f>
        <v/>
      </c>
      <c r="AO430" s="43" t="str">
        <f t="shared" si="242"/>
        <v/>
      </c>
      <c r="AP430" s="43" t="str">
        <f t="shared" si="243"/>
        <v/>
      </c>
      <c r="AQ430" s="35" t="str">
        <f t="shared" si="244"/>
        <v/>
      </c>
      <c r="AR430" s="35" t="str">
        <f t="shared" si="245"/>
        <v/>
      </c>
      <c r="AS430" s="35" t="str">
        <f t="shared" si="246"/>
        <v/>
      </c>
      <c r="AT430" s="35" t="str">
        <f t="shared" si="247"/>
        <v/>
      </c>
      <c r="AU430" s="35" t="str">
        <f t="shared" si="248"/>
        <v/>
      </c>
      <c r="AV430" s="35" t="str">
        <f t="shared" si="249"/>
        <v/>
      </c>
      <c r="AW430" s="58" t="str">
        <f t="shared" si="250"/>
        <v/>
      </c>
      <c r="AX430" s="62" t="str">
        <f t="shared" si="251"/>
        <v/>
      </c>
      <c r="AY430" s="62" t="str">
        <f t="shared" si="252"/>
        <v/>
      </c>
      <c r="AZ430" s="62" t="str">
        <f t="shared" si="253"/>
        <v/>
      </c>
      <c r="BA430" s="62" t="str">
        <f t="shared" si="254"/>
        <v/>
      </c>
      <c r="BB430" s="62" t="str">
        <f t="shared" si="255"/>
        <v/>
      </c>
      <c r="BC430" s="62" t="str">
        <f t="shared" si="256"/>
        <v/>
      </c>
      <c r="BD430" s="69" t="str">
        <f t="shared" si="257"/>
        <v/>
      </c>
      <c r="BE430" s="69" t="str">
        <f t="shared" si="258"/>
        <v/>
      </c>
      <c r="BF430" s="69" t="str">
        <f>IF(Z430=Z431,"",SUM(AW$9:AW430)-SUM(BF$9:BF429))</f>
        <v/>
      </c>
      <c r="BG430" s="12">
        <f t="shared" si="260"/>
        <v>422</v>
      </c>
    </row>
    <row r="431" spans="1:59" ht="20.100000000000001" customHeight="1">
      <c r="A431" s="13">
        <f t="shared" si="259"/>
        <v>423</v>
      </c>
      <c r="B431" s="153"/>
      <c r="C431" s="33"/>
      <c r="D431" s="33"/>
      <c r="E431" s="154"/>
      <c r="F431" s="155"/>
      <c r="G431" s="156"/>
      <c r="H431" s="19" t="str">
        <f t="shared" si="224"/>
        <v/>
      </c>
      <c r="I431" s="157"/>
      <c r="J431" s="19" t="str">
        <f t="shared" si="225"/>
        <v/>
      </c>
      <c r="K431" s="33"/>
      <c r="L431" s="34"/>
      <c r="M431" s="34"/>
      <c r="N431" s="19" t="str">
        <f t="shared" si="226"/>
        <v/>
      </c>
      <c r="O431" s="157"/>
      <c r="P431" s="19" t="str">
        <f t="shared" si="227"/>
        <v/>
      </c>
      <c r="Q431" s="19" t="str">
        <f t="shared" si="228"/>
        <v/>
      </c>
      <c r="R431" s="22"/>
      <c r="S431" s="33"/>
      <c r="T431" s="35" t="str">
        <f>IF(E431="","",Instructions!$B$5)</f>
        <v/>
      </c>
      <c r="U431" s="75" t="str">
        <f>IF(E431="","",Instructions!$C$5)</f>
        <v/>
      </c>
      <c r="V431" s="87" t="str">
        <f t="shared" si="229"/>
        <v/>
      </c>
      <c r="W431" s="72" t="str">
        <f>IF(E431="","",VLOOKUP(D431,Supervisors!$B$9:$F$32,5,FALSE))</f>
        <v/>
      </c>
      <c r="X431" s="72" t="str">
        <f>IF(E431="","",VLOOKUP(D431,Supervisors!$B$9:$G$32,6,FALSE))</f>
        <v/>
      </c>
      <c r="Y431" s="20" t="str">
        <f t="shared" si="230"/>
        <v/>
      </c>
      <c r="Z431" s="20" t="str">
        <f t="shared" si="231"/>
        <v/>
      </c>
      <c r="AA431" s="20" t="str">
        <f t="shared" si="232"/>
        <v/>
      </c>
      <c r="AB431" s="20" t="str">
        <f t="shared" si="233"/>
        <v/>
      </c>
      <c r="AC431" s="20" t="str">
        <f t="shared" si="234"/>
        <v/>
      </c>
      <c r="AD431" s="20" t="str">
        <f t="shared" si="235"/>
        <v/>
      </c>
      <c r="AE431" s="20" t="str">
        <f>IF(E431="","",SUM( INDEX( $H$9, 1) : H431))</f>
        <v/>
      </c>
      <c r="AF431" s="20" t="str">
        <f t="shared" si="236"/>
        <v/>
      </c>
      <c r="AG431" s="20" t="str">
        <f>IF(E431="","",SUM($AF$9:AF431))</f>
        <v/>
      </c>
      <c r="AH431" s="43" t="str">
        <f t="shared" si="237"/>
        <v/>
      </c>
      <c r="AI431" s="20" t="str">
        <f t="shared" si="238"/>
        <v/>
      </c>
      <c r="AJ431" s="20" t="str">
        <f t="shared" si="239"/>
        <v/>
      </c>
      <c r="AK431" s="20" t="str">
        <f t="shared" si="240"/>
        <v/>
      </c>
      <c r="AL431" s="20" t="str">
        <f>IF(E431="","",SUM( INDEX($I$9, 1) : I431))</f>
        <v/>
      </c>
      <c r="AM431" s="20" t="str">
        <f t="shared" si="241"/>
        <v/>
      </c>
      <c r="AN431" s="20" t="str">
        <f>IF(E431="","",SUM( INDEX($AM$9, 1) : AM431))</f>
        <v/>
      </c>
      <c r="AO431" s="43" t="str">
        <f t="shared" si="242"/>
        <v/>
      </c>
      <c r="AP431" s="43" t="str">
        <f t="shared" si="243"/>
        <v/>
      </c>
      <c r="AQ431" s="35" t="str">
        <f t="shared" si="244"/>
        <v/>
      </c>
      <c r="AR431" s="35" t="str">
        <f t="shared" si="245"/>
        <v/>
      </c>
      <c r="AS431" s="35" t="str">
        <f t="shared" si="246"/>
        <v/>
      </c>
      <c r="AT431" s="35" t="str">
        <f t="shared" si="247"/>
        <v/>
      </c>
      <c r="AU431" s="35" t="str">
        <f t="shared" si="248"/>
        <v/>
      </c>
      <c r="AV431" s="35" t="str">
        <f t="shared" si="249"/>
        <v/>
      </c>
      <c r="AW431" s="58" t="str">
        <f t="shared" si="250"/>
        <v/>
      </c>
      <c r="AX431" s="62" t="str">
        <f t="shared" si="251"/>
        <v/>
      </c>
      <c r="AY431" s="62" t="str">
        <f t="shared" si="252"/>
        <v/>
      </c>
      <c r="AZ431" s="62" t="str">
        <f t="shared" si="253"/>
        <v/>
      </c>
      <c r="BA431" s="62" t="str">
        <f t="shared" si="254"/>
        <v/>
      </c>
      <c r="BB431" s="62" t="str">
        <f t="shared" si="255"/>
        <v/>
      </c>
      <c r="BC431" s="62" t="str">
        <f t="shared" si="256"/>
        <v/>
      </c>
      <c r="BD431" s="69" t="str">
        <f t="shared" si="257"/>
        <v/>
      </c>
      <c r="BE431" s="69" t="str">
        <f t="shared" si="258"/>
        <v/>
      </c>
      <c r="BF431" s="69" t="str">
        <f>IF(Z431=Z432,"",SUM(AW$9:AW431)-SUM(BF$9:BF430))</f>
        <v/>
      </c>
      <c r="BG431" s="12">
        <f t="shared" si="260"/>
        <v>423</v>
      </c>
    </row>
    <row r="432" spans="1:59" ht="20.100000000000001" customHeight="1">
      <c r="A432" s="13">
        <f t="shared" si="259"/>
        <v>424</v>
      </c>
      <c r="B432" s="153"/>
      <c r="C432" s="33"/>
      <c r="D432" s="33"/>
      <c r="E432" s="154"/>
      <c r="F432" s="155"/>
      <c r="G432" s="156"/>
      <c r="H432" s="19" t="str">
        <f t="shared" si="224"/>
        <v/>
      </c>
      <c r="I432" s="157"/>
      <c r="J432" s="19" t="str">
        <f t="shared" si="225"/>
        <v/>
      </c>
      <c r="K432" s="33"/>
      <c r="L432" s="34"/>
      <c r="M432" s="34"/>
      <c r="N432" s="19" t="str">
        <f t="shared" si="226"/>
        <v/>
      </c>
      <c r="O432" s="157"/>
      <c r="P432" s="19" t="str">
        <f t="shared" si="227"/>
        <v/>
      </c>
      <c r="Q432" s="19" t="str">
        <f t="shared" si="228"/>
        <v/>
      </c>
      <c r="R432" s="22"/>
      <c r="S432" s="33"/>
      <c r="T432" s="35" t="str">
        <f>IF(E432="","",Instructions!$B$5)</f>
        <v/>
      </c>
      <c r="U432" s="75" t="str">
        <f>IF(E432="","",Instructions!$C$5)</f>
        <v/>
      </c>
      <c r="V432" s="87" t="str">
        <f t="shared" si="229"/>
        <v/>
      </c>
      <c r="W432" s="72" t="str">
        <f>IF(E432="","",VLOOKUP(D432,Supervisors!$B$9:$F$32,5,FALSE))</f>
        <v/>
      </c>
      <c r="X432" s="72" t="str">
        <f>IF(E432="","",VLOOKUP(D432,Supervisors!$B$9:$G$32,6,FALSE))</f>
        <v/>
      </c>
      <c r="Y432" s="20" t="str">
        <f t="shared" si="230"/>
        <v/>
      </c>
      <c r="Z432" s="20" t="str">
        <f t="shared" si="231"/>
        <v/>
      </c>
      <c r="AA432" s="20" t="str">
        <f t="shared" si="232"/>
        <v/>
      </c>
      <c r="AB432" s="20" t="str">
        <f t="shared" si="233"/>
        <v/>
      </c>
      <c r="AC432" s="20" t="str">
        <f t="shared" si="234"/>
        <v/>
      </c>
      <c r="AD432" s="20" t="str">
        <f t="shared" si="235"/>
        <v/>
      </c>
      <c r="AE432" s="20" t="str">
        <f>IF(E432="","",SUM( INDEX( $H$9, 1) : H432))</f>
        <v/>
      </c>
      <c r="AF432" s="20" t="str">
        <f t="shared" si="236"/>
        <v/>
      </c>
      <c r="AG432" s="20" t="str">
        <f>IF(E432="","",SUM($AF$9:AF432))</f>
        <v/>
      </c>
      <c r="AH432" s="43" t="str">
        <f t="shared" si="237"/>
        <v/>
      </c>
      <c r="AI432" s="20" t="str">
        <f t="shared" si="238"/>
        <v/>
      </c>
      <c r="AJ432" s="20" t="str">
        <f t="shared" si="239"/>
        <v/>
      </c>
      <c r="AK432" s="20" t="str">
        <f t="shared" si="240"/>
        <v/>
      </c>
      <c r="AL432" s="20" t="str">
        <f>IF(E432="","",SUM( INDEX($I$9, 1) : I432))</f>
        <v/>
      </c>
      <c r="AM432" s="20" t="str">
        <f t="shared" si="241"/>
        <v/>
      </c>
      <c r="AN432" s="20" t="str">
        <f>IF(E432="","",SUM( INDEX($AM$9, 1) : AM432))</f>
        <v/>
      </c>
      <c r="AO432" s="43" t="str">
        <f t="shared" si="242"/>
        <v/>
      </c>
      <c r="AP432" s="43" t="str">
        <f t="shared" si="243"/>
        <v/>
      </c>
      <c r="AQ432" s="35" t="str">
        <f t="shared" si="244"/>
        <v/>
      </c>
      <c r="AR432" s="35" t="str">
        <f t="shared" si="245"/>
        <v/>
      </c>
      <c r="AS432" s="35" t="str">
        <f t="shared" si="246"/>
        <v/>
      </c>
      <c r="AT432" s="35" t="str">
        <f t="shared" si="247"/>
        <v/>
      </c>
      <c r="AU432" s="35" t="str">
        <f t="shared" si="248"/>
        <v/>
      </c>
      <c r="AV432" s="35" t="str">
        <f t="shared" si="249"/>
        <v/>
      </c>
      <c r="AW432" s="58" t="str">
        <f t="shared" si="250"/>
        <v/>
      </c>
      <c r="AX432" s="62" t="str">
        <f t="shared" si="251"/>
        <v/>
      </c>
      <c r="AY432" s="62" t="str">
        <f t="shared" si="252"/>
        <v/>
      </c>
      <c r="AZ432" s="62" t="str">
        <f t="shared" si="253"/>
        <v/>
      </c>
      <c r="BA432" s="62" t="str">
        <f t="shared" si="254"/>
        <v/>
      </c>
      <c r="BB432" s="62" t="str">
        <f t="shared" si="255"/>
        <v/>
      </c>
      <c r="BC432" s="62" t="str">
        <f t="shared" si="256"/>
        <v/>
      </c>
      <c r="BD432" s="69" t="str">
        <f t="shared" si="257"/>
        <v/>
      </c>
      <c r="BE432" s="69" t="str">
        <f t="shared" si="258"/>
        <v/>
      </c>
      <c r="BF432" s="69" t="str">
        <f>IF(Z432=Z433,"",SUM(AW$9:AW432)-SUM(BF$9:BF431))</f>
        <v/>
      </c>
      <c r="BG432" s="12">
        <f t="shared" si="260"/>
        <v>424</v>
      </c>
    </row>
    <row r="433" spans="1:59" ht="20.100000000000001" customHeight="1">
      <c r="A433" s="13">
        <f t="shared" si="259"/>
        <v>425</v>
      </c>
      <c r="B433" s="153"/>
      <c r="C433" s="33"/>
      <c r="D433" s="33"/>
      <c r="E433" s="154"/>
      <c r="F433" s="155"/>
      <c r="G433" s="156"/>
      <c r="H433" s="19" t="str">
        <f t="shared" si="224"/>
        <v/>
      </c>
      <c r="I433" s="157"/>
      <c r="J433" s="19" t="str">
        <f t="shared" si="225"/>
        <v/>
      </c>
      <c r="K433" s="33"/>
      <c r="L433" s="34"/>
      <c r="M433" s="34"/>
      <c r="N433" s="19" t="str">
        <f t="shared" si="226"/>
        <v/>
      </c>
      <c r="O433" s="157"/>
      <c r="P433" s="19" t="str">
        <f t="shared" si="227"/>
        <v/>
      </c>
      <c r="Q433" s="19" t="str">
        <f t="shared" si="228"/>
        <v/>
      </c>
      <c r="R433" s="22"/>
      <c r="S433" s="33"/>
      <c r="T433" s="35" t="str">
        <f>IF(E433="","",Instructions!$B$5)</f>
        <v/>
      </c>
      <c r="U433" s="75" t="str">
        <f>IF(E433="","",Instructions!$C$5)</f>
        <v/>
      </c>
      <c r="V433" s="87" t="str">
        <f t="shared" si="229"/>
        <v/>
      </c>
      <c r="W433" s="72" t="str">
        <f>IF(E433="","",VLOOKUP(D433,Supervisors!$B$9:$F$32,5,FALSE))</f>
        <v/>
      </c>
      <c r="X433" s="72" t="str">
        <f>IF(E433="","",VLOOKUP(D433,Supervisors!$B$9:$G$32,6,FALSE))</f>
        <v/>
      </c>
      <c r="Y433" s="20" t="str">
        <f t="shared" si="230"/>
        <v/>
      </c>
      <c r="Z433" s="20" t="str">
        <f t="shared" si="231"/>
        <v/>
      </c>
      <c r="AA433" s="20" t="str">
        <f t="shared" si="232"/>
        <v/>
      </c>
      <c r="AB433" s="20" t="str">
        <f t="shared" si="233"/>
        <v/>
      </c>
      <c r="AC433" s="20" t="str">
        <f t="shared" si="234"/>
        <v/>
      </c>
      <c r="AD433" s="20" t="str">
        <f t="shared" si="235"/>
        <v/>
      </c>
      <c r="AE433" s="20" t="str">
        <f>IF(E433="","",SUM( INDEX( $H$9, 1) : H433))</f>
        <v/>
      </c>
      <c r="AF433" s="20" t="str">
        <f t="shared" si="236"/>
        <v/>
      </c>
      <c r="AG433" s="20" t="str">
        <f>IF(E433="","",SUM($AF$9:AF433))</f>
        <v/>
      </c>
      <c r="AH433" s="43" t="str">
        <f t="shared" si="237"/>
        <v/>
      </c>
      <c r="AI433" s="20" t="str">
        <f t="shared" si="238"/>
        <v/>
      </c>
      <c r="AJ433" s="20" t="str">
        <f t="shared" si="239"/>
        <v/>
      </c>
      <c r="AK433" s="20" t="str">
        <f t="shared" si="240"/>
        <v/>
      </c>
      <c r="AL433" s="20" t="str">
        <f>IF(E433="","",SUM( INDEX($I$9, 1) : I433))</f>
        <v/>
      </c>
      <c r="AM433" s="20" t="str">
        <f t="shared" si="241"/>
        <v/>
      </c>
      <c r="AN433" s="20" t="str">
        <f>IF(E433="","",SUM( INDEX($AM$9, 1) : AM433))</f>
        <v/>
      </c>
      <c r="AO433" s="43" t="str">
        <f t="shared" si="242"/>
        <v/>
      </c>
      <c r="AP433" s="43" t="str">
        <f t="shared" si="243"/>
        <v/>
      </c>
      <c r="AQ433" s="35" t="str">
        <f t="shared" si="244"/>
        <v/>
      </c>
      <c r="AR433" s="35" t="str">
        <f t="shared" si="245"/>
        <v/>
      </c>
      <c r="AS433" s="35" t="str">
        <f t="shared" si="246"/>
        <v/>
      </c>
      <c r="AT433" s="35" t="str">
        <f t="shared" si="247"/>
        <v/>
      </c>
      <c r="AU433" s="35" t="str">
        <f t="shared" si="248"/>
        <v/>
      </c>
      <c r="AV433" s="35" t="str">
        <f t="shared" si="249"/>
        <v/>
      </c>
      <c r="AW433" s="58" t="str">
        <f t="shared" si="250"/>
        <v/>
      </c>
      <c r="AX433" s="62" t="str">
        <f t="shared" si="251"/>
        <v/>
      </c>
      <c r="AY433" s="62" t="str">
        <f t="shared" si="252"/>
        <v/>
      </c>
      <c r="AZ433" s="62" t="str">
        <f t="shared" si="253"/>
        <v/>
      </c>
      <c r="BA433" s="62" t="str">
        <f t="shared" si="254"/>
        <v/>
      </c>
      <c r="BB433" s="62" t="str">
        <f t="shared" si="255"/>
        <v/>
      </c>
      <c r="BC433" s="62" t="str">
        <f t="shared" si="256"/>
        <v/>
      </c>
      <c r="BD433" s="69" t="str">
        <f t="shared" si="257"/>
        <v/>
      </c>
      <c r="BE433" s="69" t="str">
        <f t="shared" si="258"/>
        <v/>
      </c>
      <c r="BF433" s="69" t="str">
        <f>IF(Z433=Z434,"",SUM(AW$9:AW433)-SUM(BF$9:BF432))</f>
        <v/>
      </c>
      <c r="BG433" s="12">
        <f t="shared" si="260"/>
        <v>425</v>
      </c>
    </row>
    <row r="434" spans="1:59" ht="20.100000000000001" customHeight="1">
      <c r="A434" s="13">
        <f t="shared" si="259"/>
        <v>426</v>
      </c>
      <c r="B434" s="153"/>
      <c r="C434" s="33"/>
      <c r="D434" s="33"/>
      <c r="E434" s="154"/>
      <c r="F434" s="155"/>
      <c r="G434" s="156"/>
      <c r="H434" s="19" t="str">
        <f t="shared" si="224"/>
        <v/>
      </c>
      <c r="I434" s="157"/>
      <c r="J434" s="19" t="str">
        <f t="shared" si="225"/>
        <v/>
      </c>
      <c r="K434" s="33"/>
      <c r="L434" s="34"/>
      <c r="M434" s="34"/>
      <c r="N434" s="19" t="str">
        <f t="shared" si="226"/>
        <v/>
      </c>
      <c r="O434" s="157"/>
      <c r="P434" s="19" t="str">
        <f t="shared" si="227"/>
        <v/>
      </c>
      <c r="Q434" s="19" t="str">
        <f t="shared" si="228"/>
        <v/>
      </c>
      <c r="R434" s="22"/>
      <c r="S434" s="33"/>
      <c r="T434" s="35" t="str">
        <f>IF(E434="","",Instructions!$B$5)</f>
        <v/>
      </c>
      <c r="U434" s="75" t="str">
        <f>IF(E434="","",Instructions!$C$5)</f>
        <v/>
      </c>
      <c r="V434" s="87" t="str">
        <f t="shared" si="229"/>
        <v/>
      </c>
      <c r="W434" s="72" t="str">
        <f>IF(E434="","",VLOOKUP(D434,Supervisors!$B$9:$F$32,5,FALSE))</f>
        <v/>
      </c>
      <c r="X434" s="72" t="str">
        <f>IF(E434="","",VLOOKUP(D434,Supervisors!$B$9:$G$32,6,FALSE))</f>
        <v/>
      </c>
      <c r="Y434" s="20" t="str">
        <f t="shared" si="230"/>
        <v/>
      </c>
      <c r="Z434" s="20" t="str">
        <f t="shared" si="231"/>
        <v/>
      </c>
      <c r="AA434" s="20" t="str">
        <f t="shared" si="232"/>
        <v/>
      </c>
      <c r="AB434" s="20" t="str">
        <f t="shared" si="233"/>
        <v/>
      </c>
      <c r="AC434" s="20" t="str">
        <f t="shared" si="234"/>
        <v/>
      </c>
      <c r="AD434" s="20" t="str">
        <f t="shared" si="235"/>
        <v/>
      </c>
      <c r="AE434" s="20" t="str">
        <f>IF(E434="","",SUM( INDEX( $H$9, 1) : H434))</f>
        <v/>
      </c>
      <c r="AF434" s="20" t="str">
        <f t="shared" si="236"/>
        <v/>
      </c>
      <c r="AG434" s="20" t="str">
        <f>IF(E434="","",SUM($AF$9:AF434))</f>
        <v/>
      </c>
      <c r="AH434" s="43" t="str">
        <f t="shared" si="237"/>
        <v/>
      </c>
      <c r="AI434" s="20" t="str">
        <f t="shared" si="238"/>
        <v/>
      </c>
      <c r="AJ434" s="20" t="str">
        <f t="shared" si="239"/>
        <v/>
      </c>
      <c r="AK434" s="20" t="str">
        <f t="shared" si="240"/>
        <v/>
      </c>
      <c r="AL434" s="20" t="str">
        <f>IF(E434="","",SUM( INDEX($I$9, 1) : I434))</f>
        <v/>
      </c>
      <c r="AM434" s="20" t="str">
        <f t="shared" si="241"/>
        <v/>
      </c>
      <c r="AN434" s="20" t="str">
        <f>IF(E434="","",SUM( INDEX($AM$9, 1) : AM434))</f>
        <v/>
      </c>
      <c r="AO434" s="43" t="str">
        <f t="shared" si="242"/>
        <v/>
      </c>
      <c r="AP434" s="43" t="str">
        <f t="shared" si="243"/>
        <v/>
      </c>
      <c r="AQ434" s="35" t="str">
        <f t="shared" si="244"/>
        <v/>
      </c>
      <c r="AR434" s="35" t="str">
        <f t="shared" si="245"/>
        <v/>
      </c>
      <c r="AS434" s="35" t="str">
        <f t="shared" si="246"/>
        <v/>
      </c>
      <c r="AT434" s="35" t="str">
        <f t="shared" si="247"/>
        <v/>
      </c>
      <c r="AU434" s="35" t="str">
        <f t="shared" si="248"/>
        <v/>
      </c>
      <c r="AV434" s="35" t="str">
        <f t="shared" si="249"/>
        <v/>
      </c>
      <c r="AW434" s="58" t="str">
        <f t="shared" si="250"/>
        <v/>
      </c>
      <c r="AX434" s="62" t="str">
        <f t="shared" si="251"/>
        <v/>
      </c>
      <c r="AY434" s="62" t="str">
        <f t="shared" si="252"/>
        <v/>
      </c>
      <c r="AZ434" s="62" t="str">
        <f t="shared" si="253"/>
        <v/>
      </c>
      <c r="BA434" s="62" t="str">
        <f t="shared" si="254"/>
        <v/>
      </c>
      <c r="BB434" s="62" t="str">
        <f t="shared" si="255"/>
        <v/>
      </c>
      <c r="BC434" s="62" t="str">
        <f t="shared" si="256"/>
        <v/>
      </c>
      <c r="BD434" s="69" t="str">
        <f t="shared" si="257"/>
        <v/>
      </c>
      <c r="BE434" s="69" t="str">
        <f t="shared" si="258"/>
        <v/>
      </c>
      <c r="BF434" s="69" t="str">
        <f>IF(Z434=Z435,"",SUM(AW$9:AW434)-SUM(BF$9:BF433))</f>
        <v/>
      </c>
      <c r="BG434" s="12">
        <f t="shared" si="260"/>
        <v>426</v>
      </c>
    </row>
    <row r="435" spans="1:59" ht="20.100000000000001" customHeight="1">
      <c r="A435" s="13">
        <f t="shared" si="259"/>
        <v>427</v>
      </c>
      <c r="B435" s="153"/>
      <c r="C435" s="33"/>
      <c r="D435" s="33"/>
      <c r="E435" s="154"/>
      <c r="F435" s="155"/>
      <c r="G435" s="156"/>
      <c r="H435" s="19" t="str">
        <f t="shared" si="224"/>
        <v/>
      </c>
      <c r="I435" s="157"/>
      <c r="J435" s="19" t="str">
        <f t="shared" si="225"/>
        <v/>
      </c>
      <c r="K435" s="33"/>
      <c r="L435" s="34"/>
      <c r="M435" s="34"/>
      <c r="N435" s="19" t="str">
        <f t="shared" si="226"/>
        <v/>
      </c>
      <c r="O435" s="157"/>
      <c r="P435" s="19" t="str">
        <f t="shared" si="227"/>
        <v/>
      </c>
      <c r="Q435" s="19" t="str">
        <f t="shared" si="228"/>
        <v/>
      </c>
      <c r="R435" s="22"/>
      <c r="S435" s="33"/>
      <c r="T435" s="35" t="str">
        <f>IF(E435="","",Instructions!$B$5)</f>
        <v/>
      </c>
      <c r="U435" s="75" t="str">
        <f>IF(E435="","",Instructions!$C$5)</f>
        <v/>
      </c>
      <c r="V435" s="87" t="str">
        <f t="shared" si="229"/>
        <v/>
      </c>
      <c r="W435" s="72" t="str">
        <f>IF(E435="","",VLOOKUP(D435,Supervisors!$B$9:$F$32,5,FALSE))</f>
        <v/>
      </c>
      <c r="X435" s="72" t="str">
        <f>IF(E435="","",VLOOKUP(D435,Supervisors!$B$9:$G$32,6,FALSE))</f>
        <v/>
      </c>
      <c r="Y435" s="20" t="str">
        <f t="shared" si="230"/>
        <v/>
      </c>
      <c r="Z435" s="20" t="str">
        <f t="shared" si="231"/>
        <v/>
      </c>
      <c r="AA435" s="20" t="str">
        <f t="shared" si="232"/>
        <v/>
      </c>
      <c r="AB435" s="20" t="str">
        <f t="shared" si="233"/>
        <v/>
      </c>
      <c r="AC435" s="20" t="str">
        <f t="shared" si="234"/>
        <v/>
      </c>
      <c r="AD435" s="20" t="str">
        <f t="shared" si="235"/>
        <v/>
      </c>
      <c r="AE435" s="20" t="str">
        <f>IF(E435="","",SUM( INDEX( $H$9, 1) : H435))</f>
        <v/>
      </c>
      <c r="AF435" s="20" t="str">
        <f t="shared" si="236"/>
        <v/>
      </c>
      <c r="AG435" s="20" t="str">
        <f>IF(E435="","",SUM($AF$9:AF435))</f>
        <v/>
      </c>
      <c r="AH435" s="43" t="str">
        <f t="shared" si="237"/>
        <v/>
      </c>
      <c r="AI435" s="20" t="str">
        <f t="shared" si="238"/>
        <v/>
      </c>
      <c r="AJ435" s="20" t="str">
        <f t="shared" si="239"/>
        <v/>
      </c>
      <c r="AK435" s="20" t="str">
        <f t="shared" si="240"/>
        <v/>
      </c>
      <c r="AL435" s="20" t="str">
        <f>IF(E435="","",SUM( INDEX($I$9, 1) : I435))</f>
        <v/>
      </c>
      <c r="AM435" s="20" t="str">
        <f t="shared" si="241"/>
        <v/>
      </c>
      <c r="AN435" s="20" t="str">
        <f>IF(E435="","",SUM( INDEX($AM$9, 1) : AM435))</f>
        <v/>
      </c>
      <c r="AO435" s="43" t="str">
        <f t="shared" si="242"/>
        <v/>
      </c>
      <c r="AP435" s="43" t="str">
        <f t="shared" si="243"/>
        <v/>
      </c>
      <c r="AQ435" s="35" t="str">
        <f t="shared" si="244"/>
        <v/>
      </c>
      <c r="AR435" s="35" t="str">
        <f t="shared" si="245"/>
        <v/>
      </c>
      <c r="AS435" s="35" t="str">
        <f t="shared" si="246"/>
        <v/>
      </c>
      <c r="AT435" s="35" t="str">
        <f t="shared" si="247"/>
        <v/>
      </c>
      <c r="AU435" s="35" t="str">
        <f t="shared" si="248"/>
        <v/>
      </c>
      <c r="AV435" s="35" t="str">
        <f t="shared" si="249"/>
        <v/>
      </c>
      <c r="AW435" s="58" t="str">
        <f t="shared" si="250"/>
        <v/>
      </c>
      <c r="AX435" s="62" t="str">
        <f t="shared" si="251"/>
        <v/>
      </c>
      <c r="AY435" s="62" t="str">
        <f t="shared" si="252"/>
        <v/>
      </c>
      <c r="AZ435" s="62" t="str">
        <f t="shared" si="253"/>
        <v/>
      </c>
      <c r="BA435" s="62" t="str">
        <f t="shared" si="254"/>
        <v/>
      </c>
      <c r="BB435" s="62" t="str">
        <f t="shared" si="255"/>
        <v/>
      </c>
      <c r="BC435" s="62" t="str">
        <f t="shared" si="256"/>
        <v/>
      </c>
      <c r="BD435" s="69" t="str">
        <f t="shared" si="257"/>
        <v/>
      </c>
      <c r="BE435" s="69" t="str">
        <f t="shared" si="258"/>
        <v/>
      </c>
      <c r="BF435" s="69" t="str">
        <f>IF(Z435=Z436,"",SUM(AW$9:AW435)-SUM(BF$9:BF434))</f>
        <v/>
      </c>
      <c r="BG435" s="12">
        <f t="shared" si="260"/>
        <v>427</v>
      </c>
    </row>
    <row r="436" spans="1:59" ht="20.100000000000001" customHeight="1">
      <c r="A436" s="13">
        <f t="shared" si="259"/>
        <v>428</v>
      </c>
      <c r="B436" s="153"/>
      <c r="C436" s="33"/>
      <c r="D436" s="33"/>
      <c r="E436" s="154"/>
      <c r="F436" s="155"/>
      <c r="G436" s="156"/>
      <c r="H436" s="19" t="str">
        <f t="shared" si="224"/>
        <v/>
      </c>
      <c r="I436" s="157"/>
      <c r="J436" s="19" t="str">
        <f t="shared" si="225"/>
        <v/>
      </c>
      <c r="K436" s="33"/>
      <c r="L436" s="34"/>
      <c r="M436" s="34"/>
      <c r="N436" s="19" t="str">
        <f t="shared" si="226"/>
        <v/>
      </c>
      <c r="O436" s="157"/>
      <c r="P436" s="19" t="str">
        <f t="shared" si="227"/>
        <v/>
      </c>
      <c r="Q436" s="19" t="str">
        <f t="shared" si="228"/>
        <v/>
      </c>
      <c r="R436" s="22"/>
      <c r="S436" s="33"/>
      <c r="T436" s="35" t="str">
        <f>IF(E436="","",Instructions!$B$5)</f>
        <v/>
      </c>
      <c r="U436" s="75" t="str">
        <f>IF(E436="","",Instructions!$C$5)</f>
        <v/>
      </c>
      <c r="V436" s="87" t="str">
        <f t="shared" si="229"/>
        <v/>
      </c>
      <c r="W436" s="72" t="str">
        <f>IF(E436="","",VLOOKUP(D436,Supervisors!$B$9:$F$32,5,FALSE))</f>
        <v/>
      </c>
      <c r="X436" s="72" t="str">
        <f>IF(E436="","",VLOOKUP(D436,Supervisors!$B$9:$G$32,6,FALSE))</f>
        <v/>
      </c>
      <c r="Y436" s="20" t="str">
        <f t="shared" si="230"/>
        <v/>
      </c>
      <c r="Z436" s="20" t="str">
        <f t="shared" si="231"/>
        <v/>
      </c>
      <c r="AA436" s="20" t="str">
        <f t="shared" si="232"/>
        <v/>
      </c>
      <c r="AB436" s="20" t="str">
        <f t="shared" si="233"/>
        <v/>
      </c>
      <c r="AC436" s="20" t="str">
        <f t="shared" si="234"/>
        <v/>
      </c>
      <c r="AD436" s="20" t="str">
        <f t="shared" si="235"/>
        <v/>
      </c>
      <c r="AE436" s="20" t="str">
        <f>IF(E436="","",SUM( INDEX( $H$9, 1) : H436))</f>
        <v/>
      </c>
      <c r="AF436" s="20" t="str">
        <f t="shared" si="236"/>
        <v/>
      </c>
      <c r="AG436" s="20" t="str">
        <f>IF(E436="","",SUM($AF$9:AF436))</f>
        <v/>
      </c>
      <c r="AH436" s="43" t="str">
        <f t="shared" si="237"/>
        <v/>
      </c>
      <c r="AI436" s="20" t="str">
        <f t="shared" si="238"/>
        <v/>
      </c>
      <c r="AJ436" s="20" t="str">
        <f t="shared" si="239"/>
        <v/>
      </c>
      <c r="AK436" s="20" t="str">
        <f t="shared" si="240"/>
        <v/>
      </c>
      <c r="AL436" s="20" t="str">
        <f>IF(E436="","",SUM( INDEX($I$9, 1) : I436))</f>
        <v/>
      </c>
      <c r="AM436" s="20" t="str">
        <f t="shared" si="241"/>
        <v/>
      </c>
      <c r="AN436" s="20" t="str">
        <f>IF(E436="","",SUM( INDEX($AM$9, 1) : AM436))</f>
        <v/>
      </c>
      <c r="AO436" s="43" t="str">
        <f t="shared" si="242"/>
        <v/>
      </c>
      <c r="AP436" s="43" t="str">
        <f t="shared" si="243"/>
        <v/>
      </c>
      <c r="AQ436" s="35" t="str">
        <f t="shared" si="244"/>
        <v/>
      </c>
      <c r="AR436" s="35" t="str">
        <f t="shared" si="245"/>
        <v/>
      </c>
      <c r="AS436" s="35" t="str">
        <f t="shared" si="246"/>
        <v/>
      </c>
      <c r="AT436" s="35" t="str">
        <f t="shared" si="247"/>
        <v/>
      </c>
      <c r="AU436" s="35" t="str">
        <f t="shared" si="248"/>
        <v/>
      </c>
      <c r="AV436" s="35" t="str">
        <f t="shared" si="249"/>
        <v/>
      </c>
      <c r="AW436" s="58" t="str">
        <f t="shared" si="250"/>
        <v/>
      </c>
      <c r="AX436" s="62" t="str">
        <f t="shared" si="251"/>
        <v/>
      </c>
      <c r="AY436" s="62" t="str">
        <f t="shared" si="252"/>
        <v/>
      </c>
      <c r="AZ436" s="62" t="str">
        <f t="shared" si="253"/>
        <v/>
      </c>
      <c r="BA436" s="62" t="str">
        <f t="shared" si="254"/>
        <v/>
      </c>
      <c r="BB436" s="62" t="str">
        <f t="shared" si="255"/>
        <v/>
      </c>
      <c r="BC436" s="62" t="str">
        <f t="shared" si="256"/>
        <v/>
      </c>
      <c r="BD436" s="69" t="str">
        <f t="shared" si="257"/>
        <v/>
      </c>
      <c r="BE436" s="69" t="str">
        <f t="shared" si="258"/>
        <v/>
      </c>
      <c r="BF436" s="69" t="str">
        <f>IF(Z436=Z437,"",SUM(AW$9:AW436)-SUM(BF$9:BF435))</f>
        <v/>
      </c>
      <c r="BG436" s="12">
        <f t="shared" si="260"/>
        <v>428</v>
      </c>
    </row>
    <row r="437" spans="1:59" ht="20.100000000000001" customHeight="1">
      <c r="A437" s="13">
        <f t="shared" si="259"/>
        <v>429</v>
      </c>
      <c r="B437" s="153"/>
      <c r="C437" s="33"/>
      <c r="D437" s="33"/>
      <c r="E437" s="154"/>
      <c r="F437" s="155"/>
      <c r="G437" s="156"/>
      <c r="H437" s="19" t="str">
        <f t="shared" si="224"/>
        <v/>
      </c>
      <c r="I437" s="157"/>
      <c r="J437" s="19" t="str">
        <f t="shared" si="225"/>
        <v/>
      </c>
      <c r="K437" s="33"/>
      <c r="L437" s="34"/>
      <c r="M437" s="34"/>
      <c r="N437" s="19" t="str">
        <f t="shared" si="226"/>
        <v/>
      </c>
      <c r="O437" s="157"/>
      <c r="P437" s="19" t="str">
        <f t="shared" si="227"/>
        <v/>
      </c>
      <c r="Q437" s="19" t="str">
        <f t="shared" si="228"/>
        <v/>
      </c>
      <c r="R437" s="22"/>
      <c r="S437" s="33"/>
      <c r="T437" s="35" t="str">
        <f>IF(E437="","",Instructions!$B$5)</f>
        <v/>
      </c>
      <c r="U437" s="75" t="str">
        <f>IF(E437="","",Instructions!$C$5)</f>
        <v/>
      </c>
      <c r="V437" s="87" t="str">
        <f t="shared" si="229"/>
        <v/>
      </c>
      <c r="W437" s="72" t="str">
        <f>IF(E437="","",VLOOKUP(D437,Supervisors!$B$9:$F$32,5,FALSE))</f>
        <v/>
      </c>
      <c r="X437" s="72" t="str">
        <f>IF(E437="","",VLOOKUP(D437,Supervisors!$B$9:$G$32,6,FALSE))</f>
        <v/>
      </c>
      <c r="Y437" s="20" t="str">
        <f t="shared" si="230"/>
        <v/>
      </c>
      <c r="Z437" s="20" t="str">
        <f t="shared" si="231"/>
        <v/>
      </c>
      <c r="AA437" s="20" t="str">
        <f t="shared" si="232"/>
        <v/>
      </c>
      <c r="AB437" s="20" t="str">
        <f t="shared" si="233"/>
        <v/>
      </c>
      <c r="AC437" s="20" t="str">
        <f t="shared" si="234"/>
        <v/>
      </c>
      <c r="AD437" s="20" t="str">
        <f t="shared" si="235"/>
        <v/>
      </c>
      <c r="AE437" s="20" t="str">
        <f>IF(E437="","",SUM( INDEX( $H$9, 1) : H437))</f>
        <v/>
      </c>
      <c r="AF437" s="20" t="str">
        <f t="shared" si="236"/>
        <v/>
      </c>
      <c r="AG437" s="20" t="str">
        <f>IF(E437="","",SUM($AF$9:AF437))</f>
        <v/>
      </c>
      <c r="AH437" s="43" t="str">
        <f t="shared" si="237"/>
        <v/>
      </c>
      <c r="AI437" s="20" t="str">
        <f t="shared" si="238"/>
        <v/>
      </c>
      <c r="AJ437" s="20" t="str">
        <f t="shared" si="239"/>
        <v/>
      </c>
      <c r="AK437" s="20" t="str">
        <f t="shared" si="240"/>
        <v/>
      </c>
      <c r="AL437" s="20" t="str">
        <f>IF(E437="","",SUM( INDEX($I$9, 1) : I437))</f>
        <v/>
      </c>
      <c r="AM437" s="20" t="str">
        <f t="shared" si="241"/>
        <v/>
      </c>
      <c r="AN437" s="20" t="str">
        <f>IF(E437="","",SUM( INDEX($AM$9, 1) : AM437))</f>
        <v/>
      </c>
      <c r="AO437" s="43" t="str">
        <f t="shared" si="242"/>
        <v/>
      </c>
      <c r="AP437" s="43" t="str">
        <f t="shared" si="243"/>
        <v/>
      </c>
      <c r="AQ437" s="35" t="str">
        <f t="shared" si="244"/>
        <v/>
      </c>
      <c r="AR437" s="35" t="str">
        <f t="shared" si="245"/>
        <v/>
      </c>
      <c r="AS437" s="35" t="str">
        <f t="shared" si="246"/>
        <v/>
      </c>
      <c r="AT437" s="35" t="str">
        <f t="shared" si="247"/>
        <v/>
      </c>
      <c r="AU437" s="35" t="str">
        <f t="shared" si="248"/>
        <v/>
      </c>
      <c r="AV437" s="35" t="str">
        <f t="shared" si="249"/>
        <v/>
      </c>
      <c r="AW437" s="58" t="str">
        <f t="shared" si="250"/>
        <v/>
      </c>
      <c r="AX437" s="62" t="str">
        <f t="shared" si="251"/>
        <v/>
      </c>
      <c r="AY437" s="62" t="str">
        <f t="shared" si="252"/>
        <v/>
      </c>
      <c r="AZ437" s="62" t="str">
        <f t="shared" si="253"/>
        <v/>
      </c>
      <c r="BA437" s="62" t="str">
        <f t="shared" si="254"/>
        <v/>
      </c>
      <c r="BB437" s="62" t="str">
        <f t="shared" si="255"/>
        <v/>
      </c>
      <c r="BC437" s="62" t="str">
        <f t="shared" si="256"/>
        <v/>
      </c>
      <c r="BD437" s="69" t="str">
        <f t="shared" si="257"/>
        <v/>
      </c>
      <c r="BE437" s="69" t="str">
        <f t="shared" si="258"/>
        <v/>
      </c>
      <c r="BF437" s="69" t="str">
        <f>IF(Z437=Z438,"",SUM(AW$9:AW437)-SUM(BF$9:BF436))</f>
        <v/>
      </c>
      <c r="BG437" s="12">
        <f t="shared" si="260"/>
        <v>429</v>
      </c>
    </row>
    <row r="438" spans="1:59" ht="20.100000000000001" customHeight="1">
      <c r="A438" s="13">
        <f t="shared" si="259"/>
        <v>430</v>
      </c>
      <c r="B438" s="153"/>
      <c r="C438" s="33"/>
      <c r="D438" s="33"/>
      <c r="E438" s="154"/>
      <c r="F438" s="155"/>
      <c r="G438" s="156"/>
      <c r="H438" s="19" t="str">
        <f t="shared" si="224"/>
        <v/>
      </c>
      <c r="I438" s="157"/>
      <c r="J438" s="19" t="str">
        <f t="shared" si="225"/>
        <v/>
      </c>
      <c r="K438" s="33"/>
      <c r="L438" s="34"/>
      <c r="M438" s="34"/>
      <c r="N438" s="19" t="str">
        <f t="shared" si="226"/>
        <v/>
      </c>
      <c r="O438" s="157"/>
      <c r="P438" s="19" t="str">
        <f t="shared" si="227"/>
        <v/>
      </c>
      <c r="Q438" s="19" t="str">
        <f t="shared" si="228"/>
        <v/>
      </c>
      <c r="R438" s="22"/>
      <c r="S438" s="33"/>
      <c r="T438" s="35" t="str">
        <f>IF(E438="","",Instructions!$B$5)</f>
        <v/>
      </c>
      <c r="U438" s="75" t="str">
        <f>IF(E438="","",Instructions!$C$5)</f>
        <v/>
      </c>
      <c r="V438" s="87" t="str">
        <f t="shared" si="229"/>
        <v/>
      </c>
      <c r="W438" s="72" t="str">
        <f>IF(E438="","",VLOOKUP(D438,Supervisors!$B$9:$F$32,5,FALSE))</f>
        <v/>
      </c>
      <c r="X438" s="72" t="str">
        <f>IF(E438="","",VLOOKUP(D438,Supervisors!$B$9:$G$32,6,FALSE))</f>
        <v/>
      </c>
      <c r="Y438" s="20" t="str">
        <f t="shared" si="230"/>
        <v/>
      </c>
      <c r="Z438" s="20" t="str">
        <f t="shared" si="231"/>
        <v/>
      </c>
      <c r="AA438" s="20" t="str">
        <f t="shared" si="232"/>
        <v/>
      </c>
      <c r="AB438" s="20" t="str">
        <f t="shared" si="233"/>
        <v/>
      </c>
      <c r="AC438" s="20" t="str">
        <f t="shared" si="234"/>
        <v/>
      </c>
      <c r="AD438" s="20" t="str">
        <f t="shared" si="235"/>
        <v/>
      </c>
      <c r="AE438" s="20" t="str">
        <f>IF(E438="","",SUM( INDEX( $H$9, 1) : H438))</f>
        <v/>
      </c>
      <c r="AF438" s="20" t="str">
        <f t="shared" si="236"/>
        <v/>
      </c>
      <c r="AG438" s="20" t="str">
        <f>IF(E438="","",SUM($AF$9:AF438))</f>
        <v/>
      </c>
      <c r="AH438" s="43" t="str">
        <f t="shared" si="237"/>
        <v/>
      </c>
      <c r="AI438" s="20" t="str">
        <f t="shared" si="238"/>
        <v/>
      </c>
      <c r="AJ438" s="20" t="str">
        <f t="shared" si="239"/>
        <v/>
      </c>
      <c r="AK438" s="20" t="str">
        <f t="shared" si="240"/>
        <v/>
      </c>
      <c r="AL438" s="20" t="str">
        <f>IF(E438="","",SUM( INDEX($I$9, 1) : I438))</f>
        <v/>
      </c>
      <c r="AM438" s="20" t="str">
        <f t="shared" si="241"/>
        <v/>
      </c>
      <c r="AN438" s="20" t="str">
        <f>IF(E438="","",SUM( INDEX($AM$9, 1) : AM438))</f>
        <v/>
      </c>
      <c r="AO438" s="43" t="str">
        <f t="shared" si="242"/>
        <v/>
      </c>
      <c r="AP438" s="43" t="str">
        <f t="shared" si="243"/>
        <v/>
      </c>
      <c r="AQ438" s="35" t="str">
        <f t="shared" si="244"/>
        <v/>
      </c>
      <c r="AR438" s="35" t="str">
        <f t="shared" si="245"/>
        <v/>
      </c>
      <c r="AS438" s="35" t="str">
        <f t="shared" si="246"/>
        <v/>
      </c>
      <c r="AT438" s="35" t="str">
        <f t="shared" si="247"/>
        <v/>
      </c>
      <c r="AU438" s="35" t="str">
        <f t="shared" si="248"/>
        <v/>
      </c>
      <c r="AV438" s="35" t="str">
        <f t="shared" si="249"/>
        <v/>
      </c>
      <c r="AW438" s="58" t="str">
        <f t="shared" si="250"/>
        <v/>
      </c>
      <c r="AX438" s="62" t="str">
        <f t="shared" si="251"/>
        <v/>
      </c>
      <c r="AY438" s="62" t="str">
        <f t="shared" si="252"/>
        <v/>
      </c>
      <c r="AZ438" s="62" t="str">
        <f t="shared" si="253"/>
        <v/>
      </c>
      <c r="BA438" s="62" t="str">
        <f t="shared" si="254"/>
        <v/>
      </c>
      <c r="BB438" s="62" t="str">
        <f t="shared" si="255"/>
        <v/>
      </c>
      <c r="BC438" s="62" t="str">
        <f t="shared" si="256"/>
        <v/>
      </c>
      <c r="BD438" s="69" t="str">
        <f t="shared" si="257"/>
        <v/>
      </c>
      <c r="BE438" s="69" t="str">
        <f t="shared" si="258"/>
        <v/>
      </c>
      <c r="BF438" s="69" t="str">
        <f>IF(Z438=Z439,"",SUM(AW$9:AW438)-SUM(BF$9:BF437))</f>
        <v/>
      </c>
      <c r="BG438" s="12">
        <f t="shared" si="260"/>
        <v>430</v>
      </c>
    </row>
    <row r="439" spans="1:59" ht="20.100000000000001" customHeight="1">
      <c r="A439" s="13">
        <f t="shared" si="259"/>
        <v>431</v>
      </c>
      <c r="B439" s="153"/>
      <c r="C439" s="33"/>
      <c r="D439" s="33"/>
      <c r="E439" s="154"/>
      <c r="F439" s="155"/>
      <c r="G439" s="156"/>
      <c r="H439" s="19" t="str">
        <f t="shared" si="224"/>
        <v/>
      </c>
      <c r="I439" s="157"/>
      <c r="J439" s="19" t="str">
        <f t="shared" si="225"/>
        <v/>
      </c>
      <c r="K439" s="33"/>
      <c r="L439" s="34"/>
      <c r="M439" s="34"/>
      <c r="N439" s="19" t="str">
        <f t="shared" si="226"/>
        <v/>
      </c>
      <c r="O439" s="157"/>
      <c r="P439" s="19" t="str">
        <f t="shared" si="227"/>
        <v/>
      </c>
      <c r="Q439" s="19" t="str">
        <f t="shared" si="228"/>
        <v/>
      </c>
      <c r="R439" s="22"/>
      <c r="S439" s="33"/>
      <c r="T439" s="35" t="str">
        <f>IF(E439="","",Instructions!$B$5)</f>
        <v/>
      </c>
      <c r="U439" s="75" t="str">
        <f>IF(E439="","",Instructions!$C$5)</f>
        <v/>
      </c>
      <c r="V439" s="87" t="str">
        <f t="shared" si="229"/>
        <v/>
      </c>
      <c r="W439" s="72" t="str">
        <f>IF(E439="","",VLOOKUP(D439,Supervisors!$B$9:$F$32,5,FALSE))</f>
        <v/>
      </c>
      <c r="X439" s="72" t="str">
        <f>IF(E439="","",VLOOKUP(D439,Supervisors!$B$9:$G$32,6,FALSE))</f>
        <v/>
      </c>
      <c r="Y439" s="20" t="str">
        <f t="shared" si="230"/>
        <v/>
      </c>
      <c r="Z439" s="20" t="str">
        <f t="shared" si="231"/>
        <v/>
      </c>
      <c r="AA439" s="20" t="str">
        <f t="shared" si="232"/>
        <v/>
      </c>
      <c r="AB439" s="20" t="str">
        <f t="shared" si="233"/>
        <v/>
      </c>
      <c r="AC439" s="20" t="str">
        <f t="shared" si="234"/>
        <v/>
      </c>
      <c r="AD439" s="20" t="str">
        <f t="shared" si="235"/>
        <v/>
      </c>
      <c r="AE439" s="20" t="str">
        <f>IF(E439="","",SUM( INDEX( $H$9, 1) : H439))</f>
        <v/>
      </c>
      <c r="AF439" s="20" t="str">
        <f t="shared" si="236"/>
        <v/>
      </c>
      <c r="AG439" s="20" t="str">
        <f>IF(E439="","",SUM($AF$9:AF439))</f>
        <v/>
      </c>
      <c r="AH439" s="43" t="str">
        <f t="shared" si="237"/>
        <v/>
      </c>
      <c r="AI439" s="20" t="str">
        <f t="shared" si="238"/>
        <v/>
      </c>
      <c r="AJ439" s="20" t="str">
        <f t="shared" si="239"/>
        <v/>
      </c>
      <c r="AK439" s="20" t="str">
        <f t="shared" si="240"/>
        <v/>
      </c>
      <c r="AL439" s="20" t="str">
        <f>IF(E439="","",SUM( INDEX($I$9, 1) : I439))</f>
        <v/>
      </c>
      <c r="AM439" s="20" t="str">
        <f t="shared" si="241"/>
        <v/>
      </c>
      <c r="AN439" s="20" t="str">
        <f>IF(E439="","",SUM( INDEX($AM$9, 1) : AM439))</f>
        <v/>
      </c>
      <c r="AO439" s="43" t="str">
        <f t="shared" si="242"/>
        <v/>
      </c>
      <c r="AP439" s="43" t="str">
        <f t="shared" si="243"/>
        <v/>
      </c>
      <c r="AQ439" s="35" t="str">
        <f t="shared" si="244"/>
        <v/>
      </c>
      <c r="AR439" s="35" t="str">
        <f t="shared" si="245"/>
        <v/>
      </c>
      <c r="AS439" s="35" t="str">
        <f t="shared" si="246"/>
        <v/>
      </c>
      <c r="AT439" s="35" t="str">
        <f t="shared" si="247"/>
        <v/>
      </c>
      <c r="AU439" s="35" t="str">
        <f t="shared" si="248"/>
        <v/>
      </c>
      <c r="AV439" s="35" t="str">
        <f t="shared" si="249"/>
        <v/>
      </c>
      <c r="AW439" s="58" t="str">
        <f t="shared" si="250"/>
        <v/>
      </c>
      <c r="AX439" s="62" t="str">
        <f t="shared" si="251"/>
        <v/>
      </c>
      <c r="AY439" s="62" t="str">
        <f t="shared" si="252"/>
        <v/>
      </c>
      <c r="AZ439" s="62" t="str">
        <f t="shared" si="253"/>
        <v/>
      </c>
      <c r="BA439" s="62" t="str">
        <f t="shared" si="254"/>
        <v/>
      </c>
      <c r="BB439" s="62" t="str">
        <f t="shared" si="255"/>
        <v/>
      </c>
      <c r="BC439" s="62" t="str">
        <f t="shared" si="256"/>
        <v/>
      </c>
      <c r="BD439" s="69" t="str">
        <f t="shared" si="257"/>
        <v/>
      </c>
      <c r="BE439" s="69" t="str">
        <f t="shared" si="258"/>
        <v/>
      </c>
      <c r="BF439" s="69" t="str">
        <f>IF(Z439=Z440,"",SUM(AW$9:AW439)-SUM(BF$9:BF438))</f>
        <v/>
      </c>
      <c r="BG439" s="12">
        <f t="shared" si="260"/>
        <v>431</v>
      </c>
    </row>
    <row r="440" spans="1:59" ht="20.100000000000001" customHeight="1">
      <c r="A440" s="13">
        <f t="shared" si="259"/>
        <v>432</v>
      </c>
      <c r="B440" s="153"/>
      <c r="C440" s="33"/>
      <c r="D440" s="33"/>
      <c r="E440" s="154"/>
      <c r="F440" s="155"/>
      <c r="G440" s="156"/>
      <c r="H440" s="19" t="str">
        <f t="shared" si="224"/>
        <v/>
      </c>
      <c r="I440" s="157"/>
      <c r="J440" s="19" t="str">
        <f t="shared" si="225"/>
        <v/>
      </c>
      <c r="K440" s="33"/>
      <c r="L440" s="34"/>
      <c r="M440" s="34"/>
      <c r="N440" s="19" t="str">
        <f t="shared" si="226"/>
        <v/>
      </c>
      <c r="O440" s="157"/>
      <c r="P440" s="19" t="str">
        <f t="shared" si="227"/>
        <v/>
      </c>
      <c r="Q440" s="19" t="str">
        <f t="shared" si="228"/>
        <v/>
      </c>
      <c r="R440" s="22"/>
      <c r="S440" s="33"/>
      <c r="T440" s="35" t="str">
        <f>IF(E440="","",Instructions!$B$5)</f>
        <v/>
      </c>
      <c r="U440" s="75" t="str">
        <f>IF(E440="","",Instructions!$C$5)</f>
        <v/>
      </c>
      <c r="V440" s="87" t="str">
        <f t="shared" si="229"/>
        <v/>
      </c>
      <c r="W440" s="72" t="str">
        <f>IF(E440="","",VLOOKUP(D440,Supervisors!$B$9:$F$32,5,FALSE))</f>
        <v/>
      </c>
      <c r="X440" s="72" t="str">
        <f>IF(E440="","",VLOOKUP(D440,Supervisors!$B$9:$G$32,6,FALSE))</f>
        <v/>
      </c>
      <c r="Y440" s="20" t="str">
        <f t="shared" si="230"/>
        <v/>
      </c>
      <c r="Z440" s="20" t="str">
        <f t="shared" si="231"/>
        <v/>
      </c>
      <c r="AA440" s="20" t="str">
        <f t="shared" si="232"/>
        <v/>
      </c>
      <c r="AB440" s="20" t="str">
        <f t="shared" si="233"/>
        <v/>
      </c>
      <c r="AC440" s="20" t="str">
        <f t="shared" si="234"/>
        <v/>
      </c>
      <c r="AD440" s="20" t="str">
        <f t="shared" si="235"/>
        <v/>
      </c>
      <c r="AE440" s="20" t="str">
        <f>IF(E440="","",SUM( INDEX( $H$9, 1) : H440))</f>
        <v/>
      </c>
      <c r="AF440" s="20" t="str">
        <f t="shared" si="236"/>
        <v/>
      </c>
      <c r="AG440" s="20" t="str">
        <f>IF(E440="","",SUM($AF$9:AF440))</f>
        <v/>
      </c>
      <c r="AH440" s="43" t="str">
        <f t="shared" si="237"/>
        <v/>
      </c>
      <c r="AI440" s="20" t="str">
        <f t="shared" si="238"/>
        <v/>
      </c>
      <c r="AJ440" s="20" t="str">
        <f t="shared" si="239"/>
        <v/>
      </c>
      <c r="AK440" s="20" t="str">
        <f t="shared" si="240"/>
        <v/>
      </c>
      <c r="AL440" s="20" t="str">
        <f>IF(E440="","",SUM( INDEX($I$9, 1) : I440))</f>
        <v/>
      </c>
      <c r="AM440" s="20" t="str">
        <f t="shared" si="241"/>
        <v/>
      </c>
      <c r="AN440" s="20" t="str">
        <f>IF(E440="","",SUM( INDEX($AM$9, 1) : AM440))</f>
        <v/>
      </c>
      <c r="AO440" s="43" t="str">
        <f t="shared" si="242"/>
        <v/>
      </c>
      <c r="AP440" s="43" t="str">
        <f t="shared" si="243"/>
        <v/>
      </c>
      <c r="AQ440" s="35" t="str">
        <f t="shared" si="244"/>
        <v/>
      </c>
      <c r="AR440" s="35" t="str">
        <f t="shared" si="245"/>
        <v/>
      </c>
      <c r="AS440" s="35" t="str">
        <f t="shared" si="246"/>
        <v/>
      </c>
      <c r="AT440" s="35" t="str">
        <f t="shared" si="247"/>
        <v/>
      </c>
      <c r="AU440" s="35" t="str">
        <f t="shared" si="248"/>
        <v/>
      </c>
      <c r="AV440" s="35" t="str">
        <f t="shared" si="249"/>
        <v/>
      </c>
      <c r="AW440" s="58" t="str">
        <f t="shared" si="250"/>
        <v/>
      </c>
      <c r="AX440" s="62" t="str">
        <f t="shared" si="251"/>
        <v/>
      </c>
      <c r="AY440" s="62" t="str">
        <f t="shared" si="252"/>
        <v/>
      </c>
      <c r="AZ440" s="62" t="str">
        <f t="shared" si="253"/>
        <v/>
      </c>
      <c r="BA440" s="62" t="str">
        <f t="shared" si="254"/>
        <v/>
      </c>
      <c r="BB440" s="62" t="str">
        <f t="shared" si="255"/>
        <v/>
      </c>
      <c r="BC440" s="62" t="str">
        <f t="shared" si="256"/>
        <v/>
      </c>
      <c r="BD440" s="69" t="str">
        <f t="shared" si="257"/>
        <v/>
      </c>
      <c r="BE440" s="69" t="str">
        <f t="shared" si="258"/>
        <v/>
      </c>
      <c r="BF440" s="69" t="str">
        <f>IF(Z440=Z441,"",SUM(AW$9:AW440)-SUM(BF$9:BF439))</f>
        <v/>
      </c>
      <c r="BG440" s="12">
        <f t="shared" si="260"/>
        <v>432</v>
      </c>
    </row>
    <row r="441" spans="1:59" ht="20.100000000000001" customHeight="1">
      <c r="A441" s="13">
        <f t="shared" si="259"/>
        <v>433</v>
      </c>
      <c r="B441" s="153"/>
      <c r="C441" s="33"/>
      <c r="D441" s="33"/>
      <c r="E441" s="154"/>
      <c r="F441" s="155"/>
      <c r="G441" s="156"/>
      <c r="H441" s="19" t="str">
        <f t="shared" si="224"/>
        <v/>
      </c>
      <c r="I441" s="157"/>
      <c r="J441" s="19" t="str">
        <f t="shared" si="225"/>
        <v/>
      </c>
      <c r="K441" s="33"/>
      <c r="L441" s="34"/>
      <c r="M441" s="34"/>
      <c r="N441" s="19" t="str">
        <f t="shared" si="226"/>
        <v/>
      </c>
      <c r="O441" s="157"/>
      <c r="P441" s="19" t="str">
        <f t="shared" si="227"/>
        <v/>
      </c>
      <c r="Q441" s="19" t="str">
        <f t="shared" si="228"/>
        <v/>
      </c>
      <c r="R441" s="22"/>
      <c r="S441" s="33"/>
      <c r="T441" s="35" t="str">
        <f>IF(E441="","",Instructions!$B$5)</f>
        <v/>
      </c>
      <c r="U441" s="75" t="str">
        <f>IF(E441="","",Instructions!$C$5)</f>
        <v/>
      </c>
      <c r="V441" s="87" t="str">
        <f t="shared" si="229"/>
        <v/>
      </c>
      <c r="W441" s="72" t="str">
        <f>IF(E441="","",VLOOKUP(D441,Supervisors!$B$9:$F$32,5,FALSE))</f>
        <v/>
      </c>
      <c r="X441" s="72" t="str">
        <f>IF(E441="","",VLOOKUP(D441,Supervisors!$B$9:$G$32,6,FALSE))</f>
        <v/>
      </c>
      <c r="Y441" s="20" t="str">
        <f t="shared" si="230"/>
        <v/>
      </c>
      <c r="Z441" s="20" t="str">
        <f t="shared" si="231"/>
        <v/>
      </c>
      <c r="AA441" s="20" t="str">
        <f t="shared" si="232"/>
        <v/>
      </c>
      <c r="AB441" s="20" t="str">
        <f t="shared" si="233"/>
        <v/>
      </c>
      <c r="AC441" s="20" t="str">
        <f t="shared" si="234"/>
        <v/>
      </c>
      <c r="AD441" s="20" t="str">
        <f t="shared" si="235"/>
        <v/>
      </c>
      <c r="AE441" s="20" t="str">
        <f>IF(E441="","",SUM( INDEX( $H$9, 1) : H441))</f>
        <v/>
      </c>
      <c r="AF441" s="20" t="str">
        <f t="shared" si="236"/>
        <v/>
      </c>
      <c r="AG441" s="20" t="str">
        <f>IF(E441="","",SUM($AF$9:AF441))</f>
        <v/>
      </c>
      <c r="AH441" s="43" t="str">
        <f t="shared" si="237"/>
        <v/>
      </c>
      <c r="AI441" s="20" t="str">
        <f t="shared" si="238"/>
        <v/>
      </c>
      <c r="AJ441" s="20" t="str">
        <f t="shared" si="239"/>
        <v/>
      </c>
      <c r="AK441" s="20" t="str">
        <f t="shared" si="240"/>
        <v/>
      </c>
      <c r="AL441" s="20" t="str">
        <f>IF(E441="","",SUM( INDEX($I$9, 1) : I441))</f>
        <v/>
      </c>
      <c r="AM441" s="20" t="str">
        <f t="shared" si="241"/>
        <v/>
      </c>
      <c r="AN441" s="20" t="str">
        <f>IF(E441="","",SUM( INDEX($AM$9, 1) : AM441))</f>
        <v/>
      </c>
      <c r="AO441" s="43" t="str">
        <f t="shared" si="242"/>
        <v/>
      </c>
      <c r="AP441" s="43" t="str">
        <f t="shared" si="243"/>
        <v/>
      </c>
      <c r="AQ441" s="35" t="str">
        <f t="shared" si="244"/>
        <v/>
      </c>
      <c r="AR441" s="35" t="str">
        <f t="shared" si="245"/>
        <v/>
      </c>
      <c r="AS441" s="35" t="str">
        <f t="shared" si="246"/>
        <v/>
      </c>
      <c r="AT441" s="35" t="str">
        <f t="shared" si="247"/>
        <v/>
      </c>
      <c r="AU441" s="35" t="str">
        <f t="shared" si="248"/>
        <v/>
      </c>
      <c r="AV441" s="35" t="str">
        <f t="shared" si="249"/>
        <v/>
      </c>
      <c r="AW441" s="58" t="str">
        <f t="shared" si="250"/>
        <v/>
      </c>
      <c r="AX441" s="62" t="str">
        <f t="shared" si="251"/>
        <v/>
      </c>
      <c r="AY441" s="62" t="str">
        <f t="shared" si="252"/>
        <v/>
      </c>
      <c r="AZ441" s="62" t="str">
        <f t="shared" si="253"/>
        <v/>
      </c>
      <c r="BA441" s="62" t="str">
        <f t="shared" si="254"/>
        <v/>
      </c>
      <c r="BB441" s="62" t="str">
        <f t="shared" si="255"/>
        <v/>
      </c>
      <c r="BC441" s="62" t="str">
        <f t="shared" si="256"/>
        <v/>
      </c>
      <c r="BD441" s="69" t="str">
        <f t="shared" si="257"/>
        <v/>
      </c>
      <c r="BE441" s="69" t="str">
        <f t="shared" si="258"/>
        <v/>
      </c>
      <c r="BF441" s="69" t="str">
        <f>IF(Z441=Z442,"",SUM(AW$9:AW441)-SUM(BF$9:BF440))</f>
        <v/>
      </c>
      <c r="BG441" s="12">
        <f t="shared" si="260"/>
        <v>433</v>
      </c>
    </row>
    <row r="442" spans="1:59" ht="20.100000000000001" customHeight="1">
      <c r="A442" s="13">
        <f t="shared" si="259"/>
        <v>434</v>
      </c>
      <c r="B442" s="153"/>
      <c r="C442" s="33"/>
      <c r="D442" s="33"/>
      <c r="E442" s="154"/>
      <c r="F442" s="155"/>
      <c r="G442" s="156"/>
      <c r="H442" s="19" t="str">
        <f t="shared" si="224"/>
        <v/>
      </c>
      <c r="I442" s="157"/>
      <c r="J442" s="19" t="str">
        <f t="shared" si="225"/>
        <v/>
      </c>
      <c r="K442" s="33"/>
      <c r="L442" s="34"/>
      <c r="M442" s="34"/>
      <c r="N442" s="19" t="str">
        <f t="shared" si="226"/>
        <v/>
      </c>
      <c r="O442" s="157"/>
      <c r="P442" s="19" t="str">
        <f t="shared" si="227"/>
        <v/>
      </c>
      <c r="Q442" s="19" t="str">
        <f t="shared" si="228"/>
        <v/>
      </c>
      <c r="R442" s="22"/>
      <c r="S442" s="33"/>
      <c r="T442" s="35" t="str">
        <f>IF(E442="","",Instructions!$B$5)</f>
        <v/>
      </c>
      <c r="U442" s="75" t="str">
        <f>IF(E442="","",Instructions!$C$5)</f>
        <v/>
      </c>
      <c r="V442" s="87" t="str">
        <f t="shared" si="229"/>
        <v/>
      </c>
      <c r="W442" s="72" t="str">
        <f>IF(E442="","",VLOOKUP(D442,Supervisors!$B$9:$F$32,5,FALSE))</f>
        <v/>
      </c>
      <c r="X442" s="72" t="str">
        <f>IF(E442="","",VLOOKUP(D442,Supervisors!$B$9:$G$32,6,FALSE))</f>
        <v/>
      </c>
      <c r="Y442" s="20" t="str">
        <f t="shared" si="230"/>
        <v/>
      </c>
      <c r="Z442" s="20" t="str">
        <f t="shared" si="231"/>
        <v/>
      </c>
      <c r="AA442" s="20" t="str">
        <f t="shared" si="232"/>
        <v/>
      </c>
      <c r="AB442" s="20" t="str">
        <f t="shared" si="233"/>
        <v/>
      </c>
      <c r="AC442" s="20" t="str">
        <f t="shared" si="234"/>
        <v/>
      </c>
      <c r="AD442" s="20" t="str">
        <f t="shared" si="235"/>
        <v/>
      </c>
      <c r="AE442" s="20" t="str">
        <f>IF(E442="","",SUM( INDEX( $H$9, 1) : H442))</f>
        <v/>
      </c>
      <c r="AF442" s="20" t="str">
        <f t="shared" si="236"/>
        <v/>
      </c>
      <c r="AG442" s="20" t="str">
        <f>IF(E442="","",SUM($AF$9:AF442))</f>
        <v/>
      </c>
      <c r="AH442" s="43" t="str">
        <f t="shared" si="237"/>
        <v/>
      </c>
      <c r="AI442" s="20" t="str">
        <f t="shared" si="238"/>
        <v/>
      </c>
      <c r="AJ442" s="20" t="str">
        <f t="shared" si="239"/>
        <v/>
      </c>
      <c r="AK442" s="20" t="str">
        <f t="shared" si="240"/>
        <v/>
      </c>
      <c r="AL442" s="20" t="str">
        <f>IF(E442="","",SUM( INDEX($I$9, 1) : I442))</f>
        <v/>
      </c>
      <c r="AM442" s="20" t="str">
        <f t="shared" si="241"/>
        <v/>
      </c>
      <c r="AN442" s="20" t="str">
        <f>IF(E442="","",SUM( INDEX($AM$9, 1) : AM442))</f>
        <v/>
      </c>
      <c r="AO442" s="43" t="str">
        <f t="shared" si="242"/>
        <v/>
      </c>
      <c r="AP442" s="43" t="str">
        <f t="shared" si="243"/>
        <v/>
      </c>
      <c r="AQ442" s="35" t="str">
        <f t="shared" si="244"/>
        <v/>
      </c>
      <c r="AR442" s="35" t="str">
        <f t="shared" si="245"/>
        <v/>
      </c>
      <c r="AS442" s="35" t="str">
        <f t="shared" si="246"/>
        <v/>
      </c>
      <c r="AT442" s="35" t="str">
        <f t="shared" si="247"/>
        <v/>
      </c>
      <c r="AU442" s="35" t="str">
        <f t="shared" si="248"/>
        <v/>
      </c>
      <c r="AV442" s="35" t="str">
        <f t="shared" si="249"/>
        <v/>
      </c>
      <c r="AW442" s="58" t="str">
        <f t="shared" si="250"/>
        <v/>
      </c>
      <c r="AX442" s="62" t="str">
        <f t="shared" si="251"/>
        <v/>
      </c>
      <c r="AY442" s="62" t="str">
        <f t="shared" si="252"/>
        <v/>
      </c>
      <c r="AZ442" s="62" t="str">
        <f t="shared" si="253"/>
        <v/>
      </c>
      <c r="BA442" s="62" t="str">
        <f t="shared" si="254"/>
        <v/>
      </c>
      <c r="BB442" s="62" t="str">
        <f t="shared" si="255"/>
        <v/>
      </c>
      <c r="BC442" s="62" t="str">
        <f t="shared" si="256"/>
        <v/>
      </c>
      <c r="BD442" s="69" t="str">
        <f t="shared" si="257"/>
        <v/>
      </c>
      <c r="BE442" s="69" t="str">
        <f t="shared" si="258"/>
        <v/>
      </c>
      <c r="BF442" s="69" t="str">
        <f>IF(Z442=Z443,"",SUM(AW$9:AW442)-SUM(BF$9:BF441))</f>
        <v/>
      </c>
      <c r="BG442" s="12">
        <f t="shared" si="260"/>
        <v>434</v>
      </c>
    </row>
    <row r="443" spans="1:59" ht="20.100000000000001" customHeight="1">
      <c r="A443" s="13">
        <f t="shared" si="259"/>
        <v>435</v>
      </c>
      <c r="B443" s="153"/>
      <c r="C443" s="33"/>
      <c r="D443" s="33"/>
      <c r="E443" s="154"/>
      <c r="F443" s="155"/>
      <c r="G443" s="156"/>
      <c r="H443" s="19" t="str">
        <f t="shared" si="224"/>
        <v/>
      </c>
      <c r="I443" s="157"/>
      <c r="J443" s="19" t="str">
        <f t="shared" si="225"/>
        <v/>
      </c>
      <c r="K443" s="33"/>
      <c r="L443" s="34"/>
      <c r="M443" s="34"/>
      <c r="N443" s="19" t="str">
        <f t="shared" si="226"/>
        <v/>
      </c>
      <c r="O443" s="157"/>
      <c r="P443" s="19" t="str">
        <f t="shared" si="227"/>
        <v/>
      </c>
      <c r="Q443" s="19" t="str">
        <f t="shared" si="228"/>
        <v/>
      </c>
      <c r="R443" s="22"/>
      <c r="S443" s="33"/>
      <c r="T443" s="35" t="str">
        <f>IF(E443="","",Instructions!$B$5)</f>
        <v/>
      </c>
      <c r="U443" s="75" t="str">
        <f>IF(E443="","",Instructions!$C$5)</f>
        <v/>
      </c>
      <c r="V443" s="87" t="str">
        <f t="shared" si="229"/>
        <v/>
      </c>
      <c r="W443" s="72" t="str">
        <f>IF(E443="","",VLOOKUP(D443,Supervisors!$B$9:$F$32,5,FALSE))</f>
        <v/>
      </c>
      <c r="X443" s="72" t="str">
        <f>IF(E443="","",VLOOKUP(D443,Supervisors!$B$9:$G$32,6,FALSE))</f>
        <v/>
      </c>
      <c r="Y443" s="20" t="str">
        <f t="shared" si="230"/>
        <v/>
      </c>
      <c r="Z443" s="20" t="str">
        <f t="shared" si="231"/>
        <v/>
      </c>
      <c r="AA443" s="20" t="str">
        <f t="shared" si="232"/>
        <v/>
      </c>
      <c r="AB443" s="20" t="str">
        <f t="shared" si="233"/>
        <v/>
      </c>
      <c r="AC443" s="20" t="str">
        <f t="shared" si="234"/>
        <v/>
      </c>
      <c r="AD443" s="20" t="str">
        <f t="shared" si="235"/>
        <v/>
      </c>
      <c r="AE443" s="20" t="str">
        <f>IF(E443="","",SUM( INDEX( $H$9, 1) : H443))</f>
        <v/>
      </c>
      <c r="AF443" s="20" t="str">
        <f t="shared" si="236"/>
        <v/>
      </c>
      <c r="AG443" s="20" t="str">
        <f>IF(E443="","",SUM($AF$9:AF443))</f>
        <v/>
      </c>
      <c r="AH443" s="43" t="str">
        <f t="shared" si="237"/>
        <v/>
      </c>
      <c r="AI443" s="20" t="str">
        <f t="shared" si="238"/>
        <v/>
      </c>
      <c r="AJ443" s="20" t="str">
        <f t="shared" si="239"/>
        <v/>
      </c>
      <c r="AK443" s="20" t="str">
        <f t="shared" si="240"/>
        <v/>
      </c>
      <c r="AL443" s="20" t="str">
        <f>IF(E443="","",SUM( INDEX($I$9, 1) : I443))</f>
        <v/>
      </c>
      <c r="AM443" s="20" t="str">
        <f t="shared" si="241"/>
        <v/>
      </c>
      <c r="AN443" s="20" t="str">
        <f>IF(E443="","",SUM( INDEX($AM$9, 1) : AM443))</f>
        <v/>
      </c>
      <c r="AO443" s="43" t="str">
        <f t="shared" si="242"/>
        <v/>
      </c>
      <c r="AP443" s="43" t="str">
        <f t="shared" si="243"/>
        <v/>
      </c>
      <c r="AQ443" s="35" t="str">
        <f t="shared" si="244"/>
        <v/>
      </c>
      <c r="AR443" s="35" t="str">
        <f t="shared" si="245"/>
        <v/>
      </c>
      <c r="AS443" s="35" t="str">
        <f t="shared" si="246"/>
        <v/>
      </c>
      <c r="AT443" s="35" t="str">
        <f t="shared" si="247"/>
        <v/>
      </c>
      <c r="AU443" s="35" t="str">
        <f t="shared" si="248"/>
        <v/>
      </c>
      <c r="AV443" s="35" t="str">
        <f t="shared" si="249"/>
        <v/>
      </c>
      <c r="AW443" s="58" t="str">
        <f t="shared" si="250"/>
        <v/>
      </c>
      <c r="AX443" s="62" t="str">
        <f t="shared" si="251"/>
        <v/>
      </c>
      <c r="AY443" s="62" t="str">
        <f t="shared" si="252"/>
        <v/>
      </c>
      <c r="AZ443" s="62" t="str">
        <f t="shared" si="253"/>
        <v/>
      </c>
      <c r="BA443" s="62" t="str">
        <f t="shared" si="254"/>
        <v/>
      </c>
      <c r="BB443" s="62" t="str">
        <f t="shared" si="255"/>
        <v/>
      </c>
      <c r="BC443" s="62" t="str">
        <f t="shared" si="256"/>
        <v/>
      </c>
      <c r="BD443" s="69" t="str">
        <f t="shared" si="257"/>
        <v/>
      </c>
      <c r="BE443" s="69" t="str">
        <f t="shared" si="258"/>
        <v/>
      </c>
      <c r="BF443" s="69" t="str">
        <f>IF(Z443=Z444,"",SUM(AW$9:AW443)-SUM(BF$9:BF442))</f>
        <v/>
      </c>
      <c r="BG443" s="12">
        <f t="shared" si="260"/>
        <v>435</v>
      </c>
    </row>
    <row r="444" spans="1:59" ht="20.100000000000001" customHeight="1">
      <c r="A444" s="13">
        <f t="shared" si="259"/>
        <v>436</v>
      </c>
      <c r="B444" s="153"/>
      <c r="C444" s="33"/>
      <c r="D444" s="33"/>
      <c r="E444" s="154"/>
      <c r="F444" s="155"/>
      <c r="G444" s="156"/>
      <c r="H444" s="19" t="str">
        <f t="shared" si="224"/>
        <v/>
      </c>
      <c r="I444" s="157"/>
      <c r="J444" s="19" t="str">
        <f t="shared" si="225"/>
        <v/>
      </c>
      <c r="K444" s="33"/>
      <c r="L444" s="34"/>
      <c r="M444" s="34"/>
      <c r="N444" s="19" t="str">
        <f t="shared" si="226"/>
        <v/>
      </c>
      <c r="O444" s="157"/>
      <c r="P444" s="19" t="str">
        <f t="shared" si="227"/>
        <v/>
      </c>
      <c r="Q444" s="19" t="str">
        <f t="shared" si="228"/>
        <v/>
      </c>
      <c r="R444" s="22"/>
      <c r="S444" s="33"/>
      <c r="T444" s="35" t="str">
        <f>IF(E444="","",Instructions!$B$5)</f>
        <v/>
      </c>
      <c r="U444" s="75" t="str">
        <f>IF(E444="","",Instructions!$C$5)</f>
        <v/>
      </c>
      <c r="V444" s="87" t="str">
        <f t="shared" si="229"/>
        <v/>
      </c>
      <c r="W444" s="72" t="str">
        <f>IF(E444="","",VLOOKUP(D444,Supervisors!$B$9:$F$32,5,FALSE))</f>
        <v/>
      </c>
      <c r="X444" s="72" t="str">
        <f>IF(E444="","",VLOOKUP(D444,Supervisors!$B$9:$G$32,6,FALSE))</f>
        <v/>
      </c>
      <c r="Y444" s="20" t="str">
        <f t="shared" si="230"/>
        <v/>
      </c>
      <c r="Z444" s="20" t="str">
        <f t="shared" si="231"/>
        <v/>
      </c>
      <c r="AA444" s="20" t="str">
        <f t="shared" si="232"/>
        <v/>
      </c>
      <c r="AB444" s="20" t="str">
        <f t="shared" si="233"/>
        <v/>
      </c>
      <c r="AC444" s="20" t="str">
        <f t="shared" si="234"/>
        <v/>
      </c>
      <c r="AD444" s="20" t="str">
        <f t="shared" si="235"/>
        <v/>
      </c>
      <c r="AE444" s="20" t="str">
        <f>IF(E444="","",SUM( INDEX( $H$9, 1) : H444))</f>
        <v/>
      </c>
      <c r="AF444" s="20" t="str">
        <f t="shared" si="236"/>
        <v/>
      </c>
      <c r="AG444" s="20" t="str">
        <f>IF(E444="","",SUM($AF$9:AF444))</f>
        <v/>
      </c>
      <c r="AH444" s="43" t="str">
        <f t="shared" si="237"/>
        <v/>
      </c>
      <c r="AI444" s="20" t="str">
        <f t="shared" si="238"/>
        <v/>
      </c>
      <c r="AJ444" s="20" t="str">
        <f t="shared" si="239"/>
        <v/>
      </c>
      <c r="AK444" s="20" t="str">
        <f t="shared" si="240"/>
        <v/>
      </c>
      <c r="AL444" s="20" t="str">
        <f>IF(E444="","",SUM( INDEX($I$9, 1) : I444))</f>
        <v/>
      </c>
      <c r="AM444" s="20" t="str">
        <f t="shared" si="241"/>
        <v/>
      </c>
      <c r="AN444" s="20" t="str">
        <f>IF(E444="","",SUM( INDEX($AM$9, 1) : AM444))</f>
        <v/>
      </c>
      <c r="AO444" s="43" t="str">
        <f t="shared" si="242"/>
        <v/>
      </c>
      <c r="AP444" s="43" t="str">
        <f t="shared" si="243"/>
        <v/>
      </c>
      <c r="AQ444" s="35" t="str">
        <f t="shared" si="244"/>
        <v/>
      </c>
      <c r="AR444" s="35" t="str">
        <f t="shared" si="245"/>
        <v/>
      </c>
      <c r="AS444" s="35" t="str">
        <f t="shared" si="246"/>
        <v/>
      </c>
      <c r="AT444" s="35" t="str">
        <f t="shared" si="247"/>
        <v/>
      </c>
      <c r="AU444" s="35" t="str">
        <f t="shared" si="248"/>
        <v/>
      </c>
      <c r="AV444" s="35" t="str">
        <f t="shared" si="249"/>
        <v/>
      </c>
      <c r="AW444" s="58" t="str">
        <f t="shared" si="250"/>
        <v/>
      </c>
      <c r="AX444" s="62" t="str">
        <f t="shared" si="251"/>
        <v/>
      </c>
      <c r="AY444" s="62" t="str">
        <f t="shared" si="252"/>
        <v/>
      </c>
      <c r="AZ444" s="62" t="str">
        <f t="shared" si="253"/>
        <v/>
      </c>
      <c r="BA444" s="62" t="str">
        <f t="shared" si="254"/>
        <v/>
      </c>
      <c r="BB444" s="62" t="str">
        <f t="shared" si="255"/>
        <v/>
      </c>
      <c r="BC444" s="62" t="str">
        <f t="shared" si="256"/>
        <v/>
      </c>
      <c r="BD444" s="69" t="str">
        <f t="shared" si="257"/>
        <v/>
      </c>
      <c r="BE444" s="69" t="str">
        <f t="shared" si="258"/>
        <v/>
      </c>
      <c r="BF444" s="69" t="str">
        <f>IF(Z444=Z445,"",SUM(AW$9:AW444)-SUM(BF$9:BF443))</f>
        <v/>
      </c>
      <c r="BG444" s="12">
        <f t="shared" si="260"/>
        <v>436</v>
      </c>
    </row>
    <row r="445" spans="1:59" ht="20.100000000000001" customHeight="1">
      <c r="A445" s="13">
        <f t="shared" si="259"/>
        <v>437</v>
      </c>
      <c r="B445" s="153"/>
      <c r="C445" s="33"/>
      <c r="D445" s="33"/>
      <c r="E445" s="154"/>
      <c r="F445" s="155"/>
      <c r="G445" s="156"/>
      <c r="H445" s="19" t="str">
        <f t="shared" si="224"/>
        <v/>
      </c>
      <c r="I445" s="157"/>
      <c r="J445" s="19" t="str">
        <f t="shared" si="225"/>
        <v/>
      </c>
      <c r="K445" s="33"/>
      <c r="L445" s="34"/>
      <c r="M445" s="34"/>
      <c r="N445" s="19" t="str">
        <f t="shared" si="226"/>
        <v/>
      </c>
      <c r="O445" s="157"/>
      <c r="P445" s="19" t="str">
        <f t="shared" si="227"/>
        <v/>
      </c>
      <c r="Q445" s="19" t="str">
        <f t="shared" si="228"/>
        <v/>
      </c>
      <c r="R445" s="22"/>
      <c r="S445" s="33"/>
      <c r="T445" s="35" t="str">
        <f>IF(E445="","",Instructions!$B$5)</f>
        <v/>
      </c>
      <c r="U445" s="75" t="str">
        <f>IF(E445="","",Instructions!$C$5)</f>
        <v/>
      </c>
      <c r="V445" s="87" t="str">
        <f t="shared" si="229"/>
        <v/>
      </c>
      <c r="W445" s="72" t="str">
        <f>IF(E445="","",VLOOKUP(D445,Supervisors!$B$9:$F$32,5,FALSE))</f>
        <v/>
      </c>
      <c r="X445" s="72" t="str">
        <f>IF(E445="","",VLOOKUP(D445,Supervisors!$B$9:$G$32,6,FALSE))</f>
        <v/>
      </c>
      <c r="Y445" s="20" t="str">
        <f t="shared" si="230"/>
        <v/>
      </c>
      <c r="Z445" s="20" t="str">
        <f t="shared" si="231"/>
        <v/>
      </c>
      <c r="AA445" s="20" t="str">
        <f t="shared" si="232"/>
        <v/>
      </c>
      <c r="AB445" s="20" t="str">
        <f t="shared" si="233"/>
        <v/>
      </c>
      <c r="AC445" s="20" t="str">
        <f t="shared" si="234"/>
        <v/>
      </c>
      <c r="AD445" s="20" t="str">
        <f t="shared" si="235"/>
        <v/>
      </c>
      <c r="AE445" s="20" t="str">
        <f>IF(E445="","",SUM( INDEX( $H$9, 1) : H445))</f>
        <v/>
      </c>
      <c r="AF445" s="20" t="str">
        <f t="shared" si="236"/>
        <v/>
      </c>
      <c r="AG445" s="20" t="str">
        <f>IF(E445="","",SUM($AF$9:AF445))</f>
        <v/>
      </c>
      <c r="AH445" s="43" t="str">
        <f t="shared" si="237"/>
        <v/>
      </c>
      <c r="AI445" s="20" t="str">
        <f t="shared" si="238"/>
        <v/>
      </c>
      <c r="AJ445" s="20" t="str">
        <f t="shared" si="239"/>
        <v/>
      </c>
      <c r="AK445" s="20" t="str">
        <f t="shared" si="240"/>
        <v/>
      </c>
      <c r="AL445" s="20" t="str">
        <f>IF(E445="","",SUM( INDEX($I$9, 1) : I445))</f>
        <v/>
      </c>
      <c r="AM445" s="20" t="str">
        <f t="shared" si="241"/>
        <v/>
      </c>
      <c r="AN445" s="20" t="str">
        <f>IF(E445="","",SUM( INDEX($AM$9, 1) : AM445))</f>
        <v/>
      </c>
      <c r="AO445" s="43" t="str">
        <f t="shared" si="242"/>
        <v/>
      </c>
      <c r="AP445" s="43" t="str">
        <f t="shared" si="243"/>
        <v/>
      </c>
      <c r="AQ445" s="35" t="str">
        <f t="shared" si="244"/>
        <v/>
      </c>
      <c r="AR445" s="35" t="str">
        <f t="shared" si="245"/>
        <v/>
      </c>
      <c r="AS445" s="35" t="str">
        <f t="shared" si="246"/>
        <v/>
      </c>
      <c r="AT445" s="35" t="str">
        <f t="shared" si="247"/>
        <v/>
      </c>
      <c r="AU445" s="35" t="str">
        <f t="shared" si="248"/>
        <v/>
      </c>
      <c r="AV445" s="35" t="str">
        <f t="shared" si="249"/>
        <v/>
      </c>
      <c r="AW445" s="58" t="str">
        <f t="shared" si="250"/>
        <v/>
      </c>
      <c r="AX445" s="62" t="str">
        <f t="shared" si="251"/>
        <v/>
      </c>
      <c r="AY445" s="62" t="str">
        <f t="shared" si="252"/>
        <v/>
      </c>
      <c r="AZ445" s="62" t="str">
        <f t="shared" si="253"/>
        <v/>
      </c>
      <c r="BA445" s="62" t="str">
        <f t="shared" si="254"/>
        <v/>
      </c>
      <c r="BB445" s="62" t="str">
        <f t="shared" si="255"/>
        <v/>
      </c>
      <c r="BC445" s="62" t="str">
        <f t="shared" si="256"/>
        <v/>
      </c>
      <c r="BD445" s="69" t="str">
        <f t="shared" si="257"/>
        <v/>
      </c>
      <c r="BE445" s="69" t="str">
        <f t="shared" si="258"/>
        <v/>
      </c>
      <c r="BF445" s="69" t="str">
        <f>IF(Z445=Z446,"",SUM(AW$9:AW445)-SUM(BF$9:BF444))</f>
        <v/>
      </c>
      <c r="BG445" s="12">
        <f t="shared" si="260"/>
        <v>437</v>
      </c>
    </row>
    <row r="446" spans="1:59" ht="20.100000000000001" customHeight="1">
      <c r="A446" s="13">
        <f t="shared" si="259"/>
        <v>438</v>
      </c>
      <c r="B446" s="153"/>
      <c r="C446" s="33"/>
      <c r="D446" s="33"/>
      <c r="E446" s="154"/>
      <c r="F446" s="155"/>
      <c r="G446" s="156"/>
      <c r="H446" s="19" t="str">
        <f t="shared" si="224"/>
        <v/>
      </c>
      <c r="I446" s="157"/>
      <c r="J446" s="19" t="str">
        <f t="shared" si="225"/>
        <v/>
      </c>
      <c r="K446" s="33"/>
      <c r="L446" s="34"/>
      <c r="M446" s="34"/>
      <c r="N446" s="19" t="str">
        <f t="shared" si="226"/>
        <v/>
      </c>
      <c r="O446" s="157"/>
      <c r="P446" s="19" t="str">
        <f t="shared" si="227"/>
        <v/>
      </c>
      <c r="Q446" s="19" t="str">
        <f t="shared" si="228"/>
        <v/>
      </c>
      <c r="R446" s="22"/>
      <c r="S446" s="33"/>
      <c r="T446" s="35" t="str">
        <f>IF(E446="","",Instructions!$B$5)</f>
        <v/>
      </c>
      <c r="U446" s="75" t="str">
        <f>IF(E446="","",Instructions!$C$5)</f>
        <v/>
      </c>
      <c r="V446" s="87" t="str">
        <f t="shared" si="229"/>
        <v/>
      </c>
      <c r="W446" s="72" t="str">
        <f>IF(E446="","",VLOOKUP(D446,Supervisors!$B$9:$F$32,5,FALSE))</f>
        <v/>
      </c>
      <c r="X446" s="72" t="str">
        <f>IF(E446="","",VLOOKUP(D446,Supervisors!$B$9:$G$32,6,FALSE))</f>
        <v/>
      </c>
      <c r="Y446" s="20" t="str">
        <f t="shared" si="230"/>
        <v/>
      </c>
      <c r="Z446" s="20" t="str">
        <f t="shared" si="231"/>
        <v/>
      </c>
      <c r="AA446" s="20" t="str">
        <f t="shared" si="232"/>
        <v/>
      </c>
      <c r="AB446" s="20" t="str">
        <f t="shared" si="233"/>
        <v/>
      </c>
      <c r="AC446" s="20" t="str">
        <f t="shared" si="234"/>
        <v/>
      </c>
      <c r="AD446" s="20" t="str">
        <f t="shared" si="235"/>
        <v/>
      </c>
      <c r="AE446" s="20" t="str">
        <f>IF(E446="","",SUM( INDEX( $H$9, 1) : H446))</f>
        <v/>
      </c>
      <c r="AF446" s="20" t="str">
        <f t="shared" si="236"/>
        <v/>
      </c>
      <c r="AG446" s="20" t="str">
        <f>IF(E446="","",SUM($AF$9:AF446))</f>
        <v/>
      </c>
      <c r="AH446" s="43" t="str">
        <f t="shared" si="237"/>
        <v/>
      </c>
      <c r="AI446" s="20" t="str">
        <f t="shared" si="238"/>
        <v/>
      </c>
      <c r="AJ446" s="20" t="str">
        <f t="shared" si="239"/>
        <v/>
      </c>
      <c r="AK446" s="20" t="str">
        <f t="shared" si="240"/>
        <v/>
      </c>
      <c r="AL446" s="20" t="str">
        <f>IF(E446="","",SUM( INDEX($I$9, 1) : I446))</f>
        <v/>
      </c>
      <c r="AM446" s="20" t="str">
        <f t="shared" si="241"/>
        <v/>
      </c>
      <c r="AN446" s="20" t="str">
        <f>IF(E446="","",SUM( INDEX($AM$9, 1) : AM446))</f>
        <v/>
      </c>
      <c r="AO446" s="43" t="str">
        <f t="shared" si="242"/>
        <v/>
      </c>
      <c r="AP446" s="43" t="str">
        <f t="shared" si="243"/>
        <v/>
      </c>
      <c r="AQ446" s="35" t="str">
        <f t="shared" si="244"/>
        <v/>
      </c>
      <c r="AR446" s="35" t="str">
        <f t="shared" si="245"/>
        <v/>
      </c>
      <c r="AS446" s="35" t="str">
        <f t="shared" si="246"/>
        <v/>
      </c>
      <c r="AT446" s="35" t="str">
        <f t="shared" si="247"/>
        <v/>
      </c>
      <c r="AU446" s="35" t="str">
        <f t="shared" si="248"/>
        <v/>
      </c>
      <c r="AV446" s="35" t="str">
        <f t="shared" si="249"/>
        <v/>
      </c>
      <c r="AW446" s="58" t="str">
        <f t="shared" si="250"/>
        <v/>
      </c>
      <c r="AX446" s="62" t="str">
        <f t="shared" si="251"/>
        <v/>
      </c>
      <c r="AY446" s="62" t="str">
        <f t="shared" si="252"/>
        <v/>
      </c>
      <c r="AZ446" s="62" t="str">
        <f t="shared" si="253"/>
        <v/>
      </c>
      <c r="BA446" s="62" t="str">
        <f t="shared" si="254"/>
        <v/>
      </c>
      <c r="BB446" s="62" t="str">
        <f t="shared" si="255"/>
        <v/>
      </c>
      <c r="BC446" s="62" t="str">
        <f t="shared" si="256"/>
        <v/>
      </c>
      <c r="BD446" s="69" t="str">
        <f t="shared" si="257"/>
        <v/>
      </c>
      <c r="BE446" s="69" t="str">
        <f t="shared" si="258"/>
        <v/>
      </c>
      <c r="BF446" s="69" t="str">
        <f>IF(Z446=Z447,"",SUM(AW$9:AW446)-SUM(BF$9:BF445))</f>
        <v/>
      </c>
      <c r="BG446" s="12">
        <f t="shared" si="260"/>
        <v>438</v>
      </c>
    </row>
    <row r="447" spans="1:59" ht="20.100000000000001" customHeight="1">
      <c r="A447" s="13">
        <f t="shared" si="259"/>
        <v>439</v>
      </c>
      <c r="B447" s="153"/>
      <c r="C447" s="33"/>
      <c r="D447" s="33"/>
      <c r="E447" s="154"/>
      <c r="F447" s="155"/>
      <c r="G447" s="156"/>
      <c r="H447" s="19" t="str">
        <f t="shared" si="224"/>
        <v/>
      </c>
      <c r="I447" s="157"/>
      <c r="J447" s="19" t="str">
        <f t="shared" si="225"/>
        <v/>
      </c>
      <c r="K447" s="33"/>
      <c r="L447" s="34"/>
      <c r="M447" s="34"/>
      <c r="N447" s="19" t="str">
        <f t="shared" si="226"/>
        <v/>
      </c>
      <c r="O447" s="157"/>
      <c r="P447" s="19" t="str">
        <f t="shared" si="227"/>
        <v/>
      </c>
      <c r="Q447" s="19" t="str">
        <f t="shared" si="228"/>
        <v/>
      </c>
      <c r="R447" s="22"/>
      <c r="S447" s="33"/>
      <c r="T447" s="35" t="str">
        <f>IF(E447="","",Instructions!$B$5)</f>
        <v/>
      </c>
      <c r="U447" s="75" t="str">
        <f>IF(E447="","",Instructions!$C$5)</f>
        <v/>
      </c>
      <c r="V447" s="87" t="str">
        <f t="shared" si="229"/>
        <v/>
      </c>
      <c r="W447" s="72" t="str">
        <f>IF(E447="","",VLOOKUP(D447,Supervisors!$B$9:$F$32,5,FALSE))</f>
        <v/>
      </c>
      <c r="X447" s="72" t="str">
        <f>IF(E447="","",VLOOKUP(D447,Supervisors!$B$9:$G$32,6,FALSE))</f>
        <v/>
      </c>
      <c r="Y447" s="20" t="str">
        <f t="shared" si="230"/>
        <v/>
      </c>
      <c r="Z447" s="20" t="str">
        <f t="shared" si="231"/>
        <v/>
      </c>
      <c r="AA447" s="20" t="str">
        <f t="shared" si="232"/>
        <v/>
      </c>
      <c r="AB447" s="20" t="str">
        <f t="shared" si="233"/>
        <v/>
      </c>
      <c r="AC447" s="20" t="str">
        <f t="shared" si="234"/>
        <v/>
      </c>
      <c r="AD447" s="20" t="str">
        <f t="shared" si="235"/>
        <v/>
      </c>
      <c r="AE447" s="20" t="str">
        <f>IF(E447="","",SUM( INDEX( $H$9, 1) : H447))</f>
        <v/>
      </c>
      <c r="AF447" s="20" t="str">
        <f t="shared" si="236"/>
        <v/>
      </c>
      <c r="AG447" s="20" t="str">
        <f>IF(E447="","",SUM($AF$9:AF447))</f>
        <v/>
      </c>
      <c r="AH447" s="43" t="str">
        <f t="shared" si="237"/>
        <v/>
      </c>
      <c r="AI447" s="20" t="str">
        <f t="shared" si="238"/>
        <v/>
      </c>
      <c r="AJ447" s="20" t="str">
        <f t="shared" si="239"/>
        <v/>
      </c>
      <c r="AK447" s="20" t="str">
        <f t="shared" si="240"/>
        <v/>
      </c>
      <c r="AL447" s="20" t="str">
        <f>IF(E447="","",SUM( INDEX($I$9, 1) : I447))</f>
        <v/>
      </c>
      <c r="AM447" s="20" t="str">
        <f t="shared" si="241"/>
        <v/>
      </c>
      <c r="AN447" s="20" t="str">
        <f>IF(E447="","",SUM( INDEX($AM$9, 1) : AM447))</f>
        <v/>
      </c>
      <c r="AO447" s="43" t="str">
        <f t="shared" si="242"/>
        <v/>
      </c>
      <c r="AP447" s="43" t="str">
        <f t="shared" si="243"/>
        <v/>
      </c>
      <c r="AQ447" s="35" t="str">
        <f t="shared" si="244"/>
        <v/>
      </c>
      <c r="AR447" s="35" t="str">
        <f t="shared" si="245"/>
        <v/>
      </c>
      <c r="AS447" s="35" t="str">
        <f t="shared" si="246"/>
        <v/>
      </c>
      <c r="AT447" s="35" t="str">
        <f t="shared" si="247"/>
        <v/>
      </c>
      <c r="AU447" s="35" t="str">
        <f t="shared" si="248"/>
        <v/>
      </c>
      <c r="AV447" s="35" t="str">
        <f t="shared" si="249"/>
        <v/>
      </c>
      <c r="AW447" s="58" t="str">
        <f t="shared" si="250"/>
        <v/>
      </c>
      <c r="AX447" s="62" t="str">
        <f t="shared" si="251"/>
        <v/>
      </c>
      <c r="AY447" s="62" t="str">
        <f t="shared" si="252"/>
        <v/>
      </c>
      <c r="AZ447" s="62" t="str">
        <f t="shared" si="253"/>
        <v/>
      </c>
      <c r="BA447" s="62" t="str">
        <f t="shared" si="254"/>
        <v/>
      </c>
      <c r="BB447" s="62" t="str">
        <f t="shared" si="255"/>
        <v/>
      </c>
      <c r="BC447" s="62" t="str">
        <f t="shared" si="256"/>
        <v/>
      </c>
      <c r="BD447" s="69" t="str">
        <f t="shared" si="257"/>
        <v/>
      </c>
      <c r="BE447" s="69" t="str">
        <f t="shared" si="258"/>
        <v/>
      </c>
      <c r="BF447" s="69" t="str">
        <f>IF(Z447=Z448,"",SUM(AW$9:AW447)-SUM(BF$9:BF446))</f>
        <v/>
      </c>
      <c r="BG447" s="12">
        <f t="shared" si="260"/>
        <v>439</v>
      </c>
    </row>
    <row r="448" spans="1:59" ht="20.100000000000001" customHeight="1">
      <c r="A448" s="13">
        <f t="shared" si="259"/>
        <v>440</v>
      </c>
      <c r="B448" s="153"/>
      <c r="C448" s="33"/>
      <c r="D448" s="33"/>
      <c r="E448" s="154"/>
      <c r="F448" s="155"/>
      <c r="G448" s="156"/>
      <c r="H448" s="19" t="str">
        <f t="shared" si="224"/>
        <v/>
      </c>
      <c r="I448" s="157"/>
      <c r="J448" s="19" t="str">
        <f t="shared" si="225"/>
        <v/>
      </c>
      <c r="K448" s="33"/>
      <c r="L448" s="34"/>
      <c r="M448" s="34"/>
      <c r="N448" s="19" t="str">
        <f t="shared" si="226"/>
        <v/>
      </c>
      <c r="O448" s="157"/>
      <c r="P448" s="19" t="str">
        <f t="shared" si="227"/>
        <v/>
      </c>
      <c r="Q448" s="19" t="str">
        <f t="shared" si="228"/>
        <v/>
      </c>
      <c r="R448" s="22"/>
      <c r="S448" s="33"/>
      <c r="T448" s="35" t="str">
        <f>IF(E448="","",Instructions!$B$5)</f>
        <v/>
      </c>
      <c r="U448" s="75" t="str">
        <f>IF(E448="","",Instructions!$C$5)</f>
        <v/>
      </c>
      <c r="V448" s="87" t="str">
        <f t="shared" si="229"/>
        <v/>
      </c>
      <c r="W448" s="72" t="str">
        <f>IF(E448="","",VLOOKUP(D448,Supervisors!$B$9:$F$32,5,FALSE))</f>
        <v/>
      </c>
      <c r="X448" s="72" t="str">
        <f>IF(E448="","",VLOOKUP(D448,Supervisors!$B$9:$G$32,6,FALSE))</f>
        <v/>
      </c>
      <c r="Y448" s="20" t="str">
        <f t="shared" si="230"/>
        <v/>
      </c>
      <c r="Z448" s="20" t="str">
        <f t="shared" si="231"/>
        <v/>
      </c>
      <c r="AA448" s="20" t="str">
        <f t="shared" si="232"/>
        <v/>
      </c>
      <c r="AB448" s="20" t="str">
        <f t="shared" si="233"/>
        <v/>
      </c>
      <c r="AC448" s="20" t="str">
        <f t="shared" si="234"/>
        <v/>
      </c>
      <c r="AD448" s="20" t="str">
        <f t="shared" si="235"/>
        <v/>
      </c>
      <c r="AE448" s="20" t="str">
        <f>IF(E448="","",SUM( INDEX( $H$9, 1) : H448))</f>
        <v/>
      </c>
      <c r="AF448" s="20" t="str">
        <f t="shared" si="236"/>
        <v/>
      </c>
      <c r="AG448" s="20" t="str">
        <f>IF(E448="","",SUM($AF$9:AF448))</f>
        <v/>
      </c>
      <c r="AH448" s="43" t="str">
        <f t="shared" si="237"/>
        <v/>
      </c>
      <c r="AI448" s="20" t="str">
        <f t="shared" si="238"/>
        <v/>
      </c>
      <c r="AJ448" s="20" t="str">
        <f t="shared" si="239"/>
        <v/>
      </c>
      <c r="AK448" s="20" t="str">
        <f t="shared" si="240"/>
        <v/>
      </c>
      <c r="AL448" s="20" t="str">
        <f>IF(E448="","",SUM( INDEX($I$9, 1) : I448))</f>
        <v/>
      </c>
      <c r="AM448" s="20" t="str">
        <f t="shared" si="241"/>
        <v/>
      </c>
      <c r="AN448" s="20" t="str">
        <f>IF(E448="","",SUM( INDEX($AM$9, 1) : AM448))</f>
        <v/>
      </c>
      <c r="AO448" s="43" t="str">
        <f t="shared" si="242"/>
        <v/>
      </c>
      <c r="AP448" s="43" t="str">
        <f t="shared" si="243"/>
        <v/>
      </c>
      <c r="AQ448" s="35" t="str">
        <f t="shared" si="244"/>
        <v/>
      </c>
      <c r="AR448" s="35" t="str">
        <f t="shared" si="245"/>
        <v/>
      </c>
      <c r="AS448" s="35" t="str">
        <f t="shared" si="246"/>
        <v/>
      </c>
      <c r="AT448" s="35" t="str">
        <f t="shared" si="247"/>
        <v/>
      </c>
      <c r="AU448" s="35" t="str">
        <f t="shared" si="248"/>
        <v/>
      </c>
      <c r="AV448" s="35" t="str">
        <f t="shared" si="249"/>
        <v/>
      </c>
      <c r="AW448" s="58" t="str">
        <f t="shared" si="250"/>
        <v/>
      </c>
      <c r="AX448" s="62" t="str">
        <f t="shared" si="251"/>
        <v/>
      </c>
      <c r="AY448" s="62" t="str">
        <f t="shared" si="252"/>
        <v/>
      </c>
      <c r="AZ448" s="62" t="str">
        <f t="shared" si="253"/>
        <v/>
      </c>
      <c r="BA448" s="62" t="str">
        <f t="shared" si="254"/>
        <v/>
      </c>
      <c r="BB448" s="62" t="str">
        <f t="shared" si="255"/>
        <v/>
      </c>
      <c r="BC448" s="62" t="str">
        <f t="shared" si="256"/>
        <v/>
      </c>
      <c r="BD448" s="69" t="str">
        <f t="shared" si="257"/>
        <v/>
      </c>
      <c r="BE448" s="69" t="str">
        <f t="shared" si="258"/>
        <v/>
      </c>
      <c r="BF448" s="69" t="str">
        <f>IF(Z448=Z449,"",SUM(AW$9:AW448)-SUM(BF$9:BF447))</f>
        <v/>
      </c>
      <c r="BG448" s="12">
        <f t="shared" si="260"/>
        <v>440</v>
      </c>
    </row>
    <row r="449" spans="1:59" ht="20.100000000000001" customHeight="1">
      <c r="A449" s="13">
        <f t="shared" si="259"/>
        <v>441</v>
      </c>
      <c r="B449" s="153"/>
      <c r="C449" s="33"/>
      <c r="D449" s="33"/>
      <c r="E449" s="154"/>
      <c r="F449" s="155"/>
      <c r="G449" s="156"/>
      <c r="H449" s="19" t="str">
        <f t="shared" si="224"/>
        <v/>
      </c>
      <c r="I449" s="157"/>
      <c r="J449" s="19" t="str">
        <f t="shared" si="225"/>
        <v/>
      </c>
      <c r="K449" s="33"/>
      <c r="L449" s="34"/>
      <c r="M449" s="34"/>
      <c r="N449" s="19" t="str">
        <f t="shared" si="226"/>
        <v/>
      </c>
      <c r="O449" s="157"/>
      <c r="P449" s="19" t="str">
        <f t="shared" si="227"/>
        <v/>
      </c>
      <c r="Q449" s="19" t="str">
        <f t="shared" si="228"/>
        <v/>
      </c>
      <c r="R449" s="22"/>
      <c r="S449" s="33"/>
      <c r="T449" s="35" t="str">
        <f>IF(E449="","",Instructions!$B$5)</f>
        <v/>
      </c>
      <c r="U449" s="75" t="str">
        <f>IF(E449="","",Instructions!$C$5)</f>
        <v/>
      </c>
      <c r="V449" s="87" t="str">
        <f t="shared" si="229"/>
        <v/>
      </c>
      <c r="W449" s="72" t="str">
        <f>IF(E449="","",VLOOKUP(D449,Supervisors!$B$9:$F$32,5,FALSE))</f>
        <v/>
      </c>
      <c r="X449" s="72" t="str">
        <f>IF(E449="","",VLOOKUP(D449,Supervisors!$B$9:$G$32,6,FALSE))</f>
        <v/>
      </c>
      <c r="Y449" s="20" t="str">
        <f t="shared" si="230"/>
        <v/>
      </c>
      <c r="Z449" s="20" t="str">
        <f t="shared" si="231"/>
        <v/>
      </c>
      <c r="AA449" s="20" t="str">
        <f t="shared" si="232"/>
        <v/>
      </c>
      <c r="AB449" s="20" t="str">
        <f t="shared" si="233"/>
        <v/>
      </c>
      <c r="AC449" s="20" t="str">
        <f t="shared" si="234"/>
        <v/>
      </c>
      <c r="AD449" s="20" t="str">
        <f t="shared" si="235"/>
        <v/>
      </c>
      <c r="AE449" s="20" t="str">
        <f>IF(E449="","",SUM( INDEX( $H$9, 1) : H449))</f>
        <v/>
      </c>
      <c r="AF449" s="20" t="str">
        <f t="shared" si="236"/>
        <v/>
      </c>
      <c r="AG449" s="20" t="str">
        <f>IF(E449="","",SUM($AF$9:AF449))</f>
        <v/>
      </c>
      <c r="AH449" s="43" t="str">
        <f t="shared" si="237"/>
        <v/>
      </c>
      <c r="AI449" s="20" t="str">
        <f t="shared" si="238"/>
        <v/>
      </c>
      <c r="AJ449" s="20" t="str">
        <f t="shared" si="239"/>
        <v/>
      </c>
      <c r="AK449" s="20" t="str">
        <f t="shared" si="240"/>
        <v/>
      </c>
      <c r="AL449" s="20" t="str">
        <f>IF(E449="","",SUM( INDEX($I$9, 1) : I449))</f>
        <v/>
      </c>
      <c r="AM449" s="20" t="str">
        <f t="shared" si="241"/>
        <v/>
      </c>
      <c r="AN449" s="20" t="str">
        <f>IF(E449="","",SUM( INDEX($AM$9, 1) : AM449))</f>
        <v/>
      </c>
      <c r="AO449" s="43" t="str">
        <f t="shared" si="242"/>
        <v/>
      </c>
      <c r="AP449" s="43" t="str">
        <f t="shared" si="243"/>
        <v/>
      </c>
      <c r="AQ449" s="35" t="str">
        <f t="shared" si="244"/>
        <v/>
      </c>
      <c r="AR449" s="35" t="str">
        <f t="shared" si="245"/>
        <v/>
      </c>
      <c r="AS449" s="35" t="str">
        <f t="shared" si="246"/>
        <v/>
      </c>
      <c r="AT449" s="35" t="str">
        <f t="shared" si="247"/>
        <v/>
      </c>
      <c r="AU449" s="35" t="str">
        <f t="shared" si="248"/>
        <v/>
      </c>
      <c r="AV449" s="35" t="str">
        <f t="shared" si="249"/>
        <v/>
      </c>
      <c r="AW449" s="58" t="str">
        <f t="shared" si="250"/>
        <v/>
      </c>
      <c r="AX449" s="62" t="str">
        <f t="shared" si="251"/>
        <v/>
      </c>
      <c r="AY449" s="62" t="str">
        <f t="shared" si="252"/>
        <v/>
      </c>
      <c r="AZ449" s="62" t="str">
        <f t="shared" si="253"/>
        <v/>
      </c>
      <c r="BA449" s="62" t="str">
        <f t="shared" si="254"/>
        <v/>
      </c>
      <c r="BB449" s="62" t="str">
        <f t="shared" si="255"/>
        <v/>
      </c>
      <c r="BC449" s="62" t="str">
        <f t="shared" si="256"/>
        <v/>
      </c>
      <c r="BD449" s="69" t="str">
        <f t="shared" si="257"/>
        <v/>
      </c>
      <c r="BE449" s="69" t="str">
        <f t="shared" si="258"/>
        <v/>
      </c>
      <c r="BF449" s="69" t="str">
        <f>IF(Z449=Z450,"",SUM(AW$9:AW449)-SUM(BF$9:BF448))</f>
        <v/>
      </c>
      <c r="BG449" s="12">
        <f t="shared" si="260"/>
        <v>441</v>
      </c>
    </row>
    <row r="450" spans="1:59" ht="20.100000000000001" customHeight="1">
      <c r="A450" s="13">
        <f t="shared" si="259"/>
        <v>442</v>
      </c>
      <c r="B450" s="153"/>
      <c r="C450" s="33"/>
      <c r="D450" s="33"/>
      <c r="E450" s="154"/>
      <c r="F450" s="155"/>
      <c r="G450" s="156"/>
      <c r="H450" s="19" t="str">
        <f t="shared" si="224"/>
        <v/>
      </c>
      <c r="I450" s="157"/>
      <c r="J450" s="19" t="str">
        <f t="shared" si="225"/>
        <v/>
      </c>
      <c r="K450" s="33"/>
      <c r="L450" s="34"/>
      <c r="M450" s="34"/>
      <c r="N450" s="19" t="str">
        <f t="shared" si="226"/>
        <v/>
      </c>
      <c r="O450" s="157"/>
      <c r="P450" s="19" t="str">
        <f t="shared" si="227"/>
        <v/>
      </c>
      <c r="Q450" s="19" t="str">
        <f t="shared" si="228"/>
        <v/>
      </c>
      <c r="R450" s="22"/>
      <c r="S450" s="33"/>
      <c r="T450" s="35" t="str">
        <f>IF(E450="","",Instructions!$B$5)</f>
        <v/>
      </c>
      <c r="U450" s="75" t="str">
        <f>IF(E450="","",Instructions!$C$5)</f>
        <v/>
      </c>
      <c r="V450" s="87" t="str">
        <f t="shared" si="229"/>
        <v/>
      </c>
      <c r="W450" s="72" t="str">
        <f>IF(E450="","",VLOOKUP(D450,Supervisors!$B$9:$F$32,5,FALSE))</f>
        <v/>
      </c>
      <c r="X450" s="72" t="str">
        <f>IF(E450="","",VLOOKUP(D450,Supervisors!$B$9:$G$32,6,FALSE))</f>
        <v/>
      </c>
      <c r="Y450" s="20" t="str">
        <f t="shared" si="230"/>
        <v/>
      </c>
      <c r="Z450" s="20" t="str">
        <f t="shared" si="231"/>
        <v/>
      </c>
      <c r="AA450" s="20" t="str">
        <f t="shared" si="232"/>
        <v/>
      </c>
      <c r="AB450" s="20" t="str">
        <f t="shared" si="233"/>
        <v/>
      </c>
      <c r="AC450" s="20" t="str">
        <f t="shared" si="234"/>
        <v/>
      </c>
      <c r="AD450" s="20" t="str">
        <f t="shared" si="235"/>
        <v/>
      </c>
      <c r="AE450" s="20" t="str">
        <f>IF(E450="","",SUM( INDEX( $H$9, 1) : H450))</f>
        <v/>
      </c>
      <c r="AF450" s="20" t="str">
        <f t="shared" si="236"/>
        <v/>
      </c>
      <c r="AG450" s="20" t="str">
        <f>IF(E450="","",SUM($AF$9:AF450))</f>
        <v/>
      </c>
      <c r="AH450" s="43" t="str">
        <f t="shared" si="237"/>
        <v/>
      </c>
      <c r="AI450" s="20" t="str">
        <f t="shared" si="238"/>
        <v/>
      </c>
      <c r="AJ450" s="20" t="str">
        <f t="shared" si="239"/>
        <v/>
      </c>
      <c r="AK450" s="20" t="str">
        <f t="shared" si="240"/>
        <v/>
      </c>
      <c r="AL450" s="20" t="str">
        <f>IF(E450="","",SUM( INDEX($I$9, 1) : I450))</f>
        <v/>
      </c>
      <c r="AM450" s="20" t="str">
        <f t="shared" si="241"/>
        <v/>
      </c>
      <c r="AN450" s="20" t="str">
        <f>IF(E450="","",SUM( INDEX($AM$9, 1) : AM450))</f>
        <v/>
      </c>
      <c r="AO450" s="43" t="str">
        <f t="shared" si="242"/>
        <v/>
      </c>
      <c r="AP450" s="43" t="str">
        <f t="shared" si="243"/>
        <v/>
      </c>
      <c r="AQ450" s="35" t="str">
        <f t="shared" si="244"/>
        <v/>
      </c>
      <c r="AR450" s="35" t="str">
        <f t="shared" si="245"/>
        <v/>
      </c>
      <c r="AS450" s="35" t="str">
        <f t="shared" si="246"/>
        <v/>
      </c>
      <c r="AT450" s="35" t="str">
        <f t="shared" si="247"/>
        <v/>
      </c>
      <c r="AU450" s="35" t="str">
        <f t="shared" si="248"/>
        <v/>
      </c>
      <c r="AV450" s="35" t="str">
        <f t="shared" si="249"/>
        <v/>
      </c>
      <c r="AW450" s="58" t="str">
        <f t="shared" si="250"/>
        <v/>
      </c>
      <c r="AX450" s="62" t="str">
        <f t="shared" si="251"/>
        <v/>
      </c>
      <c r="AY450" s="62" t="str">
        <f t="shared" si="252"/>
        <v/>
      </c>
      <c r="AZ450" s="62" t="str">
        <f t="shared" si="253"/>
        <v/>
      </c>
      <c r="BA450" s="62" t="str">
        <f t="shared" si="254"/>
        <v/>
      </c>
      <c r="BB450" s="62" t="str">
        <f t="shared" si="255"/>
        <v/>
      </c>
      <c r="BC450" s="62" t="str">
        <f t="shared" si="256"/>
        <v/>
      </c>
      <c r="BD450" s="69" t="str">
        <f t="shared" si="257"/>
        <v/>
      </c>
      <c r="BE450" s="69" t="str">
        <f t="shared" si="258"/>
        <v/>
      </c>
      <c r="BF450" s="69" t="str">
        <f>IF(Z450=Z451,"",SUM(AW$9:AW450)-SUM(BF$9:BF449))</f>
        <v/>
      </c>
      <c r="BG450" s="12">
        <f t="shared" si="260"/>
        <v>442</v>
      </c>
    </row>
    <row r="451" spans="1:59" ht="20.100000000000001" customHeight="1">
      <c r="A451" s="13">
        <f t="shared" si="259"/>
        <v>443</v>
      </c>
      <c r="B451" s="153"/>
      <c r="C451" s="33"/>
      <c r="D451" s="33"/>
      <c r="E451" s="154"/>
      <c r="F451" s="155"/>
      <c r="G451" s="156"/>
      <c r="H451" s="19" t="str">
        <f t="shared" si="224"/>
        <v/>
      </c>
      <c r="I451" s="157"/>
      <c r="J451" s="19" t="str">
        <f t="shared" si="225"/>
        <v/>
      </c>
      <c r="K451" s="33"/>
      <c r="L451" s="34"/>
      <c r="M451" s="34"/>
      <c r="N451" s="19" t="str">
        <f t="shared" si="226"/>
        <v/>
      </c>
      <c r="O451" s="157"/>
      <c r="P451" s="19" t="str">
        <f t="shared" si="227"/>
        <v/>
      </c>
      <c r="Q451" s="19" t="str">
        <f t="shared" si="228"/>
        <v/>
      </c>
      <c r="R451" s="22"/>
      <c r="S451" s="33"/>
      <c r="T451" s="35" t="str">
        <f>IF(E451="","",Instructions!$B$5)</f>
        <v/>
      </c>
      <c r="U451" s="75" t="str">
        <f>IF(E451="","",Instructions!$C$5)</f>
        <v/>
      </c>
      <c r="V451" s="87" t="str">
        <f t="shared" si="229"/>
        <v/>
      </c>
      <c r="W451" s="72" t="str">
        <f>IF(E451="","",VLOOKUP(D451,Supervisors!$B$9:$F$32,5,FALSE))</f>
        <v/>
      </c>
      <c r="X451" s="72" t="str">
        <f>IF(E451="","",VLOOKUP(D451,Supervisors!$B$9:$G$32,6,FALSE))</f>
        <v/>
      </c>
      <c r="Y451" s="20" t="str">
        <f t="shared" si="230"/>
        <v/>
      </c>
      <c r="Z451" s="20" t="str">
        <f t="shared" si="231"/>
        <v/>
      </c>
      <c r="AA451" s="20" t="str">
        <f t="shared" si="232"/>
        <v/>
      </c>
      <c r="AB451" s="20" t="str">
        <f t="shared" si="233"/>
        <v/>
      </c>
      <c r="AC451" s="20" t="str">
        <f t="shared" si="234"/>
        <v/>
      </c>
      <c r="AD451" s="20" t="str">
        <f t="shared" si="235"/>
        <v/>
      </c>
      <c r="AE451" s="20" t="str">
        <f>IF(E451="","",SUM( INDEX( $H$9, 1) : H451))</f>
        <v/>
      </c>
      <c r="AF451" s="20" t="str">
        <f t="shared" si="236"/>
        <v/>
      </c>
      <c r="AG451" s="20" t="str">
        <f>IF(E451="","",SUM($AF$9:AF451))</f>
        <v/>
      </c>
      <c r="AH451" s="43" t="str">
        <f t="shared" si="237"/>
        <v/>
      </c>
      <c r="AI451" s="20" t="str">
        <f t="shared" si="238"/>
        <v/>
      </c>
      <c r="AJ451" s="20" t="str">
        <f t="shared" si="239"/>
        <v/>
      </c>
      <c r="AK451" s="20" t="str">
        <f t="shared" si="240"/>
        <v/>
      </c>
      <c r="AL451" s="20" t="str">
        <f>IF(E451="","",SUM( INDEX($I$9, 1) : I451))</f>
        <v/>
      </c>
      <c r="AM451" s="20" t="str">
        <f t="shared" si="241"/>
        <v/>
      </c>
      <c r="AN451" s="20" t="str">
        <f>IF(E451="","",SUM( INDEX($AM$9, 1) : AM451))</f>
        <v/>
      </c>
      <c r="AO451" s="43" t="str">
        <f t="shared" si="242"/>
        <v/>
      </c>
      <c r="AP451" s="43" t="str">
        <f t="shared" si="243"/>
        <v/>
      </c>
      <c r="AQ451" s="35" t="str">
        <f t="shared" si="244"/>
        <v/>
      </c>
      <c r="AR451" s="35" t="str">
        <f t="shared" si="245"/>
        <v/>
      </c>
      <c r="AS451" s="35" t="str">
        <f t="shared" si="246"/>
        <v/>
      </c>
      <c r="AT451" s="35" t="str">
        <f t="shared" si="247"/>
        <v/>
      </c>
      <c r="AU451" s="35" t="str">
        <f t="shared" si="248"/>
        <v/>
      </c>
      <c r="AV451" s="35" t="str">
        <f t="shared" si="249"/>
        <v/>
      </c>
      <c r="AW451" s="58" t="str">
        <f t="shared" si="250"/>
        <v/>
      </c>
      <c r="AX451" s="62" t="str">
        <f t="shared" si="251"/>
        <v/>
      </c>
      <c r="AY451" s="62" t="str">
        <f t="shared" si="252"/>
        <v/>
      </c>
      <c r="AZ451" s="62" t="str">
        <f t="shared" si="253"/>
        <v/>
      </c>
      <c r="BA451" s="62" t="str">
        <f t="shared" si="254"/>
        <v/>
      </c>
      <c r="BB451" s="62" t="str">
        <f t="shared" si="255"/>
        <v/>
      </c>
      <c r="BC451" s="62" t="str">
        <f t="shared" si="256"/>
        <v/>
      </c>
      <c r="BD451" s="69" t="str">
        <f t="shared" si="257"/>
        <v/>
      </c>
      <c r="BE451" s="69" t="str">
        <f t="shared" si="258"/>
        <v/>
      </c>
      <c r="BF451" s="69" t="str">
        <f>IF(Z451=Z452,"",SUM(AW$9:AW451)-SUM(BF$9:BF450))</f>
        <v/>
      </c>
      <c r="BG451" s="12">
        <f t="shared" si="260"/>
        <v>443</v>
      </c>
    </row>
    <row r="452" spans="1:59" ht="20.100000000000001" customHeight="1">
      <c r="A452" s="13">
        <f t="shared" si="259"/>
        <v>444</v>
      </c>
      <c r="B452" s="153"/>
      <c r="C452" s="33"/>
      <c r="D452" s="33"/>
      <c r="E452" s="154"/>
      <c r="F452" s="155"/>
      <c r="G452" s="156"/>
      <c r="H452" s="19" t="str">
        <f t="shared" si="224"/>
        <v/>
      </c>
      <c r="I452" s="157"/>
      <c r="J452" s="19" t="str">
        <f t="shared" si="225"/>
        <v/>
      </c>
      <c r="K452" s="33"/>
      <c r="L452" s="34"/>
      <c r="M452" s="34"/>
      <c r="N452" s="19" t="str">
        <f t="shared" si="226"/>
        <v/>
      </c>
      <c r="O452" s="157"/>
      <c r="P452" s="19" t="str">
        <f t="shared" si="227"/>
        <v/>
      </c>
      <c r="Q452" s="19" t="str">
        <f t="shared" si="228"/>
        <v/>
      </c>
      <c r="R452" s="22"/>
      <c r="S452" s="33"/>
      <c r="T452" s="35" t="str">
        <f>IF(E452="","",Instructions!$B$5)</f>
        <v/>
      </c>
      <c r="U452" s="75" t="str">
        <f>IF(E452="","",Instructions!$C$5)</f>
        <v/>
      </c>
      <c r="V452" s="87" t="str">
        <f t="shared" si="229"/>
        <v/>
      </c>
      <c r="W452" s="72" t="str">
        <f>IF(E452="","",VLOOKUP(D452,Supervisors!$B$9:$F$32,5,FALSE))</f>
        <v/>
      </c>
      <c r="X452" s="72" t="str">
        <f>IF(E452="","",VLOOKUP(D452,Supervisors!$B$9:$G$32,6,FALSE))</f>
        <v/>
      </c>
      <c r="Y452" s="20" t="str">
        <f t="shared" si="230"/>
        <v/>
      </c>
      <c r="Z452" s="20" t="str">
        <f t="shared" si="231"/>
        <v/>
      </c>
      <c r="AA452" s="20" t="str">
        <f t="shared" si="232"/>
        <v/>
      </c>
      <c r="AB452" s="20" t="str">
        <f t="shared" si="233"/>
        <v/>
      </c>
      <c r="AC452" s="20" t="str">
        <f t="shared" si="234"/>
        <v/>
      </c>
      <c r="AD452" s="20" t="str">
        <f t="shared" si="235"/>
        <v/>
      </c>
      <c r="AE452" s="20" t="str">
        <f>IF(E452="","",SUM( INDEX( $H$9, 1) : H452))</f>
        <v/>
      </c>
      <c r="AF452" s="20" t="str">
        <f t="shared" si="236"/>
        <v/>
      </c>
      <c r="AG452" s="20" t="str">
        <f>IF(E452="","",SUM($AF$9:AF452))</f>
        <v/>
      </c>
      <c r="AH452" s="43" t="str">
        <f t="shared" si="237"/>
        <v/>
      </c>
      <c r="AI452" s="20" t="str">
        <f t="shared" si="238"/>
        <v/>
      </c>
      <c r="AJ452" s="20" t="str">
        <f t="shared" si="239"/>
        <v/>
      </c>
      <c r="AK452" s="20" t="str">
        <f t="shared" si="240"/>
        <v/>
      </c>
      <c r="AL452" s="20" t="str">
        <f>IF(E452="","",SUM( INDEX($I$9, 1) : I452))</f>
        <v/>
      </c>
      <c r="AM452" s="20" t="str">
        <f t="shared" si="241"/>
        <v/>
      </c>
      <c r="AN452" s="20" t="str">
        <f>IF(E452="","",SUM( INDEX($AM$9, 1) : AM452))</f>
        <v/>
      </c>
      <c r="AO452" s="43" t="str">
        <f t="shared" si="242"/>
        <v/>
      </c>
      <c r="AP452" s="43" t="str">
        <f t="shared" si="243"/>
        <v/>
      </c>
      <c r="AQ452" s="35" t="str">
        <f t="shared" si="244"/>
        <v/>
      </c>
      <c r="AR452" s="35" t="str">
        <f t="shared" si="245"/>
        <v/>
      </c>
      <c r="AS452" s="35" t="str">
        <f t="shared" si="246"/>
        <v/>
      </c>
      <c r="AT452" s="35" t="str">
        <f t="shared" si="247"/>
        <v/>
      </c>
      <c r="AU452" s="35" t="str">
        <f t="shared" si="248"/>
        <v/>
      </c>
      <c r="AV452" s="35" t="str">
        <f t="shared" si="249"/>
        <v/>
      </c>
      <c r="AW452" s="58" t="str">
        <f t="shared" si="250"/>
        <v/>
      </c>
      <c r="AX452" s="62" t="str">
        <f t="shared" si="251"/>
        <v/>
      </c>
      <c r="AY452" s="62" t="str">
        <f t="shared" si="252"/>
        <v/>
      </c>
      <c r="AZ452" s="62" t="str">
        <f t="shared" si="253"/>
        <v/>
      </c>
      <c r="BA452" s="62" t="str">
        <f t="shared" si="254"/>
        <v/>
      </c>
      <c r="BB452" s="62" t="str">
        <f t="shared" si="255"/>
        <v/>
      </c>
      <c r="BC452" s="62" t="str">
        <f t="shared" si="256"/>
        <v/>
      </c>
      <c r="BD452" s="69" t="str">
        <f t="shared" si="257"/>
        <v/>
      </c>
      <c r="BE452" s="69" t="str">
        <f t="shared" si="258"/>
        <v/>
      </c>
      <c r="BF452" s="69" t="str">
        <f>IF(Z452=Z453,"",SUM(AW$9:AW452)-SUM(BF$9:BF451))</f>
        <v/>
      </c>
      <c r="BG452" s="12">
        <f t="shared" si="260"/>
        <v>444</v>
      </c>
    </row>
    <row r="453" spans="1:59" ht="20.100000000000001" customHeight="1">
      <c r="A453" s="13">
        <f t="shared" si="259"/>
        <v>445</v>
      </c>
      <c r="B453" s="153"/>
      <c r="C453" s="33"/>
      <c r="D453" s="33"/>
      <c r="E453" s="154"/>
      <c r="F453" s="155"/>
      <c r="G453" s="156"/>
      <c r="H453" s="19" t="str">
        <f t="shared" si="224"/>
        <v/>
      </c>
      <c r="I453" s="157"/>
      <c r="J453" s="19" t="str">
        <f t="shared" si="225"/>
        <v/>
      </c>
      <c r="K453" s="33"/>
      <c r="L453" s="34"/>
      <c r="M453" s="34"/>
      <c r="N453" s="19" t="str">
        <f t="shared" si="226"/>
        <v/>
      </c>
      <c r="O453" s="157"/>
      <c r="P453" s="19" t="str">
        <f t="shared" si="227"/>
        <v/>
      </c>
      <c r="Q453" s="19" t="str">
        <f t="shared" si="228"/>
        <v/>
      </c>
      <c r="R453" s="22"/>
      <c r="S453" s="33"/>
      <c r="T453" s="35" t="str">
        <f>IF(E453="","",Instructions!$B$5)</f>
        <v/>
      </c>
      <c r="U453" s="75" t="str">
        <f>IF(E453="","",Instructions!$C$5)</f>
        <v/>
      </c>
      <c r="V453" s="87" t="str">
        <f t="shared" si="229"/>
        <v/>
      </c>
      <c r="W453" s="72" t="str">
        <f>IF(E453="","",VLOOKUP(D453,Supervisors!$B$9:$F$32,5,FALSE))</f>
        <v/>
      </c>
      <c r="X453" s="72" t="str">
        <f>IF(E453="","",VLOOKUP(D453,Supervisors!$B$9:$G$32,6,FALSE))</f>
        <v/>
      </c>
      <c r="Y453" s="20" t="str">
        <f t="shared" si="230"/>
        <v/>
      </c>
      <c r="Z453" s="20" t="str">
        <f t="shared" si="231"/>
        <v/>
      </c>
      <c r="AA453" s="20" t="str">
        <f t="shared" si="232"/>
        <v/>
      </c>
      <c r="AB453" s="20" t="str">
        <f t="shared" si="233"/>
        <v/>
      </c>
      <c r="AC453" s="20" t="str">
        <f t="shared" si="234"/>
        <v/>
      </c>
      <c r="AD453" s="20" t="str">
        <f t="shared" si="235"/>
        <v/>
      </c>
      <c r="AE453" s="20" t="str">
        <f>IF(E453="","",SUM( INDEX( $H$9, 1) : H453))</f>
        <v/>
      </c>
      <c r="AF453" s="20" t="str">
        <f t="shared" si="236"/>
        <v/>
      </c>
      <c r="AG453" s="20" t="str">
        <f>IF(E453="","",SUM($AF$9:AF453))</f>
        <v/>
      </c>
      <c r="AH453" s="43" t="str">
        <f t="shared" si="237"/>
        <v/>
      </c>
      <c r="AI453" s="20" t="str">
        <f t="shared" si="238"/>
        <v/>
      </c>
      <c r="AJ453" s="20" t="str">
        <f t="shared" si="239"/>
        <v/>
      </c>
      <c r="AK453" s="20" t="str">
        <f t="shared" si="240"/>
        <v/>
      </c>
      <c r="AL453" s="20" t="str">
        <f>IF(E453="","",SUM( INDEX($I$9, 1) : I453))</f>
        <v/>
      </c>
      <c r="AM453" s="20" t="str">
        <f t="shared" si="241"/>
        <v/>
      </c>
      <c r="AN453" s="20" t="str">
        <f>IF(E453="","",SUM( INDEX($AM$9, 1) : AM453))</f>
        <v/>
      </c>
      <c r="AO453" s="43" t="str">
        <f t="shared" si="242"/>
        <v/>
      </c>
      <c r="AP453" s="43" t="str">
        <f t="shared" si="243"/>
        <v/>
      </c>
      <c r="AQ453" s="35" t="str">
        <f t="shared" si="244"/>
        <v/>
      </c>
      <c r="AR453" s="35" t="str">
        <f t="shared" si="245"/>
        <v/>
      </c>
      <c r="AS453" s="35" t="str">
        <f t="shared" si="246"/>
        <v/>
      </c>
      <c r="AT453" s="35" t="str">
        <f t="shared" si="247"/>
        <v/>
      </c>
      <c r="AU453" s="35" t="str">
        <f t="shared" si="248"/>
        <v/>
      </c>
      <c r="AV453" s="35" t="str">
        <f t="shared" si="249"/>
        <v/>
      </c>
      <c r="AW453" s="58" t="str">
        <f t="shared" si="250"/>
        <v/>
      </c>
      <c r="AX453" s="62" t="str">
        <f t="shared" si="251"/>
        <v/>
      </c>
      <c r="AY453" s="62" t="str">
        <f t="shared" si="252"/>
        <v/>
      </c>
      <c r="AZ453" s="62" t="str">
        <f t="shared" si="253"/>
        <v/>
      </c>
      <c r="BA453" s="62" t="str">
        <f t="shared" si="254"/>
        <v/>
      </c>
      <c r="BB453" s="62" t="str">
        <f t="shared" si="255"/>
        <v/>
      </c>
      <c r="BC453" s="62" t="str">
        <f t="shared" si="256"/>
        <v/>
      </c>
      <c r="BD453" s="69" t="str">
        <f t="shared" si="257"/>
        <v/>
      </c>
      <c r="BE453" s="69" t="str">
        <f t="shared" si="258"/>
        <v/>
      </c>
      <c r="BF453" s="69" t="str">
        <f>IF(Z453=Z454,"",SUM(AW$9:AW453)-SUM(BF$9:BF452))</f>
        <v/>
      </c>
      <c r="BG453" s="12">
        <f t="shared" si="260"/>
        <v>445</v>
      </c>
    </row>
    <row r="454" spans="1:59" ht="20.100000000000001" customHeight="1">
      <c r="A454" s="13">
        <f t="shared" si="259"/>
        <v>446</v>
      </c>
      <c r="B454" s="153"/>
      <c r="C454" s="33"/>
      <c r="D454" s="33"/>
      <c r="E454" s="154"/>
      <c r="F454" s="155"/>
      <c r="G454" s="156"/>
      <c r="H454" s="19" t="str">
        <f t="shared" si="224"/>
        <v/>
      </c>
      <c r="I454" s="157"/>
      <c r="J454" s="19" t="str">
        <f t="shared" si="225"/>
        <v/>
      </c>
      <c r="K454" s="33"/>
      <c r="L454" s="34"/>
      <c r="M454" s="34"/>
      <c r="N454" s="19" t="str">
        <f t="shared" si="226"/>
        <v/>
      </c>
      <c r="O454" s="157"/>
      <c r="P454" s="19" t="str">
        <f t="shared" si="227"/>
        <v/>
      </c>
      <c r="Q454" s="19" t="str">
        <f t="shared" si="228"/>
        <v/>
      </c>
      <c r="R454" s="22"/>
      <c r="S454" s="33"/>
      <c r="T454" s="35" t="str">
        <f>IF(E454="","",Instructions!$B$5)</f>
        <v/>
      </c>
      <c r="U454" s="75" t="str">
        <f>IF(E454="","",Instructions!$C$5)</f>
        <v/>
      </c>
      <c r="V454" s="87" t="str">
        <f t="shared" si="229"/>
        <v/>
      </c>
      <c r="W454" s="72" t="str">
        <f>IF(E454="","",VLOOKUP(D454,Supervisors!$B$9:$F$32,5,FALSE))</f>
        <v/>
      </c>
      <c r="X454" s="72" t="str">
        <f>IF(E454="","",VLOOKUP(D454,Supervisors!$B$9:$G$32,6,FALSE))</f>
        <v/>
      </c>
      <c r="Y454" s="20" t="str">
        <f t="shared" si="230"/>
        <v/>
      </c>
      <c r="Z454" s="20" t="str">
        <f t="shared" si="231"/>
        <v/>
      </c>
      <c r="AA454" s="20" t="str">
        <f t="shared" si="232"/>
        <v/>
      </c>
      <c r="AB454" s="20" t="str">
        <f t="shared" si="233"/>
        <v/>
      </c>
      <c r="AC454" s="20" t="str">
        <f t="shared" si="234"/>
        <v/>
      </c>
      <c r="AD454" s="20" t="str">
        <f t="shared" si="235"/>
        <v/>
      </c>
      <c r="AE454" s="20" t="str">
        <f>IF(E454="","",SUM( INDEX( $H$9, 1) : H454))</f>
        <v/>
      </c>
      <c r="AF454" s="20" t="str">
        <f t="shared" si="236"/>
        <v/>
      </c>
      <c r="AG454" s="20" t="str">
        <f>IF(E454="","",SUM($AF$9:AF454))</f>
        <v/>
      </c>
      <c r="AH454" s="43" t="str">
        <f t="shared" si="237"/>
        <v/>
      </c>
      <c r="AI454" s="20" t="str">
        <f t="shared" si="238"/>
        <v/>
      </c>
      <c r="AJ454" s="20" t="str">
        <f t="shared" si="239"/>
        <v/>
      </c>
      <c r="AK454" s="20" t="str">
        <f t="shared" si="240"/>
        <v/>
      </c>
      <c r="AL454" s="20" t="str">
        <f>IF(E454="","",SUM( INDEX($I$9, 1) : I454))</f>
        <v/>
      </c>
      <c r="AM454" s="20" t="str">
        <f t="shared" si="241"/>
        <v/>
      </c>
      <c r="AN454" s="20" t="str">
        <f>IF(E454="","",SUM( INDEX($AM$9, 1) : AM454))</f>
        <v/>
      </c>
      <c r="AO454" s="43" t="str">
        <f t="shared" si="242"/>
        <v/>
      </c>
      <c r="AP454" s="43" t="str">
        <f t="shared" si="243"/>
        <v/>
      </c>
      <c r="AQ454" s="35" t="str">
        <f t="shared" si="244"/>
        <v/>
      </c>
      <c r="AR454" s="35" t="str">
        <f t="shared" si="245"/>
        <v/>
      </c>
      <c r="AS454" s="35" t="str">
        <f t="shared" si="246"/>
        <v/>
      </c>
      <c r="AT454" s="35" t="str">
        <f t="shared" si="247"/>
        <v/>
      </c>
      <c r="AU454" s="35" t="str">
        <f t="shared" si="248"/>
        <v/>
      </c>
      <c r="AV454" s="35" t="str">
        <f t="shared" si="249"/>
        <v/>
      </c>
      <c r="AW454" s="58" t="str">
        <f t="shared" si="250"/>
        <v/>
      </c>
      <c r="AX454" s="62" t="str">
        <f t="shared" si="251"/>
        <v/>
      </c>
      <c r="AY454" s="62" t="str">
        <f t="shared" si="252"/>
        <v/>
      </c>
      <c r="AZ454" s="62" t="str">
        <f t="shared" si="253"/>
        <v/>
      </c>
      <c r="BA454" s="62" t="str">
        <f t="shared" si="254"/>
        <v/>
      </c>
      <c r="BB454" s="62" t="str">
        <f t="shared" si="255"/>
        <v/>
      </c>
      <c r="BC454" s="62" t="str">
        <f t="shared" si="256"/>
        <v/>
      </c>
      <c r="BD454" s="69" t="str">
        <f t="shared" si="257"/>
        <v/>
      </c>
      <c r="BE454" s="69" t="str">
        <f t="shared" si="258"/>
        <v/>
      </c>
      <c r="BF454" s="69" t="str">
        <f>IF(Z454=Z455,"",SUM(AW$9:AW454)-SUM(BF$9:BF453))</f>
        <v/>
      </c>
      <c r="BG454" s="12">
        <f t="shared" si="260"/>
        <v>446</v>
      </c>
    </row>
    <row r="455" spans="1:59" ht="20.100000000000001" customHeight="1">
      <c r="A455" s="13">
        <f t="shared" si="259"/>
        <v>447</v>
      </c>
      <c r="B455" s="153"/>
      <c r="C455" s="33"/>
      <c r="D455" s="33"/>
      <c r="E455" s="154"/>
      <c r="F455" s="155"/>
      <c r="G455" s="156"/>
      <c r="H455" s="19" t="str">
        <f t="shared" si="224"/>
        <v/>
      </c>
      <c r="I455" s="157"/>
      <c r="J455" s="19" t="str">
        <f t="shared" si="225"/>
        <v/>
      </c>
      <c r="K455" s="33"/>
      <c r="L455" s="34"/>
      <c r="M455" s="34"/>
      <c r="N455" s="19" t="str">
        <f t="shared" si="226"/>
        <v/>
      </c>
      <c r="O455" s="157"/>
      <c r="P455" s="19" t="str">
        <f t="shared" si="227"/>
        <v/>
      </c>
      <c r="Q455" s="19" t="str">
        <f t="shared" si="228"/>
        <v/>
      </c>
      <c r="R455" s="22"/>
      <c r="S455" s="33"/>
      <c r="T455" s="35" t="str">
        <f>IF(E455="","",Instructions!$B$5)</f>
        <v/>
      </c>
      <c r="U455" s="75" t="str">
        <f>IF(E455="","",Instructions!$C$5)</f>
        <v/>
      </c>
      <c r="V455" s="87" t="str">
        <f t="shared" si="229"/>
        <v/>
      </c>
      <c r="W455" s="72" t="str">
        <f>IF(E455="","",VLOOKUP(D455,Supervisors!$B$9:$F$32,5,FALSE))</f>
        <v/>
      </c>
      <c r="X455" s="72" t="str">
        <f>IF(E455="","",VLOOKUP(D455,Supervisors!$B$9:$G$32,6,FALSE))</f>
        <v/>
      </c>
      <c r="Y455" s="20" t="str">
        <f t="shared" si="230"/>
        <v/>
      </c>
      <c r="Z455" s="20" t="str">
        <f t="shared" si="231"/>
        <v/>
      </c>
      <c r="AA455" s="20" t="str">
        <f t="shared" si="232"/>
        <v/>
      </c>
      <c r="AB455" s="20" t="str">
        <f t="shared" si="233"/>
        <v/>
      </c>
      <c r="AC455" s="20" t="str">
        <f t="shared" si="234"/>
        <v/>
      </c>
      <c r="AD455" s="20" t="str">
        <f t="shared" si="235"/>
        <v/>
      </c>
      <c r="AE455" s="20" t="str">
        <f>IF(E455="","",SUM( INDEX( $H$9, 1) : H455))</f>
        <v/>
      </c>
      <c r="AF455" s="20" t="str">
        <f t="shared" si="236"/>
        <v/>
      </c>
      <c r="AG455" s="20" t="str">
        <f>IF(E455="","",SUM($AF$9:AF455))</f>
        <v/>
      </c>
      <c r="AH455" s="43" t="str">
        <f t="shared" si="237"/>
        <v/>
      </c>
      <c r="AI455" s="20" t="str">
        <f t="shared" si="238"/>
        <v/>
      </c>
      <c r="AJ455" s="20" t="str">
        <f t="shared" si="239"/>
        <v/>
      </c>
      <c r="AK455" s="20" t="str">
        <f t="shared" si="240"/>
        <v/>
      </c>
      <c r="AL455" s="20" t="str">
        <f>IF(E455="","",SUM( INDEX($I$9, 1) : I455))</f>
        <v/>
      </c>
      <c r="AM455" s="20" t="str">
        <f t="shared" si="241"/>
        <v/>
      </c>
      <c r="AN455" s="20" t="str">
        <f>IF(E455="","",SUM( INDEX($AM$9, 1) : AM455))</f>
        <v/>
      </c>
      <c r="AO455" s="43" t="str">
        <f t="shared" si="242"/>
        <v/>
      </c>
      <c r="AP455" s="43" t="str">
        <f t="shared" si="243"/>
        <v/>
      </c>
      <c r="AQ455" s="35" t="str">
        <f t="shared" si="244"/>
        <v/>
      </c>
      <c r="AR455" s="35" t="str">
        <f t="shared" si="245"/>
        <v/>
      </c>
      <c r="AS455" s="35" t="str">
        <f t="shared" si="246"/>
        <v/>
      </c>
      <c r="AT455" s="35" t="str">
        <f t="shared" si="247"/>
        <v/>
      </c>
      <c r="AU455" s="35" t="str">
        <f t="shared" si="248"/>
        <v/>
      </c>
      <c r="AV455" s="35" t="str">
        <f t="shared" si="249"/>
        <v/>
      </c>
      <c r="AW455" s="58" t="str">
        <f t="shared" si="250"/>
        <v/>
      </c>
      <c r="AX455" s="62" t="str">
        <f t="shared" si="251"/>
        <v/>
      </c>
      <c r="AY455" s="62" t="str">
        <f t="shared" si="252"/>
        <v/>
      </c>
      <c r="AZ455" s="62" t="str">
        <f t="shared" si="253"/>
        <v/>
      </c>
      <c r="BA455" s="62" t="str">
        <f t="shared" si="254"/>
        <v/>
      </c>
      <c r="BB455" s="62" t="str">
        <f t="shared" si="255"/>
        <v/>
      </c>
      <c r="BC455" s="62" t="str">
        <f t="shared" si="256"/>
        <v/>
      </c>
      <c r="BD455" s="69" t="str">
        <f t="shared" si="257"/>
        <v/>
      </c>
      <c r="BE455" s="69" t="str">
        <f t="shared" si="258"/>
        <v/>
      </c>
      <c r="BF455" s="69" t="str">
        <f>IF(Z455=Z456,"",SUM(AW$9:AW455)-SUM(BF$9:BF454))</f>
        <v/>
      </c>
      <c r="BG455" s="12">
        <f t="shared" si="260"/>
        <v>447</v>
      </c>
    </row>
    <row r="456" spans="1:59" ht="20.100000000000001" customHeight="1">
      <c r="A456" s="13">
        <f t="shared" si="259"/>
        <v>448</v>
      </c>
      <c r="B456" s="153"/>
      <c r="C456" s="33"/>
      <c r="D456" s="33"/>
      <c r="E456" s="154"/>
      <c r="F456" s="155"/>
      <c r="G456" s="156"/>
      <c r="H456" s="19" t="str">
        <f t="shared" si="224"/>
        <v/>
      </c>
      <c r="I456" s="157"/>
      <c r="J456" s="19" t="str">
        <f t="shared" si="225"/>
        <v/>
      </c>
      <c r="K456" s="33"/>
      <c r="L456" s="34"/>
      <c r="M456" s="34"/>
      <c r="N456" s="19" t="str">
        <f t="shared" si="226"/>
        <v/>
      </c>
      <c r="O456" s="157"/>
      <c r="P456" s="19" t="str">
        <f t="shared" si="227"/>
        <v/>
      </c>
      <c r="Q456" s="19" t="str">
        <f t="shared" si="228"/>
        <v/>
      </c>
      <c r="R456" s="22"/>
      <c r="S456" s="33"/>
      <c r="T456" s="35" t="str">
        <f>IF(E456="","",Instructions!$B$5)</f>
        <v/>
      </c>
      <c r="U456" s="75" t="str">
        <f>IF(E456="","",Instructions!$C$5)</f>
        <v/>
      </c>
      <c r="V456" s="87" t="str">
        <f t="shared" si="229"/>
        <v/>
      </c>
      <c r="W456" s="72" t="str">
        <f>IF(E456="","",VLOOKUP(D456,Supervisors!$B$9:$F$32,5,FALSE))</f>
        <v/>
      </c>
      <c r="X456" s="72" t="str">
        <f>IF(E456="","",VLOOKUP(D456,Supervisors!$B$9:$G$32,6,FALSE))</f>
        <v/>
      </c>
      <c r="Y456" s="20" t="str">
        <f t="shared" si="230"/>
        <v/>
      </c>
      <c r="Z456" s="20" t="str">
        <f t="shared" si="231"/>
        <v/>
      </c>
      <c r="AA456" s="20" t="str">
        <f t="shared" si="232"/>
        <v/>
      </c>
      <c r="AB456" s="20" t="str">
        <f t="shared" si="233"/>
        <v/>
      </c>
      <c r="AC456" s="20" t="str">
        <f t="shared" si="234"/>
        <v/>
      </c>
      <c r="AD456" s="20" t="str">
        <f t="shared" si="235"/>
        <v/>
      </c>
      <c r="AE456" s="20" t="str">
        <f>IF(E456="","",SUM( INDEX( $H$9, 1) : H456))</f>
        <v/>
      </c>
      <c r="AF456" s="20" t="str">
        <f t="shared" si="236"/>
        <v/>
      </c>
      <c r="AG456" s="20" t="str">
        <f>IF(E456="","",SUM($AF$9:AF456))</f>
        <v/>
      </c>
      <c r="AH456" s="43" t="str">
        <f t="shared" si="237"/>
        <v/>
      </c>
      <c r="AI456" s="20" t="str">
        <f t="shared" si="238"/>
        <v/>
      </c>
      <c r="AJ456" s="20" t="str">
        <f t="shared" si="239"/>
        <v/>
      </c>
      <c r="AK456" s="20" t="str">
        <f t="shared" si="240"/>
        <v/>
      </c>
      <c r="AL456" s="20" t="str">
        <f>IF(E456="","",SUM( INDEX($I$9, 1) : I456))</f>
        <v/>
      </c>
      <c r="AM456" s="20" t="str">
        <f t="shared" si="241"/>
        <v/>
      </c>
      <c r="AN456" s="20" t="str">
        <f>IF(E456="","",SUM( INDEX($AM$9, 1) : AM456))</f>
        <v/>
      </c>
      <c r="AO456" s="43" t="str">
        <f t="shared" si="242"/>
        <v/>
      </c>
      <c r="AP456" s="43" t="str">
        <f t="shared" si="243"/>
        <v/>
      </c>
      <c r="AQ456" s="35" t="str">
        <f t="shared" si="244"/>
        <v/>
      </c>
      <c r="AR456" s="35" t="str">
        <f t="shared" si="245"/>
        <v/>
      </c>
      <c r="AS456" s="35" t="str">
        <f t="shared" si="246"/>
        <v/>
      </c>
      <c r="AT456" s="35" t="str">
        <f t="shared" si="247"/>
        <v/>
      </c>
      <c r="AU456" s="35" t="str">
        <f t="shared" si="248"/>
        <v/>
      </c>
      <c r="AV456" s="35" t="str">
        <f t="shared" si="249"/>
        <v/>
      </c>
      <c r="AW456" s="58" t="str">
        <f t="shared" si="250"/>
        <v/>
      </c>
      <c r="AX456" s="62" t="str">
        <f t="shared" si="251"/>
        <v/>
      </c>
      <c r="AY456" s="62" t="str">
        <f t="shared" si="252"/>
        <v/>
      </c>
      <c r="AZ456" s="62" t="str">
        <f t="shared" si="253"/>
        <v/>
      </c>
      <c r="BA456" s="62" t="str">
        <f t="shared" si="254"/>
        <v/>
      </c>
      <c r="BB456" s="62" t="str">
        <f t="shared" si="255"/>
        <v/>
      </c>
      <c r="BC456" s="62" t="str">
        <f t="shared" si="256"/>
        <v/>
      </c>
      <c r="BD456" s="69" t="str">
        <f t="shared" si="257"/>
        <v/>
      </c>
      <c r="BE456" s="69" t="str">
        <f t="shared" si="258"/>
        <v/>
      </c>
      <c r="BF456" s="69" t="str">
        <f>IF(Z456=Z457,"",SUM(AW$9:AW456)-SUM(BF$9:BF455))</f>
        <v/>
      </c>
      <c r="BG456" s="12">
        <f t="shared" si="260"/>
        <v>448</v>
      </c>
    </row>
    <row r="457" spans="1:59" ht="20.100000000000001" customHeight="1">
      <c r="A457" s="13">
        <f t="shared" si="259"/>
        <v>449</v>
      </c>
      <c r="B457" s="153"/>
      <c r="C457" s="33"/>
      <c r="D457" s="33"/>
      <c r="E457" s="154"/>
      <c r="F457" s="155"/>
      <c r="G457" s="156"/>
      <c r="H457" s="19" t="str">
        <f t="shared" ref="H457:H520" si="261">IF(E457="","",(ROUND((G457-F457),2) * 24))</f>
        <v/>
      </c>
      <c r="I457" s="157"/>
      <c r="J457" s="19" t="str">
        <f t="shared" ref="J457:J520" si="262">IF(H457="","",H457-I457)</f>
        <v/>
      </c>
      <c r="K457" s="33"/>
      <c r="L457" s="34"/>
      <c r="M457" s="34"/>
      <c r="N457" s="19" t="str">
        <f t="shared" ref="N457:N520" si="263">IF(E457="","",(ROUND((M457-L457),2) * 24))</f>
        <v/>
      </c>
      <c r="O457" s="157"/>
      <c r="P457" s="19" t="str">
        <f t="shared" ref="P457:P520" si="264">IF(N457=0,"",IF(ISERROR(N457-O457),"",N457-O457))</f>
        <v/>
      </c>
      <c r="Q457" s="19" t="str">
        <f t="shared" ref="Q457:Q520" si="265">IF(H457="","",H457-N457)</f>
        <v/>
      </c>
      <c r="R457" s="22"/>
      <c r="S457" s="33"/>
      <c r="T457" s="35" t="str">
        <f>IF(E457="","",Instructions!$B$5)</f>
        <v/>
      </c>
      <c r="U457" s="75" t="str">
        <f>IF(E457="","",Instructions!$C$5)</f>
        <v/>
      </c>
      <c r="V457" s="87" t="str">
        <f t="shared" ref="V457:V520" si="266">IF(E457="","",IF(U457="BCBA",1,IF(U457="BCaBA",2,"")))</f>
        <v/>
      </c>
      <c r="W457" s="72" t="str">
        <f>IF(E457="","",VLOOKUP(D457,Supervisors!$B$9:$F$32,5,FALSE))</f>
        <v/>
      </c>
      <c r="X457" s="72" t="str">
        <f>IF(E457="","",VLOOKUP(D457,Supervisors!$B$9:$G$32,6,FALSE))</f>
        <v/>
      </c>
      <c r="Y457" s="20" t="str">
        <f t="shared" ref="Y457:Y520" si="267">IF(E457="","",TEXT(E457,"yyyy"))</f>
        <v/>
      </c>
      <c r="Z457" s="20" t="str">
        <f t="shared" ref="Z457:Z520" si="268">IF(E457="","",TEXT(E457,"mmmm"))</f>
        <v/>
      </c>
      <c r="AA457" s="20" t="str">
        <f t="shared" ref="AA457:AA520" si="269">IF(E457="","",TEXT(E457,"dd"))</f>
        <v/>
      </c>
      <c r="AB457" s="20" t="str">
        <f t="shared" ref="AB457:AB520" si="270">IF(E457="","",TEXT(E457, "yyyy-mm"))</f>
        <v/>
      </c>
      <c r="AC457" s="20" t="str">
        <f t="shared" ref="AC457:AC520" si="271">IF(E457="","",IF(B457="Supervised Independent Fieldwork", "-1", IF(B457="Practicum", "-2", IF(B457="Intensive Practicum","-3",""))))</f>
        <v/>
      </c>
      <c r="AD457" s="20" t="str">
        <f t="shared" ref="AD457:AD520" si="272">AB457&amp;AC457</f>
        <v/>
      </c>
      <c r="AE457" s="20" t="str">
        <f>IF(E457="","",SUM( INDEX( $H$9, 1) : H457))</f>
        <v/>
      </c>
      <c r="AF457" s="20" t="str">
        <f t="shared" ref="AF457:AF520" si="273">IF(E457="","",IF(B457="Supervised Independent Fieldwork",H457, IF(B457="Practicum",H457*1.5,IF(B457="Intensive Practicum",H457*2,""))))</f>
        <v/>
      </c>
      <c r="AG457" s="20" t="str">
        <f>IF(E457="","",SUM($AF$9:AF457))</f>
        <v/>
      </c>
      <c r="AH457" s="43" t="str">
        <f t="shared" ref="AH457:AH520" si="274">IF(E457="","",IF(U457="BCBA",AG457/1500,IF(U457="BCaBA",AG457/1000,"")))</f>
        <v/>
      </c>
      <c r="AI457" s="20" t="str">
        <f t="shared" ref="AI457:AI520" si="275">IF(E457="","",IF(B457="Supervised Independent Fieldwork",H457,""))</f>
        <v/>
      </c>
      <c r="AJ457" s="20" t="str">
        <f t="shared" ref="AJ457:AJ520" si="276">IF(E457="","",IF(B457="Practicum",H457,""))</f>
        <v/>
      </c>
      <c r="AK457" s="20" t="str">
        <f t="shared" ref="AK457:AK520" si="277">IF(E457="","",IF(B457="Intensive Practicum",H457,""))</f>
        <v/>
      </c>
      <c r="AL457" s="20" t="str">
        <f>IF(E457="","",SUM( INDEX($I$9, 1) : I457))</f>
        <v/>
      </c>
      <c r="AM457" s="20" t="str">
        <f t="shared" ref="AM457:AM520" si="278">IF(E457="","",IF(B457="Supervised Independent Fieldwork",I457, IF(B457="Practicum",I457*1.5,IF(B457="Intensive Practicum",I457*2,""))))</f>
        <v/>
      </c>
      <c r="AN457" s="20" t="str">
        <f>IF(E457="","",SUM( INDEX($AM$9, 1) : AM457))</f>
        <v/>
      </c>
      <c r="AO457" s="43" t="str">
        <f t="shared" ref="AO457:AO520" si="279">IF(E457="","",IF(U457="BCaBA",MIN(100%,AN457/1000), IF(U457="BCBA",MIN(100%,AN457/1500),0)))</f>
        <v/>
      </c>
      <c r="AP457" s="43" t="str">
        <f t="shared" ref="AP457:AP520" si="280">IF(Z457=Z458,"",AO457)</f>
        <v/>
      </c>
      <c r="AQ457" s="35" t="str">
        <f t="shared" ref="AQ457:AQ520" si="281">IF(E457="","",IF(OR(K457="No Supervision Session",K457=""),1,""))</f>
        <v/>
      </c>
      <c r="AR457" s="35" t="str">
        <f t="shared" ref="AR457:AR520" si="282">IF(E457="","",IF(K457="Face-to-Face",1,""))</f>
        <v/>
      </c>
      <c r="AS457" s="35" t="str">
        <f t="shared" ref="AS457:AS520" si="283">IF(E457="","",IF(K457="Video Conferencing",1,""))</f>
        <v/>
      </c>
      <c r="AT457" s="35" t="str">
        <f t="shared" ref="AT457:AT520" si="284">IF(E457="","",IF(K457="Telephone",1,""))</f>
        <v/>
      </c>
      <c r="AU457" s="35" t="str">
        <f t="shared" ref="AU457:AU520" si="285">IF(E457="","",IF(N457&gt;0,COUNT(N457),""))</f>
        <v/>
      </c>
      <c r="AV457" s="35" t="str">
        <f t="shared" ref="AV457:AV520" si="286">IF(E457="","",IF(E457="","",IF(R457="Yes",1,"")))</f>
        <v/>
      </c>
      <c r="AW457" s="58" t="str">
        <f t="shared" ref="AW457:AW520" si="287">IF(E457="","",IF(E457&lt;X457,1,IF(E457&lt;W457,1,"")))</f>
        <v/>
      </c>
      <c r="AX457" s="62" t="str">
        <f t="shared" ref="AX457:AX520" si="288">IF(E457="","",IF(AW457="",H457,0))</f>
        <v/>
      </c>
      <c r="AY457" s="62" t="str">
        <f t="shared" ref="AY457:AY520" si="289">IF(E457="","",IF(AW457="", I457,0))</f>
        <v/>
      </c>
      <c r="AZ457" s="62" t="str">
        <f t="shared" ref="AZ457:AZ520" si="290">IF(E457="","",IF(AW457&lt;&gt;"",0,IF(B457="Supervised Independent Fieldwork",AX457,IF(B457="Practicum",AX457*1.5,IF(B457="Intensive Practicum",AX457*2,0)))))</f>
        <v/>
      </c>
      <c r="BA457" s="62" t="str">
        <f t="shared" ref="BA457:BA520" si="291">IF(E457="","",IF(AW457="", N457,0))</f>
        <v/>
      </c>
      <c r="BB457" s="62" t="str">
        <f t="shared" ref="BB457:BB520" si="292">IF(E457="","",IF(AW457="",P457,0))</f>
        <v/>
      </c>
      <c r="BC457" s="62" t="str">
        <f t="shared" ref="BC457:BC520" si="293">IF(E457="","",IF(AW457="",Q457,0))</f>
        <v/>
      </c>
      <c r="BD457" s="69" t="str">
        <f t="shared" ref="BD457:BD520" si="294">IF(AW457="", AU457,"")</f>
        <v/>
      </c>
      <c r="BE457" s="69" t="str">
        <f t="shared" ref="BE457:BE520" si="295">IF(AW457="", AV457,"")</f>
        <v/>
      </c>
      <c r="BF457" s="69" t="str">
        <f>IF(Z457=Z458,"",SUM(AW$9:AW457)-SUM(BF$9:BF456))</f>
        <v/>
      </c>
      <c r="BG457" s="12">
        <f t="shared" si="260"/>
        <v>449</v>
      </c>
    </row>
    <row r="458" spans="1:59" ht="20.100000000000001" customHeight="1">
      <c r="A458" s="13">
        <f t="shared" si="259"/>
        <v>450</v>
      </c>
      <c r="B458" s="153"/>
      <c r="C458" s="33"/>
      <c r="D458" s="33"/>
      <c r="E458" s="154"/>
      <c r="F458" s="155"/>
      <c r="G458" s="156"/>
      <c r="H458" s="19" t="str">
        <f t="shared" si="261"/>
        <v/>
      </c>
      <c r="I458" s="157"/>
      <c r="J458" s="19" t="str">
        <f t="shared" si="262"/>
        <v/>
      </c>
      <c r="K458" s="33"/>
      <c r="L458" s="34"/>
      <c r="M458" s="34"/>
      <c r="N458" s="19" t="str">
        <f t="shared" si="263"/>
        <v/>
      </c>
      <c r="O458" s="157"/>
      <c r="P458" s="19" t="str">
        <f t="shared" si="264"/>
        <v/>
      </c>
      <c r="Q458" s="19" t="str">
        <f t="shared" si="265"/>
        <v/>
      </c>
      <c r="R458" s="22"/>
      <c r="S458" s="33"/>
      <c r="T458" s="35" t="str">
        <f>IF(E458="","",Instructions!$B$5)</f>
        <v/>
      </c>
      <c r="U458" s="75" t="str">
        <f>IF(E458="","",Instructions!$C$5)</f>
        <v/>
      </c>
      <c r="V458" s="87" t="str">
        <f t="shared" si="266"/>
        <v/>
      </c>
      <c r="W458" s="72" t="str">
        <f>IF(E458="","",VLOOKUP(D458,Supervisors!$B$9:$F$32,5,FALSE))</f>
        <v/>
      </c>
      <c r="X458" s="72" t="str">
        <f>IF(E458="","",VLOOKUP(D458,Supervisors!$B$9:$G$32,6,FALSE))</f>
        <v/>
      </c>
      <c r="Y458" s="20" t="str">
        <f t="shared" si="267"/>
        <v/>
      </c>
      <c r="Z458" s="20" t="str">
        <f t="shared" si="268"/>
        <v/>
      </c>
      <c r="AA458" s="20" t="str">
        <f t="shared" si="269"/>
        <v/>
      </c>
      <c r="AB458" s="20" t="str">
        <f t="shared" si="270"/>
        <v/>
      </c>
      <c r="AC458" s="20" t="str">
        <f t="shared" si="271"/>
        <v/>
      </c>
      <c r="AD458" s="20" t="str">
        <f t="shared" si="272"/>
        <v/>
      </c>
      <c r="AE458" s="20" t="str">
        <f>IF(E458="","",SUM( INDEX( $H$9, 1) : H458))</f>
        <v/>
      </c>
      <c r="AF458" s="20" t="str">
        <f t="shared" si="273"/>
        <v/>
      </c>
      <c r="AG458" s="20" t="str">
        <f>IF(E458="","",SUM($AF$9:AF458))</f>
        <v/>
      </c>
      <c r="AH458" s="43" t="str">
        <f t="shared" si="274"/>
        <v/>
      </c>
      <c r="AI458" s="20" t="str">
        <f t="shared" si="275"/>
        <v/>
      </c>
      <c r="AJ458" s="20" t="str">
        <f t="shared" si="276"/>
        <v/>
      </c>
      <c r="AK458" s="20" t="str">
        <f t="shared" si="277"/>
        <v/>
      </c>
      <c r="AL458" s="20" t="str">
        <f>IF(E458="","",SUM( INDEX($I$9, 1) : I458))</f>
        <v/>
      </c>
      <c r="AM458" s="20" t="str">
        <f t="shared" si="278"/>
        <v/>
      </c>
      <c r="AN458" s="20" t="str">
        <f>IF(E458="","",SUM( INDEX($AM$9, 1) : AM458))</f>
        <v/>
      </c>
      <c r="AO458" s="43" t="str">
        <f t="shared" si="279"/>
        <v/>
      </c>
      <c r="AP458" s="43" t="str">
        <f t="shared" si="280"/>
        <v/>
      </c>
      <c r="AQ458" s="35" t="str">
        <f t="shared" si="281"/>
        <v/>
      </c>
      <c r="AR458" s="35" t="str">
        <f t="shared" si="282"/>
        <v/>
      </c>
      <c r="AS458" s="35" t="str">
        <f t="shared" si="283"/>
        <v/>
      </c>
      <c r="AT458" s="35" t="str">
        <f t="shared" si="284"/>
        <v/>
      </c>
      <c r="AU458" s="35" t="str">
        <f t="shared" si="285"/>
        <v/>
      </c>
      <c r="AV458" s="35" t="str">
        <f t="shared" si="286"/>
        <v/>
      </c>
      <c r="AW458" s="58" t="str">
        <f t="shared" si="287"/>
        <v/>
      </c>
      <c r="AX458" s="62" t="str">
        <f t="shared" si="288"/>
        <v/>
      </c>
      <c r="AY458" s="62" t="str">
        <f t="shared" si="289"/>
        <v/>
      </c>
      <c r="AZ458" s="62" t="str">
        <f t="shared" si="290"/>
        <v/>
      </c>
      <c r="BA458" s="62" t="str">
        <f t="shared" si="291"/>
        <v/>
      </c>
      <c r="BB458" s="62" t="str">
        <f t="shared" si="292"/>
        <v/>
      </c>
      <c r="BC458" s="62" t="str">
        <f t="shared" si="293"/>
        <v/>
      </c>
      <c r="BD458" s="69" t="str">
        <f t="shared" si="294"/>
        <v/>
      </c>
      <c r="BE458" s="69" t="str">
        <f t="shared" si="295"/>
        <v/>
      </c>
      <c r="BF458" s="69" t="str">
        <f>IF(Z458=Z459,"",SUM(AW$9:AW458)-SUM(BF$9:BF457))</f>
        <v/>
      </c>
      <c r="BG458" s="12">
        <f t="shared" si="260"/>
        <v>450</v>
      </c>
    </row>
    <row r="459" spans="1:59" ht="20.100000000000001" customHeight="1">
      <c r="A459" s="13">
        <f t="shared" si="259"/>
        <v>451</v>
      </c>
      <c r="B459" s="153"/>
      <c r="C459" s="33"/>
      <c r="D459" s="33"/>
      <c r="E459" s="154"/>
      <c r="F459" s="155"/>
      <c r="G459" s="156"/>
      <c r="H459" s="19" t="str">
        <f t="shared" si="261"/>
        <v/>
      </c>
      <c r="I459" s="157"/>
      <c r="J459" s="19" t="str">
        <f t="shared" si="262"/>
        <v/>
      </c>
      <c r="K459" s="33"/>
      <c r="L459" s="34"/>
      <c r="M459" s="34"/>
      <c r="N459" s="19" t="str">
        <f t="shared" si="263"/>
        <v/>
      </c>
      <c r="O459" s="157"/>
      <c r="P459" s="19" t="str">
        <f t="shared" si="264"/>
        <v/>
      </c>
      <c r="Q459" s="19" t="str">
        <f t="shared" si="265"/>
        <v/>
      </c>
      <c r="R459" s="22"/>
      <c r="S459" s="33"/>
      <c r="T459" s="35" t="str">
        <f>IF(E459="","",Instructions!$B$5)</f>
        <v/>
      </c>
      <c r="U459" s="75" t="str">
        <f>IF(E459="","",Instructions!$C$5)</f>
        <v/>
      </c>
      <c r="V459" s="87" t="str">
        <f t="shared" si="266"/>
        <v/>
      </c>
      <c r="W459" s="72" t="str">
        <f>IF(E459="","",VLOOKUP(D459,Supervisors!$B$9:$F$32,5,FALSE))</f>
        <v/>
      </c>
      <c r="X459" s="72" t="str">
        <f>IF(E459="","",VLOOKUP(D459,Supervisors!$B$9:$G$32,6,FALSE))</f>
        <v/>
      </c>
      <c r="Y459" s="20" t="str">
        <f t="shared" si="267"/>
        <v/>
      </c>
      <c r="Z459" s="20" t="str">
        <f t="shared" si="268"/>
        <v/>
      </c>
      <c r="AA459" s="20" t="str">
        <f t="shared" si="269"/>
        <v/>
      </c>
      <c r="AB459" s="20" t="str">
        <f t="shared" si="270"/>
        <v/>
      </c>
      <c r="AC459" s="20" t="str">
        <f t="shared" si="271"/>
        <v/>
      </c>
      <c r="AD459" s="20" t="str">
        <f t="shared" si="272"/>
        <v/>
      </c>
      <c r="AE459" s="20" t="str">
        <f>IF(E459="","",SUM( INDEX( $H$9, 1) : H459))</f>
        <v/>
      </c>
      <c r="AF459" s="20" t="str">
        <f t="shared" si="273"/>
        <v/>
      </c>
      <c r="AG459" s="20" t="str">
        <f>IF(E459="","",SUM($AF$9:AF459))</f>
        <v/>
      </c>
      <c r="AH459" s="43" t="str">
        <f t="shared" si="274"/>
        <v/>
      </c>
      <c r="AI459" s="20" t="str">
        <f t="shared" si="275"/>
        <v/>
      </c>
      <c r="AJ459" s="20" t="str">
        <f t="shared" si="276"/>
        <v/>
      </c>
      <c r="AK459" s="20" t="str">
        <f t="shared" si="277"/>
        <v/>
      </c>
      <c r="AL459" s="20" t="str">
        <f>IF(E459="","",SUM( INDEX($I$9, 1) : I459))</f>
        <v/>
      </c>
      <c r="AM459" s="20" t="str">
        <f t="shared" si="278"/>
        <v/>
      </c>
      <c r="AN459" s="20" t="str">
        <f>IF(E459="","",SUM( INDEX($AM$9, 1) : AM459))</f>
        <v/>
      </c>
      <c r="AO459" s="43" t="str">
        <f t="shared" si="279"/>
        <v/>
      </c>
      <c r="AP459" s="43" t="str">
        <f t="shared" si="280"/>
        <v/>
      </c>
      <c r="AQ459" s="35" t="str">
        <f t="shared" si="281"/>
        <v/>
      </c>
      <c r="AR459" s="35" t="str">
        <f t="shared" si="282"/>
        <v/>
      </c>
      <c r="AS459" s="35" t="str">
        <f t="shared" si="283"/>
        <v/>
      </c>
      <c r="AT459" s="35" t="str">
        <f t="shared" si="284"/>
        <v/>
      </c>
      <c r="AU459" s="35" t="str">
        <f t="shared" si="285"/>
        <v/>
      </c>
      <c r="AV459" s="35" t="str">
        <f t="shared" si="286"/>
        <v/>
      </c>
      <c r="AW459" s="58" t="str">
        <f t="shared" si="287"/>
        <v/>
      </c>
      <c r="AX459" s="62" t="str">
        <f t="shared" si="288"/>
        <v/>
      </c>
      <c r="AY459" s="62" t="str">
        <f t="shared" si="289"/>
        <v/>
      </c>
      <c r="AZ459" s="62" t="str">
        <f t="shared" si="290"/>
        <v/>
      </c>
      <c r="BA459" s="62" t="str">
        <f t="shared" si="291"/>
        <v/>
      </c>
      <c r="BB459" s="62" t="str">
        <f t="shared" si="292"/>
        <v/>
      </c>
      <c r="BC459" s="62" t="str">
        <f t="shared" si="293"/>
        <v/>
      </c>
      <c r="BD459" s="69" t="str">
        <f t="shared" si="294"/>
        <v/>
      </c>
      <c r="BE459" s="69" t="str">
        <f t="shared" si="295"/>
        <v/>
      </c>
      <c r="BF459" s="69" t="str">
        <f>IF(Z459=Z460,"",SUM(AW$9:AW459)-SUM(BF$9:BF458))</f>
        <v/>
      </c>
      <c r="BG459" s="12">
        <f t="shared" si="260"/>
        <v>451</v>
      </c>
    </row>
    <row r="460" spans="1:59" ht="20.100000000000001" customHeight="1">
      <c r="A460" s="13">
        <f t="shared" si="259"/>
        <v>452</v>
      </c>
      <c r="B460" s="153"/>
      <c r="C460" s="33"/>
      <c r="D460" s="33"/>
      <c r="E460" s="154"/>
      <c r="F460" s="155"/>
      <c r="G460" s="156"/>
      <c r="H460" s="19" t="str">
        <f t="shared" si="261"/>
        <v/>
      </c>
      <c r="I460" s="157"/>
      <c r="J460" s="19" t="str">
        <f t="shared" si="262"/>
        <v/>
      </c>
      <c r="K460" s="33"/>
      <c r="L460" s="34"/>
      <c r="M460" s="34"/>
      <c r="N460" s="19" t="str">
        <f t="shared" si="263"/>
        <v/>
      </c>
      <c r="O460" s="157"/>
      <c r="P460" s="19" t="str">
        <f t="shared" si="264"/>
        <v/>
      </c>
      <c r="Q460" s="19" t="str">
        <f t="shared" si="265"/>
        <v/>
      </c>
      <c r="R460" s="22"/>
      <c r="S460" s="33"/>
      <c r="T460" s="35" t="str">
        <f>IF(E460="","",Instructions!$B$5)</f>
        <v/>
      </c>
      <c r="U460" s="75" t="str">
        <f>IF(E460="","",Instructions!$C$5)</f>
        <v/>
      </c>
      <c r="V460" s="87" t="str">
        <f t="shared" si="266"/>
        <v/>
      </c>
      <c r="W460" s="72" t="str">
        <f>IF(E460="","",VLOOKUP(D460,Supervisors!$B$9:$F$32,5,FALSE))</f>
        <v/>
      </c>
      <c r="X460" s="72" t="str">
        <f>IF(E460="","",VLOOKUP(D460,Supervisors!$B$9:$G$32,6,FALSE))</f>
        <v/>
      </c>
      <c r="Y460" s="20" t="str">
        <f t="shared" si="267"/>
        <v/>
      </c>
      <c r="Z460" s="20" t="str">
        <f t="shared" si="268"/>
        <v/>
      </c>
      <c r="AA460" s="20" t="str">
        <f t="shared" si="269"/>
        <v/>
      </c>
      <c r="AB460" s="20" t="str">
        <f t="shared" si="270"/>
        <v/>
      </c>
      <c r="AC460" s="20" t="str">
        <f t="shared" si="271"/>
        <v/>
      </c>
      <c r="AD460" s="20" t="str">
        <f t="shared" si="272"/>
        <v/>
      </c>
      <c r="AE460" s="20" t="str">
        <f>IF(E460="","",SUM( INDEX( $H$9, 1) : H460))</f>
        <v/>
      </c>
      <c r="AF460" s="20" t="str">
        <f t="shared" si="273"/>
        <v/>
      </c>
      <c r="AG460" s="20" t="str">
        <f>IF(E460="","",SUM($AF$9:AF460))</f>
        <v/>
      </c>
      <c r="AH460" s="43" t="str">
        <f t="shared" si="274"/>
        <v/>
      </c>
      <c r="AI460" s="20" t="str">
        <f t="shared" si="275"/>
        <v/>
      </c>
      <c r="AJ460" s="20" t="str">
        <f t="shared" si="276"/>
        <v/>
      </c>
      <c r="AK460" s="20" t="str">
        <f t="shared" si="277"/>
        <v/>
      </c>
      <c r="AL460" s="20" t="str">
        <f>IF(E460="","",SUM( INDEX($I$9, 1) : I460))</f>
        <v/>
      </c>
      <c r="AM460" s="20" t="str">
        <f t="shared" si="278"/>
        <v/>
      </c>
      <c r="AN460" s="20" t="str">
        <f>IF(E460="","",SUM( INDEX($AM$9, 1) : AM460))</f>
        <v/>
      </c>
      <c r="AO460" s="43" t="str">
        <f t="shared" si="279"/>
        <v/>
      </c>
      <c r="AP460" s="43" t="str">
        <f t="shared" si="280"/>
        <v/>
      </c>
      <c r="AQ460" s="35" t="str">
        <f t="shared" si="281"/>
        <v/>
      </c>
      <c r="AR460" s="35" t="str">
        <f t="shared" si="282"/>
        <v/>
      </c>
      <c r="AS460" s="35" t="str">
        <f t="shared" si="283"/>
        <v/>
      </c>
      <c r="AT460" s="35" t="str">
        <f t="shared" si="284"/>
        <v/>
      </c>
      <c r="AU460" s="35" t="str">
        <f t="shared" si="285"/>
        <v/>
      </c>
      <c r="AV460" s="35" t="str">
        <f t="shared" si="286"/>
        <v/>
      </c>
      <c r="AW460" s="58" t="str">
        <f t="shared" si="287"/>
        <v/>
      </c>
      <c r="AX460" s="62" t="str">
        <f t="shared" si="288"/>
        <v/>
      </c>
      <c r="AY460" s="62" t="str">
        <f t="shared" si="289"/>
        <v/>
      </c>
      <c r="AZ460" s="62" t="str">
        <f t="shared" si="290"/>
        <v/>
      </c>
      <c r="BA460" s="62" t="str">
        <f t="shared" si="291"/>
        <v/>
      </c>
      <c r="BB460" s="62" t="str">
        <f t="shared" si="292"/>
        <v/>
      </c>
      <c r="BC460" s="62" t="str">
        <f t="shared" si="293"/>
        <v/>
      </c>
      <c r="BD460" s="69" t="str">
        <f t="shared" si="294"/>
        <v/>
      </c>
      <c r="BE460" s="69" t="str">
        <f t="shared" si="295"/>
        <v/>
      </c>
      <c r="BF460" s="69" t="str">
        <f>IF(Z460=Z461,"",SUM(AW$9:AW460)-SUM(BF$9:BF459))</f>
        <v/>
      </c>
      <c r="BG460" s="12">
        <f t="shared" si="260"/>
        <v>452</v>
      </c>
    </row>
    <row r="461" spans="1:59" ht="20.100000000000001" customHeight="1">
      <c r="A461" s="13">
        <f t="shared" si="259"/>
        <v>453</v>
      </c>
      <c r="B461" s="153"/>
      <c r="C461" s="33"/>
      <c r="D461" s="33"/>
      <c r="E461" s="154"/>
      <c r="F461" s="155"/>
      <c r="G461" s="156"/>
      <c r="H461" s="19" t="str">
        <f t="shared" si="261"/>
        <v/>
      </c>
      <c r="I461" s="157"/>
      <c r="J461" s="19" t="str">
        <f t="shared" si="262"/>
        <v/>
      </c>
      <c r="K461" s="33"/>
      <c r="L461" s="34"/>
      <c r="M461" s="34"/>
      <c r="N461" s="19" t="str">
        <f t="shared" si="263"/>
        <v/>
      </c>
      <c r="O461" s="157"/>
      <c r="P461" s="19" t="str">
        <f t="shared" si="264"/>
        <v/>
      </c>
      <c r="Q461" s="19" t="str">
        <f t="shared" si="265"/>
        <v/>
      </c>
      <c r="R461" s="22"/>
      <c r="S461" s="33"/>
      <c r="T461" s="35" t="str">
        <f>IF(E461="","",Instructions!$B$5)</f>
        <v/>
      </c>
      <c r="U461" s="75" t="str">
        <f>IF(E461="","",Instructions!$C$5)</f>
        <v/>
      </c>
      <c r="V461" s="87" t="str">
        <f t="shared" si="266"/>
        <v/>
      </c>
      <c r="W461" s="72" t="str">
        <f>IF(E461="","",VLOOKUP(D461,Supervisors!$B$9:$F$32,5,FALSE))</f>
        <v/>
      </c>
      <c r="X461" s="72" t="str">
        <f>IF(E461="","",VLOOKUP(D461,Supervisors!$B$9:$G$32,6,FALSE))</f>
        <v/>
      </c>
      <c r="Y461" s="20" t="str">
        <f t="shared" si="267"/>
        <v/>
      </c>
      <c r="Z461" s="20" t="str">
        <f t="shared" si="268"/>
        <v/>
      </c>
      <c r="AA461" s="20" t="str">
        <f t="shared" si="269"/>
        <v/>
      </c>
      <c r="AB461" s="20" t="str">
        <f t="shared" si="270"/>
        <v/>
      </c>
      <c r="AC461" s="20" t="str">
        <f t="shared" si="271"/>
        <v/>
      </c>
      <c r="AD461" s="20" t="str">
        <f t="shared" si="272"/>
        <v/>
      </c>
      <c r="AE461" s="20" t="str">
        <f>IF(E461="","",SUM( INDEX( $H$9, 1) : H461))</f>
        <v/>
      </c>
      <c r="AF461" s="20" t="str">
        <f t="shared" si="273"/>
        <v/>
      </c>
      <c r="AG461" s="20" t="str">
        <f>IF(E461="","",SUM($AF$9:AF461))</f>
        <v/>
      </c>
      <c r="AH461" s="43" t="str">
        <f t="shared" si="274"/>
        <v/>
      </c>
      <c r="AI461" s="20" t="str">
        <f t="shared" si="275"/>
        <v/>
      </c>
      <c r="AJ461" s="20" t="str">
        <f t="shared" si="276"/>
        <v/>
      </c>
      <c r="AK461" s="20" t="str">
        <f t="shared" si="277"/>
        <v/>
      </c>
      <c r="AL461" s="20" t="str">
        <f>IF(E461="","",SUM( INDEX($I$9, 1) : I461))</f>
        <v/>
      </c>
      <c r="AM461" s="20" t="str">
        <f t="shared" si="278"/>
        <v/>
      </c>
      <c r="AN461" s="20" t="str">
        <f>IF(E461="","",SUM( INDEX($AM$9, 1) : AM461))</f>
        <v/>
      </c>
      <c r="AO461" s="43" t="str">
        <f t="shared" si="279"/>
        <v/>
      </c>
      <c r="AP461" s="43" t="str">
        <f t="shared" si="280"/>
        <v/>
      </c>
      <c r="AQ461" s="35" t="str">
        <f t="shared" si="281"/>
        <v/>
      </c>
      <c r="AR461" s="35" t="str">
        <f t="shared" si="282"/>
        <v/>
      </c>
      <c r="AS461" s="35" t="str">
        <f t="shared" si="283"/>
        <v/>
      </c>
      <c r="AT461" s="35" t="str">
        <f t="shared" si="284"/>
        <v/>
      </c>
      <c r="AU461" s="35" t="str">
        <f t="shared" si="285"/>
        <v/>
      </c>
      <c r="AV461" s="35" t="str">
        <f t="shared" si="286"/>
        <v/>
      </c>
      <c r="AW461" s="58" t="str">
        <f t="shared" si="287"/>
        <v/>
      </c>
      <c r="AX461" s="62" t="str">
        <f t="shared" si="288"/>
        <v/>
      </c>
      <c r="AY461" s="62" t="str">
        <f t="shared" si="289"/>
        <v/>
      </c>
      <c r="AZ461" s="62" t="str">
        <f t="shared" si="290"/>
        <v/>
      </c>
      <c r="BA461" s="62" t="str">
        <f t="shared" si="291"/>
        <v/>
      </c>
      <c r="BB461" s="62" t="str">
        <f t="shared" si="292"/>
        <v/>
      </c>
      <c r="BC461" s="62" t="str">
        <f t="shared" si="293"/>
        <v/>
      </c>
      <c r="BD461" s="69" t="str">
        <f t="shared" si="294"/>
        <v/>
      </c>
      <c r="BE461" s="69" t="str">
        <f t="shared" si="295"/>
        <v/>
      </c>
      <c r="BF461" s="69" t="str">
        <f>IF(Z461=Z462,"",SUM(AW$9:AW461)-SUM(BF$9:BF460))</f>
        <v/>
      </c>
      <c r="BG461" s="12">
        <f t="shared" si="260"/>
        <v>453</v>
      </c>
    </row>
    <row r="462" spans="1:59" ht="20.100000000000001" customHeight="1">
      <c r="A462" s="13">
        <f t="shared" si="259"/>
        <v>454</v>
      </c>
      <c r="B462" s="153"/>
      <c r="C462" s="33"/>
      <c r="D462" s="33"/>
      <c r="E462" s="154"/>
      <c r="F462" s="155"/>
      <c r="G462" s="156"/>
      <c r="H462" s="19" t="str">
        <f t="shared" si="261"/>
        <v/>
      </c>
      <c r="I462" s="157"/>
      <c r="J462" s="19" t="str">
        <f t="shared" si="262"/>
        <v/>
      </c>
      <c r="K462" s="33"/>
      <c r="L462" s="34"/>
      <c r="M462" s="34"/>
      <c r="N462" s="19" t="str">
        <f t="shared" si="263"/>
        <v/>
      </c>
      <c r="O462" s="157"/>
      <c r="P462" s="19" t="str">
        <f t="shared" si="264"/>
        <v/>
      </c>
      <c r="Q462" s="19" t="str">
        <f t="shared" si="265"/>
        <v/>
      </c>
      <c r="R462" s="22"/>
      <c r="S462" s="33"/>
      <c r="T462" s="35" t="str">
        <f>IF(E462="","",Instructions!$B$5)</f>
        <v/>
      </c>
      <c r="U462" s="75" t="str">
        <f>IF(E462="","",Instructions!$C$5)</f>
        <v/>
      </c>
      <c r="V462" s="87" t="str">
        <f t="shared" si="266"/>
        <v/>
      </c>
      <c r="W462" s="72" t="str">
        <f>IF(E462="","",VLOOKUP(D462,Supervisors!$B$9:$F$32,5,FALSE))</f>
        <v/>
      </c>
      <c r="X462" s="72" t="str">
        <f>IF(E462="","",VLOOKUP(D462,Supervisors!$B$9:$G$32,6,FALSE))</f>
        <v/>
      </c>
      <c r="Y462" s="20" t="str">
        <f t="shared" si="267"/>
        <v/>
      </c>
      <c r="Z462" s="20" t="str">
        <f t="shared" si="268"/>
        <v/>
      </c>
      <c r="AA462" s="20" t="str">
        <f t="shared" si="269"/>
        <v/>
      </c>
      <c r="AB462" s="20" t="str">
        <f t="shared" si="270"/>
        <v/>
      </c>
      <c r="AC462" s="20" t="str">
        <f t="shared" si="271"/>
        <v/>
      </c>
      <c r="AD462" s="20" t="str">
        <f t="shared" si="272"/>
        <v/>
      </c>
      <c r="AE462" s="20" t="str">
        <f>IF(E462="","",SUM( INDEX( $H$9, 1) : H462))</f>
        <v/>
      </c>
      <c r="AF462" s="20" t="str">
        <f t="shared" si="273"/>
        <v/>
      </c>
      <c r="AG462" s="20" t="str">
        <f>IF(E462="","",SUM($AF$9:AF462))</f>
        <v/>
      </c>
      <c r="AH462" s="43" t="str">
        <f t="shared" si="274"/>
        <v/>
      </c>
      <c r="AI462" s="20" t="str">
        <f t="shared" si="275"/>
        <v/>
      </c>
      <c r="AJ462" s="20" t="str">
        <f t="shared" si="276"/>
        <v/>
      </c>
      <c r="AK462" s="20" t="str">
        <f t="shared" si="277"/>
        <v/>
      </c>
      <c r="AL462" s="20" t="str">
        <f>IF(E462="","",SUM( INDEX($I$9, 1) : I462))</f>
        <v/>
      </c>
      <c r="AM462" s="20" t="str">
        <f t="shared" si="278"/>
        <v/>
      </c>
      <c r="AN462" s="20" t="str">
        <f>IF(E462="","",SUM( INDEX($AM$9, 1) : AM462))</f>
        <v/>
      </c>
      <c r="AO462" s="43" t="str">
        <f t="shared" si="279"/>
        <v/>
      </c>
      <c r="AP462" s="43" t="str">
        <f t="shared" si="280"/>
        <v/>
      </c>
      <c r="AQ462" s="35" t="str">
        <f t="shared" si="281"/>
        <v/>
      </c>
      <c r="AR462" s="35" t="str">
        <f t="shared" si="282"/>
        <v/>
      </c>
      <c r="AS462" s="35" t="str">
        <f t="shared" si="283"/>
        <v/>
      </c>
      <c r="AT462" s="35" t="str">
        <f t="shared" si="284"/>
        <v/>
      </c>
      <c r="AU462" s="35" t="str">
        <f t="shared" si="285"/>
        <v/>
      </c>
      <c r="AV462" s="35" t="str">
        <f t="shared" si="286"/>
        <v/>
      </c>
      <c r="AW462" s="58" t="str">
        <f t="shared" si="287"/>
        <v/>
      </c>
      <c r="AX462" s="62" t="str">
        <f t="shared" si="288"/>
        <v/>
      </c>
      <c r="AY462" s="62" t="str">
        <f t="shared" si="289"/>
        <v/>
      </c>
      <c r="AZ462" s="62" t="str">
        <f t="shared" si="290"/>
        <v/>
      </c>
      <c r="BA462" s="62" t="str">
        <f t="shared" si="291"/>
        <v/>
      </c>
      <c r="BB462" s="62" t="str">
        <f t="shared" si="292"/>
        <v/>
      </c>
      <c r="BC462" s="62" t="str">
        <f t="shared" si="293"/>
        <v/>
      </c>
      <c r="BD462" s="69" t="str">
        <f t="shared" si="294"/>
        <v/>
      </c>
      <c r="BE462" s="69" t="str">
        <f t="shared" si="295"/>
        <v/>
      </c>
      <c r="BF462" s="69" t="str">
        <f>IF(Z462=Z463,"",SUM(AW$9:AW462)-SUM(BF$9:BF461))</f>
        <v/>
      </c>
      <c r="BG462" s="12">
        <f t="shared" si="260"/>
        <v>454</v>
      </c>
    </row>
    <row r="463" spans="1:59" ht="20.100000000000001" customHeight="1">
      <c r="A463" s="13">
        <f t="shared" si="259"/>
        <v>455</v>
      </c>
      <c r="B463" s="153"/>
      <c r="C463" s="33"/>
      <c r="D463" s="33"/>
      <c r="E463" s="154"/>
      <c r="F463" s="155"/>
      <c r="G463" s="156"/>
      <c r="H463" s="19" t="str">
        <f t="shared" si="261"/>
        <v/>
      </c>
      <c r="I463" s="157"/>
      <c r="J463" s="19" t="str">
        <f t="shared" si="262"/>
        <v/>
      </c>
      <c r="K463" s="33"/>
      <c r="L463" s="34"/>
      <c r="M463" s="34"/>
      <c r="N463" s="19" t="str">
        <f t="shared" si="263"/>
        <v/>
      </c>
      <c r="O463" s="157"/>
      <c r="P463" s="19" t="str">
        <f t="shared" si="264"/>
        <v/>
      </c>
      <c r="Q463" s="19" t="str">
        <f t="shared" si="265"/>
        <v/>
      </c>
      <c r="R463" s="22"/>
      <c r="S463" s="33"/>
      <c r="T463" s="35" t="str">
        <f>IF(E463="","",Instructions!$B$5)</f>
        <v/>
      </c>
      <c r="U463" s="75" t="str">
        <f>IF(E463="","",Instructions!$C$5)</f>
        <v/>
      </c>
      <c r="V463" s="87" t="str">
        <f t="shared" si="266"/>
        <v/>
      </c>
      <c r="W463" s="72" t="str">
        <f>IF(E463="","",VLOOKUP(D463,Supervisors!$B$9:$F$32,5,FALSE))</f>
        <v/>
      </c>
      <c r="X463" s="72" t="str">
        <f>IF(E463="","",VLOOKUP(D463,Supervisors!$B$9:$G$32,6,FALSE))</f>
        <v/>
      </c>
      <c r="Y463" s="20" t="str">
        <f t="shared" si="267"/>
        <v/>
      </c>
      <c r="Z463" s="20" t="str">
        <f t="shared" si="268"/>
        <v/>
      </c>
      <c r="AA463" s="20" t="str">
        <f t="shared" si="269"/>
        <v/>
      </c>
      <c r="AB463" s="20" t="str">
        <f t="shared" si="270"/>
        <v/>
      </c>
      <c r="AC463" s="20" t="str">
        <f t="shared" si="271"/>
        <v/>
      </c>
      <c r="AD463" s="20" t="str">
        <f t="shared" si="272"/>
        <v/>
      </c>
      <c r="AE463" s="20" t="str">
        <f>IF(E463="","",SUM( INDEX( $H$9, 1) : H463))</f>
        <v/>
      </c>
      <c r="AF463" s="20" t="str">
        <f t="shared" si="273"/>
        <v/>
      </c>
      <c r="AG463" s="20" t="str">
        <f>IF(E463="","",SUM($AF$9:AF463))</f>
        <v/>
      </c>
      <c r="AH463" s="43" t="str">
        <f t="shared" si="274"/>
        <v/>
      </c>
      <c r="AI463" s="20" t="str">
        <f t="shared" si="275"/>
        <v/>
      </c>
      <c r="AJ463" s="20" t="str">
        <f t="shared" si="276"/>
        <v/>
      </c>
      <c r="AK463" s="20" t="str">
        <f t="shared" si="277"/>
        <v/>
      </c>
      <c r="AL463" s="20" t="str">
        <f>IF(E463="","",SUM( INDEX($I$9, 1) : I463))</f>
        <v/>
      </c>
      <c r="AM463" s="20" t="str">
        <f t="shared" si="278"/>
        <v/>
      </c>
      <c r="AN463" s="20" t="str">
        <f>IF(E463="","",SUM( INDEX($AM$9, 1) : AM463))</f>
        <v/>
      </c>
      <c r="AO463" s="43" t="str">
        <f t="shared" si="279"/>
        <v/>
      </c>
      <c r="AP463" s="43" t="str">
        <f t="shared" si="280"/>
        <v/>
      </c>
      <c r="AQ463" s="35" t="str">
        <f t="shared" si="281"/>
        <v/>
      </c>
      <c r="AR463" s="35" t="str">
        <f t="shared" si="282"/>
        <v/>
      </c>
      <c r="AS463" s="35" t="str">
        <f t="shared" si="283"/>
        <v/>
      </c>
      <c r="AT463" s="35" t="str">
        <f t="shared" si="284"/>
        <v/>
      </c>
      <c r="AU463" s="35" t="str">
        <f t="shared" si="285"/>
        <v/>
      </c>
      <c r="AV463" s="35" t="str">
        <f t="shared" si="286"/>
        <v/>
      </c>
      <c r="AW463" s="58" t="str">
        <f t="shared" si="287"/>
        <v/>
      </c>
      <c r="AX463" s="62" t="str">
        <f t="shared" si="288"/>
        <v/>
      </c>
      <c r="AY463" s="62" t="str">
        <f t="shared" si="289"/>
        <v/>
      </c>
      <c r="AZ463" s="62" t="str">
        <f t="shared" si="290"/>
        <v/>
      </c>
      <c r="BA463" s="62" t="str">
        <f t="shared" si="291"/>
        <v/>
      </c>
      <c r="BB463" s="62" t="str">
        <f t="shared" si="292"/>
        <v/>
      </c>
      <c r="BC463" s="62" t="str">
        <f t="shared" si="293"/>
        <v/>
      </c>
      <c r="BD463" s="69" t="str">
        <f t="shared" si="294"/>
        <v/>
      </c>
      <c r="BE463" s="69" t="str">
        <f t="shared" si="295"/>
        <v/>
      </c>
      <c r="BF463" s="69" t="str">
        <f>IF(Z463=Z464,"",SUM(AW$9:AW463)-SUM(BF$9:BF462))</f>
        <v/>
      </c>
      <c r="BG463" s="12">
        <f t="shared" si="260"/>
        <v>455</v>
      </c>
    </row>
    <row r="464" spans="1:59" ht="20.100000000000001" customHeight="1">
      <c r="A464" s="13">
        <f t="shared" si="259"/>
        <v>456</v>
      </c>
      <c r="B464" s="153"/>
      <c r="C464" s="33"/>
      <c r="D464" s="33"/>
      <c r="E464" s="154"/>
      <c r="F464" s="155"/>
      <c r="G464" s="156"/>
      <c r="H464" s="19" t="str">
        <f t="shared" si="261"/>
        <v/>
      </c>
      <c r="I464" s="157"/>
      <c r="J464" s="19" t="str">
        <f t="shared" si="262"/>
        <v/>
      </c>
      <c r="K464" s="33"/>
      <c r="L464" s="34"/>
      <c r="M464" s="34"/>
      <c r="N464" s="19" t="str">
        <f t="shared" si="263"/>
        <v/>
      </c>
      <c r="O464" s="157"/>
      <c r="P464" s="19" t="str">
        <f t="shared" si="264"/>
        <v/>
      </c>
      <c r="Q464" s="19" t="str">
        <f t="shared" si="265"/>
        <v/>
      </c>
      <c r="R464" s="22"/>
      <c r="S464" s="33"/>
      <c r="T464" s="35" t="str">
        <f>IF(E464="","",Instructions!$B$5)</f>
        <v/>
      </c>
      <c r="U464" s="75" t="str">
        <f>IF(E464="","",Instructions!$C$5)</f>
        <v/>
      </c>
      <c r="V464" s="87" t="str">
        <f t="shared" si="266"/>
        <v/>
      </c>
      <c r="W464" s="72" t="str">
        <f>IF(E464="","",VLOOKUP(D464,Supervisors!$B$9:$F$32,5,FALSE))</f>
        <v/>
      </c>
      <c r="X464" s="72" t="str">
        <f>IF(E464="","",VLOOKUP(D464,Supervisors!$B$9:$G$32,6,FALSE))</f>
        <v/>
      </c>
      <c r="Y464" s="20" t="str">
        <f t="shared" si="267"/>
        <v/>
      </c>
      <c r="Z464" s="20" t="str">
        <f t="shared" si="268"/>
        <v/>
      </c>
      <c r="AA464" s="20" t="str">
        <f t="shared" si="269"/>
        <v/>
      </c>
      <c r="AB464" s="20" t="str">
        <f t="shared" si="270"/>
        <v/>
      </c>
      <c r="AC464" s="20" t="str">
        <f t="shared" si="271"/>
        <v/>
      </c>
      <c r="AD464" s="20" t="str">
        <f t="shared" si="272"/>
        <v/>
      </c>
      <c r="AE464" s="20" t="str">
        <f>IF(E464="","",SUM( INDEX( $H$9, 1) : H464))</f>
        <v/>
      </c>
      <c r="AF464" s="20" t="str">
        <f t="shared" si="273"/>
        <v/>
      </c>
      <c r="AG464" s="20" t="str">
        <f>IF(E464="","",SUM($AF$9:AF464))</f>
        <v/>
      </c>
      <c r="AH464" s="43" t="str">
        <f t="shared" si="274"/>
        <v/>
      </c>
      <c r="AI464" s="20" t="str">
        <f t="shared" si="275"/>
        <v/>
      </c>
      <c r="AJ464" s="20" t="str">
        <f t="shared" si="276"/>
        <v/>
      </c>
      <c r="AK464" s="20" t="str">
        <f t="shared" si="277"/>
        <v/>
      </c>
      <c r="AL464" s="20" t="str">
        <f>IF(E464="","",SUM( INDEX($I$9, 1) : I464))</f>
        <v/>
      </c>
      <c r="AM464" s="20" t="str">
        <f t="shared" si="278"/>
        <v/>
      </c>
      <c r="AN464" s="20" t="str">
        <f>IF(E464="","",SUM( INDEX($AM$9, 1) : AM464))</f>
        <v/>
      </c>
      <c r="AO464" s="43" t="str">
        <f t="shared" si="279"/>
        <v/>
      </c>
      <c r="AP464" s="43" t="str">
        <f t="shared" si="280"/>
        <v/>
      </c>
      <c r="AQ464" s="35" t="str">
        <f t="shared" si="281"/>
        <v/>
      </c>
      <c r="AR464" s="35" t="str">
        <f t="shared" si="282"/>
        <v/>
      </c>
      <c r="AS464" s="35" t="str">
        <f t="shared" si="283"/>
        <v/>
      </c>
      <c r="AT464" s="35" t="str">
        <f t="shared" si="284"/>
        <v/>
      </c>
      <c r="AU464" s="35" t="str">
        <f t="shared" si="285"/>
        <v/>
      </c>
      <c r="AV464" s="35" t="str">
        <f t="shared" si="286"/>
        <v/>
      </c>
      <c r="AW464" s="58" t="str">
        <f t="shared" si="287"/>
        <v/>
      </c>
      <c r="AX464" s="62" t="str">
        <f t="shared" si="288"/>
        <v/>
      </c>
      <c r="AY464" s="62" t="str">
        <f t="shared" si="289"/>
        <v/>
      </c>
      <c r="AZ464" s="62" t="str">
        <f t="shared" si="290"/>
        <v/>
      </c>
      <c r="BA464" s="62" t="str">
        <f t="shared" si="291"/>
        <v/>
      </c>
      <c r="BB464" s="62" t="str">
        <f t="shared" si="292"/>
        <v/>
      </c>
      <c r="BC464" s="62" t="str">
        <f t="shared" si="293"/>
        <v/>
      </c>
      <c r="BD464" s="69" t="str">
        <f t="shared" si="294"/>
        <v/>
      </c>
      <c r="BE464" s="69" t="str">
        <f t="shared" si="295"/>
        <v/>
      </c>
      <c r="BF464" s="69" t="str">
        <f>IF(Z464=Z465,"",SUM(AW$9:AW464)-SUM(BF$9:BF463))</f>
        <v/>
      </c>
      <c r="BG464" s="12">
        <f t="shared" si="260"/>
        <v>456</v>
      </c>
    </row>
    <row r="465" spans="1:59" ht="20.100000000000001" customHeight="1">
      <c r="A465" s="13">
        <f t="shared" si="259"/>
        <v>457</v>
      </c>
      <c r="B465" s="153"/>
      <c r="C465" s="33"/>
      <c r="D465" s="33"/>
      <c r="E465" s="154"/>
      <c r="F465" s="155"/>
      <c r="G465" s="156"/>
      <c r="H465" s="19" t="str">
        <f t="shared" si="261"/>
        <v/>
      </c>
      <c r="I465" s="157"/>
      <c r="J465" s="19" t="str">
        <f t="shared" si="262"/>
        <v/>
      </c>
      <c r="K465" s="33"/>
      <c r="L465" s="34"/>
      <c r="M465" s="34"/>
      <c r="N465" s="19" t="str">
        <f t="shared" si="263"/>
        <v/>
      </c>
      <c r="O465" s="157"/>
      <c r="P465" s="19" t="str">
        <f t="shared" si="264"/>
        <v/>
      </c>
      <c r="Q465" s="19" t="str">
        <f t="shared" si="265"/>
        <v/>
      </c>
      <c r="R465" s="22"/>
      <c r="S465" s="33"/>
      <c r="T465" s="35" t="str">
        <f>IF(E465="","",Instructions!$B$5)</f>
        <v/>
      </c>
      <c r="U465" s="75" t="str">
        <f>IF(E465="","",Instructions!$C$5)</f>
        <v/>
      </c>
      <c r="V465" s="87" t="str">
        <f t="shared" si="266"/>
        <v/>
      </c>
      <c r="W465" s="72" t="str">
        <f>IF(E465="","",VLOOKUP(D465,Supervisors!$B$9:$F$32,5,FALSE))</f>
        <v/>
      </c>
      <c r="X465" s="72" t="str">
        <f>IF(E465="","",VLOOKUP(D465,Supervisors!$B$9:$G$32,6,FALSE))</f>
        <v/>
      </c>
      <c r="Y465" s="20" t="str">
        <f t="shared" si="267"/>
        <v/>
      </c>
      <c r="Z465" s="20" t="str">
        <f t="shared" si="268"/>
        <v/>
      </c>
      <c r="AA465" s="20" t="str">
        <f t="shared" si="269"/>
        <v/>
      </c>
      <c r="AB465" s="20" t="str">
        <f t="shared" si="270"/>
        <v/>
      </c>
      <c r="AC465" s="20" t="str">
        <f t="shared" si="271"/>
        <v/>
      </c>
      <c r="AD465" s="20" t="str">
        <f t="shared" si="272"/>
        <v/>
      </c>
      <c r="AE465" s="20" t="str">
        <f>IF(E465="","",SUM( INDEX( $H$9, 1) : H465))</f>
        <v/>
      </c>
      <c r="AF465" s="20" t="str">
        <f t="shared" si="273"/>
        <v/>
      </c>
      <c r="AG465" s="20" t="str">
        <f>IF(E465="","",SUM($AF$9:AF465))</f>
        <v/>
      </c>
      <c r="AH465" s="43" t="str">
        <f t="shared" si="274"/>
        <v/>
      </c>
      <c r="AI465" s="20" t="str">
        <f t="shared" si="275"/>
        <v/>
      </c>
      <c r="AJ465" s="20" t="str">
        <f t="shared" si="276"/>
        <v/>
      </c>
      <c r="AK465" s="20" t="str">
        <f t="shared" si="277"/>
        <v/>
      </c>
      <c r="AL465" s="20" t="str">
        <f>IF(E465="","",SUM( INDEX($I$9, 1) : I465))</f>
        <v/>
      </c>
      <c r="AM465" s="20" t="str">
        <f t="shared" si="278"/>
        <v/>
      </c>
      <c r="AN465" s="20" t="str">
        <f>IF(E465="","",SUM( INDEX($AM$9, 1) : AM465))</f>
        <v/>
      </c>
      <c r="AO465" s="43" t="str">
        <f t="shared" si="279"/>
        <v/>
      </c>
      <c r="AP465" s="43" t="str">
        <f t="shared" si="280"/>
        <v/>
      </c>
      <c r="AQ465" s="35" t="str">
        <f t="shared" si="281"/>
        <v/>
      </c>
      <c r="AR465" s="35" t="str">
        <f t="shared" si="282"/>
        <v/>
      </c>
      <c r="AS465" s="35" t="str">
        <f t="shared" si="283"/>
        <v/>
      </c>
      <c r="AT465" s="35" t="str">
        <f t="shared" si="284"/>
        <v/>
      </c>
      <c r="AU465" s="35" t="str">
        <f t="shared" si="285"/>
        <v/>
      </c>
      <c r="AV465" s="35" t="str">
        <f t="shared" si="286"/>
        <v/>
      </c>
      <c r="AW465" s="58" t="str">
        <f t="shared" si="287"/>
        <v/>
      </c>
      <c r="AX465" s="62" t="str">
        <f t="shared" si="288"/>
        <v/>
      </c>
      <c r="AY465" s="62" t="str">
        <f t="shared" si="289"/>
        <v/>
      </c>
      <c r="AZ465" s="62" t="str">
        <f t="shared" si="290"/>
        <v/>
      </c>
      <c r="BA465" s="62" t="str">
        <f t="shared" si="291"/>
        <v/>
      </c>
      <c r="BB465" s="62" t="str">
        <f t="shared" si="292"/>
        <v/>
      </c>
      <c r="BC465" s="62" t="str">
        <f t="shared" si="293"/>
        <v/>
      </c>
      <c r="BD465" s="69" t="str">
        <f t="shared" si="294"/>
        <v/>
      </c>
      <c r="BE465" s="69" t="str">
        <f t="shared" si="295"/>
        <v/>
      </c>
      <c r="BF465" s="69" t="str">
        <f>IF(Z465=Z466,"",SUM(AW$9:AW465)-SUM(BF$9:BF464))</f>
        <v/>
      </c>
      <c r="BG465" s="12">
        <f t="shared" si="260"/>
        <v>457</v>
      </c>
    </row>
    <row r="466" spans="1:59" ht="20.100000000000001" customHeight="1">
      <c r="A466" s="13">
        <f t="shared" si="259"/>
        <v>458</v>
      </c>
      <c r="B466" s="153"/>
      <c r="C466" s="33"/>
      <c r="D466" s="33"/>
      <c r="E466" s="154"/>
      <c r="F466" s="155"/>
      <c r="G466" s="156"/>
      <c r="H466" s="19" t="str">
        <f t="shared" si="261"/>
        <v/>
      </c>
      <c r="I466" s="157"/>
      <c r="J466" s="19" t="str">
        <f t="shared" si="262"/>
        <v/>
      </c>
      <c r="K466" s="33"/>
      <c r="L466" s="34"/>
      <c r="M466" s="34"/>
      <c r="N466" s="19" t="str">
        <f t="shared" si="263"/>
        <v/>
      </c>
      <c r="O466" s="157"/>
      <c r="P466" s="19" t="str">
        <f t="shared" si="264"/>
        <v/>
      </c>
      <c r="Q466" s="19" t="str">
        <f t="shared" si="265"/>
        <v/>
      </c>
      <c r="R466" s="22"/>
      <c r="S466" s="33"/>
      <c r="T466" s="35" t="str">
        <f>IF(E466="","",Instructions!$B$5)</f>
        <v/>
      </c>
      <c r="U466" s="75" t="str">
        <f>IF(E466="","",Instructions!$C$5)</f>
        <v/>
      </c>
      <c r="V466" s="87" t="str">
        <f t="shared" si="266"/>
        <v/>
      </c>
      <c r="W466" s="72" t="str">
        <f>IF(E466="","",VLOOKUP(D466,Supervisors!$B$9:$F$32,5,FALSE))</f>
        <v/>
      </c>
      <c r="X466" s="72" t="str">
        <f>IF(E466="","",VLOOKUP(D466,Supervisors!$B$9:$G$32,6,FALSE))</f>
        <v/>
      </c>
      <c r="Y466" s="20" t="str">
        <f t="shared" si="267"/>
        <v/>
      </c>
      <c r="Z466" s="20" t="str">
        <f t="shared" si="268"/>
        <v/>
      </c>
      <c r="AA466" s="20" t="str">
        <f t="shared" si="269"/>
        <v/>
      </c>
      <c r="AB466" s="20" t="str">
        <f t="shared" si="270"/>
        <v/>
      </c>
      <c r="AC466" s="20" t="str">
        <f t="shared" si="271"/>
        <v/>
      </c>
      <c r="AD466" s="20" t="str">
        <f t="shared" si="272"/>
        <v/>
      </c>
      <c r="AE466" s="20" t="str">
        <f>IF(E466="","",SUM( INDEX( $H$9, 1) : H466))</f>
        <v/>
      </c>
      <c r="AF466" s="20" t="str">
        <f t="shared" si="273"/>
        <v/>
      </c>
      <c r="AG466" s="20" t="str">
        <f>IF(E466="","",SUM($AF$9:AF466))</f>
        <v/>
      </c>
      <c r="AH466" s="43" t="str">
        <f t="shared" si="274"/>
        <v/>
      </c>
      <c r="AI466" s="20" t="str">
        <f t="shared" si="275"/>
        <v/>
      </c>
      <c r="AJ466" s="20" t="str">
        <f t="shared" si="276"/>
        <v/>
      </c>
      <c r="AK466" s="20" t="str">
        <f t="shared" si="277"/>
        <v/>
      </c>
      <c r="AL466" s="20" t="str">
        <f>IF(E466="","",SUM( INDEX($I$9, 1) : I466))</f>
        <v/>
      </c>
      <c r="AM466" s="20" t="str">
        <f t="shared" si="278"/>
        <v/>
      </c>
      <c r="AN466" s="20" t="str">
        <f>IF(E466="","",SUM( INDEX($AM$9, 1) : AM466))</f>
        <v/>
      </c>
      <c r="AO466" s="43" t="str">
        <f t="shared" si="279"/>
        <v/>
      </c>
      <c r="AP466" s="43" t="str">
        <f t="shared" si="280"/>
        <v/>
      </c>
      <c r="AQ466" s="35" t="str">
        <f t="shared" si="281"/>
        <v/>
      </c>
      <c r="AR466" s="35" t="str">
        <f t="shared" si="282"/>
        <v/>
      </c>
      <c r="AS466" s="35" t="str">
        <f t="shared" si="283"/>
        <v/>
      </c>
      <c r="AT466" s="35" t="str">
        <f t="shared" si="284"/>
        <v/>
      </c>
      <c r="AU466" s="35" t="str">
        <f t="shared" si="285"/>
        <v/>
      </c>
      <c r="AV466" s="35" t="str">
        <f t="shared" si="286"/>
        <v/>
      </c>
      <c r="AW466" s="58" t="str">
        <f t="shared" si="287"/>
        <v/>
      </c>
      <c r="AX466" s="62" t="str">
        <f t="shared" si="288"/>
        <v/>
      </c>
      <c r="AY466" s="62" t="str">
        <f t="shared" si="289"/>
        <v/>
      </c>
      <c r="AZ466" s="62" t="str">
        <f t="shared" si="290"/>
        <v/>
      </c>
      <c r="BA466" s="62" t="str">
        <f t="shared" si="291"/>
        <v/>
      </c>
      <c r="BB466" s="62" t="str">
        <f t="shared" si="292"/>
        <v/>
      </c>
      <c r="BC466" s="62" t="str">
        <f t="shared" si="293"/>
        <v/>
      </c>
      <c r="BD466" s="69" t="str">
        <f t="shared" si="294"/>
        <v/>
      </c>
      <c r="BE466" s="69" t="str">
        <f t="shared" si="295"/>
        <v/>
      </c>
      <c r="BF466" s="69" t="str">
        <f>IF(Z466=Z467,"",SUM(AW$9:AW466)-SUM(BF$9:BF465))</f>
        <v/>
      </c>
      <c r="BG466" s="12">
        <f t="shared" si="260"/>
        <v>458</v>
      </c>
    </row>
    <row r="467" spans="1:59" ht="20.100000000000001" customHeight="1">
      <c r="A467" s="13">
        <f t="shared" si="259"/>
        <v>459</v>
      </c>
      <c r="B467" s="153"/>
      <c r="C467" s="33"/>
      <c r="D467" s="33"/>
      <c r="E467" s="154"/>
      <c r="F467" s="155"/>
      <c r="G467" s="156"/>
      <c r="H467" s="19" t="str">
        <f t="shared" si="261"/>
        <v/>
      </c>
      <c r="I467" s="157"/>
      <c r="J467" s="19" t="str">
        <f t="shared" si="262"/>
        <v/>
      </c>
      <c r="K467" s="33"/>
      <c r="L467" s="34"/>
      <c r="M467" s="34"/>
      <c r="N467" s="19" t="str">
        <f t="shared" si="263"/>
        <v/>
      </c>
      <c r="O467" s="157"/>
      <c r="P467" s="19" t="str">
        <f t="shared" si="264"/>
        <v/>
      </c>
      <c r="Q467" s="19" t="str">
        <f t="shared" si="265"/>
        <v/>
      </c>
      <c r="R467" s="22"/>
      <c r="S467" s="33"/>
      <c r="T467" s="35" t="str">
        <f>IF(E467="","",Instructions!$B$5)</f>
        <v/>
      </c>
      <c r="U467" s="75" t="str">
        <f>IF(E467="","",Instructions!$C$5)</f>
        <v/>
      </c>
      <c r="V467" s="87" t="str">
        <f t="shared" si="266"/>
        <v/>
      </c>
      <c r="W467" s="72" t="str">
        <f>IF(E467="","",VLOOKUP(D467,Supervisors!$B$9:$F$32,5,FALSE))</f>
        <v/>
      </c>
      <c r="X467" s="72" t="str">
        <f>IF(E467="","",VLOOKUP(D467,Supervisors!$B$9:$G$32,6,FALSE))</f>
        <v/>
      </c>
      <c r="Y467" s="20" t="str">
        <f t="shared" si="267"/>
        <v/>
      </c>
      <c r="Z467" s="20" t="str">
        <f t="shared" si="268"/>
        <v/>
      </c>
      <c r="AA467" s="20" t="str">
        <f t="shared" si="269"/>
        <v/>
      </c>
      <c r="AB467" s="20" t="str">
        <f t="shared" si="270"/>
        <v/>
      </c>
      <c r="AC467" s="20" t="str">
        <f t="shared" si="271"/>
        <v/>
      </c>
      <c r="AD467" s="20" t="str">
        <f t="shared" si="272"/>
        <v/>
      </c>
      <c r="AE467" s="20" t="str">
        <f>IF(E467="","",SUM( INDEX( $H$9, 1) : H467))</f>
        <v/>
      </c>
      <c r="AF467" s="20" t="str">
        <f t="shared" si="273"/>
        <v/>
      </c>
      <c r="AG467" s="20" t="str">
        <f>IF(E467="","",SUM($AF$9:AF467))</f>
        <v/>
      </c>
      <c r="AH467" s="43" t="str">
        <f t="shared" si="274"/>
        <v/>
      </c>
      <c r="AI467" s="20" t="str">
        <f t="shared" si="275"/>
        <v/>
      </c>
      <c r="AJ467" s="20" t="str">
        <f t="shared" si="276"/>
        <v/>
      </c>
      <c r="AK467" s="20" t="str">
        <f t="shared" si="277"/>
        <v/>
      </c>
      <c r="AL467" s="20" t="str">
        <f>IF(E467="","",SUM( INDEX($I$9, 1) : I467))</f>
        <v/>
      </c>
      <c r="AM467" s="20" t="str">
        <f t="shared" si="278"/>
        <v/>
      </c>
      <c r="AN467" s="20" t="str">
        <f>IF(E467="","",SUM( INDEX($AM$9, 1) : AM467))</f>
        <v/>
      </c>
      <c r="AO467" s="43" t="str">
        <f t="shared" si="279"/>
        <v/>
      </c>
      <c r="AP467" s="43" t="str">
        <f t="shared" si="280"/>
        <v/>
      </c>
      <c r="AQ467" s="35" t="str">
        <f t="shared" si="281"/>
        <v/>
      </c>
      <c r="AR467" s="35" t="str">
        <f t="shared" si="282"/>
        <v/>
      </c>
      <c r="AS467" s="35" t="str">
        <f t="shared" si="283"/>
        <v/>
      </c>
      <c r="AT467" s="35" t="str">
        <f t="shared" si="284"/>
        <v/>
      </c>
      <c r="AU467" s="35" t="str">
        <f t="shared" si="285"/>
        <v/>
      </c>
      <c r="AV467" s="35" t="str">
        <f t="shared" si="286"/>
        <v/>
      </c>
      <c r="AW467" s="58" t="str">
        <f t="shared" si="287"/>
        <v/>
      </c>
      <c r="AX467" s="62" t="str">
        <f t="shared" si="288"/>
        <v/>
      </c>
      <c r="AY467" s="62" t="str">
        <f t="shared" si="289"/>
        <v/>
      </c>
      <c r="AZ467" s="62" t="str">
        <f t="shared" si="290"/>
        <v/>
      </c>
      <c r="BA467" s="62" t="str">
        <f t="shared" si="291"/>
        <v/>
      </c>
      <c r="BB467" s="62" t="str">
        <f t="shared" si="292"/>
        <v/>
      </c>
      <c r="BC467" s="62" t="str">
        <f t="shared" si="293"/>
        <v/>
      </c>
      <c r="BD467" s="69" t="str">
        <f t="shared" si="294"/>
        <v/>
      </c>
      <c r="BE467" s="69" t="str">
        <f t="shared" si="295"/>
        <v/>
      </c>
      <c r="BF467" s="69" t="str">
        <f>IF(Z467=Z468,"",SUM(AW$9:AW467)-SUM(BF$9:BF466))</f>
        <v/>
      </c>
      <c r="BG467" s="12">
        <f t="shared" si="260"/>
        <v>459</v>
      </c>
    </row>
    <row r="468" spans="1:59" ht="20.100000000000001" customHeight="1">
      <c r="A468" s="13">
        <f t="shared" si="259"/>
        <v>460</v>
      </c>
      <c r="B468" s="153"/>
      <c r="C468" s="33"/>
      <c r="D468" s="33"/>
      <c r="E468" s="154"/>
      <c r="F468" s="155"/>
      <c r="G468" s="156"/>
      <c r="H468" s="19" t="str">
        <f t="shared" si="261"/>
        <v/>
      </c>
      <c r="I468" s="157"/>
      <c r="J468" s="19" t="str">
        <f t="shared" si="262"/>
        <v/>
      </c>
      <c r="K468" s="33"/>
      <c r="L468" s="34"/>
      <c r="M468" s="34"/>
      <c r="N468" s="19" t="str">
        <f t="shared" si="263"/>
        <v/>
      </c>
      <c r="O468" s="157"/>
      <c r="P468" s="19" t="str">
        <f t="shared" si="264"/>
        <v/>
      </c>
      <c r="Q468" s="19" t="str">
        <f t="shared" si="265"/>
        <v/>
      </c>
      <c r="R468" s="22"/>
      <c r="S468" s="33"/>
      <c r="T468" s="35" t="str">
        <f>IF(E468="","",Instructions!$B$5)</f>
        <v/>
      </c>
      <c r="U468" s="75" t="str">
        <f>IF(E468="","",Instructions!$C$5)</f>
        <v/>
      </c>
      <c r="V468" s="87" t="str">
        <f t="shared" si="266"/>
        <v/>
      </c>
      <c r="W468" s="72" t="str">
        <f>IF(E468="","",VLOOKUP(D468,Supervisors!$B$9:$F$32,5,FALSE))</f>
        <v/>
      </c>
      <c r="X468" s="72" t="str">
        <f>IF(E468="","",VLOOKUP(D468,Supervisors!$B$9:$G$32,6,FALSE))</f>
        <v/>
      </c>
      <c r="Y468" s="20" t="str">
        <f t="shared" si="267"/>
        <v/>
      </c>
      <c r="Z468" s="20" t="str">
        <f t="shared" si="268"/>
        <v/>
      </c>
      <c r="AA468" s="20" t="str">
        <f t="shared" si="269"/>
        <v/>
      </c>
      <c r="AB468" s="20" t="str">
        <f t="shared" si="270"/>
        <v/>
      </c>
      <c r="AC468" s="20" t="str">
        <f t="shared" si="271"/>
        <v/>
      </c>
      <c r="AD468" s="20" t="str">
        <f t="shared" si="272"/>
        <v/>
      </c>
      <c r="AE468" s="20" t="str">
        <f>IF(E468="","",SUM( INDEX( $H$9, 1) : H468))</f>
        <v/>
      </c>
      <c r="AF468" s="20" t="str">
        <f t="shared" si="273"/>
        <v/>
      </c>
      <c r="AG468" s="20" t="str">
        <f>IF(E468="","",SUM($AF$9:AF468))</f>
        <v/>
      </c>
      <c r="AH468" s="43" t="str">
        <f t="shared" si="274"/>
        <v/>
      </c>
      <c r="AI468" s="20" t="str">
        <f t="shared" si="275"/>
        <v/>
      </c>
      <c r="AJ468" s="20" t="str">
        <f t="shared" si="276"/>
        <v/>
      </c>
      <c r="AK468" s="20" t="str">
        <f t="shared" si="277"/>
        <v/>
      </c>
      <c r="AL468" s="20" t="str">
        <f>IF(E468="","",SUM( INDEX($I$9, 1) : I468))</f>
        <v/>
      </c>
      <c r="AM468" s="20" t="str">
        <f t="shared" si="278"/>
        <v/>
      </c>
      <c r="AN468" s="20" t="str">
        <f>IF(E468="","",SUM( INDEX($AM$9, 1) : AM468))</f>
        <v/>
      </c>
      <c r="AO468" s="43" t="str">
        <f t="shared" si="279"/>
        <v/>
      </c>
      <c r="AP468" s="43" t="str">
        <f t="shared" si="280"/>
        <v/>
      </c>
      <c r="AQ468" s="35" t="str">
        <f t="shared" si="281"/>
        <v/>
      </c>
      <c r="AR468" s="35" t="str">
        <f t="shared" si="282"/>
        <v/>
      </c>
      <c r="AS468" s="35" t="str">
        <f t="shared" si="283"/>
        <v/>
      </c>
      <c r="AT468" s="35" t="str">
        <f t="shared" si="284"/>
        <v/>
      </c>
      <c r="AU468" s="35" t="str">
        <f t="shared" si="285"/>
        <v/>
      </c>
      <c r="AV468" s="35" t="str">
        <f t="shared" si="286"/>
        <v/>
      </c>
      <c r="AW468" s="58" t="str">
        <f t="shared" si="287"/>
        <v/>
      </c>
      <c r="AX468" s="62" t="str">
        <f t="shared" si="288"/>
        <v/>
      </c>
      <c r="AY468" s="62" t="str">
        <f t="shared" si="289"/>
        <v/>
      </c>
      <c r="AZ468" s="62" t="str">
        <f t="shared" si="290"/>
        <v/>
      </c>
      <c r="BA468" s="62" t="str">
        <f t="shared" si="291"/>
        <v/>
      </c>
      <c r="BB468" s="62" t="str">
        <f t="shared" si="292"/>
        <v/>
      </c>
      <c r="BC468" s="62" t="str">
        <f t="shared" si="293"/>
        <v/>
      </c>
      <c r="BD468" s="69" t="str">
        <f t="shared" si="294"/>
        <v/>
      </c>
      <c r="BE468" s="69" t="str">
        <f t="shared" si="295"/>
        <v/>
      </c>
      <c r="BF468" s="69" t="str">
        <f>IF(Z468=Z469,"",SUM(AW$9:AW468)-SUM(BF$9:BF467))</f>
        <v/>
      </c>
      <c r="BG468" s="12">
        <f t="shared" si="260"/>
        <v>460</v>
      </c>
    </row>
    <row r="469" spans="1:59" ht="20.100000000000001" customHeight="1">
      <c r="A469" s="13">
        <f t="shared" si="259"/>
        <v>461</v>
      </c>
      <c r="B469" s="153"/>
      <c r="C469" s="33"/>
      <c r="D469" s="33"/>
      <c r="E469" s="154"/>
      <c r="F469" s="155"/>
      <c r="G469" s="156"/>
      <c r="H469" s="19" t="str">
        <f t="shared" si="261"/>
        <v/>
      </c>
      <c r="I469" s="157"/>
      <c r="J469" s="19" t="str">
        <f t="shared" si="262"/>
        <v/>
      </c>
      <c r="K469" s="33"/>
      <c r="L469" s="34"/>
      <c r="M469" s="34"/>
      <c r="N469" s="19" t="str">
        <f t="shared" si="263"/>
        <v/>
      </c>
      <c r="O469" s="157"/>
      <c r="P469" s="19" t="str">
        <f t="shared" si="264"/>
        <v/>
      </c>
      <c r="Q469" s="19" t="str">
        <f t="shared" si="265"/>
        <v/>
      </c>
      <c r="R469" s="22"/>
      <c r="S469" s="33"/>
      <c r="T469" s="35" t="str">
        <f>IF(E469="","",Instructions!$B$5)</f>
        <v/>
      </c>
      <c r="U469" s="75" t="str">
        <f>IF(E469="","",Instructions!$C$5)</f>
        <v/>
      </c>
      <c r="V469" s="87" t="str">
        <f t="shared" si="266"/>
        <v/>
      </c>
      <c r="W469" s="72" t="str">
        <f>IF(E469="","",VLOOKUP(D469,Supervisors!$B$9:$F$32,5,FALSE))</f>
        <v/>
      </c>
      <c r="X469" s="72" t="str">
        <f>IF(E469="","",VLOOKUP(D469,Supervisors!$B$9:$G$32,6,FALSE))</f>
        <v/>
      </c>
      <c r="Y469" s="20" t="str">
        <f t="shared" si="267"/>
        <v/>
      </c>
      <c r="Z469" s="20" t="str">
        <f t="shared" si="268"/>
        <v/>
      </c>
      <c r="AA469" s="20" t="str">
        <f t="shared" si="269"/>
        <v/>
      </c>
      <c r="AB469" s="20" t="str">
        <f t="shared" si="270"/>
        <v/>
      </c>
      <c r="AC469" s="20" t="str">
        <f t="shared" si="271"/>
        <v/>
      </c>
      <c r="AD469" s="20" t="str">
        <f t="shared" si="272"/>
        <v/>
      </c>
      <c r="AE469" s="20" t="str">
        <f>IF(E469="","",SUM( INDEX( $H$9, 1) : H469))</f>
        <v/>
      </c>
      <c r="AF469" s="20" t="str">
        <f t="shared" si="273"/>
        <v/>
      </c>
      <c r="AG469" s="20" t="str">
        <f>IF(E469="","",SUM($AF$9:AF469))</f>
        <v/>
      </c>
      <c r="AH469" s="43" t="str">
        <f t="shared" si="274"/>
        <v/>
      </c>
      <c r="AI469" s="20" t="str">
        <f t="shared" si="275"/>
        <v/>
      </c>
      <c r="AJ469" s="20" t="str">
        <f t="shared" si="276"/>
        <v/>
      </c>
      <c r="AK469" s="20" t="str">
        <f t="shared" si="277"/>
        <v/>
      </c>
      <c r="AL469" s="20" t="str">
        <f>IF(E469="","",SUM( INDEX($I$9, 1) : I469))</f>
        <v/>
      </c>
      <c r="AM469" s="20" t="str">
        <f t="shared" si="278"/>
        <v/>
      </c>
      <c r="AN469" s="20" t="str">
        <f>IF(E469="","",SUM( INDEX($AM$9, 1) : AM469))</f>
        <v/>
      </c>
      <c r="AO469" s="43" t="str">
        <f t="shared" si="279"/>
        <v/>
      </c>
      <c r="AP469" s="43" t="str">
        <f t="shared" si="280"/>
        <v/>
      </c>
      <c r="AQ469" s="35" t="str">
        <f t="shared" si="281"/>
        <v/>
      </c>
      <c r="AR469" s="35" t="str">
        <f t="shared" si="282"/>
        <v/>
      </c>
      <c r="AS469" s="35" t="str">
        <f t="shared" si="283"/>
        <v/>
      </c>
      <c r="AT469" s="35" t="str">
        <f t="shared" si="284"/>
        <v/>
      </c>
      <c r="AU469" s="35" t="str">
        <f t="shared" si="285"/>
        <v/>
      </c>
      <c r="AV469" s="35" t="str">
        <f t="shared" si="286"/>
        <v/>
      </c>
      <c r="AW469" s="58" t="str">
        <f t="shared" si="287"/>
        <v/>
      </c>
      <c r="AX469" s="62" t="str">
        <f t="shared" si="288"/>
        <v/>
      </c>
      <c r="AY469" s="62" t="str">
        <f t="shared" si="289"/>
        <v/>
      </c>
      <c r="AZ469" s="62" t="str">
        <f t="shared" si="290"/>
        <v/>
      </c>
      <c r="BA469" s="62" t="str">
        <f t="shared" si="291"/>
        <v/>
      </c>
      <c r="BB469" s="62" t="str">
        <f t="shared" si="292"/>
        <v/>
      </c>
      <c r="BC469" s="62" t="str">
        <f t="shared" si="293"/>
        <v/>
      </c>
      <c r="BD469" s="69" t="str">
        <f t="shared" si="294"/>
        <v/>
      </c>
      <c r="BE469" s="69" t="str">
        <f t="shared" si="295"/>
        <v/>
      </c>
      <c r="BF469" s="69" t="str">
        <f>IF(Z469=Z470,"",SUM(AW$9:AW469)-SUM(BF$9:BF468))</f>
        <v/>
      </c>
      <c r="BG469" s="12">
        <f t="shared" si="260"/>
        <v>461</v>
      </c>
    </row>
    <row r="470" spans="1:59" ht="20.100000000000001" customHeight="1">
      <c r="A470" s="13">
        <f t="shared" si="259"/>
        <v>462</v>
      </c>
      <c r="B470" s="153"/>
      <c r="C470" s="33"/>
      <c r="D470" s="33"/>
      <c r="E470" s="154"/>
      <c r="F470" s="155"/>
      <c r="G470" s="156"/>
      <c r="H470" s="19" t="str">
        <f t="shared" si="261"/>
        <v/>
      </c>
      <c r="I470" s="157"/>
      <c r="J470" s="19" t="str">
        <f t="shared" si="262"/>
        <v/>
      </c>
      <c r="K470" s="33"/>
      <c r="L470" s="34"/>
      <c r="M470" s="34"/>
      <c r="N470" s="19" t="str">
        <f t="shared" si="263"/>
        <v/>
      </c>
      <c r="O470" s="157"/>
      <c r="P470" s="19" t="str">
        <f t="shared" si="264"/>
        <v/>
      </c>
      <c r="Q470" s="19" t="str">
        <f t="shared" si="265"/>
        <v/>
      </c>
      <c r="R470" s="22"/>
      <c r="S470" s="33"/>
      <c r="T470" s="35" t="str">
        <f>IF(E470="","",Instructions!$B$5)</f>
        <v/>
      </c>
      <c r="U470" s="75" t="str">
        <f>IF(E470="","",Instructions!$C$5)</f>
        <v/>
      </c>
      <c r="V470" s="87" t="str">
        <f t="shared" si="266"/>
        <v/>
      </c>
      <c r="W470" s="72" t="str">
        <f>IF(E470="","",VLOOKUP(D470,Supervisors!$B$9:$F$32,5,FALSE))</f>
        <v/>
      </c>
      <c r="X470" s="72" t="str">
        <f>IF(E470="","",VLOOKUP(D470,Supervisors!$B$9:$G$32,6,FALSE))</f>
        <v/>
      </c>
      <c r="Y470" s="20" t="str">
        <f t="shared" si="267"/>
        <v/>
      </c>
      <c r="Z470" s="20" t="str">
        <f t="shared" si="268"/>
        <v/>
      </c>
      <c r="AA470" s="20" t="str">
        <f t="shared" si="269"/>
        <v/>
      </c>
      <c r="AB470" s="20" t="str">
        <f t="shared" si="270"/>
        <v/>
      </c>
      <c r="AC470" s="20" t="str">
        <f t="shared" si="271"/>
        <v/>
      </c>
      <c r="AD470" s="20" t="str">
        <f t="shared" si="272"/>
        <v/>
      </c>
      <c r="AE470" s="20" t="str">
        <f>IF(E470="","",SUM( INDEX( $H$9, 1) : H470))</f>
        <v/>
      </c>
      <c r="AF470" s="20" t="str">
        <f t="shared" si="273"/>
        <v/>
      </c>
      <c r="AG470" s="20" t="str">
        <f>IF(E470="","",SUM($AF$9:AF470))</f>
        <v/>
      </c>
      <c r="AH470" s="43" t="str">
        <f t="shared" si="274"/>
        <v/>
      </c>
      <c r="AI470" s="20" t="str">
        <f t="shared" si="275"/>
        <v/>
      </c>
      <c r="AJ470" s="20" t="str">
        <f t="shared" si="276"/>
        <v/>
      </c>
      <c r="AK470" s="20" t="str">
        <f t="shared" si="277"/>
        <v/>
      </c>
      <c r="AL470" s="20" t="str">
        <f>IF(E470="","",SUM( INDEX($I$9, 1) : I470))</f>
        <v/>
      </c>
      <c r="AM470" s="20" t="str">
        <f t="shared" si="278"/>
        <v/>
      </c>
      <c r="AN470" s="20" t="str">
        <f>IF(E470="","",SUM( INDEX($AM$9, 1) : AM470))</f>
        <v/>
      </c>
      <c r="AO470" s="43" t="str">
        <f t="shared" si="279"/>
        <v/>
      </c>
      <c r="AP470" s="43" t="str">
        <f t="shared" si="280"/>
        <v/>
      </c>
      <c r="AQ470" s="35" t="str">
        <f t="shared" si="281"/>
        <v/>
      </c>
      <c r="AR470" s="35" t="str">
        <f t="shared" si="282"/>
        <v/>
      </c>
      <c r="AS470" s="35" t="str">
        <f t="shared" si="283"/>
        <v/>
      </c>
      <c r="AT470" s="35" t="str">
        <f t="shared" si="284"/>
        <v/>
      </c>
      <c r="AU470" s="35" t="str">
        <f t="shared" si="285"/>
        <v/>
      </c>
      <c r="AV470" s="35" t="str">
        <f t="shared" si="286"/>
        <v/>
      </c>
      <c r="AW470" s="58" t="str">
        <f t="shared" si="287"/>
        <v/>
      </c>
      <c r="AX470" s="62" t="str">
        <f t="shared" si="288"/>
        <v/>
      </c>
      <c r="AY470" s="62" t="str">
        <f t="shared" si="289"/>
        <v/>
      </c>
      <c r="AZ470" s="62" t="str">
        <f t="shared" si="290"/>
        <v/>
      </c>
      <c r="BA470" s="62" t="str">
        <f t="shared" si="291"/>
        <v/>
      </c>
      <c r="BB470" s="62" t="str">
        <f t="shared" si="292"/>
        <v/>
      </c>
      <c r="BC470" s="62" t="str">
        <f t="shared" si="293"/>
        <v/>
      </c>
      <c r="BD470" s="69" t="str">
        <f t="shared" si="294"/>
        <v/>
      </c>
      <c r="BE470" s="69" t="str">
        <f t="shared" si="295"/>
        <v/>
      </c>
      <c r="BF470" s="69" t="str">
        <f>IF(Z470=Z471,"",SUM(AW$9:AW470)-SUM(BF$9:BF469))</f>
        <v/>
      </c>
      <c r="BG470" s="12">
        <f t="shared" si="260"/>
        <v>462</v>
      </c>
    </row>
    <row r="471" spans="1:59" ht="20.100000000000001" customHeight="1">
      <c r="A471" s="13">
        <f t="shared" si="259"/>
        <v>463</v>
      </c>
      <c r="B471" s="153"/>
      <c r="C471" s="33"/>
      <c r="D471" s="33"/>
      <c r="E471" s="154"/>
      <c r="F471" s="155"/>
      <c r="G471" s="156"/>
      <c r="H471" s="19" t="str">
        <f t="shared" si="261"/>
        <v/>
      </c>
      <c r="I471" s="157"/>
      <c r="J471" s="19" t="str">
        <f t="shared" si="262"/>
        <v/>
      </c>
      <c r="K471" s="33"/>
      <c r="L471" s="34"/>
      <c r="M471" s="34"/>
      <c r="N471" s="19" t="str">
        <f t="shared" si="263"/>
        <v/>
      </c>
      <c r="O471" s="157"/>
      <c r="P471" s="19" t="str">
        <f t="shared" si="264"/>
        <v/>
      </c>
      <c r="Q471" s="19" t="str">
        <f t="shared" si="265"/>
        <v/>
      </c>
      <c r="R471" s="22"/>
      <c r="S471" s="33"/>
      <c r="T471" s="35" t="str">
        <f>IF(E471="","",Instructions!$B$5)</f>
        <v/>
      </c>
      <c r="U471" s="75" t="str">
        <f>IF(E471="","",Instructions!$C$5)</f>
        <v/>
      </c>
      <c r="V471" s="87" t="str">
        <f t="shared" si="266"/>
        <v/>
      </c>
      <c r="W471" s="72" t="str">
        <f>IF(E471="","",VLOOKUP(D471,Supervisors!$B$9:$F$32,5,FALSE))</f>
        <v/>
      </c>
      <c r="X471" s="72" t="str">
        <f>IF(E471="","",VLOOKUP(D471,Supervisors!$B$9:$G$32,6,FALSE))</f>
        <v/>
      </c>
      <c r="Y471" s="20" t="str">
        <f t="shared" si="267"/>
        <v/>
      </c>
      <c r="Z471" s="20" t="str">
        <f t="shared" si="268"/>
        <v/>
      </c>
      <c r="AA471" s="20" t="str">
        <f t="shared" si="269"/>
        <v/>
      </c>
      <c r="AB471" s="20" t="str">
        <f t="shared" si="270"/>
        <v/>
      </c>
      <c r="AC471" s="20" t="str">
        <f t="shared" si="271"/>
        <v/>
      </c>
      <c r="AD471" s="20" t="str">
        <f t="shared" si="272"/>
        <v/>
      </c>
      <c r="AE471" s="20" t="str">
        <f>IF(E471="","",SUM( INDEX( $H$9, 1) : H471))</f>
        <v/>
      </c>
      <c r="AF471" s="20" t="str">
        <f t="shared" si="273"/>
        <v/>
      </c>
      <c r="AG471" s="20" t="str">
        <f>IF(E471="","",SUM($AF$9:AF471))</f>
        <v/>
      </c>
      <c r="AH471" s="43" t="str">
        <f t="shared" si="274"/>
        <v/>
      </c>
      <c r="AI471" s="20" t="str">
        <f t="shared" si="275"/>
        <v/>
      </c>
      <c r="AJ471" s="20" t="str">
        <f t="shared" si="276"/>
        <v/>
      </c>
      <c r="AK471" s="20" t="str">
        <f t="shared" si="277"/>
        <v/>
      </c>
      <c r="AL471" s="20" t="str">
        <f>IF(E471="","",SUM( INDEX($I$9, 1) : I471))</f>
        <v/>
      </c>
      <c r="AM471" s="20" t="str">
        <f t="shared" si="278"/>
        <v/>
      </c>
      <c r="AN471" s="20" t="str">
        <f>IF(E471="","",SUM( INDEX($AM$9, 1) : AM471))</f>
        <v/>
      </c>
      <c r="AO471" s="43" t="str">
        <f t="shared" si="279"/>
        <v/>
      </c>
      <c r="AP471" s="43" t="str">
        <f t="shared" si="280"/>
        <v/>
      </c>
      <c r="AQ471" s="35" t="str">
        <f t="shared" si="281"/>
        <v/>
      </c>
      <c r="AR471" s="35" t="str">
        <f t="shared" si="282"/>
        <v/>
      </c>
      <c r="AS471" s="35" t="str">
        <f t="shared" si="283"/>
        <v/>
      </c>
      <c r="AT471" s="35" t="str">
        <f t="shared" si="284"/>
        <v/>
      </c>
      <c r="AU471" s="35" t="str">
        <f t="shared" si="285"/>
        <v/>
      </c>
      <c r="AV471" s="35" t="str">
        <f t="shared" si="286"/>
        <v/>
      </c>
      <c r="AW471" s="58" t="str">
        <f t="shared" si="287"/>
        <v/>
      </c>
      <c r="AX471" s="62" t="str">
        <f t="shared" si="288"/>
        <v/>
      </c>
      <c r="AY471" s="62" t="str">
        <f t="shared" si="289"/>
        <v/>
      </c>
      <c r="AZ471" s="62" t="str">
        <f t="shared" si="290"/>
        <v/>
      </c>
      <c r="BA471" s="62" t="str">
        <f t="shared" si="291"/>
        <v/>
      </c>
      <c r="BB471" s="62" t="str">
        <f t="shared" si="292"/>
        <v/>
      </c>
      <c r="BC471" s="62" t="str">
        <f t="shared" si="293"/>
        <v/>
      </c>
      <c r="BD471" s="69" t="str">
        <f t="shared" si="294"/>
        <v/>
      </c>
      <c r="BE471" s="69" t="str">
        <f t="shared" si="295"/>
        <v/>
      </c>
      <c r="BF471" s="69" t="str">
        <f>IF(Z471=Z472,"",SUM(AW$9:AW471)-SUM(BF$9:BF470))</f>
        <v/>
      </c>
      <c r="BG471" s="12">
        <f t="shared" si="260"/>
        <v>463</v>
      </c>
    </row>
    <row r="472" spans="1:59" ht="20.100000000000001" customHeight="1">
      <c r="A472" s="13">
        <f t="shared" si="259"/>
        <v>464</v>
      </c>
      <c r="B472" s="153"/>
      <c r="C472" s="33"/>
      <c r="D472" s="33"/>
      <c r="E472" s="154"/>
      <c r="F472" s="155"/>
      <c r="G472" s="156"/>
      <c r="H472" s="19" t="str">
        <f t="shared" si="261"/>
        <v/>
      </c>
      <c r="I472" s="157"/>
      <c r="J472" s="19" t="str">
        <f t="shared" si="262"/>
        <v/>
      </c>
      <c r="K472" s="33"/>
      <c r="L472" s="34"/>
      <c r="M472" s="34"/>
      <c r="N472" s="19" t="str">
        <f t="shared" si="263"/>
        <v/>
      </c>
      <c r="O472" s="157"/>
      <c r="P472" s="19" t="str">
        <f t="shared" si="264"/>
        <v/>
      </c>
      <c r="Q472" s="19" t="str">
        <f t="shared" si="265"/>
        <v/>
      </c>
      <c r="R472" s="22"/>
      <c r="S472" s="33"/>
      <c r="T472" s="35" t="str">
        <f>IF(E472="","",Instructions!$B$5)</f>
        <v/>
      </c>
      <c r="U472" s="75" t="str">
        <f>IF(E472="","",Instructions!$C$5)</f>
        <v/>
      </c>
      <c r="V472" s="87" t="str">
        <f t="shared" si="266"/>
        <v/>
      </c>
      <c r="W472" s="72" t="str">
        <f>IF(E472="","",VLOOKUP(D472,Supervisors!$B$9:$F$32,5,FALSE))</f>
        <v/>
      </c>
      <c r="X472" s="72" t="str">
        <f>IF(E472="","",VLOOKUP(D472,Supervisors!$B$9:$G$32,6,FALSE))</f>
        <v/>
      </c>
      <c r="Y472" s="20" t="str">
        <f t="shared" si="267"/>
        <v/>
      </c>
      <c r="Z472" s="20" t="str">
        <f t="shared" si="268"/>
        <v/>
      </c>
      <c r="AA472" s="20" t="str">
        <f t="shared" si="269"/>
        <v/>
      </c>
      <c r="AB472" s="20" t="str">
        <f t="shared" si="270"/>
        <v/>
      </c>
      <c r="AC472" s="20" t="str">
        <f t="shared" si="271"/>
        <v/>
      </c>
      <c r="AD472" s="20" t="str">
        <f t="shared" si="272"/>
        <v/>
      </c>
      <c r="AE472" s="20" t="str">
        <f>IF(E472="","",SUM( INDEX( $H$9, 1) : H472))</f>
        <v/>
      </c>
      <c r="AF472" s="20" t="str">
        <f t="shared" si="273"/>
        <v/>
      </c>
      <c r="AG472" s="20" t="str">
        <f>IF(E472="","",SUM($AF$9:AF472))</f>
        <v/>
      </c>
      <c r="AH472" s="43" t="str">
        <f t="shared" si="274"/>
        <v/>
      </c>
      <c r="AI472" s="20" t="str">
        <f t="shared" si="275"/>
        <v/>
      </c>
      <c r="AJ472" s="20" t="str">
        <f t="shared" si="276"/>
        <v/>
      </c>
      <c r="AK472" s="20" t="str">
        <f t="shared" si="277"/>
        <v/>
      </c>
      <c r="AL472" s="20" t="str">
        <f>IF(E472="","",SUM( INDEX($I$9, 1) : I472))</f>
        <v/>
      </c>
      <c r="AM472" s="20" t="str">
        <f t="shared" si="278"/>
        <v/>
      </c>
      <c r="AN472" s="20" t="str">
        <f>IF(E472="","",SUM( INDEX($AM$9, 1) : AM472))</f>
        <v/>
      </c>
      <c r="AO472" s="43" t="str">
        <f t="shared" si="279"/>
        <v/>
      </c>
      <c r="AP472" s="43" t="str">
        <f t="shared" si="280"/>
        <v/>
      </c>
      <c r="AQ472" s="35" t="str">
        <f t="shared" si="281"/>
        <v/>
      </c>
      <c r="AR472" s="35" t="str">
        <f t="shared" si="282"/>
        <v/>
      </c>
      <c r="AS472" s="35" t="str">
        <f t="shared" si="283"/>
        <v/>
      </c>
      <c r="AT472" s="35" t="str">
        <f t="shared" si="284"/>
        <v/>
      </c>
      <c r="AU472" s="35" t="str">
        <f t="shared" si="285"/>
        <v/>
      </c>
      <c r="AV472" s="35" t="str">
        <f t="shared" si="286"/>
        <v/>
      </c>
      <c r="AW472" s="58" t="str">
        <f t="shared" si="287"/>
        <v/>
      </c>
      <c r="AX472" s="62" t="str">
        <f t="shared" si="288"/>
        <v/>
      </c>
      <c r="AY472" s="62" t="str">
        <f t="shared" si="289"/>
        <v/>
      </c>
      <c r="AZ472" s="62" t="str">
        <f t="shared" si="290"/>
        <v/>
      </c>
      <c r="BA472" s="62" t="str">
        <f t="shared" si="291"/>
        <v/>
      </c>
      <c r="BB472" s="62" t="str">
        <f t="shared" si="292"/>
        <v/>
      </c>
      <c r="BC472" s="62" t="str">
        <f t="shared" si="293"/>
        <v/>
      </c>
      <c r="BD472" s="69" t="str">
        <f t="shared" si="294"/>
        <v/>
      </c>
      <c r="BE472" s="69" t="str">
        <f t="shared" si="295"/>
        <v/>
      </c>
      <c r="BF472" s="69" t="str">
        <f>IF(Z472=Z473,"",SUM(AW$9:AW472)-SUM(BF$9:BF471))</f>
        <v/>
      </c>
      <c r="BG472" s="12">
        <f t="shared" si="260"/>
        <v>464</v>
      </c>
    </row>
    <row r="473" spans="1:59" ht="20.100000000000001" customHeight="1">
      <c r="A473" s="13">
        <f t="shared" si="259"/>
        <v>465</v>
      </c>
      <c r="B473" s="153"/>
      <c r="C473" s="33"/>
      <c r="D473" s="33"/>
      <c r="E473" s="154"/>
      <c r="F473" s="155"/>
      <c r="G473" s="156"/>
      <c r="H473" s="19" t="str">
        <f t="shared" si="261"/>
        <v/>
      </c>
      <c r="I473" s="157"/>
      <c r="J473" s="19" t="str">
        <f t="shared" si="262"/>
        <v/>
      </c>
      <c r="K473" s="33"/>
      <c r="L473" s="34"/>
      <c r="M473" s="34"/>
      <c r="N473" s="19" t="str">
        <f t="shared" si="263"/>
        <v/>
      </c>
      <c r="O473" s="157"/>
      <c r="P473" s="19" t="str">
        <f t="shared" si="264"/>
        <v/>
      </c>
      <c r="Q473" s="19" t="str">
        <f t="shared" si="265"/>
        <v/>
      </c>
      <c r="R473" s="22"/>
      <c r="S473" s="33"/>
      <c r="T473" s="35" t="str">
        <f>IF(E473="","",Instructions!$B$5)</f>
        <v/>
      </c>
      <c r="U473" s="75" t="str">
        <f>IF(E473="","",Instructions!$C$5)</f>
        <v/>
      </c>
      <c r="V473" s="87" t="str">
        <f t="shared" si="266"/>
        <v/>
      </c>
      <c r="W473" s="72" t="str">
        <f>IF(E473="","",VLOOKUP(D473,Supervisors!$B$9:$F$32,5,FALSE))</f>
        <v/>
      </c>
      <c r="X473" s="72" t="str">
        <f>IF(E473="","",VLOOKUP(D473,Supervisors!$B$9:$G$32,6,FALSE))</f>
        <v/>
      </c>
      <c r="Y473" s="20" t="str">
        <f t="shared" si="267"/>
        <v/>
      </c>
      <c r="Z473" s="20" t="str">
        <f t="shared" si="268"/>
        <v/>
      </c>
      <c r="AA473" s="20" t="str">
        <f t="shared" si="269"/>
        <v/>
      </c>
      <c r="AB473" s="20" t="str">
        <f t="shared" si="270"/>
        <v/>
      </c>
      <c r="AC473" s="20" t="str">
        <f t="shared" si="271"/>
        <v/>
      </c>
      <c r="AD473" s="20" t="str">
        <f t="shared" si="272"/>
        <v/>
      </c>
      <c r="AE473" s="20" t="str">
        <f>IF(E473="","",SUM( INDEX( $H$9, 1) : H473))</f>
        <v/>
      </c>
      <c r="AF473" s="20" t="str">
        <f t="shared" si="273"/>
        <v/>
      </c>
      <c r="AG473" s="20" t="str">
        <f>IF(E473="","",SUM($AF$9:AF473))</f>
        <v/>
      </c>
      <c r="AH473" s="43" t="str">
        <f t="shared" si="274"/>
        <v/>
      </c>
      <c r="AI473" s="20" t="str">
        <f t="shared" si="275"/>
        <v/>
      </c>
      <c r="AJ473" s="20" t="str">
        <f t="shared" si="276"/>
        <v/>
      </c>
      <c r="AK473" s="20" t="str">
        <f t="shared" si="277"/>
        <v/>
      </c>
      <c r="AL473" s="20" t="str">
        <f>IF(E473="","",SUM( INDEX($I$9, 1) : I473))</f>
        <v/>
      </c>
      <c r="AM473" s="20" t="str">
        <f t="shared" si="278"/>
        <v/>
      </c>
      <c r="AN473" s="20" t="str">
        <f>IF(E473="","",SUM( INDEX($AM$9, 1) : AM473))</f>
        <v/>
      </c>
      <c r="AO473" s="43" t="str">
        <f t="shared" si="279"/>
        <v/>
      </c>
      <c r="AP473" s="43" t="str">
        <f t="shared" si="280"/>
        <v/>
      </c>
      <c r="AQ473" s="35" t="str">
        <f t="shared" si="281"/>
        <v/>
      </c>
      <c r="AR473" s="35" t="str">
        <f t="shared" si="282"/>
        <v/>
      </c>
      <c r="AS473" s="35" t="str">
        <f t="shared" si="283"/>
        <v/>
      </c>
      <c r="AT473" s="35" t="str">
        <f t="shared" si="284"/>
        <v/>
      </c>
      <c r="AU473" s="35" t="str">
        <f t="shared" si="285"/>
        <v/>
      </c>
      <c r="AV473" s="35" t="str">
        <f t="shared" si="286"/>
        <v/>
      </c>
      <c r="AW473" s="58" t="str">
        <f t="shared" si="287"/>
        <v/>
      </c>
      <c r="AX473" s="62" t="str">
        <f t="shared" si="288"/>
        <v/>
      </c>
      <c r="AY473" s="62" t="str">
        <f t="shared" si="289"/>
        <v/>
      </c>
      <c r="AZ473" s="62" t="str">
        <f t="shared" si="290"/>
        <v/>
      </c>
      <c r="BA473" s="62" t="str">
        <f t="shared" si="291"/>
        <v/>
      </c>
      <c r="BB473" s="62" t="str">
        <f t="shared" si="292"/>
        <v/>
      </c>
      <c r="BC473" s="62" t="str">
        <f t="shared" si="293"/>
        <v/>
      </c>
      <c r="BD473" s="69" t="str">
        <f t="shared" si="294"/>
        <v/>
      </c>
      <c r="BE473" s="69" t="str">
        <f t="shared" si="295"/>
        <v/>
      </c>
      <c r="BF473" s="69" t="str">
        <f>IF(Z473=Z474,"",SUM(AW$9:AW473)-SUM(BF$9:BF472))</f>
        <v/>
      </c>
      <c r="BG473" s="12">
        <f t="shared" si="260"/>
        <v>465</v>
      </c>
    </row>
    <row r="474" spans="1:59" ht="20.100000000000001" customHeight="1">
      <c r="A474" s="13">
        <f t="shared" si="259"/>
        <v>466</v>
      </c>
      <c r="B474" s="153"/>
      <c r="C474" s="33"/>
      <c r="D474" s="33"/>
      <c r="E474" s="154"/>
      <c r="F474" s="155"/>
      <c r="G474" s="156"/>
      <c r="H474" s="19" t="str">
        <f t="shared" si="261"/>
        <v/>
      </c>
      <c r="I474" s="157"/>
      <c r="J474" s="19" t="str">
        <f t="shared" si="262"/>
        <v/>
      </c>
      <c r="K474" s="33"/>
      <c r="L474" s="34"/>
      <c r="M474" s="34"/>
      <c r="N474" s="19" t="str">
        <f t="shared" si="263"/>
        <v/>
      </c>
      <c r="O474" s="157"/>
      <c r="P474" s="19" t="str">
        <f t="shared" si="264"/>
        <v/>
      </c>
      <c r="Q474" s="19" t="str">
        <f t="shared" si="265"/>
        <v/>
      </c>
      <c r="R474" s="22"/>
      <c r="S474" s="33"/>
      <c r="T474" s="35" t="str">
        <f>IF(E474="","",Instructions!$B$5)</f>
        <v/>
      </c>
      <c r="U474" s="75" t="str">
        <f>IF(E474="","",Instructions!$C$5)</f>
        <v/>
      </c>
      <c r="V474" s="87" t="str">
        <f t="shared" si="266"/>
        <v/>
      </c>
      <c r="W474" s="72" t="str">
        <f>IF(E474="","",VLOOKUP(D474,Supervisors!$B$9:$F$32,5,FALSE))</f>
        <v/>
      </c>
      <c r="X474" s="72" t="str">
        <f>IF(E474="","",VLOOKUP(D474,Supervisors!$B$9:$G$32,6,FALSE))</f>
        <v/>
      </c>
      <c r="Y474" s="20" t="str">
        <f t="shared" si="267"/>
        <v/>
      </c>
      <c r="Z474" s="20" t="str">
        <f t="shared" si="268"/>
        <v/>
      </c>
      <c r="AA474" s="20" t="str">
        <f t="shared" si="269"/>
        <v/>
      </c>
      <c r="AB474" s="20" t="str">
        <f t="shared" si="270"/>
        <v/>
      </c>
      <c r="AC474" s="20" t="str">
        <f t="shared" si="271"/>
        <v/>
      </c>
      <c r="AD474" s="20" t="str">
        <f t="shared" si="272"/>
        <v/>
      </c>
      <c r="AE474" s="20" t="str">
        <f>IF(E474="","",SUM( INDEX( $H$9, 1) : H474))</f>
        <v/>
      </c>
      <c r="AF474" s="20" t="str">
        <f t="shared" si="273"/>
        <v/>
      </c>
      <c r="AG474" s="20" t="str">
        <f>IF(E474="","",SUM($AF$9:AF474))</f>
        <v/>
      </c>
      <c r="AH474" s="43" t="str">
        <f t="shared" si="274"/>
        <v/>
      </c>
      <c r="AI474" s="20" t="str">
        <f t="shared" si="275"/>
        <v/>
      </c>
      <c r="AJ474" s="20" t="str">
        <f t="shared" si="276"/>
        <v/>
      </c>
      <c r="AK474" s="20" t="str">
        <f t="shared" si="277"/>
        <v/>
      </c>
      <c r="AL474" s="20" t="str">
        <f>IF(E474="","",SUM( INDEX($I$9, 1) : I474))</f>
        <v/>
      </c>
      <c r="AM474" s="20" t="str">
        <f t="shared" si="278"/>
        <v/>
      </c>
      <c r="AN474" s="20" t="str">
        <f>IF(E474="","",SUM( INDEX($AM$9, 1) : AM474))</f>
        <v/>
      </c>
      <c r="AO474" s="43" t="str">
        <f t="shared" si="279"/>
        <v/>
      </c>
      <c r="AP474" s="43" t="str">
        <f t="shared" si="280"/>
        <v/>
      </c>
      <c r="AQ474" s="35" t="str">
        <f t="shared" si="281"/>
        <v/>
      </c>
      <c r="AR474" s="35" t="str">
        <f t="shared" si="282"/>
        <v/>
      </c>
      <c r="AS474" s="35" t="str">
        <f t="shared" si="283"/>
        <v/>
      </c>
      <c r="AT474" s="35" t="str">
        <f t="shared" si="284"/>
        <v/>
      </c>
      <c r="AU474" s="35" t="str">
        <f t="shared" si="285"/>
        <v/>
      </c>
      <c r="AV474" s="35" t="str">
        <f t="shared" si="286"/>
        <v/>
      </c>
      <c r="AW474" s="58" t="str">
        <f t="shared" si="287"/>
        <v/>
      </c>
      <c r="AX474" s="62" t="str">
        <f t="shared" si="288"/>
        <v/>
      </c>
      <c r="AY474" s="62" t="str">
        <f t="shared" si="289"/>
        <v/>
      </c>
      <c r="AZ474" s="62" t="str">
        <f t="shared" si="290"/>
        <v/>
      </c>
      <c r="BA474" s="62" t="str">
        <f t="shared" si="291"/>
        <v/>
      </c>
      <c r="BB474" s="62" t="str">
        <f t="shared" si="292"/>
        <v/>
      </c>
      <c r="BC474" s="62" t="str">
        <f t="shared" si="293"/>
        <v/>
      </c>
      <c r="BD474" s="69" t="str">
        <f t="shared" si="294"/>
        <v/>
      </c>
      <c r="BE474" s="69" t="str">
        <f t="shared" si="295"/>
        <v/>
      </c>
      <c r="BF474" s="69" t="str">
        <f>IF(Z474=Z475,"",SUM(AW$9:AW474)-SUM(BF$9:BF473))</f>
        <v/>
      </c>
      <c r="BG474" s="12">
        <f t="shared" si="260"/>
        <v>466</v>
      </c>
    </row>
    <row r="475" spans="1:59" ht="20.100000000000001" customHeight="1">
      <c r="A475" s="13">
        <f t="shared" si="259"/>
        <v>467</v>
      </c>
      <c r="B475" s="153"/>
      <c r="C475" s="33"/>
      <c r="D475" s="33"/>
      <c r="E475" s="154"/>
      <c r="F475" s="155"/>
      <c r="G475" s="156"/>
      <c r="H475" s="19" t="str">
        <f t="shared" si="261"/>
        <v/>
      </c>
      <c r="I475" s="157"/>
      <c r="J475" s="19" t="str">
        <f t="shared" si="262"/>
        <v/>
      </c>
      <c r="K475" s="33"/>
      <c r="L475" s="34"/>
      <c r="M475" s="34"/>
      <c r="N475" s="19" t="str">
        <f t="shared" si="263"/>
        <v/>
      </c>
      <c r="O475" s="157"/>
      <c r="P475" s="19" t="str">
        <f t="shared" si="264"/>
        <v/>
      </c>
      <c r="Q475" s="19" t="str">
        <f t="shared" si="265"/>
        <v/>
      </c>
      <c r="R475" s="22"/>
      <c r="S475" s="33"/>
      <c r="T475" s="35" t="str">
        <f>IF(E475="","",Instructions!$B$5)</f>
        <v/>
      </c>
      <c r="U475" s="75" t="str">
        <f>IF(E475="","",Instructions!$C$5)</f>
        <v/>
      </c>
      <c r="V475" s="87" t="str">
        <f t="shared" si="266"/>
        <v/>
      </c>
      <c r="W475" s="72" t="str">
        <f>IF(E475="","",VLOOKUP(D475,Supervisors!$B$9:$F$32,5,FALSE))</f>
        <v/>
      </c>
      <c r="X475" s="72" t="str">
        <f>IF(E475="","",VLOOKUP(D475,Supervisors!$B$9:$G$32,6,FALSE))</f>
        <v/>
      </c>
      <c r="Y475" s="20" t="str">
        <f t="shared" si="267"/>
        <v/>
      </c>
      <c r="Z475" s="20" t="str">
        <f t="shared" si="268"/>
        <v/>
      </c>
      <c r="AA475" s="20" t="str">
        <f t="shared" si="269"/>
        <v/>
      </c>
      <c r="AB475" s="20" t="str">
        <f t="shared" si="270"/>
        <v/>
      </c>
      <c r="AC475" s="20" t="str">
        <f t="shared" si="271"/>
        <v/>
      </c>
      <c r="AD475" s="20" t="str">
        <f t="shared" si="272"/>
        <v/>
      </c>
      <c r="AE475" s="20" t="str">
        <f>IF(E475="","",SUM( INDEX( $H$9, 1) : H475))</f>
        <v/>
      </c>
      <c r="AF475" s="20" t="str">
        <f t="shared" si="273"/>
        <v/>
      </c>
      <c r="AG475" s="20" t="str">
        <f>IF(E475="","",SUM($AF$9:AF475))</f>
        <v/>
      </c>
      <c r="AH475" s="43" t="str">
        <f t="shared" si="274"/>
        <v/>
      </c>
      <c r="AI475" s="20" t="str">
        <f t="shared" si="275"/>
        <v/>
      </c>
      <c r="AJ475" s="20" t="str">
        <f t="shared" si="276"/>
        <v/>
      </c>
      <c r="AK475" s="20" t="str">
        <f t="shared" si="277"/>
        <v/>
      </c>
      <c r="AL475" s="20" t="str">
        <f>IF(E475="","",SUM( INDEX($I$9, 1) : I475))</f>
        <v/>
      </c>
      <c r="AM475" s="20" t="str">
        <f t="shared" si="278"/>
        <v/>
      </c>
      <c r="AN475" s="20" t="str">
        <f>IF(E475="","",SUM( INDEX($AM$9, 1) : AM475))</f>
        <v/>
      </c>
      <c r="AO475" s="43" t="str">
        <f t="shared" si="279"/>
        <v/>
      </c>
      <c r="AP475" s="43" t="str">
        <f t="shared" si="280"/>
        <v/>
      </c>
      <c r="AQ475" s="35" t="str">
        <f t="shared" si="281"/>
        <v/>
      </c>
      <c r="AR475" s="35" t="str">
        <f t="shared" si="282"/>
        <v/>
      </c>
      <c r="AS475" s="35" t="str">
        <f t="shared" si="283"/>
        <v/>
      </c>
      <c r="AT475" s="35" t="str">
        <f t="shared" si="284"/>
        <v/>
      </c>
      <c r="AU475" s="35" t="str">
        <f t="shared" si="285"/>
        <v/>
      </c>
      <c r="AV475" s="35" t="str">
        <f t="shared" si="286"/>
        <v/>
      </c>
      <c r="AW475" s="58" t="str">
        <f t="shared" si="287"/>
        <v/>
      </c>
      <c r="AX475" s="62" t="str">
        <f t="shared" si="288"/>
        <v/>
      </c>
      <c r="AY475" s="62" t="str">
        <f t="shared" si="289"/>
        <v/>
      </c>
      <c r="AZ475" s="62" t="str">
        <f t="shared" si="290"/>
        <v/>
      </c>
      <c r="BA475" s="62" t="str">
        <f t="shared" si="291"/>
        <v/>
      </c>
      <c r="BB475" s="62" t="str">
        <f t="shared" si="292"/>
        <v/>
      </c>
      <c r="BC475" s="62" t="str">
        <f t="shared" si="293"/>
        <v/>
      </c>
      <c r="BD475" s="69" t="str">
        <f t="shared" si="294"/>
        <v/>
      </c>
      <c r="BE475" s="69" t="str">
        <f t="shared" si="295"/>
        <v/>
      </c>
      <c r="BF475" s="69" t="str">
        <f>IF(Z475=Z476,"",SUM(AW$9:AW475)-SUM(BF$9:BF474))</f>
        <v/>
      </c>
      <c r="BG475" s="12">
        <f t="shared" si="260"/>
        <v>467</v>
      </c>
    </row>
    <row r="476" spans="1:59" ht="20.100000000000001" customHeight="1">
      <c r="A476" s="13">
        <f t="shared" si="259"/>
        <v>468</v>
      </c>
      <c r="B476" s="153"/>
      <c r="C476" s="33"/>
      <c r="D476" s="33"/>
      <c r="E476" s="154"/>
      <c r="F476" s="155"/>
      <c r="G476" s="156"/>
      <c r="H476" s="19" t="str">
        <f t="shared" si="261"/>
        <v/>
      </c>
      <c r="I476" s="157"/>
      <c r="J476" s="19" t="str">
        <f t="shared" si="262"/>
        <v/>
      </c>
      <c r="K476" s="33"/>
      <c r="L476" s="34"/>
      <c r="M476" s="34"/>
      <c r="N476" s="19" t="str">
        <f t="shared" si="263"/>
        <v/>
      </c>
      <c r="O476" s="157"/>
      <c r="P476" s="19" t="str">
        <f t="shared" si="264"/>
        <v/>
      </c>
      <c r="Q476" s="19" t="str">
        <f t="shared" si="265"/>
        <v/>
      </c>
      <c r="R476" s="22"/>
      <c r="S476" s="33"/>
      <c r="T476" s="35" t="str">
        <f>IF(E476="","",Instructions!$B$5)</f>
        <v/>
      </c>
      <c r="U476" s="75" t="str">
        <f>IF(E476="","",Instructions!$C$5)</f>
        <v/>
      </c>
      <c r="V476" s="87" t="str">
        <f t="shared" si="266"/>
        <v/>
      </c>
      <c r="W476" s="72" t="str">
        <f>IF(E476="","",VLOOKUP(D476,Supervisors!$B$9:$F$32,5,FALSE))</f>
        <v/>
      </c>
      <c r="X476" s="72" t="str">
        <f>IF(E476="","",VLOOKUP(D476,Supervisors!$B$9:$G$32,6,FALSE))</f>
        <v/>
      </c>
      <c r="Y476" s="20" t="str">
        <f t="shared" si="267"/>
        <v/>
      </c>
      <c r="Z476" s="20" t="str">
        <f t="shared" si="268"/>
        <v/>
      </c>
      <c r="AA476" s="20" t="str">
        <f t="shared" si="269"/>
        <v/>
      </c>
      <c r="AB476" s="20" t="str">
        <f t="shared" si="270"/>
        <v/>
      </c>
      <c r="AC476" s="20" t="str">
        <f t="shared" si="271"/>
        <v/>
      </c>
      <c r="AD476" s="20" t="str">
        <f t="shared" si="272"/>
        <v/>
      </c>
      <c r="AE476" s="20" t="str">
        <f>IF(E476="","",SUM( INDEX( $H$9, 1) : H476))</f>
        <v/>
      </c>
      <c r="AF476" s="20" t="str">
        <f t="shared" si="273"/>
        <v/>
      </c>
      <c r="AG476" s="20" t="str">
        <f>IF(E476="","",SUM($AF$9:AF476))</f>
        <v/>
      </c>
      <c r="AH476" s="43" t="str">
        <f t="shared" si="274"/>
        <v/>
      </c>
      <c r="AI476" s="20" t="str">
        <f t="shared" si="275"/>
        <v/>
      </c>
      <c r="AJ476" s="20" t="str">
        <f t="shared" si="276"/>
        <v/>
      </c>
      <c r="AK476" s="20" t="str">
        <f t="shared" si="277"/>
        <v/>
      </c>
      <c r="AL476" s="20" t="str">
        <f>IF(E476="","",SUM( INDEX($I$9, 1) : I476))</f>
        <v/>
      </c>
      <c r="AM476" s="20" t="str">
        <f t="shared" si="278"/>
        <v/>
      </c>
      <c r="AN476" s="20" t="str">
        <f>IF(E476="","",SUM( INDEX($AM$9, 1) : AM476))</f>
        <v/>
      </c>
      <c r="AO476" s="43" t="str">
        <f t="shared" si="279"/>
        <v/>
      </c>
      <c r="AP476" s="43" t="str">
        <f t="shared" si="280"/>
        <v/>
      </c>
      <c r="AQ476" s="35" t="str">
        <f t="shared" si="281"/>
        <v/>
      </c>
      <c r="AR476" s="35" t="str">
        <f t="shared" si="282"/>
        <v/>
      </c>
      <c r="AS476" s="35" t="str">
        <f t="shared" si="283"/>
        <v/>
      </c>
      <c r="AT476" s="35" t="str">
        <f t="shared" si="284"/>
        <v/>
      </c>
      <c r="AU476" s="35" t="str">
        <f t="shared" si="285"/>
        <v/>
      </c>
      <c r="AV476" s="35" t="str">
        <f t="shared" si="286"/>
        <v/>
      </c>
      <c r="AW476" s="58" t="str">
        <f t="shared" si="287"/>
        <v/>
      </c>
      <c r="AX476" s="62" t="str">
        <f t="shared" si="288"/>
        <v/>
      </c>
      <c r="AY476" s="62" t="str">
        <f t="shared" si="289"/>
        <v/>
      </c>
      <c r="AZ476" s="62" t="str">
        <f t="shared" si="290"/>
        <v/>
      </c>
      <c r="BA476" s="62" t="str">
        <f t="shared" si="291"/>
        <v/>
      </c>
      <c r="BB476" s="62" t="str">
        <f t="shared" si="292"/>
        <v/>
      </c>
      <c r="BC476" s="62" t="str">
        <f t="shared" si="293"/>
        <v/>
      </c>
      <c r="BD476" s="69" t="str">
        <f t="shared" si="294"/>
        <v/>
      </c>
      <c r="BE476" s="69" t="str">
        <f t="shared" si="295"/>
        <v/>
      </c>
      <c r="BF476" s="69" t="str">
        <f>IF(Z476=Z477,"",SUM(AW$9:AW476)-SUM(BF$9:BF475))</f>
        <v/>
      </c>
      <c r="BG476" s="12">
        <f t="shared" si="260"/>
        <v>468</v>
      </c>
    </row>
    <row r="477" spans="1:59" ht="20.100000000000001" customHeight="1">
      <c r="A477" s="13">
        <f t="shared" si="259"/>
        <v>469</v>
      </c>
      <c r="B477" s="153"/>
      <c r="C477" s="33"/>
      <c r="D477" s="33"/>
      <c r="E477" s="154"/>
      <c r="F477" s="155"/>
      <c r="G477" s="156"/>
      <c r="H477" s="19" t="str">
        <f t="shared" si="261"/>
        <v/>
      </c>
      <c r="I477" s="157"/>
      <c r="J477" s="19" t="str">
        <f t="shared" si="262"/>
        <v/>
      </c>
      <c r="K477" s="33"/>
      <c r="L477" s="34"/>
      <c r="M477" s="34"/>
      <c r="N477" s="19" t="str">
        <f t="shared" si="263"/>
        <v/>
      </c>
      <c r="O477" s="157"/>
      <c r="P477" s="19" t="str">
        <f t="shared" si="264"/>
        <v/>
      </c>
      <c r="Q477" s="19" t="str">
        <f t="shared" si="265"/>
        <v/>
      </c>
      <c r="R477" s="22"/>
      <c r="S477" s="33"/>
      <c r="T477" s="35" t="str">
        <f>IF(E477="","",Instructions!$B$5)</f>
        <v/>
      </c>
      <c r="U477" s="75" t="str">
        <f>IF(E477="","",Instructions!$C$5)</f>
        <v/>
      </c>
      <c r="V477" s="87" t="str">
        <f t="shared" si="266"/>
        <v/>
      </c>
      <c r="W477" s="72" t="str">
        <f>IF(E477="","",VLOOKUP(D477,Supervisors!$B$9:$F$32,5,FALSE))</f>
        <v/>
      </c>
      <c r="X477" s="72" t="str">
        <f>IF(E477="","",VLOOKUP(D477,Supervisors!$B$9:$G$32,6,FALSE))</f>
        <v/>
      </c>
      <c r="Y477" s="20" t="str">
        <f t="shared" si="267"/>
        <v/>
      </c>
      <c r="Z477" s="20" t="str">
        <f t="shared" si="268"/>
        <v/>
      </c>
      <c r="AA477" s="20" t="str">
        <f t="shared" si="269"/>
        <v/>
      </c>
      <c r="AB477" s="20" t="str">
        <f t="shared" si="270"/>
        <v/>
      </c>
      <c r="AC477" s="20" t="str">
        <f t="shared" si="271"/>
        <v/>
      </c>
      <c r="AD477" s="20" t="str">
        <f t="shared" si="272"/>
        <v/>
      </c>
      <c r="AE477" s="20" t="str">
        <f>IF(E477="","",SUM( INDEX( $H$9, 1) : H477))</f>
        <v/>
      </c>
      <c r="AF477" s="20" t="str">
        <f t="shared" si="273"/>
        <v/>
      </c>
      <c r="AG477" s="20" t="str">
        <f>IF(E477="","",SUM($AF$9:AF477))</f>
        <v/>
      </c>
      <c r="AH477" s="43" t="str">
        <f t="shared" si="274"/>
        <v/>
      </c>
      <c r="AI477" s="20" t="str">
        <f t="shared" si="275"/>
        <v/>
      </c>
      <c r="AJ477" s="20" t="str">
        <f t="shared" si="276"/>
        <v/>
      </c>
      <c r="AK477" s="20" t="str">
        <f t="shared" si="277"/>
        <v/>
      </c>
      <c r="AL477" s="20" t="str">
        <f>IF(E477="","",SUM( INDEX($I$9, 1) : I477))</f>
        <v/>
      </c>
      <c r="AM477" s="20" t="str">
        <f t="shared" si="278"/>
        <v/>
      </c>
      <c r="AN477" s="20" t="str">
        <f>IF(E477="","",SUM( INDEX($AM$9, 1) : AM477))</f>
        <v/>
      </c>
      <c r="AO477" s="43" t="str">
        <f t="shared" si="279"/>
        <v/>
      </c>
      <c r="AP477" s="43" t="str">
        <f t="shared" si="280"/>
        <v/>
      </c>
      <c r="AQ477" s="35" t="str">
        <f t="shared" si="281"/>
        <v/>
      </c>
      <c r="AR477" s="35" t="str">
        <f t="shared" si="282"/>
        <v/>
      </c>
      <c r="AS477" s="35" t="str">
        <f t="shared" si="283"/>
        <v/>
      </c>
      <c r="AT477" s="35" t="str">
        <f t="shared" si="284"/>
        <v/>
      </c>
      <c r="AU477" s="35" t="str">
        <f t="shared" si="285"/>
        <v/>
      </c>
      <c r="AV477" s="35" t="str">
        <f t="shared" si="286"/>
        <v/>
      </c>
      <c r="AW477" s="58" t="str">
        <f t="shared" si="287"/>
        <v/>
      </c>
      <c r="AX477" s="62" t="str">
        <f t="shared" si="288"/>
        <v/>
      </c>
      <c r="AY477" s="62" t="str">
        <f t="shared" si="289"/>
        <v/>
      </c>
      <c r="AZ477" s="62" t="str">
        <f t="shared" si="290"/>
        <v/>
      </c>
      <c r="BA477" s="62" t="str">
        <f t="shared" si="291"/>
        <v/>
      </c>
      <c r="BB477" s="62" t="str">
        <f t="shared" si="292"/>
        <v/>
      </c>
      <c r="BC477" s="62" t="str">
        <f t="shared" si="293"/>
        <v/>
      </c>
      <c r="BD477" s="69" t="str">
        <f t="shared" si="294"/>
        <v/>
      </c>
      <c r="BE477" s="69" t="str">
        <f t="shared" si="295"/>
        <v/>
      </c>
      <c r="BF477" s="69" t="str">
        <f>IF(Z477=Z478,"",SUM(AW$9:AW477)-SUM(BF$9:BF476))</f>
        <v/>
      </c>
      <c r="BG477" s="12">
        <f t="shared" si="260"/>
        <v>469</v>
      </c>
    </row>
    <row r="478" spans="1:59" ht="20.100000000000001" customHeight="1">
      <c r="A478" s="13">
        <f t="shared" si="259"/>
        <v>470</v>
      </c>
      <c r="B478" s="153"/>
      <c r="C478" s="33"/>
      <c r="D478" s="33"/>
      <c r="E478" s="154"/>
      <c r="F478" s="155"/>
      <c r="G478" s="156"/>
      <c r="H478" s="19" t="str">
        <f t="shared" si="261"/>
        <v/>
      </c>
      <c r="I478" s="157"/>
      <c r="J478" s="19" t="str">
        <f t="shared" si="262"/>
        <v/>
      </c>
      <c r="K478" s="33"/>
      <c r="L478" s="34"/>
      <c r="M478" s="34"/>
      <c r="N478" s="19" t="str">
        <f t="shared" si="263"/>
        <v/>
      </c>
      <c r="O478" s="157"/>
      <c r="P478" s="19" t="str">
        <f t="shared" si="264"/>
        <v/>
      </c>
      <c r="Q478" s="19" t="str">
        <f t="shared" si="265"/>
        <v/>
      </c>
      <c r="R478" s="22"/>
      <c r="S478" s="33"/>
      <c r="T478" s="35" t="str">
        <f>IF(E478="","",Instructions!$B$5)</f>
        <v/>
      </c>
      <c r="U478" s="75" t="str">
        <f>IF(E478="","",Instructions!$C$5)</f>
        <v/>
      </c>
      <c r="V478" s="87" t="str">
        <f t="shared" si="266"/>
        <v/>
      </c>
      <c r="W478" s="72" t="str">
        <f>IF(E478="","",VLOOKUP(D478,Supervisors!$B$9:$F$32,5,FALSE))</f>
        <v/>
      </c>
      <c r="X478" s="72" t="str">
        <f>IF(E478="","",VLOOKUP(D478,Supervisors!$B$9:$G$32,6,FALSE))</f>
        <v/>
      </c>
      <c r="Y478" s="20" t="str">
        <f t="shared" si="267"/>
        <v/>
      </c>
      <c r="Z478" s="20" t="str">
        <f t="shared" si="268"/>
        <v/>
      </c>
      <c r="AA478" s="20" t="str">
        <f t="shared" si="269"/>
        <v/>
      </c>
      <c r="AB478" s="20" t="str">
        <f t="shared" si="270"/>
        <v/>
      </c>
      <c r="AC478" s="20" t="str">
        <f t="shared" si="271"/>
        <v/>
      </c>
      <c r="AD478" s="20" t="str">
        <f t="shared" si="272"/>
        <v/>
      </c>
      <c r="AE478" s="20" t="str">
        <f>IF(E478="","",SUM( INDEX( $H$9, 1) : H478))</f>
        <v/>
      </c>
      <c r="AF478" s="20" t="str">
        <f t="shared" si="273"/>
        <v/>
      </c>
      <c r="AG478" s="20" t="str">
        <f>IF(E478="","",SUM($AF$9:AF478))</f>
        <v/>
      </c>
      <c r="AH478" s="43" t="str">
        <f t="shared" si="274"/>
        <v/>
      </c>
      <c r="AI478" s="20" t="str">
        <f t="shared" si="275"/>
        <v/>
      </c>
      <c r="AJ478" s="20" t="str">
        <f t="shared" si="276"/>
        <v/>
      </c>
      <c r="AK478" s="20" t="str">
        <f t="shared" si="277"/>
        <v/>
      </c>
      <c r="AL478" s="20" t="str">
        <f>IF(E478="","",SUM( INDEX($I$9, 1) : I478))</f>
        <v/>
      </c>
      <c r="AM478" s="20" t="str">
        <f t="shared" si="278"/>
        <v/>
      </c>
      <c r="AN478" s="20" t="str">
        <f>IF(E478="","",SUM( INDEX($AM$9, 1) : AM478))</f>
        <v/>
      </c>
      <c r="AO478" s="43" t="str">
        <f t="shared" si="279"/>
        <v/>
      </c>
      <c r="AP478" s="43" t="str">
        <f t="shared" si="280"/>
        <v/>
      </c>
      <c r="AQ478" s="35" t="str">
        <f t="shared" si="281"/>
        <v/>
      </c>
      <c r="AR478" s="35" t="str">
        <f t="shared" si="282"/>
        <v/>
      </c>
      <c r="AS478" s="35" t="str">
        <f t="shared" si="283"/>
        <v/>
      </c>
      <c r="AT478" s="35" t="str">
        <f t="shared" si="284"/>
        <v/>
      </c>
      <c r="AU478" s="35" t="str">
        <f t="shared" si="285"/>
        <v/>
      </c>
      <c r="AV478" s="35" t="str">
        <f t="shared" si="286"/>
        <v/>
      </c>
      <c r="AW478" s="58" t="str">
        <f t="shared" si="287"/>
        <v/>
      </c>
      <c r="AX478" s="62" t="str">
        <f t="shared" si="288"/>
        <v/>
      </c>
      <c r="AY478" s="62" t="str">
        <f t="shared" si="289"/>
        <v/>
      </c>
      <c r="AZ478" s="62" t="str">
        <f t="shared" si="290"/>
        <v/>
      </c>
      <c r="BA478" s="62" t="str">
        <f t="shared" si="291"/>
        <v/>
      </c>
      <c r="BB478" s="62" t="str">
        <f t="shared" si="292"/>
        <v/>
      </c>
      <c r="BC478" s="62" t="str">
        <f t="shared" si="293"/>
        <v/>
      </c>
      <c r="BD478" s="69" t="str">
        <f t="shared" si="294"/>
        <v/>
      </c>
      <c r="BE478" s="69" t="str">
        <f t="shared" si="295"/>
        <v/>
      </c>
      <c r="BF478" s="69" t="str">
        <f>IF(Z478=Z479,"",SUM(AW$9:AW478)-SUM(BF$9:BF477))</f>
        <v/>
      </c>
      <c r="BG478" s="12">
        <f t="shared" si="260"/>
        <v>470</v>
      </c>
    </row>
    <row r="479" spans="1:59" ht="20.100000000000001" customHeight="1">
      <c r="A479" s="13">
        <f t="shared" si="259"/>
        <v>471</v>
      </c>
      <c r="B479" s="153"/>
      <c r="C479" s="33"/>
      <c r="D479" s="33"/>
      <c r="E479" s="154"/>
      <c r="F479" s="155"/>
      <c r="G479" s="156"/>
      <c r="H479" s="19" t="str">
        <f t="shared" si="261"/>
        <v/>
      </c>
      <c r="I479" s="157"/>
      <c r="J479" s="19" t="str">
        <f t="shared" si="262"/>
        <v/>
      </c>
      <c r="K479" s="33"/>
      <c r="L479" s="34"/>
      <c r="M479" s="34"/>
      <c r="N479" s="19" t="str">
        <f t="shared" si="263"/>
        <v/>
      </c>
      <c r="O479" s="157"/>
      <c r="P479" s="19" t="str">
        <f t="shared" si="264"/>
        <v/>
      </c>
      <c r="Q479" s="19" t="str">
        <f t="shared" si="265"/>
        <v/>
      </c>
      <c r="R479" s="22"/>
      <c r="S479" s="33"/>
      <c r="T479" s="35" t="str">
        <f>IF(E479="","",Instructions!$B$5)</f>
        <v/>
      </c>
      <c r="U479" s="75" t="str">
        <f>IF(E479="","",Instructions!$C$5)</f>
        <v/>
      </c>
      <c r="V479" s="87" t="str">
        <f t="shared" si="266"/>
        <v/>
      </c>
      <c r="W479" s="72" t="str">
        <f>IF(E479="","",VLOOKUP(D479,Supervisors!$B$9:$F$32,5,FALSE))</f>
        <v/>
      </c>
      <c r="X479" s="72" t="str">
        <f>IF(E479="","",VLOOKUP(D479,Supervisors!$B$9:$G$32,6,FALSE))</f>
        <v/>
      </c>
      <c r="Y479" s="20" t="str">
        <f t="shared" si="267"/>
        <v/>
      </c>
      <c r="Z479" s="20" t="str">
        <f t="shared" si="268"/>
        <v/>
      </c>
      <c r="AA479" s="20" t="str">
        <f t="shared" si="269"/>
        <v/>
      </c>
      <c r="AB479" s="20" t="str">
        <f t="shared" si="270"/>
        <v/>
      </c>
      <c r="AC479" s="20" t="str">
        <f t="shared" si="271"/>
        <v/>
      </c>
      <c r="AD479" s="20" t="str">
        <f t="shared" si="272"/>
        <v/>
      </c>
      <c r="AE479" s="20" t="str">
        <f>IF(E479="","",SUM( INDEX( $H$9, 1) : H479))</f>
        <v/>
      </c>
      <c r="AF479" s="20" t="str">
        <f t="shared" si="273"/>
        <v/>
      </c>
      <c r="AG479" s="20" t="str">
        <f>IF(E479="","",SUM($AF$9:AF479))</f>
        <v/>
      </c>
      <c r="AH479" s="43" t="str">
        <f t="shared" si="274"/>
        <v/>
      </c>
      <c r="AI479" s="20" t="str">
        <f t="shared" si="275"/>
        <v/>
      </c>
      <c r="AJ479" s="20" t="str">
        <f t="shared" si="276"/>
        <v/>
      </c>
      <c r="AK479" s="20" t="str">
        <f t="shared" si="277"/>
        <v/>
      </c>
      <c r="AL479" s="20" t="str">
        <f>IF(E479="","",SUM( INDEX($I$9, 1) : I479))</f>
        <v/>
      </c>
      <c r="AM479" s="20" t="str">
        <f t="shared" si="278"/>
        <v/>
      </c>
      <c r="AN479" s="20" t="str">
        <f>IF(E479="","",SUM( INDEX($AM$9, 1) : AM479))</f>
        <v/>
      </c>
      <c r="AO479" s="43" t="str">
        <f t="shared" si="279"/>
        <v/>
      </c>
      <c r="AP479" s="43" t="str">
        <f t="shared" si="280"/>
        <v/>
      </c>
      <c r="AQ479" s="35" t="str">
        <f t="shared" si="281"/>
        <v/>
      </c>
      <c r="AR479" s="35" t="str">
        <f t="shared" si="282"/>
        <v/>
      </c>
      <c r="AS479" s="35" t="str">
        <f t="shared" si="283"/>
        <v/>
      </c>
      <c r="AT479" s="35" t="str">
        <f t="shared" si="284"/>
        <v/>
      </c>
      <c r="AU479" s="35" t="str">
        <f t="shared" si="285"/>
        <v/>
      </c>
      <c r="AV479" s="35" t="str">
        <f t="shared" si="286"/>
        <v/>
      </c>
      <c r="AW479" s="58" t="str">
        <f t="shared" si="287"/>
        <v/>
      </c>
      <c r="AX479" s="62" t="str">
        <f t="shared" si="288"/>
        <v/>
      </c>
      <c r="AY479" s="62" t="str">
        <f t="shared" si="289"/>
        <v/>
      </c>
      <c r="AZ479" s="62" t="str">
        <f t="shared" si="290"/>
        <v/>
      </c>
      <c r="BA479" s="62" t="str">
        <f t="shared" si="291"/>
        <v/>
      </c>
      <c r="BB479" s="62" t="str">
        <f t="shared" si="292"/>
        <v/>
      </c>
      <c r="BC479" s="62" t="str">
        <f t="shared" si="293"/>
        <v/>
      </c>
      <c r="BD479" s="69" t="str">
        <f t="shared" si="294"/>
        <v/>
      </c>
      <c r="BE479" s="69" t="str">
        <f t="shared" si="295"/>
        <v/>
      </c>
      <c r="BF479" s="69" t="str">
        <f>IF(Z479=Z480,"",SUM(AW$9:AW479)-SUM(BF$9:BF478))</f>
        <v/>
      </c>
      <c r="BG479" s="12">
        <f t="shared" si="260"/>
        <v>471</v>
      </c>
    </row>
    <row r="480" spans="1:59" ht="20.100000000000001" customHeight="1">
      <c r="A480" s="13">
        <f t="shared" si="259"/>
        <v>472</v>
      </c>
      <c r="B480" s="153"/>
      <c r="C480" s="33"/>
      <c r="D480" s="33"/>
      <c r="E480" s="154"/>
      <c r="F480" s="155"/>
      <c r="G480" s="156"/>
      <c r="H480" s="19" t="str">
        <f t="shared" si="261"/>
        <v/>
      </c>
      <c r="I480" s="157"/>
      <c r="J480" s="19" t="str">
        <f t="shared" si="262"/>
        <v/>
      </c>
      <c r="K480" s="33"/>
      <c r="L480" s="34"/>
      <c r="M480" s="34"/>
      <c r="N480" s="19" t="str">
        <f t="shared" si="263"/>
        <v/>
      </c>
      <c r="O480" s="157"/>
      <c r="P480" s="19" t="str">
        <f t="shared" si="264"/>
        <v/>
      </c>
      <c r="Q480" s="19" t="str">
        <f t="shared" si="265"/>
        <v/>
      </c>
      <c r="R480" s="22"/>
      <c r="S480" s="33"/>
      <c r="T480" s="35" t="str">
        <f>IF(E480="","",Instructions!$B$5)</f>
        <v/>
      </c>
      <c r="U480" s="75" t="str">
        <f>IF(E480="","",Instructions!$C$5)</f>
        <v/>
      </c>
      <c r="V480" s="87" t="str">
        <f t="shared" si="266"/>
        <v/>
      </c>
      <c r="W480" s="72" t="str">
        <f>IF(E480="","",VLOOKUP(D480,Supervisors!$B$9:$F$32,5,FALSE))</f>
        <v/>
      </c>
      <c r="X480" s="72" t="str">
        <f>IF(E480="","",VLOOKUP(D480,Supervisors!$B$9:$G$32,6,FALSE))</f>
        <v/>
      </c>
      <c r="Y480" s="20" t="str">
        <f t="shared" si="267"/>
        <v/>
      </c>
      <c r="Z480" s="20" t="str">
        <f t="shared" si="268"/>
        <v/>
      </c>
      <c r="AA480" s="20" t="str">
        <f t="shared" si="269"/>
        <v/>
      </c>
      <c r="AB480" s="20" t="str">
        <f t="shared" si="270"/>
        <v/>
      </c>
      <c r="AC480" s="20" t="str">
        <f t="shared" si="271"/>
        <v/>
      </c>
      <c r="AD480" s="20" t="str">
        <f t="shared" si="272"/>
        <v/>
      </c>
      <c r="AE480" s="20" t="str">
        <f>IF(E480="","",SUM( INDEX( $H$9, 1) : H480))</f>
        <v/>
      </c>
      <c r="AF480" s="20" t="str">
        <f t="shared" si="273"/>
        <v/>
      </c>
      <c r="AG480" s="20" t="str">
        <f>IF(E480="","",SUM($AF$9:AF480))</f>
        <v/>
      </c>
      <c r="AH480" s="43" t="str">
        <f t="shared" si="274"/>
        <v/>
      </c>
      <c r="AI480" s="20" t="str">
        <f t="shared" si="275"/>
        <v/>
      </c>
      <c r="AJ480" s="20" t="str">
        <f t="shared" si="276"/>
        <v/>
      </c>
      <c r="AK480" s="20" t="str">
        <f t="shared" si="277"/>
        <v/>
      </c>
      <c r="AL480" s="20" t="str">
        <f>IF(E480="","",SUM( INDEX($I$9, 1) : I480))</f>
        <v/>
      </c>
      <c r="AM480" s="20" t="str">
        <f t="shared" si="278"/>
        <v/>
      </c>
      <c r="AN480" s="20" t="str">
        <f>IF(E480="","",SUM( INDEX($AM$9, 1) : AM480))</f>
        <v/>
      </c>
      <c r="AO480" s="43" t="str">
        <f t="shared" si="279"/>
        <v/>
      </c>
      <c r="AP480" s="43" t="str">
        <f t="shared" si="280"/>
        <v/>
      </c>
      <c r="AQ480" s="35" t="str">
        <f t="shared" si="281"/>
        <v/>
      </c>
      <c r="AR480" s="35" t="str">
        <f t="shared" si="282"/>
        <v/>
      </c>
      <c r="AS480" s="35" t="str">
        <f t="shared" si="283"/>
        <v/>
      </c>
      <c r="AT480" s="35" t="str">
        <f t="shared" si="284"/>
        <v/>
      </c>
      <c r="AU480" s="35" t="str">
        <f t="shared" si="285"/>
        <v/>
      </c>
      <c r="AV480" s="35" t="str">
        <f t="shared" si="286"/>
        <v/>
      </c>
      <c r="AW480" s="58" t="str">
        <f t="shared" si="287"/>
        <v/>
      </c>
      <c r="AX480" s="62" t="str">
        <f t="shared" si="288"/>
        <v/>
      </c>
      <c r="AY480" s="62" t="str">
        <f t="shared" si="289"/>
        <v/>
      </c>
      <c r="AZ480" s="62" t="str">
        <f t="shared" si="290"/>
        <v/>
      </c>
      <c r="BA480" s="62" t="str">
        <f t="shared" si="291"/>
        <v/>
      </c>
      <c r="BB480" s="62" t="str">
        <f t="shared" si="292"/>
        <v/>
      </c>
      <c r="BC480" s="62" t="str">
        <f t="shared" si="293"/>
        <v/>
      </c>
      <c r="BD480" s="69" t="str">
        <f t="shared" si="294"/>
        <v/>
      </c>
      <c r="BE480" s="69" t="str">
        <f t="shared" si="295"/>
        <v/>
      </c>
      <c r="BF480" s="69" t="str">
        <f>IF(Z480=Z481,"",SUM(AW$9:AW480)-SUM(BF$9:BF479))</f>
        <v/>
      </c>
      <c r="BG480" s="12">
        <f t="shared" si="260"/>
        <v>472</v>
      </c>
    </row>
    <row r="481" spans="1:59" ht="20.100000000000001" customHeight="1">
      <c r="A481" s="13">
        <f t="shared" si="259"/>
        <v>473</v>
      </c>
      <c r="B481" s="153"/>
      <c r="C481" s="33"/>
      <c r="D481" s="33"/>
      <c r="E481" s="154"/>
      <c r="F481" s="155"/>
      <c r="G481" s="156"/>
      <c r="H481" s="19" t="str">
        <f t="shared" si="261"/>
        <v/>
      </c>
      <c r="I481" s="157"/>
      <c r="J481" s="19" t="str">
        <f t="shared" si="262"/>
        <v/>
      </c>
      <c r="K481" s="33"/>
      <c r="L481" s="34"/>
      <c r="M481" s="34"/>
      <c r="N481" s="19" t="str">
        <f t="shared" si="263"/>
        <v/>
      </c>
      <c r="O481" s="157"/>
      <c r="P481" s="19" t="str">
        <f t="shared" si="264"/>
        <v/>
      </c>
      <c r="Q481" s="19" t="str">
        <f t="shared" si="265"/>
        <v/>
      </c>
      <c r="R481" s="22"/>
      <c r="S481" s="33"/>
      <c r="T481" s="35" t="str">
        <f>IF(E481="","",Instructions!$B$5)</f>
        <v/>
      </c>
      <c r="U481" s="75" t="str">
        <f>IF(E481="","",Instructions!$C$5)</f>
        <v/>
      </c>
      <c r="V481" s="87" t="str">
        <f t="shared" si="266"/>
        <v/>
      </c>
      <c r="W481" s="72" t="str">
        <f>IF(E481="","",VLOOKUP(D481,Supervisors!$B$9:$F$32,5,FALSE))</f>
        <v/>
      </c>
      <c r="X481" s="72" t="str">
        <f>IF(E481="","",VLOOKUP(D481,Supervisors!$B$9:$G$32,6,FALSE))</f>
        <v/>
      </c>
      <c r="Y481" s="20" t="str">
        <f t="shared" si="267"/>
        <v/>
      </c>
      <c r="Z481" s="20" t="str">
        <f t="shared" si="268"/>
        <v/>
      </c>
      <c r="AA481" s="20" t="str">
        <f t="shared" si="269"/>
        <v/>
      </c>
      <c r="AB481" s="20" t="str">
        <f t="shared" si="270"/>
        <v/>
      </c>
      <c r="AC481" s="20" t="str">
        <f t="shared" si="271"/>
        <v/>
      </c>
      <c r="AD481" s="20" t="str">
        <f t="shared" si="272"/>
        <v/>
      </c>
      <c r="AE481" s="20" t="str">
        <f>IF(E481="","",SUM( INDEX( $H$9, 1) : H481))</f>
        <v/>
      </c>
      <c r="AF481" s="20" t="str">
        <f t="shared" si="273"/>
        <v/>
      </c>
      <c r="AG481" s="20" t="str">
        <f>IF(E481="","",SUM($AF$9:AF481))</f>
        <v/>
      </c>
      <c r="AH481" s="43" t="str">
        <f t="shared" si="274"/>
        <v/>
      </c>
      <c r="AI481" s="20" t="str">
        <f t="shared" si="275"/>
        <v/>
      </c>
      <c r="AJ481" s="20" t="str">
        <f t="shared" si="276"/>
        <v/>
      </c>
      <c r="AK481" s="20" t="str">
        <f t="shared" si="277"/>
        <v/>
      </c>
      <c r="AL481" s="20" t="str">
        <f>IF(E481="","",SUM( INDEX($I$9, 1) : I481))</f>
        <v/>
      </c>
      <c r="AM481" s="20" t="str">
        <f t="shared" si="278"/>
        <v/>
      </c>
      <c r="AN481" s="20" t="str">
        <f>IF(E481="","",SUM( INDEX($AM$9, 1) : AM481))</f>
        <v/>
      </c>
      <c r="AO481" s="43" t="str">
        <f t="shared" si="279"/>
        <v/>
      </c>
      <c r="AP481" s="43" t="str">
        <f t="shared" si="280"/>
        <v/>
      </c>
      <c r="AQ481" s="35" t="str">
        <f t="shared" si="281"/>
        <v/>
      </c>
      <c r="AR481" s="35" t="str">
        <f t="shared" si="282"/>
        <v/>
      </c>
      <c r="AS481" s="35" t="str">
        <f t="shared" si="283"/>
        <v/>
      </c>
      <c r="AT481" s="35" t="str">
        <f t="shared" si="284"/>
        <v/>
      </c>
      <c r="AU481" s="35" t="str">
        <f t="shared" si="285"/>
        <v/>
      </c>
      <c r="AV481" s="35" t="str">
        <f t="shared" si="286"/>
        <v/>
      </c>
      <c r="AW481" s="58" t="str">
        <f t="shared" si="287"/>
        <v/>
      </c>
      <c r="AX481" s="62" t="str">
        <f t="shared" si="288"/>
        <v/>
      </c>
      <c r="AY481" s="62" t="str">
        <f t="shared" si="289"/>
        <v/>
      </c>
      <c r="AZ481" s="62" t="str">
        <f t="shared" si="290"/>
        <v/>
      </c>
      <c r="BA481" s="62" t="str">
        <f t="shared" si="291"/>
        <v/>
      </c>
      <c r="BB481" s="62" t="str">
        <f t="shared" si="292"/>
        <v/>
      </c>
      <c r="BC481" s="62" t="str">
        <f t="shared" si="293"/>
        <v/>
      </c>
      <c r="BD481" s="69" t="str">
        <f t="shared" si="294"/>
        <v/>
      </c>
      <c r="BE481" s="69" t="str">
        <f t="shared" si="295"/>
        <v/>
      </c>
      <c r="BF481" s="69" t="str">
        <f>IF(Z481=Z482,"",SUM(AW$9:AW481)-SUM(BF$9:BF480))</f>
        <v/>
      </c>
      <c r="BG481" s="12">
        <f t="shared" si="260"/>
        <v>473</v>
      </c>
    </row>
    <row r="482" spans="1:59" ht="20.100000000000001" customHeight="1">
      <c r="A482" s="13">
        <f t="shared" ref="A482:A545" si="296">ROW()-8</f>
        <v>474</v>
      </c>
      <c r="B482" s="153"/>
      <c r="C482" s="33"/>
      <c r="D482" s="33"/>
      <c r="E482" s="154"/>
      <c r="F482" s="155"/>
      <c r="G482" s="156"/>
      <c r="H482" s="19" t="str">
        <f t="shared" si="261"/>
        <v/>
      </c>
      <c r="I482" s="157"/>
      <c r="J482" s="19" t="str">
        <f t="shared" si="262"/>
        <v/>
      </c>
      <c r="K482" s="33"/>
      <c r="L482" s="34"/>
      <c r="M482" s="34"/>
      <c r="N482" s="19" t="str">
        <f t="shared" si="263"/>
        <v/>
      </c>
      <c r="O482" s="157"/>
      <c r="P482" s="19" t="str">
        <f t="shared" si="264"/>
        <v/>
      </c>
      <c r="Q482" s="19" t="str">
        <f t="shared" si="265"/>
        <v/>
      </c>
      <c r="R482" s="22"/>
      <c r="S482" s="33"/>
      <c r="T482" s="35" t="str">
        <f>IF(E482="","",Instructions!$B$5)</f>
        <v/>
      </c>
      <c r="U482" s="75" t="str">
        <f>IF(E482="","",Instructions!$C$5)</f>
        <v/>
      </c>
      <c r="V482" s="87" t="str">
        <f t="shared" si="266"/>
        <v/>
      </c>
      <c r="W482" s="72" t="str">
        <f>IF(E482="","",VLOOKUP(D482,Supervisors!$B$9:$F$32,5,FALSE))</f>
        <v/>
      </c>
      <c r="X482" s="72" t="str">
        <f>IF(E482="","",VLOOKUP(D482,Supervisors!$B$9:$G$32,6,FALSE))</f>
        <v/>
      </c>
      <c r="Y482" s="20" t="str">
        <f t="shared" si="267"/>
        <v/>
      </c>
      <c r="Z482" s="20" t="str">
        <f t="shared" si="268"/>
        <v/>
      </c>
      <c r="AA482" s="20" t="str">
        <f t="shared" si="269"/>
        <v/>
      </c>
      <c r="AB482" s="20" t="str">
        <f t="shared" si="270"/>
        <v/>
      </c>
      <c r="AC482" s="20" t="str">
        <f t="shared" si="271"/>
        <v/>
      </c>
      <c r="AD482" s="20" t="str">
        <f t="shared" si="272"/>
        <v/>
      </c>
      <c r="AE482" s="20" t="str">
        <f>IF(E482="","",SUM( INDEX( $H$9, 1) : H482))</f>
        <v/>
      </c>
      <c r="AF482" s="20" t="str">
        <f t="shared" si="273"/>
        <v/>
      </c>
      <c r="AG482" s="20" t="str">
        <f>IF(E482="","",SUM($AF$9:AF482))</f>
        <v/>
      </c>
      <c r="AH482" s="43" t="str">
        <f t="shared" si="274"/>
        <v/>
      </c>
      <c r="AI482" s="20" t="str">
        <f t="shared" si="275"/>
        <v/>
      </c>
      <c r="AJ482" s="20" t="str">
        <f t="shared" si="276"/>
        <v/>
      </c>
      <c r="AK482" s="20" t="str">
        <f t="shared" si="277"/>
        <v/>
      </c>
      <c r="AL482" s="20" t="str">
        <f>IF(E482="","",SUM( INDEX($I$9, 1) : I482))</f>
        <v/>
      </c>
      <c r="AM482" s="20" t="str">
        <f t="shared" si="278"/>
        <v/>
      </c>
      <c r="AN482" s="20" t="str">
        <f>IF(E482="","",SUM( INDEX($AM$9, 1) : AM482))</f>
        <v/>
      </c>
      <c r="AO482" s="43" t="str">
        <f t="shared" si="279"/>
        <v/>
      </c>
      <c r="AP482" s="43" t="str">
        <f t="shared" si="280"/>
        <v/>
      </c>
      <c r="AQ482" s="35" t="str">
        <f t="shared" si="281"/>
        <v/>
      </c>
      <c r="AR482" s="35" t="str">
        <f t="shared" si="282"/>
        <v/>
      </c>
      <c r="AS482" s="35" t="str">
        <f t="shared" si="283"/>
        <v/>
      </c>
      <c r="AT482" s="35" t="str">
        <f t="shared" si="284"/>
        <v/>
      </c>
      <c r="AU482" s="35" t="str">
        <f t="shared" si="285"/>
        <v/>
      </c>
      <c r="AV482" s="35" t="str">
        <f t="shared" si="286"/>
        <v/>
      </c>
      <c r="AW482" s="58" t="str">
        <f t="shared" si="287"/>
        <v/>
      </c>
      <c r="AX482" s="62" t="str">
        <f t="shared" si="288"/>
        <v/>
      </c>
      <c r="AY482" s="62" t="str">
        <f t="shared" si="289"/>
        <v/>
      </c>
      <c r="AZ482" s="62" t="str">
        <f t="shared" si="290"/>
        <v/>
      </c>
      <c r="BA482" s="62" t="str">
        <f t="shared" si="291"/>
        <v/>
      </c>
      <c r="BB482" s="62" t="str">
        <f t="shared" si="292"/>
        <v/>
      </c>
      <c r="BC482" s="62" t="str">
        <f t="shared" si="293"/>
        <v/>
      </c>
      <c r="BD482" s="69" t="str">
        <f t="shared" si="294"/>
        <v/>
      </c>
      <c r="BE482" s="69" t="str">
        <f t="shared" si="295"/>
        <v/>
      </c>
      <c r="BF482" s="69" t="str">
        <f>IF(Z482=Z483,"",SUM(AW$9:AW482)-SUM(BF$9:BF481))</f>
        <v/>
      </c>
      <c r="BG482" s="12">
        <f t="shared" ref="BG482:BG545" si="297">ROW()-8</f>
        <v>474</v>
      </c>
    </row>
    <row r="483" spans="1:59" ht="20.100000000000001" customHeight="1">
      <c r="A483" s="13">
        <f t="shared" si="296"/>
        <v>475</v>
      </c>
      <c r="B483" s="153"/>
      <c r="C483" s="33"/>
      <c r="D483" s="33"/>
      <c r="E483" s="154"/>
      <c r="F483" s="155"/>
      <c r="G483" s="156"/>
      <c r="H483" s="19" t="str">
        <f t="shared" si="261"/>
        <v/>
      </c>
      <c r="I483" s="157"/>
      <c r="J483" s="19" t="str">
        <f t="shared" si="262"/>
        <v/>
      </c>
      <c r="K483" s="33"/>
      <c r="L483" s="34"/>
      <c r="M483" s="34"/>
      <c r="N483" s="19" t="str">
        <f t="shared" si="263"/>
        <v/>
      </c>
      <c r="O483" s="157"/>
      <c r="P483" s="19" t="str">
        <f t="shared" si="264"/>
        <v/>
      </c>
      <c r="Q483" s="19" t="str">
        <f t="shared" si="265"/>
        <v/>
      </c>
      <c r="R483" s="22"/>
      <c r="S483" s="33"/>
      <c r="T483" s="35" t="str">
        <f>IF(E483="","",Instructions!$B$5)</f>
        <v/>
      </c>
      <c r="U483" s="75" t="str">
        <f>IF(E483="","",Instructions!$C$5)</f>
        <v/>
      </c>
      <c r="V483" s="87" t="str">
        <f t="shared" si="266"/>
        <v/>
      </c>
      <c r="W483" s="72" t="str">
        <f>IF(E483="","",VLOOKUP(D483,Supervisors!$B$9:$F$32,5,FALSE))</f>
        <v/>
      </c>
      <c r="X483" s="72" t="str">
        <f>IF(E483="","",VLOOKUP(D483,Supervisors!$B$9:$G$32,6,FALSE))</f>
        <v/>
      </c>
      <c r="Y483" s="20" t="str">
        <f t="shared" si="267"/>
        <v/>
      </c>
      <c r="Z483" s="20" t="str">
        <f t="shared" si="268"/>
        <v/>
      </c>
      <c r="AA483" s="20" t="str">
        <f t="shared" si="269"/>
        <v/>
      </c>
      <c r="AB483" s="20" t="str">
        <f t="shared" si="270"/>
        <v/>
      </c>
      <c r="AC483" s="20" t="str">
        <f t="shared" si="271"/>
        <v/>
      </c>
      <c r="AD483" s="20" t="str">
        <f t="shared" si="272"/>
        <v/>
      </c>
      <c r="AE483" s="20" t="str">
        <f>IF(E483="","",SUM( INDEX( $H$9, 1) : H483))</f>
        <v/>
      </c>
      <c r="AF483" s="20" t="str">
        <f t="shared" si="273"/>
        <v/>
      </c>
      <c r="AG483" s="20" t="str">
        <f>IF(E483="","",SUM($AF$9:AF483))</f>
        <v/>
      </c>
      <c r="AH483" s="43" t="str">
        <f t="shared" si="274"/>
        <v/>
      </c>
      <c r="AI483" s="20" t="str">
        <f t="shared" si="275"/>
        <v/>
      </c>
      <c r="AJ483" s="20" t="str">
        <f t="shared" si="276"/>
        <v/>
      </c>
      <c r="AK483" s="20" t="str">
        <f t="shared" si="277"/>
        <v/>
      </c>
      <c r="AL483" s="20" t="str">
        <f>IF(E483="","",SUM( INDEX($I$9, 1) : I483))</f>
        <v/>
      </c>
      <c r="AM483" s="20" t="str">
        <f t="shared" si="278"/>
        <v/>
      </c>
      <c r="AN483" s="20" t="str">
        <f>IF(E483="","",SUM( INDEX($AM$9, 1) : AM483))</f>
        <v/>
      </c>
      <c r="AO483" s="43" t="str">
        <f t="shared" si="279"/>
        <v/>
      </c>
      <c r="AP483" s="43" t="str">
        <f t="shared" si="280"/>
        <v/>
      </c>
      <c r="AQ483" s="35" t="str">
        <f t="shared" si="281"/>
        <v/>
      </c>
      <c r="AR483" s="35" t="str">
        <f t="shared" si="282"/>
        <v/>
      </c>
      <c r="AS483" s="35" t="str">
        <f t="shared" si="283"/>
        <v/>
      </c>
      <c r="AT483" s="35" t="str">
        <f t="shared" si="284"/>
        <v/>
      </c>
      <c r="AU483" s="35" t="str">
        <f t="shared" si="285"/>
        <v/>
      </c>
      <c r="AV483" s="35" t="str">
        <f t="shared" si="286"/>
        <v/>
      </c>
      <c r="AW483" s="58" t="str">
        <f t="shared" si="287"/>
        <v/>
      </c>
      <c r="AX483" s="62" t="str">
        <f t="shared" si="288"/>
        <v/>
      </c>
      <c r="AY483" s="62" t="str">
        <f t="shared" si="289"/>
        <v/>
      </c>
      <c r="AZ483" s="62" t="str">
        <f t="shared" si="290"/>
        <v/>
      </c>
      <c r="BA483" s="62" t="str">
        <f t="shared" si="291"/>
        <v/>
      </c>
      <c r="BB483" s="62" t="str">
        <f t="shared" si="292"/>
        <v/>
      </c>
      <c r="BC483" s="62" t="str">
        <f t="shared" si="293"/>
        <v/>
      </c>
      <c r="BD483" s="69" t="str">
        <f t="shared" si="294"/>
        <v/>
      </c>
      <c r="BE483" s="69" t="str">
        <f t="shared" si="295"/>
        <v/>
      </c>
      <c r="BF483" s="69" t="str">
        <f>IF(Z483=Z484,"",SUM(AW$9:AW483)-SUM(BF$9:BF482))</f>
        <v/>
      </c>
      <c r="BG483" s="12">
        <f t="shared" si="297"/>
        <v>475</v>
      </c>
    </row>
    <row r="484" spans="1:59" ht="20.100000000000001" customHeight="1">
      <c r="A484" s="13">
        <f t="shared" si="296"/>
        <v>476</v>
      </c>
      <c r="B484" s="153"/>
      <c r="C484" s="33"/>
      <c r="D484" s="33"/>
      <c r="E484" s="154"/>
      <c r="F484" s="155"/>
      <c r="G484" s="156"/>
      <c r="H484" s="19" t="str">
        <f t="shared" si="261"/>
        <v/>
      </c>
      <c r="I484" s="157"/>
      <c r="J484" s="19" t="str">
        <f t="shared" si="262"/>
        <v/>
      </c>
      <c r="K484" s="33"/>
      <c r="L484" s="34"/>
      <c r="M484" s="34"/>
      <c r="N484" s="19" t="str">
        <f t="shared" si="263"/>
        <v/>
      </c>
      <c r="O484" s="157"/>
      <c r="P484" s="19" t="str">
        <f t="shared" si="264"/>
        <v/>
      </c>
      <c r="Q484" s="19" t="str">
        <f t="shared" si="265"/>
        <v/>
      </c>
      <c r="R484" s="22"/>
      <c r="S484" s="33"/>
      <c r="T484" s="35" t="str">
        <f>IF(E484="","",Instructions!$B$5)</f>
        <v/>
      </c>
      <c r="U484" s="75" t="str">
        <f>IF(E484="","",Instructions!$C$5)</f>
        <v/>
      </c>
      <c r="V484" s="87" t="str">
        <f t="shared" si="266"/>
        <v/>
      </c>
      <c r="W484" s="72" t="str">
        <f>IF(E484="","",VLOOKUP(D484,Supervisors!$B$9:$F$32,5,FALSE))</f>
        <v/>
      </c>
      <c r="X484" s="72" t="str">
        <f>IF(E484="","",VLOOKUP(D484,Supervisors!$B$9:$G$32,6,FALSE))</f>
        <v/>
      </c>
      <c r="Y484" s="20" t="str">
        <f t="shared" si="267"/>
        <v/>
      </c>
      <c r="Z484" s="20" t="str">
        <f t="shared" si="268"/>
        <v/>
      </c>
      <c r="AA484" s="20" t="str">
        <f t="shared" si="269"/>
        <v/>
      </c>
      <c r="AB484" s="20" t="str">
        <f t="shared" si="270"/>
        <v/>
      </c>
      <c r="AC484" s="20" t="str">
        <f t="shared" si="271"/>
        <v/>
      </c>
      <c r="AD484" s="20" t="str">
        <f t="shared" si="272"/>
        <v/>
      </c>
      <c r="AE484" s="20" t="str">
        <f>IF(E484="","",SUM( INDEX( $H$9, 1) : H484))</f>
        <v/>
      </c>
      <c r="AF484" s="20" t="str">
        <f t="shared" si="273"/>
        <v/>
      </c>
      <c r="AG484" s="20" t="str">
        <f>IF(E484="","",SUM($AF$9:AF484))</f>
        <v/>
      </c>
      <c r="AH484" s="43" t="str">
        <f t="shared" si="274"/>
        <v/>
      </c>
      <c r="AI484" s="20" t="str">
        <f t="shared" si="275"/>
        <v/>
      </c>
      <c r="AJ484" s="20" t="str">
        <f t="shared" si="276"/>
        <v/>
      </c>
      <c r="AK484" s="20" t="str">
        <f t="shared" si="277"/>
        <v/>
      </c>
      <c r="AL484" s="20" t="str">
        <f>IF(E484="","",SUM( INDEX($I$9, 1) : I484))</f>
        <v/>
      </c>
      <c r="AM484" s="20" t="str">
        <f t="shared" si="278"/>
        <v/>
      </c>
      <c r="AN484" s="20" t="str">
        <f>IF(E484="","",SUM( INDEX($AM$9, 1) : AM484))</f>
        <v/>
      </c>
      <c r="AO484" s="43" t="str">
        <f t="shared" si="279"/>
        <v/>
      </c>
      <c r="AP484" s="43" t="str">
        <f t="shared" si="280"/>
        <v/>
      </c>
      <c r="AQ484" s="35" t="str">
        <f t="shared" si="281"/>
        <v/>
      </c>
      <c r="AR484" s="35" t="str">
        <f t="shared" si="282"/>
        <v/>
      </c>
      <c r="AS484" s="35" t="str">
        <f t="shared" si="283"/>
        <v/>
      </c>
      <c r="AT484" s="35" t="str">
        <f t="shared" si="284"/>
        <v/>
      </c>
      <c r="AU484" s="35" t="str">
        <f t="shared" si="285"/>
        <v/>
      </c>
      <c r="AV484" s="35" t="str">
        <f t="shared" si="286"/>
        <v/>
      </c>
      <c r="AW484" s="58" t="str">
        <f t="shared" si="287"/>
        <v/>
      </c>
      <c r="AX484" s="62" t="str">
        <f t="shared" si="288"/>
        <v/>
      </c>
      <c r="AY484" s="62" t="str">
        <f t="shared" si="289"/>
        <v/>
      </c>
      <c r="AZ484" s="62" t="str">
        <f t="shared" si="290"/>
        <v/>
      </c>
      <c r="BA484" s="62" t="str">
        <f t="shared" si="291"/>
        <v/>
      </c>
      <c r="BB484" s="62" t="str">
        <f t="shared" si="292"/>
        <v/>
      </c>
      <c r="BC484" s="62" t="str">
        <f t="shared" si="293"/>
        <v/>
      </c>
      <c r="BD484" s="69" t="str">
        <f t="shared" si="294"/>
        <v/>
      </c>
      <c r="BE484" s="69" t="str">
        <f t="shared" si="295"/>
        <v/>
      </c>
      <c r="BF484" s="69" t="str">
        <f>IF(Z484=Z485,"",SUM(AW$9:AW484)-SUM(BF$9:BF483))</f>
        <v/>
      </c>
      <c r="BG484" s="12">
        <f t="shared" si="297"/>
        <v>476</v>
      </c>
    </row>
    <row r="485" spans="1:59" ht="20.100000000000001" customHeight="1">
      <c r="A485" s="13">
        <f t="shared" si="296"/>
        <v>477</v>
      </c>
      <c r="B485" s="153"/>
      <c r="C485" s="33"/>
      <c r="D485" s="33"/>
      <c r="E485" s="154"/>
      <c r="F485" s="155"/>
      <c r="G485" s="156"/>
      <c r="H485" s="19" t="str">
        <f t="shared" si="261"/>
        <v/>
      </c>
      <c r="I485" s="157"/>
      <c r="J485" s="19" t="str">
        <f t="shared" si="262"/>
        <v/>
      </c>
      <c r="K485" s="33"/>
      <c r="L485" s="34"/>
      <c r="M485" s="34"/>
      <c r="N485" s="19" t="str">
        <f t="shared" si="263"/>
        <v/>
      </c>
      <c r="O485" s="157"/>
      <c r="P485" s="19" t="str">
        <f t="shared" si="264"/>
        <v/>
      </c>
      <c r="Q485" s="19" t="str">
        <f t="shared" si="265"/>
        <v/>
      </c>
      <c r="R485" s="22"/>
      <c r="S485" s="33"/>
      <c r="T485" s="35" t="str">
        <f>IF(E485="","",Instructions!$B$5)</f>
        <v/>
      </c>
      <c r="U485" s="75" t="str">
        <f>IF(E485="","",Instructions!$C$5)</f>
        <v/>
      </c>
      <c r="V485" s="87" t="str">
        <f t="shared" si="266"/>
        <v/>
      </c>
      <c r="W485" s="72" t="str">
        <f>IF(E485="","",VLOOKUP(D485,Supervisors!$B$9:$F$32,5,FALSE))</f>
        <v/>
      </c>
      <c r="X485" s="72" t="str">
        <f>IF(E485="","",VLOOKUP(D485,Supervisors!$B$9:$G$32,6,FALSE))</f>
        <v/>
      </c>
      <c r="Y485" s="20" t="str">
        <f t="shared" si="267"/>
        <v/>
      </c>
      <c r="Z485" s="20" t="str">
        <f t="shared" si="268"/>
        <v/>
      </c>
      <c r="AA485" s="20" t="str">
        <f t="shared" si="269"/>
        <v/>
      </c>
      <c r="AB485" s="20" t="str">
        <f t="shared" si="270"/>
        <v/>
      </c>
      <c r="AC485" s="20" t="str">
        <f t="shared" si="271"/>
        <v/>
      </c>
      <c r="AD485" s="20" t="str">
        <f t="shared" si="272"/>
        <v/>
      </c>
      <c r="AE485" s="20" t="str">
        <f>IF(E485="","",SUM( INDEX( $H$9, 1) : H485))</f>
        <v/>
      </c>
      <c r="AF485" s="20" t="str">
        <f t="shared" si="273"/>
        <v/>
      </c>
      <c r="AG485" s="20" t="str">
        <f>IF(E485="","",SUM($AF$9:AF485))</f>
        <v/>
      </c>
      <c r="AH485" s="43" t="str">
        <f t="shared" si="274"/>
        <v/>
      </c>
      <c r="AI485" s="20" t="str">
        <f t="shared" si="275"/>
        <v/>
      </c>
      <c r="AJ485" s="20" t="str">
        <f t="shared" si="276"/>
        <v/>
      </c>
      <c r="AK485" s="20" t="str">
        <f t="shared" si="277"/>
        <v/>
      </c>
      <c r="AL485" s="20" t="str">
        <f>IF(E485="","",SUM( INDEX($I$9, 1) : I485))</f>
        <v/>
      </c>
      <c r="AM485" s="20" t="str">
        <f t="shared" si="278"/>
        <v/>
      </c>
      <c r="AN485" s="20" t="str">
        <f>IF(E485="","",SUM( INDEX($AM$9, 1) : AM485))</f>
        <v/>
      </c>
      <c r="AO485" s="43" t="str">
        <f t="shared" si="279"/>
        <v/>
      </c>
      <c r="AP485" s="43" t="str">
        <f t="shared" si="280"/>
        <v/>
      </c>
      <c r="AQ485" s="35" t="str">
        <f t="shared" si="281"/>
        <v/>
      </c>
      <c r="AR485" s="35" t="str">
        <f t="shared" si="282"/>
        <v/>
      </c>
      <c r="AS485" s="35" t="str">
        <f t="shared" si="283"/>
        <v/>
      </c>
      <c r="AT485" s="35" t="str">
        <f t="shared" si="284"/>
        <v/>
      </c>
      <c r="AU485" s="35" t="str">
        <f t="shared" si="285"/>
        <v/>
      </c>
      <c r="AV485" s="35" t="str">
        <f t="shared" si="286"/>
        <v/>
      </c>
      <c r="AW485" s="58" t="str">
        <f t="shared" si="287"/>
        <v/>
      </c>
      <c r="AX485" s="62" t="str">
        <f t="shared" si="288"/>
        <v/>
      </c>
      <c r="AY485" s="62" t="str">
        <f t="shared" si="289"/>
        <v/>
      </c>
      <c r="AZ485" s="62" t="str">
        <f t="shared" si="290"/>
        <v/>
      </c>
      <c r="BA485" s="62" t="str">
        <f t="shared" si="291"/>
        <v/>
      </c>
      <c r="BB485" s="62" t="str">
        <f t="shared" si="292"/>
        <v/>
      </c>
      <c r="BC485" s="62" t="str">
        <f t="shared" si="293"/>
        <v/>
      </c>
      <c r="BD485" s="69" t="str">
        <f t="shared" si="294"/>
        <v/>
      </c>
      <c r="BE485" s="69" t="str">
        <f t="shared" si="295"/>
        <v/>
      </c>
      <c r="BF485" s="69" t="str">
        <f>IF(Z485=Z486,"",SUM(AW$9:AW485)-SUM(BF$9:BF484))</f>
        <v/>
      </c>
      <c r="BG485" s="12">
        <f t="shared" si="297"/>
        <v>477</v>
      </c>
    </row>
    <row r="486" spans="1:59" ht="20.100000000000001" customHeight="1">
      <c r="A486" s="13">
        <f t="shared" si="296"/>
        <v>478</v>
      </c>
      <c r="B486" s="153"/>
      <c r="C486" s="33"/>
      <c r="D486" s="33"/>
      <c r="E486" s="154"/>
      <c r="F486" s="155"/>
      <c r="G486" s="156"/>
      <c r="H486" s="19" t="str">
        <f t="shared" si="261"/>
        <v/>
      </c>
      <c r="I486" s="157"/>
      <c r="J486" s="19" t="str">
        <f t="shared" si="262"/>
        <v/>
      </c>
      <c r="K486" s="33"/>
      <c r="L486" s="34"/>
      <c r="M486" s="34"/>
      <c r="N486" s="19" t="str">
        <f t="shared" si="263"/>
        <v/>
      </c>
      <c r="O486" s="157"/>
      <c r="P486" s="19" t="str">
        <f t="shared" si="264"/>
        <v/>
      </c>
      <c r="Q486" s="19" t="str">
        <f t="shared" si="265"/>
        <v/>
      </c>
      <c r="R486" s="22"/>
      <c r="S486" s="33"/>
      <c r="T486" s="35" t="str">
        <f>IF(E486="","",Instructions!$B$5)</f>
        <v/>
      </c>
      <c r="U486" s="75" t="str">
        <f>IF(E486="","",Instructions!$C$5)</f>
        <v/>
      </c>
      <c r="V486" s="87" t="str">
        <f t="shared" si="266"/>
        <v/>
      </c>
      <c r="W486" s="72" t="str">
        <f>IF(E486="","",VLOOKUP(D486,Supervisors!$B$9:$F$32,5,FALSE))</f>
        <v/>
      </c>
      <c r="X486" s="72" t="str">
        <f>IF(E486="","",VLOOKUP(D486,Supervisors!$B$9:$G$32,6,FALSE))</f>
        <v/>
      </c>
      <c r="Y486" s="20" t="str">
        <f t="shared" si="267"/>
        <v/>
      </c>
      <c r="Z486" s="20" t="str">
        <f t="shared" si="268"/>
        <v/>
      </c>
      <c r="AA486" s="20" t="str">
        <f t="shared" si="269"/>
        <v/>
      </c>
      <c r="AB486" s="20" t="str">
        <f t="shared" si="270"/>
        <v/>
      </c>
      <c r="AC486" s="20" t="str">
        <f t="shared" si="271"/>
        <v/>
      </c>
      <c r="AD486" s="20" t="str">
        <f t="shared" si="272"/>
        <v/>
      </c>
      <c r="AE486" s="20" t="str">
        <f>IF(E486="","",SUM( INDEX( $H$9, 1) : H486))</f>
        <v/>
      </c>
      <c r="AF486" s="20" t="str">
        <f t="shared" si="273"/>
        <v/>
      </c>
      <c r="AG486" s="20" t="str">
        <f>IF(E486="","",SUM($AF$9:AF486))</f>
        <v/>
      </c>
      <c r="AH486" s="43" t="str">
        <f t="shared" si="274"/>
        <v/>
      </c>
      <c r="AI486" s="20" t="str">
        <f t="shared" si="275"/>
        <v/>
      </c>
      <c r="AJ486" s="20" t="str">
        <f t="shared" si="276"/>
        <v/>
      </c>
      <c r="AK486" s="20" t="str">
        <f t="shared" si="277"/>
        <v/>
      </c>
      <c r="AL486" s="20" t="str">
        <f>IF(E486="","",SUM( INDEX($I$9, 1) : I486))</f>
        <v/>
      </c>
      <c r="AM486" s="20" t="str">
        <f t="shared" si="278"/>
        <v/>
      </c>
      <c r="AN486" s="20" t="str">
        <f>IF(E486="","",SUM( INDEX($AM$9, 1) : AM486))</f>
        <v/>
      </c>
      <c r="AO486" s="43" t="str">
        <f t="shared" si="279"/>
        <v/>
      </c>
      <c r="AP486" s="43" t="str">
        <f t="shared" si="280"/>
        <v/>
      </c>
      <c r="AQ486" s="35" t="str">
        <f t="shared" si="281"/>
        <v/>
      </c>
      <c r="AR486" s="35" t="str">
        <f t="shared" si="282"/>
        <v/>
      </c>
      <c r="AS486" s="35" t="str">
        <f t="shared" si="283"/>
        <v/>
      </c>
      <c r="AT486" s="35" t="str">
        <f t="shared" si="284"/>
        <v/>
      </c>
      <c r="AU486" s="35" t="str">
        <f t="shared" si="285"/>
        <v/>
      </c>
      <c r="AV486" s="35" t="str">
        <f t="shared" si="286"/>
        <v/>
      </c>
      <c r="AW486" s="58" t="str">
        <f t="shared" si="287"/>
        <v/>
      </c>
      <c r="AX486" s="62" t="str">
        <f t="shared" si="288"/>
        <v/>
      </c>
      <c r="AY486" s="62" t="str">
        <f t="shared" si="289"/>
        <v/>
      </c>
      <c r="AZ486" s="62" t="str">
        <f t="shared" si="290"/>
        <v/>
      </c>
      <c r="BA486" s="62" t="str">
        <f t="shared" si="291"/>
        <v/>
      </c>
      <c r="BB486" s="62" t="str">
        <f t="shared" si="292"/>
        <v/>
      </c>
      <c r="BC486" s="62" t="str">
        <f t="shared" si="293"/>
        <v/>
      </c>
      <c r="BD486" s="69" t="str">
        <f t="shared" si="294"/>
        <v/>
      </c>
      <c r="BE486" s="69" t="str">
        <f t="shared" si="295"/>
        <v/>
      </c>
      <c r="BF486" s="69" t="str">
        <f>IF(Z486=Z487,"",SUM(AW$9:AW486)-SUM(BF$9:BF485))</f>
        <v/>
      </c>
      <c r="BG486" s="12">
        <f t="shared" si="297"/>
        <v>478</v>
      </c>
    </row>
    <row r="487" spans="1:59" ht="20.100000000000001" customHeight="1">
      <c r="A487" s="13">
        <f t="shared" si="296"/>
        <v>479</v>
      </c>
      <c r="B487" s="153"/>
      <c r="C487" s="33"/>
      <c r="D487" s="33"/>
      <c r="E487" s="154"/>
      <c r="F487" s="155"/>
      <c r="G487" s="156"/>
      <c r="H487" s="19" t="str">
        <f t="shared" si="261"/>
        <v/>
      </c>
      <c r="I487" s="157"/>
      <c r="J487" s="19" t="str">
        <f t="shared" si="262"/>
        <v/>
      </c>
      <c r="K487" s="33"/>
      <c r="L487" s="34"/>
      <c r="M487" s="34"/>
      <c r="N487" s="19" t="str">
        <f t="shared" si="263"/>
        <v/>
      </c>
      <c r="O487" s="157"/>
      <c r="P487" s="19" t="str">
        <f t="shared" si="264"/>
        <v/>
      </c>
      <c r="Q487" s="19" t="str">
        <f t="shared" si="265"/>
        <v/>
      </c>
      <c r="R487" s="22"/>
      <c r="S487" s="33"/>
      <c r="T487" s="35" t="str">
        <f>IF(E487="","",Instructions!$B$5)</f>
        <v/>
      </c>
      <c r="U487" s="75" t="str">
        <f>IF(E487="","",Instructions!$C$5)</f>
        <v/>
      </c>
      <c r="V487" s="87" t="str">
        <f t="shared" si="266"/>
        <v/>
      </c>
      <c r="W487" s="72" t="str">
        <f>IF(E487="","",VLOOKUP(D487,Supervisors!$B$9:$F$32,5,FALSE))</f>
        <v/>
      </c>
      <c r="X487" s="72" t="str">
        <f>IF(E487="","",VLOOKUP(D487,Supervisors!$B$9:$G$32,6,FALSE))</f>
        <v/>
      </c>
      <c r="Y487" s="20" t="str">
        <f t="shared" si="267"/>
        <v/>
      </c>
      <c r="Z487" s="20" t="str">
        <f t="shared" si="268"/>
        <v/>
      </c>
      <c r="AA487" s="20" t="str">
        <f t="shared" si="269"/>
        <v/>
      </c>
      <c r="AB487" s="20" t="str">
        <f t="shared" si="270"/>
        <v/>
      </c>
      <c r="AC487" s="20" t="str">
        <f t="shared" si="271"/>
        <v/>
      </c>
      <c r="AD487" s="20" t="str">
        <f t="shared" si="272"/>
        <v/>
      </c>
      <c r="AE487" s="20" t="str">
        <f>IF(E487="","",SUM( INDEX( $H$9, 1) : H487))</f>
        <v/>
      </c>
      <c r="AF487" s="20" t="str">
        <f t="shared" si="273"/>
        <v/>
      </c>
      <c r="AG487" s="20" t="str">
        <f>IF(E487="","",SUM($AF$9:AF487))</f>
        <v/>
      </c>
      <c r="AH487" s="43" t="str">
        <f t="shared" si="274"/>
        <v/>
      </c>
      <c r="AI487" s="20" t="str">
        <f t="shared" si="275"/>
        <v/>
      </c>
      <c r="AJ487" s="20" t="str">
        <f t="shared" si="276"/>
        <v/>
      </c>
      <c r="AK487" s="20" t="str">
        <f t="shared" si="277"/>
        <v/>
      </c>
      <c r="AL487" s="20" t="str">
        <f>IF(E487="","",SUM( INDEX($I$9, 1) : I487))</f>
        <v/>
      </c>
      <c r="AM487" s="20" t="str">
        <f t="shared" si="278"/>
        <v/>
      </c>
      <c r="AN487" s="20" t="str">
        <f>IF(E487="","",SUM( INDEX($AM$9, 1) : AM487))</f>
        <v/>
      </c>
      <c r="AO487" s="43" t="str">
        <f t="shared" si="279"/>
        <v/>
      </c>
      <c r="AP487" s="43" t="str">
        <f t="shared" si="280"/>
        <v/>
      </c>
      <c r="AQ487" s="35" t="str">
        <f t="shared" si="281"/>
        <v/>
      </c>
      <c r="AR487" s="35" t="str">
        <f t="shared" si="282"/>
        <v/>
      </c>
      <c r="AS487" s="35" t="str">
        <f t="shared" si="283"/>
        <v/>
      </c>
      <c r="AT487" s="35" t="str">
        <f t="shared" si="284"/>
        <v/>
      </c>
      <c r="AU487" s="35" t="str">
        <f t="shared" si="285"/>
        <v/>
      </c>
      <c r="AV487" s="35" t="str">
        <f t="shared" si="286"/>
        <v/>
      </c>
      <c r="AW487" s="58" t="str">
        <f t="shared" si="287"/>
        <v/>
      </c>
      <c r="AX487" s="62" t="str">
        <f t="shared" si="288"/>
        <v/>
      </c>
      <c r="AY487" s="62" t="str">
        <f t="shared" si="289"/>
        <v/>
      </c>
      <c r="AZ487" s="62" t="str">
        <f t="shared" si="290"/>
        <v/>
      </c>
      <c r="BA487" s="62" t="str">
        <f t="shared" si="291"/>
        <v/>
      </c>
      <c r="BB487" s="62" t="str">
        <f t="shared" si="292"/>
        <v/>
      </c>
      <c r="BC487" s="62" t="str">
        <f t="shared" si="293"/>
        <v/>
      </c>
      <c r="BD487" s="69" t="str">
        <f t="shared" si="294"/>
        <v/>
      </c>
      <c r="BE487" s="69" t="str">
        <f t="shared" si="295"/>
        <v/>
      </c>
      <c r="BF487" s="69" t="str">
        <f>IF(Z487=Z488,"",SUM(AW$9:AW487)-SUM(BF$9:BF486))</f>
        <v/>
      </c>
      <c r="BG487" s="12">
        <f t="shared" si="297"/>
        <v>479</v>
      </c>
    </row>
    <row r="488" spans="1:59" ht="20.100000000000001" customHeight="1">
      <c r="A488" s="13">
        <f t="shared" si="296"/>
        <v>480</v>
      </c>
      <c r="B488" s="153"/>
      <c r="C488" s="33"/>
      <c r="D488" s="33"/>
      <c r="E488" s="154"/>
      <c r="F488" s="155"/>
      <c r="G488" s="156"/>
      <c r="H488" s="19" t="str">
        <f t="shared" si="261"/>
        <v/>
      </c>
      <c r="I488" s="157"/>
      <c r="J488" s="19" t="str">
        <f t="shared" si="262"/>
        <v/>
      </c>
      <c r="K488" s="33"/>
      <c r="L488" s="34"/>
      <c r="M488" s="34"/>
      <c r="N488" s="19" t="str">
        <f t="shared" si="263"/>
        <v/>
      </c>
      <c r="O488" s="157"/>
      <c r="P488" s="19" t="str">
        <f t="shared" si="264"/>
        <v/>
      </c>
      <c r="Q488" s="19" t="str">
        <f t="shared" si="265"/>
        <v/>
      </c>
      <c r="R488" s="22"/>
      <c r="S488" s="33"/>
      <c r="T488" s="35" t="str">
        <f>IF(E488="","",Instructions!$B$5)</f>
        <v/>
      </c>
      <c r="U488" s="75" t="str">
        <f>IF(E488="","",Instructions!$C$5)</f>
        <v/>
      </c>
      <c r="V488" s="87" t="str">
        <f t="shared" si="266"/>
        <v/>
      </c>
      <c r="W488" s="72" t="str">
        <f>IF(E488="","",VLOOKUP(D488,Supervisors!$B$9:$F$32,5,FALSE))</f>
        <v/>
      </c>
      <c r="X488" s="72" t="str">
        <f>IF(E488="","",VLOOKUP(D488,Supervisors!$B$9:$G$32,6,FALSE))</f>
        <v/>
      </c>
      <c r="Y488" s="20" t="str">
        <f t="shared" si="267"/>
        <v/>
      </c>
      <c r="Z488" s="20" t="str">
        <f t="shared" si="268"/>
        <v/>
      </c>
      <c r="AA488" s="20" t="str">
        <f t="shared" si="269"/>
        <v/>
      </c>
      <c r="AB488" s="20" t="str">
        <f t="shared" si="270"/>
        <v/>
      </c>
      <c r="AC488" s="20" t="str">
        <f t="shared" si="271"/>
        <v/>
      </c>
      <c r="AD488" s="20" t="str">
        <f t="shared" si="272"/>
        <v/>
      </c>
      <c r="AE488" s="20" t="str">
        <f>IF(E488="","",SUM( INDEX( $H$9, 1) : H488))</f>
        <v/>
      </c>
      <c r="AF488" s="20" t="str">
        <f t="shared" si="273"/>
        <v/>
      </c>
      <c r="AG488" s="20" t="str">
        <f>IF(E488="","",SUM($AF$9:AF488))</f>
        <v/>
      </c>
      <c r="AH488" s="43" t="str">
        <f t="shared" si="274"/>
        <v/>
      </c>
      <c r="AI488" s="20" t="str">
        <f t="shared" si="275"/>
        <v/>
      </c>
      <c r="AJ488" s="20" t="str">
        <f t="shared" si="276"/>
        <v/>
      </c>
      <c r="AK488" s="20" t="str">
        <f t="shared" si="277"/>
        <v/>
      </c>
      <c r="AL488" s="20" t="str">
        <f>IF(E488="","",SUM( INDEX($I$9, 1) : I488))</f>
        <v/>
      </c>
      <c r="AM488" s="20" t="str">
        <f t="shared" si="278"/>
        <v/>
      </c>
      <c r="AN488" s="20" t="str">
        <f>IF(E488="","",SUM( INDEX($AM$9, 1) : AM488))</f>
        <v/>
      </c>
      <c r="AO488" s="43" t="str">
        <f t="shared" si="279"/>
        <v/>
      </c>
      <c r="AP488" s="43" t="str">
        <f t="shared" si="280"/>
        <v/>
      </c>
      <c r="AQ488" s="35" t="str">
        <f t="shared" si="281"/>
        <v/>
      </c>
      <c r="AR488" s="35" t="str">
        <f t="shared" si="282"/>
        <v/>
      </c>
      <c r="AS488" s="35" t="str">
        <f t="shared" si="283"/>
        <v/>
      </c>
      <c r="AT488" s="35" t="str">
        <f t="shared" si="284"/>
        <v/>
      </c>
      <c r="AU488" s="35" t="str">
        <f t="shared" si="285"/>
        <v/>
      </c>
      <c r="AV488" s="35" t="str">
        <f t="shared" si="286"/>
        <v/>
      </c>
      <c r="AW488" s="58" t="str">
        <f t="shared" si="287"/>
        <v/>
      </c>
      <c r="AX488" s="62" t="str">
        <f t="shared" si="288"/>
        <v/>
      </c>
      <c r="AY488" s="62" t="str">
        <f t="shared" si="289"/>
        <v/>
      </c>
      <c r="AZ488" s="62" t="str">
        <f t="shared" si="290"/>
        <v/>
      </c>
      <c r="BA488" s="62" t="str">
        <f t="shared" si="291"/>
        <v/>
      </c>
      <c r="BB488" s="62" t="str">
        <f t="shared" si="292"/>
        <v/>
      </c>
      <c r="BC488" s="62" t="str">
        <f t="shared" si="293"/>
        <v/>
      </c>
      <c r="BD488" s="69" t="str">
        <f t="shared" si="294"/>
        <v/>
      </c>
      <c r="BE488" s="69" t="str">
        <f t="shared" si="295"/>
        <v/>
      </c>
      <c r="BF488" s="69" t="str">
        <f>IF(Z488=Z489,"",SUM(AW$9:AW488)-SUM(BF$9:BF487))</f>
        <v/>
      </c>
      <c r="BG488" s="12">
        <f t="shared" si="297"/>
        <v>480</v>
      </c>
    </row>
    <row r="489" spans="1:59" ht="20.100000000000001" customHeight="1">
      <c r="A489" s="13">
        <f t="shared" si="296"/>
        <v>481</v>
      </c>
      <c r="B489" s="153"/>
      <c r="C489" s="33"/>
      <c r="D489" s="33"/>
      <c r="E489" s="154"/>
      <c r="F489" s="155"/>
      <c r="G489" s="156"/>
      <c r="H489" s="19" t="str">
        <f t="shared" si="261"/>
        <v/>
      </c>
      <c r="I489" s="157"/>
      <c r="J489" s="19" t="str">
        <f t="shared" si="262"/>
        <v/>
      </c>
      <c r="K489" s="33"/>
      <c r="L489" s="34"/>
      <c r="M489" s="34"/>
      <c r="N489" s="19" t="str">
        <f t="shared" si="263"/>
        <v/>
      </c>
      <c r="O489" s="157"/>
      <c r="P489" s="19" t="str">
        <f t="shared" si="264"/>
        <v/>
      </c>
      <c r="Q489" s="19" t="str">
        <f t="shared" si="265"/>
        <v/>
      </c>
      <c r="R489" s="22"/>
      <c r="S489" s="33"/>
      <c r="T489" s="35" t="str">
        <f>IF(E489="","",Instructions!$B$5)</f>
        <v/>
      </c>
      <c r="U489" s="75" t="str">
        <f>IF(E489="","",Instructions!$C$5)</f>
        <v/>
      </c>
      <c r="V489" s="87" t="str">
        <f t="shared" si="266"/>
        <v/>
      </c>
      <c r="W489" s="72" t="str">
        <f>IF(E489="","",VLOOKUP(D489,Supervisors!$B$9:$F$32,5,FALSE))</f>
        <v/>
      </c>
      <c r="X489" s="72" t="str">
        <f>IF(E489="","",VLOOKUP(D489,Supervisors!$B$9:$G$32,6,FALSE))</f>
        <v/>
      </c>
      <c r="Y489" s="20" t="str">
        <f t="shared" si="267"/>
        <v/>
      </c>
      <c r="Z489" s="20" t="str">
        <f t="shared" si="268"/>
        <v/>
      </c>
      <c r="AA489" s="20" t="str">
        <f t="shared" si="269"/>
        <v/>
      </c>
      <c r="AB489" s="20" t="str">
        <f t="shared" si="270"/>
        <v/>
      </c>
      <c r="AC489" s="20" t="str">
        <f t="shared" si="271"/>
        <v/>
      </c>
      <c r="AD489" s="20" t="str">
        <f t="shared" si="272"/>
        <v/>
      </c>
      <c r="AE489" s="20" t="str">
        <f>IF(E489="","",SUM( INDEX( $H$9, 1) : H489))</f>
        <v/>
      </c>
      <c r="AF489" s="20" t="str">
        <f t="shared" si="273"/>
        <v/>
      </c>
      <c r="AG489" s="20" t="str">
        <f>IF(E489="","",SUM($AF$9:AF489))</f>
        <v/>
      </c>
      <c r="AH489" s="43" t="str">
        <f t="shared" si="274"/>
        <v/>
      </c>
      <c r="AI489" s="20" t="str">
        <f t="shared" si="275"/>
        <v/>
      </c>
      <c r="AJ489" s="20" t="str">
        <f t="shared" si="276"/>
        <v/>
      </c>
      <c r="AK489" s="20" t="str">
        <f t="shared" si="277"/>
        <v/>
      </c>
      <c r="AL489" s="20" t="str">
        <f>IF(E489="","",SUM( INDEX($I$9, 1) : I489))</f>
        <v/>
      </c>
      <c r="AM489" s="20" t="str">
        <f t="shared" si="278"/>
        <v/>
      </c>
      <c r="AN489" s="20" t="str">
        <f>IF(E489="","",SUM( INDEX($AM$9, 1) : AM489))</f>
        <v/>
      </c>
      <c r="AO489" s="43" t="str">
        <f t="shared" si="279"/>
        <v/>
      </c>
      <c r="AP489" s="43" t="str">
        <f t="shared" si="280"/>
        <v/>
      </c>
      <c r="AQ489" s="35" t="str">
        <f t="shared" si="281"/>
        <v/>
      </c>
      <c r="AR489" s="35" t="str">
        <f t="shared" si="282"/>
        <v/>
      </c>
      <c r="AS489" s="35" t="str">
        <f t="shared" si="283"/>
        <v/>
      </c>
      <c r="AT489" s="35" t="str">
        <f t="shared" si="284"/>
        <v/>
      </c>
      <c r="AU489" s="35" t="str">
        <f t="shared" si="285"/>
        <v/>
      </c>
      <c r="AV489" s="35" t="str">
        <f t="shared" si="286"/>
        <v/>
      </c>
      <c r="AW489" s="58" t="str">
        <f t="shared" si="287"/>
        <v/>
      </c>
      <c r="AX489" s="62" t="str">
        <f t="shared" si="288"/>
        <v/>
      </c>
      <c r="AY489" s="62" t="str">
        <f t="shared" si="289"/>
        <v/>
      </c>
      <c r="AZ489" s="62" t="str">
        <f t="shared" si="290"/>
        <v/>
      </c>
      <c r="BA489" s="62" t="str">
        <f t="shared" si="291"/>
        <v/>
      </c>
      <c r="BB489" s="62" t="str">
        <f t="shared" si="292"/>
        <v/>
      </c>
      <c r="BC489" s="62" t="str">
        <f t="shared" si="293"/>
        <v/>
      </c>
      <c r="BD489" s="69" t="str">
        <f t="shared" si="294"/>
        <v/>
      </c>
      <c r="BE489" s="69" t="str">
        <f t="shared" si="295"/>
        <v/>
      </c>
      <c r="BF489" s="69" t="str">
        <f>IF(Z489=Z490,"",SUM(AW$9:AW489)-SUM(BF$9:BF488))</f>
        <v/>
      </c>
      <c r="BG489" s="12">
        <f t="shared" si="297"/>
        <v>481</v>
      </c>
    </row>
    <row r="490" spans="1:59" ht="20.100000000000001" customHeight="1">
      <c r="A490" s="13">
        <f t="shared" si="296"/>
        <v>482</v>
      </c>
      <c r="B490" s="153"/>
      <c r="C490" s="33"/>
      <c r="D490" s="33"/>
      <c r="E490" s="154"/>
      <c r="F490" s="155"/>
      <c r="G490" s="156"/>
      <c r="H490" s="19" t="str">
        <f t="shared" si="261"/>
        <v/>
      </c>
      <c r="I490" s="157"/>
      <c r="J490" s="19" t="str">
        <f t="shared" si="262"/>
        <v/>
      </c>
      <c r="K490" s="33"/>
      <c r="L490" s="34"/>
      <c r="M490" s="34"/>
      <c r="N490" s="19" t="str">
        <f t="shared" si="263"/>
        <v/>
      </c>
      <c r="O490" s="157"/>
      <c r="P490" s="19" t="str">
        <f t="shared" si="264"/>
        <v/>
      </c>
      <c r="Q490" s="19" t="str">
        <f t="shared" si="265"/>
        <v/>
      </c>
      <c r="R490" s="22"/>
      <c r="S490" s="33"/>
      <c r="T490" s="35" t="str">
        <f>IF(E490="","",Instructions!$B$5)</f>
        <v/>
      </c>
      <c r="U490" s="75" t="str">
        <f>IF(E490="","",Instructions!$C$5)</f>
        <v/>
      </c>
      <c r="V490" s="87" t="str">
        <f t="shared" si="266"/>
        <v/>
      </c>
      <c r="W490" s="72" t="str">
        <f>IF(E490="","",VLOOKUP(D490,Supervisors!$B$9:$F$32,5,FALSE))</f>
        <v/>
      </c>
      <c r="X490" s="72" t="str">
        <f>IF(E490="","",VLOOKUP(D490,Supervisors!$B$9:$G$32,6,FALSE))</f>
        <v/>
      </c>
      <c r="Y490" s="20" t="str">
        <f t="shared" si="267"/>
        <v/>
      </c>
      <c r="Z490" s="20" t="str">
        <f t="shared" si="268"/>
        <v/>
      </c>
      <c r="AA490" s="20" t="str">
        <f t="shared" si="269"/>
        <v/>
      </c>
      <c r="AB490" s="20" t="str">
        <f t="shared" si="270"/>
        <v/>
      </c>
      <c r="AC490" s="20" t="str">
        <f t="shared" si="271"/>
        <v/>
      </c>
      <c r="AD490" s="20" t="str">
        <f t="shared" si="272"/>
        <v/>
      </c>
      <c r="AE490" s="20" t="str">
        <f>IF(E490="","",SUM( INDEX( $H$9, 1) : H490))</f>
        <v/>
      </c>
      <c r="AF490" s="20" t="str">
        <f t="shared" si="273"/>
        <v/>
      </c>
      <c r="AG490" s="20" t="str">
        <f>IF(E490="","",SUM($AF$9:AF490))</f>
        <v/>
      </c>
      <c r="AH490" s="43" t="str">
        <f t="shared" si="274"/>
        <v/>
      </c>
      <c r="AI490" s="20" t="str">
        <f t="shared" si="275"/>
        <v/>
      </c>
      <c r="AJ490" s="20" t="str">
        <f t="shared" si="276"/>
        <v/>
      </c>
      <c r="AK490" s="20" t="str">
        <f t="shared" si="277"/>
        <v/>
      </c>
      <c r="AL490" s="20" t="str">
        <f>IF(E490="","",SUM( INDEX($I$9, 1) : I490))</f>
        <v/>
      </c>
      <c r="AM490" s="20" t="str">
        <f t="shared" si="278"/>
        <v/>
      </c>
      <c r="AN490" s="20" t="str">
        <f>IF(E490="","",SUM( INDEX($AM$9, 1) : AM490))</f>
        <v/>
      </c>
      <c r="AO490" s="43" t="str">
        <f t="shared" si="279"/>
        <v/>
      </c>
      <c r="AP490" s="43" t="str">
        <f t="shared" si="280"/>
        <v/>
      </c>
      <c r="AQ490" s="35" t="str">
        <f t="shared" si="281"/>
        <v/>
      </c>
      <c r="AR490" s="35" t="str">
        <f t="shared" si="282"/>
        <v/>
      </c>
      <c r="AS490" s="35" t="str">
        <f t="shared" si="283"/>
        <v/>
      </c>
      <c r="AT490" s="35" t="str">
        <f t="shared" si="284"/>
        <v/>
      </c>
      <c r="AU490" s="35" t="str">
        <f t="shared" si="285"/>
        <v/>
      </c>
      <c r="AV490" s="35" t="str">
        <f t="shared" si="286"/>
        <v/>
      </c>
      <c r="AW490" s="58" t="str">
        <f t="shared" si="287"/>
        <v/>
      </c>
      <c r="AX490" s="62" t="str">
        <f t="shared" si="288"/>
        <v/>
      </c>
      <c r="AY490" s="62" t="str">
        <f t="shared" si="289"/>
        <v/>
      </c>
      <c r="AZ490" s="62" t="str">
        <f t="shared" si="290"/>
        <v/>
      </c>
      <c r="BA490" s="62" t="str">
        <f t="shared" si="291"/>
        <v/>
      </c>
      <c r="BB490" s="62" t="str">
        <f t="shared" si="292"/>
        <v/>
      </c>
      <c r="BC490" s="62" t="str">
        <f t="shared" si="293"/>
        <v/>
      </c>
      <c r="BD490" s="69" t="str">
        <f t="shared" si="294"/>
        <v/>
      </c>
      <c r="BE490" s="69" t="str">
        <f t="shared" si="295"/>
        <v/>
      </c>
      <c r="BF490" s="69" t="str">
        <f>IF(Z490=Z491,"",SUM(AW$9:AW490)-SUM(BF$9:BF489))</f>
        <v/>
      </c>
      <c r="BG490" s="12">
        <f t="shared" si="297"/>
        <v>482</v>
      </c>
    </row>
    <row r="491" spans="1:59" ht="20.100000000000001" customHeight="1">
      <c r="A491" s="13">
        <f t="shared" si="296"/>
        <v>483</v>
      </c>
      <c r="B491" s="153"/>
      <c r="C491" s="33"/>
      <c r="D491" s="33"/>
      <c r="E491" s="154"/>
      <c r="F491" s="155"/>
      <c r="G491" s="156"/>
      <c r="H491" s="19" t="str">
        <f t="shared" si="261"/>
        <v/>
      </c>
      <c r="I491" s="157"/>
      <c r="J491" s="19" t="str">
        <f t="shared" si="262"/>
        <v/>
      </c>
      <c r="K491" s="33"/>
      <c r="L491" s="34"/>
      <c r="M491" s="34"/>
      <c r="N491" s="19" t="str">
        <f t="shared" si="263"/>
        <v/>
      </c>
      <c r="O491" s="157"/>
      <c r="P491" s="19" t="str">
        <f t="shared" si="264"/>
        <v/>
      </c>
      <c r="Q491" s="19" t="str">
        <f t="shared" si="265"/>
        <v/>
      </c>
      <c r="R491" s="22"/>
      <c r="S491" s="33"/>
      <c r="T491" s="35" t="str">
        <f>IF(E491="","",Instructions!$B$5)</f>
        <v/>
      </c>
      <c r="U491" s="75" t="str">
        <f>IF(E491="","",Instructions!$C$5)</f>
        <v/>
      </c>
      <c r="V491" s="87" t="str">
        <f t="shared" si="266"/>
        <v/>
      </c>
      <c r="W491" s="72" t="str">
        <f>IF(E491="","",VLOOKUP(D491,Supervisors!$B$9:$F$32,5,FALSE))</f>
        <v/>
      </c>
      <c r="X491" s="72" t="str">
        <f>IF(E491="","",VLOOKUP(D491,Supervisors!$B$9:$G$32,6,FALSE))</f>
        <v/>
      </c>
      <c r="Y491" s="20" t="str">
        <f t="shared" si="267"/>
        <v/>
      </c>
      <c r="Z491" s="20" t="str">
        <f t="shared" si="268"/>
        <v/>
      </c>
      <c r="AA491" s="20" t="str">
        <f t="shared" si="269"/>
        <v/>
      </c>
      <c r="AB491" s="20" t="str">
        <f t="shared" si="270"/>
        <v/>
      </c>
      <c r="AC491" s="20" t="str">
        <f t="shared" si="271"/>
        <v/>
      </c>
      <c r="AD491" s="20" t="str">
        <f t="shared" si="272"/>
        <v/>
      </c>
      <c r="AE491" s="20" t="str">
        <f>IF(E491="","",SUM( INDEX( $H$9, 1) : H491))</f>
        <v/>
      </c>
      <c r="AF491" s="20" t="str">
        <f t="shared" si="273"/>
        <v/>
      </c>
      <c r="AG491" s="20" t="str">
        <f>IF(E491="","",SUM($AF$9:AF491))</f>
        <v/>
      </c>
      <c r="AH491" s="43" t="str">
        <f t="shared" si="274"/>
        <v/>
      </c>
      <c r="AI491" s="20" t="str">
        <f t="shared" si="275"/>
        <v/>
      </c>
      <c r="AJ491" s="20" t="str">
        <f t="shared" si="276"/>
        <v/>
      </c>
      <c r="AK491" s="20" t="str">
        <f t="shared" si="277"/>
        <v/>
      </c>
      <c r="AL491" s="20" t="str">
        <f>IF(E491="","",SUM( INDEX($I$9, 1) : I491))</f>
        <v/>
      </c>
      <c r="AM491" s="20" t="str">
        <f t="shared" si="278"/>
        <v/>
      </c>
      <c r="AN491" s="20" t="str">
        <f>IF(E491="","",SUM( INDEX($AM$9, 1) : AM491))</f>
        <v/>
      </c>
      <c r="AO491" s="43" t="str">
        <f t="shared" si="279"/>
        <v/>
      </c>
      <c r="AP491" s="43" t="str">
        <f t="shared" si="280"/>
        <v/>
      </c>
      <c r="AQ491" s="35" t="str">
        <f t="shared" si="281"/>
        <v/>
      </c>
      <c r="AR491" s="35" t="str">
        <f t="shared" si="282"/>
        <v/>
      </c>
      <c r="AS491" s="35" t="str">
        <f t="shared" si="283"/>
        <v/>
      </c>
      <c r="AT491" s="35" t="str">
        <f t="shared" si="284"/>
        <v/>
      </c>
      <c r="AU491" s="35" t="str">
        <f t="shared" si="285"/>
        <v/>
      </c>
      <c r="AV491" s="35" t="str">
        <f t="shared" si="286"/>
        <v/>
      </c>
      <c r="AW491" s="58" t="str">
        <f t="shared" si="287"/>
        <v/>
      </c>
      <c r="AX491" s="62" t="str">
        <f t="shared" si="288"/>
        <v/>
      </c>
      <c r="AY491" s="62" t="str">
        <f t="shared" si="289"/>
        <v/>
      </c>
      <c r="AZ491" s="62" t="str">
        <f t="shared" si="290"/>
        <v/>
      </c>
      <c r="BA491" s="62" t="str">
        <f t="shared" si="291"/>
        <v/>
      </c>
      <c r="BB491" s="62" t="str">
        <f t="shared" si="292"/>
        <v/>
      </c>
      <c r="BC491" s="62" t="str">
        <f t="shared" si="293"/>
        <v/>
      </c>
      <c r="BD491" s="69" t="str">
        <f t="shared" si="294"/>
        <v/>
      </c>
      <c r="BE491" s="69" t="str">
        <f t="shared" si="295"/>
        <v/>
      </c>
      <c r="BF491" s="69" t="str">
        <f>IF(Z491=Z492,"",SUM(AW$9:AW491)-SUM(BF$9:BF490))</f>
        <v/>
      </c>
      <c r="BG491" s="12">
        <f t="shared" si="297"/>
        <v>483</v>
      </c>
    </row>
    <row r="492" spans="1:59" ht="20.100000000000001" customHeight="1">
      <c r="A492" s="13">
        <f t="shared" si="296"/>
        <v>484</v>
      </c>
      <c r="B492" s="153"/>
      <c r="C492" s="33"/>
      <c r="D492" s="33"/>
      <c r="E492" s="154"/>
      <c r="F492" s="155"/>
      <c r="G492" s="156"/>
      <c r="H492" s="19" t="str">
        <f t="shared" si="261"/>
        <v/>
      </c>
      <c r="I492" s="157"/>
      <c r="J492" s="19" t="str">
        <f t="shared" si="262"/>
        <v/>
      </c>
      <c r="K492" s="33"/>
      <c r="L492" s="34"/>
      <c r="M492" s="34"/>
      <c r="N492" s="19" t="str">
        <f t="shared" si="263"/>
        <v/>
      </c>
      <c r="O492" s="157"/>
      <c r="P492" s="19" t="str">
        <f t="shared" si="264"/>
        <v/>
      </c>
      <c r="Q492" s="19" t="str">
        <f t="shared" si="265"/>
        <v/>
      </c>
      <c r="R492" s="22"/>
      <c r="S492" s="33"/>
      <c r="T492" s="35" t="str">
        <f>IF(E492="","",Instructions!$B$5)</f>
        <v/>
      </c>
      <c r="U492" s="75" t="str">
        <f>IF(E492="","",Instructions!$C$5)</f>
        <v/>
      </c>
      <c r="V492" s="87" t="str">
        <f t="shared" si="266"/>
        <v/>
      </c>
      <c r="W492" s="72" t="str">
        <f>IF(E492="","",VLOOKUP(D492,Supervisors!$B$9:$F$32,5,FALSE))</f>
        <v/>
      </c>
      <c r="X492" s="72" t="str">
        <f>IF(E492="","",VLOOKUP(D492,Supervisors!$B$9:$G$32,6,FALSE))</f>
        <v/>
      </c>
      <c r="Y492" s="20" t="str">
        <f t="shared" si="267"/>
        <v/>
      </c>
      <c r="Z492" s="20" t="str">
        <f t="shared" si="268"/>
        <v/>
      </c>
      <c r="AA492" s="20" t="str">
        <f t="shared" si="269"/>
        <v/>
      </c>
      <c r="AB492" s="20" t="str">
        <f t="shared" si="270"/>
        <v/>
      </c>
      <c r="AC492" s="20" t="str">
        <f t="shared" si="271"/>
        <v/>
      </c>
      <c r="AD492" s="20" t="str">
        <f t="shared" si="272"/>
        <v/>
      </c>
      <c r="AE492" s="20" t="str">
        <f>IF(E492="","",SUM( INDEX( $H$9, 1) : H492))</f>
        <v/>
      </c>
      <c r="AF492" s="20" t="str">
        <f t="shared" si="273"/>
        <v/>
      </c>
      <c r="AG492" s="20" t="str">
        <f>IF(E492="","",SUM($AF$9:AF492))</f>
        <v/>
      </c>
      <c r="AH492" s="43" t="str">
        <f t="shared" si="274"/>
        <v/>
      </c>
      <c r="AI492" s="20" t="str">
        <f t="shared" si="275"/>
        <v/>
      </c>
      <c r="AJ492" s="20" t="str">
        <f t="shared" si="276"/>
        <v/>
      </c>
      <c r="AK492" s="20" t="str">
        <f t="shared" si="277"/>
        <v/>
      </c>
      <c r="AL492" s="20" t="str">
        <f>IF(E492="","",SUM( INDEX($I$9, 1) : I492))</f>
        <v/>
      </c>
      <c r="AM492" s="20" t="str">
        <f t="shared" si="278"/>
        <v/>
      </c>
      <c r="AN492" s="20" t="str">
        <f>IF(E492="","",SUM( INDEX($AM$9, 1) : AM492))</f>
        <v/>
      </c>
      <c r="AO492" s="43" t="str">
        <f t="shared" si="279"/>
        <v/>
      </c>
      <c r="AP492" s="43" t="str">
        <f t="shared" si="280"/>
        <v/>
      </c>
      <c r="AQ492" s="35" t="str">
        <f t="shared" si="281"/>
        <v/>
      </c>
      <c r="AR492" s="35" t="str">
        <f t="shared" si="282"/>
        <v/>
      </c>
      <c r="AS492" s="35" t="str">
        <f t="shared" si="283"/>
        <v/>
      </c>
      <c r="AT492" s="35" t="str">
        <f t="shared" si="284"/>
        <v/>
      </c>
      <c r="AU492" s="35" t="str">
        <f t="shared" si="285"/>
        <v/>
      </c>
      <c r="AV492" s="35" t="str">
        <f t="shared" si="286"/>
        <v/>
      </c>
      <c r="AW492" s="58" t="str">
        <f t="shared" si="287"/>
        <v/>
      </c>
      <c r="AX492" s="62" t="str">
        <f t="shared" si="288"/>
        <v/>
      </c>
      <c r="AY492" s="62" t="str">
        <f t="shared" si="289"/>
        <v/>
      </c>
      <c r="AZ492" s="62" t="str">
        <f t="shared" si="290"/>
        <v/>
      </c>
      <c r="BA492" s="62" t="str">
        <f t="shared" si="291"/>
        <v/>
      </c>
      <c r="BB492" s="62" t="str">
        <f t="shared" si="292"/>
        <v/>
      </c>
      <c r="BC492" s="62" t="str">
        <f t="shared" si="293"/>
        <v/>
      </c>
      <c r="BD492" s="69" t="str">
        <f t="shared" si="294"/>
        <v/>
      </c>
      <c r="BE492" s="69" t="str">
        <f t="shared" si="295"/>
        <v/>
      </c>
      <c r="BF492" s="69" t="str">
        <f>IF(Z492=Z493,"",SUM(AW$9:AW492)-SUM(BF$9:BF491))</f>
        <v/>
      </c>
      <c r="BG492" s="12">
        <f t="shared" si="297"/>
        <v>484</v>
      </c>
    </row>
    <row r="493" spans="1:59" ht="20.100000000000001" customHeight="1">
      <c r="A493" s="13">
        <f t="shared" si="296"/>
        <v>485</v>
      </c>
      <c r="B493" s="153"/>
      <c r="C493" s="33"/>
      <c r="D493" s="33"/>
      <c r="E493" s="154"/>
      <c r="F493" s="155"/>
      <c r="G493" s="156"/>
      <c r="H493" s="19" t="str">
        <f t="shared" si="261"/>
        <v/>
      </c>
      <c r="I493" s="157"/>
      <c r="J493" s="19" t="str">
        <f t="shared" si="262"/>
        <v/>
      </c>
      <c r="K493" s="33"/>
      <c r="L493" s="34"/>
      <c r="M493" s="34"/>
      <c r="N493" s="19" t="str">
        <f t="shared" si="263"/>
        <v/>
      </c>
      <c r="O493" s="157"/>
      <c r="P493" s="19" t="str">
        <f t="shared" si="264"/>
        <v/>
      </c>
      <c r="Q493" s="19" t="str">
        <f t="shared" si="265"/>
        <v/>
      </c>
      <c r="R493" s="22"/>
      <c r="S493" s="33"/>
      <c r="T493" s="35" t="str">
        <f>IF(E493="","",Instructions!$B$5)</f>
        <v/>
      </c>
      <c r="U493" s="75" t="str">
        <f>IF(E493="","",Instructions!$C$5)</f>
        <v/>
      </c>
      <c r="V493" s="87" t="str">
        <f t="shared" si="266"/>
        <v/>
      </c>
      <c r="W493" s="72" t="str">
        <f>IF(E493="","",VLOOKUP(D493,Supervisors!$B$9:$F$32,5,FALSE))</f>
        <v/>
      </c>
      <c r="X493" s="72" t="str">
        <f>IF(E493="","",VLOOKUP(D493,Supervisors!$B$9:$G$32,6,FALSE))</f>
        <v/>
      </c>
      <c r="Y493" s="20" t="str">
        <f t="shared" si="267"/>
        <v/>
      </c>
      <c r="Z493" s="20" t="str">
        <f t="shared" si="268"/>
        <v/>
      </c>
      <c r="AA493" s="20" t="str">
        <f t="shared" si="269"/>
        <v/>
      </c>
      <c r="AB493" s="20" t="str">
        <f t="shared" si="270"/>
        <v/>
      </c>
      <c r="AC493" s="20" t="str">
        <f t="shared" si="271"/>
        <v/>
      </c>
      <c r="AD493" s="20" t="str">
        <f t="shared" si="272"/>
        <v/>
      </c>
      <c r="AE493" s="20" t="str">
        <f>IF(E493="","",SUM( INDEX( $H$9, 1) : H493))</f>
        <v/>
      </c>
      <c r="AF493" s="20" t="str">
        <f t="shared" si="273"/>
        <v/>
      </c>
      <c r="AG493" s="20" t="str">
        <f>IF(E493="","",SUM($AF$9:AF493))</f>
        <v/>
      </c>
      <c r="AH493" s="43" t="str">
        <f t="shared" si="274"/>
        <v/>
      </c>
      <c r="AI493" s="20" t="str">
        <f t="shared" si="275"/>
        <v/>
      </c>
      <c r="AJ493" s="20" t="str">
        <f t="shared" si="276"/>
        <v/>
      </c>
      <c r="AK493" s="20" t="str">
        <f t="shared" si="277"/>
        <v/>
      </c>
      <c r="AL493" s="20" t="str">
        <f>IF(E493="","",SUM( INDEX($I$9, 1) : I493))</f>
        <v/>
      </c>
      <c r="AM493" s="20" t="str">
        <f t="shared" si="278"/>
        <v/>
      </c>
      <c r="AN493" s="20" t="str">
        <f>IF(E493="","",SUM( INDEX($AM$9, 1) : AM493))</f>
        <v/>
      </c>
      <c r="AO493" s="43" t="str">
        <f t="shared" si="279"/>
        <v/>
      </c>
      <c r="AP493" s="43" t="str">
        <f t="shared" si="280"/>
        <v/>
      </c>
      <c r="AQ493" s="35" t="str">
        <f t="shared" si="281"/>
        <v/>
      </c>
      <c r="AR493" s="35" t="str">
        <f t="shared" si="282"/>
        <v/>
      </c>
      <c r="AS493" s="35" t="str">
        <f t="shared" si="283"/>
        <v/>
      </c>
      <c r="AT493" s="35" t="str">
        <f t="shared" si="284"/>
        <v/>
      </c>
      <c r="AU493" s="35" t="str">
        <f t="shared" si="285"/>
        <v/>
      </c>
      <c r="AV493" s="35" t="str">
        <f t="shared" si="286"/>
        <v/>
      </c>
      <c r="AW493" s="58" t="str">
        <f t="shared" si="287"/>
        <v/>
      </c>
      <c r="AX493" s="62" t="str">
        <f t="shared" si="288"/>
        <v/>
      </c>
      <c r="AY493" s="62" t="str">
        <f t="shared" si="289"/>
        <v/>
      </c>
      <c r="AZ493" s="62" t="str">
        <f t="shared" si="290"/>
        <v/>
      </c>
      <c r="BA493" s="62" t="str">
        <f t="shared" si="291"/>
        <v/>
      </c>
      <c r="BB493" s="62" t="str">
        <f t="shared" si="292"/>
        <v/>
      </c>
      <c r="BC493" s="62" t="str">
        <f t="shared" si="293"/>
        <v/>
      </c>
      <c r="BD493" s="69" t="str">
        <f t="shared" si="294"/>
        <v/>
      </c>
      <c r="BE493" s="69" t="str">
        <f t="shared" si="295"/>
        <v/>
      </c>
      <c r="BF493" s="69" t="str">
        <f>IF(Z493=Z494,"",SUM(AW$9:AW493)-SUM(BF$9:BF492))</f>
        <v/>
      </c>
      <c r="BG493" s="12">
        <f t="shared" si="297"/>
        <v>485</v>
      </c>
    </row>
    <row r="494" spans="1:59" ht="20.100000000000001" customHeight="1">
      <c r="A494" s="13">
        <f t="shared" si="296"/>
        <v>486</v>
      </c>
      <c r="B494" s="153"/>
      <c r="C494" s="33"/>
      <c r="D494" s="33"/>
      <c r="E494" s="154"/>
      <c r="F494" s="155"/>
      <c r="G494" s="156"/>
      <c r="H494" s="19" t="str">
        <f t="shared" si="261"/>
        <v/>
      </c>
      <c r="I494" s="157"/>
      <c r="J494" s="19" t="str">
        <f t="shared" si="262"/>
        <v/>
      </c>
      <c r="K494" s="33"/>
      <c r="L494" s="34"/>
      <c r="M494" s="34"/>
      <c r="N494" s="19" t="str">
        <f t="shared" si="263"/>
        <v/>
      </c>
      <c r="O494" s="157"/>
      <c r="P494" s="19" t="str">
        <f t="shared" si="264"/>
        <v/>
      </c>
      <c r="Q494" s="19" t="str">
        <f t="shared" si="265"/>
        <v/>
      </c>
      <c r="R494" s="22"/>
      <c r="S494" s="33"/>
      <c r="T494" s="35" t="str">
        <f>IF(E494="","",Instructions!$B$5)</f>
        <v/>
      </c>
      <c r="U494" s="75" t="str">
        <f>IF(E494="","",Instructions!$C$5)</f>
        <v/>
      </c>
      <c r="V494" s="87" t="str">
        <f t="shared" si="266"/>
        <v/>
      </c>
      <c r="W494" s="72" t="str">
        <f>IF(E494="","",VLOOKUP(D494,Supervisors!$B$9:$F$32,5,FALSE))</f>
        <v/>
      </c>
      <c r="X494" s="72" t="str">
        <f>IF(E494="","",VLOOKUP(D494,Supervisors!$B$9:$G$32,6,FALSE))</f>
        <v/>
      </c>
      <c r="Y494" s="20" t="str">
        <f t="shared" si="267"/>
        <v/>
      </c>
      <c r="Z494" s="20" t="str">
        <f t="shared" si="268"/>
        <v/>
      </c>
      <c r="AA494" s="20" t="str">
        <f t="shared" si="269"/>
        <v/>
      </c>
      <c r="AB494" s="20" t="str">
        <f t="shared" si="270"/>
        <v/>
      </c>
      <c r="AC494" s="20" t="str">
        <f t="shared" si="271"/>
        <v/>
      </c>
      <c r="AD494" s="20" t="str">
        <f t="shared" si="272"/>
        <v/>
      </c>
      <c r="AE494" s="20" t="str">
        <f>IF(E494="","",SUM( INDEX( $H$9, 1) : H494))</f>
        <v/>
      </c>
      <c r="AF494" s="20" t="str">
        <f t="shared" si="273"/>
        <v/>
      </c>
      <c r="AG494" s="20" t="str">
        <f>IF(E494="","",SUM($AF$9:AF494))</f>
        <v/>
      </c>
      <c r="AH494" s="43" t="str">
        <f t="shared" si="274"/>
        <v/>
      </c>
      <c r="AI494" s="20" t="str">
        <f t="shared" si="275"/>
        <v/>
      </c>
      <c r="AJ494" s="20" t="str">
        <f t="shared" si="276"/>
        <v/>
      </c>
      <c r="AK494" s="20" t="str">
        <f t="shared" si="277"/>
        <v/>
      </c>
      <c r="AL494" s="20" t="str">
        <f>IF(E494="","",SUM( INDEX($I$9, 1) : I494))</f>
        <v/>
      </c>
      <c r="AM494" s="20" t="str">
        <f t="shared" si="278"/>
        <v/>
      </c>
      <c r="AN494" s="20" t="str">
        <f>IF(E494="","",SUM( INDEX($AM$9, 1) : AM494))</f>
        <v/>
      </c>
      <c r="AO494" s="43" t="str">
        <f t="shared" si="279"/>
        <v/>
      </c>
      <c r="AP494" s="43" t="str">
        <f t="shared" si="280"/>
        <v/>
      </c>
      <c r="AQ494" s="35" t="str">
        <f t="shared" si="281"/>
        <v/>
      </c>
      <c r="AR494" s="35" t="str">
        <f t="shared" si="282"/>
        <v/>
      </c>
      <c r="AS494" s="35" t="str">
        <f t="shared" si="283"/>
        <v/>
      </c>
      <c r="AT494" s="35" t="str">
        <f t="shared" si="284"/>
        <v/>
      </c>
      <c r="AU494" s="35" t="str">
        <f t="shared" si="285"/>
        <v/>
      </c>
      <c r="AV494" s="35" t="str">
        <f t="shared" si="286"/>
        <v/>
      </c>
      <c r="AW494" s="58" t="str">
        <f t="shared" si="287"/>
        <v/>
      </c>
      <c r="AX494" s="62" t="str">
        <f t="shared" si="288"/>
        <v/>
      </c>
      <c r="AY494" s="62" t="str">
        <f t="shared" si="289"/>
        <v/>
      </c>
      <c r="AZ494" s="62" t="str">
        <f t="shared" si="290"/>
        <v/>
      </c>
      <c r="BA494" s="62" t="str">
        <f t="shared" si="291"/>
        <v/>
      </c>
      <c r="BB494" s="62" t="str">
        <f t="shared" si="292"/>
        <v/>
      </c>
      <c r="BC494" s="62" t="str">
        <f t="shared" si="293"/>
        <v/>
      </c>
      <c r="BD494" s="69" t="str">
        <f t="shared" si="294"/>
        <v/>
      </c>
      <c r="BE494" s="69" t="str">
        <f t="shared" si="295"/>
        <v/>
      </c>
      <c r="BF494" s="69" t="str">
        <f>IF(Z494=Z495,"",SUM(AW$9:AW494)-SUM(BF$9:BF493))</f>
        <v/>
      </c>
      <c r="BG494" s="12">
        <f t="shared" si="297"/>
        <v>486</v>
      </c>
    </row>
    <row r="495" spans="1:59" ht="20.100000000000001" customHeight="1">
      <c r="A495" s="13">
        <f t="shared" si="296"/>
        <v>487</v>
      </c>
      <c r="B495" s="153"/>
      <c r="C495" s="33"/>
      <c r="D495" s="33"/>
      <c r="E495" s="154"/>
      <c r="F495" s="155"/>
      <c r="G495" s="156"/>
      <c r="H495" s="19" t="str">
        <f t="shared" si="261"/>
        <v/>
      </c>
      <c r="I495" s="157"/>
      <c r="J495" s="19" t="str">
        <f t="shared" si="262"/>
        <v/>
      </c>
      <c r="K495" s="33"/>
      <c r="L495" s="34"/>
      <c r="M495" s="34"/>
      <c r="N495" s="19" t="str">
        <f t="shared" si="263"/>
        <v/>
      </c>
      <c r="O495" s="157"/>
      <c r="P495" s="19" t="str">
        <f t="shared" si="264"/>
        <v/>
      </c>
      <c r="Q495" s="19" t="str">
        <f t="shared" si="265"/>
        <v/>
      </c>
      <c r="R495" s="22"/>
      <c r="S495" s="33"/>
      <c r="T495" s="35" t="str">
        <f>IF(E495="","",Instructions!$B$5)</f>
        <v/>
      </c>
      <c r="U495" s="75" t="str">
        <f>IF(E495="","",Instructions!$C$5)</f>
        <v/>
      </c>
      <c r="V495" s="87" t="str">
        <f t="shared" si="266"/>
        <v/>
      </c>
      <c r="W495" s="72" t="str">
        <f>IF(E495="","",VLOOKUP(D495,Supervisors!$B$9:$F$32,5,FALSE))</f>
        <v/>
      </c>
      <c r="X495" s="72" t="str">
        <f>IF(E495="","",VLOOKUP(D495,Supervisors!$B$9:$G$32,6,FALSE))</f>
        <v/>
      </c>
      <c r="Y495" s="20" t="str">
        <f t="shared" si="267"/>
        <v/>
      </c>
      <c r="Z495" s="20" t="str">
        <f t="shared" si="268"/>
        <v/>
      </c>
      <c r="AA495" s="20" t="str">
        <f t="shared" si="269"/>
        <v/>
      </c>
      <c r="AB495" s="20" t="str">
        <f t="shared" si="270"/>
        <v/>
      </c>
      <c r="AC495" s="20" t="str">
        <f t="shared" si="271"/>
        <v/>
      </c>
      <c r="AD495" s="20" t="str">
        <f t="shared" si="272"/>
        <v/>
      </c>
      <c r="AE495" s="20" t="str">
        <f>IF(E495="","",SUM( INDEX( $H$9, 1) : H495))</f>
        <v/>
      </c>
      <c r="AF495" s="20" t="str">
        <f t="shared" si="273"/>
        <v/>
      </c>
      <c r="AG495" s="20" t="str">
        <f>IF(E495="","",SUM($AF$9:AF495))</f>
        <v/>
      </c>
      <c r="AH495" s="43" t="str">
        <f t="shared" si="274"/>
        <v/>
      </c>
      <c r="AI495" s="20" t="str">
        <f t="shared" si="275"/>
        <v/>
      </c>
      <c r="AJ495" s="20" t="str">
        <f t="shared" si="276"/>
        <v/>
      </c>
      <c r="AK495" s="20" t="str">
        <f t="shared" si="277"/>
        <v/>
      </c>
      <c r="AL495" s="20" t="str">
        <f>IF(E495="","",SUM( INDEX($I$9, 1) : I495))</f>
        <v/>
      </c>
      <c r="AM495" s="20" t="str">
        <f t="shared" si="278"/>
        <v/>
      </c>
      <c r="AN495" s="20" t="str">
        <f>IF(E495="","",SUM( INDEX($AM$9, 1) : AM495))</f>
        <v/>
      </c>
      <c r="AO495" s="43" t="str">
        <f t="shared" si="279"/>
        <v/>
      </c>
      <c r="AP495" s="43" t="str">
        <f t="shared" si="280"/>
        <v/>
      </c>
      <c r="AQ495" s="35" t="str">
        <f t="shared" si="281"/>
        <v/>
      </c>
      <c r="AR495" s="35" t="str">
        <f t="shared" si="282"/>
        <v/>
      </c>
      <c r="AS495" s="35" t="str">
        <f t="shared" si="283"/>
        <v/>
      </c>
      <c r="AT495" s="35" t="str">
        <f t="shared" si="284"/>
        <v/>
      </c>
      <c r="AU495" s="35" t="str">
        <f t="shared" si="285"/>
        <v/>
      </c>
      <c r="AV495" s="35" t="str">
        <f t="shared" si="286"/>
        <v/>
      </c>
      <c r="AW495" s="58" t="str">
        <f t="shared" si="287"/>
        <v/>
      </c>
      <c r="AX495" s="62" t="str">
        <f t="shared" si="288"/>
        <v/>
      </c>
      <c r="AY495" s="62" t="str">
        <f t="shared" si="289"/>
        <v/>
      </c>
      <c r="AZ495" s="62" t="str">
        <f t="shared" si="290"/>
        <v/>
      </c>
      <c r="BA495" s="62" t="str">
        <f t="shared" si="291"/>
        <v/>
      </c>
      <c r="BB495" s="62" t="str">
        <f t="shared" si="292"/>
        <v/>
      </c>
      <c r="BC495" s="62" t="str">
        <f t="shared" si="293"/>
        <v/>
      </c>
      <c r="BD495" s="69" t="str">
        <f t="shared" si="294"/>
        <v/>
      </c>
      <c r="BE495" s="69" t="str">
        <f t="shared" si="295"/>
        <v/>
      </c>
      <c r="BF495" s="69" t="str">
        <f>IF(Z495=Z496,"",SUM(AW$9:AW495)-SUM(BF$9:BF494))</f>
        <v/>
      </c>
      <c r="BG495" s="12">
        <f t="shared" si="297"/>
        <v>487</v>
      </c>
    </row>
    <row r="496" spans="1:59" ht="20.100000000000001" customHeight="1">
      <c r="A496" s="13">
        <f t="shared" si="296"/>
        <v>488</v>
      </c>
      <c r="B496" s="153"/>
      <c r="C496" s="33"/>
      <c r="D496" s="33"/>
      <c r="E496" s="154"/>
      <c r="F496" s="155"/>
      <c r="G496" s="156"/>
      <c r="H496" s="19" t="str">
        <f t="shared" si="261"/>
        <v/>
      </c>
      <c r="I496" s="157"/>
      <c r="J496" s="19" t="str">
        <f t="shared" si="262"/>
        <v/>
      </c>
      <c r="K496" s="33"/>
      <c r="L496" s="34"/>
      <c r="M496" s="34"/>
      <c r="N496" s="19" t="str">
        <f t="shared" si="263"/>
        <v/>
      </c>
      <c r="O496" s="157"/>
      <c r="P496" s="19" t="str">
        <f t="shared" si="264"/>
        <v/>
      </c>
      <c r="Q496" s="19" t="str">
        <f t="shared" si="265"/>
        <v/>
      </c>
      <c r="R496" s="22"/>
      <c r="S496" s="33"/>
      <c r="T496" s="35" t="str">
        <f>IF(E496="","",Instructions!$B$5)</f>
        <v/>
      </c>
      <c r="U496" s="75" t="str">
        <f>IF(E496="","",Instructions!$C$5)</f>
        <v/>
      </c>
      <c r="V496" s="87" t="str">
        <f t="shared" si="266"/>
        <v/>
      </c>
      <c r="W496" s="72" t="str">
        <f>IF(E496="","",VLOOKUP(D496,Supervisors!$B$9:$F$32,5,FALSE))</f>
        <v/>
      </c>
      <c r="X496" s="72" t="str">
        <f>IF(E496="","",VLOOKUP(D496,Supervisors!$B$9:$G$32,6,FALSE))</f>
        <v/>
      </c>
      <c r="Y496" s="20" t="str">
        <f t="shared" si="267"/>
        <v/>
      </c>
      <c r="Z496" s="20" t="str">
        <f t="shared" si="268"/>
        <v/>
      </c>
      <c r="AA496" s="20" t="str">
        <f t="shared" si="269"/>
        <v/>
      </c>
      <c r="AB496" s="20" t="str">
        <f t="shared" si="270"/>
        <v/>
      </c>
      <c r="AC496" s="20" t="str">
        <f t="shared" si="271"/>
        <v/>
      </c>
      <c r="AD496" s="20" t="str">
        <f t="shared" si="272"/>
        <v/>
      </c>
      <c r="AE496" s="20" t="str">
        <f>IF(E496="","",SUM( INDEX( $H$9, 1) : H496))</f>
        <v/>
      </c>
      <c r="AF496" s="20" t="str">
        <f t="shared" si="273"/>
        <v/>
      </c>
      <c r="AG496" s="20" t="str">
        <f>IF(E496="","",SUM($AF$9:AF496))</f>
        <v/>
      </c>
      <c r="AH496" s="43" t="str">
        <f t="shared" si="274"/>
        <v/>
      </c>
      <c r="AI496" s="20" t="str">
        <f t="shared" si="275"/>
        <v/>
      </c>
      <c r="AJ496" s="20" t="str">
        <f t="shared" si="276"/>
        <v/>
      </c>
      <c r="AK496" s="20" t="str">
        <f t="shared" si="277"/>
        <v/>
      </c>
      <c r="AL496" s="20" t="str">
        <f>IF(E496="","",SUM( INDEX($I$9, 1) : I496))</f>
        <v/>
      </c>
      <c r="AM496" s="20" t="str">
        <f t="shared" si="278"/>
        <v/>
      </c>
      <c r="AN496" s="20" t="str">
        <f>IF(E496="","",SUM( INDEX($AM$9, 1) : AM496))</f>
        <v/>
      </c>
      <c r="AO496" s="43" t="str">
        <f t="shared" si="279"/>
        <v/>
      </c>
      <c r="AP496" s="43" t="str">
        <f t="shared" si="280"/>
        <v/>
      </c>
      <c r="AQ496" s="35" t="str">
        <f t="shared" si="281"/>
        <v/>
      </c>
      <c r="AR496" s="35" t="str">
        <f t="shared" si="282"/>
        <v/>
      </c>
      <c r="AS496" s="35" t="str">
        <f t="shared" si="283"/>
        <v/>
      </c>
      <c r="AT496" s="35" t="str">
        <f t="shared" si="284"/>
        <v/>
      </c>
      <c r="AU496" s="35" t="str">
        <f t="shared" si="285"/>
        <v/>
      </c>
      <c r="AV496" s="35" t="str">
        <f t="shared" si="286"/>
        <v/>
      </c>
      <c r="AW496" s="58" t="str">
        <f t="shared" si="287"/>
        <v/>
      </c>
      <c r="AX496" s="62" t="str">
        <f t="shared" si="288"/>
        <v/>
      </c>
      <c r="AY496" s="62" t="str">
        <f t="shared" si="289"/>
        <v/>
      </c>
      <c r="AZ496" s="62" t="str">
        <f t="shared" si="290"/>
        <v/>
      </c>
      <c r="BA496" s="62" t="str">
        <f t="shared" si="291"/>
        <v/>
      </c>
      <c r="BB496" s="62" t="str">
        <f t="shared" si="292"/>
        <v/>
      </c>
      <c r="BC496" s="62" t="str">
        <f t="shared" si="293"/>
        <v/>
      </c>
      <c r="BD496" s="69" t="str">
        <f t="shared" si="294"/>
        <v/>
      </c>
      <c r="BE496" s="69" t="str">
        <f t="shared" si="295"/>
        <v/>
      </c>
      <c r="BF496" s="69" t="str">
        <f>IF(Z496=Z497,"",SUM(AW$9:AW496)-SUM(BF$9:BF495))</f>
        <v/>
      </c>
      <c r="BG496" s="12">
        <f t="shared" si="297"/>
        <v>488</v>
      </c>
    </row>
    <row r="497" spans="1:59" ht="20.100000000000001" customHeight="1">
      <c r="A497" s="13">
        <f t="shared" si="296"/>
        <v>489</v>
      </c>
      <c r="B497" s="153"/>
      <c r="C497" s="33"/>
      <c r="D497" s="33"/>
      <c r="E497" s="154"/>
      <c r="F497" s="155"/>
      <c r="G497" s="156"/>
      <c r="H497" s="19" t="str">
        <f t="shared" si="261"/>
        <v/>
      </c>
      <c r="I497" s="157"/>
      <c r="J497" s="19" t="str">
        <f t="shared" si="262"/>
        <v/>
      </c>
      <c r="K497" s="33"/>
      <c r="L497" s="34"/>
      <c r="M497" s="34"/>
      <c r="N497" s="19" t="str">
        <f t="shared" si="263"/>
        <v/>
      </c>
      <c r="O497" s="157"/>
      <c r="P497" s="19" t="str">
        <f t="shared" si="264"/>
        <v/>
      </c>
      <c r="Q497" s="19" t="str">
        <f t="shared" si="265"/>
        <v/>
      </c>
      <c r="R497" s="22"/>
      <c r="S497" s="33"/>
      <c r="T497" s="35" t="str">
        <f>IF(E497="","",Instructions!$B$5)</f>
        <v/>
      </c>
      <c r="U497" s="75" t="str">
        <f>IF(E497="","",Instructions!$C$5)</f>
        <v/>
      </c>
      <c r="V497" s="87" t="str">
        <f t="shared" si="266"/>
        <v/>
      </c>
      <c r="W497" s="72" t="str">
        <f>IF(E497="","",VLOOKUP(D497,Supervisors!$B$9:$F$32,5,FALSE))</f>
        <v/>
      </c>
      <c r="X497" s="72" t="str">
        <f>IF(E497="","",VLOOKUP(D497,Supervisors!$B$9:$G$32,6,FALSE))</f>
        <v/>
      </c>
      <c r="Y497" s="20" t="str">
        <f t="shared" si="267"/>
        <v/>
      </c>
      <c r="Z497" s="20" t="str">
        <f t="shared" si="268"/>
        <v/>
      </c>
      <c r="AA497" s="20" t="str">
        <f t="shared" si="269"/>
        <v/>
      </c>
      <c r="AB497" s="20" t="str">
        <f t="shared" si="270"/>
        <v/>
      </c>
      <c r="AC497" s="20" t="str">
        <f t="shared" si="271"/>
        <v/>
      </c>
      <c r="AD497" s="20" t="str">
        <f t="shared" si="272"/>
        <v/>
      </c>
      <c r="AE497" s="20" t="str">
        <f>IF(E497="","",SUM( INDEX( $H$9, 1) : H497))</f>
        <v/>
      </c>
      <c r="AF497" s="20" t="str">
        <f t="shared" si="273"/>
        <v/>
      </c>
      <c r="AG497" s="20" t="str">
        <f>IF(E497="","",SUM($AF$9:AF497))</f>
        <v/>
      </c>
      <c r="AH497" s="43" t="str">
        <f t="shared" si="274"/>
        <v/>
      </c>
      <c r="AI497" s="20" t="str">
        <f t="shared" si="275"/>
        <v/>
      </c>
      <c r="AJ497" s="20" t="str">
        <f t="shared" si="276"/>
        <v/>
      </c>
      <c r="AK497" s="20" t="str">
        <f t="shared" si="277"/>
        <v/>
      </c>
      <c r="AL497" s="20" t="str">
        <f>IF(E497="","",SUM( INDEX($I$9, 1) : I497))</f>
        <v/>
      </c>
      <c r="AM497" s="20" t="str">
        <f t="shared" si="278"/>
        <v/>
      </c>
      <c r="AN497" s="20" t="str">
        <f>IF(E497="","",SUM( INDEX($AM$9, 1) : AM497))</f>
        <v/>
      </c>
      <c r="AO497" s="43" t="str">
        <f t="shared" si="279"/>
        <v/>
      </c>
      <c r="AP497" s="43" t="str">
        <f t="shared" si="280"/>
        <v/>
      </c>
      <c r="AQ497" s="35" t="str">
        <f t="shared" si="281"/>
        <v/>
      </c>
      <c r="AR497" s="35" t="str">
        <f t="shared" si="282"/>
        <v/>
      </c>
      <c r="AS497" s="35" t="str">
        <f t="shared" si="283"/>
        <v/>
      </c>
      <c r="AT497" s="35" t="str">
        <f t="shared" si="284"/>
        <v/>
      </c>
      <c r="AU497" s="35" t="str">
        <f t="shared" si="285"/>
        <v/>
      </c>
      <c r="AV497" s="35" t="str">
        <f t="shared" si="286"/>
        <v/>
      </c>
      <c r="AW497" s="58" t="str">
        <f t="shared" si="287"/>
        <v/>
      </c>
      <c r="AX497" s="62" t="str">
        <f t="shared" si="288"/>
        <v/>
      </c>
      <c r="AY497" s="62" t="str">
        <f t="shared" si="289"/>
        <v/>
      </c>
      <c r="AZ497" s="62" t="str">
        <f t="shared" si="290"/>
        <v/>
      </c>
      <c r="BA497" s="62" t="str">
        <f t="shared" si="291"/>
        <v/>
      </c>
      <c r="BB497" s="62" t="str">
        <f t="shared" si="292"/>
        <v/>
      </c>
      <c r="BC497" s="62" t="str">
        <f t="shared" si="293"/>
        <v/>
      </c>
      <c r="BD497" s="69" t="str">
        <f t="shared" si="294"/>
        <v/>
      </c>
      <c r="BE497" s="69" t="str">
        <f t="shared" si="295"/>
        <v/>
      </c>
      <c r="BF497" s="69" t="str">
        <f>IF(Z497=Z498,"",SUM(AW$9:AW497)-SUM(BF$9:BF496))</f>
        <v/>
      </c>
      <c r="BG497" s="12">
        <f t="shared" si="297"/>
        <v>489</v>
      </c>
    </row>
    <row r="498" spans="1:59" ht="20.100000000000001" customHeight="1">
      <c r="A498" s="13">
        <f t="shared" si="296"/>
        <v>490</v>
      </c>
      <c r="B498" s="153"/>
      <c r="C498" s="33"/>
      <c r="D498" s="33"/>
      <c r="E498" s="154"/>
      <c r="F498" s="155"/>
      <c r="G498" s="156"/>
      <c r="H498" s="19" t="str">
        <f t="shared" si="261"/>
        <v/>
      </c>
      <c r="I498" s="157"/>
      <c r="J498" s="19" t="str">
        <f t="shared" si="262"/>
        <v/>
      </c>
      <c r="K498" s="33"/>
      <c r="L498" s="34"/>
      <c r="M498" s="34"/>
      <c r="N498" s="19" t="str">
        <f t="shared" si="263"/>
        <v/>
      </c>
      <c r="O498" s="157"/>
      <c r="P498" s="19" t="str">
        <f t="shared" si="264"/>
        <v/>
      </c>
      <c r="Q498" s="19" t="str">
        <f t="shared" si="265"/>
        <v/>
      </c>
      <c r="R498" s="22"/>
      <c r="S498" s="33"/>
      <c r="T498" s="35" t="str">
        <f>IF(E498="","",Instructions!$B$5)</f>
        <v/>
      </c>
      <c r="U498" s="75" t="str">
        <f>IF(E498="","",Instructions!$C$5)</f>
        <v/>
      </c>
      <c r="V498" s="87" t="str">
        <f t="shared" si="266"/>
        <v/>
      </c>
      <c r="W498" s="72" t="str">
        <f>IF(E498="","",VLOOKUP(D498,Supervisors!$B$9:$F$32,5,FALSE))</f>
        <v/>
      </c>
      <c r="X498" s="72" t="str">
        <f>IF(E498="","",VLOOKUP(D498,Supervisors!$B$9:$G$32,6,FALSE))</f>
        <v/>
      </c>
      <c r="Y498" s="20" t="str">
        <f t="shared" si="267"/>
        <v/>
      </c>
      <c r="Z498" s="20" t="str">
        <f t="shared" si="268"/>
        <v/>
      </c>
      <c r="AA498" s="20" t="str">
        <f t="shared" si="269"/>
        <v/>
      </c>
      <c r="AB498" s="20" t="str">
        <f t="shared" si="270"/>
        <v/>
      </c>
      <c r="AC498" s="20" t="str">
        <f t="shared" si="271"/>
        <v/>
      </c>
      <c r="AD498" s="20" t="str">
        <f t="shared" si="272"/>
        <v/>
      </c>
      <c r="AE498" s="20" t="str">
        <f>IF(E498="","",SUM( INDEX( $H$9, 1) : H498))</f>
        <v/>
      </c>
      <c r="AF498" s="20" t="str">
        <f t="shared" si="273"/>
        <v/>
      </c>
      <c r="AG498" s="20" t="str">
        <f>IF(E498="","",SUM($AF$9:AF498))</f>
        <v/>
      </c>
      <c r="AH498" s="43" t="str">
        <f t="shared" si="274"/>
        <v/>
      </c>
      <c r="AI498" s="20" t="str">
        <f t="shared" si="275"/>
        <v/>
      </c>
      <c r="AJ498" s="20" t="str">
        <f t="shared" si="276"/>
        <v/>
      </c>
      <c r="AK498" s="20" t="str">
        <f t="shared" si="277"/>
        <v/>
      </c>
      <c r="AL498" s="20" t="str">
        <f>IF(E498="","",SUM( INDEX($I$9, 1) : I498))</f>
        <v/>
      </c>
      <c r="AM498" s="20" t="str">
        <f t="shared" si="278"/>
        <v/>
      </c>
      <c r="AN498" s="20" t="str">
        <f>IF(E498="","",SUM( INDEX($AM$9, 1) : AM498))</f>
        <v/>
      </c>
      <c r="AO498" s="43" t="str">
        <f t="shared" si="279"/>
        <v/>
      </c>
      <c r="AP498" s="43" t="str">
        <f t="shared" si="280"/>
        <v/>
      </c>
      <c r="AQ498" s="35" t="str">
        <f t="shared" si="281"/>
        <v/>
      </c>
      <c r="AR498" s="35" t="str">
        <f t="shared" si="282"/>
        <v/>
      </c>
      <c r="AS498" s="35" t="str">
        <f t="shared" si="283"/>
        <v/>
      </c>
      <c r="AT498" s="35" t="str">
        <f t="shared" si="284"/>
        <v/>
      </c>
      <c r="AU498" s="35" t="str">
        <f t="shared" si="285"/>
        <v/>
      </c>
      <c r="AV498" s="35" t="str">
        <f t="shared" si="286"/>
        <v/>
      </c>
      <c r="AW498" s="58" t="str">
        <f t="shared" si="287"/>
        <v/>
      </c>
      <c r="AX498" s="62" t="str">
        <f t="shared" si="288"/>
        <v/>
      </c>
      <c r="AY498" s="62" t="str">
        <f t="shared" si="289"/>
        <v/>
      </c>
      <c r="AZ498" s="62" t="str">
        <f t="shared" si="290"/>
        <v/>
      </c>
      <c r="BA498" s="62" t="str">
        <f t="shared" si="291"/>
        <v/>
      </c>
      <c r="BB498" s="62" t="str">
        <f t="shared" si="292"/>
        <v/>
      </c>
      <c r="BC498" s="62" t="str">
        <f t="shared" si="293"/>
        <v/>
      </c>
      <c r="BD498" s="69" t="str">
        <f t="shared" si="294"/>
        <v/>
      </c>
      <c r="BE498" s="69" t="str">
        <f t="shared" si="295"/>
        <v/>
      </c>
      <c r="BF498" s="69" t="str">
        <f>IF(Z498=Z499,"",SUM(AW$9:AW498)-SUM(BF$9:BF497))</f>
        <v/>
      </c>
      <c r="BG498" s="12">
        <f t="shared" si="297"/>
        <v>490</v>
      </c>
    </row>
    <row r="499" spans="1:59" ht="20.100000000000001" customHeight="1">
      <c r="A499" s="13">
        <f t="shared" si="296"/>
        <v>491</v>
      </c>
      <c r="B499" s="153"/>
      <c r="C499" s="33"/>
      <c r="D499" s="33"/>
      <c r="E499" s="154"/>
      <c r="F499" s="155"/>
      <c r="G499" s="156"/>
      <c r="H499" s="19" t="str">
        <f t="shared" si="261"/>
        <v/>
      </c>
      <c r="I499" s="157"/>
      <c r="J499" s="19" t="str">
        <f t="shared" si="262"/>
        <v/>
      </c>
      <c r="K499" s="33"/>
      <c r="L499" s="34"/>
      <c r="M499" s="34"/>
      <c r="N499" s="19" t="str">
        <f t="shared" si="263"/>
        <v/>
      </c>
      <c r="O499" s="157"/>
      <c r="P499" s="19" t="str">
        <f t="shared" si="264"/>
        <v/>
      </c>
      <c r="Q499" s="19" t="str">
        <f t="shared" si="265"/>
        <v/>
      </c>
      <c r="R499" s="22"/>
      <c r="S499" s="33"/>
      <c r="T499" s="35" t="str">
        <f>IF(E499="","",Instructions!$B$5)</f>
        <v/>
      </c>
      <c r="U499" s="75" t="str">
        <f>IF(E499="","",Instructions!$C$5)</f>
        <v/>
      </c>
      <c r="V499" s="87" t="str">
        <f t="shared" si="266"/>
        <v/>
      </c>
      <c r="W499" s="72" t="str">
        <f>IF(E499="","",VLOOKUP(D499,Supervisors!$B$9:$F$32,5,FALSE))</f>
        <v/>
      </c>
      <c r="X499" s="72" t="str">
        <f>IF(E499="","",VLOOKUP(D499,Supervisors!$B$9:$G$32,6,FALSE))</f>
        <v/>
      </c>
      <c r="Y499" s="20" t="str">
        <f t="shared" si="267"/>
        <v/>
      </c>
      <c r="Z499" s="20" t="str">
        <f t="shared" si="268"/>
        <v/>
      </c>
      <c r="AA499" s="20" t="str">
        <f t="shared" si="269"/>
        <v/>
      </c>
      <c r="AB499" s="20" t="str">
        <f t="shared" si="270"/>
        <v/>
      </c>
      <c r="AC499" s="20" t="str">
        <f t="shared" si="271"/>
        <v/>
      </c>
      <c r="AD499" s="20" t="str">
        <f t="shared" si="272"/>
        <v/>
      </c>
      <c r="AE499" s="20" t="str">
        <f>IF(E499="","",SUM( INDEX( $H$9, 1) : H499))</f>
        <v/>
      </c>
      <c r="AF499" s="20" t="str">
        <f t="shared" si="273"/>
        <v/>
      </c>
      <c r="AG499" s="20" t="str">
        <f>IF(E499="","",SUM($AF$9:AF499))</f>
        <v/>
      </c>
      <c r="AH499" s="43" t="str">
        <f t="shared" si="274"/>
        <v/>
      </c>
      <c r="AI499" s="20" t="str">
        <f t="shared" si="275"/>
        <v/>
      </c>
      <c r="AJ499" s="20" t="str">
        <f t="shared" si="276"/>
        <v/>
      </c>
      <c r="AK499" s="20" t="str">
        <f t="shared" si="277"/>
        <v/>
      </c>
      <c r="AL499" s="20" t="str">
        <f>IF(E499="","",SUM( INDEX($I$9, 1) : I499))</f>
        <v/>
      </c>
      <c r="AM499" s="20" t="str">
        <f t="shared" si="278"/>
        <v/>
      </c>
      <c r="AN499" s="20" t="str">
        <f>IF(E499="","",SUM( INDEX($AM$9, 1) : AM499))</f>
        <v/>
      </c>
      <c r="AO499" s="43" t="str">
        <f t="shared" si="279"/>
        <v/>
      </c>
      <c r="AP499" s="43" t="str">
        <f t="shared" si="280"/>
        <v/>
      </c>
      <c r="AQ499" s="35" t="str">
        <f t="shared" si="281"/>
        <v/>
      </c>
      <c r="AR499" s="35" t="str">
        <f t="shared" si="282"/>
        <v/>
      </c>
      <c r="AS499" s="35" t="str">
        <f t="shared" si="283"/>
        <v/>
      </c>
      <c r="AT499" s="35" t="str">
        <f t="shared" si="284"/>
        <v/>
      </c>
      <c r="AU499" s="35" t="str">
        <f t="shared" si="285"/>
        <v/>
      </c>
      <c r="AV499" s="35" t="str">
        <f t="shared" si="286"/>
        <v/>
      </c>
      <c r="AW499" s="58" t="str">
        <f t="shared" si="287"/>
        <v/>
      </c>
      <c r="AX499" s="62" t="str">
        <f t="shared" si="288"/>
        <v/>
      </c>
      <c r="AY499" s="62" t="str">
        <f t="shared" si="289"/>
        <v/>
      </c>
      <c r="AZ499" s="62" t="str">
        <f t="shared" si="290"/>
        <v/>
      </c>
      <c r="BA499" s="62" t="str">
        <f t="shared" si="291"/>
        <v/>
      </c>
      <c r="BB499" s="62" t="str">
        <f t="shared" si="292"/>
        <v/>
      </c>
      <c r="BC499" s="62" t="str">
        <f t="shared" si="293"/>
        <v/>
      </c>
      <c r="BD499" s="69" t="str">
        <f t="shared" si="294"/>
        <v/>
      </c>
      <c r="BE499" s="69" t="str">
        <f t="shared" si="295"/>
        <v/>
      </c>
      <c r="BF499" s="69" t="str">
        <f>IF(Z499=Z500,"",SUM(AW$9:AW499)-SUM(BF$9:BF498))</f>
        <v/>
      </c>
      <c r="BG499" s="12">
        <f t="shared" si="297"/>
        <v>491</v>
      </c>
    </row>
    <row r="500" spans="1:59" ht="20.100000000000001" customHeight="1">
      <c r="A500" s="13">
        <f t="shared" si="296"/>
        <v>492</v>
      </c>
      <c r="B500" s="153"/>
      <c r="C500" s="33"/>
      <c r="D500" s="33"/>
      <c r="E500" s="154"/>
      <c r="F500" s="155"/>
      <c r="G500" s="156"/>
      <c r="H500" s="19" t="str">
        <f t="shared" si="261"/>
        <v/>
      </c>
      <c r="I500" s="157"/>
      <c r="J500" s="19" t="str">
        <f t="shared" si="262"/>
        <v/>
      </c>
      <c r="K500" s="33"/>
      <c r="L500" s="34"/>
      <c r="M500" s="34"/>
      <c r="N500" s="19" t="str">
        <f t="shared" si="263"/>
        <v/>
      </c>
      <c r="O500" s="157"/>
      <c r="P500" s="19" t="str">
        <f t="shared" si="264"/>
        <v/>
      </c>
      <c r="Q500" s="19" t="str">
        <f t="shared" si="265"/>
        <v/>
      </c>
      <c r="R500" s="22"/>
      <c r="S500" s="33"/>
      <c r="T500" s="35" t="str">
        <f>IF(E500="","",Instructions!$B$5)</f>
        <v/>
      </c>
      <c r="U500" s="75" t="str">
        <f>IF(E500="","",Instructions!$C$5)</f>
        <v/>
      </c>
      <c r="V500" s="87" t="str">
        <f t="shared" si="266"/>
        <v/>
      </c>
      <c r="W500" s="72" t="str">
        <f>IF(E500="","",VLOOKUP(D500,Supervisors!$B$9:$F$32,5,FALSE))</f>
        <v/>
      </c>
      <c r="X500" s="72" t="str">
        <f>IF(E500="","",VLOOKUP(D500,Supervisors!$B$9:$G$32,6,FALSE))</f>
        <v/>
      </c>
      <c r="Y500" s="20" t="str">
        <f t="shared" si="267"/>
        <v/>
      </c>
      <c r="Z500" s="20" t="str">
        <f t="shared" si="268"/>
        <v/>
      </c>
      <c r="AA500" s="20" t="str">
        <f t="shared" si="269"/>
        <v/>
      </c>
      <c r="AB500" s="20" t="str">
        <f t="shared" si="270"/>
        <v/>
      </c>
      <c r="AC500" s="20" t="str">
        <f t="shared" si="271"/>
        <v/>
      </c>
      <c r="AD500" s="20" t="str">
        <f t="shared" si="272"/>
        <v/>
      </c>
      <c r="AE500" s="20" t="str">
        <f>IF(E500="","",SUM( INDEX( $H$9, 1) : H500))</f>
        <v/>
      </c>
      <c r="AF500" s="20" t="str">
        <f t="shared" si="273"/>
        <v/>
      </c>
      <c r="AG500" s="20" t="str">
        <f>IF(E500="","",SUM($AF$9:AF500))</f>
        <v/>
      </c>
      <c r="AH500" s="43" t="str">
        <f t="shared" si="274"/>
        <v/>
      </c>
      <c r="AI500" s="20" t="str">
        <f t="shared" si="275"/>
        <v/>
      </c>
      <c r="AJ500" s="20" t="str">
        <f t="shared" si="276"/>
        <v/>
      </c>
      <c r="AK500" s="20" t="str">
        <f t="shared" si="277"/>
        <v/>
      </c>
      <c r="AL500" s="20" t="str">
        <f>IF(E500="","",SUM( INDEX($I$9, 1) : I500))</f>
        <v/>
      </c>
      <c r="AM500" s="20" t="str">
        <f t="shared" si="278"/>
        <v/>
      </c>
      <c r="AN500" s="20" t="str">
        <f>IF(E500="","",SUM( INDEX($AM$9, 1) : AM500))</f>
        <v/>
      </c>
      <c r="AO500" s="43" t="str">
        <f t="shared" si="279"/>
        <v/>
      </c>
      <c r="AP500" s="43" t="str">
        <f t="shared" si="280"/>
        <v/>
      </c>
      <c r="AQ500" s="35" t="str">
        <f t="shared" si="281"/>
        <v/>
      </c>
      <c r="AR500" s="35" t="str">
        <f t="shared" si="282"/>
        <v/>
      </c>
      <c r="AS500" s="35" t="str">
        <f t="shared" si="283"/>
        <v/>
      </c>
      <c r="AT500" s="35" t="str">
        <f t="shared" si="284"/>
        <v/>
      </c>
      <c r="AU500" s="35" t="str">
        <f t="shared" si="285"/>
        <v/>
      </c>
      <c r="AV500" s="35" t="str">
        <f t="shared" si="286"/>
        <v/>
      </c>
      <c r="AW500" s="58" t="str">
        <f t="shared" si="287"/>
        <v/>
      </c>
      <c r="AX500" s="62" t="str">
        <f t="shared" si="288"/>
        <v/>
      </c>
      <c r="AY500" s="62" t="str">
        <f t="shared" si="289"/>
        <v/>
      </c>
      <c r="AZ500" s="62" t="str">
        <f t="shared" si="290"/>
        <v/>
      </c>
      <c r="BA500" s="62" t="str">
        <f t="shared" si="291"/>
        <v/>
      </c>
      <c r="BB500" s="62" t="str">
        <f t="shared" si="292"/>
        <v/>
      </c>
      <c r="BC500" s="62" t="str">
        <f t="shared" si="293"/>
        <v/>
      </c>
      <c r="BD500" s="69" t="str">
        <f t="shared" si="294"/>
        <v/>
      </c>
      <c r="BE500" s="69" t="str">
        <f t="shared" si="295"/>
        <v/>
      </c>
      <c r="BF500" s="69" t="str">
        <f>IF(Z500=Z501,"",SUM(AW$9:AW500)-SUM(BF$9:BF499))</f>
        <v/>
      </c>
      <c r="BG500" s="12">
        <f t="shared" si="297"/>
        <v>492</v>
      </c>
    </row>
    <row r="501" spans="1:59" ht="20.100000000000001" customHeight="1">
      <c r="A501" s="13">
        <f t="shared" si="296"/>
        <v>493</v>
      </c>
      <c r="B501" s="153"/>
      <c r="C501" s="33"/>
      <c r="D501" s="33"/>
      <c r="E501" s="154"/>
      <c r="F501" s="155"/>
      <c r="G501" s="156"/>
      <c r="H501" s="19" t="str">
        <f t="shared" si="261"/>
        <v/>
      </c>
      <c r="I501" s="157"/>
      <c r="J501" s="19" t="str">
        <f t="shared" si="262"/>
        <v/>
      </c>
      <c r="K501" s="33"/>
      <c r="L501" s="34"/>
      <c r="M501" s="34"/>
      <c r="N501" s="19" t="str">
        <f t="shared" si="263"/>
        <v/>
      </c>
      <c r="O501" s="157"/>
      <c r="P501" s="19" t="str">
        <f t="shared" si="264"/>
        <v/>
      </c>
      <c r="Q501" s="19" t="str">
        <f t="shared" si="265"/>
        <v/>
      </c>
      <c r="R501" s="22"/>
      <c r="S501" s="33"/>
      <c r="T501" s="35" t="str">
        <f>IF(E501="","",Instructions!$B$5)</f>
        <v/>
      </c>
      <c r="U501" s="75" t="str">
        <f>IF(E501="","",Instructions!$C$5)</f>
        <v/>
      </c>
      <c r="V501" s="87" t="str">
        <f t="shared" si="266"/>
        <v/>
      </c>
      <c r="W501" s="72" t="str">
        <f>IF(E501="","",VLOOKUP(D501,Supervisors!$B$9:$F$32,5,FALSE))</f>
        <v/>
      </c>
      <c r="X501" s="72" t="str">
        <f>IF(E501="","",VLOOKUP(D501,Supervisors!$B$9:$G$32,6,FALSE))</f>
        <v/>
      </c>
      <c r="Y501" s="20" t="str">
        <f t="shared" si="267"/>
        <v/>
      </c>
      <c r="Z501" s="20" t="str">
        <f t="shared" si="268"/>
        <v/>
      </c>
      <c r="AA501" s="20" t="str">
        <f t="shared" si="269"/>
        <v/>
      </c>
      <c r="AB501" s="20" t="str">
        <f t="shared" si="270"/>
        <v/>
      </c>
      <c r="AC501" s="20" t="str">
        <f t="shared" si="271"/>
        <v/>
      </c>
      <c r="AD501" s="20" t="str">
        <f t="shared" si="272"/>
        <v/>
      </c>
      <c r="AE501" s="20" t="str">
        <f>IF(E501="","",SUM( INDEX( $H$9, 1) : H501))</f>
        <v/>
      </c>
      <c r="AF501" s="20" t="str">
        <f t="shared" si="273"/>
        <v/>
      </c>
      <c r="AG501" s="20" t="str">
        <f>IF(E501="","",SUM($AF$9:AF501))</f>
        <v/>
      </c>
      <c r="AH501" s="43" t="str">
        <f t="shared" si="274"/>
        <v/>
      </c>
      <c r="AI501" s="20" t="str">
        <f t="shared" si="275"/>
        <v/>
      </c>
      <c r="AJ501" s="20" t="str">
        <f t="shared" si="276"/>
        <v/>
      </c>
      <c r="AK501" s="20" t="str">
        <f t="shared" si="277"/>
        <v/>
      </c>
      <c r="AL501" s="20" t="str">
        <f>IF(E501="","",SUM( INDEX($I$9, 1) : I501))</f>
        <v/>
      </c>
      <c r="AM501" s="20" t="str">
        <f t="shared" si="278"/>
        <v/>
      </c>
      <c r="AN501" s="20" t="str">
        <f>IF(E501="","",SUM( INDEX($AM$9, 1) : AM501))</f>
        <v/>
      </c>
      <c r="AO501" s="43" t="str">
        <f t="shared" si="279"/>
        <v/>
      </c>
      <c r="AP501" s="43" t="str">
        <f t="shared" si="280"/>
        <v/>
      </c>
      <c r="AQ501" s="35" t="str">
        <f t="shared" si="281"/>
        <v/>
      </c>
      <c r="AR501" s="35" t="str">
        <f t="shared" si="282"/>
        <v/>
      </c>
      <c r="AS501" s="35" t="str">
        <f t="shared" si="283"/>
        <v/>
      </c>
      <c r="AT501" s="35" t="str">
        <f t="shared" si="284"/>
        <v/>
      </c>
      <c r="AU501" s="35" t="str">
        <f t="shared" si="285"/>
        <v/>
      </c>
      <c r="AV501" s="35" t="str">
        <f t="shared" si="286"/>
        <v/>
      </c>
      <c r="AW501" s="58" t="str">
        <f t="shared" si="287"/>
        <v/>
      </c>
      <c r="AX501" s="62" t="str">
        <f t="shared" si="288"/>
        <v/>
      </c>
      <c r="AY501" s="62" t="str">
        <f t="shared" si="289"/>
        <v/>
      </c>
      <c r="AZ501" s="62" t="str">
        <f t="shared" si="290"/>
        <v/>
      </c>
      <c r="BA501" s="62" t="str">
        <f t="shared" si="291"/>
        <v/>
      </c>
      <c r="BB501" s="62" t="str">
        <f t="shared" si="292"/>
        <v/>
      </c>
      <c r="BC501" s="62" t="str">
        <f t="shared" si="293"/>
        <v/>
      </c>
      <c r="BD501" s="69" t="str">
        <f t="shared" si="294"/>
        <v/>
      </c>
      <c r="BE501" s="69" t="str">
        <f t="shared" si="295"/>
        <v/>
      </c>
      <c r="BF501" s="69" t="str">
        <f>IF(Z501=Z502,"",SUM(AW$9:AW501)-SUM(BF$9:BF500))</f>
        <v/>
      </c>
      <c r="BG501" s="12">
        <f t="shared" si="297"/>
        <v>493</v>
      </c>
    </row>
    <row r="502" spans="1:59" ht="20.100000000000001" customHeight="1">
      <c r="A502" s="13">
        <f t="shared" si="296"/>
        <v>494</v>
      </c>
      <c r="B502" s="153"/>
      <c r="C502" s="33"/>
      <c r="D502" s="33"/>
      <c r="E502" s="154"/>
      <c r="F502" s="155"/>
      <c r="G502" s="156"/>
      <c r="H502" s="19" t="str">
        <f t="shared" si="261"/>
        <v/>
      </c>
      <c r="I502" s="157"/>
      <c r="J502" s="19" t="str">
        <f t="shared" si="262"/>
        <v/>
      </c>
      <c r="K502" s="33"/>
      <c r="L502" s="34"/>
      <c r="M502" s="34"/>
      <c r="N502" s="19" t="str">
        <f t="shared" si="263"/>
        <v/>
      </c>
      <c r="O502" s="157"/>
      <c r="P502" s="19" t="str">
        <f t="shared" si="264"/>
        <v/>
      </c>
      <c r="Q502" s="19" t="str">
        <f t="shared" si="265"/>
        <v/>
      </c>
      <c r="R502" s="22"/>
      <c r="S502" s="33"/>
      <c r="T502" s="35" t="str">
        <f>IF(E502="","",Instructions!$B$5)</f>
        <v/>
      </c>
      <c r="U502" s="75" t="str">
        <f>IF(E502="","",Instructions!$C$5)</f>
        <v/>
      </c>
      <c r="V502" s="87" t="str">
        <f t="shared" si="266"/>
        <v/>
      </c>
      <c r="W502" s="72" t="str">
        <f>IF(E502="","",VLOOKUP(D502,Supervisors!$B$9:$F$32,5,FALSE))</f>
        <v/>
      </c>
      <c r="X502" s="72" t="str">
        <f>IF(E502="","",VLOOKUP(D502,Supervisors!$B$9:$G$32,6,FALSE))</f>
        <v/>
      </c>
      <c r="Y502" s="20" t="str">
        <f t="shared" si="267"/>
        <v/>
      </c>
      <c r="Z502" s="20" t="str">
        <f t="shared" si="268"/>
        <v/>
      </c>
      <c r="AA502" s="20" t="str">
        <f t="shared" si="269"/>
        <v/>
      </c>
      <c r="AB502" s="20" t="str">
        <f t="shared" si="270"/>
        <v/>
      </c>
      <c r="AC502" s="20" t="str">
        <f t="shared" si="271"/>
        <v/>
      </c>
      <c r="AD502" s="20" t="str">
        <f t="shared" si="272"/>
        <v/>
      </c>
      <c r="AE502" s="20" t="str">
        <f>IF(E502="","",SUM( INDEX( $H$9, 1) : H502))</f>
        <v/>
      </c>
      <c r="AF502" s="20" t="str">
        <f t="shared" si="273"/>
        <v/>
      </c>
      <c r="AG502" s="20" t="str">
        <f>IF(E502="","",SUM($AF$9:AF502))</f>
        <v/>
      </c>
      <c r="AH502" s="43" t="str">
        <f t="shared" si="274"/>
        <v/>
      </c>
      <c r="AI502" s="20" t="str">
        <f t="shared" si="275"/>
        <v/>
      </c>
      <c r="AJ502" s="20" t="str">
        <f t="shared" si="276"/>
        <v/>
      </c>
      <c r="AK502" s="20" t="str">
        <f t="shared" si="277"/>
        <v/>
      </c>
      <c r="AL502" s="20" t="str">
        <f>IF(E502="","",SUM( INDEX($I$9, 1) : I502))</f>
        <v/>
      </c>
      <c r="AM502" s="20" t="str">
        <f t="shared" si="278"/>
        <v/>
      </c>
      <c r="AN502" s="20" t="str">
        <f>IF(E502="","",SUM( INDEX($AM$9, 1) : AM502))</f>
        <v/>
      </c>
      <c r="AO502" s="43" t="str">
        <f t="shared" si="279"/>
        <v/>
      </c>
      <c r="AP502" s="43" t="str">
        <f t="shared" si="280"/>
        <v/>
      </c>
      <c r="AQ502" s="35" t="str">
        <f t="shared" si="281"/>
        <v/>
      </c>
      <c r="AR502" s="35" t="str">
        <f t="shared" si="282"/>
        <v/>
      </c>
      <c r="AS502" s="35" t="str">
        <f t="shared" si="283"/>
        <v/>
      </c>
      <c r="AT502" s="35" t="str">
        <f t="shared" si="284"/>
        <v/>
      </c>
      <c r="AU502" s="35" t="str">
        <f t="shared" si="285"/>
        <v/>
      </c>
      <c r="AV502" s="35" t="str">
        <f t="shared" si="286"/>
        <v/>
      </c>
      <c r="AW502" s="58" t="str">
        <f t="shared" si="287"/>
        <v/>
      </c>
      <c r="AX502" s="62" t="str">
        <f t="shared" si="288"/>
        <v/>
      </c>
      <c r="AY502" s="62" t="str">
        <f t="shared" si="289"/>
        <v/>
      </c>
      <c r="AZ502" s="62" t="str">
        <f t="shared" si="290"/>
        <v/>
      </c>
      <c r="BA502" s="62" t="str">
        <f t="shared" si="291"/>
        <v/>
      </c>
      <c r="BB502" s="62" t="str">
        <f t="shared" si="292"/>
        <v/>
      </c>
      <c r="BC502" s="62" t="str">
        <f t="shared" si="293"/>
        <v/>
      </c>
      <c r="BD502" s="69" t="str">
        <f t="shared" si="294"/>
        <v/>
      </c>
      <c r="BE502" s="69" t="str">
        <f t="shared" si="295"/>
        <v/>
      </c>
      <c r="BF502" s="69" t="str">
        <f>IF(Z502=Z503,"",SUM(AW$9:AW502)-SUM(BF$9:BF501))</f>
        <v/>
      </c>
      <c r="BG502" s="12">
        <f t="shared" si="297"/>
        <v>494</v>
      </c>
    </row>
    <row r="503" spans="1:59" ht="20.100000000000001" customHeight="1">
      <c r="A503" s="13">
        <f t="shared" si="296"/>
        <v>495</v>
      </c>
      <c r="B503" s="153"/>
      <c r="C503" s="33"/>
      <c r="D503" s="33"/>
      <c r="E503" s="154"/>
      <c r="F503" s="155"/>
      <c r="G503" s="156"/>
      <c r="H503" s="19" t="str">
        <f t="shared" si="261"/>
        <v/>
      </c>
      <c r="I503" s="157"/>
      <c r="J503" s="19" t="str">
        <f t="shared" si="262"/>
        <v/>
      </c>
      <c r="K503" s="33"/>
      <c r="L503" s="34"/>
      <c r="M503" s="34"/>
      <c r="N503" s="19" t="str">
        <f t="shared" si="263"/>
        <v/>
      </c>
      <c r="O503" s="157"/>
      <c r="P503" s="19" t="str">
        <f t="shared" si="264"/>
        <v/>
      </c>
      <c r="Q503" s="19" t="str">
        <f t="shared" si="265"/>
        <v/>
      </c>
      <c r="R503" s="22"/>
      <c r="S503" s="33"/>
      <c r="T503" s="35" t="str">
        <f>IF(E503="","",Instructions!$B$5)</f>
        <v/>
      </c>
      <c r="U503" s="75" t="str">
        <f>IF(E503="","",Instructions!$C$5)</f>
        <v/>
      </c>
      <c r="V503" s="87" t="str">
        <f t="shared" si="266"/>
        <v/>
      </c>
      <c r="W503" s="72" t="str">
        <f>IF(E503="","",VLOOKUP(D503,Supervisors!$B$9:$F$32,5,FALSE))</f>
        <v/>
      </c>
      <c r="X503" s="72" t="str">
        <f>IF(E503="","",VLOOKUP(D503,Supervisors!$B$9:$G$32,6,FALSE))</f>
        <v/>
      </c>
      <c r="Y503" s="20" t="str">
        <f t="shared" si="267"/>
        <v/>
      </c>
      <c r="Z503" s="20" t="str">
        <f t="shared" si="268"/>
        <v/>
      </c>
      <c r="AA503" s="20" t="str">
        <f t="shared" si="269"/>
        <v/>
      </c>
      <c r="AB503" s="20" t="str">
        <f t="shared" si="270"/>
        <v/>
      </c>
      <c r="AC503" s="20" t="str">
        <f t="shared" si="271"/>
        <v/>
      </c>
      <c r="AD503" s="20" t="str">
        <f t="shared" si="272"/>
        <v/>
      </c>
      <c r="AE503" s="20" t="str">
        <f>IF(E503="","",SUM( INDEX( $H$9, 1) : H503))</f>
        <v/>
      </c>
      <c r="AF503" s="20" t="str">
        <f t="shared" si="273"/>
        <v/>
      </c>
      <c r="AG503" s="20" t="str">
        <f>IF(E503="","",SUM($AF$9:AF503))</f>
        <v/>
      </c>
      <c r="AH503" s="43" t="str">
        <f t="shared" si="274"/>
        <v/>
      </c>
      <c r="AI503" s="20" t="str">
        <f t="shared" si="275"/>
        <v/>
      </c>
      <c r="AJ503" s="20" t="str">
        <f t="shared" si="276"/>
        <v/>
      </c>
      <c r="AK503" s="20" t="str">
        <f t="shared" si="277"/>
        <v/>
      </c>
      <c r="AL503" s="20" t="str">
        <f>IF(E503="","",SUM( INDEX($I$9, 1) : I503))</f>
        <v/>
      </c>
      <c r="AM503" s="20" t="str">
        <f t="shared" si="278"/>
        <v/>
      </c>
      <c r="AN503" s="20" t="str">
        <f>IF(E503="","",SUM( INDEX($AM$9, 1) : AM503))</f>
        <v/>
      </c>
      <c r="AO503" s="43" t="str">
        <f t="shared" si="279"/>
        <v/>
      </c>
      <c r="AP503" s="43" t="str">
        <f t="shared" si="280"/>
        <v/>
      </c>
      <c r="AQ503" s="35" t="str">
        <f t="shared" si="281"/>
        <v/>
      </c>
      <c r="AR503" s="35" t="str">
        <f t="shared" si="282"/>
        <v/>
      </c>
      <c r="AS503" s="35" t="str">
        <f t="shared" si="283"/>
        <v/>
      </c>
      <c r="AT503" s="35" t="str">
        <f t="shared" si="284"/>
        <v/>
      </c>
      <c r="AU503" s="35" t="str">
        <f t="shared" si="285"/>
        <v/>
      </c>
      <c r="AV503" s="35" t="str">
        <f t="shared" si="286"/>
        <v/>
      </c>
      <c r="AW503" s="58" t="str">
        <f t="shared" si="287"/>
        <v/>
      </c>
      <c r="AX503" s="62" t="str">
        <f t="shared" si="288"/>
        <v/>
      </c>
      <c r="AY503" s="62" t="str">
        <f t="shared" si="289"/>
        <v/>
      </c>
      <c r="AZ503" s="62" t="str">
        <f t="shared" si="290"/>
        <v/>
      </c>
      <c r="BA503" s="62" t="str">
        <f t="shared" si="291"/>
        <v/>
      </c>
      <c r="BB503" s="62" t="str">
        <f t="shared" si="292"/>
        <v/>
      </c>
      <c r="BC503" s="62" t="str">
        <f t="shared" si="293"/>
        <v/>
      </c>
      <c r="BD503" s="69" t="str">
        <f t="shared" si="294"/>
        <v/>
      </c>
      <c r="BE503" s="69" t="str">
        <f t="shared" si="295"/>
        <v/>
      </c>
      <c r="BF503" s="69" t="str">
        <f>IF(Z503=Z504,"",SUM(AW$9:AW503)-SUM(BF$9:BF502))</f>
        <v/>
      </c>
      <c r="BG503" s="12">
        <f t="shared" si="297"/>
        <v>495</v>
      </c>
    </row>
    <row r="504" spans="1:59" ht="20.100000000000001" customHeight="1">
      <c r="A504" s="13">
        <f t="shared" si="296"/>
        <v>496</v>
      </c>
      <c r="B504" s="153"/>
      <c r="C504" s="33"/>
      <c r="D504" s="33"/>
      <c r="E504" s="154"/>
      <c r="F504" s="155"/>
      <c r="G504" s="156"/>
      <c r="H504" s="19" t="str">
        <f t="shared" si="261"/>
        <v/>
      </c>
      <c r="I504" s="157"/>
      <c r="J504" s="19" t="str">
        <f t="shared" si="262"/>
        <v/>
      </c>
      <c r="K504" s="33"/>
      <c r="L504" s="34"/>
      <c r="M504" s="34"/>
      <c r="N504" s="19" t="str">
        <f t="shared" si="263"/>
        <v/>
      </c>
      <c r="O504" s="157"/>
      <c r="P504" s="19" t="str">
        <f t="shared" si="264"/>
        <v/>
      </c>
      <c r="Q504" s="19" t="str">
        <f t="shared" si="265"/>
        <v/>
      </c>
      <c r="R504" s="22"/>
      <c r="S504" s="33"/>
      <c r="T504" s="35" t="str">
        <f>IF(E504="","",Instructions!$B$5)</f>
        <v/>
      </c>
      <c r="U504" s="75" t="str">
        <f>IF(E504="","",Instructions!$C$5)</f>
        <v/>
      </c>
      <c r="V504" s="87" t="str">
        <f t="shared" si="266"/>
        <v/>
      </c>
      <c r="W504" s="72" t="str">
        <f>IF(E504="","",VLOOKUP(D504,Supervisors!$B$9:$F$32,5,FALSE))</f>
        <v/>
      </c>
      <c r="X504" s="72" t="str">
        <f>IF(E504="","",VLOOKUP(D504,Supervisors!$B$9:$G$32,6,FALSE))</f>
        <v/>
      </c>
      <c r="Y504" s="20" t="str">
        <f t="shared" si="267"/>
        <v/>
      </c>
      <c r="Z504" s="20" t="str">
        <f t="shared" si="268"/>
        <v/>
      </c>
      <c r="AA504" s="20" t="str">
        <f t="shared" si="269"/>
        <v/>
      </c>
      <c r="AB504" s="20" t="str">
        <f t="shared" si="270"/>
        <v/>
      </c>
      <c r="AC504" s="20" t="str">
        <f t="shared" si="271"/>
        <v/>
      </c>
      <c r="AD504" s="20" t="str">
        <f t="shared" si="272"/>
        <v/>
      </c>
      <c r="AE504" s="20" t="str">
        <f>IF(E504="","",SUM( INDEX( $H$9, 1) : H504))</f>
        <v/>
      </c>
      <c r="AF504" s="20" t="str">
        <f t="shared" si="273"/>
        <v/>
      </c>
      <c r="AG504" s="20" t="str">
        <f>IF(E504="","",SUM($AF$9:AF504))</f>
        <v/>
      </c>
      <c r="AH504" s="43" t="str">
        <f t="shared" si="274"/>
        <v/>
      </c>
      <c r="AI504" s="20" t="str">
        <f t="shared" si="275"/>
        <v/>
      </c>
      <c r="AJ504" s="20" t="str">
        <f t="shared" si="276"/>
        <v/>
      </c>
      <c r="AK504" s="20" t="str">
        <f t="shared" si="277"/>
        <v/>
      </c>
      <c r="AL504" s="20" t="str">
        <f>IF(E504="","",SUM( INDEX($I$9, 1) : I504))</f>
        <v/>
      </c>
      <c r="AM504" s="20" t="str">
        <f t="shared" si="278"/>
        <v/>
      </c>
      <c r="AN504" s="20" t="str">
        <f>IF(E504="","",SUM( INDEX($AM$9, 1) : AM504))</f>
        <v/>
      </c>
      <c r="AO504" s="43" t="str">
        <f t="shared" si="279"/>
        <v/>
      </c>
      <c r="AP504" s="43" t="str">
        <f t="shared" si="280"/>
        <v/>
      </c>
      <c r="AQ504" s="35" t="str">
        <f t="shared" si="281"/>
        <v/>
      </c>
      <c r="AR504" s="35" t="str">
        <f t="shared" si="282"/>
        <v/>
      </c>
      <c r="AS504" s="35" t="str">
        <f t="shared" si="283"/>
        <v/>
      </c>
      <c r="AT504" s="35" t="str">
        <f t="shared" si="284"/>
        <v/>
      </c>
      <c r="AU504" s="35" t="str">
        <f t="shared" si="285"/>
        <v/>
      </c>
      <c r="AV504" s="35" t="str">
        <f t="shared" si="286"/>
        <v/>
      </c>
      <c r="AW504" s="58" t="str">
        <f t="shared" si="287"/>
        <v/>
      </c>
      <c r="AX504" s="62" t="str">
        <f t="shared" si="288"/>
        <v/>
      </c>
      <c r="AY504" s="62" t="str">
        <f t="shared" si="289"/>
        <v/>
      </c>
      <c r="AZ504" s="62" t="str">
        <f t="shared" si="290"/>
        <v/>
      </c>
      <c r="BA504" s="62" t="str">
        <f t="shared" si="291"/>
        <v/>
      </c>
      <c r="BB504" s="62" t="str">
        <f t="shared" si="292"/>
        <v/>
      </c>
      <c r="BC504" s="62" t="str">
        <f t="shared" si="293"/>
        <v/>
      </c>
      <c r="BD504" s="69" t="str">
        <f t="shared" si="294"/>
        <v/>
      </c>
      <c r="BE504" s="69" t="str">
        <f t="shared" si="295"/>
        <v/>
      </c>
      <c r="BF504" s="69" t="str">
        <f>IF(Z504=Z505,"",SUM(AW$9:AW504)-SUM(BF$9:BF503))</f>
        <v/>
      </c>
      <c r="BG504" s="12">
        <f t="shared" si="297"/>
        <v>496</v>
      </c>
    </row>
    <row r="505" spans="1:59" ht="20.100000000000001" customHeight="1">
      <c r="A505" s="13">
        <f t="shared" si="296"/>
        <v>497</v>
      </c>
      <c r="B505" s="153"/>
      <c r="C505" s="33"/>
      <c r="D505" s="33"/>
      <c r="E505" s="154"/>
      <c r="F505" s="155"/>
      <c r="G505" s="156"/>
      <c r="H505" s="19" t="str">
        <f t="shared" si="261"/>
        <v/>
      </c>
      <c r="I505" s="157"/>
      <c r="J505" s="19" t="str">
        <f t="shared" si="262"/>
        <v/>
      </c>
      <c r="K505" s="33"/>
      <c r="L505" s="34"/>
      <c r="M505" s="34"/>
      <c r="N505" s="19" t="str">
        <f t="shared" si="263"/>
        <v/>
      </c>
      <c r="O505" s="157"/>
      <c r="P505" s="19" t="str">
        <f t="shared" si="264"/>
        <v/>
      </c>
      <c r="Q505" s="19" t="str">
        <f t="shared" si="265"/>
        <v/>
      </c>
      <c r="R505" s="22"/>
      <c r="S505" s="33"/>
      <c r="T505" s="35" t="str">
        <f>IF(E505="","",Instructions!$B$5)</f>
        <v/>
      </c>
      <c r="U505" s="75" t="str">
        <f>IF(E505="","",Instructions!$C$5)</f>
        <v/>
      </c>
      <c r="V505" s="87" t="str">
        <f t="shared" si="266"/>
        <v/>
      </c>
      <c r="W505" s="72" t="str">
        <f>IF(E505="","",VLOOKUP(D505,Supervisors!$B$9:$F$32,5,FALSE))</f>
        <v/>
      </c>
      <c r="X505" s="72" t="str">
        <f>IF(E505="","",VLOOKUP(D505,Supervisors!$B$9:$G$32,6,FALSE))</f>
        <v/>
      </c>
      <c r="Y505" s="20" t="str">
        <f t="shared" si="267"/>
        <v/>
      </c>
      <c r="Z505" s="20" t="str">
        <f t="shared" si="268"/>
        <v/>
      </c>
      <c r="AA505" s="20" t="str">
        <f t="shared" si="269"/>
        <v/>
      </c>
      <c r="AB505" s="20" t="str">
        <f t="shared" si="270"/>
        <v/>
      </c>
      <c r="AC505" s="20" t="str">
        <f t="shared" si="271"/>
        <v/>
      </c>
      <c r="AD505" s="20" t="str">
        <f t="shared" si="272"/>
        <v/>
      </c>
      <c r="AE505" s="20" t="str">
        <f>IF(E505="","",SUM( INDEX( $H$9, 1) : H505))</f>
        <v/>
      </c>
      <c r="AF505" s="20" t="str">
        <f t="shared" si="273"/>
        <v/>
      </c>
      <c r="AG505" s="20" t="str">
        <f>IF(E505="","",SUM($AF$9:AF505))</f>
        <v/>
      </c>
      <c r="AH505" s="43" t="str">
        <f t="shared" si="274"/>
        <v/>
      </c>
      <c r="AI505" s="20" t="str">
        <f t="shared" si="275"/>
        <v/>
      </c>
      <c r="AJ505" s="20" t="str">
        <f t="shared" si="276"/>
        <v/>
      </c>
      <c r="AK505" s="20" t="str">
        <f t="shared" si="277"/>
        <v/>
      </c>
      <c r="AL505" s="20" t="str">
        <f>IF(E505="","",SUM( INDEX($I$9, 1) : I505))</f>
        <v/>
      </c>
      <c r="AM505" s="20" t="str">
        <f t="shared" si="278"/>
        <v/>
      </c>
      <c r="AN505" s="20" t="str">
        <f>IF(E505="","",SUM( INDEX($AM$9, 1) : AM505))</f>
        <v/>
      </c>
      <c r="AO505" s="43" t="str">
        <f t="shared" si="279"/>
        <v/>
      </c>
      <c r="AP505" s="43" t="str">
        <f t="shared" si="280"/>
        <v/>
      </c>
      <c r="AQ505" s="35" t="str">
        <f t="shared" si="281"/>
        <v/>
      </c>
      <c r="AR505" s="35" t="str">
        <f t="shared" si="282"/>
        <v/>
      </c>
      <c r="AS505" s="35" t="str">
        <f t="shared" si="283"/>
        <v/>
      </c>
      <c r="AT505" s="35" t="str">
        <f t="shared" si="284"/>
        <v/>
      </c>
      <c r="AU505" s="35" t="str">
        <f t="shared" si="285"/>
        <v/>
      </c>
      <c r="AV505" s="35" t="str">
        <f t="shared" si="286"/>
        <v/>
      </c>
      <c r="AW505" s="58" t="str">
        <f t="shared" si="287"/>
        <v/>
      </c>
      <c r="AX505" s="62" t="str">
        <f t="shared" si="288"/>
        <v/>
      </c>
      <c r="AY505" s="62" t="str">
        <f t="shared" si="289"/>
        <v/>
      </c>
      <c r="AZ505" s="62" t="str">
        <f t="shared" si="290"/>
        <v/>
      </c>
      <c r="BA505" s="62" t="str">
        <f t="shared" si="291"/>
        <v/>
      </c>
      <c r="BB505" s="62" t="str">
        <f t="shared" si="292"/>
        <v/>
      </c>
      <c r="BC505" s="62" t="str">
        <f t="shared" si="293"/>
        <v/>
      </c>
      <c r="BD505" s="69" t="str">
        <f t="shared" si="294"/>
        <v/>
      </c>
      <c r="BE505" s="69" t="str">
        <f t="shared" si="295"/>
        <v/>
      </c>
      <c r="BF505" s="69" t="str">
        <f>IF(Z505=Z506,"",SUM(AW$9:AW505)-SUM(BF$9:BF504))</f>
        <v/>
      </c>
      <c r="BG505" s="12">
        <f t="shared" si="297"/>
        <v>497</v>
      </c>
    </row>
    <row r="506" spans="1:59" ht="20.100000000000001" customHeight="1">
      <c r="A506" s="13">
        <f t="shared" si="296"/>
        <v>498</v>
      </c>
      <c r="B506" s="153"/>
      <c r="C506" s="33"/>
      <c r="D506" s="33"/>
      <c r="E506" s="154"/>
      <c r="F506" s="155"/>
      <c r="G506" s="156"/>
      <c r="H506" s="19" t="str">
        <f t="shared" si="261"/>
        <v/>
      </c>
      <c r="I506" s="157"/>
      <c r="J506" s="19" t="str">
        <f t="shared" si="262"/>
        <v/>
      </c>
      <c r="K506" s="33"/>
      <c r="L506" s="34"/>
      <c r="M506" s="34"/>
      <c r="N506" s="19" t="str">
        <f t="shared" si="263"/>
        <v/>
      </c>
      <c r="O506" s="157"/>
      <c r="P506" s="19" t="str">
        <f t="shared" si="264"/>
        <v/>
      </c>
      <c r="Q506" s="19" t="str">
        <f t="shared" si="265"/>
        <v/>
      </c>
      <c r="R506" s="22"/>
      <c r="S506" s="33"/>
      <c r="T506" s="35" t="str">
        <f>IF(E506="","",Instructions!$B$5)</f>
        <v/>
      </c>
      <c r="U506" s="75" t="str">
        <f>IF(E506="","",Instructions!$C$5)</f>
        <v/>
      </c>
      <c r="V506" s="87" t="str">
        <f t="shared" si="266"/>
        <v/>
      </c>
      <c r="W506" s="72" t="str">
        <f>IF(E506="","",VLOOKUP(D506,Supervisors!$B$9:$F$32,5,FALSE))</f>
        <v/>
      </c>
      <c r="X506" s="72" t="str">
        <f>IF(E506="","",VLOOKUP(D506,Supervisors!$B$9:$G$32,6,FALSE))</f>
        <v/>
      </c>
      <c r="Y506" s="20" t="str">
        <f t="shared" si="267"/>
        <v/>
      </c>
      <c r="Z506" s="20" t="str">
        <f t="shared" si="268"/>
        <v/>
      </c>
      <c r="AA506" s="20" t="str">
        <f t="shared" si="269"/>
        <v/>
      </c>
      <c r="AB506" s="20" t="str">
        <f t="shared" si="270"/>
        <v/>
      </c>
      <c r="AC506" s="20" t="str">
        <f t="shared" si="271"/>
        <v/>
      </c>
      <c r="AD506" s="20" t="str">
        <f t="shared" si="272"/>
        <v/>
      </c>
      <c r="AE506" s="20" t="str">
        <f>IF(E506="","",SUM( INDEX( $H$9, 1) : H506))</f>
        <v/>
      </c>
      <c r="AF506" s="20" t="str">
        <f t="shared" si="273"/>
        <v/>
      </c>
      <c r="AG506" s="20" t="str">
        <f>IF(E506="","",SUM($AF$9:AF506))</f>
        <v/>
      </c>
      <c r="AH506" s="43" t="str">
        <f t="shared" si="274"/>
        <v/>
      </c>
      <c r="AI506" s="20" t="str">
        <f t="shared" si="275"/>
        <v/>
      </c>
      <c r="AJ506" s="20" t="str">
        <f t="shared" si="276"/>
        <v/>
      </c>
      <c r="AK506" s="20" t="str">
        <f t="shared" si="277"/>
        <v/>
      </c>
      <c r="AL506" s="20" t="str">
        <f>IF(E506="","",SUM( INDEX($I$9, 1) : I506))</f>
        <v/>
      </c>
      <c r="AM506" s="20" t="str">
        <f t="shared" si="278"/>
        <v/>
      </c>
      <c r="AN506" s="20" t="str">
        <f>IF(E506="","",SUM( INDEX($AM$9, 1) : AM506))</f>
        <v/>
      </c>
      <c r="AO506" s="43" t="str">
        <f t="shared" si="279"/>
        <v/>
      </c>
      <c r="AP506" s="43" t="str">
        <f t="shared" si="280"/>
        <v/>
      </c>
      <c r="AQ506" s="35" t="str">
        <f t="shared" si="281"/>
        <v/>
      </c>
      <c r="AR506" s="35" t="str">
        <f t="shared" si="282"/>
        <v/>
      </c>
      <c r="AS506" s="35" t="str">
        <f t="shared" si="283"/>
        <v/>
      </c>
      <c r="AT506" s="35" t="str">
        <f t="shared" si="284"/>
        <v/>
      </c>
      <c r="AU506" s="35" t="str">
        <f t="shared" si="285"/>
        <v/>
      </c>
      <c r="AV506" s="35" t="str">
        <f t="shared" si="286"/>
        <v/>
      </c>
      <c r="AW506" s="58" t="str">
        <f t="shared" si="287"/>
        <v/>
      </c>
      <c r="AX506" s="62" t="str">
        <f t="shared" si="288"/>
        <v/>
      </c>
      <c r="AY506" s="62" t="str">
        <f t="shared" si="289"/>
        <v/>
      </c>
      <c r="AZ506" s="62" t="str">
        <f t="shared" si="290"/>
        <v/>
      </c>
      <c r="BA506" s="62" t="str">
        <f t="shared" si="291"/>
        <v/>
      </c>
      <c r="BB506" s="62" t="str">
        <f t="shared" si="292"/>
        <v/>
      </c>
      <c r="BC506" s="62" t="str">
        <f t="shared" si="293"/>
        <v/>
      </c>
      <c r="BD506" s="69" t="str">
        <f t="shared" si="294"/>
        <v/>
      </c>
      <c r="BE506" s="69" t="str">
        <f t="shared" si="295"/>
        <v/>
      </c>
      <c r="BF506" s="69" t="str">
        <f>IF(Z506=Z507,"",SUM(AW$9:AW506)-SUM(BF$9:BF505))</f>
        <v/>
      </c>
      <c r="BG506" s="12">
        <f t="shared" si="297"/>
        <v>498</v>
      </c>
    </row>
    <row r="507" spans="1:59" ht="20.100000000000001" customHeight="1">
      <c r="A507" s="13">
        <f t="shared" si="296"/>
        <v>499</v>
      </c>
      <c r="B507" s="153"/>
      <c r="C507" s="33"/>
      <c r="D507" s="33"/>
      <c r="E507" s="154"/>
      <c r="F507" s="155"/>
      <c r="G507" s="156"/>
      <c r="H507" s="19" t="str">
        <f t="shared" si="261"/>
        <v/>
      </c>
      <c r="I507" s="157"/>
      <c r="J507" s="19" t="str">
        <f t="shared" si="262"/>
        <v/>
      </c>
      <c r="K507" s="33"/>
      <c r="L507" s="34"/>
      <c r="M507" s="34"/>
      <c r="N507" s="19" t="str">
        <f t="shared" si="263"/>
        <v/>
      </c>
      <c r="O507" s="157"/>
      <c r="P507" s="19" t="str">
        <f t="shared" si="264"/>
        <v/>
      </c>
      <c r="Q507" s="19" t="str">
        <f t="shared" si="265"/>
        <v/>
      </c>
      <c r="R507" s="22"/>
      <c r="S507" s="33"/>
      <c r="T507" s="35" t="str">
        <f>IF(E507="","",Instructions!$B$5)</f>
        <v/>
      </c>
      <c r="U507" s="75" t="str">
        <f>IF(E507="","",Instructions!$C$5)</f>
        <v/>
      </c>
      <c r="V507" s="87" t="str">
        <f t="shared" si="266"/>
        <v/>
      </c>
      <c r="W507" s="72" t="str">
        <f>IF(E507="","",VLOOKUP(D507,Supervisors!$B$9:$F$32,5,FALSE))</f>
        <v/>
      </c>
      <c r="X507" s="72" t="str">
        <f>IF(E507="","",VLOOKUP(D507,Supervisors!$B$9:$G$32,6,FALSE))</f>
        <v/>
      </c>
      <c r="Y507" s="20" t="str">
        <f t="shared" si="267"/>
        <v/>
      </c>
      <c r="Z507" s="20" t="str">
        <f t="shared" si="268"/>
        <v/>
      </c>
      <c r="AA507" s="20" t="str">
        <f t="shared" si="269"/>
        <v/>
      </c>
      <c r="AB507" s="20" t="str">
        <f t="shared" si="270"/>
        <v/>
      </c>
      <c r="AC507" s="20" t="str">
        <f t="shared" si="271"/>
        <v/>
      </c>
      <c r="AD507" s="20" t="str">
        <f t="shared" si="272"/>
        <v/>
      </c>
      <c r="AE507" s="20" t="str">
        <f>IF(E507="","",SUM( INDEX( $H$9, 1) : H507))</f>
        <v/>
      </c>
      <c r="AF507" s="20" t="str">
        <f t="shared" si="273"/>
        <v/>
      </c>
      <c r="AG507" s="20" t="str">
        <f>IF(E507="","",SUM($AF$9:AF507))</f>
        <v/>
      </c>
      <c r="AH507" s="43" t="str">
        <f t="shared" si="274"/>
        <v/>
      </c>
      <c r="AI507" s="20" t="str">
        <f t="shared" si="275"/>
        <v/>
      </c>
      <c r="AJ507" s="20" t="str">
        <f t="shared" si="276"/>
        <v/>
      </c>
      <c r="AK507" s="20" t="str">
        <f t="shared" si="277"/>
        <v/>
      </c>
      <c r="AL507" s="20" t="str">
        <f>IF(E507="","",SUM( INDEX($I$9, 1) : I507))</f>
        <v/>
      </c>
      <c r="AM507" s="20" t="str">
        <f t="shared" si="278"/>
        <v/>
      </c>
      <c r="AN507" s="20" t="str">
        <f>IF(E507="","",SUM( INDEX($AM$9, 1) : AM507))</f>
        <v/>
      </c>
      <c r="AO507" s="43" t="str">
        <f t="shared" si="279"/>
        <v/>
      </c>
      <c r="AP507" s="43" t="str">
        <f t="shared" si="280"/>
        <v/>
      </c>
      <c r="AQ507" s="35" t="str">
        <f t="shared" si="281"/>
        <v/>
      </c>
      <c r="AR507" s="35" t="str">
        <f t="shared" si="282"/>
        <v/>
      </c>
      <c r="AS507" s="35" t="str">
        <f t="shared" si="283"/>
        <v/>
      </c>
      <c r="AT507" s="35" t="str">
        <f t="shared" si="284"/>
        <v/>
      </c>
      <c r="AU507" s="35" t="str">
        <f t="shared" si="285"/>
        <v/>
      </c>
      <c r="AV507" s="35" t="str">
        <f t="shared" si="286"/>
        <v/>
      </c>
      <c r="AW507" s="58" t="str">
        <f t="shared" si="287"/>
        <v/>
      </c>
      <c r="AX507" s="62" t="str">
        <f t="shared" si="288"/>
        <v/>
      </c>
      <c r="AY507" s="62" t="str">
        <f t="shared" si="289"/>
        <v/>
      </c>
      <c r="AZ507" s="62" t="str">
        <f t="shared" si="290"/>
        <v/>
      </c>
      <c r="BA507" s="62" t="str">
        <f t="shared" si="291"/>
        <v/>
      </c>
      <c r="BB507" s="62" t="str">
        <f t="shared" si="292"/>
        <v/>
      </c>
      <c r="BC507" s="62" t="str">
        <f t="shared" si="293"/>
        <v/>
      </c>
      <c r="BD507" s="69" t="str">
        <f t="shared" si="294"/>
        <v/>
      </c>
      <c r="BE507" s="69" t="str">
        <f t="shared" si="295"/>
        <v/>
      </c>
      <c r="BF507" s="69" t="str">
        <f>IF(Z507=Z508,"",SUM(AW$9:AW507)-SUM(BF$9:BF506))</f>
        <v/>
      </c>
      <c r="BG507" s="12">
        <f t="shared" si="297"/>
        <v>499</v>
      </c>
    </row>
    <row r="508" spans="1:59" ht="20.100000000000001" customHeight="1">
      <c r="A508" s="13">
        <f t="shared" si="296"/>
        <v>500</v>
      </c>
      <c r="B508" s="153"/>
      <c r="C508" s="33"/>
      <c r="D508" s="33"/>
      <c r="E508" s="154"/>
      <c r="F508" s="155"/>
      <c r="G508" s="156"/>
      <c r="H508" s="19" t="str">
        <f t="shared" si="261"/>
        <v/>
      </c>
      <c r="I508" s="157"/>
      <c r="J508" s="19" t="str">
        <f t="shared" si="262"/>
        <v/>
      </c>
      <c r="K508" s="33"/>
      <c r="L508" s="34"/>
      <c r="M508" s="34"/>
      <c r="N508" s="19" t="str">
        <f t="shared" si="263"/>
        <v/>
      </c>
      <c r="O508" s="157"/>
      <c r="P508" s="19" t="str">
        <f t="shared" si="264"/>
        <v/>
      </c>
      <c r="Q508" s="19" t="str">
        <f t="shared" si="265"/>
        <v/>
      </c>
      <c r="R508" s="22"/>
      <c r="S508" s="33"/>
      <c r="T508" s="35" t="str">
        <f>IF(E508="","",Instructions!$B$5)</f>
        <v/>
      </c>
      <c r="U508" s="75" t="str">
        <f>IF(E508="","",Instructions!$C$5)</f>
        <v/>
      </c>
      <c r="V508" s="87" t="str">
        <f t="shared" si="266"/>
        <v/>
      </c>
      <c r="W508" s="72" t="str">
        <f>IF(E508="","",VLOOKUP(D508,Supervisors!$B$9:$F$32,5,FALSE))</f>
        <v/>
      </c>
      <c r="X508" s="72" t="str">
        <f>IF(E508="","",VLOOKUP(D508,Supervisors!$B$9:$G$32,6,FALSE))</f>
        <v/>
      </c>
      <c r="Y508" s="20" t="str">
        <f t="shared" si="267"/>
        <v/>
      </c>
      <c r="Z508" s="20" t="str">
        <f t="shared" si="268"/>
        <v/>
      </c>
      <c r="AA508" s="20" t="str">
        <f t="shared" si="269"/>
        <v/>
      </c>
      <c r="AB508" s="20" t="str">
        <f t="shared" si="270"/>
        <v/>
      </c>
      <c r="AC508" s="20" t="str">
        <f t="shared" si="271"/>
        <v/>
      </c>
      <c r="AD508" s="20" t="str">
        <f t="shared" si="272"/>
        <v/>
      </c>
      <c r="AE508" s="20" t="str">
        <f>IF(E508="","",SUM( INDEX( $H$9, 1) : H508))</f>
        <v/>
      </c>
      <c r="AF508" s="20" t="str">
        <f t="shared" si="273"/>
        <v/>
      </c>
      <c r="AG508" s="20" t="str">
        <f>IF(E508="","",SUM($AF$9:AF508))</f>
        <v/>
      </c>
      <c r="AH508" s="43" t="str">
        <f t="shared" si="274"/>
        <v/>
      </c>
      <c r="AI508" s="20" t="str">
        <f t="shared" si="275"/>
        <v/>
      </c>
      <c r="AJ508" s="20" t="str">
        <f t="shared" si="276"/>
        <v/>
      </c>
      <c r="AK508" s="20" t="str">
        <f t="shared" si="277"/>
        <v/>
      </c>
      <c r="AL508" s="20" t="str">
        <f>IF(E508="","",SUM( INDEX($I$9, 1) : I508))</f>
        <v/>
      </c>
      <c r="AM508" s="20" t="str">
        <f t="shared" si="278"/>
        <v/>
      </c>
      <c r="AN508" s="20" t="str">
        <f>IF(E508="","",SUM( INDEX($AM$9, 1) : AM508))</f>
        <v/>
      </c>
      <c r="AO508" s="43" t="str">
        <f t="shared" si="279"/>
        <v/>
      </c>
      <c r="AP508" s="43" t="str">
        <f t="shared" si="280"/>
        <v/>
      </c>
      <c r="AQ508" s="35" t="str">
        <f t="shared" si="281"/>
        <v/>
      </c>
      <c r="AR508" s="35" t="str">
        <f t="shared" si="282"/>
        <v/>
      </c>
      <c r="AS508" s="35" t="str">
        <f t="shared" si="283"/>
        <v/>
      </c>
      <c r="AT508" s="35" t="str">
        <f t="shared" si="284"/>
        <v/>
      </c>
      <c r="AU508" s="35" t="str">
        <f t="shared" si="285"/>
        <v/>
      </c>
      <c r="AV508" s="35" t="str">
        <f t="shared" si="286"/>
        <v/>
      </c>
      <c r="AW508" s="58" t="str">
        <f t="shared" si="287"/>
        <v/>
      </c>
      <c r="AX508" s="62" t="str">
        <f t="shared" si="288"/>
        <v/>
      </c>
      <c r="AY508" s="62" t="str">
        <f t="shared" si="289"/>
        <v/>
      </c>
      <c r="AZ508" s="62" t="str">
        <f t="shared" si="290"/>
        <v/>
      </c>
      <c r="BA508" s="62" t="str">
        <f t="shared" si="291"/>
        <v/>
      </c>
      <c r="BB508" s="62" t="str">
        <f t="shared" si="292"/>
        <v/>
      </c>
      <c r="BC508" s="62" t="str">
        <f t="shared" si="293"/>
        <v/>
      </c>
      <c r="BD508" s="69" t="str">
        <f t="shared" si="294"/>
        <v/>
      </c>
      <c r="BE508" s="69" t="str">
        <f t="shared" si="295"/>
        <v/>
      </c>
      <c r="BF508" s="69" t="str">
        <f>IF(Z508=Z509,"",SUM(AW$9:AW508)-SUM(BF$9:BF507))</f>
        <v/>
      </c>
      <c r="BG508" s="12">
        <f t="shared" si="297"/>
        <v>500</v>
      </c>
    </row>
    <row r="509" spans="1:59" ht="20.100000000000001" customHeight="1">
      <c r="A509" s="13">
        <f t="shared" si="296"/>
        <v>501</v>
      </c>
      <c r="B509" s="153"/>
      <c r="C509" s="33"/>
      <c r="D509" s="33"/>
      <c r="E509" s="154"/>
      <c r="F509" s="155"/>
      <c r="G509" s="156"/>
      <c r="H509" s="19" t="str">
        <f t="shared" si="261"/>
        <v/>
      </c>
      <c r="I509" s="157"/>
      <c r="J509" s="19" t="str">
        <f t="shared" si="262"/>
        <v/>
      </c>
      <c r="K509" s="33"/>
      <c r="L509" s="34"/>
      <c r="M509" s="34"/>
      <c r="N509" s="19" t="str">
        <f t="shared" si="263"/>
        <v/>
      </c>
      <c r="O509" s="157"/>
      <c r="P509" s="19" t="str">
        <f t="shared" si="264"/>
        <v/>
      </c>
      <c r="Q509" s="19" t="str">
        <f t="shared" si="265"/>
        <v/>
      </c>
      <c r="R509" s="22"/>
      <c r="S509" s="33"/>
      <c r="T509" s="35" t="str">
        <f>IF(E509="","",Instructions!$B$5)</f>
        <v/>
      </c>
      <c r="U509" s="75" t="str">
        <f>IF(E509="","",Instructions!$C$5)</f>
        <v/>
      </c>
      <c r="V509" s="87" t="str">
        <f t="shared" si="266"/>
        <v/>
      </c>
      <c r="W509" s="72" t="str">
        <f>IF(E509="","",VLOOKUP(D509,Supervisors!$B$9:$F$32,5,FALSE))</f>
        <v/>
      </c>
      <c r="X509" s="72" t="str">
        <f>IF(E509="","",VLOOKUP(D509,Supervisors!$B$9:$G$32,6,FALSE))</f>
        <v/>
      </c>
      <c r="Y509" s="20" t="str">
        <f t="shared" si="267"/>
        <v/>
      </c>
      <c r="Z509" s="20" t="str">
        <f t="shared" si="268"/>
        <v/>
      </c>
      <c r="AA509" s="20" t="str">
        <f t="shared" si="269"/>
        <v/>
      </c>
      <c r="AB509" s="20" t="str">
        <f t="shared" si="270"/>
        <v/>
      </c>
      <c r="AC509" s="20" t="str">
        <f t="shared" si="271"/>
        <v/>
      </c>
      <c r="AD509" s="20" t="str">
        <f t="shared" si="272"/>
        <v/>
      </c>
      <c r="AE509" s="20" t="str">
        <f>IF(E509="","",SUM( INDEX( $H$9, 1) : H509))</f>
        <v/>
      </c>
      <c r="AF509" s="20" t="str">
        <f t="shared" si="273"/>
        <v/>
      </c>
      <c r="AG509" s="20" t="str">
        <f>IF(E509="","",SUM($AF$9:AF509))</f>
        <v/>
      </c>
      <c r="AH509" s="43" t="str">
        <f t="shared" si="274"/>
        <v/>
      </c>
      <c r="AI509" s="20" t="str">
        <f t="shared" si="275"/>
        <v/>
      </c>
      <c r="AJ509" s="20" t="str">
        <f t="shared" si="276"/>
        <v/>
      </c>
      <c r="AK509" s="20" t="str">
        <f t="shared" si="277"/>
        <v/>
      </c>
      <c r="AL509" s="20" t="str">
        <f>IF(E509="","",SUM( INDEX($I$9, 1) : I509))</f>
        <v/>
      </c>
      <c r="AM509" s="20" t="str">
        <f t="shared" si="278"/>
        <v/>
      </c>
      <c r="AN509" s="20" t="str">
        <f>IF(E509="","",SUM( INDEX($AM$9, 1) : AM509))</f>
        <v/>
      </c>
      <c r="AO509" s="43" t="str">
        <f t="shared" si="279"/>
        <v/>
      </c>
      <c r="AP509" s="43" t="str">
        <f t="shared" si="280"/>
        <v/>
      </c>
      <c r="AQ509" s="35" t="str">
        <f t="shared" si="281"/>
        <v/>
      </c>
      <c r="AR509" s="35" t="str">
        <f t="shared" si="282"/>
        <v/>
      </c>
      <c r="AS509" s="35" t="str">
        <f t="shared" si="283"/>
        <v/>
      </c>
      <c r="AT509" s="35" t="str">
        <f t="shared" si="284"/>
        <v/>
      </c>
      <c r="AU509" s="35" t="str">
        <f t="shared" si="285"/>
        <v/>
      </c>
      <c r="AV509" s="35" t="str">
        <f t="shared" si="286"/>
        <v/>
      </c>
      <c r="AW509" s="58" t="str">
        <f t="shared" si="287"/>
        <v/>
      </c>
      <c r="AX509" s="62" t="str">
        <f t="shared" si="288"/>
        <v/>
      </c>
      <c r="AY509" s="62" t="str">
        <f t="shared" si="289"/>
        <v/>
      </c>
      <c r="AZ509" s="62" t="str">
        <f t="shared" si="290"/>
        <v/>
      </c>
      <c r="BA509" s="62" t="str">
        <f t="shared" si="291"/>
        <v/>
      </c>
      <c r="BB509" s="62" t="str">
        <f t="shared" si="292"/>
        <v/>
      </c>
      <c r="BC509" s="62" t="str">
        <f t="shared" si="293"/>
        <v/>
      </c>
      <c r="BD509" s="69" t="str">
        <f t="shared" si="294"/>
        <v/>
      </c>
      <c r="BE509" s="69" t="str">
        <f t="shared" si="295"/>
        <v/>
      </c>
      <c r="BF509" s="69" t="str">
        <f>IF(Z509=Z510,"",SUM(AW$9:AW509)-SUM(BF$9:BF508))</f>
        <v/>
      </c>
      <c r="BG509" s="12">
        <f t="shared" si="297"/>
        <v>501</v>
      </c>
    </row>
    <row r="510" spans="1:59" ht="20.100000000000001" customHeight="1">
      <c r="A510" s="13">
        <f t="shared" si="296"/>
        <v>502</v>
      </c>
      <c r="B510" s="153"/>
      <c r="C510" s="33"/>
      <c r="D510" s="33"/>
      <c r="E510" s="154"/>
      <c r="F510" s="155"/>
      <c r="G510" s="156"/>
      <c r="H510" s="19" t="str">
        <f t="shared" si="261"/>
        <v/>
      </c>
      <c r="I510" s="157"/>
      <c r="J510" s="19" t="str">
        <f t="shared" si="262"/>
        <v/>
      </c>
      <c r="K510" s="33"/>
      <c r="L510" s="34"/>
      <c r="M510" s="34"/>
      <c r="N510" s="19" t="str">
        <f t="shared" si="263"/>
        <v/>
      </c>
      <c r="O510" s="157"/>
      <c r="P510" s="19" t="str">
        <f t="shared" si="264"/>
        <v/>
      </c>
      <c r="Q510" s="19" t="str">
        <f t="shared" si="265"/>
        <v/>
      </c>
      <c r="R510" s="22"/>
      <c r="S510" s="33"/>
      <c r="T510" s="35" t="str">
        <f>IF(E510="","",Instructions!$B$5)</f>
        <v/>
      </c>
      <c r="U510" s="75" t="str">
        <f>IF(E510="","",Instructions!$C$5)</f>
        <v/>
      </c>
      <c r="V510" s="87" t="str">
        <f t="shared" si="266"/>
        <v/>
      </c>
      <c r="W510" s="72" t="str">
        <f>IF(E510="","",VLOOKUP(D510,Supervisors!$B$9:$F$32,5,FALSE))</f>
        <v/>
      </c>
      <c r="X510" s="72" t="str">
        <f>IF(E510="","",VLOOKUP(D510,Supervisors!$B$9:$G$32,6,FALSE))</f>
        <v/>
      </c>
      <c r="Y510" s="20" t="str">
        <f t="shared" si="267"/>
        <v/>
      </c>
      <c r="Z510" s="20" t="str">
        <f t="shared" si="268"/>
        <v/>
      </c>
      <c r="AA510" s="20" t="str">
        <f t="shared" si="269"/>
        <v/>
      </c>
      <c r="AB510" s="20" t="str">
        <f t="shared" si="270"/>
        <v/>
      </c>
      <c r="AC510" s="20" t="str">
        <f t="shared" si="271"/>
        <v/>
      </c>
      <c r="AD510" s="20" t="str">
        <f t="shared" si="272"/>
        <v/>
      </c>
      <c r="AE510" s="20" t="str">
        <f>IF(E510="","",SUM( INDEX( $H$9, 1) : H510))</f>
        <v/>
      </c>
      <c r="AF510" s="20" t="str">
        <f t="shared" si="273"/>
        <v/>
      </c>
      <c r="AG510" s="20" t="str">
        <f>IF(E510="","",SUM($AF$9:AF510))</f>
        <v/>
      </c>
      <c r="AH510" s="43" t="str">
        <f t="shared" si="274"/>
        <v/>
      </c>
      <c r="AI510" s="20" t="str">
        <f t="shared" si="275"/>
        <v/>
      </c>
      <c r="AJ510" s="20" t="str">
        <f t="shared" si="276"/>
        <v/>
      </c>
      <c r="AK510" s="20" t="str">
        <f t="shared" si="277"/>
        <v/>
      </c>
      <c r="AL510" s="20" t="str">
        <f>IF(E510="","",SUM( INDEX($I$9, 1) : I510))</f>
        <v/>
      </c>
      <c r="AM510" s="20" t="str">
        <f t="shared" si="278"/>
        <v/>
      </c>
      <c r="AN510" s="20" t="str">
        <f>IF(E510="","",SUM( INDEX($AM$9, 1) : AM510))</f>
        <v/>
      </c>
      <c r="AO510" s="43" t="str">
        <f t="shared" si="279"/>
        <v/>
      </c>
      <c r="AP510" s="43" t="str">
        <f t="shared" si="280"/>
        <v/>
      </c>
      <c r="AQ510" s="35" t="str">
        <f t="shared" si="281"/>
        <v/>
      </c>
      <c r="AR510" s="35" t="str">
        <f t="shared" si="282"/>
        <v/>
      </c>
      <c r="AS510" s="35" t="str">
        <f t="shared" si="283"/>
        <v/>
      </c>
      <c r="AT510" s="35" t="str">
        <f t="shared" si="284"/>
        <v/>
      </c>
      <c r="AU510" s="35" t="str">
        <f t="shared" si="285"/>
        <v/>
      </c>
      <c r="AV510" s="35" t="str">
        <f t="shared" si="286"/>
        <v/>
      </c>
      <c r="AW510" s="58" t="str">
        <f t="shared" si="287"/>
        <v/>
      </c>
      <c r="AX510" s="62" t="str">
        <f t="shared" si="288"/>
        <v/>
      </c>
      <c r="AY510" s="62" t="str">
        <f t="shared" si="289"/>
        <v/>
      </c>
      <c r="AZ510" s="62" t="str">
        <f t="shared" si="290"/>
        <v/>
      </c>
      <c r="BA510" s="62" t="str">
        <f t="shared" si="291"/>
        <v/>
      </c>
      <c r="BB510" s="62" t="str">
        <f t="shared" si="292"/>
        <v/>
      </c>
      <c r="BC510" s="62" t="str">
        <f t="shared" si="293"/>
        <v/>
      </c>
      <c r="BD510" s="69" t="str">
        <f t="shared" si="294"/>
        <v/>
      </c>
      <c r="BE510" s="69" t="str">
        <f t="shared" si="295"/>
        <v/>
      </c>
      <c r="BF510" s="69" t="str">
        <f>IF(Z510=Z511,"",SUM(AW$9:AW510)-SUM(BF$9:BF509))</f>
        <v/>
      </c>
      <c r="BG510" s="12">
        <f t="shared" si="297"/>
        <v>502</v>
      </c>
    </row>
    <row r="511" spans="1:59" ht="20.100000000000001" customHeight="1">
      <c r="A511" s="13">
        <f t="shared" si="296"/>
        <v>503</v>
      </c>
      <c r="B511" s="153"/>
      <c r="C511" s="33"/>
      <c r="D511" s="33"/>
      <c r="E511" s="154"/>
      <c r="F511" s="155"/>
      <c r="G511" s="156"/>
      <c r="H511" s="19" t="str">
        <f t="shared" si="261"/>
        <v/>
      </c>
      <c r="I511" s="157"/>
      <c r="J511" s="19" t="str">
        <f t="shared" si="262"/>
        <v/>
      </c>
      <c r="K511" s="33"/>
      <c r="L511" s="34"/>
      <c r="M511" s="34"/>
      <c r="N511" s="19" t="str">
        <f t="shared" si="263"/>
        <v/>
      </c>
      <c r="O511" s="157"/>
      <c r="P511" s="19" t="str">
        <f t="shared" si="264"/>
        <v/>
      </c>
      <c r="Q511" s="19" t="str">
        <f t="shared" si="265"/>
        <v/>
      </c>
      <c r="R511" s="22"/>
      <c r="S511" s="33"/>
      <c r="T511" s="35" t="str">
        <f>IF(E511="","",Instructions!$B$5)</f>
        <v/>
      </c>
      <c r="U511" s="75" t="str">
        <f>IF(E511="","",Instructions!$C$5)</f>
        <v/>
      </c>
      <c r="V511" s="87" t="str">
        <f t="shared" si="266"/>
        <v/>
      </c>
      <c r="W511" s="72" t="str">
        <f>IF(E511="","",VLOOKUP(D511,Supervisors!$B$9:$F$32,5,FALSE))</f>
        <v/>
      </c>
      <c r="X511" s="72" t="str">
        <f>IF(E511="","",VLOOKUP(D511,Supervisors!$B$9:$G$32,6,FALSE))</f>
        <v/>
      </c>
      <c r="Y511" s="20" t="str">
        <f t="shared" si="267"/>
        <v/>
      </c>
      <c r="Z511" s="20" t="str">
        <f t="shared" si="268"/>
        <v/>
      </c>
      <c r="AA511" s="20" t="str">
        <f t="shared" si="269"/>
        <v/>
      </c>
      <c r="AB511" s="20" t="str">
        <f t="shared" si="270"/>
        <v/>
      </c>
      <c r="AC511" s="20" t="str">
        <f t="shared" si="271"/>
        <v/>
      </c>
      <c r="AD511" s="20" t="str">
        <f t="shared" si="272"/>
        <v/>
      </c>
      <c r="AE511" s="20" t="str">
        <f>IF(E511="","",SUM( INDEX( $H$9, 1) : H511))</f>
        <v/>
      </c>
      <c r="AF511" s="20" t="str">
        <f t="shared" si="273"/>
        <v/>
      </c>
      <c r="AG511" s="20" t="str">
        <f>IF(E511="","",SUM($AF$9:AF511))</f>
        <v/>
      </c>
      <c r="AH511" s="43" t="str">
        <f t="shared" si="274"/>
        <v/>
      </c>
      <c r="AI511" s="20" t="str">
        <f t="shared" si="275"/>
        <v/>
      </c>
      <c r="AJ511" s="20" t="str">
        <f t="shared" si="276"/>
        <v/>
      </c>
      <c r="AK511" s="20" t="str">
        <f t="shared" si="277"/>
        <v/>
      </c>
      <c r="AL511" s="20" t="str">
        <f>IF(E511="","",SUM( INDEX($I$9, 1) : I511))</f>
        <v/>
      </c>
      <c r="AM511" s="20" t="str">
        <f t="shared" si="278"/>
        <v/>
      </c>
      <c r="AN511" s="20" t="str">
        <f>IF(E511="","",SUM( INDEX($AM$9, 1) : AM511))</f>
        <v/>
      </c>
      <c r="AO511" s="43" t="str">
        <f t="shared" si="279"/>
        <v/>
      </c>
      <c r="AP511" s="43" t="str">
        <f t="shared" si="280"/>
        <v/>
      </c>
      <c r="AQ511" s="35" t="str">
        <f t="shared" si="281"/>
        <v/>
      </c>
      <c r="AR511" s="35" t="str">
        <f t="shared" si="282"/>
        <v/>
      </c>
      <c r="AS511" s="35" t="str">
        <f t="shared" si="283"/>
        <v/>
      </c>
      <c r="AT511" s="35" t="str">
        <f t="shared" si="284"/>
        <v/>
      </c>
      <c r="AU511" s="35" t="str">
        <f t="shared" si="285"/>
        <v/>
      </c>
      <c r="AV511" s="35" t="str">
        <f t="shared" si="286"/>
        <v/>
      </c>
      <c r="AW511" s="58" t="str">
        <f t="shared" si="287"/>
        <v/>
      </c>
      <c r="AX511" s="62" t="str">
        <f t="shared" si="288"/>
        <v/>
      </c>
      <c r="AY511" s="62" t="str">
        <f t="shared" si="289"/>
        <v/>
      </c>
      <c r="AZ511" s="62" t="str">
        <f t="shared" si="290"/>
        <v/>
      </c>
      <c r="BA511" s="62" t="str">
        <f t="shared" si="291"/>
        <v/>
      </c>
      <c r="BB511" s="62" t="str">
        <f t="shared" si="292"/>
        <v/>
      </c>
      <c r="BC511" s="62" t="str">
        <f t="shared" si="293"/>
        <v/>
      </c>
      <c r="BD511" s="69" t="str">
        <f t="shared" si="294"/>
        <v/>
      </c>
      <c r="BE511" s="69" t="str">
        <f t="shared" si="295"/>
        <v/>
      </c>
      <c r="BF511" s="69" t="str">
        <f>IF(Z511=Z512,"",SUM(AW$9:AW511)-SUM(BF$9:BF510))</f>
        <v/>
      </c>
      <c r="BG511" s="12">
        <f t="shared" si="297"/>
        <v>503</v>
      </c>
    </row>
    <row r="512" spans="1:59" ht="20.100000000000001" customHeight="1">
      <c r="A512" s="13">
        <f t="shared" si="296"/>
        <v>504</v>
      </c>
      <c r="B512" s="153"/>
      <c r="C512" s="33"/>
      <c r="D512" s="33"/>
      <c r="E512" s="154"/>
      <c r="F512" s="155"/>
      <c r="G512" s="156"/>
      <c r="H512" s="19" t="str">
        <f t="shared" si="261"/>
        <v/>
      </c>
      <c r="I512" s="157"/>
      <c r="J512" s="19" t="str">
        <f t="shared" si="262"/>
        <v/>
      </c>
      <c r="K512" s="33"/>
      <c r="L512" s="34"/>
      <c r="M512" s="34"/>
      <c r="N512" s="19" t="str">
        <f t="shared" si="263"/>
        <v/>
      </c>
      <c r="O512" s="157"/>
      <c r="P512" s="19" t="str">
        <f t="shared" si="264"/>
        <v/>
      </c>
      <c r="Q512" s="19" t="str">
        <f t="shared" si="265"/>
        <v/>
      </c>
      <c r="R512" s="22"/>
      <c r="S512" s="33"/>
      <c r="T512" s="35" t="str">
        <f>IF(E512="","",Instructions!$B$5)</f>
        <v/>
      </c>
      <c r="U512" s="75" t="str">
        <f>IF(E512="","",Instructions!$C$5)</f>
        <v/>
      </c>
      <c r="V512" s="87" t="str">
        <f t="shared" si="266"/>
        <v/>
      </c>
      <c r="W512" s="72" t="str">
        <f>IF(E512="","",VLOOKUP(D512,Supervisors!$B$9:$F$32,5,FALSE))</f>
        <v/>
      </c>
      <c r="X512" s="72" t="str">
        <f>IF(E512="","",VLOOKUP(D512,Supervisors!$B$9:$G$32,6,FALSE))</f>
        <v/>
      </c>
      <c r="Y512" s="20" t="str">
        <f t="shared" si="267"/>
        <v/>
      </c>
      <c r="Z512" s="20" t="str">
        <f t="shared" si="268"/>
        <v/>
      </c>
      <c r="AA512" s="20" t="str">
        <f t="shared" si="269"/>
        <v/>
      </c>
      <c r="AB512" s="20" t="str">
        <f t="shared" si="270"/>
        <v/>
      </c>
      <c r="AC512" s="20" t="str">
        <f t="shared" si="271"/>
        <v/>
      </c>
      <c r="AD512" s="20" t="str">
        <f t="shared" si="272"/>
        <v/>
      </c>
      <c r="AE512" s="20" t="str">
        <f>IF(E512="","",SUM( INDEX( $H$9, 1) : H512))</f>
        <v/>
      </c>
      <c r="AF512" s="20" t="str">
        <f t="shared" si="273"/>
        <v/>
      </c>
      <c r="AG512" s="20" t="str">
        <f>IF(E512="","",SUM($AF$9:AF512))</f>
        <v/>
      </c>
      <c r="AH512" s="43" t="str">
        <f t="shared" si="274"/>
        <v/>
      </c>
      <c r="AI512" s="20" t="str">
        <f t="shared" si="275"/>
        <v/>
      </c>
      <c r="AJ512" s="20" t="str">
        <f t="shared" si="276"/>
        <v/>
      </c>
      <c r="AK512" s="20" t="str">
        <f t="shared" si="277"/>
        <v/>
      </c>
      <c r="AL512" s="20" t="str">
        <f>IF(E512="","",SUM( INDEX($I$9, 1) : I512))</f>
        <v/>
      </c>
      <c r="AM512" s="20" t="str">
        <f t="shared" si="278"/>
        <v/>
      </c>
      <c r="AN512" s="20" t="str">
        <f>IF(E512="","",SUM( INDEX($AM$9, 1) : AM512))</f>
        <v/>
      </c>
      <c r="AO512" s="43" t="str">
        <f t="shared" si="279"/>
        <v/>
      </c>
      <c r="AP512" s="43" t="str">
        <f t="shared" si="280"/>
        <v/>
      </c>
      <c r="AQ512" s="35" t="str">
        <f t="shared" si="281"/>
        <v/>
      </c>
      <c r="AR512" s="35" t="str">
        <f t="shared" si="282"/>
        <v/>
      </c>
      <c r="AS512" s="35" t="str">
        <f t="shared" si="283"/>
        <v/>
      </c>
      <c r="AT512" s="35" t="str">
        <f t="shared" si="284"/>
        <v/>
      </c>
      <c r="AU512" s="35" t="str">
        <f t="shared" si="285"/>
        <v/>
      </c>
      <c r="AV512" s="35" t="str">
        <f t="shared" si="286"/>
        <v/>
      </c>
      <c r="AW512" s="58" t="str">
        <f t="shared" si="287"/>
        <v/>
      </c>
      <c r="AX512" s="62" t="str">
        <f t="shared" si="288"/>
        <v/>
      </c>
      <c r="AY512" s="62" t="str">
        <f t="shared" si="289"/>
        <v/>
      </c>
      <c r="AZ512" s="62" t="str">
        <f t="shared" si="290"/>
        <v/>
      </c>
      <c r="BA512" s="62" t="str">
        <f t="shared" si="291"/>
        <v/>
      </c>
      <c r="BB512" s="62" t="str">
        <f t="shared" si="292"/>
        <v/>
      </c>
      <c r="BC512" s="62" t="str">
        <f t="shared" si="293"/>
        <v/>
      </c>
      <c r="BD512" s="69" t="str">
        <f t="shared" si="294"/>
        <v/>
      </c>
      <c r="BE512" s="69" t="str">
        <f t="shared" si="295"/>
        <v/>
      </c>
      <c r="BF512" s="69" t="str">
        <f>IF(Z512=Z513,"",SUM(AW$9:AW512)-SUM(BF$9:BF511))</f>
        <v/>
      </c>
      <c r="BG512" s="12">
        <f t="shared" si="297"/>
        <v>504</v>
      </c>
    </row>
    <row r="513" spans="1:59" ht="20.100000000000001" customHeight="1">
      <c r="A513" s="13">
        <f t="shared" si="296"/>
        <v>505</v>
      </c>
      <c r="B513" s="153"/>
      <c r="C513" s="33"/>
      <c r="D513" s="33"/>
      <c r="E513" s="154"/>
      <c r="F513" s="155"/>
      <c r="G513" s="156"/>
      <c r="H513" s="19" t="str">
        <f t="shared" si="261"/>
        <v/>
      </c>
      <c r="I513" s="157"/>
      <c r="J513" s="19" t="str">
        <f t="shared" si="262"/>
        <v/>
      </c>
      <c r="K513" s="33"/>
      <c r="L513" s="34"/>
      <c r="M513" s="34"/>
      <c r="N513" s="19" t="str">
        <f t="shared" si="263"/>
        <v/>
      </c>
      <c r="O513" s="157"/>
      <c r="P513" s="19" t="str">
        <f t="shared" si="264"/>
        <v/>
      </c>
      <c r="Q513" s="19" t="str">
        <f t="shared" si="265"/>
        <v/>
      </c>
      <c r="R513" s="22"/>
      <c r="S513" s="33"/>
      <c r="T513" s="35" t="str">
        <f>IF(E513="","",Instructions!$B$5)</f>
        <v/>
      </c>
      <c r="U513" s="75" t="str">
        <f>IF(E513="","",Instructions!$C$5)</f>
        <v/>
      </c>
      <c r="V513" s="87" t="str">
        <f t="shared" si="266"/>
        <v/>
      </c>
      <c r="W513" s="72" t="str">
        <f>IF(E513="","",VLOOKUP(D513,Supervisors!$B$9:$F$32,5,FALSE))</f>
        <v/>
      </c>
      <c r="X513" s="72" t="str">
        <f>IF(E513="","",VLOOKUP(D513,Supervisors!$B$9:$G$32,6,FALSE))</f>
        <v/>
      </c>
      <c r="Y513" s="20" t="str">
        <f t="shared" si="267"/>
        <v/>
      </c>
      <c r="Z513" s="20" t="str">
        <f t="shared" si="268"/>
        <v/>
      </c>
      <c r="AA513" s="20" t="str">
        <f t="shared" si="269"/>
        <v/>
      </c>
      <c r="AB513" s="20" t="str">
        <f t="shared" si="270"/>
        <v/>
      </c>
      <c r="AC513" s="20" t="str">
        <f t="shared" si="271"/>
        <v/>
      </c>
      <c r="AD513" s="20" t="str">
        <f t="shared" si="272"/>
        <v/>
      </c>
      <c r="AE513" s="20" t="str">
        <f>IF(E513="","",SUM( INDEX( $H$9, 1) : H513))</f>
        <v/>
      </c>
      <c r="AF513" s="20" t="str">
        <f t="shared" si="273"/>
        <v/>
      </c>
      <c r="AG513" s="20" t="str">
        <f>IF(E513="","",SUM($AF$9:AF513))</f>
        <v/>
      </c>
      <c r="AH513" s="43" t="str">
        <f t="shared" si="274"/>
        <v/>
      </c>
      <c r="AI513" s="20" t="str">
        <f t="shared" si="275"/>
        <v/>
      </c>
      <c r="AJ513" s="20" t="str">
        <f t="shared" si="276"/>
        <v/>
      </c>
      <c r="AK513" s="20" t="str">
        <f t="shared" si="277"/>
        <v/>
      </c>
      <c r="AL513" s="20" t="str">
        <f>IF(E513="","",SUM( INDEX($I$9, 1) : I513))</f>
        <v/>
      </c>
      <c r="AM513" s="20" t="str">
        <f t="shared" si="278"/>
        <v/>
      </c>
      <c r="AN513" s="20" t="str">
        <f>IF(E513="","",SUM( INDEX($AM$9, 1) : AM513))</f>
        <v/>
      </c>
      <c r="AO513" s="43" t="str">
        <f t="shared" si="279"/>
        <v/>
      </c>
      <c r="AP513" s="43" t="str">
        <f t="shared" si="280"/>
        <v/>
      </c>
      <c r="AQ513" s="35" t="str">
        <f t="shared" si="281"/>
        <v/>
      </c>
      <c r="AR513" s="35" t="str">
        <f t="shared" si="282"/>
        <v/>
      </c>
      <c r="AS513" s="35" t="str">
        <f t="shared" si="283"/>
        <v/>
      </c>
      <c r="AT513" s="35" t="str">
        <f t="shared" si="284"/>
        <v/>
      </c>
      <c r="AU513" s="35" t="str">
        <f t="shared" si="285"/>
        <v/>
      </c>
      <c r="AV513" s="35" t="str">
        <f t="shared" si="286"/>
        <v/>
      </c>
      <c r="AW513" s="58" t="str">
        <f t="shared" si="287"/>
        <v/>
      </c>
      <c r="AX513" s="62" t="str">
        <f t="shared" si="288"/>
        <v/>
      </c>
      <c r="AY513" s="62" t="str">
        <f t="shared" si="289"/>
        <v/>
      </c>
      <c r="AZ513" s="62" t="str">
        <f t="shared" si="290"/>
        <v/>
      </c>
      <c r="BA513" s="62" t="str">
        <f t="shared" si="291"/>
        <v/>
      </c>
      <c r="BB513" s="62" t="str">
        <f t="shared" si="292"/>
        <v/>
      </c>
      <c r="BC513" s="62" t="str">
        <f t="shared" si="293"/>
        <v/>
      </c>
      <c r="BD513" s="69" t="str">
        <f t="shared" si="294"/>
        <v/>
      </c>
      <c r="BE513" s="69" t="str">
        <f t="shared" si="295"/>
        <v/>
      </c>
      <c r="BF513" s="69" t="str">
        <f>IF(Z513=Z514,"",SUM(AW$9:AW513)-SUM(BF$9:BF512))</f>
        <v/>
      </c>
      <c r="BG513" s="12">
        <f t="shared" si="297"/>
        <v>505</v>
      </c>
    </row>
    <row r="514" spans="1:59" ht="20.100000000000001" customHeight="1">
      <c r="A514" s="13">
        <f t="shared" si="296"/>
        <v>506</v>
      </c>
      <c r="B514" s="153"/>
      <c r="C514" s="33"/>
      <c r="D514" s="33"/>
      <c r="E514" s="154"/>
      <c r="F514" s="155"/>
      <c r="G514" s="156"/>
      <c r="H514" s="19" t="str">
        <f t="shared" si="261"/>
        <v/>
      </c>
      <c r="I514" s="157"/>
      <c r="J514" s="19" t="str">
        <f t="shared" si="262"/>
        <v/>
      </c>
      <c r="K514" s="33"/>
      <c r="L514" s="34"/>
      <c r="M514" s="34"/>
      <c r="N514" s="19" t="str">
        <f t="shared" si="263"/>
        <v/>
      </c>
      <c r="O514" s="157"/>
      <c r="P514" s="19" t="str">
        <f t="shared" si="264"/>
        <v/>
      </c>
      <c r="Q514" s="19" t="str">
        <f t="shared" si="265"/>
        <v/>
      </c>
      <c r="R514" s="22"/>
      <c r="S514" s="33"/>
      <c r="T514" s="35" t="str">
        <f>IF(E514="","",Instructions!$B$5)</f>
        <v/>
      </c>
      <c r="U514" s="75" t="str">
        <f>IF(E514="","",Instructions!$C$5)</f>
        <v/>
      </c>
      <c r="V514" s="87" t="str">
        <f t="shared" si="266"/>
        <v/>
      </c>
      <c r="W514" s="72" t="str">
        <f>IF(E514="","",VLOOKUP(D514,Supervisors!$B$9:$F$32,5,FALSE))</f>
        <v/>
      </c>
      <c r="X514" s="72" t="str">
        <f>IF(E514="","",VLOOKUP(D514,Supervisors!$B$9:$G$32,6,FALSE))</f>
        <v/>
      </c>
      <c r="Y514" s="20" t="str">
        <f t="shared" si="267"/>
        <v/>
      </c>
      <c r="Z514" s="20" t="str">
        <f t="shared" si="268"/>
        <v/>
      </c>
      <c r="AA514" s="20" t="str">
        <f t="shared" si="269"/>
        <v/>
      </c>
      <c r="AB514" s="20" t="str">
        <f t="shared" si="270"/>
        <v/>
      </c>
      <c r="AC514" s="20" t="str">
        <f t="shared" si="271"/>
        <v/>
      </c>
      <c r="AD514" s="20" t="str">
        <f t="shared" si="272"/>
        <v/>
      </c>
      <c r="AE514" s="20" t="str">
        <f>IF(E514="","",SUM( INDEX( $H$9, 1) : H514))</f>
        <v/>
      </c>
      <c r="AF514" s="20" t="str">
        <f t="shared" si="273"/>
        <v/>
      </c>
      <c r="AG514" s="20" t="str">
        <f>IF(E514="","",SUM($AF$9:AF514))</f>
        <v/>
      </c>
      <c r="AH514" s="43" t="str">
        <f t="shared" si="274"/>
        <v/>
      </c>
      <c r="AI514" s="20" t="str">
        <f t="shared" si="275"/>
        <v/>
      </c>
      <c r="AJ514" s="20" t="str">
        <f t="shared" si="276"/>
        <v/>
      </c>
      <c r="AK514" s="20" t="str">
        <f t="shared" si="277"/>
        <v/>
      </c>
      <c r="AL514" s="20" t="str">
        <f>IF(E514="","",SUM( INDEX($I$9, 1) : I514))</f>
        <v/>
      </c>
      <c r="AM514" s="20" t="str">
        <f t="shared" si="278"/>
        <v/>
      </c>
      <c r="AN514" s="20" t="str">
        <f>IF(E514="","",SUM( INDEX($AM$9, 1) : AM514))</f>
        <v/>
      </c>
      <c r="AO514" s="43" t="str">
        <f t="shared" si="279"/>
        <v/>
      </c>
      <c r="AP514" s="43" t="str">
        <f t="shared" si="280"/>
        <v/>
      </c>
      <c r="AQ514" s="35" t="str">
        <f t="shared" si="281"/>
        <v/>
      </c>
      <c r="AR514" s="35" t="str">
        <f t="shared" si="282"/>
        <v/>
      </c>
      <c r="AS514" s="35" t="str">
        <f t="shared" si="283"/>
        <v/>
      </c>
      <c r="AT514" s="35" t="str">
        <f t="shared" si="284"/>
        <v/>
      </c>
      <c r="AU514" s="35" t="str">
        <f t="shared" si="285"/>
        <v/>
      </c>
      <c r="AV514" s="35" t="str">
        <f t="shared" si="286"/>
        <v/>
      </c>
      <c r="AW514" s="58" t="str">
        <f t="shared" si="287"/>
        <v/>
      </c>
      <c r="AX514" s="62" t="str">
        <f t="shared" si="288"/>
        <v/>
      </c>
      <c r="AY514" s="62" t="str">
        <f t="shared" si="289"/>
        <v/>
      </c>
      <c r="AZ514" s="62" t="str">
        <f t="shared" si="290"/>
        <v/>
      </c>
      <c r="BA514" s="62" t="str">
        <f t="shared" si="291"/>
        <v/>
      </c>
      <c r="BB514" s="62" t="str">
        <f t="shared" si="292"/>
        <v/>
      </c>
      <c r="BC514" s="62" t="str">
        <f t="shared" si="293"/>
        <v/>
      </c>
      <c r="BD514" s="69" t="str">
        <f t="shared" si="294"/>
        <v/>
      </c>
      <c r="BE514" s="69" t="str">
        <f t="shared" si="295"/>
        <v/>
      </c>
      <c r="BF514" s="69" t="str">
        <f>IF(Z514=Z515,"",SUM(AW$9:AW514)-SUM(BF$9:BF513))</f>
        <v/>
      </c>
      <c r="BG514" s="12">
        <f t="shared" si="297"/>
        <v>506</v>
      </c>
    </row>
    <row r="515" spans="1:59" ht="20.100000000000001" customHeight="1">
      <c r="A515" s="13">
        <f t="shared" si="296"/>
        <v>507</v>
      </c>
      <c r="B515" s="153"/>
      <c r="C515" s="33"/>
      <c r="D515" s="33"/>
      <c r="E515" s="154"/>
      <c r="F515" s="155"/>
      <c r="G515" s="156"/>
      <c r="H515" s="19" t="str">
        <f t="shared" si="261"/>
        <v/>
      </c>
      <c r="I515" s="157"/>
      <c r="J515" s="19" t="str">
        <f t="shared" si="262"/>
        <v/>
      </c>
      <c r="K515" s="33"/>
      <c r="L515" s="34"/>
      <c r="M515" s="34"/>
      <c r="N515" s="19" t="str">
        <f t="shared" si="263"/>
        <v/>
      </c>
      <c r="O515" s="157"/>
      <c r="P515" s="19" t="str">
        <f t="shared" si="264"/>
        <v/>
      </c>
      <c r="Q515" s="19" t="str">
        <f t="shared" si="265"/>
        <v/>
      </c>
      <c r="R515" s="22"/>
      <c r="S515" s="33"/>
      <c r="T515" s="35" t="str">
        <f>IF(E515="","",Instructions!$B$5)</f>
        <v/>
      </c>
      <c r="U515" s="75" t="str">
        <f>IF(E515="","",Instructions!$C$5)</f>
        <v/>
      </c>
      <c r="V515" s="87" t="str">
        <f t="shared" si="266"/>
        <v/>
      </c>
      <c r="W515" s="72" t="str">
        <f>IF(E515="","",VLOOKUP(D515,Supervisors!$B$9:$F$32,5,FALSE))</f>
        <v/>
      </c>
      <c r="X515" s="72" t="str">
        <f>IF(E515="","",VLOOKUP(D515,Supervisors!$B$9:$G$32,6,FALSE))</f>
        <v/>
      </c>
      <c r="Y515" s="20" t="str">
        <f t="shared" si="267"/>
        <v/>
      </c>
      <c r="Z515" s="20" t="str">
        <f t="shared" si="268"/>
        <v/>
      </c>
      <c r="AA515" s="20" t="str">
        <f t="shared" si="269"/>
        <v/>
      </c>
      <c r="AB515" s="20" t="str">
        <f t="shared" si="270"/>
        <v/>
      </c>
      <c r="AC515" s="20" t="str">
        <f t="shared" si="271"/>
        <v/>
      </c>
      <c r="AD515" s="20" t="str">
        <f t="shared" si="272"/>
        <v/>
      </c>
      <c r="AE515" s="20" t="str">
        <f>IF(E515="","",SUM( INDEX( $H$9, 1) : H515))</f>
        <v/>
      </c>
      <c r="AF515" s="20" t="str">
        <f t="shared" si="273"/>
        <v/>
      </c>
      <c r="AG515" s="20" t="str">
        <f>IF(E515="","",SUM($AF$9:AF515))</f>
        <v/>
      </c>
      <c r="AH515" s="43" t="str">
        <f t="shared" si="274"/>
        <v/>
      </c>
      <c r="AI515" s="20" t="str">
        <f t="shared" si="275"/>
        <v/>
      </c>
      <c r="AJ515" s="20" t="str">
        <f t="shared" si="276"/>
        <v/>
      </c>
      <c r="AK515" s="20" t="str">
        <f t="shared" si="277"/>
        <v/>
      </c>
      <c r="AL515" s="20" t="str">
        <f>IF(E515="","",SUM( INDEX($I$9, 1) : I515))</f>
        <v/>
      </c>
      <c r="AM515" s="20" t="str">
        <f t="shared" si="278"/>
        <v/>
      </c>
      <c r="AN515" s="20" t="str">
        <f>IF(E515="","",SUM( INDEX($AM$9, 1) : AM515))</f>
        <v/>
      </c>
      <c r="AO515" s="43" t="str">
        <f t="shared" si="279"/>
        <v/>
      </c>
      <c r="AP515" s="43" t="str">
        <f t="shared" si="280"/>
        <v/>
      </c>
      <c r="AQ515" s="35" t="str">
        <f t="shared" si="281"/>
        <v/>
      </c>
      <c r="AR515" s="35" t="str">
        <f t="shared" si="282"/>
        <v/>
      </c>
      <c r="AS515" s="35" t="str">
        <f t="shared" si="283"/>
        <v/>
      </c>
      <c r="AT515" s="35" t="str">
        <f t="shared" si="284"/>
        <v/>
      </c>
      <c r="AU515" s="35" t="str">
        <f t="shared" si="285"/>
        <v/>
      </c>
      <c r="AV515" s="35" t="str">
        <f t="shared" si="286"/>
        <v/>
      </c>
      <c r="AW515" s="58" t="str">
        <f t="shared" si="287"/>
        <v/>
      </c>
      <c r="AX515" s="62" t="str">
        <f t="shared" si="288"/>
        <v/>
      </c>
      <c r="AY515" s="62" t="str">
        <f t="shared" si="289"/>
        <v/>
      </c>
      <c r="AZ515" s="62" t="str">
        <f t="shared" si="290"/>
        <v/>
      </c>
      <c r="BA515" s="62" t="str">
        <f t="shared" si="291"/>
        <v/>
      </c>
      <c r="BB515" s="62" t="str">
        <f t="shared" si="292"/>
        <v/>
      </c>
      <c r="BC515" s="62" t="str">
        <f t="shared" si="293"/>
        <v/>
      </c>
      <c r="BD515" s="69" t="str">
        <f t="shared" si="294"/>
        <v/>
      </c>
      <c r="BE515" s="69" t="str">
        <f t="shared" si="295"/>
        <v/>
      </c>
      <c r="BF515" s="69" t="str">
        <f>IF(Z515=Z516,"",SUM(AW$9:AW515)-SUM(BF$9:BF514))</f>
        <v/>
      </c>
      <c r="BG515" s="12">
        <f t="shared" si="297"/>
        <v>507</v>
      </c>
    </row>
    <row r="516" spans="1:59" ht="20.100000000000001" customHeight="1">
      <c r="A516" s="13">
        <f t="shared" si="296"/>
        <v>508</v>
      </c>
      <c r="B516" s="153"/>
      <c r="C516" s="33"/>
      <c r="D516" s="33"/>
      <c r="E516" s="154"/>
      <c r="F516" s="155"/>
      <c r="G516" s="156"/>
      <c r="H516" s="19" t="str">
        <f t="shared" si="261"/>
        <v/>
      </c>
      <c r="I516" s="157"/>
      <c r="J516" s="19" t="str">
        <f t="shared" si="262"/>
        <v/>
      </c>
      <c r="K516" s="33"/>
      <c r="L516" s="34"/>
      <c r="M516" s="34"/>
      <c r="N516" s="19" t="str">
        <f t="shared" si="263"/>
        <v/>
      </c>
      <c r="O516" s="157"/>
      <c r="P516" s="19" t="str">
        <f t="shared" si="264"/>
        <v/>
      </c>
      <c r="Q516" s="19" t="str">
        <f t="shared" si="265"/>
        <v/>
      </c>
      <c r="R516" s="22"/>
      <c r="S516" s="33"/>
      <c r="T516" s="35" t="str">
        <f>IF(E516="","",Instructions!$B$5)</f>
        <v/>
      </c>
      <c r="U516" s="75" t="str">
        <f>IF(E516="","",Instructions!$C$5)</f>
        <v/>
      </c>
      <c r="V516" s="87" t="str">
        <f t="shared" si="266"/>
        <v/>
      </c>
      <c r="W516" s="72" t="str">
        <f>IF(E516="","",VLOOKUP(D516,Supervisors!$B$9:$F$32,5,FALSE))</f>
        <v/>
      </c>
      <c r="X516" s="72" t="str">
        <f>IF(E516="","",VLOOKUP(D516,Supervisors!$B$9:$G$32,6,FALSE))</f>
        <v/>
      </c>
      <c r="Y516" s="20" t="str">
        <f t="shared" si="267"/>
        <v/>
      </c>
      <c r="Z516" s="20" t="str">
        <f t="shared" si="268"/>
        <v/>
      </c>
      <c r="AA516" s="20" t="str">
        <f t="shared" si="269"/>
        <v/>
      </c>
      <c r="AB516" s="20" t="str">
        <f t="shared" si="270"/>
        <v/>
      </c>
      <c r="AC516" s="20" t="str">
        <f t="shared" si="271"/>
        <v/>
      </c>
      <c r="AD516" s="20" t="str">
        <f t="shared" si="272"/>
        <v/>
      </c>
      <c r="AE516" s="20" t="str">
        <f>IF(E516="","",SUM( INDEX( $H$9, 1) : H516))</f>
        <v/>
      </c>
      <c r="AF516" s="20" t="str">
        <f t="shared" si="273"/>
        <v/>
      </c>
      <c r="AG516" s="20" t="str">
        <f>IF(E516="","",SUM($AF$9:AF516))</f>
        <v/>
      </c>
      <c r="AH516" s="43" t="str">
        <f t="shared" si="274"/>
        <v/>
      </c>
      <c r="AI516" s="20" t="str">
        <f t="shared" si="275"/>
        <v/>
      </c>
      <c r="AJ516" s="20" t="str">
        <f t="shared" si="276"/>
        <v/>
      </c>
      <c r="AK516" s="20" t="str">
        <f t="shared" si="277"/>
        <v/>
      </c>
      <c r="AL516" s="20" t="str">
        <f>IF(E516="","",SUM( INDEX($I$9, 1) : I516))</f>
        <v/>
      </c>
      <c r="AM516" s="20" t="str">
        <f t="shared" si="278"/>
        <v/>
      </c>
      <c r="AN516" s="20" t="str">
        <f>IF(E516="","",SUM( INDEX($AM$9, 1) : AM516))</f>
        <v/>
      </c>
      <c r="AO516" s="43" t="str">
        <f t="shared" si="279"/>
        <v/>
      </c>
      <c r="AP516" s="43" t="str">
        <f t="shared" si="280"/>
        <v/>
      </c>
      <c r="AQ516" s="35" t="str">
        <f t="shared" si="281"/>
        <v/>
      </c>
      <c r="AR516" s="35" t="str">
        <f t="shared" si="282"/>
        <v/>
      </c>
      <c r="AS516" s="35" t="str">
        <f t="shared" si="283"/>
        <v/>
      </c>
      <c r="AT516" s="35" t="str">
        <f t="shared" si="284"/>
        <v/>
      </c>
      <c r="AU516" s="35" t="str">
        <f t="shared" si="285"/>
        <v/>
      </c>
      <c r="AV516" s="35" t="str">
        <f t="shared" si="286"/>
        <v/>
      </c>
      <c r="AW516" s="58" t="str">
        <f t="shared" si="287"/>
        <v/>
      </c>
      <c r="AX516" s="62" t="str">
        <f t="shared" si="288"/>
        <v/>
      </c>
      <c r="AY516" s="62" t="str">
        <f t="shared" si="289"/>
        <v/>
      </c>
      <c r="AZ516" s="62" t="str">
        <f t="shared" si="290"/>
        <v/>
      </c>
      <c r="BA516" s="62" t="str">
        <f t="shared" si="291"/>
        <v/>
      </c>
      <c r="BB516" s="62" t="str">
        <f t="shared" si="292"/>
        <v/>
      </c>
      <c r="BC516" s="62" t="str">
        <f t="shared" si="293"/>
        <v/>
      </c>
      <c r="BD516" s="69" t="str">
        <f t="shared" si="294"/>
        <v/>
      </c>
      <c r="BE516" s="69" t="str">
        <f t="shared" si="295"/>
        <v/>
      </c>
      <c r="BF516" s="69" t="str">
        <f>IF(Z516=Z517,"",SUM(AW$9:AW516)-SUM(BF$9:BF515))</f>
        <v/>
      </c>
      <c r="BG516" s="12">
        <f t="shared" si="297"/>
        <v>508</v>
      </c>
    </row>
    <row r="517" spans="1:59" ht="20.100000000000001" customHeight="1">
      <c r="A517" s="13">
        <f t="shared" si="296"/>
        <v>509</v>
      </c>
      <c r="B517" s="153"/>
      <c r="C517" s="33"/>
      <c r="D517" s="33"/>
      <c r="E517" s="154"/>
      <c r="F517" s="155"/>
      <c r="G517" s="156"/>
      <c r="H517" s="19" t="str">
        <f t="shared" si="261"/>
        <v/>
      </c>
      <c r="I517" s="157"/>
      <c r="J517" s="19" t="str">
        <f t="shared" si="262"/>
        <v/>
      </c>
      <c r="K517" s="33"/>
      <c r="L517" s="34"/>
      <c r="M517" s="34"/>
      <c r="N517" s="19" t="str">
        <f t="shared" si="263"/>
        <v/>
      </c>
      <c r="O517" s="157"/>
      <c r="P517" s="19" t="str">
        <f t="shared" si="264"/>
        <v/>
      </c>
      <c r="Q517" s="19" t="str">
        <f t="shared" si="265"/>
        <v/>
      </c>
      <c r="R517" s="22"/>
      <c r="S517" s="33"/>
      <c r="T517" s="35" t="str">
        <f>IF(E517="","",Instructions!$B$5)</f>
        <v/>
      </c>
      <c r="U517" s="75" t="str">
        <f>IF(E517="","",Instructions!$C$5)</f>
        <v/>
      </c>
      <c r="V517" s="87" t="str">
        <f t="shared" si="266"/>
        <v/>
      </c>
      <c r="W517" s="72" t="str">
        <f>IF(E517="","",VLOOKUP(D517,Supervisors!$B$9:$F$32,5,FALSE))</f>
        <v/>
      </c>
      <c r="X517" s="72" t="str">
        <f>IF(E517="","",VLOOKUP(D517,Supervisors!$B$9:$G$32,6,FALSE))</f>
        <v/>
      </c>
      <c r="Y517" s="20" t="str">
        <f t="shared" si="267"/>
        <v/>
      </c>
      <c r="Z517" s="20" t="str">
        <f t="shared" si="268"/>
        <v/>
      </c>
      <c r="AA517" s="20" t="str">
        <f t="shared" si="269"/>
        <v/>
      </c>
      <c r="AB517" s="20" t="str">
        <f t="shared" si="270"/>
        <v/>
      </c>
      <c r="AC517" s="20" t="str">
        <f t="shared" si="271"/>
        <v/>
      </c>
      <c r="AD517" s="20" t="str">
        <f t="shared" si="272"/>
        <v/>
      </c>
      <c r="AE517" s="20" t="str">
        <f>IF(E517="","",SUM( INDEX( $H$9, 1) : H517))</f>
        <v/>
      </c>
      <c r="AF517" s="20" t="str">
        <f t="shared" si="273"/>
        <v/>
      </c>
      <c r="AG517" s="20" t="str">
        <f>IF(E517="","",SUM($AF$9:AF517))</f>
        <v/>
      </c>
      <c r="AH517" s="43" t="str">
        <f t="shared" si="274"/>
        <v/>
      </c>
      <c r="AI517" s="20" t="str">
        <f t="shared" si="275"/>
        <v/>
      </c>
      <c r="AJ517" s="20" t="str">
        <f t="shared" si="276"/>
        <v/>
      </c>
      <c r="AK517" s="20" t="str">
        <f t="shared" si="277"/>
        <v/>
      </c>
      <c r="AL517" s="20" t="str">
        <f>IF(E517="","",SUM( INDEX($I$9, 1) : I517))</f>
        <v/>
      </c>
      <c r="AM517" s="20" t="str">
        <f t="shared" si="278"/>
        <v/>
      </c>
      <c r="AN517" s="20" t="str">
        <f>IF(E517="","",SUM( INDEX($AM$9, 1) : AM517))</f>
        <v/>
      </c>
      <c r="AO517" s="43" t="str">
        <f t="shared" si="279"/>
        <v/>
      </c>
      <c r="AP517" s="43" t="str">
        <f t="shared" si="280"/>
        <v/>
      </c>
      <c r="AQ517" s="35" t="str">
        <f t="shared" si="281"/>
        <v/>
      </c>
      <c r="AR517" s="35" t="str">
        <f t="shared" si="282"/>
        <v/>
      </c>
      <c r="AS517" s="35" t="str">
        <f t="shared" si="283"/>
        <v/>
      </c>
      <c r="AT517" s="35" t="str">
        <f t="shared" si="284"/>
        <v/>
      </c>
      <c r="AU517" s="35" t="str">
        <f t="shared" si="285"/>
        <v/>
      </c>
      <c r="AV517" s="35" t="str">
        <f t="shared" si="286"/>
        <v/>
      </c>
      <c r="AW517" s="58" t="str">
        <f t="shared" si="287"/>
        <v/>
      </c>
      <c r="AX517" s="62" t="str">
        <f t="shared" si="288"/>
        <v/>
      </c>
      <c r="AY517" s="62" t="str">
        <f t="shared" si="289"/>
        <v/>
      </c>
      <c r="AZ517" s="62" t="str">
        <f t="shared" si="290"/>
        <v/>
      </c>
      <c r="BA517" s="62" t="str">
        <f t="shared" si="291"/>
        <v/>
      </c>
      <c r="BB517" s="62" t="str">
        <f t="shared" si="292"/>
        <v/>
      </c>
      <c r="BC517" s="62" t="str">
        <f t="shared" si="293"/>
        <v/>
      </c>
      <c r="BD517" s="69" t="str">
        <f t="shared" si="294"/>
        <v/>
      </c>
      <c r="BE517" s="69" t="str">
        <f t="shared" si="295"/>
        <v/>
      </c>
      <c r="BF517" s="69" t="str">
        <f>IF(Z517=Z518,"",SUM(AW$9:AW517)-SUM(BF$9:BF516))</f>
        <v/>
      </c>
      <c r="BG517" s="12">
        <f t="shared" si="297"/>
        <v>509</v>
      </c>
    </row>
    <row r="518" spans="1:59" ht="20.100000000000001" customHeight="1">
      <c r="A518" s="13">
        <f t="shared" si="296"/>
        <v>510</v>
      </c>
      <c r="B518" s="153"/>
      <c r="C518" s="33"/>
      <c r="D518" s="33"/>
      <c r="E518" s="154"/>
      <c r="F518" s="155"/>
      <c r="G518" s="156"/>
      <c r="H518" s="19" t="str">
        <f t="shared" si="261"/>
        <v/>
      </c>
      <c r="I518" s="157"/>
      <c r="J518" s="19" t="str">
        <f t="shared" si="262"/>
        <v/>
      </c>
      <c r="K518" s="33"/>
      <c r="L518" s="34"/>
      <c r="M518" s="34"/>
      <c r="N518" s="19" t="str">
        <f t="shared" si="263"/>
        <v/>
      </c>
      <c r="O518" s="157"/>
      <c r="P518" s="19" t="str">
        <f t="shared" si="264"/>
        <v/>
      </c>
      <c r="Q518" s="19" t="str">
        <f t="shared" si="265"/>
        <v/>
      </c>
      <c r="R518" s="22"/>
      <c r="S518" s="33"/>
      <c r="T518" s="35" t="str">
        <f>IF(E518="","",Instructions!$B$5)</f>
        <v/>
      </c>
      <c r="U518" s="75" t="str">
        <f>IF(E518="","",Instructions!$C$5)</f>
        <v/>
      </c>
      <c r="V518" s="87" t="str">
        <f t="shared" si="266"/>
        <v/>
      </c>
      <c r="W518" s="72" t="str">
        <f>IF(E518="","",VLOOKUP(D518,Supervisors!$B$9:$F$32,5,FALSE))</f>
        <v/>
      </c>
      <c r="X518" s="72" t="str">
        <f>IF(E518="","",VLOOKUP(D518,Supervisors!$B$9:$G$32,6,FALSE))</f>
        <v/>
      </c>
      <c r="Y518" s="20" t="str">
        <f t="shared" si="267"/>
        <v/>
      </c>
      <c r="Z518" s="20" t="str">
        <f t="shared" si="268"/>
        <v/>
      </c>
      <c r="AA518" s="20" t="str">
        <f t="shared" si="269"/>
        <v/>
      </c>
      <c r="AB518" s="20" t="str">
        <f t="shared" si="270"/>
        <v/>
      </c>
      <c r="AC518" s="20" t="str">
        <f t="shared" si="271"/>
        <v/>
      </c>
      <c r="AD518" s="20" t="str">
        <f t="shared" si="272"/>
        <v/>
      </c>
      <c r="AE518" s="20" t="str">
        <f>IF(E518="","",SUM( INDEX( $H$9, 1) : H518))</f>
        <v/>
      </c>
      <c r="AF518" s="20" t="str">
        <f t="shared" si="273"/>
        <v/>
      </c>
      <c r="AG518" s="20" t="str">
        <f>IF(E518="","",SUM($AF$9:AF518))</f>
        <v/>
      </c>
      <c r="AH518" s="43" t="str">
        <f t="shared" si="274"/>
        <v/>
      </c>
      <c r="AI518" s="20" t="str">
        <f t="shared" si="275"/>
        <v/>
      </c>
      <c r="AJ518" s="20" t="str">
        <f t="shared" si="276"/>
        <v/>
      </c>
      <c r="AK518" s="20" t="str">
        <f t="shared" si="277"/>
        <v/>
      </c>
      <c r="AL518" s="20" t="str">
        <f>IF(E518="","",SUM( INDEX($I$9, 1) : I518))</f>
        <v/>
      </c>
      <c r="AM518" s="20" t="str">
        <f t="shared" si="278"/>
        <v/>
      </c>
      <c r="AN518" s="20" t="str">
        <f>IF(E518="","",SUM( INDEX($AM$9, 1) : AM518))</f>
        <v/>
      </c>
      <c r="AO518" s="43" t="str">
        <f t="shared" si="279"/>
        <v/>
      </c>
      <c r="AP518" s="43" t="str">
        <f t="shared" si="280"/>
        <v/>
      </c>
      <c r="AQ518" s="35" t="str">
        <f t="shared" si="281"/>
        <v/>
      </c>
      <c r="AR518" s="35" t="str">
        <f t="shared" si="282"/>
        <v/>
      </c>
      <c r="AS518" s="35" t="str">
        <f t="shared" si="283"/>
        <v/>
      </c>
      <c r="AT518" s="35" t="str">
        <f t="shared" si="284"/>
        <v/>
      </c>
      <c r="AU518" s="35" t="str">
        <f t="shared" si="285"/>
        <v/>
      </c>
      <c r="AV518" s="35" t="str">
        <f t="shared" si="286"/>
        <v/>
      </c>
      <c r="AW518" s="58" t="str">
        <f t="shared" si="287"/>
        <v/>
      </c>
      <c r="AX518" s="62" t="str">
        <f t="shared" si="288"/>
        <v/>
      </c>
      <c r="AY518" s="62" t="str">
        <f t="shared" si="289"/>
        <v/>
      </c>
      <c r="AZ518" s="62" t="str">
        <f t="shared" si="290"/>
        <v/>
      </c>
      <c r="BA518" s="62" t="str">
        <f t="shared" si="291"/>
        <v/>
      </c>
      <c r="BB518" s="62" t="str">
        <f t="shared" si="292"/>
        <v/>
      </c>
      <c r="BC518" s="62" t="str">
        <f t="shared" si="293"/>
        <v/>
      </c>
      <c r="BD518" s="69" t="str">
        <f t="shared" si="294"/>
        <v/>
      </c>
      <c r="BE518" s="69" t="str">
        <f t="shared" si="295"/>
        <v/>
      </c>
      <c r="BF518" s="69" t="str">
        <f>IF(Z518=Z519,"",SUM(AW$9:AW518)-SUM(BF$9:BF517))</f>
        <v/>
      </c>
      <c r="BG518" s="12">
        <f t="shared" si="297"/>
        <v>510</v>
      </c>
    </row>
    <row r="519" spans="1:59" ht="20.100000000000001" customHeight="1">
      <c r="A519" s="13">
        <f t="shared" si="296"/>
        <v>511</v>
      </c>
      <c r="B519" s="153"/>
      <c r="C519" s="33"/>
      <c r="D519" s="33"/>
      <c r="E519" s="154"/>
      <c r="F519" s="155"/>
      <c r="G519" s="156"/>
      <c r="H519" s="19" t="str">
        <f t="shared" si="261"/>
        <v/>
      </c>
      <c r="I519" s="157"/>
      <c r="J519" s="19" t="str">
        <f t="shared" si="262"/>
        <v/>
      </c>
      <c r="K519" s="33"/>
      <c r="L519" s="34"/>
      <c r="M519" s="34"/>
      <c r="N519" s="19" t="str">
        <f t="shared" si="263"/>
        <v/>
      </c>
      <c r="O519" s="157"/>
      <c r="P519" s="19" t="str">
        <f t="shared" si="264"/>
        <v/>
      </c>
      <c r="Q519" s="19" t="str">
        <f t="shared" si="265"/>
        <v/>
      </c>
      <c r="R519" s="22"/>
      <c r="S519" s="33"/>
      <c r="T519" s="35" t="str">
        <f>IF(E519="","",Instructions!$B$5)</f>
        <v/>
      </c>
      <c r="U519" s="75" t="str">
        <f>IF(E519="","",Instructions!$C$5)</f>
        <v/>
      </c>
      <c r="V519" s="87" t="str">
        <f t="shared" si="266"/>
        <v/>
      </c>
      <c r="W519" s="72" t="str">
        <f>IF(E519="","",VLOOKUP(D519,Supervisors!$B$9:$F$32,5,FALSE))</f>
        <v/>
      </c>
      <c r="X519" s="72" t="str">
        <f>IF(E519="","",VLOOKUP(D519,Supervisors!$B$9:$G$32,6,FALSE))</f>
        <v/>
      </c>
      <c r="Y519" s="20" t="str">
        <f t="shared" si="267"/>
        <v/>
      </c>
      <c r="Z519" s="20" t="str">
        <f t="shared" si="268"/>
        <v/>
      </c>
      <c r="AA519" s="20" t="str">
        <f t="shared" si="269"/>
        <v/>
      </c>
      <c r="AB519" s="20" t="str">
        <f t="shared" si="270"/>
        <v/>
      </c>
      <c r="AC519" s="20" t="str">
        <f t="shared" si="271"/>
        <v/>
      </c>
      <c r="AD519" s="20" t="str">
        <f t="shared" si="272"/>
        <v/>
      </c>
      <c r="AE519" s="20" t="str">
        <f>IF(E519="","",SUM( INDEX( $H$9, 1) : H519))</f>
        <v/>
      </c>
      <c r="AF519" s="20" t="str">
        <f t="shared" si="273"/>
        <v/>
      </c>
      <c r="AG519" s="20" t="str">
        <f>IF(E519="","",SUM($AF$9:AF519))</f>
        <v/>
      </c>
      <c r="AH519" s="43" t="str">
        <f t="shared" si="274"/>
        <v/>
      </c>
      <c r="AI519" s="20" t="str">
        <f t="shared" si="275"/>
        <v/>
      </c>
      <c r="AJ519" s="20" t="str">
        <f t="shared" si="276"/>
        <v/>
      </c>
      <c r="AK519" s="20" t="str">
        <f t="shared" si="277"/>
        <v/>
      </c>
      <c r="AL519" s="20" t="str">
        <f>IF(E519="","",SUM( INDEX($I$9, 1) : I519))</f>
        <v/>
      </c>
      <c r="AM519" s="20" t="str">
        <f t="shared" si="278"/>
        <v/>
      </c>
      <c r="AN519" s="20" t="str">
        <f>IF(E519="","",SUM( INDEX($AM$9, 1) : AM519))</f>
        <v/>
      </c>
      <c r="AO519" s="43" t="str">
        <f t="shared" si="279"/>
        <v/>
      </c>
      <c r="AP519" s="43" t="str">
        <f t="shared" si="280"/>
        <v/>
      </c>
      <c r="AQ519" s="35" t="str">
        <f t="shared" si="281"/>
        <v/>
      </c>
      <c r="AR519" s="35" t="str">
        <f t="shared" si="282"/>
        <v/>
      </c>
      <c r="AS519" s="35" t="str">
        <f t="shared" si="283"/>
        <v/>
      </c>
      <c r="AT519" s="35" t="str">
        <f t="shared" si="284"/>
        <v/>
      </c>
      <c r="AU519" s="35" t="str">
        <f t="shared" si="285"/>
        <v/>
      </c>
      <c r="AV519" s="35" t="str">
        <f t="shared" si="286"/>
        <v/>
      </c>
      <c r="AW519" s="58" t="str">
        <f t="shared" si="287"/>
        <v/>
      </c>
      <c r="AX519" s="62" t="str">
        <f t="shared" si="288"/>
        <v/>
      </c>
      <c r="AY519" s="62" t="str">
        <f t="shared" si="289"/>
        <v/>
      </c>
      <c r="AZ519" s="62" t="str">
        <f t="shared" si="290"/>
        <v/>
      </c>
      <c r="BA519" s="62" t="str">
        <f t="shared" si="291"/>
        <v/>
      </c>
      <c r="BB519" s="62" t="str">
        <f t="shared" si="292"/>
        <v/>
      </c>
      <c r="BC519" s="62" t="str">
        <f t="shared" si="293"/>
        <v/>
      </c>
      <c r="BD519" s="69" t="str">
        <f t="shared" si="294"/>
        <v/>
      </c>
      <c r="BE519" s="69" t="str">
        <f t="shared" si="295"/>
        <v/>
      </c>
      <c r="BF519" s="69" t="str">
        <f>IF(Z519=Z520,"",SUM(AW$9:AW519)-SUM(BF$9:BF518))</f>
        <v/>
      </c>
      <c r="BG519" s="12">
        <f t="shared" si="297"/>
        <v>511</v>
      </c>
    </row>
    <row r="520" spans="1:59" ht="20.100000000000001" customHeight="1">
      <c r="A520" s="13">
        <f t="shared" si="296"/>
        <v>512</v>
      </c>
      <c r="B520" s="153"/>
      <c r="C520" s="33"/>
      <c r="D520" s="33"/>
      <c r="E520" s="154"/>
      <c r="F520" s="155"/>
      <c r="G520" s="156"/>
      <c r="H520" s="19" t="str">
        <f t="shared" si="261"/>
        <v/>
      </c>
      <c r="I520" s="157"/>
      <c r="J520" s="19" t="str">
        <f t="shared" si="262"/>
        <v/>
      </c>
      <c r="K520" s="33"/>
      <c r="L520" s="34"/>
      <c r="M520" s="34"/>
      <c r="N520" s="19" t="str">
        <f t="shared" si="263"/>
        <v/>
      </c>
      <c r="O520" s="157"/>
      <c r="P520" s="19" t="str">
        <f t="shared" si="264"/>
        <v/>
      </c>
      <c r="Q520" s="19" t="str">
        <f t="shared" si="265"/>
        <v/>
      </c>
      <c r="R520" s="22"/>
      <c r="S520" s="33"/>
      <c r="T520" s="35" t="str">
        <f>IF(E520="","",Instructions!$B$5)</f>
        <v/>
      </c>
      <c r="U520" s="75" t="str">
        <f>IF(E520="","",Instructions!$C$5)</f>
        <v/>
      </c>
      <c r="V520" s="87" t="str">
        <f t="shared" si="266"/>
        <v/>
      </c>
      <c r="W520" s="72" t="str">
        <f>IF(E520="","",VLOOKUP(D520,Supervisors!$B$9:$F$32,5,FALSE))</f>
        <v/>
      </c>
      <c r="X520" s="72" t="str">
        <f>IF(E520="","",VLOOKUP(D520,Supervisors!$B$9:$G$32,6,FALSE))</f>
        <v/>
      </c>
      <c r="Y520" s="20" t="str">
        <f t="shared" si="267"/>
        <v/>
      </c>
      <c r="Z520" s="20" t="str">
        <f t="shared" si="268"/>
        <v/>
      </c>
      <c r="AA520" s="20" t="str">
        <f t="shared" si="269"/>
        <v/>
      </c>
      <c r="AB520" s="20" t="str">
        <f t="shared" si="270"/>
        <v/>
      </c>
      <c r="AC520" s="20" t="str">
        <f t="shared" si="271"/>
        <v/>
      </c>
      <c r="AD520" s="20" t="str">
        <f t="shared" si="272"/>
        <v/>
      </c>
      <c r="AE520" s="20" t="str">
        <f>IF(E520="","",SUM( INDEX( $H$9, 1) : H520))</f>
        <v/>
      </c>
      <c r="AF520" s="20" t="str">
        <f t="shared" si="273"/>
        <v/>
      </c>
      <c r="AG520" s="20" t="str">
        <f>IF(E520="","",SUM($AF$9:AF520))</f>
        <v/>
      </c>
      <c r="AH520" s="43" t="str">
        <f t="shared" si="274"/>
        <v/>
      </c>
      <c r="AI520" s="20" t="str">
        <f t="shared" si="275"/>
        <v/>
      </c>
      <c r="AJ520" s="20" t="str">
        <f t="shared" si="276"/>
        <v/>
      </c>
      <c r="AK520" s="20" t="str">
        <f t="shared" si="277"/>
        <v/>
      </c>
      <c r="AL520" s="20" t="str">
        <f>IF(E520="","",SUM( INDEX($I$9, 1) : I520))</f>
        <v/>
      </c>
      <c r="AM520" s="20" t="str">
        <f t="shared" si="278"/>
        <v/>
      </c>
      <c r="AN520" s="20" t="str">
        <f>IF(E520="","",SUM( INDEX($AM$9, 1) : AM520))</f>
        <v/>
      </c>
      <c r="AO520" s="43" t="str">
        <f t="shared" si="279"/>
        <v/>
      </c>
      <c r="AP520" s="43" t="str">
        <f t="shared" si="280"/>
        <v/>
      </c>
      <c r="AQ520" s="35" t="str">
        <f t="shared" si="281"/>
        <v/>
      </c>
      <c r="AR520" s="35" t="str">
        <f t="shared" si="282"/>
        <v/>
      </c>
      <c r="AS520" s="35" t="str">
        <f t="shared" si="283"/>
        <v/>
      </c>
      <c r="AT520" s="35" t="str">
        <f t="shared" si="284"/>
        <v/>
      </c>
      <c r="AU520" s="35" t="str">
        <f t="shared" si="285"/>
        <v/>
      </c>
      <c r="AV520" s="35" t="str">
        <f t="shared" si="286"/>
        <v/>
      </c>
      <c r="AW520" s="58" t="str">
        <f t="shared" si="287"/>
        <v/>
      </c>
      <c r="AX520" s="62" t="str">
        <f t="shared" si="288"/>
        <v/>
      </c>
      <c r="AY520" s="62" t="str">
        <f t="shared" si="289"/>
        <v/>
      </c>
      <c r="AZ520" s="62" t="str">
        <f t="shared" si="290"/>
        <v/>
      </c>
      <c r="BA520" s="62" t="str">
        <f t="shared" si="291"/>
        <v/>
      </c>
      <c r="BB520" s="62" t="str">
        <f t="shared" si="292"/>
        <v/>
      </c>
      <c r="BC520" s="62" t="str">
        <f t="shared" si="293"/>
        <v/>
      </c>
      <c r="BD520" s="69" t="str">
        <f t="shared" si="294"/>
        <v/>
      </c>
      <c r="BE520" s="69" t="str">
        <f t="shared" si="295"/>
        <v/>
      </c>
      <c r="BF520" s="69" t="str">
        <f>IF(Z520=Z521,"",SUM(AW$9:AW520)-SUM(BF$9:BF519))</f>
        <v/>
      </c>
      <c r="BG520" s="12">
        <f t="shared" si="297"/>
        <v>512</v>
      </c>
    </row>
    <row r="521" spans="1:59" ht="20.100000000000001" customHeight="1">
      <c r="A521" s="13">
        <f t="shared" si="296"/>
        <v>513</v>
      </c>
      <c r="B521" s="153"/>
      <c r="C521" s="33"/>
      <c r="D521" s="33"/>
      <c r="E521" s="154"/>
      <c r="F521" s="155"/>
      <c r="G521" s="156"/>
      <c r="H521" s="19" t="str">
        <f t="shared" ref="H521:H584" si="298">IF(E521="","",(ROUND((G521-F521),2) * 24))</f>
        <v/>
      </c>
      <c r="I521" s="157"/>
      <c r="J521" s="19" t="str">
        <f t="shared" ref="J521:J584" si="299">IF(H521="","",H521-I521)</f>
        <v/>
      </c>
      <c r="K521" s="33"/>
      <c r="L521" s="34"/>
      <c r="M521" s="34"/>
      <c r="N521" s="19" t="str">
        <f t="shared" ref="N521:N584" si="300">IF(E521="","",(ROUND((M521-L521),2) * 24))</f>
        <v/>
      </c>
      <c r="O521" s="157"/>
      <c r="P521" s="19" t="str">
        <f t="shared" ref="P521:P584" si="301">IF(N521=0,"",IF(ISERROR(N521-O521),"",N521-O521))</f>
        <v/>
      </c>
      <c r="Q521" s="19" t="str">
        <f t="shared" ref="Q521:Q584" si="302">IF(H521="","",H521-N521)</f>
        <v/>
      </c>
      <c r="R521" s="22"/>
      <c r="S521" s="33"/>
      <c r="T521" s="35" t="str">
        <f>IF(E521="","",Instructions!$B$5)</f>
        <v/>
      </c>
      <c r="U521" s="75" t="str">
        <f>IF(E521="","",Instructions!$C$5)</f>
        <v/>
      </c>
      <c r="V521" s="87" t="str">
        <f t="shared" ref="V521:V584" si="303">IF(E521="","",IF(U521="BCBA",1,IF(U521="BCaBA",2,"")))</f>
        <v/>
      </c>
      <c r="W521" s="72" t="str">
        <f>IF(E521="","",VLOOKUP(D521,Supervisors!$B$9:$F$32,5,FALSE))</f>
        <v/>
      </c>
      <c r="X521" s="72" t="str">
        <f>IF(E521="","",VLOOKUP(D521,Supervisors!$B$9:$G$32,6,FALSE))</f>
        <v/>
      </c>
      <c r="Y521" s="20" t="str">
        <f t="shared" ref="Y521:Y584" si="304">IF(E521="","",TEXT(E521,"yyyy"))</f>
        <v/>
      </c>
      <c r="Z521" s="20" t="str">
        <f t="shared" ref="Z521:Z584" si="305">IF(E521="","",TEXT(E521,"mmmm"))</f>
        <v/>
      </c>
      <c r="AA521" s="20" t="str">
        <f t="shared" ref="AA521:AA584" si="306">IF(E521="","",TEXT(E521,"dd"))</f>
        <v/>
      </c>
      <c r="AB521" s="20" t="str">
        <f t="shared" ref="AB521:AB584" si="307">IF(E521="","",TEXT(E521, "yyyy-mm"))</f>
        <v/>
      </c>
      <c r="AC521" s="20" t="str">
        <f t="shared" ref="AC521:AC584" si="308">IF(E521="","",IF(B521="Supervised Independent Fieldwork", "-1", IF(B521="Practicum", "-2", IF(B521="Intensive Practicum","-3",""))))</f>
        <v/>
      </c>
      <c r="AD521" s="20" t="str">
        <f t="shared" ref="AD521:AD584" si="309">AB521&amp;AC521</f>
        <v/>
      </c>
      <c r="AE521" s="20" t="str">
        <f>IF(E521="","",SUM( INDEX( $H$9, 1) : H521))</f>
        <v/>
      </c>
      <c r="AF521" s="20" t="str">
        <f t="shared" ref="AF521:AF584" si="310">IF(E521="","",IF(B521="Supervised Independent Fieldwork",H521, IF(B521="Practicum",H521*1.5,IF(B521="Intensive Practicum",H521*2,""))))</f>
        <v/>
      </c>
      <c r="AG521" s="20" t="str">
        <f>IF(E521="","",SUM($AF$9:AF521))</f>
        <v/>
      </c>
      <c r="AH521" s="43" t="str">
        <f t="shared" ref="AH521:AH584" si="311">IF(E521="","",IF(U521="BCBA",AG521/1500,IF(U521="BCaBA",AG521/1000,"")))</f>
        <v/>
      </c>
      <c r="AI521" s="20" t="str">
        <f t="shared" ref="AI521:AI584" si="312">IF(E521="","",IF(B521="Supervised Independent Fieldwork",H521,""))</f>
        <v/>
      </c>
      <c r="AJ521" s="20" t="str">
        <f t="shared" ref="AJ521:AJ584" si="313">IF(E521="","",IF(B521="Practicum",H521,""))</f>
        <v/>
      </c>
      <c r="AK521" s="20" t="str">
        <f t="shared" ref="AK521:AK584" si="314">IF(E521="","",IF(B521="Intensive Practicum",H521,""))</f>
        <v/>
      </c>
      <c r="AL521" s="20" t="str">
        <f>IF(E521="","",SUM( INDEX($I$9, 1) : I521))</f>
        <v/>
      </c>
      <c r="AM521" s="20" t="str">
        <f t="shared" ref="AM521:AM584" si="315">IF(E521="","",IF(B521="Supervised Independent Fieldwork",I521, IF(B521="Practicum",I521*1.5,IF(B521="Intensive Practicum",I521*2,""))))</f>
        <v/>
      </c>
      <c r="AN521" s="20" t="str">
        <f>IF(E521="","",SUM( INDEX($AM$9, 1) : AM521))</f>
        <v/>
      </c>
      <c r="AO521" s="43" t="str">
        <f t="shared" ref="AO521:AO584" si="316">IF(E521="","",IF(U521="BCaBA",MIN(100%,AN521/1000), IF(U521="BCBA",MIN(100%,AN521/1500),0)))</f>
        <v/>
      </c>
      <c r="AP521" s="43" t="str">
        <f t="shared" ref="AP521:AP584" si="317">IF(Z521=Z522,"",AO521)</f>
        <v/>
      </c>
      <c r="AQ521" s="35" t="str">
        <f t="shared" ref="AQ521:AQ584" si="318">IF(E521="","",IF(OR(K521="No Supervision Session",K521=""),1,""))</f>
        <v/>
      </c>
      <c r="AR521" s="35" t="str">
        <f t="shared" ref="AR521:AR584" si="319">IF(E521="","",IF(K521="Face-to-Face",1,""))</f>
        <v/>
      </c>
      <c r="AS521" s="35" t="str">
        <f t="shared" ref="AS521:AS584" si="320">IF(E521="","",IF(K521="Video Conferencing",1,""))</f>
        <v/>
      </c>
      <c r="AT521" s="35" t="str">
        <f t="shared" ref="AT521:AT584" si="321">IF(E521="","",IF(K521="Telephone",1,""))</f>
        <v/>
      </c>
      <c r="AU521" s="35" t="str">
        <f t="shared" ref="AU521:AU584" si="322">IF(E521="","",IF(N521&gt;0,COUNT(N521),""))</f>
        <v/>
      </c>
      <c r="AV521" s="35" t="str">
        <f t="shared" ref="AV521:AV584" si="323">IF(E521="","",IF(E521="","",IF(R521="Yes",1,"")))</f>
        <v/>
      </c>
      <c r="AW521" s="58" t="str">
        <f t="shared" ref="AW521:AW584" si="324">IF(E521="","",IF(E521&lt;X521,1,IF(E521&lt;W521,1,"")))</f>
        <v/>
      </c>
      <c r="AX521" s="62" t="str">
        <f t="shared" ref="AX521:AX584" si="325">IF(E521="","",IF(AW521="",H521,0))</f>
        <v/>
      </c>
      <c r="AY521" s="62" t="str">
        <f t="shared" ref="AY521:AY584" si="326">IF(E521="","",IF(AW521="", I521,0))</f>
        <v/>
      </c>
      <c r="AZ521" s="62" t="str">
        <f t="shared" ref="AZ521:AZ584" si="327">IF(E521="","",IF(AW521&lt;&gt;"",0,IF(B521="Supervised Independent Fieldwork",AX521,IF(B521="Practicum",AX521*1.5,IF(B521="Intensive Practicum",AX521*2,0)))))</f>
        <v/>
      </c>
      <c r="BA521" s="62" t="str">
        <f t="shared" ref="BA521:BA584" si="328">IF(E521="","",IF(AW521="", N521,0))</f>
        <v/>
      </c>
      <c r="BB521" s="62" t="str">
        <f t="shared" ref="BB521:BB584" si="329">IF(E521="","",IF(AW521="",P521,0))</f>
        <v/>
      </c>
      <c r="BC521" s="62" t="str">
        <f t="shared" ref="BC521:BC584" si="330">IF(E521="","",IF(AW521="",Q521,0))</f>
        <v/>
      </c>
      <c r="BD521" s="69" t="str">
        <f t="shared" ref="BD521:BD584" si="331">IF(AW521="", AU521,"")</f>
        <v/>
      </c>
      <c r="BE521" s="69" t="str">
        <f t="shared" ref="BE521:BE584" si="332">IF(AW521="", AV521,"")</f>
        <v/>
      </c>
      <c r="BF521" s="69" t="str">
        <f>IF(Z521=Z522,"",SUM(AW$9:AW521)-SUM(BF$9:BF520))</f>
        <v/>
      </c>
      <c r="BG521" s="12">
        <f t="shared" si="297"/>
        <v>513</v>
      </c>
    </row>
    <row r="522" spans="1:59" ht="20.100000000000001" customHeight="1">
      <c r="A522" s="13">
        <f t="shared" si="296"/>
        <v>514</v>
      </c>
      <c r="B522" s="153"/>
      <c r="C522" s="33"/>
      <c r="D522" s="33"/>
      <c r="E522" s="154"/>
      <c r="F522" s="155"/>
      <c r="G522" s="156"/>
      <c r="H522" s="19" t="str">
        <f t="shared" si="298"/>
        <v/>
      </c>
      <c r="I522" s="157"/>
      <c r="J522" s="19" t="str">
        <f t="shared" si="299"/>
        <v/>
      </c>
      <c r="K522" s="33"/>
      <c r="L522" s="34"/>
      <c r="M522" s="34"/>
      <c r="N522" s="19" t="str">
        <f t="shared" si="300"/>
        <v/>
      </c>
      <c r="O522" s="157"/>
      <c r="P522" s="19" t="str">
        <f t="shared" si="301"/>
        <v/>
      </c>
      <c r="Q522" s="19" t="str">
        <f t="shared" si="302"/>
        <v/>
      </c>
      <c r="R522" s="22"/>
      <c r="S522" s="33"/>
      <c r="T522" s="35" t="str">
        <f>IF(E522="","",Instructions!$B$5)</f>
        <v/>
      </c>
      <c r="U522" s="75" t="str">
        <f>IF(E522="","",Instructions!$C$5)</f>
        <v/>
      </c>
      <c r="V522" s="87" t="str">
        <f t="shared" si="303"/>
        <v/>
      </c>
      <c r="W522" s="72" t="str">
        <f>IF(E522="","",VLOOKUP(D522,Supervisors!$B$9:$F$32,5,FALSE))</f>
        <v/>
      </c>
      <c r="X522" s="72" t="str">
        <f>IF(E522="","",VLOOKUP(D522,Supervisors!$B$9:$G$32,6,FALSE))</f>
        <v/>
      </c>
      <c r="Y522" s="20" t="str">
        <f t="shared" si="304"/>
        <v/>
      </c>
      <c r="Z522" s="20" t="str">
        <f t="shared" si="305"/>
        <v/>
      </c>
      <c r="AA522" s="20" t="str">
        <f t="shared" si="306"/>
        <v/>
      </c>
      <c r="AB522" s="20" t="str">
        <f t="shared" si="307"/>
        <v/>
      </c>
      <c r="AC522" s="20" t="str">
        <f t="shared" si="308"/>
        <v/>
      </c>
      <c r="AD522" s="20" t="str">
        <f t="shared" si="309"/>
        <v/>
      </c>
      <c r="AE522" s="20" t="str">
        <f>IF(E522="","",SUM( INDEX( $H$9, 1) : H522))</f>
        <v/>
      </c>
      <c r="AF522" s="20" t="str">
        <f t="shared" si="310"/>
        <v/>
      </c>
      <c r="AG522" s="20" t="str">
        <f>IF(E522="","",SUM($AF$9:AF522))</f>
        <v/>
      </c>
      <c r="AH522" s="43" t="str">
        <f t="shared" si="311"/>
        <v/>
      </c>
      <c r="AI522" s="20" t="str">
        <f t="shared" si="312"/>
        <v/>
      </c>
      <c r="AJ522" s="20" t="str">
        <f t="shared" si="313"/>
        <v/>
      </c>
      <c r="AK522" s="20" t="str">
        <f t="shared" si="314"/>
        <v/>
      </c>
      <c r="AL522" s="20" t="str">
        <f>IF(E522="","",SUM( INDEX($I$9, 1) : I522))</f>
        <v/>
      </c>
      <c r="AM522" s="20" t="str">
        <f t="shared" si="315"/>
        <v/>
      </c>
      <c r="AN522" s="20" t="str">
        <f>IF(E522="","",SUM( INDEX($AM$9, 1) : AM522))</f>
        <v/>
      </c>
      <c r="AO522" s="43" t="str">
        <f t="shared" si="316"/>
        <v/>
      </c>
      <c r="AP522" s="43" t="str">
        <f t="shared" si="317"/>
        <v/>
      </c>
      <c r="AQ522" s="35" t="str">
        <f t="shared" si="318"/>
        <v/>
      </c>
      <c r="AR522" s="35" t="str">
        <f t="shared" si="319"/>
        <v/>
      </c>
      <c r="AS522" s="35" t="str">
        <f t="shared" si="320"/>
        <v/>
      </c>
      <c r="AT522" s="35" t="str">
        <f t="shared" si="321"/>
        <v/>
      </c>
      <c r="AU522" s="35" t="str">
        <f t="shared" si="322"/>
        <v/>
      </c>
      <c r="AV522" s="35" t="str">
        <f t="shared" si="323"/>
        <v/>
      </c>
      <c r="AW522" s="58" t="str">
        <f t="shared" si="324"/>
        <v/>
      </c>
      <c r="AX522" s="62" t="str">
        <f t="shared" si="325"/>
        <v/>
      </c>
      <c r="AY522" s="62" t="str">
        <f t="shared" si="326"/>
        <v/>
      </c>
      <c r="AZ522" s="62" t="str">
        <f t="shared" si="327"/>
        <v/>
      </c>
      <c r="BA522" s="62" t="str">
        <f t="shared" si="328"/>
        <v/>
      </c>
      <c r="BB522" s="62" t="str">
        <f t="shared" si="329"/>
        <v/>
      </c>
      <c r="BC522" s="62" t="str">
        <f t="shared" si="330"/>
        <v/>
      </c>
      <c r="BD522" s="69" t="str">
        <f t="shared" si="331"/>
        <v/>
      </c>
      <c r="BE522" s="69" t="str">
        <f t="shared" si="332"/>
        <v/>
      </c>
      <c r="BF522" s="69" t="str">
        <f>IF(Z522=Z523,"",SUM(AW$9:AW522)-SUM(BF$9:BF521))</f>
        <v/>
      </c>
      <c r="BG522" s="12">
        <f t="shared" si="297"/>
        <v>514</v>
      </c>
    </row>
    <row r="523" spans="1:59" ht="20.100000000000001" customHeight="1">
      <c r="A523" s="13">
        <f t="shared" si="296"/>
        <v>515</v>
      </c>
      <c r="B523" s="153"/>
      <c r="C523" s="33"/>
      <c r="D523" s="33"/>
      <c r="E523" s="154"/>
      <c r="F523" s="155"/>
      <c r="G523" s="156"/>
      <c r="H523" s="19" t="str">
        <f t="shared" si="298"/>
        <v/>
      </c>
      <c r="I523" s="157"/>
      <c r="J523" s="19" t="str">
        <f t="shared" si="299"/>
        <v/>
      </c>
      <c r="K523" s="33"/>
      <c r="L523" s="34"/>
      <c r="M523" s="34"/>
      <c r="N523" s="19" t="str">
        <f t="shared" si="300"/>
        <v/>
      </c>
      <c r="O523" s="157"/>
      <c r="P523" s="19" t="str">
        <f t="shared" si="301"/>
        <v/>
      </c>
      <c r="Q523" s="19" t="str">
        <f t="shared" si="302"/>
        <v/>
      </c>
      <c r="R523" s="22"/>
      <c r="S523" s="33"/>
      <c r="T523" s="35" t="str">
        <f>IF(E523="","",Instructions!$B$5)</f>
        <v/>
      </c>
      <c r="U523" s="75" t="str">
        <f>IF(E523="","",Instructions!$C$5)</f>
        <v/>
      </c>
      <c r="V523" s="87" t="str">
        <f t="shared" si="303"/>
        <v/>
      </c>
      <c r="W523" s="72" t="str">
        <f>IF(E523="","",VLOOKUP(D523,Supervisors!$B$9:$F$32,5,FALSE))</f>
        <v/>
      </c>
      <c r="X523" s="72" t="str">
        <f>IF(E523="","",VLOOKUP(D523,Supervisors!$B$9:$G$32,6,FALSE))</f>
        <v/>
      </c>
      <c r="Y523" s="20" t="str">
        <f t="shared" si="304"/>
        <v/>
      </c>
      <c r="Z523" s="20" t="str">
        <f t="shared" si="305"/>
        <v/>
      </c>
      <c r="AA523" s="20" t="str">
        <f t="shared" si="306"/>
        <v/>
      </c>
      <c r="AB523" s="20" t="str">
        <f t="shared" si="307"/>
        <v/>
      </c>
      <c r="AC523" s="20" t="str">
        <f t="shared" si="308"/>
        <v/>
      </c>
      <c r="AD523" s="20" t="str">
        <f t="shared" si="309"/>
        <v/>
      </c>
      <c r="AE523" s="20" t="str">
        <f>IF(E523="","",SUM( INDEX( $H$9, 1) : H523))</f>
        <v/>
      </c>
      <c r="AF523" s="20" t="str">
        <f t="shared" si="310"/>
        <v/>
      </c>
      <c r="AG523" s="20" t="str">
        <f>IF(E523="","",SUM($AF$9:AF523))</f>
        <v/>
      </c>
      <c r="AH523" s="43" t="str">
        <f t="shared" si="311"/>
        <v/>
      </c>
      <c r="AI523" s="20" t="str">
        <f t="shared" si="312"/>
        <v/>
      </c>
      <c r="AJ523" s="20" t="str">
        <f t="shared" si="313"/>
        <v/>
      </c>
      <c r="AK523" s="20" t="str">
        <f t="shared" si="314"/>
        <v/>
      </c>
      <c r="AL523" s="20" t="str">
        <f>IF(E523="","",SUM( INDEX($I$9, 1) : I523))</f>
        <v/>
      </c>
      <c r="AM523" s="20" t="str">
        <f t="shared" si="315"/>
        <v/>
      </c>
      <c r="AN523" s="20" t="str">
        <f>IF(E523="","",SUM( INDEX($AM$9, 1) : AM523))</f>
        <v/>
      </c>
      <c r="AO523" s="43" t="str">
        <f t="shared" si="316"/>
        <v/>
      </c>
      <c r="AP523" s="43" t="str">
        <f t="shared" si="317"/>
        <v/>
      </c>
      <c r="AQ523" s="35" t="str">
        <f t="shared" si="318"/>
        <v/>
      </c>
      <c r="AR523" s="35" t="str">
        <f t="shared" si="319"/>
        <v/>
      </c>
      <c r="AS523" s="35" t="str">
        <f t="shared" si="320"/>
        <v/>
      </c>
      <c r="AT523" s="35" t="str">
        <f t="shared" si="321"/>
        <v/>
      </c>
      <c r="AU523" s="35" t="str">
        <f t="shared" si="322"/>
        <v/>
      </c>
      <c r="AV523" s="35" t="str">
        <f t="shared" si="323"/>
        <v/>
      </c>
      <c r="AW523" s="58" t="str">
        <f t="shared" si="324"/>
        <v/>
      </c>
      <c r="AX523" s="62" t="str">
        <f t="shared" si="325"/>
        <v/>
      </c>
      <c r="AY523" s="62" t="str">
        <f t="shared" si="326"/>
        <v/>
      </c>
      <c r="AZ523" s="62" t="str">
        <f t="shared" si="327"/>
        <v/>
      </c>
      <c r="BA523" s="62" t="str">
        <f t="shared" si="328"/>
        <v/>
      </c>
      <c r="BB523" s="62" t="str">
        <f t="shared" si="329"/>
        <v/>
      </c>
      <c r="BC523" s="62" t="str">
        <f t="shared" si="330"/>
        <v/>
      </c>
      <c r="BD523" s="69" t="str">
        <f t="shared" si="331"/>
        <v/>
      </c>
      <c r="BE523" s="69" t="str">
        <f t="shared" si="332"/>
        <v/>
      </c>
      <c r="BF523" s="69" t="str">
        <f>IF(Z523=Z524,"",SUM(AW$9:AW523)-SUM(BF$9:BF522))</f>
        <v/>
      </c>
      <c r="BG523" s="12">
        <f t="shared" si="297"/>
        <v>515</v>
      </c>
    </row>
    <row r="524" spans="1:59" ht="20.100000000000001" customHeight="1">
      <c r="A524" s="13">
        <f t="shared" si="296"/>
        <v>516</v>
      </c>
      <c r="B524" s="153"/>
      <c r="C524" s="33"/>
      <c r="D524" s="33"/>
      <c r="E524" s="154"/>
      <c r="F524" s="155"/>
      <c r="G524" s="156"/>
      <c r="H524" s="19" t="str">
        <f t="shared" si="298"/>
        <v/>
      </c>
      <c r="I524" s="157"/>
      <c r="J524" s="19" t="str">
        <f t="shared" si="299"/>
        <v/>
      </c>
      <c r="K524" s="33"/>
      <c r="L524" s="34"/>
      <c r="M524" s="34"/>
      <c r="N524" s="19" t="str">
        <f t="shared" si="300"/>
        <v/>
      </c>
      <c r="O524" s="157"/>
      <c r="P524" s="19" t="str">
        <f t="shared" si="301"/>
        <v/>
      </c>
      <c r="Q524" s="19" t="str">
        <f t="shared" si="302"/>
        <v/>
      </c>
      <c r="R524" s="22"/>
      <c r="S524" s="33"/>
      <c r="T524" s="35" t="str">
        <f>IF(E524="","",Instructions!$B$5)</f>
        <v/>
      </c>
      <c r="U524" s="75" t="str">
        <f>IF(E524="","",Instructions!$C$5)</f>
        <v/>
      </c>
      <c r="V524" s="87" t="str">
        <f t="shared" si="303"/>
        <v/>
      </c>
      <c r="W524" s="72" t="str">
        <f>IF(E524="","",VLOOKUP(D524,Supervisors!$B$9:$F$32,5,FALSE))</f>
        <v/>
      </c>
      <c r="X524" s="72" t="str">
        <f>IF(E524="","",VLOOKUP(D524,Supervisors!$B$9:$G$32,6,FALSE))</f>
        <v/>
      </c>
      <c r="Y524" s="20" t="str">
        <f t="shared" si="304"/>
        <v/>
      </c>
      <c r="Z524" s="20" t="str">
        <f t="shared" si="305"/>
        <v/>
      </c>
      <c r="AA524" s="20" t="str">
        <f t="shared" si="306"/>
        <v/>
      </c>
      <c r="AB524" s="20" t="str">
        <f t="shared" si="307"/>
        <v/>
      </c>
      <c r="AC524" s="20" t="str">
        <f t="shared" si="308"/>
        <v/>
      </c>
      <c r="AD524" s="20" t="str">
        <f t="shared" si="309"/>
        <v/>
      </c>
      <c r="AE524" s="20" t="str">
        <f>IF(E524="","",SUM( INDEX( $H$9, 1) : H524))</f>
        <v/>
      </c>
      <c r="AF524" s="20" t="str">
        <f t="shared" si="310"/>
        <v/>
      </c>
      <c r="AG524" s="20" t="str">
        <f>IF(E524="","",SUM($AF$9:AF524))</f>
        <v/>
      </c>
      <c r="AH524" s="43" t="str">
        <f t="shared" si="311"/>
        <v/>
      </c>
      <c r="AI524" s="20" t="str">
        <f t="shared" si="312"/>
        <v/>
      </c>
      <c r="AJ524" s="20" t="str">
        <f t="shared" si="313"/>
        <v/>
      </c>
      <c r="AK524" s="20" t="str">
        <f t="shared" si="314"/>
        <v/>
      </c>
      <c r="AL524" s="20" t="str">
        <f>IF(E524="","",SUM( INDEX($I$9, 1) : I524))</f>
        <v/>
      </c>
      <c r="AM524" s="20" t="str">
        <f t="shared" si="315"/>
        <v/>
      </c>
      <c r="AN524" s="20" t="str">
        <f>IF(E524="","",SUM( INDEX($AM$9, 1) : AM524))</f>
        <v/>
      </c>
      <c r="AO524" s="43" t="str">
        <f t="shared" si="316"/>
        <v/>
      </c>
      <c r="AP524" s="43" t="str">
        <f t="shared" si="317"/>
        <v/>
      </c>
      <c r="AQ524" s="35" t="str">
        <f t="shared" si="318"/>
        <v/>
      </c>
      <c r="AR524" s="35" t="str">
        <f t="shared" si="319"/>
        <v/>
      </c>
      <c r="AS524" s="35" t="str">
        <f t="shared" si="320"/>
        <v/>
      </c>
      <c r="AT524" s="35" t="str">
        <f t="shared" si="321"/>
        <v/>
      </c>
      <c r="AU524" s="35" t="str">
        <f t="shared" si="322"/>
        <v/>
      </c>
      <c r="AV524" s="35" t="str">
        <f t="shared" si="323"/>
        <v/>
      </c>
      <c r="AW524" s="58" t="str">
        <f t="shared" si="324"/>
        <v/>
      </c>
      <c r="AX524" s="62" t="str">
        <f t="shared" si="325"/>
        <v/>
      </c>
      <c r="AY524" s="62" t="str">
        <f t="shared" si="326"/>
        <v/>
      </c>
      <c r="AZ524" s="62" t="str">
        <f t="shared" si="327"/>
        <v/>
      </c>
      <c r="BA524" s="62" t="str">
        <f t="shared" si="328"/>
        <v/>
      </c>
      <c r="BB524" s="62" t="str">
        <f t="shared" si="329"/>
        <v/>
      </c>
      <c r="BC524" s="62" t="str">
        <f t="shared" si="330"/>
        <v/>
      </c>
      <c r="BD524" s="69" t="str">
        <f t="shared" si="331"/>
        <v/>
      </c>
      <c r="BE524" s="69" t="str">
        <f t="shared" si="332"/>
        <v/>
      </c>
      <c r="BF524" s="69" t="str">
        <f>IF(Z524=Z525,"",SUM(AW$9:AW524)-SUM(BF$9:BF523))</f>
        <v/>
      </c>
      <c r="BG524" s="12">
        <f t="shared" si="297"/>
        <v>516</v>
      </c>
    </row>
    <row r="525" spans="1:59" ht="20.100000000000001" customHeight="1">
      <c r="A525" s="13">
        <f t="shared" si="296"/>
        <v>517</v>
      </c>
      <c r="B525" s="153"/>
      <c r="C525" s="33"/>
      <c r="D525" s="33"/>
      <c r="E525" s="154"/>
      <c r="F525" s="155"/>
      <c r="G525" s="156"/>
      <c r="H525" s="19" t="str">
        <f t="shared" si="298"/>
        <v/>
      </c>
      <c r="I525" s="157"/>
      <c r="J525" s="19" t="str">
        <f t="shared" si="299"/>
        <v/>
      </c>
      <c r="K525" s="33"/>
      <c r="L525" s="34"/>
      <c r="M525" s="34"/>
      <c r="N525" s="19" t="str">
        <f t="shared" si="300"/>
        <v/>
      </c>
      <c r="O525" s="157"/>
      <c r="P525" s="19" t="str">
        <f t="shared" si="301"/>
        <v/>
      </c>
      <c r="Q525" s="19" t="str">
        <f t="shared" si="302"/>
        <v/>
      </c>
      <c r="R525" s="22"/>
      <c r="S525" s="33"/>
      <c r="T525" s="35" t="str">
        <f>IF(E525="","",Instructions!$B$5)</f>
        <v/>
      </c>
      <c r="U525" s="75" t="str">
        <f>IF(E525="","",Instructions!$C$5)</f>
        <v/>
      </c>
      <c r="V525" s="87" t="str">
        <f t="shared" si="303"/>
        <v/>
      </c>
      <c r="W525" s="72" t="str">
        <f>IF(E525="","",VLOOKUP(D525,Supervisors!$B$9:$F$32,5,FALSE))</f>
        <v/>
      </c>
      <c r="X525" s="72" t="str">
        <f>IF(E525="","",VLOOKUP(D525,Supervisors!$B$9:$G$32,6,FALSE))</f>
        <v/>
      </c>
      <c r="Y525" s="20" t="str">
        <f t="shared" si="304"/>
        <v/>
      </c>
      <c r="Z525" s="20" t="str">
        <f t="shared" si="305"/>
        <v/>
      </c>
      <c r="AA525" s="20" t="str">
        <f t="shared" si="306"/>
        <v/>
      </c>
      <c r="AB525" s="20" t="str">
        <f t="shared" si="307"/>
        <v/>
      </c>
      <c r="AC525" s="20" t="str">
        <f t="shared" si="308"/>
        <v/>
      </c>
      <c r="AD525" s="20" t="str">
        <f t="shared" si="309"/>
        <v/>
      </c>
      <c r="AE525" s="20" t="str">
        <f>IF(E525="","",SUM( INDEX( $H$9, 1) : H525))</f>
        <v/>
      </c>
      <c r="AF525" s="20" t="str">
        <f t="shared" si="310"/>
        <v/>
      </c>
      <c r="AG525" s="20" t="str">
        <f>IF(E525="","",SUM($AF$9:AF525))</f>
        <v/>
      </c>
      <c r="AH525" s="43" t="str">
        <f t="shared" si="311"/>
        <v/>
      </c>
      <c r="AI525" s="20" t="str">
        <f t="shared" si="312"/>
        <v/>
      </c>
      <c r="AJ525" s="20" t="str">
        <f t="shared" si="313"/>
        <v/>
      </c>
      <c r="AK525" s="20" t="str">
        <f t="shared" si="314"/>
        <v/>
      </c>
      <c r="AL525" s="20" t="str">
        <f>IF(E525="","",SUM( INDEX($I$9, 1) : I525))</f>
        <v/>
      </c>
      <c r="AM525" s="20" t="str">
        <f t="shared" si="315"/>
        <v/>
      </c>
      <c r="AN525" s="20" t="str">
        <f>IF(E525="","",SUM( INDEX($AM$9, 1) : AM525))</f>
        <v/>
      </c>
      <c r="AO525" s="43" t="str">
        <f t="shared" si="316"/>
        <v/>
      </c>
      <c r="AP525" s="43" t="str">
        <f t="shared" si="317"/>
        <v/>
      </c>
      <c r="AQ525" s="35" t="str">
        <f t="shared" si="318"/>
        <v/>
      </c>
      <c r="AR525" s="35" t="str">
        <f t="shared" si="319"/>
        <v/>
      </c>
      <c r="AS525" s="35" t="str">
        <f t="shared" si="320"/>
        <v/>
      </c>
      <c r="AT525" s="35" t="str">
        <f t="shared" si="321"/>
        <v/>
      </c>
      <c r="AU525" s="35" t="str">
        <f t="shared" si="322"/>
        <v/>
      </c>
      <c r="AV525" s="35" t="str">
        <f t="shared" si="323"/>
        <v/>
      </c>
      <c r="AW525" s="58" t="str">
        <f t="shared" si="324"/>
        <v/>
      </c>
      <c r="AX525" s="62" t="str">
        <f t="shared" si="325"/>
        <v/>
      </c>
      <c r="AY525" s="62" t="str">
        <f t="shared" si="326"/>
        <v/>
      </c>
      <c r="AZ525" s="62" t="str">
        <f t="shared" si="327"/>
        <v/>
      </c>
      <c r="BA525" s="62" t="str">
        <f t="shared" si="328"/>
        <v/>
      </c>
      <c r="BB525" s="62" t="str">
        <f t="shared" si="329"/>
        <v/>
      </c>
      <c r="BC525" s="62" t="str">
        <f t="shared" si="330"/>
        <v/>
      </c>
      <c r="BD525" s="69" t="str">
        <f t="shared" si="331"/>
        <v/>
      </c>
      <c r="BE525" s="69" t="str">
        <f t="shared" si="332"/>
        <v/>
      </c>
      <c r="BF525" s="69" t="str">
        <f>IF(Z525=Z526,"",SUM(AW$9:AW525)-SUM(BF$9:BF524))</f>
        <v/>
      </c>
      <c r="BG525" s="12">
        <f t="shared" si="297"/>
        <v>517</v>
      </c>
    </row>
    <row r="526" spans="1:59" ht="20.100000000000001" customHeight="1">
      <c r="A526" s="13">
        <f t="shared" si="296"/>
        <v>518</v>
      </c>
      <c r="B526" s="153"/>
      <c r="C526" s="33"/>
      <c r="D526" s="33"/>
      <c r="E526" s="154"/>
      <c r="F526" s="155"/>
      <c r="G526" s="156"/>
      <c r="H526" s="19" t="str">
        <f t="shared" si="298"/>
        <v/>
      </c>
      <c r="I526" s="157"/>
      <c r="J526" s="19" t="str">
        <f t="shared" si="299"/>
        <v/>
      </c>
      <c r="K526" s="33"/>
      <c r="L526" s="34"/>
      <c r="M526" s="34"/>
      <c r="N526" s="19" t="str">
        <f t="shared" si="300"/>
        <v/>
      </c>
      <c r="O526" s="157"/>
      <c r="P526" s="19" t="str">
        <f t="shared" si="301"/>
        <v/>
      </c>
      <c r="Q526" s="19" t="str">
        <f t="shared" si="302"/>
        <v/>
      </c>
      <c r="R526" s="22"/>
      <c r="S526" s="33"/>
      <c r="T526" s="35" t="str">
        <f>IF(E526="","",Instructions!$B$5)</f>
        <v/>
      </c>
      <c r="U526" s="75" t="str">
        <f>IF(E526="","",Instructions!$C$5)</f>
        <v/>
      </c>
      <c r="V526" s="87" t="str">
        <f t="shared" si="303"/>
        <v/>
      </c>
      <c r="W526" s="72" t="str">
        <f>IF(E526="","",VLOOKUP(D526,Supervisors!$B$9:$F$32,5,FALSE))</f>
        <v/>
      </c>
      <c r="X526" s="72" t="str">
        <f>IF(E526="","",VLOOKUP(D526,Supervisors!$B$9:$G$32,6,FALSE))</f>
        <v/>
      </c>
      <c r="Y526" s="20" t="str">
        <f t="shared" si="304"/>
        <v/>
      </c>
      <c r="Z526" s="20" t="str">
        <f t="shared" si="305"/>
        <v/>
      </c>
      <c r="AA526" s="20" t="str">
        <f t="shared" si="306"/>
        <v/>
      </c>
      <c r="AB526" s="20" t="str">
        <f t="shared" si="307"/>
        <v/>
      </c>
      <c r="AC526" s="20" t="str">
        <f t="shared" si="308"/>
        <v/>
      </c>
      <c r="AD526" s="20" t="str">
        <f t="shared" si="309"/>
        <v/>
      </c>
      <c r="AE526" s="20" t="str">
        <f>IF(E526="","",SUM( INDEX( $H$9, 1) : H526))</f>
        <v/>
      </c>
      <c r="AF526" s="20" t="str">
        <f t="shared" si="310"/>
        <v/>
      </c>
      <c r="AG526" s="20" t="str">
        <f>IF(E526="","",SUM($AF$9:AF526))</f>
        <v/>
      </c>
      <c r="AH526" s="43" t="str">
        <f t="shared" si="311"/>
        <v/>
      </c>
      <c r="AI526" s="20" t="str">
        <f t="shared" si="312"/>
        <v/>
      </c>
      <c r="AJ526" s="20" t="str">
        <f t="shared" si="313"/>
        <v/>
      </c>
      <c r="AK526" s="20" t="str">
        <f t="shared" si="314"/>
        <v/>
      </c>
      <c r="AL526" s="20" t="str">
        <f>IF(E526="","",SUM( INDEX($I$9, 1) : I526))</f>
        <v/>
      </c>
      <c r="AM526" s="20" t="str">
        <f t="shared" si="315"/>
        <v/>
      </c>
      <c r="AN526" s="20" t="str">
        <f>IF(E526="","",SUM( INDEX($AM$9, 1) : AM526))</f>
        <v/>
      </c>
      <c r="AO526" s="43" t="str">
        <f t="shared" si="316"/>
        <v/>
      </c>
      <c r="AP526" s="43" t="str">
        <f t="shared" si="317"/>
        <v/>
      </c>
      <c r="AQ526" s="35" t="str">
        <f t="shared" si="318"/>
        <v/>
      </c>
      <c r="AR526" s="35" t="str">
        <f t="shared" si="319"/>
        <v/>
      </c>
      <c r="AS526" s="35" t="str">
        <f t="shared" si="320"/>
        <v/>
      </c>
      <c r="AT526" s="35" t="str">
        <f t="shared" si="321"/>
        <v/>
      </c>
      <c r="AU526" s="35" t="str">
        <f t="shared" si="322"/>
        <v/>
      </c>
      <c r="AV526" s="35" t="str">
        <f t="shared" si="323"/>
        <v/>
      </c>
      <c r="AW526" s="58" t="str">
        <f t="shared" si="324"/>
        <v/>
      </c>
      <c r="AX526" s="62" t="str">
        <f t="shared" si="325"/>
        <v/>
      </c>
      <c r="AY526" s="62" t="str">
        <f t="shared" si="326"/>
        <v/>
      </c>
      <c r="AZ526" s="62" t="str">
        <f t="shared" si="327"/>
        <v/>
      </c>
      <c r="BA526" s="62" t="str">
        <f t="shared" si="328"/>
        <v/>
      </c>
      <c r="BB526" s="62" t="str">
        <f t="shared" si="329"/>
        <v/>
      </c>
      <c r="BC526" s="62" t="str">
        <f t="shared" si="330"/>
        <v/>
      </c>
      <c r="BD526" s="69" t="str">
        <f t="shared" si="331"/>
        <v/>
      </c>
      <c r="BE526" s="69" t="str">
        <f t="shared" si="332"/>
        <v/>
      </c>
      <c r="BF526" s="69" t="str">
        <f>IF(Z526=Z527,"",SUM(AW$9:AW526)-SUM(BF$9:BF525))</f>
        <v/>
      </c>
      <c r="BG526" s="12">
        <f t="shared" si="297"/>
        <v>518</v>
      </c>
    </row>
    <row r="527" spans="1:59" ht="20.100000000000001" customHeight="1">
      <c r="A527" s="13">
        <f t="shared" si="296"/>
        <v>519</v>
      </c>
      <c r="B527" s="153"/>
      <c r="C527" s="33"/>
      <c r="D527" s="33"/>
      <c r="E527" s="154"/>
      <c r="F527" s="155"/>
      <c r="G527" s="156"/>
      <c r="H527" s="19" t="str">
        <f t="shared" si="298"/>
        <v/>
      </c>
      <c r="I527" s="157"/>
      <c r="J527" s="19" t="str">
        <f t="shared" si="299"/>
        <v/>
      </c>
      <c r="K527" s="33"/>
      <c r="L527" s="34"/>
      <c r="M527" s="34"/>
      <c r="N527" s="19" t="str">
        <f t="shared" si="300"/>
        <v/>
      </c>
      <c r="O527" s="157"/>
      <c r="P527" s="19" t="str">
        <f t="shared" si="301"/>
        <v/>
      </c>
      <c r="Q527" s="19" t="str">
        <f t="shared" si="302"/>
        <v/>
      </c>
      <c r="R527" s="22"/>
      <c r="S527" s="33"/>
      <c r="T527" s="35" t="str">
        <f>IF(E527="","",Instructions!$B$5)</f>
        <v/>
      </c>
      <c r="U527" s="75" t="str">
        <f>IF(E527="","",Instructions!$C$5)</f>
        <v/>
      </c>
      <c r="V527" s="87" t="str">
        <f t="shared" si="303"/>
        <v/>
      </c>
      <c r="W527" s="72" t="str">
        <f>IF(E527="","",VLOOKUP(D527,Supervisors!$B$9:$F$32,5,FALSE))</f>
        <v/>
      </c>
      <c r="X527" s="72" t="str">
        <f>IF(E527="","",VLOOKUP(D527,Supervisors!$B$9:$G$32,6,FALSE))</f>
        <v/>
      </c>
      <c r="Y527" s="20" t="str">
        <f t="shared" si="304"/>
        <v/>
      </c>
      <c r="Z527" s="20" t="str">
        <f t="shared" si="305"/>
        <v/>
      </c>
      <c r="AA527" s="20" t="str">
        <f t="shared" si="306"/>
        <v/>
      </c>
      <c r="AB527" s="20" t="str">
        <f t="shared" si="307"/>
        <v/>
      </c>
      <c r="AC527" s="20" t="str">
        <f t="shared" si="308"/>
        <v/>
      </c>
      <c r="AD527" s="20" t="str">
        <f t="shared" si="309"/>
        <v/>
      </c>
      <c r="AE527" s="20" t="str">
        <f>IF(E527="","",SUM( INDEX( $H$9, 1) : H527))</f>
        <v/>
      </c>
      <c r="AF527" s="20" t="str">
        <f t="shared" si="310"/>
        <v/>
      </c>
      <c r="AG527" s="20" t="str">
        <f>IF(E527="","",SUM($AF$9:AF527))</f>
        <v/>
      </c>
      <c r="AH527" s="43" t="str">
        <f t="shared" si="311"/>
        <v/>
      </c>
      <c r="AI527" s="20" t="str">
        <f t="shared" si="312"/>
        <v/>
      </c>
      <c r="AJ527" s="20" t="str">
        <f t="shared" si="313"/>
        <v/>
      </c>
      <c r="AK527" s="20" t="str">
        <f t="shared" si="314"/>
        <v/>
      </c>
      <c r="AL527" s="20" t="str">
        <f>IF(E527="","",SUM( INDEX($I$9, 1) : I527))</f>
        <v/>
      </c>
      <c r="AM527" s="20" t="str">
        <f t="shared" si="315"/>
        <v/>
      </c>
      <c r="AN527" s="20" t="str">
        <f>IF(E527="","",SUM( INDEX($AM$9, 1) : AM527))</f>
        <v/>
      </c>
      <c r="AO527" s="43" t="str">
        <f t="shared" si="316"/>
        <v/>
      </c>
      <c r="AP527" s="43" t="str">
        <f t="shared" si="317"/>
        <v/>
      </c>
      <c r="AQ527" s="35" t="str">
        <f t="shared" si="318"/>
        <v/>
      </c>
      <c r="AR527" s="35" t="str">
        <f t="shared" si="319"/>
        <v/>
      </c>
      <c r="AS527" s="35" t="str">
        <f t="shared" si="320"/>
        <v/>
      </c>
      <c r="AT527" s="35" t="str">
        <f t="shared" si="321"/>
        <v/>
      </c>
      <c r="AU527" s="35" t="str">
        <f t="shared" si="322"/>
        <v/>
      </c>
      <c r="AV527" s="35" t="str">
        <f t="shared" si="323"/>
        <v/>
      </c>
      <c r="AW527" s="58" t="str">
        <f t="shared" si="324"/>
        <v/>
      </c>
      <c r="AX527" s="62" t="str">
        <f t="shared" si="325"/>
        <v/>
      </c>
      <c r="AY527" s="62" t="str">
        <f t="shared" si="326"/>
        <v/>
      </c>
      <c r="AZ527" s="62" t="str">
        <f t="shared" si="327"/>
        <v/>
      </c>
      <c r="BA527" s="62" t="str">
        <f t="shared" si="328"/>
        <v/>
      </c>
      <c r="BB527" s="62" t="str">
        <f t="shared" si="329"/>
        <v/>
      </c>
      <c r="BC527" s="62" t="str">
        <f t="shared" si="330"/>
        <v/>
      </c>
      <c r="BD527" s="69" t="str">
        <f t="shared" si="331"/>
        <v/>
      </c>
      <c r="BE527" s="69" t="str">
        <f t="shared" si="332"/>
        <v/>
      </c>
      <c r="BF527" s="69" t="str">
        <f>IF(Z527=Z528,"",SUM(AW$9:AW527)-SUM(BF$9:BF526))</f>
        <v/>
      </c>
      <c r="BG527" s="12">
        <f t="shared" si="297"/>
        <v>519</v>
      </c>
    </row>
    <row r="528" spans="1:59" ht="20.100000000000001" customHeight="1">
      <c r="A528" s="13">
        <f t="shared" si="296"/>
        <v>520</v>
      </c>
      <c r="B528" s="153"/>
      <c r="C528" s="33"/>
      <c r="D528" s="33"/>
      <c r="E528" s="154"/>
      <c r="F528" s="155"/>
      <c r="G528" s="156"/>
      <c r="H528" s="19" t="str">
        <f t="shared" si="298"/>
        <v/>
      </c>
      <c r="I528" s="157"/>
      <c r="J528" s="19" t="str">
        <f t="shared" si="299"/>
        <v/>
      </c>
      <c r="K528" s="33"/>
      <c r="L528" s="34"/>
      <c r="M528" s="34"/>
      <c r="N528" s="19" t="str">
        <f t="shared" si="300"/>
        <v/>
      </c>
      <c r="O528" s="157"/>
      <c r="P528" s="19" t="str">
        <f t="shared" si="301"/>
        <v/>
      </c>
      <c r="Q528" s="19" t="str">
        <f t="shared" si="302"/>
        <v/>
      </c>
      <c r="R528" s="22"/>
      <c r="S528" s="33"/>
      <c r="T528" s="35" t="str">
        <f>IF(E528="","",Instructions!$B$5)</f>
        <v/>
      </c>
      <c r="U528" s="75" t="str">
        <f>IF(E528="","",Instructions!$C$5)</f>
        <v/>
      </c>
      <c r="V528" s="87" t="str">
        <f t="shared" si="303"/>
        <v/>
      </c>
      <c r="W528" s="72" t="str">
        <f>IF(E528="","",VLOOKUP(D528,Supervisors!$B$9:$F$32,5,FALSE))</f>
        <v/>
      </c>
      <c r="X528" s="72" t="str">
        <f>IF(E528="","",VLOOKUP(D528,Supervisors!$B$9:$G$32,6,FALSE))</f>
        <v/>
      </c>
      <c r="Y528" s="20" t="str">
        <f t="shared" si="304"/>
        <v/>
      </c>
      <c r="Z528" s="20" t="str">
        <f t="shared" si="305"/>
        <v/>
      </c>
      <c r="AA528" s="20" t="str">
        <f t="shared" si="306"/>
        <v/>
      </c>
      <c r="AB528" s="20" t="str">
        <f t="shared" si="307"/>
        <v/>
      </c>
      <c r="AC528" s="20" t="str">
        <f t="shared" si="308"/>
        <v/>
      </c>
      <c r="AD528" s="20" t="str">
        <f t="shared" si="309"/>
        <v/>
      </c>
      <c r="AE528" s="20" t="str">
        <f>IF(E528="","",SUM( INDEX( $H$9, 1) : H528))</f>
        <v/>
      </c>
      <c r="AF528" s="20" t="str">
        <f t="shared" si="310"/>
        <v/>
      </c>
      <c r="AG528" s="20" t="str">
        <f>IF(E528="","",SUM($AF$9:AF528))</f>
        <v/>
      </c>
      <c r="AH528" s="43" t="str">
        <f t="shared" si="311"/>
        <v/>
      </c>
      <c r="AI528" s="20" t="str">
        <f t="shared" si="312"/>
        <v/>
      </c>
      <c r="AJ528" s="20" t="str">
        <f t="shared" si="313"/>
        <v/>
      </c>
      <c r="AK528" s="20" t="str">
        <f t="shared" si="314"/>
        <v/>
      </c>
      <c r="AL528" s="20" t="str">
        <f>IF(E528="","",SUM( INDEX($I$9, 1) : I528))</f>
        <v/>
      </c>
      <c r="AM528" s="20" t="str">
        <f t="shared" si="315"/>
        <v/>
      </c>
      <c r="AN528" s="20" t="str">
        <f>IF(E528="","",SUM( INDEX($AM$9, 1) : AM528))</f>
        <v/>
      </c>
      <c r="AO528" s="43" t="str">
        <f t="shared" si="316"/>
        <v/>
      </c>
      <c r="AP528" s="43" t="str">
        <f t="shared" si="317"/>
        <v/>
      </c>
      <c r="AQ528" s="35" t="str">
        <f t="shared" si="318"/>
        <v/>
      </c>
      <c r="AR528" s="35" t="str">
        <f t="shared" si="319"/>
        <v/>
      </c>
      <c r="AS528" s="35" t="str">
        <f t="shared" si="320"/>
        <v/>
      </c>
      <c r="AT528" s="35" t="str">
        <f t="shared" si="321"/>
        <v/>
      </c>
      <c r="AU528" s="35" t="str">
        <f t="shared" si="322"/>
        <v/>
      </c>
      <c r="AV528" s="35" t="str">
        <f t="shared" si="323"/>
        <v/>
      </c>
      <c r="AW528" s="58" t="str">
        <f t="shared" si="324"/>
        <v/>
      </c>
      <c r="AX528" s="62" t="str">
        <f t="shared" si="325"/>
        <v/>
      </c>
      <c r="AY528" s="62" t="str">
        <f t="shared" si="326"/>
        <v/>
      </c>
      <c r="AZ528" s="62" t="str">
        <f t="shared" si="327"/>
        <v/>
      </c>
      <c r="BA528" s="62" t="str">
        <f t="shared" si="328"/>
        <v/>
      </c>
      <c r="BB528" s="62" t="str">
        <f t="shared" si="329"/>
        <v/>
      </c>
      <c r="BC528" s="62" t="str">
        <f t="shared" si="330"/>
        <v/>
      </c>
      <c r="BD528" s="69" t="str">
        <f t="shared" si="331"/>
        <v/>
      </c>
      <c r="BE528" s="69" t="str">
        <f t="shared" si="332"/>
        <v/>
      </c>
      <c r="BF528" s="69" t="str">
        <f>IF(Z528=Z529,"",SUM(AW$9:AW528)-SUM(BF$9:BF527))</f>
        <v/>
      </c>
      <c r="BG528" s="12">
        <f t="shared" si="297"/>
        <v>520</v>
      </c>
    </row>
    <row r="529" spans="1:59" ht="20.100000000000001" customHeight="1">
      <c r="A529" s="13">
        <f t="shared" si="296"/>
        <v>521</v>
      </c>
      <c r="B529" s="153"/>
      <c r="C529" s="33"/>
      <c r="D529" s="33"/>
      <c r="E529" s="154"/>
      <c r="F529" s="155"/>
      <c r="G529" s="156"/>
      <c r="H529" s="19" t="str">
        <f t="shared" si="298"/>
        <v/>
      </c>
      <c r="I529" s="157"/>
      <c r="J529" s="19" t="str">
        <f t="shared" si="299"/>
        <v/>
      </c>
      <c r="K529" s="33"/>
      <c r="L529" s="34"/>
      <c r="M529" s="34"/>
      <c r="N529" s="19" t="str">
        <f t="shared" si="300"/>
        <v/>
      </c>
      <c r="O529" s="157"/>
      <c r="P529" s="19" t="str">
        <f t="shared" si="301"/>
        <v/>
      </c>
      <c r="Q529" s="19" t="str">
        <f t="shared" si="302"/>
        <v/>
      </c>
      <c r="R529" s="22"/>
      <c r="S529" s="33"/>
      <c r="T529" s="35" t="str">
        <f>IF(E529="","",Instructions!$B$5)</f>
        <v/>
      </c>
      <c r="U529" s="75" t="str">
        <f>IF(E529="","",Instructions!$C$5)</f>
        <v/>
      </c>
      <c r="V529" s="87" t="str">
        <f t="shared" si="303"/>
        <v/>
      </c>
      <c r="W529" s="72" t="str">
        <f>IF(E529="","",VLOOKUP(D529,Supervisors!$B$9:$F$32,5,FALSE))</f>
        <v/>
      </c>
      <c r="X529" s="72" t="str">
        <f>IF(E529="","",VLOOKUP(D529,Supervisors!$B$9:$G$32,6,FALSE))</f>
        <v/>
      </c>
      <c r="Y529" s="20" t="str">
        <f t="shared" si="304"/>
        <v/>
      </c>
      <c r="Z529" s="20" t="str">
        <f t="shared" si="305"/>
        <v/>
      </c>
      <c r="AA529" s="20" t="str">
        <f t="shared" si="306"/>
        <v/>
      </c>
      <c r="AB529" s="20" t="str">
        <f t="shared" si="307"/>
        <v/>
      </c>
      <c r="AC529" s="20" t="str">
        <f t="shared" si="308"/>
        <v/>
      </c>
      <c r="AD529" s="20" t="str">
        <f t="shared" si="309"/>
        <v/>
      </c>
      <c r="AE529" s="20" t="str">
        <f>IF(E529="","",SUM( INDEX( $H$9, 1) : H529))</f>
        <v/>
      </c>
      <c r="AF529" s="20" t="str">
        <f t="shared" si="310"/>
        <v/>
      </c>
      <c r="AG529" s="20" t="str">
        <f>IF(E529="","",SUM($AF$9:AF529))</f>
        <v/>
      </c>
      <c r="AH529" s="43" t="str">
        <f t="shared" si="311"/>
        <v/>
      </c>
      <c r="AI529" s="20" t="str">
        <f t="shared" si="312"/>
        <v/>
      </c>
      <c r="AJ529" s="20" t="str">
        <f t="shared" si="313"/>
        <v/>
      </c>
      <c r="AK529" s="20" t="str">
        <f t="shared" si="314"/>
        <v/>
      </c>
      <c r="AL529" s="20" t="str">
        <f>IF(E529="","",SUM( INDEX($I$9, 1) : I529))</f>
        <v/>
      </c>
      <c r="AM529" s="20" t="str">
        <f t="shared" si="315"/>
        <v/>
      </c>
      <c r="AN529" s="20" t="str">
        <f>IF(E529="","",SUM( INDEX($AM$9, 1) : AM529))</f>
        <v/>
      </c>
      <c r="AO529" s="43" t="str">
        <f t="shared" si="316"/>
        <v/>
      </c>
      <c r="AP529" s="43" t="str">
        <f t="shared" si="317"/>
        <v/>
      </c>
      <c r="AQ529" s="35" t="str">
        <f t="shared" si="318"/>
        <v/>
      </c>
      <c r="AR529" s="35" t="str">
        <f t="shared" si="319"/>
        <v/>
      </c>
      <c r="AS529" s="35" t="str">
        <f t="shared" si="320"/>
        <v/>
      </c>
      <c r="AT529" s="35" t="str">
        <f t="shared" si="321"/>
        <v/>
      </c>
      <c r="AU529" s="35" t="str">
        <f t="shared" si="322"/>
        <v/>
      </c>
      <c r="AV529" s="35" t="str">
        <f t="shared" si="323"/>
        <v/>
      </c>
      <c r="AW529" s="58" t="str">
        <f t="shared" si="324"/>
        <v/>
      </c>
      <c r="AX529" s="62" t="str">
        <f t="shared" si="325"/>
        <v/>
      </c>
      <c r="AY529" s="62" t="str">
        <f t="shared" si="326"/>
        <v/>
      </c>
      <c r="AZ529" s="62" t="str">
        <f t="shared" si="327"/>
        <v/>
      </c>
      <c r="BA529" s="62" t="str">
        <f t="shared" si="328"/>
        <v/>
      </c>
      <c r="BB529" s="62" t="str">
        <f t="shared" si="329"/>
        <v/>
      </c>
      <c r="BC529" s="62" t="str">
        <f t="shared" si="330"/>
        <v/>
      </c>
      <c r="BD529" s="69" t="str">
        <f t="shared" si="331"/>
        <v/>
      </c>
      <c r="BE529" s="69" t="str">
        <f t="shared" si="332"/>
        <v/>
      </c>
      <c r="BF529" s="69" t="str">
        <f>IF(Z529=Z530,"",SUM(AW$9:AW529)-SUM(BF$9:BF528))</f>
        <v/>
      </c>
      <c r="BG529" s="12">
        <f t="shared" si="297"/>
        <v>521</v>
      </c>
    </row>
    <row r="530" spans="1:59" ht="20.100000000000001" customHeight="1">
      <c r="A530" s="13">
        <f t="shared" si="296"/>
        <v>522</v>
      </c>
      <c r="B530" s="153"/>
      <c r="C530" s="33"/>
      <c r="D530" s="33"/>
      <c r="E530" s="154"/>
      <c r="F530" s="155"/>
      <c r="G530" s="156"/>
      <c r="H530" s="19" t="str">
        <f t="shared" si="298"/>
        <v/>
      </c>
      <c r="I530" s="157"/>
      <c r="J530" s="19" t="str">
        <f t="shared" si="299"/>
        <v/>
      </c>
      <c r="K530" s="33"/>
      <c r="L530" s="34"/>
      <c r="M530" s="34"/>
      <c r="N530" s="19" t="str">
        <f t="shared" si="300"/>
        <v/>
      </c>
      <c r="O530" s="157"/>
      <c r="P530" s="19" t="str">
        <f t="shared" si="301"/>
        <v/>
      </c>
      <c r="Q530" s="19" t="str">
        <f t="shared" si="302"/>
        <v/>
      </c>
      <c r="R530" s="22"/>
      <c r="S530" s="33"/>
      <c r="T530" s="35" t="str">
        <f>IF(E530="","",Instructions!$B$5)</f>
        <v/>
      </c>
      <c r="U530" s="75" t="str">
        <f>IF(E530="","",Instructions!$C$5)</f>
        <v/>
      </c>
      <c r="V530" s="87" t="str">
        <f t="shared" si="303"/>
        <v/>
      </c>
      <c r="W530" s="72" t="str">
        <f>IF(E530="","",VLOOKUP(D530,Supervisors!$B$9:$F$32,5,FALSE))</f>
        <v/>
      </c>
      <c r="X530" s="72" t="str">
        <f>IF(E530="","",VLOOKUP(D530,Supervisors!$B$9:$G$32,6,FALSE))</f>
        <v/>
      </c>
      <c r="Y530" s="20" t="str">
        <f t="shared" si="304"/>
        <v/>
      </c>
      <c r="Z530" s="20" t="str">
        <f t="shared" si="305"/>
        <v/>
      </c>
      <c r="AA530" s="20" t="str">
        <f t="shared" si="306"/>
        <v/>
      </c>
      <c r="AB530" s="20" t="str">
        <f t="shared" si="307"/>
        <v/>
      </c>
      <c r="AC530" s="20" t="str">
        <f t="shared" si="308"/>
        <v/>
      </c>
      <c r="AD530" s="20" t="str">
        <f t="shared" si="309"/>
        <v/>
      </c>
      <c r="AE530" s="20" t="str">
        <f>IF(E530="","",SUM( INDEX( $H$9, 1) : H530))</f>
        <v/>
      </c>
      <c r="AF530" s="20" t="str">
        <f t="shared" si="310"/>
        <v/>
      </c>
      <c r="AG530" s="20" t="str">
        <f>IF(E530="","",SUM($AF$9:AF530))</f>
        <v/>
      </c>
      <c r="AH530" s="43" t="str">
        <f t="shared" si="311"/>
        <v/>
      </c>
      <c r="AI530" s="20" t="str">
        <f t="shared" si="312"/>
        <v/>
      </c>
      <c r="AJ530" s="20" t="str">
        <f t="shared" si="313"/>
        <v/>
      </c>
      <c r="AK530" s="20" t="str">
        <f t="shared" si="314"/>
        <v/>
      </c>
      <c r="AL530" s="20" t="str">
        <f>IF(E530="","",SUM( INDEX($I$9, 1) : I530))</f>
        <v/>
      </c>
      <c r="AM530" s="20" t="str">
        <f t="shared" si="315"/>
        <v/>
      </c>
      <c r="AN530" s="20" t="str">
        <f>IF(E530="","",SUM( INDEX($AM$9, 1) : AM530))</f>
        <v/>
      </c>
      <c r="AO530" s="43" t="str">
        <f t="shared" si="316"/>
        <v/>
      </c>
      <c r="AP530" s="43" t="str">
        <f t="shared" si="317"/>
        <v/>
      </c>
      <c r="AQ530" s="35" t="str">
        <f t="shared" si="318"/>
        <v/>
      </c>
      <c r="AR530" s="35" t="str">
        <f t="shared" si="319"/>
        <v/>
      </c>
      <c r="AS530" s="35" t="str">
        <f t="shared" si="320"/>
        <v/>
      </c>
      <c r="AT530" s="35" t="str">
        <f t="shared" si="321"/>
        <v/>
      </c>
      <c r="AU530" s="35" t="str">
        <f t="shared" si="322"/>
        <v/>
      </c>
      <c r="AV530" s="35" t="str">
        <f t="shared" si="323"/>
        <v/>
      </c>
      <c r="AW530" s="58" t="str">
        <f t="shared" si="324"/>
        <v/>
      </c>
      <c r="AX530" s="62" t="str">
        <f t="shared" si="325"/>
        <v/>
      </c>
      <c r="AY530" s="62" t="str">
        <f t="shared" si="326"/>
        <v/>
      </c>
      <c r="AZ530" s="62" t="str">
        <f t="shared" si="327"/>
        <v/>
      </c>
      <c r="BA530" s="62" t="str">
        <f t="shared" si="328"/>
        <v/>
      </c>
      <c r="BB530" s="62" t="str">
        <f t="shared" si="329"/>
        <v/>
      </c>
      <c r="BC530" s="62" t="str">
        <f t="shared" si="330"/>
        <v/>
      </c>
      <c r="BD530" s="69" t="str">
        <f t="shared" si="331"/>
        <v/>
      </c>
      <c r="BE530" s="69" t="str">
        <f t="shared" si="332"/>
        <v/>
      </c>
      <c r="BF530" s="69" t="str">
        <f>IF(Z530=Z531,"",SUM(AW$9:AW530)-SUM(BF$9:BF529))</f>
        <v/>
      </c>
      <c r="BG530" s="12">
        <f t="shared" si="297"/>
        <v>522</v>
      </c>
    </row>
    <row r="531" spans="1:59" ht="20.100000000000001" customHeight="1">
      <c r="A531" s="13">
        <f t="shared" si="296"/>
        <v>523</v>
      </c>
      <c r="B531" s="153"/>
      <c r="C531" s="33"/>
      <c r="D531" s="33"/>
      <c r="E531" s="154"/>
      <c r="F531" s="155"/>
      <c r="G531" s="156"/>
      <c r="H531" s="19" t="str">
        <f t="shared" si="298"/>
        <v/>
      </c>
      <c r="I531" s="157"/>
      <c r="J531" s="19" t="str">
        <f t="shared" si="299"/>
        <v/>
      </c>
      <c r="K531" s="33"/>
      <c r="L531" s="34"/>
      <c r="M531" s="34"/>
      <c r="N531" s="19" t="str">
        <f t="shared" si="300"/>
        <v/>
      </c>
      <c r="O531" s="157"/>
      <c r="P531" s="19" t="str">
        <f t="shared" si="301"/>
        <v/>
      </c>
      <c r="Q531" s="19" t="str">
        <f t="shared" si="302"/>
        <v/>
      </c>
      <c r="R531" s="22"/>
      <c r="S531" s="33"/>
      <c r="T531" s="35" t="str">
        <f>IF(E531="","",Instructions!$B$5)</f>
        <v/>
      </c>
      <c r="U531" s="75" t="str">
        <f>IF(E531="","",Instructions!$C$5)</f>
        <v/>
      </c>
      <c r="V531" s="87" t="str">
        <f t="shared" si="303"/>
        <v/>
      </c>
      <c r="W531" s="72" t="str">
        <f>IF(E531="","",VLOOKUP(D531,Supervisors!$B$9:$F$32,5,FALSE))</f>
        <v/>
      </c>
      <c r="X531" s="72" t="str">
        <f>IF(E531="","",VLOOKUP(D531,Supervisors!$B$9:$G$32,6,FALSE))</f>
        <v/>
      </c>
      <c r="Y531" s="20" t="str">
        <f t="shared" si="304"/>
        <v/>
      </c>
      <c r="Z531" s="20" t="str">
        <f t="shared" si="305"/>
        <v/>
      </c>
      <c r="AA531" s="20" t="str">
        <f t="shared" si="306"/>
        <v/>
      </c>
      <c r="AB531" s="20" t="str">
        <f t="shared" si="307"/>
        <v/>
      </c>
      <c r="AC531" s="20" t="str">
        <f t="shared" si="308"/>
        <v/>
      </c>
      <c r="AD531" s="20" t="str">
        <f t="shared" si="309"/>
        <v/>
      </c>
      <c r="AE531" s="20" t="str">
        <f>IF(E531="","",SUM( INDEX( $H$9, 1) : H531))</f>
        <v/>
      </c>
      <c r="AF531" s="20" t="str">
        <f t="shared" si="310"/>
        <v/>
      </c>
      <c r="AG531" s="20" t="str">
        <f>IF(E531="","",SUM($AF$9:AF531))</f>
        <v/>
      </c>
      <c r="AH531" s="43" t="str">
        <f t="shared" si="311"/>
        <v/>
      </c>
      <c r="AI531" s="20" t="str">
        <f t="shared" si="312"/>
        <v/>
      </c>
      <c r="AJ531" s="20" t="str">
        <f t="shared" si="313"/>
        <v/>
      </c>
      <c r="AK531" s="20" t="str">
        <f t="shared" si="314"/>
        <v/>
      </c>
      <c r="AL531" s="20" t="str">
        <f>IF(E531="","",SUM( INDEX($I$9, 1) : I531))</f>
        <v/>
      </c>
      <c r="AM531" s="20" t="str">
        <f t="shared" si="315"/>
        <v/>
      </c>
      <c r="AN531" s="20" t="str">
        <f>IF(E531="","",SUM( INDEX($AM$9, 1) : AM531))</f>
        <v/>
      </c>
      <c r="AO531" s="43" t="str">
        <f t="shared" si="316"/>
        <v/>
      </c>
      <c r="AP531" s="43" t="str">
        <f t="shared" si="317"/>
        <v/>
      </c>
      <c r="AQ531" s="35" t="str">
        <f t="shared" si="318"/>
        <v/>
      </c>
      <c r="AR531" s="35" t="str">
        <f t="shared" si="319"/>
        <v/>
      </c>
      <c r="AS531" s="35" t="str">
        <f t="shared" si="320"/>
        <v/>
      </c>
      <c r="AT531" s="35" t="str">
        <f t="shared" si="321"/>
        <v/>
      </c>
      <c r="AU531" s="35" t="str">
        <f t="shared" si="322"/>
        <v/>
      </c>
      <c r="AV531" s="35" t="str">
        <f t="shared" si="323"/>
        <v/>
      </c>
      <c r="AW531" s="58" t="str">
        <f t="shared" si="324"/>
        <v/>
      </c>
      <c r="AX531" s="62" t="str">
        <f t="shared" si="325"/>
        <v/>
      </c>
      <c r="AY531" s="62" t="str">
        <f t="shared" si="326"/>
        <v/>
      </c>
      <c r="AZ531" s="62" t="str">
        <f t="shared" si="327"/>
        <v/>
      </c>
      <c r="BA531" s="62" t="str">
        <f t="shared" si="328"/>
        <v/>
      </c>
      <c r="BB531" s="62" t="str">
        <f t="shared" si="329"/>
        <v/>
      </c>
      <c r="BC531" s="62" t="str">
        <f t="shared" si="330"/>
        <v/>
      </c>
      <c r="BD531" s="69" t="str">
        <f t="shared" si="331"/>
        <v/>
      </c>
      <c r="BE531" s="69" t="str">
        <f t="shared" si="332"/>
        <v/>
      </c>
      <c r="BF531" s="69" t="str">
        <f>IF(Z531=Z532,"",SUM(AW$9:AW531)-SUM(BF$9:BF530))</f>
        <v/>
      </c>
      <c r="BG531" s="12">
        <f t="shared" si="297"/>
        <v>523</v>
      </c>
    </row>
    <row r="532" spans="1:59" ht="20.100000000000001" customHeight="1">
      <c r="A532" s="13">
        <f t="shared" si="296"/>
        <v>524</v>
      </c>
      <c r="B532" s="153"/>
      <c r="C532" s="33"/>
      <c r="D532" s="33"/>
      <c r="E532" s="154"/>
      <c r="F532" s="155"/>
      <c r="G532" s="156"/>
      <c r="H532" s="19" t="str">
        <f t="shared" si="298"/>
        <v/>
      </c>
      <c r="I532" s="157"/>
      <c r="J532" s="19" t="str">
        <f t="shared" si="299"/>
        <v/>
      </c>
      <c r="K532" s="33"/>
      <c r="L532" s="34"/>
      <c r="M532" s="34"/>
      <c r="N532" s="19" t="str">
        <f t="shared" si="300"/>
        <v/>
      </c>
      <c r="O532" s="157"/>
      <c r="P532" s="19" t="str">
        <f t="shared" si="301"/>
        <v/>
      </c>
      <c r="Q532" s="19" t="str">
        <f t="shared" si="302"/>
        <v/>
      </c>
      <c r="R532" s="22"/>
      <c r="S532" s="33"/>
      <c r="T532" s="35" t="str">
        <f>IF(E532="","",Instructions!$B$5)</f>
        <v/>
      </c>
      <c r="U532" s="75" t="str">
        <f>IF(E532="","",Instructions!$C$5)</f>
        <v/>
      </c>
      <c r="V532" s="87" t="str">
        <f t="shared" si="303"/>
        <v/>
      </c>
      <c r="W532" s="72" t="str">
        <f>IF(E532="","",VLOOKUP(D532,Supervisors!$B$9:$F$32,5,FALSE))</f>
        <v/>
      </c>
      <c r="X532" s="72" t="str">
        <f>IF(E532="","",VLOOKUP(D532,Supervisors!$B$9:$G$32,6,FALSE))</f>
        <v/>
      </c>
      <c r="Y532" s="20" t="str">
        <f t="shared" si="304"/>
        <v/>
      </c>
      <c r="Z532" s="20" t="str">
        <f t="shared" si="305"/>
        <v/>
      </c>
      <c r="AA532" s="20" t="str">
        <f t="shared" si="306"/>
        <v/>
      </c>
      <c r="AB532" s="20" t="str">
        <f t="shared" si="307"/>
        <v/>
      </c>
      <c r="AC532" s="20" t="str">
        <f t="shared" si="308"/>
        <v/>
      </c>
      <c r="AD532" s="20" t="str">
        <f t="shared" si="309"/>
        <v/>
      </c>
      <c r="AE532" s="20" t="str">
        <f>IF(E532="","",SUM( INDEX( $H$9, 1) : H532))</f>
        <v/>
      </c>
      <c r="AF532" s="20" t="str">
        <f t="shared" si="310"/>
        <v/>
      </c>
      <c r="AG532" s="20" t="str">
        <f>IF(E532="","",SUM($AF$9:AF532))</f>
        <v/>
      </c>
      <c r="AH532" s="43" t="str">
        <f t="shared" si="311"/>
        <v/>
      </c>
      <c r="AI532" s="20" t="str">
        <f t="shared" si="312"/>
        <v/>
      </c>
      <c r="AJ532" s="20" t="str">
        <f t="shared" si="313"/>
        <v/>
      </c>
      <c r="AK532" s="20" t="str">
        <f t="shared" si="314"/>
        <v/>
      </c>
      <c r="AL532" s="20" t="str">
        <f>IF(E532="","",SUM( INDEX($I$9, 1) : I532))</f>
        <v/>
      </c>
      <c r="AM532" s="20" t="str">
        <f t="shared" si="315"/>
        <v/>
      </c>
      <c r="AN532" s="20" t="str">
        <f>IF(E532="","",SUM( INDEX($AM$9, 1) : AM532))</f>
        <v/>
      </c>
      <c r="AO532" s="43" t="str">
        <f t="shared" si="316"/>
        <v/>
      </c>
      <c r="AP532" s="43" t="str">
        <f t="shared" si="317"/>
        <v/>
      </c>
      <c r="AQ532" s="35" t="str">
        <f t="shared" si="318"/>
        <v/>
      </c>
      <c r="AR532" s="35" t="str">
        <f t="shared" si="319"/>
        <v/>
      </c>
      <c r="AS532" s="35" t="str">
        <f t="shared" si="320"/>
        <v/>
      </c>
      <c r="AT532" s="35" t="str">
        <f t="shared" si="321"/>
        <v/>
      </c>
      <c r="AU532" s="35" t="str">
        <f t="shared" si="322"/>
        <v/>
      </c>
      <c r="AV532" s="35" t="str">
        <f t="shared" si="323"/>
        <v/>
      </c>
      <c r="AW532" s="58" t="str">
        <f t="shared" si="324"/>
        <v/>
      </c>
      <c r="AX532" s="62" t="str">
        <f t="shared" si="325"/>
        <v/>
      </c>
      <c r="AY532" s="62" t="str">
        <f t="shared" si="326"/>
        <v/>
      </c>
      <c r="AZ532" s="62" t="str">
        <f t="shared" si="327"/>
        <v/>
      </c>
      <c r="BA532" s="62" t="str">
        <f t="shared" si="328"/>
        <v/>
      </c>
      <c r="BB532" s="62" t="str">
        <f t="shared" si="329"/>
        <v/>
      </c>
      <c r="BC532" s="62" t="str">
        <f t="shared" si="330"/>
        <v/>
      </c>
      <c r="BD532" s="69" t="str">
        <f t="shared" si="331"/>
        <v/>
      </c>
      <c r="BE532" s="69" t="str">
        <f t="shared" si="332"/>
        <v/>
      </c>
      <c r="BF532" s="69" t="str">
        <f>IF(Z532=Z533,"",SUM(AW$9:AW532)-SUM(BF$9:BF531))</f>
        <v/>
      </c>
      <c r="BG532" s="12">
        <f t="shared" si="297"/>
        <v>524</v>
      </c>
    </row>
    <row r="533" spans="1:59" ht="20.100000000000001" customHeight="1">
      <c r="A533" s="13">
        <f t="shared" si="296"/>
        <v>525</v>
      </c>
      <c r="B533" s="153"/>
      <c r="C533" s="33"/>
      <c r="D533" s="33"/>
      <c r="E533" s="154"/>
      <c r="F533" s="155"/>
      <c r="G533" s="156"/>
      <c r="H533" s="19" t="str">
        <f t="shared" si="298"/>
        <v/>
      </c>
      <c r="I533" s="157"/>
      <c r="J533" s="19" t="str">
        <f t="shared" si="299"/>
        <v/>
      </c>
      <c r="K533" s="33"/>
      <c r="L533" s="34"/>
      <c r="M533" s="34"/>
      <c r="N533" s="19" t="str">
        <f t="shared" si="300"/>
        <v/>
      </c>
      <c r="O533" s="157"/>
      <c r="P533" s="19" t="str">
        <f t="shared" si="301"/>
        <v/>
      </c>
      <c r="Q533" s="19" t="str">
        <f t="shared" si="302"/>
        <v/>
      </c>
      <c r="R533" s="22"/>
      <c r="S533" s="33"/>
      <c r="T533" s="35" t="str">
        <f>IF(E533="","",Instructions!$B$5)</f>
        <v/>
      </c>
      <c r="U533" s="75" t="str">
        <f>IF(E533="","",Instructions!$C$5)</f>
        <v/>
      </c>
      <c r="V533" s="87" t="str">
        <f t="shared" si="303"/>
        <v/>
      </c>
      <c r="W533" s="72" t="str">
        <f>IF(E533="","",VLOOKUP(D533,Supervisors!$B$9:$F$32,5,FALSE))</f>
        <v/>
      </c>
      <c r="X533" s="72" t="str">
        <f>IF(E533="","",VLOOKUP(D533,Supervisors!$B$9:$G$32,6,FALSE))</f>
        <v/>
      </c>
      <c r="Y533" s="20" t="str">
        <f t="shared" si="304"/>
        <v/>
      </c>
      <c r="Z533" s="20" t="str">
        <f t="shared" si="305"/>
        <v/>
      </c>
      <c r="AA533" s="20" t="str">
        <f t="shared" si="306"/>
        <v/>
      </c>
      <c r="AB533" s="20" t="str">
        <f t="shared" si="307"/>
        <v/>
      </c>
      <c r="AC533" s="20" t="str">
        <f t="shared" si="308"/>
        <v/>
      </c>
      <c r="AD533" s="20" t="str">
        <f t="shared" si="309"/>
        <v/>
      </c>
      <c r="AE533" s="20" t="str">
        <f>IF(E533="","",SUM( INDEX( $H$9, 1) : H533))</f>
        <v/>
      </c>
      <c r="AF533" s="20" t="str">
        <f t="shared" si="310"/>
        <v/>
      </c>
      <c r="AG533" s="20" t="str">
        <f>IF(E533="","",SUM($AF$9:AF533))</f>
        <v/>
      </c>
      <c r="AH533" s="43" t="str">
        <f t="shared" si="311"/>
        <v/>
      </c>
      <c r="AI533" s="20" t="str">
        <f t="shared" si="312"/>
        <v/>
      </c>
      <c r="AJ533" s="20" t="str">
        <f t="shared" si="313"/>
        <v/>
      </c>
      <c r="AK533" s="20" t="str">
        <f t="shared" si="314"/>
        <v/>
      </c>
      <c r="AL533" s="20" t="str">
        <f>IF(E533="","",SUM( INDEX($I$9, 1) : I533))</f>
        <v/>
      </c>
      <c r="AM533" s="20" t="str">
        <f t="shared" si="315"/>
        <v/>
      </c>
      <c r="AN533" s="20" t="str">
        <f>IF(E533="","",SUM( INDEX($AM$9, 1) : AM533))</f>
        <v/>
      </c>
      <c r="AO533" s="43" t="str">
        <f t="shared" si="316"/>
        <v/>
      </c>
      <c r="AP533" s="43" t="str">
        <f t="shared" si="317"/>
        <v/>
      </c>
      <c r="AQ533" s="35" t="str">
        <f t="shared" si="318"/>
        <v/>
      </c>
      <c r="AR533" s="35" t="str">
        <f t="shared" si="319"/>
        <v/>
      </c>
      <c r="AS533" s="35" t="str">
        <f t="shared" si="320"/>
        <v/>
      </c>
      <c r="AT533" s="35" t="str">
        <f t="shared" si="321"/>
        <v/>
      </c>
      <c r="AU533" s="35" t="str">
        <f t="shared" si="322"/>
        <v/>
      </c>
      <c r="AV533" s="35" t="str">
        <f t="shared" si="323"/>
        <v/>
      </c>
      <c r="AW533" s="58" t="str">
        <f t="shared" si="324"/>
        <v/>
      </c>
      <c r="AX533" s="62" t="str">
        <f t="shared" si="325"/>
        <v/>
      </c>
      <c r="AY533" s="62" t="str">
        <f t="shared" si="326"/>
        <v/>
      </c>
      <c r="AZ533" s="62" t="str">
        <f t="shared" si="327"/>
        <v/>
      </c>
      <c r="BA533" s="62" t="str">
        <f t="shared" si="328"/>
        <v/>
      </c>
      <c r="BB533" s="62" t="str">
        <f t="shared" si="329"/>
        <v/>
      </c>
      <c r="BC533" s="62" t="str">
        <f t="shared" si="330"/>
        <v/>
      </c>
      <c r="BD533" s="69" t="str">
        <f t="shared" si="331"/>
        <v/>
      </c>
      <c r="BE533" s="69" t="str">
        <f t="shared" si="332"/>
        <v/>
      </c>
      <c r="BF533" s="69" t="str">
        <f>IF(Z533=Z534,"",SUM(AW$9:AW533)-SUM(BF$9:BF532))</f>
        <v/>
      </c>
      <c r="BG533" s="12">
        <f t="shared" si="297"/>
        <v>525</v>
      </c>
    </row>
    <row r="534" spans="1:59" ht="20.100000000000001" customHeight="1">
      <c r="A534" s="13">
        <f t="shared" si="296"/>
        <v>526</v>
      </c>
      <c r="B534" s="153"/>
      <c r="C534" s="33"/>
      <c r="D534" s="33"/>
      <c r="E534" s="154"/>
      <c r="F534" s="155"/>
      <c r="G534" s="156"/>
      <c r="H534" s="19" t="str">
        <f t="shared" si="298"/>
        <v/>
      </c>
      <c r="I534" s="157"/>
      <c r="J534" s="19" t="str">
        <f t="shared" si="299"/>
        <v/>
      </c>
      <c r="K534" s="33"/>
      <c r="L534" s="34"/>
      <c r="M534" s="34"/>
      <c r="N534" s="19" t="str">
        <f t="shared" si="300"/>
        <v/>
      </c>
      <c r="O534" s="157"/>
      <c r="P534" s="19" t="str">
        <f t="shared" si="301"/>
        <v/>
      </c>
      <c r="Q534" s="19" t="str">
        <f t="shared" si="302"/>
        <v/>
      </c>
      <c r="R534" s="22"/>
      <c r="S534" s="33"/>
      <c r="T534" s="35" t="str">
        <f>IF(E534="","",Instructions!$B$5)</f>
        <v/>
      </c>
      <c r="U534" s="75" t="str">
        <f>IF(E534="","",Instructions!$C$5)</f>
        <v/>
      </c>
      <c r="V534" s="87" t="str">
        <f t="shared" si="303"/>
        <v/>
      </c>
      <c r="W534" s="72" t="str">
        <f>IF(E534="","",VLOOKUP(D534,Supervisors!$B$9:$F$32,5,FALSE))</f>
        <v/>
      </c>
      <c r="X534" s="72" t="str">
        <f>IF(E534="","",VLOOKUP(D534,Supervisors!$B$9:$G$32,6,FALSE))</f>
        <v/>
      </c>
      <c r="Y534" s="20" t="str">
        <f t="shared" si="304"/>
        <v/>
      </c>
      <c r="Z534" s="20" t="str">
        <f t="shared" si="305"/>
        <v/>
      </c>
      <c r="AA534" s="20" t="str">
        <f t="shared" si="306"/>
        <v/>
      </c>
      <c r="AB534" s="20" t="str">
        <f t="shared" si="307"/>
        <v/>
      </c>
      <c r="AC534" s="20" t="str">
        <f t="shared" si="308"/>
        <v/>
      </c>
      <c r="AD534" s="20" t="str">
        <f t="shared" si="309"/>
        <v/>
      </c>
      <c r="AE534" s="20" t="str">
        <f>IF(E534="","",SUM( INDEX( $H$9, 1) : H534))</f>
        <v/>
      </c>
      <c r="AF534" s="20" t="str">
        <f t="shared" si="310"/>
        <v/>
      </c>
      <c r="AG534" s="20" t="str">
        <f>IF(E534="","",SUM($AF$9:AF534))</f>
        <v/>
      </c>
      <c r="AH534" s="43" t="str">
        <f t="shared" si="311"/>
        <v/>
      </c>
      <c r="AI534" s="20" t="str">
        <f t="shared" si="312"/>
        <v/>
      </c>
      <c r="AJ534" s="20" t="str">
        <f t="shared" si="313"/>
        <v/>
      </c>
      <c r="AK534" s="20" t="str">
        <f t="shared" si="314"/>
        <v/>
      </c>
      <c r="AL534" s="20" t="str">
        <f>IF(E534="","",SUM( INDEX($I$9, 1) : I534))</f>
        <v/>
      </c>
      <c r="AM534" s="20" t="str">
        <f t="shared" si="315"/>
        <v/>
      </c>
      <c r="AN534" s="20" t="str">
        <f>IF(E534="","",SUM( INDEX($AM$9, 1) : AM534))</f>
        <v/>
      </c>
      <c r="AO534" s="43" t="str">
        <f t="shared" si="316"/>
        <v/>
      </c>
      <c r="AP534" s="43" t="str">
        <f t="shared" si="317"/>
        <v/>
      </c>
      <c r="AQ534" s="35" t="str">
        <f t="shared" si="318"/>
        <v/>
      </c>
      <c r="AR534" s="35" t="str">
        <f t="shared" si="319"/>
        <v/>
      </c>
      <c r="AS534" s="35" t="str">
        <f t="shared" si="320"/>
        <v/>
      </c>
      <c r="AT534" s="35" t="str">
        <f t="shared" si="321"/>
        <v/>
      </c>
      <c r="AU534" s="35" t="str">
        <f t="shared" si="322"/>
        <v/>
      </c>
      <c r="AV534" s="35" t="str">
        <f t="shared" si="323"/>
        <v/>
      </c>
      <c r="AW534" s="58" t="str">
        <f t="shared" si="324"/>
        <v/>
      </c>
      <c r="AX534" s="62" t="str">
        <f t="shared" si="325"/>
        <v/>
      </c>
      <c r="AY534" s="62" t="str">
        <f t="shared" si="326"/>
        <v/>
      </c>
      <c r="AZ534" s="62" t="str">
        <f t="shared" si="327"/>
        <v/>
      </c>
      <c r="BA534" s="62" t="str">
        <f t="shared" si="328"/>
        <v/>
      </c>
      <c r="BB534" s="62" t="str">
        <f t="shared" si="329"/>
        <v/>
      </c>
      <c r="BC534" s="62" t="str">
        <f t="shared" si="330"/>
        <v/>
      </c>
      <c r="BD534" s="69" t="str">
        <f t="shared" si="331"/>
        <v/>
      </c>
      <c r="BE534" s="69" t="str">
        <f t="shared" si="332"/>
        <v/>
      </c>
      <c r="BF534" s="69" t="str">
        <f>IF(Z534=Z535,"",SUM(AW$9:AW534)-SUM(BF$9:BF533))</f>
        <v/>
      </c>
      <c r="BG534" s="12">
        <f t="shared" si="297"/>
        <v>526</v>
      </c>
    </row>
    <row r="535" spans="1:59" ht="20.100000000000001" customHeight="1">
      <c r="A535" s="13">
        <f t="shared" si="296"/>
        <v>527</v>
      </c>
      <c r="B535" s="153"/>
      <c r="C535" s="33"/>
      <c r="D535" s="33"/>
      <c r="E535" s="154"/>
      <c r="F535" s="155"/>
      <c r="G535" s="156"/>
      <c r="H535" s="19" t="str">
        <f t="shared" si="298"/>
        <v/>
      </c>
      <c r="I535" s="157"/>
      <c r="J535" s="19" t="str">
        <f t="shared" si="299"/>
        <v/>
      </c>
      <c r="K535" s="33"/>
      <c r="L535" s="34"/>
      <c r="M535" s="34"/>
      <c r="N535" s="19" t="str">
        <f t="shared" si="300"/>
        <v/>
      </c>
      <c r="O535" s="157"/>
      <c r="P535" s="19" t="str">
        <f t="shared" si="301"/>
        <v/>
      </c>
      <c r="Q535" s="19" t="str">
        <f t="shared" si="302"/>
        <v/>
      </c>
      <c r="R535" s="22"/>
      <c r="S535" s="33"/>
      <c r="T535" s="35" t="str">
        <f>IF(E535="","",Instructions!$B$5)</f>
        <v/>
      </c>
      <c r="U535" s="75" t="str">
        <f>IF(E535="","",Instructions!$C$5)</f>
        <v/>
      </c>
      <c r="V535" s="87" t="str">
        <f t="shared" si="303"/>
        <v/>
      </c>
      <c r="W535" s="72" t="str">
        <f>IF(E535="","",VLOOKUP(D535,Supervisors!$B$9:$F$32,5,FALSE))</f>
        <v/>
      </c>
      <c r="X535" s="72" t="str">
        <f>IF(E535="","",VLOOKUP(D535,Supervisors!$B$9:$G$32,6,FALSE))</f>
        <v/>
      </c>
      <c r="Y535" s="20" t="str">
        <f t="shared" si="304"/>
        <v/>
      </c>
      <c r="Z535" s="20" t="str">
        <f t="shared" si="305"/>
        <v/>
      </c>
      <c r="AA535" s="20" t="str">
        <f t="shared" si="306"/>
        <v/>
      </c>
      <c r="AB535" s="20" t="str">
        <f t="shared" si="307"/>
        <v/>
      </c>
      <c r="AC535" s="20" t="str">
        <f t="shared" si="308"/>
        <v/>
      </c>
      <c r="AD535" s="20" t="str">
        <f t="shared" si="309"/>
        <v/>
      </c>
      <c r="AE535" s="20" t="str">
        <f>IF(E535="","",SUM( INDEX( $H$9, 1) : H535))</f>
        <v/>
      </c>
      <c r="AF535" s="20" t="str">
        <f t="shared" si="310"/>
        <v/>
      </c>
      <c r="AG535" s="20" t="str">
        <f>IF(E535="","",SUM($AF$9:AF535))</f>
        <v/>
      </c>
      <c r="AH535" s="43" t="str">
        <f t="shared" si="311"/>
        <v/>
      </c>
      <c r="AI535" s="20" t="str">
        <f t="shared" si="312"/>
        <v/>
      </c>
      <c r="AJ535" s="20" t="str">
        <f t="shared" si="313"/>
        <v/>
      </c>
      <c r="AK535" s="20" t="str">
        <f t="shared" si="314"/>
        <v/>
      </c>
      <c r="AL535" s="20" t="str">
        <f>IF(E535="","",SUM( INDEX($I$9, 1) : I535))</f>
        <v/>
      </c>
      <c r="AM535" s="20" t="str">
        <f t="shared" si="315"/>
        <v/>
      </c>
      <c r="AN535" s="20" t="str">
        <f>IF(E535="","",SUM( INDEX($AM$9, 1) : AM535))</f>
        <v/>
      </c>
      <c r="AO535" s="43" t="str">
        <f t="shared" si="316"/>
        <v/>
      </c>
      <c r="AP535" s="43" t="str">
        <f t="shared" si="317"/>
        <v/>
      </c>
      <c r="AQ535" s="35" t="str">
        <f t="shared" si="318"/>
        <v/>
      </c>
      <c r="AR535" s="35" t="str">
        <f t="shared" si="319"/>
        <v/>
      </c>
      <c r="AS535" s="35" t="str">
        <f t="shared" si="320"/>
        <v/>
      </c>
      <c r="AT535" s="35" t="str">
        <f t="shared" si="321"/>
        <v/>
      </c>
      <c r="AU535" s="35" t="str">
        <f t="shared" si="322"/>
        <v/>
      </c>
      <c r="AV535" s="35" t="str">
        <f t="shared" si="323"/>
        <v/>
      </c>
      <c r="AW535" s="58" t="str">
        <f t="shared" si="324"/>
        <v/>
      </c>
      <c r="AX535" s="62" t="str">
        <f t="shared" si="325"/>
        <v/>
      </c>
      <c r="AY535" s="62" t="str">
        <f t="shared" si="326"/>
        <v/>
      </c>
      <c r="AZ535" s="62" t="str">
        <f t="shared" si="327"/>
        <v/>
      </c>
      <c r="BA535" s="62" t="str">
        <f t="shared" si="328"/>
        <v/>
      </c>
      <c r="BB535" s="62" t="str">
        <f t="shared" si="329"/>
        <v/>
      </c>
      <c r="BC535" s="62" t="str">
        <f t="shared" si="330"/>
        <v/>
      </c>
      <c r="BD535" s="69" t="str">
        <f t="shared" si="331"/>
        <v/>
      </c>
      <c r="BE535" s="69" t="str">
        <f t="shared" si="332"/>
        <v/>
      </c>
      <c r="BF535" s="69" t="str">
        <f>IF(Z535=Z536,"",SUM(AW$9:AW535)-SUM(BF$9:BF534))</f>
        <v/>
      </c>
      <c r="BG535" s="12">
        <f t="shared" si="297"/>
        <v>527</v>
      </c>
    </row>
    <row r="536" spans="1:59" ht="20.100000000000001" customHeight="1">
      <c r="A536" s="13">
        <f t="shared" si="296"/>
        <v>528</v>
      </c>
      <c r="B536" s="153"/>
      <c r="C536" s="33"/>
      <c r="D536" s="33"/>
      <c r="E536" s="154"/>
      <c r="F536" s="155"/>
      <c r="G536" s="156"/>
      <c r="H536" s="19" t="str">
        <f t="shared" si="298"/>
        <v/>
      </c>
      <c r="I536" s="157"/>
      <c r="J536" s="19" t="str">
        <f t="shared" si="299"/>
        <v/>
      </c>
      <c r="K536" s="33"/>
      <c r="L536" s="34"/>
      <c r="M536" s="34"/>
      <c r="N536" s="19" t="str">
        <f t="shared" si="300"/>
        <v/>
      </c>
      <c r="O536" s="157"/>
      <c r="P536" s="19" t="str">
        <f t="shared" si="301"/>
        <v/>
      </c>
      <c r="Q536" s="19" t="str">
        <f t="shared" si="302"/>
        <v/>
      </c>
      <c r="R536" s="22"/>
      <c r="S536" s="33"/>
      <c r="T536" s="35" t="str">
        <f>IF(E536="","",Instructions!$B$5)</f>
        <v/>
      </c>
      <c r="U536" s="75" t="str">
        <f>IF(E536="","",Instructions!$C$5)</f>
        <v/>
      </c>
      <c r="V536" s="87" t="str">
        <f t="shared" si="303"/>
        <v/>
      </c>
      <c r="W536" s="72" t="str">
        <f>IF(E536="","",VLOOKUP(D536,Supervisors!$B$9:$F$32,5,FALSE))</f>
        <v/>
      </c>
      <c r="X536" s="72" t="str">
        <f>IF(E536="","",VLOOKUP(D536,Supervisors!$B$9:$G$32,6,FALSE))</f>
        <v/>
      </c>
      <c r="Y536" s="20" t="str">
        <f t="shared" si="304"/>
        <v/>
      </c>
      <c r="Z536" s="20" t="str">
        <f t="shared" si="305"/>
        <v/>
      </c>
      <c r="AA536" s="20" t="str">
        <f t="shared" si="306"/>
        <v/>
      </c>
      <c r="AB536" s="20" t="str">
        <f t="shared" si="307"/>
        <v/>
      </c>
      <c r="AC536" s="20" t="str">
        <f t="shared" si="308"/>
        <v/>
      </c>
      <c r="AD536" s="20" t="str">
        <f t="shared" si="309"/>
        <v/>
      </c>
      <c r="AE536" s="20" t="str">
        <f>IF(E536="","",SUM( INDEX( $H$9, 1) : H536))</f>
        <v/>
      </c>
      <c r="AF536" s="20" t="str">
        <f t="shared" si="310"/>
        <v/>
      </c>
      <c r="AG536" s="20" t="str">
        <f>IF(E536="","",SUM($AF$9:AF536))</f>
        <v/>
      </c>
      <c r="AH536" s="43" t="str">
        <f t="shared" si="311"/>
        <v/>
      </c>
      <c r="AI536" s="20" t="str">
        <f t="shared" si="312"/>
        <v/>
      </c>
      <c r="AJ536" s="20" t="str">
        <f t="shared" si="313"/>
        <v/>
      </c>
      <c r="AK536" s="20" t="str">
        <f t="shared" si="314"/>
        <v/>
      </c>
      <c r="AL536" s="20" t="str">
        <f>IF(E536="","",SUM( INDEX($I$9, 1) : I536))</f>
        <v/>
      </c>
      <c r="AM536" s="20" t="str">
        <f t="shared" si="315"/>
        <v/>
      </c>
      <c r="AN536" s="20" t="str">
        <f>IF(E536="","",SUM( INDEX($AM$9, 1) : AM536))</f>
        <v/>
      </c>
      <c r="AO536" s="43" t="str">
        <f t="shared" si="316"/>
        <v/>
      </c>
      <c r="AP536" s="43" t="str">
        <f t="shared" si="317"/>
        <v/>
      </c>
      <c r="AQ536" s="35" t="str">
        <f t="shared" si="318"/>
        <v/>
      </c>
      <c r="AR536" s="35" t="str">
        <f t="shared" si="319"/>
        <v/>
      </c>
      <c r="AS536" s="35" t="str">
        <f t="shared" si="320"/>
        <v/>
      </c>
      <c r="AT536" s="35" t="str">
        <f t="shared" si="321"/>
        <v/>
      </c>
      <c r="AU536" s="35" t="str">
        <f t="shared" si="322"/>
        <v/>
      </c>
      <c r="AV536" s="35" t="str">
        <f t="shared" si="323"/>
        <v/>
      </c>
      <c r="AW536" s="58" t="str">
        <f t="shared" si="324"/>
        <v/>
      </c>
      <c r="AX536" s="62" t="str">
        <f t="shared" si="325"/>
        <v/>
      </c>
      <c r="AY536" s="62" t="str">
        <f t="shared" si="326"/>
        <v/>
      </c>
      <c r="AZ536" s="62" t="str">
        <f t="shared" si="327"/>
        <v/>
      </c>
      <c r="BA536" s="62" t="str">
        <f t="shared" si="328"/>
        <v/>
      </c>
      <c r="BB536" s="62" t="str">
        <f t="shared" si="329"/>
        <v/>
      </c>
      <c r="BC536" s="62" t="str">
        <f t="shared" si="330"/>
        <v/>
      </c>
      <c r="BD536" s="69" t="str">
        <f t="shared" si="331"/>
        <v/>
      </c>
      <c r="BE536" s="69" t="str">
        <f t="shared" si="332"/>
        <v/>
      </c>
      <c r="BF536" s="69" t="str">
        <f>IF(Z536=Z537,"",SUM(AW$9:AW536)-SUM(BF$9:BF535))</f>
        <v/>
      </c>
      <c r="BG536" s="12">
        <f t="shared" si="297"/>
        <v>528</v>
      </c>
    </row>
    <row r="537" spans="1:59" ht="20.100000000000001" customHeight="1">
      <c r="A537" s="13">
        <f t="shared" si="296"/>
        <v>529</v>
      </c>
      <c r="B537" s="153"/>
      <c r="C537" s="33"/>
      <c r="D537" s="33"/>
      <c r="E537" s="154"/>
      <c r="F537" s="155"/>
      <c r="G537" s="156"/>
      <c r="H537" s="19" t="str">
        <f t="shared" si="298"/>
        <v/>
      </c>
      <c r="I537" s="157"/>
      <c r="J537" s="19" t="str">
        <f t="shared" si="299"/>
        <v/>
      </c>
      <c r="K537" s="33"/>
      <c r="L537" s="34"/>
      <c r="M537" s="34"/>
      <c r="N537" s="19" t="str">
        <f t="shared" si="300"/>
        <v/>
      </c>
      <c r="O537" s="157"/>
      <c r="P537" s="19" t="str">
        <f t="shared" si="301"/>
        <v/>
      </c>
      <c r="Q537" s="19" t="str">
        <f t="shared" si="302"/>
        <v/>
      </c>
      <c r="R537" s="22"/>
      <c r="S537" s="33"/>
      <c r="T537" s="35" t="str">
        <f>IF(E537="","",Instructions!$B$5)</f>
        <v/>
      </c>
      <c r="U537" s="75" t="str">
        <f>IF(E537="","",Instructions!$C$5)</f>
        <v/>
      </c>
      <c r="V537" s="87" t="str">
        <f t="shared" si="303"/>
        <v/>
      </c>
      <c r="W537" s="72" t="str">
        <f>IF(E537="","",VLOOKUP(D537,Supervisors!$B$9:$F$32,5,FALSE))</f>
        <v/>
      </c>
      <c r="X537" s="72" t="str">
        <f>IF(E537="","",VLOOKUP(D537,Supervisors!$B$9:$G$32,6,FALSE))</f>
        <v/>
      </c>
      <c r="Y537" s="20" t="str">
        <f t="shared" si="304"/>
        <v/>
      </c>
      <c r="Z537" s="20" t="str">
        <f t="shared" si="305"/>
        <v/>
      </c>
      <c r="AA537" s="20" t="str">
        <f t="shared" si="306"/>
        <v/>
      </c>
      <c r="AB537" s="20" t="str">
        <f t="shared" si="307"/>
        <v/>
      </c>
      <c r="AC537" s="20" t="str">
        <f t="shared" si="308"/>
        <v/>
      </c>
      <c r="AD537" s="20" t="str">
        <f t="shared" si="309"/>
        <v/>
      </c>
      <c r="AE537" s="20" t="str">
        <f>IF(E537="","",SUM( INDEX( $H$9, 1) : H537))</f>
        <v/>
      </c>
      <c r="AF537" s="20" t="str">
        <f t="shared" si="310"/>
        <v/>
      </c>
      <c r="AG537" s="20" t="str">
        <f>IF(E537="","",SUM($AF$9:AF537))</f>
        <v/>
      </c>
      <c r="AH537" s="43" t="str">
        <f t="shared" si="311"/>
        <v/>
      </c>
      <c r="AI537" s="20" t="str">
        <f t="shared" si="312"/>
        <v/>
      </c>
      <c r="AJ537" s="20" t="str">
        <f t="shared" si="313"/>
        <v/>
      </c>
      <c r="AK537" s="20" t="str">
        <f t="shared" si="314"/>
        <v/>
      </c>
      <c r="AL537" s="20" t="str">
        <f>IF(E537="","",SUM( INDEX($I$9, 1) : I537))</f>
        <v/>
      </c>
      <c r="AM537" s="20" t="str">
        <f t="shared" si="315"/>
        <v/>
      </c>
      <c r="AN537" s="20" t="str">
        <f>IF(E537="","",SUM( INDEX($AM$9, 1) : AM537))</f>
        <v/>
      </c>
      <c r="AO537" s="43" t="str">
        <f t="shared" si="316"/>
        <v/>
      </c>
      <c r="AP537" s="43" t="str">
        <f t="shared" si="317"/>
        <v/>
      </c>
      <c r="AQ537" s="35" t="str">
        <f t="shared" si="318"/>
        <v/>
      </c>
      <c r="AR537" s="35" t="str">
        <f t="shared" si="319"/>
        <v/>
      </c>
      <c r="AS537" s="35" t="str">
        <f t="shared" si="320"/>
        <v/>
      </c>
      <c r="AT537" s="35" t="str">
        <f t="shared" si="321"/>
        <v/>
      </c>
      <c r="AU537" s="35" t="str">
        <f t="shared" si="322"/>
        <v/>
      </c>
      <c r="AV537" s="35" t="str">
        <f t="shared" si="323"/>
        <v/>
      </c>
      <c r="AW537" s="58" t="str">
        <f t="shared" si="324"/>
        <v/>
      </c>
      <c r="AX537" s="62" t="str">
        <f t="shared" si="325"/>
        <v/>
      </c>
      <c r="AY537" s="62" t="str">
        <f t="shared" si="326"/>
        <v/>
      </c>
      <c r="AZ537" s="62" t="str">
        <f t="shared" si="327"/>
        <v/>
      </c>
      <c r="BA537" s="62" t="str">
        <f t="shared" si="328"/>
        <v/>
      </c>
      <c r="BB537" s="62" t="str">
        <f t="shared" si="329"/>
        <v/>
      </c>
      <c r="BC537" s="62" t="str">
        <f t="shared" si="330"/>
        <v/>
      </c>
      <c r="BD537" s="69" t="str">
        <f t="shared" si="331"/>
        <v/>
      </c>
      <c r="BE537" s="69" t="str">
        <f t="shared" si="332"/>
        <v/>
      </c>
      <c r="BF537" s="69" t="str">
        <f>IF(Z537=Z538,"",SUM(AW$9:AW537)-SUM(BF$9:BF536))</f>
        <v/>
      </c>
      <c r="BG537" s="12">
        <f t="shared" si="297"/>
        <v>529</v>
      </c>
    </row>
    <row r="538" spans="1:59" ht="20.100000000000001" customHeight="1">
      <c r="A538" s="13">
        <f t="shared" si="296"/>
        <v>530</v>
      </c>
      <c r="B538" s="153"/>
      <c r="C538" s="33"/>
      <c r="D538" s="33"/>
      <c r="E538" s="154"/>
      <c r="F538" s="155"/>
      <c r="G538" s="156"/>
      <c r="H538" s="19" t="str">
        <f t="shared" si="298"/>
        <v/>
      </c>
      <c r="I538" s="157"/>
      <c r="J538" s="19" t="str">
        <f t="shared" si="299"/>
        <v/>
      </c>
      <c r="K538" s="33"/>
      <c r="L538" s="34"/>
      <c r="M538" s="34"/>
      <c r="N538" s="19" t="str">
        <f t="shared" si="300"/>
        <v/>
      </c>
      <c r="O538" s="157"/>
      <c r="P538" s="19" t="str">
        <f t="shared" si="301"/>
        <v/>
      </c>
      <c r="Q538" s="19" t="str">
        <f t="shared" si="302"/>
        <v/>
      </c>
      <c r="R538" s="22"/>
      <c r="S538" s="33"/>
      <c r="T538" s="35" t="str">
        <f>IF(E538="","",Instructions!$B$5)</f>
        <v/>
      </c>
      <c r="U538" s="75" t="str">
        <f>IF(E538="","",Instructions!$C$5)</f>
        <v/>
      </c>
      <c r="V538" s="87" t="str">
        <f t="shared" si="303"/>
        <v/>
      </c>
      <c r="W538" s="72" t="str">
        <f>IF(E538="","",VLOOKUP(D538,Supervisors!$B$9:$F$32,5,FALSE))</f>
        <v/>
      </c>
      <c r="X538" s="72" t="str">
        <f>IF(E538="","",VLOOKUP(D538,Supervisors!$B$9:$G$32,6,FALSE))</f>
        <v/>
      </c>
      <c r="Y538" s="20" t="str">
        <f t="shared" si="304"/>
        <v/>
      </c>
      <c r="Z538" s="20" t="str">
        <f t="shared" si="305"/>
        <v/>
      </c>
      <c r="AA538" s="20" t="str">
        <f t="shared" si="306"/>
        <v/>
      </c>
      <c r="AB538" s="20" t="str">
        <f t="shared" si="307"/>
        <v/>
      </c>
      <c r="AC538" s="20" t="str">
        <f t="shared" si="308"/>
        <v/>
      </c>
      <c r="AD538" s="20" t="str">
        <f t="shared" si="309"/>
        <v/>
      </c>
      <c r="AE538" s="20" t="str">
        <f>IF(E538="","",SUM( INDEX( $H$9, 1) : H538))</f>
        <v/>
      </c>
      <c r="AF538" s="20" t="str">
        <f t="shared" si="310"/>
        <v/>
      </c>
      <c r="AG538" s="20" t="str">
        <f>IF(E538="","",SUM($AF$9:AF538))</f>
        <v/>
      </c>
      <c r="AH538" s="43" t="str">
        <f t="shared" si="311"/>
        <v/>
      </c>
      <c r="AI538" s="20" t="str">
        <f t="shared" si="312"/>
        <v/>
      </c>
      <c r="AJ538" s="20" t="str">
        <f t="shared" si="313"/>
        <v/>
      </c>
      <c r="AK538" s="20" t="str">
        <f t="shared" si="314"/>
        <v/>
      </c>
      <c r="AL538" s="20" t="str">
        <f>IF(E538="","",SUM( INDEX($I$9, 1) : I538))</f>
        <v/>
      </c>
      <c r="AM538" s="20" t="str">
        <f t="shared" si="315"/>
        <v/>
      </c>
      <c r="AN538" s="20" t="str">
        <f>IF(E538="","",SUM( INDEX($AM$9, 1) : AM538))</f>
        <v/>
      </c>
      <c r="AO538" s="43" t="str">
        <f t="shared" si="316"/>
        <v/>
      </c>
      <c r="AP538" s="43" t="str">
        <f t="shared" si="317"/>
        <v/>
      </c>
      <c r="AQ538" s="35" t="str">
        <f t="shared" si="318"/>
        <v/>
      </c>
      <c r="AR538" s="35" t="str">
        <f t="shared" si="319"/>
        <v/>
      </c>
      <c r="AS538" s="35" t="str">
        <f t="shared" si="320"/>
        <v/>
      </c>
      <c r="AT538" s="35" t="str">
        <f t="shared" si="321"/>
        <v/>
      </c>
      <c r="AU538" s="35" t="str">
        <f t="shared" si="322"/>
        <v/>
      </c>
      <c r="AV538" s="35" t="str">
        <f t="shared" si="323"/>
        <v/>
      </c>
      <c r="AW538" s="58" t="str">
        <f t="shared" si="324"/>
        <v/>
      </c>
      <c r="AX538" s="62" t="str">
        <f t="shared" si="325"/>
        <v/>
      </c>
      <c r="AY538" s="62" t="str">
        <f t="shared" si="326"/>
        <v/>
      </c>
      <c r="AZ538" s="62" t="str">
        <f t="shared" si="327"/>
        <v/>
      </c>
      <c r="BA538" s="62" t="str">
        <f t="shared" si="328"/>
        <v/>
      </c>
      <c r="BB538" s="62" t="str">
        <f t="shared" si="329"/>
        <v/>
      </c>
      <c r="BC538" s="62" t="str">
        <f t="shared" si="330"/>
        <v/>
      </c>
      <c r="BD538" s="69" t="str">
        <f t="shared" si="331"/>
        <v/>
      </c>
      <c r="BE538" s="69" t="str">
        <f t="shared" si="332"/>
        <v/>
      </c>
      <c r="BF538" s="69" t="str">
        <f>IF(Z538=Z539,"",SUM(AW$9:AW538)-SUM(BF$9:BF537))</f>
        <v/>
      </c>
      <c r="BG538" s="12">
        <f t="shared" si="297"/>
        <v>530</v>
      </c>
    </row>
    <row r="539" spans="1:59" ht="20.100000000000001" customHeight="1">
      <c r="A539" s="13">
        <f t="shared" si="296"/>
        <v>531</v>
      </c>
      <c r="B539" s="153"/>
      <c r="C539" s="33"/>
      <c r="D539" s="33"/>
      <c r="E539" s="154"/>
      <c r="F539" s="155"/>
      <c r="G539" s="156"/>
      <c r="H539" s="19" t="str">
        <f t="shared" si="298"/>
        <v/>
      </c>
      <c r="I539" s="157"/>
      <c r="J539" s="19" t="str">
        <f t="shared" si="299"/>
        <v/>
      </c>
      <c r="K539" s="33"/>
      <c r="L539" s="34"/>
      <c r="M539" s="34"/>
      <c r="N539" s="19" t="str">
        <f t="shared" si="300"/>
        <v/>
      </c>
      <c r="O539" s="157"/>
      <c r="P539" s="19" t="str">
        <f t="shared" si="301"/>
        <v/>
      </c>
      <c r="Q539" s="19" t="str">
        <f t="shared" si="302"/>
        <v/>
      </c>
      <c r="R539" s="22"/>
      <c r="S539" s="33"/>
      <c r="T539" s="35" t="str">
        <f>IF(E539="","",Instructions!$B$5)</f>
        <v/>
      </c>
      <c r="U539" s="75" t="str">
        <f>IF(E539="","",Instructions!$C$5)</f>
        <v/>
      </c>
      <c r="V539" s="87" t="str">
        <f t="shared" si="303"/>
        <v/>
      </c>
      <c r="W539" s="72" t="str">
        <f>IF(E539="","",VLOOKUP(D539,Supervisors!$B$9:$F$32,5,FALSE))</f>
        <v/>
      </c>
      <c r="X539" s="72" t="str">
        <f>IF(E539="","",VLOOKUP(D539,Supervisors!$B$9:$G$32,6,FALSE))</f>
        <v/>
      </c>
      <c r="Y539" s="20" t="str">
        <f t="shared" si="304"/>
        <v/>
      </c>
      <c r="Z539" s="20" t="str">
        <f t="shared" si="305"/>
        <v/>
      </c>
      <c r="AA539" s="20" t="str">
        <f t="shared" si="306"/>
        <v/>
      </c>
      <c r="AB539" s="20" t="str">
        <f t="shared" si="307"/>
        <v/>
      </c>
      <c r="AC539" s="20" t="str">
        <f t="shared" si="308"/>
        <v/>
      </c>
      <c r="AD539" s="20" t="str">
        <f t="shared" si="309"/>
        <v/>
      </c>
      <c r="AE539" s="20" t="str">
        <f>IF(E539="","",SUM( INDEX( $H$9, 1) : H539))</f>
        <v/>
      </c>
      <c r="AF539" s="20" t="str">
        <f t="shared" si="310"/>
        <v/>
      </c>
      <c r="AG539" s="20" t="str">
        <f>IF(E539="","",SUM($AF$9:AF539))</f>
        <v/>
      </c>
      <c r="AH539" s="43" t="str">
        <f t="shared" si="311"/>
        <v/>
      </c>
      <c r="AI539" s="20" t="str">
        <f t="shared" si="312"/>
        <v/>
      </c>
      <c r="AJ539" s="20" t="str">
        <f t="shared" si="313"/>
        <v/>
      </c>
      <c r="AK539" s="20" t="str">
        <f t="shared" si="314"/>
        <v/>
      </c>
      <c r="AL539" s="20" t="str">
        <f>IF(E539="","",SUM( INDEX($I$9, 1) : I539))</f>
        <v/>
      </c>
      <c r="AM539" s="20" t="str">
        <f t="shared" si="315"/>
        <v/>
      </c>
      <c r="AN539" s="20" t="str">
        <f>IF(E539="","",SUM( INDEX($AM$9, 1) : AM539))</f>
        <v/>
      </c>
      <c r="AO539" s="43" t="str">
        <f t="shared" si="316"/>
        <v/>
      </c>
      <c r="AP539" s="43" t="str">
        <f t="shared" si="317"/>
        <v/>
      </c>
      <c r="AQ539" s="35" t="str">
        <f t="shared" si="318"/>
        <v/>
      </c>
      <c r="AR539" s="35" t="str">
        <f t="shared" si="319"/>
        <v/>
      </c>
      <c r="AS539" s="35" t="str">
        <f t="shared" si="320"/>
        <v/>
      </c>
      <c r="AT539" s="35" t="str">
        <f t="shared" si="321"/>
        <v/>
      </c>
      <c r="AU539" s="35" t="str">
        <f t="shared" si="322"/>
        <v/>
      </c>
      <c r="AV539" s="35" t="str">
        <f t="shared" si="323"/>
        <v/>
      </c>
      <c r="AW539" s="58" t="str">
        <f t="shared" si="324"/>
        <v/>
      </c>
      <c r="AX539" s="62" t="str">
        <f t="shared" si="325"/>
        <v/>
      </c>
      <c r="AY539" s="62" t="str">
        <f t="shared" si="326"/>
        <v/>
      </c>
      <c r="AZ539" s="62" t="str">
        <f t="shared" si="327"/>
        <v/>
      </c>
      <c r="BA539" s="62" t="str">
        <f t="shared" si="328"/>
        <v/>
      </c>
      <c r="BB539" s="62" t="str">
        <f t="shared" si="329"/>
        <v/>
      </c>
      <c r="BC539" s="62" t="str">
        <f t="shared" si="330"/>
        <v/>
      </c>
      <c r="BD539" s="69" t="str">
        <f t="shared" si="331"/>
        <v/>
      </c>
      <c r="BE539" s="69" t="str">
        <f t="shared" si="332"/>
        <v/>
      </c>
      <c r="BF539" s="69" t="str">
        <f>IF(Z539=Z540,"",SUM(AW$9:AW539)-SUM(BF$9:BF538))</f>
        <v/>
      </c>
      <c r="BG539" s="12">
        <f t="shared" si="297"/>
        <v>531</v>
      </c>
    </row>
    <row r="540" spans="1:59" ht="20.100000000000001" customHeight="1">
      <c r="A540" s="13">
        <f t="shared" si="296"/>
        <v>532</v>
      </c>
      <c r="B540" s="153"/>
      <c r="C540" s="33"/>
      <c r="D540" s="33"/>
      <c r="E540" s="154"/>
      <c r="F540" s="155"/>
      <c r="G540" s="156"/>
      <c r="H540" s="19" t="str">
        <f t="shared" si="298"/>
        <v/>
      </c>
      <c r="I540" s="157"/>
      <c r="J540" s="19" t="str">
        <f t="shared" si="299"/>
        <v/>
      </c>
      <c r="K540" s="33"/>
      <c r="L540" s="34"/>
      <c r="M540" s="34"/>
      <c r="N540" s="19" t="str">
        <f t="shared" si="300"/>
        <v/>
      </c>
      <c r="O540" s="157"/>
      <c r="P540" s="19" t="str">
        <f t="shared" si="301"/>
        <v/>
      </c>
      <c r="Q540" s="19" t="str">
        <f t="shared" si="302"/>
        <v/>
      </c>
      <c r="R540" s="22"/>
      <c r="S540" s="33"/>
      <c r="T540" s="35" t="str">
        <f>IF(E540="","",Instructions!$B$5)</f>
        <v/>
      </c>
      <c r="U540" s="75" t="str">
        <f>IF(E540="","",Instructions!$C$5)</f>
        <v/>
      </c>
      <c r="V540" s="87" t="str">
        <f t="shared" si="303"/>
        <v/>
      </c>
      <c r="W540" s="72" t="str">
        <f>IF(E540="","",VLOOKUP(D540,Supervisors!$B$9:$F$32,5,FALSE))</f>
        <v/>
      </c>
      <c r="X540" s="72" t="str">
        <f>IF(E540="","",VLOOKUP(D540,Supervisors!$B$9:$G$32,6,FALSE))</f>
        <v/>
      </c>
      <c r="Y540" s="20" t="str">
        <f t="shared" si="304"/>
        <v/>
      </c>
      <c r="Z540" s="20" t="str">
        <f t="shared" si="305"/>
        <v/>
      </c>
      <c r="AA540" s="20" t="str">
        <f t="shared" si="306"/>
        <v/>
      </c>
      <c r="AB540" s="20" t="str">
        <f t="shared" si="307"/>
        <v/>
      </c>
      <c r="AC540" s="20" t="str">
        <f t="shared" si="308"/>
        <v/>
      </c>
      <c r="AD540" s="20" t="str">
        <f t="shared" si="309"/>
        <v/>
      </c>
      <c r="AE540" s="20" t="str">
        <f>IF(E540="","",SUM( INDEX( $H$9, 1) : H540))</f>
        <v/>
      </c>
      <c r="AF540" s="20" t="str">
        <f t="shared" si="310"/>
        <v/>
      </c>
      <c r="AG540" s="20" t="str">
        <f>IF(E540="","",SUM($AF$9:AF540))</f>
        <v/>
      </c>
      <c r="AH540" s="43" t="str">
        <f t="shared" si="311"/>
        <v/>
      </c>
      <c r="AI540" s="20" t="str">
        <f t="shared" si="312"/>
        <v/>
      </c>
      <c r="AJ540" s="20" t="str">
        <f t="shared" si="313"/>
        <v/>
      </c>
      <c r="AK540" s="20" t="str">
        <f t="shared" si="314"/>
        <v/>
      </c>
      <c r="AL540" s="20" t="str">
        <f>IF(E540="","",SUM( INDEX($I$9, 1) : I540))</f>
        <v/>
      </c>
      <c r="AM540" s="20" t="str">
        <f t="shared" si="315"/>
        <v/>
      </c>
      <c r="AN540" s="20" t="str">
        <f>IF(E540="","",SUM( INDEX($AM$9, 1) : AM540))</f>
        <v/>
      </c>
      <c r="AO540" s="43" t="str">
        <f t="shared" si="316"/>
        <v/>
      </c>
      <c r="AP540" s="43" t="str">
        <f t="shared" si="317"/>
        <v/>
      </c>
      <c r="AQ540" s="35" t="str">
        <f t="shared" si="318"/>
        <v/>
      </c>
      <c r="AR540" s="35" t="str">
        <f t="shared" si="319"/>
        <v/>
      </c>
      <c r="AS540" s="35" t="str">
        <f t="shared" si="320"/>
        <v/>
      </c>
      <c r="AT540" s="35" t="str">
        <f t="shared" si="321"/>
        <v/>
      </c>
      <c r="AU540" s="35" t="str">
        <f t="shared" si="322"/>
        <v/>
      </c>
      <c r="AV540" s="35" t="str">
        <f t="shared" si="323"/>
        <v/>
      </c>
      <c r="AW540" s="58" t="str">
        <f t="shared" si="324"/>
        <v/>
      </c>
      <c r="AX540" s="62" t="str">
        <f t="shared" si="325"/>
        <v/>
      </c>
      <c r="AY540" s="62" t="str">
        <f t="shared" si="326"/>
        <v/>
      </c>
      <c r="AZ540" s="62" t="str">
        <f t="shared" si="327"/>
        <v/>
      </c>
      <c r="BA540" s="62" t="str">
        <f t="shared" si="328"/>
        <v/>
      </c>
      <c r="BB540" s="62" t="str">
        <f t="shared" si="329"/>
        <v/>
      </c>
      <c r="BC540" s="62" t="str">
        <f t="shared" si="330"/>
        <v/>
      </c>
      <c r="BD540" s="69" t="str">
        <f t="shared" si="331"/>
        <v/>
      </c>
      <c r="BE540" s="69" t="str">
        <f t="shared" si="332"/>
        <v/>
      </c>
      <c r="BF540" s="69" t="str">
        <f>IF(Z540=Z541,"",SUM(AW$9:AW540)-SUM(BF$9:BF539))</f>
        <v/>
      </c>
      <c r="BG540" s="12">
        <f t="shared" si="297"/>
        <v>532</v>
      </c>
    </row>
    <row r="541" spans="1:59" ht="20.100000000000001" customHeight="1">
      <c r="A541" s="13">
        <f t="shared" si="296"/>
        <v>533</v>
      </c>
      <c r="B541" s="153"/>
      <c r="C541" s="33"/>
      <c r="D541" s="33"/>
      <c r="E541" s="154"/>
      <c r="F541" s="155"/>
      <c r="G541" s="156"/>
      <c r="H541" s="19" t="str">
        <f t="shared" si="298"/>
        <v/>
      </c>
      <c r="I541" s="157"/>
      <c r="J541" s="19" t="str">
        <f t="shared" si="299"/>
        <v/>
      </c>
      <c r="K541" s="33"/>
      <c r="L541" s="34"/>
      <c r="M541" s="34"/>
      <c r="N541" s="19" t="str">
        <f t="shared" si="300"/>
        <v/>
      </c>
      <c r="O541" s="157"/>
      <c r="P541" s="19" t="str">
        <f t="shared" si="301"/>
        <v/>
      </c>
      <c r="Q541" s="19" t="str">
        <f t="shared" si="302"/>
        <v/>
      </c>
      <c r="R541" s="22"/>
      <c r="S541" s="33"/>
      <c r="T541" s="35" t="str">
        <f>IF(E541="","",Instructions!$B$5)</f>
        <v/>
      </c>
      <c r="U541" s="75" t="str">
        <f>IF(E541="","",Instructions!$C$5)</f>
        <v/>
      </c>
      <c r="V541" s="87" t="str">
        <f t="shared" si="303"/>
        <v/>
      </c>
      <c r="W541" s="72" t="str">
        <f>IF(E541="","",VLOOKUP(D541,Supervisors!$B$9:$F$32,5,FALSE))</f>
        <v/>
      </c>
      <c r="X541" s="72" t="str">
        <f>IF(E541="","",VLOOKUP(D541,Supervisors!$B$9:$G$32,6,FALSE))</f>
        <v/>
      </c>
      <c r="Y541" s="20" t="str">
        <f t="shared" si="304"/>
        <v/>
      </c>
      <c r="Z541" s="20" t="str">
        <f t="shared" si="305"/>
        <v/>
      </c>
      <c r="AA541" s="20" t="str">
        <f t="shared" si="306"/>
        <v/>
      </c>
      <c r="AB541" s="20" t="str">
        <f t="shared" si="307"/>
        <v/>
      </c>
      <c r="AC541" s="20" t="str">
        <f t="shared" si="308"/>
        <v/>
      </c>
      <c r="AD541" s="20" t="str">
        <f t="shared" si="309"/>
        <v/>
      </c>
      <c r="AE541" s="20" t="str">
        <f>IF(E541="","",SUM( INDEX( $H$9, 1) : H541))</f>
        <v/>
      </c>
      <c r="AF541" s="20" t="str">
        <f t="shared" si="310"/>
        <v/>
      </c>
      <c r="AG541" s="20" t="str">
        <f>IF(E541="","",SUM($AF$9:AF541))</f>
        <v/>
      </c>
      <c r="AH541" s="43" t="str">
        <f t="shared" si="311"/>
        <v/>
      </c>
      <c r="AI541" s="20" t="str">
        <f t="shared" si="312"/>
        <v/>
      </c>
      <c r="AJ541" s="20" t="str">
        <f t="shared" si="313"/>
        <v/>
      </c>
      <c r="AK541" s="20" t="str">
        <f t="shared" si="314"/>
        <v/>
      </c>
      <c r="AL541" s="20" t="str">
        <f>IF(E541="","",SUM( INDEX($I$9, 1) : I541))</f>
        <v/>
      </c>
      <c r="AM541" s="20" t="str">
        <f t="shared" si="315"/>
        <v/>
      </c>
      <c r="AN541" s="20" t="str">
        <f>IF(E541="","",SUM( INDEX($AM$9, 1) : AM541))</f>
        <v/>
      </c>
      <c r="AO541" s="43" t="str">
        <f t="shared" si="316"/>
        <v/>
      </c>
      <c r="AP541" s="43" t="str">
        <f t="shared" si="317"/>
        <v/>
      </c>
      <c r="AQ541" s="35" t="str">
        <f t="shared" si="318"/>
        <v/>
      </c>
      <c r="AR541" s="35" t="str">
        <f t="shared" si="319"/>
        <v/>
      </c>
      <c r="AS541" s="35" t="str">
        <f t="shared" si="320"/>
        <v/>
      </c>
      <c r="AT541" s="35" t="str">
        <f t="shared" si="321"/>
        <v/>
      </c>
      <c r="AU541" s="35" t="str">
        <f t="shared" si="322"/>
        <v/>
      </c>
      <c r="AV541" s="35" t="str">
        <f t="shared" si="323"/>
        <v/>
      </c>
      <c r="AW541" s="58" t="str">
        <f t="shared" si="324"/>
        <v/>
      </c>
      <c r="AX541" s="62" t="str">
        <f t="shared" si="325"/>
        <v/>
      </c>
      <c r="AY541" s="62" t="str">
        <f t="shared" si="326"/>
        <v/>
      </c>
      <c r="AZ541" s="62" t="str">
        <f t="shared" si="327"/>
        <v/>
      </c>
      <c r="BA541" s="62" t="str">
        <f t="shared" si="328"/>
        <v/>
      </c>
      <c r="BB541" s="62" t="str">
        <f t="shared" si="329"/>
        <v/>
      </c>
      <c r="BC541" s="62" t="str">
        <f t="shared" si="330"/>
        <v/>
      </c>
      <c r="BD541" s="69" t="str">
        <f t="shared" si="331"/>
        <v/>
      </c>
      <c r="BE541" s="69" t="str">
        <f t="shared" si="332"/>
        <v/>
      </c>
      <c r="BF541" s="69" t="str">
        <f>IF(Z541=Z542,"",SUM(AW$9:AW541)-SUM(BF$9:BF540))</f>
        <v/>
      </c>
      <c r="BG541" s="12">
        <f t="shared" si="297"/>
        <v>533</v>
      </c>
    </row>
    <row r="542" spans="1:59" ht="20.100000000000001" customHeight="1">
      <c r="A542" s="13">
        <f t="shared" si="296"/>
        <v>534</v>
      </c>
      <c r="B542" s="153"/>
      <c r="C542" s="33"/>
      <c r="D542" s="33"/>
      <c r="E542" s="154"/>
      <c r="F542" s="155"/>
      <c r="G542" s="156"/>
      <c r="H542" s="19" t="str">
        <f t="shared" si="298"/>
        <v/>
      </c>
      <c r="I542" s="157"/>
      <c r="J542" s="19" t="str">
        <f t="shared" si="299"/>
        <v/>
      </c>
      <c r="K542" s="33"/>
      <c r="L542" s="34"/>
      <c r="M542" s="34"/>
      <c r="N542" s="19" t="str">
        <f t="shared" si="300"/>
        <v/>
      </c>
      <c r="O542" s="157"/>
      <c r="P542" s="19" t="str">
        <f t="shared" si="301"/>
        <v/>
      </c>
      <c r="Q542" s="19" t="str">
        <f t="shared" si="302"/>
        <v/>
      </c>
      <c r="R542" s="22"/>
      <c r="S542" s="33"/>
      <c r="T542" s="35" t="str">
        <f>IF(E542="","",Instructions!$B$5)</f>
        <v/>
      </c>
      <c r="U542" s="75" t="str">
        <f>IF(E542="","",Instructions!$C$5)</f>
        <v/>
      </c>
      <c r="V542" s="87" t="str">
        <f t="shared" si="303"/>
        <v/>
      </c>
      <c r="W542" s="72" t="str">
        <f>IF(E542="","",VLOOKUP(D542,Supervisors!$B$9:$F$32,5,FALSE))</f>
        <v/>
      </c>
      <c r="X542" s="72" t="str">
        <f>IF(E542="","",VLOOKUP(D542,Supervisors!$B$9:$G$32,6,FALSE))</f>
        <v/>
      </c>
      <c r="Y542" s="20" t="str">
        <f t="shared" si="304"/>
        <v/>
      </c>
      <c r="Z542" s="20" t="str">
        <f t="shared" si="305"/>
        <v/>
      </c>
      <c r="AA542" s="20" t="str">
        <f t="shared" si="306"/>
        <v/>
      </c>
      <c r="AB542" s="20" t="str">
        <f t="shared" si="307"/>
        <v/>
      </c>
      <c r="AC542" s="20" t="str">
        <f t="shared" si="308"/>
        <v/>
      </c>
      <c r="AD542" s="20" t="str">
        <f t="shared" si="309"/>
        <v/>
      </c>
      <c r="AE542" s="20" t="str">
        <f>IF(E542="","",SUM( INDEX( $H$9, 1) : H542))</f>
        <v/>
      </c>
      <c r="AF542" s="20" t="str">
        <f t="shared" si="310"/>
        <v/>
      </c>
      <c r="AG542" s="20" t="str">
        <f>IF(E542="","",SUM($AF$9:AF542))</f>
        <v/>
      </c>
      <c r="AH542" s="43" t="str">
        <f t="shared" si="311"/>
        <v/>
      </c>
      <c r="AI542" s="20" t="str">
        <f t="shared" si="312"/>
        <v/>
      </c>
      <c r="AJ542" s="20" t="str">
        <f t="shared" si="313"/>
        <v/>
      </c>
      <c r="AK542" s="20" t="str">
        <f t="shared" si="314"/>
        <v/>
      </c>
      <c r="AL542" s="20" t="str">
        <f>IF(E542="","",SUM( INDEX($I$9, 1) : I542))</f>
        <v/>
      </c>
      <c r="AM542" s="20" t="str">
        <f t="shared" si="315"/>
        <v/>
      </c>
      <c r="AN542" s="20" t="str">
        <f>IF(E542="","",SUM( INDEX($AM$9, 1) : AM542))</f>
        <v/>
      </c>
      <c r="AO542" s="43" t="str">
        <f t="shared" si="316"/>
        <v/>
      </c>
      <c r="AP542" s="43" t="str">
        <f t="shared" si="317"/>
        <v/>
      </c>
      <c r="AQ542" s="35" t="str">
        <f t="shared" si="318"/>
        <v/>
      </c>
      <c r="AR542" s="35" t="str">
        <f t="shared" si="319"/>
        <v/>
      </c>
      <c r="AS542" s="35" t="str">
        <f t="shared" si="320"/>
        <v/>
      </c>
      <c r="AT542" s="35" t="str">
        <f t="shared" si="321"/>
        <v/>
      </c>
      <c r="AU542" s="35" t="str">
        <f t="shared" si="322"/>
        <v/>
      </c>
      <c r="AV542" s="35" t="str">
        <f t="shared" si="323"/>
        <v/>
      </c>
      <c r="AW542" s="58" t="str">
        <f t="shared" si="324"/>
        <v/>
      </c>
      <c r="AX542" s="62" t="str">
        <f t="shared" si="325"/>
        <v/>
      </c>
      <c r="AY542" s="62" t="str">
        <f t="shared" si="326"/>
        <v/>
      </c>
      <c r="AZ542" s="62" t="str">
        <f t="shared" si="327"/>
        <v/>
      </c>
      <c r="BA542" s="62" t="str">
        <f t="shared" si="328"/>
        <v/>
      </c>
      <c r="BB542" s="62" t="str">
        <f t="shared" si="329"/>
        <v/>
      </c>
      <c r="BC542" s="62" t="str">
        <f t="shared" si="330"/>
        <v/>
      </c>
      <c r="BD542" s="69" t="str">
        <f t="shared" si="331"/>
        <v/>
      </c>
      <c r="BE542" s="69" t="str">
        <f t="shared" si="332"/>
        <v/>
      </c>
      <c r="BF542" s="69" t="str">
        <f>IF(Z542=Z543,"",SUM(AW$9:AW542)-SUM(BF$9:BF541))</f>
        <v/>
      </c>
      <c r="BG542" s="12">
        <f t="shared" si="297"/>
        <v>534</v>
      </c>
    </row>
    <row r="543" spans="1:59" ht="20.100000000000001" customHeight="1">
      <c r="A543" s="13">
        <f t="shared" si="296"/>
        <v>535</v>
      </c>
      <c r="B543" s="153"/>
      <c r="C543" s="33"/>
      <c r="D543" s="33"/>
      <c r="E543" s="154"/>
      <c r="F543" s="155"/>
      <c r="G543" s="156"/>
      <c r="H543" s="19" t="str">
        <f t="shared" si="298"/>
        <v/>
      </c>
      <c r="I543" s="157"/>
      <c r="J543" s="19" t="str">
        <f t="shared" si="299"/>
        <v/>
      </c>
      <c r="K543" s="33"/>
      <c r="L543" s="34"/>
      <c r="M543" s="34"/>
      <c r="N543" s="19" t="str">
        <f t="shared" si="300"/>
        <v/>
      </c>
      <c r="O543" s="157"/>
      <c r="P543" s="19" t="str">
        <f t="shared" si="301"/>
        <v/>
      </c>
      <c r="Q543" s="19" t="str">
        <f t="shared" si="302"/>
        <v/>
      </c>
      <c r="R543" s="22"/>
      <c r="S543" s="33"/>
      <c r="T543" s="35" t="str">
        <f>IF(E543="","",Instructions!$B$5)</f>
        <v/>
      </c>
      <c r="U543" s="75" t="str">
        <f>IF(E543="","",Instructions!$C$5)</f>
        <v/>
      </c>
      <c r="V543" s="87" t="str">
        <f t="shared" si="303"/>
        <v/>
      </c>
      <c r="W543" s="72" t="str">
        <f>IF(E543="","",VLOOKUP(D543,Supervisors!$B$9:$F$32,5,FALSE))</f>
        <v/>
      </c>
      <c r="X543" s="72" t="str">
        <f>IF(E543="","",VLOOKUP(D543,Supervisors!$B$9:$G$32,6,FALSE))</f>
        <v/>
      </c>
      <c r="Y543" s="20" t="str">
        <f t="shared" si="304"/>
        <v/>
      </c>
      <c r="Z543" s="20" t="str">
        <f t="shared" si="305"/>
        <v/>
      </c>
      <c r="AA543" s="20" t="str">
        <f t="shared" si="306"/>
        <v/>
      </c>
      <c r="AB543" s="20" t="str">
        <f t="shared" si="307"/>
        <v/>
      </c>
      <c r="AC543" s="20" t="str">
        <f t="shared" si="308"/>
        <v/>
      </c>
      <c r="AD543" s="20" t="str">
        <f t="shared" si="309"/>
        <v/>
      </c>
      <c r="AE543" s="20" t="str">
        <f>IF(E543="","",SUM( INDEX( $H$9, 1) : H543))</f>
        <v/>
      </c>
      <c r="AF543" s="20" t="str">
        <f t="shared" si="310"/>
        <v/>
      </c>
      <c r="AG543" s="20" t="str">
        <f>IF(E543="","",SUM($AF$9:AF543))</f>
        <v/>
      </c>
      <c r="AH543" s="43" t="str">
        <f t="shared" si="311"/>
        <v/>
      </c>
      <c r="AI543" s="20" t="str">
        <f t="shared" si="312"/>
        <v/>
      </c>
      <c r="AJ543" s="20" t="str">
        <f t="shared" si="313"/>
        <v/>
      </c>
      <c r="AK543" s="20" t="str">
        <f t="shared" si="314"/>
        <v/>
      </c>
      <c r="AL543" s="20" t="str">
        <f>IF(E543="","",SUM( INDEX($I$9, 1) : I543))</f>
        <v/>
      </c>
      <c r="AM543" s="20" t="str">
        <f t="shared" si="315"/>
        <v/>
      </c>
      <c r="AN543" s="20" t="str">
        <f>IF(E543="","",SUM( INDEX($AM$9, 1) : AM543))</f>
        <v/>
      </c>
      <c r="AO543" s="43" t="str">
        <f t="shared" si="316"/>
        <v/>
      </c>
      <c r="AP543" s="43" t="str">
        <f t="shared" si="317"/>
        <v/>
      </c>
      <c r="AQ543" s="35" t="str">
        <f t="shared" si="318"/>
        <v/>
      </c>
      <c r="AR543" s="35" t="str">
        <f t="shared" si="319"/>
        <v/>
      </c>
      <c r="AS543" s="35" t="str">
        <f t="shared" si="320"/>
        <v/>
      </c>
      <c r="AT543" s="35" t="str">
        <f t="shared" si="321"/>
        <v/>
      </c>
      <c r="AU543" s="35" t="str">
        <f t="shared" si="322"/>
        <v/>
      </c>
      <c r="AV543" s="35" t="str">
        <f t="shared" si="323"/>
        <v/>
      </c>
      <c r="AW543" s="58" t="str">
        <f t="shared" si="324"/>
        <v/>
      </c>
      <c r="AX543" s="62" t="str">
        <f t="shared" si="325"/>
        <v/>
      </c>
      <c r="AY543" s="62" t="str">
        <f t="shared" si="326"/>
        <v/>
      </c>
      <c r="AZ543" s="62" t="str">
        <f t="shared" si="327"/>
        <v/>
      </c>
      <c r="BA543" s="62" t="str">
        <f t="shared" si="328"/>
        <v/>
      </c>
      <c r="BB543" s="62" t="str">
        <f t="shared" si="329"/>
        <v/>
      </c>
      <c r="BC543" s="62" t="str">
        <f t="shared" si="330"/>
        <v/>
      </c>
      <c r="BD543" s="69" t="str">
        <f t="shared" si="331"/>
        <v/>
      </c>
      <c r="BE543" s="69" t="str">
        <f t="shared" si="332"/>
        <v/>
      </c>
      <c r="BF543" s="69" t="str">
        <f>IF(Z543=Z544,"",SUM(AW$9:AW543)-SUM(BF$9:BF542))</f>
        <v/>
      </c>
      <c r="BG543" s="12">
        <f t="shared" si="297"/>
        <v>535</v>
      </c>
    </row>
    <row r="544" spans="1:59" ht="20.100000000000001" customHeight="1">
      <c r="A544" s="13">
        <f t="shared" si="296"/>
        <v>536</v>
      </c>
      <c r="B544" s="153"/>
      <c r="C544" s="33"/>
      <c r="D544" s="33"/>
      <c r="E544" s="154"/>
      <c r="F544" s="155"/>
      <c r="G544" s="156"/>
      <c r="H544" s="19" t="str">
        <f t="shared" si="298"/>
        <v/>
      </c>
      <c r="I544" s="157"/>
      <c r="J544" s="19" t="str">
        <f t="shared" si="299"/>
        <v/>
      </c>
      <c r="K544" s="33"/>
      <c r="L544" s="34"/>
      <c r="M544" s="34"/>
      <c r="N544" s="19" t="str">
        <f t="shared" si="300"/>
        <v/>
      </c>
      <c r="O544" s="157"/>
      <c r="P544" s="19" t="str">
        <f t="shared" si="301"/>
        <v/>
      </c>
      <c r="Q544" s="19" t="str">
        <f t="shared" si="302"/>
        <v/>
      </c>
      <c r="R544" s="22"/>
      <c r="S544" s="33"/>
      <c r="T544" s="35" t="str">
        <f>IF(E544="","",Instructions!$B$5)</f>
        <v/>
      </c>
      <c r="U544" s="75" t="str">
        <f>IF(E544="","",Instructions!$C$5)</f>
        <v/>
      </c>
      <c r="V544" s="87" t="str">
        <f t="shared" si="303"/>
        <v/>
      </c>
      <c r="W544" s="72" t="str">
        <f>IF(E544="","",VLOOKUP(D544,Supervisors!$B$9:$F$32,5,FALSE))</f>
        <v/>
      </c>
      <c r="X544" s="72" t="str">
        <f>IF(E544="","",VLOOKUP(D544,Supervisors!$B$9:$G$32,6,FALSE))</f>
        <v/>
      </c>
      <c r="Y544" s="20" t="str">
        <f t="shared" si="304"/>
        <v/>
      </c>
      <c r="Z544" s="20" t="str">
        <f t="shared" si="305"/>
        <v/>
      </c>
      <c r="AA544" s="20" t="str">
        <f t="shared" si="306"/>
        <v/>
      </c>
      <c r="AB544" s="20" t="str">
        <f t="shared" si="307"/>
        <v/>
      </c>
      <c r="AC544" s="20" t="str">
        <f t="shared" si="308"/>
        <v/>
      </c>
      <c r="AD544" s="20" t="str">
        <f t="shared" si="309"/>
        <v/>
      </c>
      <c r="AE544" s="20" t="str">
        <f>IF(E544="","",SUM( INDEX( $H$9, 1) : H544))</f>
        <v/>
      </c>
      <c r="AF544" s="20" t="str">
        <f t="shared" si="310"/>
        <v/>
      </c>
      <c r="AG544" s="20" t="str">
        <f>IF(E544="","",SUM($AF$9:AF544))</f>
        <v/>
      </c>
      <c r="AH544" s="43" t="str">
        <f t="shared" si="311"/>
        <v/>
      </c>
      <c r="AI544" s="20" t="str">
        <f t="shared" si="312"/>
        <v/>
      </c>
      <c r="AJ544" s="20" t="str">
        <f t="shared" si="313"/>
        <v/>
      </c>
      <c r="AK544" s="20" t="str">
        <f t="shared" si="314"/>
        <v/>
      </c>
      <c r="AL544" s="20" t="str">
        <f>IF(E544="","",SUM( INDEX($I$9, 1) : I544))</f>
        <v/>
      </c>
      <c r="AM544" s="20" t="str">
        <f t="shared" si="315"/>
        <v/>
      </c>
      <c r="AN544" s="20" t="str">
        <f>IF(E544="","",SUM( INDEX($AM$9, 1) : AM544))</f>
        <v/>
      </c>
      <c r="AO544" s="43" t="str">
        <f t="shared" si="316"/>
        <v/>
      </c>
      <c r="AP544" s="43" t="str">
        <f t="shared" si="317"/>
        <v/>
      </c>
      <c r="AQ544" s="35" t="str">
        <f t="shared" si="318"/>
        <v/>
      </c>
      <c r="AR544" s="35" t="str">
        <f t="shared" si="319"/>
        <v/>
      </c>
      <c r="AS544" s="35" t="str">
        <f t="shared" si="320"/>
        <v/>
      </c>
      <c r="AT544" s="35" t="str">
        <f t="shared" si="321"/>
        <v/>
      </c>
      <c r="AU544" s="35" t="str">
        <f t="shared" si="322"/>
        <v/>
      </c>
      <c r="AV544" s="35" t="str">
        <f t="shared" si="323"/>
        <v/>
      </c>
      <c r="AW544" s="58" t="str">
        <f t="shared" si="324"/>
        <v/>
      </c>
      <c r="AX544" s="62" t="str">
        <f t="shared" si="325"/>
        <v/>
      </c>
      <c r="AY544" s="62" t="str">
        <f t="shared" si="326"/>
        <v/>
      </c>
      <c r="AZ544" s="62" t="str">
        <f t="shared" si="327"/>
        <v/>
      </c>
      <c r="BA544" s="62" t="str">
        <f t="shared" si="328"/>
        <v/>
      </c>
      <c r="BB544" s="62" t="str">
        <f t="shared" si="329"/>
        <v/>
      </c>
      <c r="BC544" s="62" t="str">
        <f t="shared" si="330"/>
        <v/>
      </c>
      <c r="BD544" s="69" t="str">
        <f t="shared" si="331"/>
        <v/>
      </c>
      <c r="BE544" s="69" t="str">
        <f t="shared" si="332"/>
        <v/>
      </c>
      <c r="BF544" s="69" t="str">
        <f>IF(Z544=Z545,"",SUM(AW$9:AW544)-SUM(BF$9:BF543))</f>
        <v/>
      </c>
      <c r="BG544" s="12">
        <f t="shared" si="297"/>
        <v>536</v>
      </c>
    </row>
    <row r="545" spans="1:59" ht="20.100000000000001" customHeight="1">
      <c r="A545" s="13">
        <f t="shared" si="296"/>
        <v>537</v>
      </c>
      <c r="B545" s="153"/>
      <c r="C545" s="33"/>
      <c r="D545" s="33"/>
      <c r="E545" s="154"/>
      <c r="F545" s="155"/>
      <c r="G545" s="156"/>
      <c r="H545" s="19" t="str">
        <f t="shared" si="298"/>
        <v/>
      </c>
      <c r="I545" s="157"/>
      <c r="J545" s="19" t="str">
        <f t="shared" si="299"/>
        <v/>
      </c>
      <c r="K545" s="33"/>
      <c r="L545" s="34"/>
      <c r="M545" s="34"/>
      <c r="N545" s="19" t="str">
        <f t="shared" si="300"/>
        <v/>
      </c>
      <c r="O545" s="157"/>
      <c r="P545" s="19" t="str">
        <f t="shared" si="301"/>
        <v/>
      </c>
      <c r="Q545" s="19" t="str">
        <f t="shared" si="302"/>
        <v/>
      </c>
      <c r="R545" s="22"/>
      <c r="S545" s="33"/>
      <c r="T545" s="35" t="str">
        <f>IF(E545="","",Instructions!$B$5)</f>
        <v/>
      </c>
      <c r="U545" s="75" t="str">
        <f>IF(E545="","",Instructions!$C$5)</f>
        <v/>
      </c>
      <c r="V545" s="87" t="str">
        <f t="shared" si="303"/>
        <v/>
      </c>
      <c r="W545" s="72" t="str">
        <f>IF(E545="","",VLOOKUP(D545,Supervisors!$B$9:$F$32,5,FALSE))</f>
        <v/>
      </c>
      <c r="X545" s="72" t="str">
        <f>IF(E545="","",VLOOKUP(D545,Supervisors!$B$9:$G$32,6,FALSE))</f>
        <v/>
      </c>
      <c r="Y545" s="20" t="str">
        <f t="shared" si="304"/>
        <v/>
      </c>
      <c r="Z545" s="20" t="str">
        <f t="shared" si="305"/>
        <v/>
      </c>
      <c r="AA545" s="20" t="str">
        <f t="shared" si="306"/>
        <v/>
      </c>
      <c r="AB545" s="20" t="str">
        <f t="shared" si="307"/>
        <v/>
      </c>
      <c r="AC545" s="20" t="str">
        <f t="shared" si="308"/>
        <v/>
      </c>
      <c r="AD545" s="20" t="str">
        <f t="shared" si="309"/>
        <v/>
      </c>
      <c r="AE545" s="20" t="str">
        <f>IF(E545="","",SUM( INDEX( $H$9, 1) : H545))</f>
        <v/>
      </c>
      <c r="AF545" s="20" t="str">
        <f t="shared" si="310"/>
        <v/>
      </c>
      <c r="AG545" s="20" t="str">
        <f>IF(E545="","",SUM($AF$9:AF545))</f>
        <v/>
      </c>
      <c r="AH545" s="43" t="str">
        <f t="shared" si="311"/>
        <v/>
      </c>
      <c r="AI545" s="20" t="str">
        <f t="shared" si="312"/>
        <v/>
      </c>
      <c r="AJ545" s="20" t="str">
        <f t="shared" si="313"/>
        <v/>
      </c>
      <c r="AK545" s="20" t="str">
        <f t="shared" si="314"/>
        <v/>
      </c>
      <c r="AL545" s="20" t="str">
        <f>IF(E545="","",SUM( INDEX($I$9, 1) : I545))</f>
        <v/>
      </c>
      <c r="AM545" s="20" t="str">
        <f t="shared" si="315"/>
        <v/>
      </c>
      <c r="AN545" s="20" t="str">
        <f>IF(E545="","",SUM( INDEX($AM$9, 1) : AM545))</f>
        <v/>
      </c>
      <c r="AO545" s="43" t="str">
        <f t="shared" si="316"/>
        <v/>
      </c>
      <c r="AP545" s="43" t="str">
        <f t="shared" si="317"/>
        <v/>
      </c>
      <c r="AQ545" s="35" t="str">
        <f t="shared" si="318"/>
        <v/>
      </c>
      <c r="AR545" s="35" t="str">
        <f t="shared" si="319"/>
        <v/>
      </c>
      <c r="AS545" s="35" t="str">
        <f t="shared" si="320"/>
        <v/>
      </c>
      <c r="AT545" s="35" t="str">
        <f t="shared" si="321"/>
        <v/>
      </c>
      <c r="AU545" s="35" t="str">
        <f t="shared" si="322"/>
        <v/>
      </c>
      <c r="AV545" s="35" t="str">
        <f t="shared" si="323"/>
        <v/>
      </c>
      <c r="AW545" s="58" t="str">
        <f t="shared" si="324"/>
        <v/>
      </c>
      <c r="AX545" s="62" t="str">
        <f t="shared" si="325"/>
        <v/>
      </c>
      <c r="AY545" s="62" t="str">
        <f t="shared" si="326"/>
        <v/>
      </c>
      <c r="AZ545" s="62" t="str">
        <f t="shared" si="327"/>
        <v/>
      </c>
      <c r="BA545" s="62" t="str">
        <f t="shared" si="328"/>
        <v/>
      </c>
      <c r="BB545" s="62" t="str">
        <f t="shared" si="329"/>
        <v/>
      </c>
      <c r="BC545" s="62" t="str">
        <f t="shared" si="330"/>
        <v/>
      </c>
      <c r="BD545" s="69" t="str">
        <f t="shared" si="331"/>
        <v/>
      </c>
      <c r="BE545" s="69" t="str">
        <f t="shared" si="332"/>
        <v/>
      </c>
      <c r="BF545" s="69" t="str">
        <f>IF(Z545=Z546,"",SUM(AW$9:AW545)-SUM(BF$9:BF544))</f>
        <v/>
      </c>
      <c r="BG545" s="12">
        <f t="shared" si="297"/>
        <v>537</v>
      </c>
    </row>
    <row r="546" spans="1:59" ht="20.100000000000001" customHeight="1">
      <c r="A546" s="13">
        <f t="shared" ref="A546:A609" si="333">ROW()-8</f>
        <v>538</v>
      </c>
      <c r="B546" s="153"/>
      <c r="C546" s="33"/>
      <c r="D546" s="33"/>
      <c r="E546" s="154"/>
      <c r="F546" s="155"/>
      <c r="G546" s="156"/>
      <c r="H546" s="19" t="str">
        <f t="shared" si="298"/>
        <v/>
      </c>
      <c r="I546" s="157"/>
      <c r="J546" s="19" t="str">
        <f t="shared" si="299"/>
        <v/>
      </c>
      <c r="K546" s="33"/>
      <c r="L546" s="34"/>
      <c r="M546" s="34"/>
      <c r="N546" s="19" t="str">
        <f t="shared" si="300"/>
        <v/>
      </c>
      <c r="O546" s="157"/>
      <c r="P546" s="19" t="str">
        <f t="shared" si="301"/>
        <v/>
      </c>
      <c r="Q546" s="19" t="str">
        <f t="shared" si="302"/>
        <v/>
      </c>
      <c r="R546" s="22"/>
      <c r="S546" s="33"/>
      <c r="T546" s="35" t="str">
        <f>IF(E546="","",Instructions!$B$5)</f>
        <v/>
      </c>
      <c r="U546" s="75" t="str">
        <f>IF(E546="","",Instructions!$C$5)</f>
        <v/>
      </c>
      <c r="V546" s="87" t="str">
        <f t="shared" si="303"/>
        <v/>
      </c>
      <c r="W546" s="72" t="str">
        <f>IF(E546="","",VLOOKUP(D546,Supervisors!$B$9:$F$32,5,FALSE))</f>
        <v/>
      </c>
      <c r="X546" s="72" t="str">
        <f>IF(E546="","",VLOOKUP(D546,Supervisors!$B$9:$G$32,6,FALSE))</f>
        <v/>
      </c>
      <c r="Y546" s="20" t="str">
        <f t="shared" si="304"/>
        <v/>
      </c>
      <c r="Z546" s="20" t="str">
        <f t="shared" si="305"/>
        <v/>
      </c>
      <c r="AA546" s="20" t="str">
        <f t="shared" si="306"/>
        <v/>
      </c>
      <c r="AB546" s="20" t="str">
        <f t="shared" si="307"/>
        <v/>
      </c>
      <c r="AC546" s="20" t="str">
        <f t="shared" si="308"/>
        <v/>
      </c>
      <c r="AD546" s="20" t="str">
        <f t="shared" si="309"/>
        <v/>
      </c>
      <c r="AE546" s="20" t="str">
        <f>IF(E546="","",SUM( INDEX( $H$9, 1) : H546))</f>
        <v/>
      </c>
      <c r="AF546" s="20" t="str">
        <f t="shared" si="310"/>
        <v/>
      </c>
      <c r="AG546" s="20" t="str">
        <f>IF(E546="","",SUM($AF$9:AF546))</f>
        <v/>
      </c>
      <c r="AH546" s="43" t="str">
        <f t="shared" si="311"/>
        <v/>
      </c>
      <c r="AI546" s="20" t="str">
        <f t="shared" si="312"/>
        <v/>
      </c>
      <c r="AJ546" s="20" t="str">
        <f t="shared" si="313"/>
        <v/>
      </c>
      <c r="AK546" s="20" t="str">
        <f t="shared" si="314"/>
        <v/>
      </c>
      <c r="AL546" s="20" t="str">
        <f>IF(E546="","",SUM( INDEX($I$9, 1) : I546))</f>
        <v/>
      </c>
      <c r="AM546" s="20" t="str">
        <f t="shared" si="315"/>
        <v/>
      </c>
      <c r="AN546" s="20" t="str">
        <f>IF(E546="","",SUM( INDEX($AM$9, 1) : AM546))</f>
        <v/>
      </c>
      <c r="AO546" s="43" t="str">
        <f t="shared" si="316"/>
        <v/>
      </c>
      <c r="AP546" s="43" t="str">
        <f t="shared" si="317"/>
        <v/>
      </c>
      <c r="AQ546" s="35" t="str">
        <f t="shared" si="318"/>
        <v/>
      </c>
      <c r="AR546" s="35" t="str">
        <f t="shared" si="319"/>
        <v/>
      </c>
      <c r="AS546" s="35" t="str">
        <f t="shared" si="320"/>
        <v/>
      </c>
      <c r="AT546" s="35" t="str">
        <f t="shared" si="321"/>
        <v/>
      </c>
      <c r="AU546" s="35" t="str">
        <f t="shared" si="322"/>
        <v/>
      </c>
      <c r="AV546" s="35" t="str">
        <f t="shared" si="323"/>
        <v/>
      </c>
      <c r="AW546" s="58" t="str">
        <f t="shared" si="324"/>
        <v/>
      </c>
      <c r="AX546" s="62" t="str">
        <f t="shared" si="325"/>
        <v/>
      </c>
      <c r="AY546" s="62" t="str">
        <f t="shared" si="326"/>
        <v/>
      </c>
      <c r="AZ546" s="62" t="str">
        <f t="shared" si="327"/>
        <v/>
      </c>
      <c r="BA546" s="62" t="str">
        <f t="shared" si="328"/>
        <v/>
      </c>
      <c r="BB546" s="62" t="str">
        <f t="shared" si="329"/>
        <v/>
      </c>
      <c r="BC546" s="62" t="str">
        <f t="shared" si="330"/>
        <v/>
      </c>
      <c r="BD546" s="69" t="str">
        <f t="shared" si="331"/>
        <v/>
      </c>
      <c r="BE546" s="69" t="str">
        <f t="shared" si="332"/>
        <v/>
      </c>
      <c r="BF546" s="69" t="str">
        <f>IF(Z546=Z547,"",SUM(AW$9:AW546)-SUM(BF$9:BF545))</f>
        <v/>
      </c>
      <c r="BG546" s="12">
        <f t="shared" ref="BG546:BG609" si="334">ROW()-8</f>
        <v>538</v>
      </c>
    </row>
    <row r="547" spans="1:59" ht="20.100000000000001" customHeight="1">
      <c r="A547" s="13">
        <f t="shared" si="333"/>
        <v>539</v>
      </c>
      <c r="B547" s="153"/>
      <c r="C547" s="33"/>
      <c r="D547" s="33"/>
      <c r="E547" s="154"/>
      <c r="F547" s="155"/>
      <c r="G547" s="156"/>
      <c r="H547" s="19" t="str">
        <f t="shared" si="298"/>
        <v/>
      </c>
      <c r="I547" s="157"/>
      <c r="J547" s="19" t="str">
        <f t="shared" si="299"/>
        <v/>
      </c>
      <c r="K547" s="33"/>
      <c r="L547" s="34"/>
      <c r="M547" s="34"/>
      <c r="N547" s="19" t="str">
        <f t="shared" si="300"/>
        <v/>
      </c>
      <c r="O547" s="157"/>
      <c r="P547" s="19" t="str">
        <f t="shared" si="301"/>
        <v/>
      </c>
      <c r="Q547" s="19" t="str">
        <f t="shared" si="302"/>
        <v/>
      </c>
      <c r="R547" s="22"/>
      <c r="S547" s="33"/>
      <c r="T547" s="35" t="str">
        <f>IF(E547="","",Instructions!$B$5)</f>
        <v/>
      </c>
      <c r="U547" s="75" t="str">
        <f>IF(E547="","",Instructions!$C$5)</f>
        <v/>
      </c>
      <c r="V547" s="87" t="str">
        <f t="shared" si="303"/>
        <v/>
      </c>
      <c r="W547" s="72" t="str">
        <f>IF(E547="","",VLOOKUP(D547,Supervisors!$B$9:$F$32,5,FALSE))</f>
        <v/>
      </c>
      <c r="X547" s="72" t="str">
        <f>IF(E547="","",VLOOKUP(D547,Supervisors!$B$9:$G$32,6,FALSE))</f>
        <v/>
      </c>
      <c r="Y547" s="20" t="str">
        <f t="shared" si="304"/>
        <v/>
      </c>
      <c r="Z547" s="20" t="str">
        <f t="shared" si="305"/>
        <v/>
      </c>
      <c r="AA547" s="20" t="str">
        <f t="shared" si="306"/>
        <v/>
      </c>
      <c r="AB547" s="20" t="str">
        <f t="shared" si="307"/>
        <v/>
      </c>
      <c r="AC547" s="20" t="str">
        <f t="shared" si="308"/>
        <v/>
      </c>
      <c r="AD547" s="20" t="str">
        <f t="shared" si="309"/>
        <v/>
      </c>
      <c r="AE547" s="20" t="str">
        <f>IF(E547="","",SUM( INDEX( $H$9, 1) : H547))</f>
        <v/>
      </c>
      <c r="AF547" s="20" t="str">
        <f t="shared" si="310"/>
        <v/>
      </c>
      <c r="AG547" s="20" t="str">
        <f>IF(E547="","",SUM($AF$9:AF547))</f>
        <v/>
      </c>
      <c r="AH547" s="43" t="str">
        <f t="shared" si="311"/>
        <v/>
      </c>
      <c r="AI547" s="20" t="str">
        <f t="shared" si="312"/>
        <v/>
      </c>
      <c r="AJ547" s="20" t="str">
        <f t="shared" si="313"/>
        <v/>
      </c>
      <c r="AK547" s="20" t="str">
        <f t="shared" si="314"/>
        <v/>
      </c>
      <c r="AL547" s="20" t="str">
        <f>IF(E547="","",SUM( INDEX($I$9, 1) : I547))</f>
        <v/>
      </c>
      <c r="AM547" s="20" t="str">
        <f t="shared" si="315"/>
        <v/>
      </c>
      <c r="AN547" s="20" t="str">
        <f>IF(E547="","",SUM( INDEX($AM$9, 1) : AM547))</f>
        <v/>
      </c>
      <c r="AO547" s="43" t="str">
        <f t="shared" si="316"/>
        <v/>
      </c>
      <c r="AP547" s="43" t="str">
        <f t="shared" si="317"/>
        <v/>
      </c>
      <c r="AQ547" s="35" t="str">
        <f t="shared" si="318"/>
        <v/>
      </c>
      <c r="AR547" s="35" t="str">
        <f t="shared" si="319"/>
        <v/>
      </c>
      <c r="AS547" s="35" t="str">
        <f t="shared" si="320"/>
        <v/>
      </c>
      <c r="AT547" s="35" t="str">
        <f t="shared" si="321"/>
        <v/>
      </c>
      <c r="AU547" s="35" t="str">
        <f t="shared" si="322"/>
        <v/>
      </c>
      <c r="AV547" s="35" t="str">
        <f t="shared" si="323"/>
        <v/>
      </c>
      <c r="AW547" s="58" t="str">
        <f t="shared" si="324"/>
        <v/>
      </c>
      <c r="AX547" s="62" t="str">
        <f t="shared" si="325"/>
        <v/>
      </c>
      <c r="AY547" s="62" t="str">
        <f t="shared" si="326"/>
        <v/>
      </c>
      <c r="AZ547" s="62" t="str">
        <f t="shared" si="327"/>
        <v/>
      </c>
      <c r="BA547" s="62" t="str">
        <f t="shared" si="328"/>
        <v/>
      </c>
      <c r="BB547" s="62" t="str">
        <f t="shared" si="329"/>
        <v/>
      </c>
      <c r="BC547" s="62" t="str">
        <f t="shared" si="330"/>
        <v/>
      </c>
      <c r="BD547" s="69" t="str">
        <f t="shared" si="331"/>
        <v/>
      </c>
      <c r="BE547" s="69" t="str">
        <f t="shared" si="332"/>
        <v/>
      </c>
      <c r="BF547" s="69" t="str">
        <f>IF(Z547=Z548,"",SUM(AW$9:AW547)-SUM(BF$9:BF546))</f>
        <v/>
      </c>
      <c r="BG547" s="12">
        <f t="shared" si="334"/>
        <v>539</v>
      </c>
    </row>
    <row r="548" spans="1:59" ht="20.100000000000001" customHeight="1">
      <c r="A548" s="13">
        <f t="shared" si="333"/>
        <v>540</v>
      </c>
      <c r="B548" s="153"/>
      <c r="C548" s="33"/>
      <c r="D548" s="33"/>
      <c r="E548" s="154"/>
      <c r="F548" s="155"/>
      <c r="G548" s="156"/>
      <c r="H548" s="19" t="str">
        <f t="shared" si="298"/>
        <v/>
      </c>
      <c r="I548" s="157"/>
      <c r="J548" s="19" t="str">
        <f t="shared" si="299"/>
        <v/>
      </c>
      <c r="K548" s="33"/>
      <c r="L548" s="34"/>
      <c r="M548" s="34"/>
      <c r="N548" s="19" t="str">
        <f t="shared" si="300"/>
        <v/>
      </c>
      <c r="O548" s="157"/>
      <c r="P548" s="19" t="str">
        <f t="shared" si="301"/>
        <v/>
      </c>
      <c r="Q548" s="19" t="str">
        <f t="shared" si="302"/>
        <v/>
      </c>
      <c r="R548" s="22"/>
      <c r="S548" s="33"/>
      <c r="T548" s="35" t="str">
        <f>IF(E548="","",Instructions!$B$5)</f>
        <v/>
      </c>
      <c r="U548" s="75" t="str">
        <f>IF(E548="","",Instructions!$C$5)</f>
        <v/>
      </c>
      <c r="V548" s="87" t="str">
        <f t="shared" si="303"/>
        <v/>
      </c>
      <c r="W548" s="72" t="str">
        <f>IF(E548="","",VLOOKUP(D548,Supervisors!$B$9:$F$32,5,FALSE))</f>
        <v/>
      </c>
      <c r="X548" s="72" t="str">
        <f>IF(E548="","",VLOOKUP(D548,Supervisors!$B$9:$G$32,6,FALSE))</f>
        <v/>
      </c>
      <c r="Y548" s="20" t="str">
        <f t="shared" si="304"/>
        <v/>
      </c>
      <c r="Z548" s="20" t="str">
        <f t="shared" si="305"/>
        <v/>
      </c>
      <c r="AA548" s="20" t="str">
        <f t="shared" si="306"/>
        <v/>
      </c>
      <c r="AB548" s="20" t="str">
        <f t="shared" si="307"/>
        <v/>
      </c>
      <c r="AC548" s="20" t="str">
        <f t="shared" si="308"/>
        <v/>
      </c>
      <c r="AD548" s="20" t="str">
        <f t="shared" si="309"/>
        <v/>
      </c>
      <c r="AE548" s="20" t="str">
        <f>IF(E548="","",SUM( INDEX( $H$9, 1) : H548))</f>
        <v/>
      </c>
      <c r="AF548" s="20" t="str">
        <f t="shared" si="310"/>
        <v/>
      </c>
      <c r="AG548" s="20" t="str">
        <f>IF(E548="","",SUM($AF$9:AF548))</f>
        <v/>
      </c>
      <c r="AH548" s="43" t="str">
        <f t="shared" si="311"/>
        <v/>
      </c>
      <c r="AI548" s="20" t="str">
        <f t="shared" si="312"/>
        <v/>
      </c>
      <c r="AJ548" s="20" t="str">
        <f t="shared" si="313"/>
        <v/>
      </c>
      <c r="AK548" s="20" t="str">
        <f t="shared" si="314"/>
        <v/>
      </c>
      <c r="AL548" s="20" t="str">
        <f>IF(E548="","",SUM( INDEX($I$9, 1) : I548))</f>
        <v/>
      </c>
      <c r="AM548" s="20" t="str">
        <f t="shared" si="315"/>
        <v/>
      </c>
      <c r="AN548" s="20" t="str">
        <f>IF(E548="","",SUM( INDEX($AM$9, 1) : AM548))</f>
        <v/>
      </c>
      <c r="AO548" s="43" t="str">
        <f t="shared" si="316"/>
        <v/>
      </c>
      <c r="AP548" s="43" t="str">
        <f t="shared" si="317"/>
        <v/>
      </c>
      <c r="AQ548" s="35" t="str">
        <f t="shared" si="318"/>
        <v/>
      </c>
      <c r="AR548" s="35" t="str">
        <f t="shared" si="319"/>
        <v/>
      </c>
      <c r="AS548" s="35" t="str">
        <f t="shared" si="320"/>
        <v/>
      </c>
      <c r="AT548" s="35" t="str">
        <f t="shared" si="321"/>
        <v/>
      </c>
      <c r="AU548" s="35" t="str">
        <f t="shared" si="322"/>
        <v/>
      </c>
      <c r="AV548" s="35" t="str">
        <f t="shared" si="323"/>
        <v/>
      </c>
      <c r="AW548" s="58" t="str">
        <f t="shared" si="324"/>
        <v/>
      </c>
      <c r="AX548" s="62" t="str">
        <f t="shared" si="325"/>
        <v/>
      </c>
      <c r="AY548" s="62" t="str">
        <f t="shared" si="326"/>
        <v/>
      </c>
      <c r="AZ548" s="62" t="str">
        <f t="shared" si="327"/>
        <v/>
      </c>
      <c r="BA548" s="62" t="str">
        <f t="shared" si="328"/>
        <v/>
      </c>
      <c r="BB548" s="62" t="str">
        <f t="shared" si="329"/>
        <v/>
      </c>
      <c r="BC548" s="62" t="str">
        <f t="shared" si="330"/>
        <v/>
      </c>
      <c r="BD548" s="69" t="str">
        <f t="shared" si="331"/>
        <v/>
      </c>
      <c r="BE548" s="69" t="str">
        <f t="shared" si="332"/>
        <v/>
      </c>
      <c r="BF548" s="69" t="str">
        <f>IF(Z548=Z549,"",SUM(AW$9:AW548)-SUM(BF$9:BF547))</f>
        <v/>
      </c>
      <c r="BG548" s="12">
        <f t="shared" si="334"/>
        <v>540</v>
      </c>
    </row>
    <row r="549" spans="1:59" ht="20.100000000000001" customHeight="1">
      <c r="A549" s="13">
        <f t="shared" si="333"/>
        <v>541</v>
      </c>
      <c r="B549" s="153"/>
      <c r="C549" s="33"/>
      <c r="D549" s="33"/>
      <c r="E549" s="154"/>
      <c r="F549" s="155"/>
      <c r="G549" s="156"/>
      <c r="H549" s="19" t="str">
        <f t="shared" si="298"/>
        <v/>
      </c>
      <c r="I549" s="157"/>
      <c r="J549" s="19" t="str">
        <f t="shared" si="299"/>
        <v/>
      </c>
      <c r="K549" s="33"/>
      <c r="L549" s="34"/>
      <c r="M549" s="34"/>
      <c r="N549" s="19" t="str">
        <f t="shared" si="300"/>
        <v/>
      </c>
      <c r="O549" s="157"/>
      <c r="P549" s="19" t="str">
        <f t="shared" si="301"/>
        <v/>
      </c>
      <c r="Q549" s="19" t="str">
        <f t="shared" si="302"/>
        <v/>
      </c>
      <c r="R549" s="22"/>
      <c r="S549" s="33"/>
      <c r="T549" s="35" t="str">
        <f>IF(E549="","",Instructions!$B$5)</f>
        <v/>
      </c>
      <c r="U549" s="75" t="str">
        <f>IF(E549="","",Instructions!$C$5)</f>
        <v/>
      </c>
      <c r="V549" s="87" t="str">
        <f t="shared" si="303"/>
        <v/>
      </c>
      <c r="W549" s="72" t="str">
        <f>IF(E549="","",VLOOKUP(D549,Supervisors!$B$9:$F$32,5,FALSE))</f>
        <v/>
      </c>
      <c r="X549" s="72" t="str">
        <f>IF(E549="","",VLOOKUP(D549,Supervisors!$B$9:$G$32,6,FALSE))</f>
        <v/>
      </c>
      <c r="Y549" s="20" t="str">
        <f t="shared" si="304"/>
        <v/>
      </c>
      <c r="Z549" s="20" t="str">
        <f t="shared" si="305"/>
        <v/>
      </c>
      <c r="AA549" s="20" t="str">
        <f t="shared" si="306"/>
        <v/>
      </c>
      <c r="AB549" s="20" t="str">
        <f t="shared" si="307"/>
        <v/>
      </c>
      <c r="AC549" s="20" t="str">
        <f t="shared" si="308"/>
        <v/>
      </c>
      <c r="AD549" s="20" t="str">
        <f t="shared" si="309"/>
        <v/>
      </c>
      <c r="AE549" s="20" t="str">
        <f>IF(E549="","",SUM( INDEX( $H$9, 1) : H549))</f>
        <v/>
      </c>
      <c r="AF549" s="20" t="str">
        <f t="shared" si="310"/>
        <v/>
      </c>
      <c r="AG549" s="20" t="str">
        <f>IF(E549="","",SUM($AF$9:AF549))</f>
        <v/>
      </c>
      <c r="AH549" s="43" t="str">
        <f t="shared" si="311"/>
        <v/>
      </c>
      <c r="AI549" s="20" t="str">
        <f t="shared" si="312"/>
        <v/>
      </c>
      <c r="AJ549" s="20" t="str">
        <f t="shared" si="313"/>
        <v/>
      </c>
      <c r="AK549" s="20" t="str">
        <f t="shared" si="314"/>
        <v/>
      </c>
      <c r="AL549" s="20" t="str">
        <f>IF(E549="","",SUM( INDEX($I$9, 1) : I549))</f>
        <v/>
      </c>
      <c r="AM549" s="20" t="str">
        <f t="shared" si="315"/>
        <v/>
      </c>
      <c r="AN549" s="20" t="str">
        <f>IF(E549="","",SUM( INDEX($AM$9, 1) : AM549))</f>
        <v/>
      </c>
      <c r="AO549" s="43" t="str">
        <f t="shared" si="316"/>
        <v/>
      </c>
      <c r="AP549" s="43" t="str">
        <f t="shared" si="317"/>
        <v/>
      </c>
      <c r="AQ549" s="35" t="str">
        <f t="shared" si="318"/>
        <v/>
      </c>
      <c r="AR549" s="35" t="str">
        <f t="shared" si="319"/>
        <v/>
      </c>
      <c r="AS549" s="35" t="str">
        <f t="shared" si="320"/>
        <v/>
      </c>
      <c r="AT549" s="35" t="str">
        <f t="shared" si="321"/>
        <v/>
      </c>
      <c r="AU549" s="35" t="str">
        <f t="shared" si="322"/>
        <v/>
      </c>
      <c r="AV549" s="35" t="str">
        <f t="shared" si="323"/>
        <v/>
      </c>
      <c r="AW549" s="58" t="str">
        <f t="shared" si="324"/>
        <v/>
      </c>
      <c r="AX549" s="62" t="str">
        <f t="shared" si="325"/>
        <v/>
      </c>
      <c r="AY549" s="62" t="str">
        <f t="shared" si="326"/>
        <v/>
      </c>
      <c r="AZ549" s="62" t="str">
        <f t="shared" si="327"/>
        <v/>
      </c>
      <c r="BA549" s="62" t="str">
        <f t="shared" si="328"/>
        <v/>
      </c>
      <c r="BB549" s="62" t="str">
        <f t="shared" si="329"/>
        <v/>
      </c>
      <c r="BC549" s="62" t="str">
        <f t="shared" si="330"/>
        <v/>
      </c>
      <c r="BD549" s="69" t="str">
        <f t="shared" si="331"/>
        <v/>
      </c>
      <c r="BE549" s="69" t="str">
        <f t="shared" si="332"/>
        <v/>
      </c>
      <c r="BF549" s="69" t="str">
        <f>IF(Z549=Z550,"",SUM(AW$9:AW549)-SUM(BF$9:BF548))</f>
        <v/>
      </c>
      <c r="BG549" s="12">
        <f t="shared" si="334"/>
        <v>541</v>
      </c>
    </row>
    <row r="550" spans="1:59" ht="20.100000000000001" customHeight="1">
      <c r="A550" s="13">
        <f t="shared" si="333"/>
        <v>542</v>
      </c>
      <c r="B550" s="153"/>
      <c r="C550" s="33"/>
      <c r="D550" s="33"/>
      <c r="E550" s="154"/>
      <c r="F550" s="155"/>
      <c r="G550" s="156"/>
      <c r="H550" s="19" t="str">
        <f t="shared" si="298"/>
        <v/>
      </c>
      <c r="I550" s="157"/>
      <c r="J550" s="19" t="str">
        <f t="shared" si="299"/>
        <v/>
      </c>
      <c r="K550" s="33"/>
      <c r="L550" s="34"/>
      <c r="M550" s="34"/>
      <c r="N550" s="19" t="str">
        <f t="shared" si="300"/>
        <v/>
      </c>
      <c r="O550" s="157"/>
      <c r="P550" s="19" t="str">
        <f t="shared" si="301"/>
        <v/>
      </c>
      <c r="Q550" s="19" t="str">
        <f t="shared" si="302"/>
        <v/>
      </c>
      <c r="R550" s="22"/>
      <c r="S550" s="33"/>
      <c r="T550" s="35" t="str">
        <f>IF(E550="","",Instructions!$B$5)</f>
        <v/>
      </c>
      <c r="U550" s="75" t="str">
        <f>IF(E550="","",Instructions!$C$5)</f>
        <v/>
      </c>
      <c r="V550" s="87" t="str">
        <f t="shared" si="303"/>
        <v/>
      </c>
      <c r="W550" s="72" t="str">
        <f>IF(E550="","",VLOOKUP(D550,Supervisors!$B$9:$F$32,5,FALSE))</f>
        <v/>
      </c>
      <c r="X550" s="72" t="str">
        <f>IF(E550="","",VLOOKUP(D550,Supervisors!$B$9:$G$32,6,FALSE))</f>
        <v/>
      </c>
      <c r="Y550" s="20" t="str">
        <f t="shared" si="304"/>
        <v/>
      </c>
      <c r="Z550" s="20" t="str">
        <f t="shared" si="305"/>
        <v/>
      </c>
      <c r="AA550" s="20" t="str">
        <f t="shared" si="306"/>
        <v/>
      </c>
      <c r="AB550" s="20" t="str">
        <f t="shared" si="307"/>
        <v/>
      </c>
      <c r="AC550" s="20" t="str">
        <f t="shared" si="308"/>
        <v/>
      </c>
      <c r="AD550" s="20" t="str">
        <f t="shared" si="309"/>
        <v/>
      </c>
      <c r="AE550" s="20" t="str">
        <f>IF(E550="","",SUM( INDEX( $H$9, 1) : H550))</f>
        <v/>
      </c>
      <c r="AF550" s="20" t="str">
        <f t="shared" si="310"/>
        <v/>
      </c>
      <c r="AG550" s="20" t="str">
        <f>IF(E550="","",SUM($AF$9:AF550))</f>
        <v/>
      </c>
      <c r="AH550" s="43" t="str">
        <f t="shared" si="311"/>
        <v/>
      </c>
      <c r="AI550" s="20" t="str">
        <f t="shared" si="312"/>
        <v/>
      </c>
      <c r="AJ550" s="20" t="str">
        <f t="shared" si="313"/>
        <v/>
      </c>
      <c r="AK550" s="20" t="str">
        <f t="shared" si="314"/>
        <v/>
      </c>
      <c r="AL550" s="20" t="str">
        <f>IF(E550="","",SUM( INDEX($I$9, 1) : I550))</f>
        <v/>
      </c>
      <c r="AM550" s="20" t="str">
        <f t="shared" si="315"/>
        <v/>
      </c>
      <c r="AN550" s="20" t="str">
        <f>IF(E550="","",SUM( INDEX($AM$9, 1) : AM550))</f>
        <v/>
      </c>
      <c r="AO550" s="43" t="str">
        <f t="shared" si="316"/>
        <v/>
      </c>
      <c r="AP550" s="43" t="str">
        <f t="shared" si="317"/>
        <v/>
      </c>
      <c r="AQ550" s="35" t="str">
        <f t="shared" si="318"/>
        <v/>
      </c>
      <c r="AR550" s="35" t="str">
        <f t="shared" si="319"/>
        <v/>
      </c>
      <c r="AS550" s="35" t="str">
        <f t="shared" si="320"/>
        <v/>
      </c>
      <c r="AT550" s="35" t="str">
        <f t="shared" si="321"/>
        <v/>
      </c>
      <c r="AU550" s="35" t="str">
        <f t="shared" si="322"/>
        <v/>
      </c>
      <c r="AV550" s="35" t="str">
        <f t="shared" si="323"/>
        <v/>
      </c>
      <c r="AW550" s="58" t="str">
        <f t="shared" si="324"/>
        <v/>
      </c>
      <c r="AX550" s="62" t="str">
        <f t="shared" si="325"/>
        <v/>
      </c>
      <c r="AY550" s="62" t="str">
        <f t="shared" si="326"/>
        <v/>
      </c>
      <c r="AZ550" s="62" t="str">
        <f t="shared" si="327"/>
        <v/>
      </c>
      <c r="BA550" s="62" t="str">
        <f t="shared" si="328"/>
        <v/>
      </c>
      <c r="BB550" s="62" t="str">
        <f t="shared" si="329"/>
        <v/>
      </c>
      <c r="BC550" s="62" t="str">
        <f t="shared" si="330"/>
        <v/>
      </c>
      <c r="BD550" s="69" t="str">
        <f t="shared" si="331"/>
        <v/>
      </c>
      <c r="BE550" s="69" t="str">
        <f t="shared" si="332"/>
        <v/>
      </c>
      <c r="BF550" s="69" t="str">
        <f>IF(Z550=Z551,"",SUM(AW$9:AW550)-SUM(BF$9:BF549))</f>
        <v/>
      </c>
      <c r="BG550" s="12">
        <f t="shared" si="334"/>
        <v>542</v>
      </c>
    </row>
    <row r="551" spans="1:59" ht="20.100000000000001" customHeight="1">
      <c r="A551" s="13">
        <f t="shared" si="333"/>
        <v>543</v>
      </c>
      <c r="B551" s="153"/>
      <c r="C551" s="33"/>
      <c r="D551" s="33"/>
      <c r="E551" s="154"/>
      <c r="F551" s="155"/>
      <c r="G551" s="156"/>
      <c r="H551" s="19" t="str">
        <f t="shared" si="298"/>
        <v/>
      </c>
      <c r="I551" s="157"/>
      <c r="J551" s="19" t="str">
        <f t="shared" si="299"/>
        <v/>
      </c>
      <c r="K551" s="33"/>
      <c r="L551" s="34"/>
      <c r="M551" s="34"/>
      <c r="N551" s="19" t="str">
        <f t="shared" si="300"/>
        <v/>
      </c>
      <c r="O551" s="157"/>
      <c r="P551" s="19" t="str">
        <f t="shared" si="301"/>
        <v/>
      </c>
      <c r="Q551" s="19" t="str">
        <f t="shared" si="302"/>
        <v/>
      </c>
      <c r="R551" s="22"/>
      <c r="S551" s="33"/>
      <c r="T551" s="35" t="str">
        <f>IF(E551="","",Instructions!$B$5)</f>
        <v/>
      </c>
      <c r="U551" s="75" t="str">
        <f>IF(E551="","",Instructions!$C$5)</f>
        <v/>
      </c>
      <c r="V551" s="87" t="str">
        <f t="shared" si="303"/>
        <v/>
      </c>
      <c r="W551" s="72" t="str">
        <f>IF(E551="","",VLOOKUP(D551,Supervisors!$B$9:$F$32,5,FALSE))</f>
        <v/>
      </c>
      <c r="X551" s="72" t="str">
        <f>IF(E551="","",VLOOKUP(D551,Supervisors!$B$9:$G$32,6,FALSE))</f>
        <v/>
      </c>
      <c r="Y551" s="20" t="str">
        <f t="shared" si="304"/>
        <v/>
      </c>
      <c r="Z551" s="20" t="str">
        <f t="shared" si="305"/>
        <v/>
      </c>
      <c r="AA551" s="20" t="str">
        <f t="shared" si="306"/>
        <v/>
      </c>
      <c r="AB551" s="20" t="str">
        <f t="shared" si="307"/>
        <v/>
      </c>
      <c r="AC551" s="20" t="str">
        <f t="shared" si="308"/>
        <v/>
      </c>
      <c r="AD551" s="20" t="str">
        <f t="shared" si="309"/>
        <v/>
      </c>
      <c r="AE551" s="20" t="str">
        <f>IF(E551="","",SUM( INDEX( $H$9, 1) : H551))</f>
        <v/>
      </c>
      <c r="AF551" s="20" t="str">
        <f t="shared" si="310"/>
        <v/>
      </c>
      <c r="AG551" s="20" t="str">
        <f>IF(E551="","",SUM($AF$9:AF551))</f>
        <v/>
      </c>
      <c r="AH551" s="43" t="str">
        <f t="shared" si="311"/>
        <v/>
      </c>
      <c r="AI551" s="20" t="str">
        <f t="shared" si="312"/>
        <v/>
      </c>
      <c r="AJ551" s="20" t="str">
        <f t="shared" si="313"/>
        <v/>
      </c>
      <c r="AK551" s="20" t="str">
        <f t="shared" si="314"/>
        <v/>
      </c>
      <c r="AL551" s="20" t="str">
        <f>IF(E551="","",SUM( INDEX($I$9, 1) : I551))</f>
        <v/>
      </c>
      <c r="AM551" s="20" t="str">
        <f t="shared" si="315"/>
        <v/>
      </c>
      <c r="AN551" s="20" t="str">
        <f>IF(E551="","",SUM( INDEX($AM$9, 1) : AM551))</f>
        <v/>
      </c>
      <c r="AO551" s="43" t="str">
        <f t="shared" si="316"/>
        <v/>
      </c>
      <c r="AP551" s="43" t="str">
        <f t="shared" si="317"/>
        <v/>
      </c>
      <c r="AQ551" s="35" t="str">
        <f t="shared" si="318"/>
        <v/>
      </c>
      <c r="AR551" s="35" t="str">
        <f t="shared" si="319"/>
        <v/>
      </c>
      <c r="AS551" s="35" t="str">
        <f t="shared" si="320"/>
        <v/>
      </c>
      <c r="AT551" s="35" t="str">
        <f t="shared" si="321"/>
        <v/>
      </c>
      <c r="AU551" s="35" t="str">
        <f t="shared" si="322"/>
        <v/>
      </c>
      <c r="AV551" s="35" t="str">
        <f t="shared" si="323"/>
        <v/>
      </c>
      <c r="AW551" s="58" t="str">
        <f t="shared" si="324"/>
        <v/>
      </c>
      <c r="AX551" s="62" t="str">
        <f t="shared" si="325"/>
        <v/>
      </c>
      <c r="AY551" s="62" t="str">
        <f t="shared" si="326"/>
        <v/>
      </c>
      <c r="AZ551" s="62" t="str">
        <f t="shared" si="327"/>
        <v/>
      </c>
      <c r="BA551" s="62" t="str">
        <f t="shared" si="328"/>
        <v/>
      </c>
      <c r="BB551" s="62" t="str">
        <f t="shared" si="329"/>
        <v/>
      </c>
      <c r="BC551" s="62" t="str">
        <f t="shared" si="330"/>
        <v/>
      </c>
      <c r="BD551" s="69" t="str">
        <f t="shared" si="331"/>
        <v/>
      </c>
      <c r="BE551" s="69" t="str">
        <f t="shared" si="332"/>
        <v/>
      </c>
      <c r="BF551" s="69" t="str">
        <f>IF(Z551=Z552,"",SUM(AW$9:AW551)-SUM(BF$9:BF550))</f>
        <v/>
      </c>
      <c r="BG551" s="12">
        <f t="shared" si="334"/>
        <v>543</v>
      </c>
    </row>
    <row r="552" spans="1:59" ht="20.100000000000001" customHeight="1">
      <c r="A552" s="13">
        <f t="shared" si="333"/>
        <v>544</v>
      </c>
      <c r="B552" s="153"/>
      <c r="C552" s="33"/>
      <c r="D552" s="33"/>
      <c r="E552" s="154"/>
      <c r="F552" s="155"/>
      <c r="G552" s="156"/>
      <c r="H552" s="19" t="str">
        <f t="shared" si="298"/>
        <v/>
      </c>
      <c r="I552" s="157"/>
      <c r="J552" s="19" t="str">
        <f t="shared" si="299"/>
        <v/>
      </c>
      <c r="K552" s="33"/>
      <c r="L552" s="34"/>
      <c r="M552" s="34"/>
      <c r="N552" s="19" t="str">
        <f t="shared" si="300"/>
        <v/>
      </c>
      <c r="O552" s="157"/>
      <c r="P552" s="19" t="str">
        <f t="shared" si="301"/>
        <v/>
      </c>
      <c r="Q552" s="19" t="str">
        <f t="shared" si="302"/>
        <v/>
      </c>
      <c r="R552" s="22"/>
      <c r="S552" s="33"/>
      <c r="T552" s="35" t="str">
        <f>IF(E552="","",Instructions!$B$5)</f>
        <v/>
      </c>
      <c r="U552" s="75" t="str">
        <f>IF(E552="","",Instructions!$C$5)</f>
        <v/>
      </c>
      <c r="V552" s="87" t="str">
        <f t="shared" si="303"/>
        <v/>
      </c>
      <c r="W552" s="72" t="str">
        <f>IF(E552="","",VLOOKUP(D552,Supervisors!$B$9:$F$32,5,FALSE))</f>
        <v/>
      </c>
      <c r="X552" s="72" t="str">
        <f>IF(E552="","",VLOOKUP(D552,Supervisors!$B$9:$G$32,6,FALSE))</f>
        <v/>
      </c>
      <c r="Y552" s="20" t="str">
        <f t="shared" si="304"/>
        <v/>
      </c>
      <c r="Z552" s="20" t="str">
        <f t="shared" si="305"/>
        <v/>
      </c>
      <c r="AA552" s="20" t="str">
        <f t="shared" si="306"/>
        <v/>
      </c>
      <c r="AB552" s="20" t="str">
        <f t="shared" si="307"/>
        <v/>
      </c>
      <c r="AC552" s="20" t="str">
        <f t="shared" si="308"/>
        <v/>
      </c>
      <c r="AD552" s="20" t="str">
        <f t="shared" si="309"/>
        <v/>
      </c>
      <c r="AE552" s="20" t="str">
        <f>IF(E552="","",SUM( INDEX( $H$9, 1) : H552))</f>
        <v/>
      </c>
      <c r="AF552" s="20" t="str">
        <f t="shared" si="310"/>
        <v/>
      </c>
      <c r="AG552" s="20" t="str">
        <f>IF(E552="","",SUM($AF$9:AF552))</f>
        <v/>
      </c>
      <c r="AH552" s="43" t="str">
        <f t="shared" si="311"/>
        <v/>
      </c>
      <c r="AI552" s="20" t="str">
        <f t="shared" si="312"/>
        <v/>
      </c>
      <c r="AJ552" s="20" t="str">
        <f t="shared" si="313"/>
        <v/>
      </c>
      <c r="AK552" s="20" t="str">
        <f t="shared" si="314"/>
        <v/>
      </c>
      <c r="AL552" s="20" t="str">
        <f>IF(E552="","",SUM( INDEX($I$9, 1) : I552))</f>
        <v/>
      </c>
      <c r="AM552" s="20" t="str">
        <f t="shared" si="315"/>
        <v/>
      </c>
      <c r="AN552" s="20" t="str">
        <f>IF(E552="","",SUM( INDEX($AM$9, 1) : AM552))</f>
        <v/>
      </c>
      <c r="AO552" s="43" t="str">
        <f t="shared" si="316"/>
        <v/>
      </c>
      <c r="AP552" s="43" t="str">
        <f t="shared" si="317"/>
        <v/>
      </c>
      <c r="AQ552" s="35" t="str">
        <f t="shared" si="318"/>
        <v/>
      </c>
      <c r="AR552" s="35" t="str">
        <f t="shared" si="319"/>
        <v/>
      </c>
      <c r="AS552" s="35" t="str">
        <f t="shared" si="320"/>
        <v/>
      </c>
      <c r="AT552" s="35" t="str">
        <f t="shared" si="321"/>
        <v/>
      </c>
      <c r="AU552" s="35" t="str">
        <f t="shared" si="322"/>
        <v/>
      </c>
      <c r="AV552" s="35" t="str">
        <f t="shared" si="323"/>
        <v/>
      </c>
      <c r="AW552" s="58" t="str">
        <f t="shared" si="324"/>
        <v/>
      </c>
      <c r="AX552" s="62" t="str">
        <f t="shared" si="325"/>
        <v/>
      </c>
      <c r="AY552" s="62" t="str">
        <f t="shared" si="326"/>
        <v/>
      </c>
      <c r="AZ552" s="62" t="str">
        <f t="shared" si="327"/>
        <v/>
      </c>
      <c r="BA552" s="62" t="str">
        <f t="shared" si="328"/>
        <v/>
      </c>
      <c r="BB552" s="62" t="str">
        <f t="shared" si="329"/>
        <v/>
      </c>
      <c r="BC552" s="62" t="str">
        <f t="shared" si="330"/>
        <v/>
      </c>
      <c r="BD552" s="69" t="str">
        <f t="shared" si="331"/>
        <v/>
      </c>
      <c r="BE552" s="69" t="str">
        <f t="shared" si="332"/>
        <v/>
      </c>
      <c r="BF552" s="69" t="str">
        <f>IF(Z552=Z553,"",SUM(AW$9:AW552)-SUM(BF$9:BF551))</f>
        <v/>
      </c>
      <c r="BG552" s="12">
        <f t="shared" si="334"/>
        <v>544</v>
      </c>
    </row>
    <row r="553" spans="1:59" ht="20.100000000000001" customHeight="1">
      <c r="A553" s="13">
        <f t="shared" si="333"/>
        <v>545</v>
      </c>
      <c r="B553" s="153"/>
      <c r="C553" s="33"/>
      <c r="D553" s="33"/>
      <c r="E553" s="154"/>
      <c r="F553" s="155"/>
      <c r="G553" s="156"/>
      <c r="H553" s="19" t="str">
        <f t="shared" si="298"/>
        <v/>
      </c>
      <c r="I553" s="157"/>
      <c r="J553" s="19" t="str">
        <f t="shared" si="299"/>
        <v/>
      </c>
      <c r="K553" s="33"/>
      <c r="L553" s="34"/>
      <c r="M553" s="34"/>
      <c r="N553" s="19" t="str">
        <f t="shared" si="300"/>
        <v/>
      </c>
      <c r="O553" s="157"/>
      <c r="P553" s="19" t="str">
        <f t="shared" si="301"/>
        <v/>
      </c>
      <c r="Q553" s="19" t="str">
        <f t="shared" si="302"/>
        <v/>
      </c>
      <c r="R553" s="22"/>
      <c r="S553" s="33"/>
      <c r="T553" s="35" t="str">
        <f>IF(E553="","",Instructions!$B$5)</f>
        <v/>
      </c>
      <c r="U553" s="75" t="str">
        <f>IF(E553="","",Instructions!$C$5)</f>
        <v/>
      </c>
      <c r="V553" s="87" t="str">
        <f t="shared" si="303"/>
        <v/>
      </c>
      <c r="W553" s="72" t="str">
        <f>IF(E553="","",VLOOKUP(D553,Supervisors!$B$9:$F$32,5,FALSE))</f>
        <v/>
      </c>
      <c r="X553" s="72" t="str">
        <f>IF(E553="","",VLOOKUP(D553,Supervisors!$B$9:$G$32,6,FALSE))</f>
        <v/>
      </c>
      <c r="Y553" s="20" t="str">
        <f t="shared" si="304"/>
        <v/>
      </c>
      <c r="Z553" s="20" t="str">
        <f t="shared" si="305"/>
        <v/>
      </c>
      <c r="AA553" s="20" t="str">
        <f t="shared" si="306"/>
        <v/>
      </c>
      <c r="AB553" s="20" t="str">
        <f t="shared" si="307"/>
        <v/>
      </c>
      <c r="AC553" s="20" t="str">
        <f t="shared" si="308"/>
        <v/>
      </c>
      <c r="AD553" s="20" t="str">
        <f t="shared" si="309"/>
        <v/>
      </c>
      <c r="AE553" s="20" t="str">
        <f>IF(E553="","",SUM( INDEX( $H$9, 1) : H553))</f>
        <v/>
      </c>
      <c r="AF553" s="20" t="str">
        <f t="shared" si="310"/>
        <v/>
      </c>
      <c r="AG553" s="20" t="str">
        <f>IF(E553="","",SUM($AF$9:AF553))</f>
        <v/>
      </c>
      <c r="AH553" s="43" t="str">
        <f t="shared" si="311"/>
        <v/>
      </c>
      <c r="AI553" s="20" t="str">
        <f t="shared" si="312"/>
        <v/>
      </c>
      <c r="AJ553" s="20" t="str">
        <f t="shared" si="313"/>
        <v/>
      </c>
      <c r="AK553" s="20" t="str">
        <f t="shared" si="314"/>
        <v/>
      </c>
      <c r="AL553" s="20" t="str">
        <f>IF(E553="","",SUM( INDEX($I$9, 1) : I553))</f>
        <v/>
      </c>
      <c r="AM553" s="20" t="str">
        <f t="shared" si="315"/>
        <v/>
      </c>
      <c r="AN553" s="20" t="str">
        <f>IF(E553="","",SUM( INDEX($AM$9, 1) : AM553))</f>
        <v/>
      </c>
      <c r="AO553" s="43" t="str">
        <f t="shared" si="316"/>
        <v/>
      </c>
      <c r="AP553" s="43" t="str">
        <f t="shared" si="317"/>
        <v/>
      </c>
      <c r="AQ553" s="35" t="str">
        <f t="shared" si="318"/>
        <v/>
      </c>
      <c r="AR553" s="35" t="str">
        <f t="shared" si="319"/>
        <v/>
      </c>
      <c r="AS553" s="35" t="str">
        <f t="shared" si="320"/>
        <v/>
      </c>
      <c r="AT553" s="35" t="str">
        <f t="shared" si="321"/>
        <v/>
      </c>
      <c r="AU553" s="35" t="str">
        <f t="shared" si="322"/>
        <v/>
      </c>
      <c r="AV553" s="35" t="str">
        <f t="shared" si="323"/>
        <v/>
      </c>
      <c r="AW553" s="58" t="str">
        <f t="shared" si="324"/>
        <v/>
      </c>
      <c r="AX553" s="62" t="str">
        <f t="shared" si="325"/>
        <v/>
      </c>
      <c r="AY553" s="62" t="str">
        <f t="shared" si="326"/>
        <v/>
      </c>
      <c r="AZ553" s="62" t="str">
        <f t="shared" si="327"/>
        <v/>
      </c>
      <c r="BA553" s="62" t="str">
        <f t="shared" si="328"/>
        <v/>
      </c>
      <c r="BB553" s="62" t="str">
        <f t="shared" si="329"/>
        <v/>
      </c>
      <c r="BC553" s="62" t="str">
        <f t="shared" si="330"/>
        <v/>
      </c>
      <c r="BD553" s="69" t="str">
        <f t="shared" si="331"/>
        <v/>
      </c>
      <c r="BE553" s="69" t="str">
        <f t="shared" si="332"/>
        <v/>
      </c>
      <c r="BF553" s="69" t="str">
        <f>IF(Z553=Z554,"",SUM(AW$9:AW553)-SUM(BF$9:BF552))</f>
        <v/>
      </c>
      <c r="BG553" s="12">
        <f t="shared" si="334"/>
        <v>545</v>
      </c>
    </row>
    <row r="554" spans="1:59" ht="20.100000000000001" customHeight="1">
      <c r="A554" s="13">
        <f t="shared" si="333"/>
        <v>546</v>
      </c>
      <c r="B554" s="153"/>
      <c r="C554" s="33"/>
      <c r="D554" s="33"/>
      <c r="E554" s="154"/>
      <c r="F554" s="155"/>
      <c r="G554" s="156"/>
      <c r="H554" s="19" t="str">
        <f t="shared" si="298"/>
        <v/>
      </c>
      <c r="I554" s="157"/>
      <c r="J554" s="19" t="str">
        <f t="shared" si="299"/>
        <v/>
      </c>
      <c r="K554" s="33"/>
      <c r="L554" s="34"/>
      <c r="M554" s="34"/>
      <c r="N554" s="19" t="str">
        <f t="shared" si="300"/>
        <v/>
      </c>
      <c r="O554" s="157"/>
      <c r="P554" s="19" t="str">
        <f t="shared" si="301"/>
        <v/>
      </c>
      <c r="Q554" s="19" t="str">
        <f t="shared" si="302"/>
        <v/>
      </c>
      <c r="R554" s="22"/>
      <c r="S554" s="33"/>
      <c r="T554" s="35" t="str">
        <f>IF(E554="","",Instructions!$B$5)</f>
        <v/>
      </c>
      <c r="U554" s="75" t="str">
        <f>IF(E554="","",Instructions!$C$5)</f>
        <v/>
      </c>
      <c r="V554" s="87" t="str">
        <f t="shared" si="303"/>
        <v/>
      </c>
      <c r="W554" s="72" t="str">
        <f>IF(E554="","",VLOOKUP(D554,Supervisors!$B$9:$F$32,5,FALSE))</f>
        <v/>
      </c>
      <c r="X554" s="72" t="str">
        <f>IF(E554="","",VLOOKUP(D554,Supervisors!$B$9:$G$32,6,FALSE))</f>
        <v/>
      </c>
      <c r="Y554" s="20" t="str">
        <f t="shared" si="304"/>
        <v/>
      </c>
      <c r="Z554" s="20" t="str">
        <f t="shared" si="305"/>
        <v/>
      </c>
      <c r="AA554" s="20" t="str">
        <f t="shared" si="306"/>
        <v/>
      </c>
      <c r="AB554" s="20" t="str">
        <f t="shared" si="307"/>
        <v/>
      </c>
      <c r="AC554" s="20" t="str">
        <f t="shared" si="308"/>
        <v/>
      </c>
      <c r="AD554" s="20" t="str">
        <f t="shared" si="309"/>
        <v/>
      </c>
      <c r="AE554" s="20" t="str">
        <f>IF(E554="","",SUM( INDEX( $H$9, 1) : H554))</f>
        <v/>
      </c>
      <c r="AF554" s="20" t="str">
        <f t="shared" si="310"/>
        <v/>
      </c>
      <c r="AG554" s="20" t="str">
        <f>IF(E554="","",SUM($AF$9:AF554))</f>
        <v/>
      </c>
      <c r="AH554" s="43" t="str">
        <f t="shared" si="311"/>
        <v/>
      </c>
      <c r="AI554" s="20" t="str">
        <f t="shared" si="312"/>
        <v/>
      </c>
      <c r="AJ554" s="20" t="str">
        <f t="shared" si="313"/>
        <v/>
      </c>
      <c r="AK554" s="20" t="str">
        <f t="shared" si="314"/>
        <v/>
      </c>
      <c r="AL554" s="20" t="str">
        <f>IF(E554="","",SUM( INDEX($I$9, 1) : I554))</f>
        <v/>
      </c>
      <c r="AM554" s="20" t="str">
        <f t="shared" si="315"/>
        <v/>
      </c>
      <c r="AN554" s="20" t="str">
        <f>IF(E554="","",SUM( INDEX($AM$9, 1) : AM554))</f>
        <v/>
      </c>
      <c r="AO554" s="43" t="str">
        <f t="shared" si="316"/>
        <v/>
      </c>
      <c r="AP554" s="43" t="str">
        <f t="shared" si="317"/>
        <v/>
      </c>
      <c r="AQ554" s="35" t="str">
        <f t="shared" si="318"/>
        <v/>
      </c>
      <c r="AR554" s="35" t="str">
        <f t="shared" si="319"/>
        <v/>
      </c>
      <c r="AS554" s="35" t="str">
        <f t="shared" si="320"/>
        <v/>
      </c>
      <c r="AT554" s="35" t="str">
        <f t="shared" si="321"/>
        <v/>
      </c>
      <c r="AU554" s="35" t="str">
        <f t="shared" si="322"/>
        <v/>
      </c>
      <c r="AV554" s="35" t="str">
        <f t="shared" si="323"/>
        <v/>
      </c>
      <c r="AW554" s="58" t="str">
        <f t="shared" si="324"/>
        <v/>
      </c>
      <c r="AX554" s="62" t="str">
        <f t="shared" si="325"/>
        <v/>
      </c>
      <c r="AY554" s="62" t="str">
        <f t="shared" si="326"/>
        <v/>
      </c>
      <c r="AZ554" s="62" t="str">
        <f t="shared" si="327"/>
        <v/>
      </c>
      <c r="BA554" s="62" t="str">
        <f t="shared" si="328"/>
        <v/>
      </c>
      <c r="BB554" s="62" t="str">
        <f t="shared" si="329"/>
        <v/>
      </c>
      <c r="BC554" s="62" t="str">
        <f t="shared" si="330"/>
        <v/>
      </c>
      <c r="BD554" s="69" t="str">
        <f t="shared" si="331"/>
        <v/>
      </c>
      <c r="BE554" s="69" t="str">
        <f t="shared" si="332"/>
        <v/>
      </c>
      <c r="BF554" s="69" t="str">
        <f>IF(Z554=Z555,"",SUM(AW$9:AW554)-SUM(BF$9:BF553))</f>
        <v/>
      </c>
      <c r="BG554" s="12">
        <f t="shared" si="334"/>
        <v>546</v>
      </c>
    </row>
    <row r="555" spans="1:59" ht="20.100000000000001" customHeight="1">
      <c r="A555" s="13">
        <f t="shared" si="333"/>
        <v>547</v>
      </c>
      <c r="B555" s="153"/>
      <c r="C555" s="33"/>
      <c r="D555" s="33"/>
      <c r="E555" s="154"/>
      <c r="F555" s="155"/>
      <c r="G555" s="156"/>
      <c r="H555" s="19" t="str">
        <f t="shared" si="298"/>
        <v/>
      </c>
      <c r="I555" s="157"/>
      <c r="J555" s="19" t="str">
        <f t="shared" si="299"/>
        <v/>
      </c>
      <c r="K555" s="33"/>
      <c r="L555" s="34"/>
      <c r="M555" s="34"/>
      <c r="N555" s="19" t="str">
        <f t="shared" si="300"/>
        <v/>
      </c>
      <c r="O555" s="157"/>
      <c r="P555" s="19" t="str">
        <f t="shared" si="301"/>
        <v/>
      </c>
      <c r="Q555" s="19" t="str">
        <f t="shared" si="302"/>
        <v/>
      </c>
      <c r="R555" s="22"/>
      <c r="S555" s="33"/>
      <c r="T555" s="35" t="str">
        <f>IF(E555="","",Instructions!$B$5)</f>
        <v/>
      </c>
      <c r="U555" s="75" t="str">
        <f>IF(E555="","",Instructions!$C$5)</f>
        <v/>
      </c>
      <c r="V555" s="87" t="str">
        <f t="shared" si="303"/>
        <v/>
      </c>
      <c r="W555" s="72" t="str">
        <f>IF(E555="","",VLOOKUP(D555,Supervisors!$B$9:$F$32,5,FALSE))</f>
        <v/>
      </c>
      <c r="X555" s="72" t="str">
        <f>IF(E555="","",VLOOKUP(D555,Supervisors!$B$9:$G$32,6,FALSE))</f>
        <v/>
      </c>
      <c r="Y555" s="20" t="str">
        <f t="shared" si="304"/>
        <v/>
      </c>
      <c r="Z555" s="20" t="str">
        <f t="shared" si="305"/>
        <v/>
      </c>
      <c r="AA555" s="20" t="str">
        <f t="shared" si="306"/>
        <v/>
      </c>
      <c r="AB555" s="20" t="str">
        <f t="shared" si="307"/>
        <v/>
      </c>
      <c r="AC555" s="20" t="str">
        <f t="shared" si="308"/>
        <v/>
      </c>
      <c r="AD555" s="20" t="str">
        <f t="shared" si="309"/>
        <v/>
      </c>
      <c r="AE555" s="20" t="str">
        <f>IF(E555="","",SUM( INDEX( $H$9, 1) : H555))</f>
        <v/>
      </c>
      <c r="AF555" s="20" t="str">
        <f t="shared" si="310"/>
        <v/>
      </c>
      <c r="AG555" s="20" t="str">
        <f>IF(E555="","",SUM($AF$9:AF555))</f>
        <v/>
      </c>
      <c r="AH555" s="43" t="str">
        <f t="shared" si="311"/>
        <v/>
      </c>
      <c r="AI555" s="20" t="str">
        <f t="shared" si="312"/>
        <v/>
      </c>
      <c r="AJ555" s="20" t="str">
        <f t="shared" si="313"/>
        <v/>
      </c>
      <c r="AK555" s="20" t="str">
        <f t="shared" si="314"/>
        <v/>
      </c>
      <c r="AL555" s="20" t="str">
        <f>IF(E555="","",SUM( INDEX($I$9, 1) : I555))</f>
        <v/>
      </c>
      <c r="AM555" s="20" t="str">
        <f t="shared" si="315"/>
        <v/>
      </c>
      <c r="AN555" s="20" t="str">
        <f>IF(E555="","",SUM( INDEX($AM$9, 1) : AM555))</f>
        <v/>
      </c>
      <c r="AO555" s="43" t="str">
        <f t="shared" si="316"/>
        <v/>
      </c>
      <c r="AP555" s="43" t="str">
        <f t="shared" si="317"/>
        <v/>
      </c>
      <c r="AQ555" s="35" t="str">
        <f t="shared" si="318"/>
        <v/>
      </c>
      <c r="AR555" s="35" t="str">
        <f t="shared" si="319"/>
        <v/>
      </c>
      <c r="AS555" s="35" t="str">
        <f t="shared" si="320"/>
        <v/>
      </c>
      <c r="AT555" s="35" t="str">
        <f t="shared" si="321"/>
        <v/>
      </c>
      <c r="AU555" s="35" t="str">
        <f t="shared" si="322"/>
        <v/>
      </c>
      <c r="AV555" s="35" t="str">
        <f t="shared" si="323"/>
        <v/>
      </c>
      <c r="AW555" s="58" t="str">
        <f t="shared" si="324"/>
        <v/>
      </c>
      <c r="AX555" s="62" t="str">
        <f t="shared" si="325"/>
        <v/>
      </c>
      <c r="AY555" s="62" t="str">
        <f t="shared" si="326"/>
        <v/>
      </c>
      <c r="AZ555" s="62" t="str">
        <f t="shared" si="327"/>
        <v/>
      </c>
      <c r="BA555" s="62" t="str">
        <f t="shared" si="328"/>
        <v/>
      </c>
      <c r="BB555" s="62" t="str">
        <f t="shared" si="329"/>
        <v/>
      </c>
      <c r="BC555" s="62" t="str">
        <f t="shared" si="330"/>
        <v/>
      </c>
      <c r="BD555" s="69" t="str">
        <f t="shared" si="331"/>
        <v/>
      </c>
      <c r="BE555" s="69" t="str">
        <f t="shared" si="332"/>
        <v/>
      </c>
      <c r="BF555" s="69" t="str">
        <f>IF(Z555=Z556,"",SUM(AW$9:AW555)-SUM(BF$9:BF554))</f>
        <v/>
      </c>
      <c r="BG555" s="12">
        <f t="shared" si="334"/>
        <v>547</v>
      </c>
    </row>
    <row r="556" spans="1:59" ht="20.100000000000001" customHeight="1">
      <c r="A556" s="13">
        <f t="shared" si="333"/>
        <v>548</v>
      </c>
      <c r="B556" s="153"/>
      <c r="C556" s="33"/>
      <c r="D556" s="33"/>
      <c r="E556" s="154"/>
      <c r="F556" s="155"/>
      <c r="G556" s="156"/>
      <c r="H556" s="19" t="str">
        <f t="shared" si="298"/>
        <v/>
      </c>
      <c r="I556" s="157"/>
      <c r="J556" s="19" t="str">
        <f t="shared" si="299"/>
        <v/>
      </c>
      <c r="K556" s="33"/>
      <c r="L556" s="34"/>
      <c r="M556" s="34"/>
      <c r="N556" s="19" t="str">
        <f t="shared" si="300"/>
        <v/>
      </c>
      <c r="O556" s="157"/>
      <c r="P556" s="19" t="str">
        <f t="shared" si="301"/>
        <v/>
      </c>
      <c r="Q556" s="19" t="str">
        <f t="shared" si="302"/>
        <v/>
      </c>
      <c r="R556" s="22"/>
      <c r="S556" s="33"/>
      <c r="T556" s="35" t="str">
        <f>IF(E556="","",Instructions!$B$5)</f>
        <v/>
      </c>
      <c r="U556" s="75" t="str">
        <f>IF(E556="","",Instructions!$C$5)</f>
        <v/>
      </c>
      <c r="V556" s="87" t="str">
        <f t="shared" si="303"/>
        <v/>
      </c>
      <c r="W556" s="72" t="str">
        <f>IF(E556="","",VLOOKUP(D556,Supervisors!$B$9:$F$32,5,FALSE))</f>
        <v/>
      </c>
      <c r="X556" s="72" t="str">
        <f>IF(E556="","",VLOOKUP(D556,Supervisors!$B$9:$G$32,6,FALSE))</f>
        <v/>
      </c>
      <c r="Y556" s="20" t="str">
        <f t="shared" si="304"/>
        <v/>
      </c>
      <c r="Z556" s="20" t="str">
        <f t="shared" si="305"/>
        <v/>
      </c>
      <c r="AA556" s="20" t="str">
        <f t="shared" si="306"/>
        <v/>
      </c>
      <c r="AB556" s="20" t="str">
        <f t="shared" si="307"/>
        <v/>
      </c>
      <c r="AC556" s="20" t="str">
        <f t="shared" si="308"/>
        <v/>
      </c>
      <c r="AD556" s="20" t="str">
        <f t="shared" si="309"/>
        <v/>
      </c>
      <c r="AE556" s="20" t="str">
        <f>IF(E556="","",SUM( INDEX( $H$9, 1) : H556))</f>
        <v/>
      </c>
      <c r="AF556" s="20" t="str">
        <f t="shared" si="310"/>
        <v/>
      </c>
      <c r="AG556" s="20" t="str">
        <f>IF(E556="","",SUM($AF$9:AF556))</f>
        <v/>
      </c>
      <c r="AH556" s="43" t="str">
        <f t="shared" si="311"/>
        <v/>
      </c>
      <c r="AI556" s="20" t="str">
        <f t="shared" si="312"/>
        <v/>
      </c>
      <c r="AJ556" s="20" t="str">
        <f t="shared" si="313"/>
        <v/>
      </c>
      <c r="AK556" s="20" t="str">
        <f t="shared" si="314"/>
        <v/>
      </c>
      <c r="AL556" s="20" t="str">
        <f>IF(E556="","",SUM( INDEX($I$9, 1) : I556))</f>
        <v/>
      </c>
      <c r="AM556" s="20" t="str">
        <f t="shared" si="315"/>
        <v/>
      </c>
      <c r="AN556" s="20" t="str">
        <f>IF(E556="","",SUM( INDEX($AM$9, 1) : AM556))</f>
        <v/>
      </c>
      <c r="AO556" s="43" t="str">
        <f t="shared" si="316"/>
        <v/>
      </c>
      <c r="AP556" s="43" t="str">
        <f t="shared" si="317"/>
        <v/>
      </c>
      <c r="AQ556" s="35" t="str">
        <f t="shared" si="318"/>
        <v/>
      </c>
      <c r="AR556" s="35" t="str">
        <f t="shared" si="319"/>
        <v/>
      </c>
      <c r="AS556" s="35" t="str">
        <f t="shared" si="320"/>
        <v/>
      </c>
      <c r="AT556" s="35" t="str">
        <f t="shared" si="321"/>
        <v/>
      </c>
      <c r="AU556" s="35" t="str">
        <f t="shared" si="322"/>
        <v/>
      </c>
      <c r="AV556" s="35" t="str">
        <f t="shared" si="323"/>
        <v/>
      </c>
      <c r="AW556" s="58" t="str">
        <f t="shared" si="324"/>
        <v/>
      </c>
      <c r="AX556" s="62" t="str">
        <f t="shared" si="325"/>
        <v/>
      </c>
      <c r="AY556" s="62" t="str">
        <f t="shared" si="326"/>
        <v/>
      </c>
      <c r="AZ556" s="62" t="str">
        <f t="shared" si="327"/>
        <v/>
      </c>
      <c r="BA556" s="62" t="str">
        <f t="shared" si="328"/>
        <v/>
      </c>
      <c r="BB556" s="62" t="str">
        <f t="shared" si="329"/>
        <v/>
      </c>
      <c r="BC556" s="62" t="str">
        <f t="shared" si="330"/>
        <v/>
      </c>
      <c r="BD556" s="69" t="str">
        <f t="shared" si="331"/>
        <v/>
      </c>
      <c r="BE556" s="69" t="str">
        <f t="shared" si="332"/>
        <v/>
      </c>
      <c r="BF556" s="69" t="str">
        <f>IF(Z556=Z557,"",SUM(AW$9:AW556)-SUM(BF$9:BF555))</f>
        <v/>
      </c>
      <c r="BG556" s="12">
        <f t="shared" si="334"/>
        <v>548</v>
      </c>
    </row>
    <row r="557" spans="1:59" ht="20.100000000000001" customHeight="1">
      <c r="A557" s="13">
        <f t="shared" si="333"/>
        <v>549</v>
      </c>
      <c r="B557" s="153"/>
      <c r="C557" s="33"/>
      <c r="D557" s="33"/>
      <c r="E557" s="154"/>
      <c r="F557" s="155"/>
      <c r="G557" s="156"/>
      <c r="H557" s="19" t="str">
        <f t="shared" si="298"/>
        <v/>
      </c>
      <c r="I557" s="157"/>
      <c r="J557" s="19" t="str">
        <f t="shared" si="299"/>
        <v/>
      </c>
      <c r="K557" s="33"/>
      <c r="L557" s="34"/>
      <c r="M557" s="34"/>
      <c r="N557" s="19" t="str">
        <f t="shared" si="300"/>
        <v/>
      </c>
      <c r="O557" s="157"/>
      <c r="P557" s="19" t="str">
        <f t="shared" si="301"/>
        <v/>
      </c>
      <c r="Q557" s="19" t="str">
        <f t="shared" si="302"/>
        <v/>
      </c>
      <c r="R557" s="22"/>
      <c r="S557" s="33"/>
      <c r="T557" s="35" t="str">
        <f>IF(E557="","",Instructions!$B$5)</f>
        <v/>
      </c>
      <c r="U557" s="75" t="str">
        <f>IF(E557="","",Instructions!$C$5)</f>
        <v/>
      </c>
      <c r="V557" s="87" t="str">
        <f t="shared" si="303"/>
        <v/>
      </c>
      <c r="W557" s="72" t="str">
        <f>IF(E557="","",VLOOKUP(D557,Supervisors!$B$9:$F$32,5,FALSE))</f>
        <v/>
      </c>
      <c r="X557" s="72" t="str">
        <f>IF(E557="","",VLOOKUP(D557,Supervisors!$B$9:$G$32,6,FALSE))</f>
        <v/>
      </c>
      <c r="Y557" s="20" t="str">
        <f t="shared" si="304"/>
        <v/>
      </c>
      <c r="Z557" s="20" t="str">
        <f t="shared" si="305"/>
        <v/>
      </c>
      <c r="AA557" s="20" t="str">
        <f t="shared" si="306"/>
        <v/>
      </c>
      <c r="AB557" s="20" t="str">
        <f t="shared" si="307"/>
        <v/>
      </c>
      <c r="AC557" s="20" t="str">
        <f t="shared" si="308"/>
        <v/>
      </c>
      <c r="AD557" s="20" t="str">
        <f t="shared" si="309"/>
        <v/>
      </c>
      <c r="AE557" s="20" t="str">
        <f>IF(E557="","",SUM( INDEX( $H$9, 1) : H557))</f>
        <v/>
      </c>
      <c r="AF557" s="20" t="str">
        <f t="shared" si="310"/>
        <v/>
      </c>
      <c r="AG557" s="20" t="str">
        <f>IF(E557="","",SUM($AF$9:AF557))</f>
        <v/>
      </c>
      <c r="AH557" s="43" t="str">
        <f t="shared" si="311"/>
        <v/>
      </c>
      <c r="AI557" s="20" t="str">
        <f t="shared" si="312"/>
        <v/>
      </c>
      <c r="AJ557" s="20" t="str">
        <f t="shared" si="313"/>
        <v/>
      </c>
      <c r="AK557" s="20" t="str">
        <f t="shared" si="314"/>
        <v/>
      </c>
      <c r="AL557" s="20" t="str">
        <f>IF(E557="","",SUM( INDEX($I$9, 1) : I557))</f>
        <v/>
      </c>
      <c r="AM557" s="20" t="str">
        <f t="shared" si="315"/>
        <v/>
      </c>
      <c r="AN557" s="20" t="str">
        <f>IF(E557="","",SUM( INDEX($AM$9, 1) : AM557))</f>
        <v/>
      </c>
      <c r="AO557" s="43" t="str">
        <f t="shared" si="316"/>
        <v/>
      </c>
      <c r="AP557" s="43" t="str">
        <f t="shared" si="317"/>
        <v/>
      </c>
      <c r="AQ557" s="35" t="str">
        <f t="shared" si="318"/>
        <v/>
      </c>
      <c r="AR557" s="35" t="str">
        <f t="shared" si="319"/>
        <v/>
      </c>
      <c r="AS557" s="35" t="str">
        <f t="shared" si="320"/>
        <v/>
      </c>
      <c r="AT557" s="35" t="str">
        <f t="shared" si="321"/>
        <v/>
      </c>
      <c r="AU557" s="35" t="str">
        <f t="shared" si="322"/>
        <v/>
      </c>
      <c r="AV557" s="35" t="str">
        <f t="shared" si="323"/>
        <v/>
      </c>
      <c r="AW557" s="58" t="str">
        <f t="shared" si="324"/>
        <v/>
      </c>
      <c r="AX557" s="62" t="str">
        <f t="shared" si="325"/>
        <v/>
      </c>
      <c r="AY557" s="62" t="str">
        <f t="shared" si="326"/>
        <v/>
      </c>
      <c r="AZ557" s="62" t="str">
        <f t="shared" si="327"/>
        <v/>
      </c>
      <c r="BA557" s="62" t="str">
        <f t="shared" si="328"/>
        <v/>
      </c>
      <c r="BB557" s="62" t="str">
        <f t="shared" si="329"/>
        <v/>
      </c>
      <c r="BC557" s="62" t="str">
        <f t="shared" si="330"/>
        <v/>
      </c>
      <c r="BD557" s="69" t="str">
        <f t="shared" si="331"/>
        <v/>
      </c>
      <c r="BE557" s="69" t="str">
        <f t="shared" si="332"/>
        <v/>
      </c>
      <c r="BF557" s="69" t="str">
        <f>IF(Z557=Z558,"",SUM(AW$9:AW557)-SUM(BF$9:BF556))</f>
        <v/>
      </c>
      <c r="BG557" s="12">
        <f t="shared" si="334"/>
        <v>549</v>
      </c>
    </row>
    <row r="558" spans="1:59" ht="20.100000000000001" customHeight="1">
      <c r="A558" s="13">
        <f t="shared" si="333"/>
        <v>550</v>
      </c>
      <c r="B558" s="153"/>
      <c r="C558" s="33"/>
      <c r="D558" s="33"/>
      <c r="E558" s="154"/>
      <c r="F558" s="155"/>
      <c r="G558" s="156"/>
      <c r="H558" s="19" t="str">
        <f t="shared" si="298"/>
        <v/>
      </c>
      <c r="I558" s="157"/>
      <c r="J558" s="19" t="str">
        <f t="shared" si="299"/>
        <v/>
      </c>
      <c r="K558" s="33"/>
      <c r="L558" s="34"/>
      <c r="M558" s="34"/>
      <c r="N558" s="19" t="str">
        <f t="shared" si="300"/>
        <v/>
      </c>
      <c r="O558" s="157"/>
      <c r="P558" s="19" t="str">
        <f t="shared" si="301"/>
        <v/>
      </c>
      <c r="Q558" s="19" t="str">
        <f t="shared" si="302"/>
        <v/>
      </c>
      <c r="R558" s="22"/>
      <c r="S558" s="33"/>
      <c r="T558" s="35" t="str">
        <f>IF(E558="","",Instructions!$B$5)</f>
        <v/>
      </c>
      <c r="U558" s="75" t="str">
        <f>IF(E558="","",Instructions!$C$5)</f>
        <v/>
      </c>
      <c r="V558" s="87" t="str">
        <f t="shared" si="303"/>
        <v/>
      </c>
      <c r="W558" s="72" t="str">
        <f>IF(E558="","",VLOOKUP(D558,Supervisors!$B$9:$F$32,5,FALSE))</f>
        <v/>
      </c>
      <c r="X558" s="72" t="str">
        <f>IF(E558="","",VLOOKUP(D558,Supervisors!$B$9:$G$32,6,FALSE))</f>
        <v/>
      </c>
      <c r="Y558" s="20" t="str">
        <f t="shared" si="304"/>
        <v/>
      </c>
      <c r="Z558" s="20" t="str">
        <f t="shared" si="305"/>
        <v/>
      </c>
      <c r="AA558" s="20" t="str">
        <f t="shared" si="306"/>
        <v/>
      </c>
      <c r="AB558" s="20" t="str">
        <f t="shared" si="307"/>
        <v/>
      </c>
      <c r="AC558" s="20" t="str">
        <f t="shared" si="308"/>
        <v/>
      </c>
      <c r="AD558" s="20" t="str">
        <f t="shared" si="309"/>
        <v/>
      </c>
      <c r="AE558" s="20" t="str">
        <f>IF(E558="","",SUM( INDEX( $H$9, 1) : H558))</f>
        <v/>
      </c>
      <c r="AF558" s="20" t="str">
        <f t="shared" si="310"/>
        <v/>
      </c>
      <c r="AG558" s="20" t="str">
        <f>IF(E558="","",SUM($AF$9:AF558))</f>
        <v/>
      </c>
      <c r="AH558" s="43" t="str">
        <f t="shared" si="311"/>
        <v/>
      </c>
      <c r="AI558" s="20" t="str">
        <f t="shared" si="312"/>
        <v/>
      </c>
      <c r="AJ558" s="20" t="str">
        <f t="shared" si="313"/>
        <v/>
      </c>
      <c r="AK558" s="20" t="str">
        <f t="shared" si="314"/>
        <v/>
      </c>
      <c r="AL558" s="20" t="str">
        <f>IF(E558="","",SUM( INDEX($I$9, 1) : I558))</f>
        <v/>
      </c>
      <c r="AM558" s="20" t="str">
        <f t="shared" si="315"/>
        <v/>
      </c>
      <c r="AN558" s="20" t="str">
        <f>IF(E558="","",SUM( INDEX($AM$9, 1) : AM558))</f>
        <v/>
      </c>
      <c r="AO558" s="43" t="str">
        <f t="shared" si="316"/>
        <v/>
      </c>
      <c r="AP558" s="43" t="str">
        <f t="shared" si="317"/>
        <v/>
      </c>
      <c r="AQ558" s="35" t="str">
        <f t="shared" si="318"/>
        <v/>
      </c>
      <c r="AR558" s="35" t="str">
        <f t="shared" si="319"/>
        <v/>
      </c>
      <c r="AS558" s="35" t="str">
        <f t="shared" si="320"/>
        <v/>
      </c>
      <c r="AT558" s="35" t="str">
        <f t="shared" si="321"/>
        <v/>
      </c>
      <c r="AU558" s="35" t="str">
        <f t="shared" si="322"/>
        <v/>
      </c>
      <c r="AV558" s="35" t="str">
        <f t="shared" si="323"/>
        <v/>
      </c>
      <c r="AW558" s="58" t="str">
        <f t="shared" si="324"/>
        <v/>
      </c>
      <c r="AX558" s="62" t="str">
        <f t="shared" si="325"/>
        <v/>
      </c>
      <c r="AY558" s="62" t="str">
        <f t="shared" si="326"/>
        <v/>
      </c>
      <c r="AZ558" s="62" t="str">
        <f t="shared" si="327"/>
        <v/>
      </c>
      <c r="BA558" s="62" t="str">
        <f t="shared" si="328"/>
        <v/>
      </c>
      <c r="BB558" s="62" t="str">
        <f t="shared" si="329"/>
        <v/>
      </c>
      <c r="BC558" s="62" t="str">
        <f t="shared" si="330"/>
        <v/>
      </c>
      <c r="BD558" s="69" t="str">
        <f t="shared" si="331"/>
        <v/>
      </c>
      <c r="BE558" s="69" t="str">
        <f t="shared" si="332"/>
        <v/>
      </c>
      <c r="BF558" s="69" t="str">
        <f>IF(Z558=Z559,"",SUM(AW$9:AW558)-SUM(BF$9:BF557))</f>
        <v/>
      </c>
      <c r="BG558" s="12">
        <f t="shared" si="334"/>
        <v>550</v>
      </c>
    </row>
    <row r="559" spans="1:59" ht="20.100000000000001" customHeight="1">
      <c r="A559" s="13">
        <f t="shared" si="333"/>
        <v>551</v>
      </c>
      <c r="B559" s="153"/>
      <c r="C559" s="33"/>
      <c r="D559" s="33"/>
      <c r="E559" s="154"/>
      <c r="F559" s="155"/>
      <c r="G559" s="156"/>
      <c r="H559" s="19" t="str">
        <f t="shared" si="298"/>
        <v/>
      </c>
      <c r="I559" s="157"/>
      <c r="J559" s="19" t="str">
        <f t="shared" si="299"/>
        <v/>
      </c>
      <c r="K559" s="33"/>
      <c r="L559" s="34"/>
      <c r="M559" s="34"/>
      <c r="N559" s="19" t="str">
        <f t="shared" si="300"/>
        <v/>
      </c>
      <c r="O559" s="157"/>
      <c r="P559" s="19" t="str">
        <f t="shared" si="301"/>
        <v/>
      </c>
      <c r="Q559" s="19" t="str">
        <f t="shared" si="302"/>
        <v/>
      </c>
      <c r="R559" s="22"/>
      <c r="S559" s="33"/>
      <c r="T559" s="35" t="str">
        <f>IF(E559="","",Instructions!$B$5)</f>
        <v/>
      </c>
      <c r="U559" s="75" t="str">
        <f>IF(E559="","",Instructions!$C$5)</f>
        <v/>
      </c>
      <c r="V559" s="87" t="str">
        <f t="shared" si="303"/>
        <v/>
      </c>
      <c r="W559" s="72" t="str">
        <f>IF(E559="","",VLOOKUP(D559,Supervisors!$B$9:$F$32,5,FALSE))</f>
        <v/>
      </c>
      <c r="X559" s="72" t="str">
        <f>IF(E559="","",VLOOKUP(D559,Supervisors!$B$9:$G$32,6,FALSE))</f>
        <v/>
      </c>
      <c r="Y559" s="20" t="str">
        <f t="shared" si="304"/>
        <v/>
      </c>
      <c r="Z559" s="20" t="str">
        <f t="shared" si="305"/>
        <v/>
      </c>
      <c r="AA559" s="20" t="str">
        <f t="shared" si="306"/>
        <v/>
      </c>
      <c r="AB559" s="20" t="str">
        <f t="shared" si="307"/>
        <v/>
      </c>
      <c r="AC559" s="20" t="str">
        <f t="shared" si="308"/>
        <v/>
      </c>
      <c r="AD559" s="20" t="str">
        <f t="shared" si="309"/>
        <v/>
      </c>
      <c r="AE559" s="20" t="str">
        <f>IF(E559="","",SUM( INDEX( $H$9, 1) : H559))</f>
        <v/>
      </c>
      <c r="AF559" s="20" t="str">
        <f t="shared" si="310"/>
        <v/>
      </c>
      <c r="AG559" s="20" t="str">
        <f>IF(E559="","",SUM($AF$9:AF559))</f>
        <v/>
      </c>
      <c r="AH559" s="43" t="str">
        <f t="shared" si="311"/>
        <v/>
      </c>
      <c r="AI559" s="20" t="str">
        <f t="shared" si="312"/>
        <v/>
      </c>
      <c r="AJ559" s="20" t="str">
        <f t="shared" si="313"/>
        <v/>
      </c>
      <c r="AK559" s="20" t="str">
        <f t="shared" si="314"/>
        <v/>
      </c>
      <c r="AL559" s="20" t="str">
        <f>IF(E559="","",SUM( INDEX($I$9, 1) : I559))</f>
        <v/>
      </c>
      <c r="AM559" s="20" t="str">
        <f t="shared" si="315"/>
        <v/>
      </c>
      <c r="AN559" s="20" t="str">
        <f>IF(E559="","",SUM( INDEX($AM$9, 1) : AM559))</f>
        <v/>
      </c>
      <c r="AO559" s="43" t="str">
        <f t="shared" si="316"/>
        <v/>
      </c>
      <c r="AP559" s="43" t="str">
        <f t="shared" si="317"/>
        <v/>
      </c>
      <c r="AQ559" s="35" t="str">
        <f t="shared" si="318"/>
        <v/>
      </c>
      <c r="AR559" s="35" t="str">
        <f t="shared" si="319"/>
        <v/>
      </c>
      <c r="AS559" s="35" t="str">
        <f t="shared" si="320"/>
        <v/>
      </c>
      <c r="AT559" s="35" t="str">
        <f t="shared" si="321"/>
        <v/>
      </c>
      <c r="AU559" s="35" t="str">
        <f t="shared" si="322"/>
        <v/>
      </c>
      <c r="AV559" s="35" t="str">
        <f t="shared" si="323"/>
        <v/>
      </c>
      <c r="AW559" s="58" t="str">
        <f t="shared" si="324"/>
        <v/>
      </c>
      <c r="AX559" s="62" t="str">
        <f t="shared" si="325"/>
        <v/>
      </c>
      <c r="AY559" s="62" t="str">
        <f t="shared" si="326"/>
        <v/>
      </c>
      <c r="AZ559" s="62" t="str">
        <f t="shared" si="327"/>
        <v/>
      </c>
      <c r="BA559" s="62" t="str">
        <f t="shared" si="328"/>
        <v/>
      </c>
      <c r="BB559" s="62" t="str">
        <f t="shared" si="329"/>
        <v/>
      </c>
      <c r="BC559" s="62" t="str">
        <f t="shared" si="330"/>
        <v/>
      </c>
      <c r="BD559" s="69" t="str">
        <f t="shared" si="331"/>
        <v/>
      </c>
      <c r="BE559" s="69" t="str">
        <f t="shared" si="332"/>
        <v/>
      </c>
      <c r="BF559" s="69" t="str">
        <f>IF(Z559=Z560,"",SUM(AW$9:AW559)-SUM(BF$9:BF558))</f>
        <v/>
      </c>
      <c r="BG559" s="12">
        <f t="shared" si="334"/>
        <v>551</v>
      </c>
    </row>
    <row r="560" spans="1:59" ht="20.100000000000001" customHeight="1">
      <c r="A560" s="13">
        <f t="shared" si="333"/>
        <v>552</v>
      </c>
      <c r="B560" s="153"/>
      <c r="C560" s="33"/>
      <c r="D560" s="33"/>
      <c r="E560" s="154"/>
      <c r="F560" s="155"/>
      <c r="G560" s="156"/>
      <c r="H560" s="19" t="str">
        <f t="shared" si="298"/>
        <v/>
      </c>
      <c r="I560" s="157"/>
      <c r="J560" s="19" t="str">
        <f t="shared" si="299"/>
        <v/>
      </c>
      <c r="K560" s="33"/>
      <c r="L560" s="34"/>
      <c r="M560" s="34"/>
      <c r="N560" s="19" t="str">
        <f t="shared" si="300"/>
        <v/>
      </c>
      <c r="O560" s="157"/>
      <c r="P560" s="19" t="str">
        <f t="shared" si="301"/>
        <v/>
      </c>
      <c r="Q560" s="19" t="str">
        <f t="shared" si="302"/>
        <v/>
      </c>
      <c r="R560" s="22"/>
      <c r="S560" s="33"/>
      <c r="T560" s="35" t="str">
        <f>IF(E560="","",Instructions!$B$5)</f>
        <v/>
      </c>
      <c r="U560" s="75" t="str">
        <f>IF(E560="","",Instructions!$C$5)</f>
        <v/>
      </c>
      <c r="V560" s="87" t="str">
        <f t="shared" si="303"/>
        <v/>
      </c>
      <c r="W560" s="72" t="str">
        <f>IF(E560="","",VLOOKUP(D560,Supervisors!$B$9:$F$32,5,FALSE))</f>
        <v/>
      </c>
      <c r="X560" s="72" t="str">
        <f>IF(E560="","",VLOOKUP(D560,Supervisors!$B$9:$G$32,6,FALSE))</f>
        <v/>
      </c>
      <c r="Y560" s="20" t="str">
        <f t="shared" si="304"/>
        <v/>
      </c>
      <c r="Z560" s="20" t="str">
        <f t="shared" si="305"/>
        <v/>
      </c>
      <c r="AA560" s="20" t="str">
        <f t="shared" si="306"/>
        <v/>
      </c>
      <c r="AB560" s="20" t="str">
        <f t="shared" si="307"/>
        <v/>
      </c>
      <c r="AC560" s="20" t="str">
        <f t="shared" si="308"/>
        <v/>
      </c>
      <c r="AD560" s="20" t="str">
        <f t="shared" si="309"/>
        <v/>
      </c>
      <c r="AE560" s="20" t="str">
        <f>IF(E560="","",SUM( INDEX( $H$9, 1) : H560))</f>
        <v/>
      </c>
      <c r="AF560" s="20" t="str">
        <f t="shared" si="310"/>
        <v/>
      </c>
      <c r="AG560" s="20" t="str">
        <f>IF(E560="","",SUM($AF$9:AF560))</f>
        <v/>
      </c>
      <c r="AH560" s="43" t="str">
        <f t="shared" si="311"/>
        <v/>
      </c>
      <c r="AI560" s="20" t="str">
        <f t="shared" si="312"/>
        <v/>
      </c>
      <c r="AJ560" s="20" t="str">
        <f t="shared" si="313"/>
        <v/>
      </c>
      <c r="AK560" s="20" t="str">
        <f t="shared" si="314"/>
        <v/>
      </c>
      <c r="AL560" s="20" t="str">
        <f>IF(E560="","",SUM( INDEX($I$9, 1) : I560))</f>
        <v/>
      </c>
      <c r="AM560" s="20" t="str">
        <f t="shared" si="315"/>
        <v/>
      </c>
      <c r="AN560" s="20" t="str">
        <f>IF(E560="","",SUM( INDEX($AM$9, 1) : AM560))</f>
        <v/>
      </c>
      <c r="AO560" s="43" t="str">
        <f t="shared" si="316"/>
        <v/>
      </c>
      <c r="AP560" s="43" t="str">
        <f t="shared" si="317"/>
        <v/>
      </c>
      <c r="AQ560" s="35" t="str">
        <f t="shared" si="318"/>
        <v/>
      </c>
      <c r="AR560" s="35" t="str">
        <f t="shared" si="319"/>
        <v/>
      </c>
      <c r="AS560" s="35" t="str">
        <f t="shared" si="320"/>
        <v/>
      </c>
      <c r="AT560" s="35" t="str">
        <f t="shared" si="321"/>
        <v/>
      </c>
      <c r="AU560" s="35" t="str">
        <f t="shared" si="322"/>
        <v/>
      </c>
      <c r="AV560" s="35" t="str">
        <f t="shared" si="323"/>
        <v/>
      </c>
      <c r="AW560" s="58" t="str">
        <f t="shared" si="324"/>
        <v/>
      </c>
      <c r="AX560" s="62" t="str">
        <f t="shared" si="325"/>
        <v/>
      </c>
      <c r="AY560" s="62" t="str">
        <f t="shared" si="326"/>
        <v/>
      </c>
      <c r="AZ560" s="62" t="str">
        <f t="shared" si="327"/>
        <v/>
      </c>
      <c r="BA560" s="62" t="str">
        <f t="shared" si="328"/>
        <v/>
      </c>
      <c r="BB560" s="62" t="str">
        <f t="shared" si="329"/>
        <v/>
      </c>
      <c r="BC560" s="62" t="str">
        <f t="shared" si="330"/>
        <v/>
      </c>
      <c r="BD560" s="69" t="str">
        <f t="shared" si="331"/>
        <v/>
      </c>
      <c r="BE560" s="69" t="str">
        <f t="shared" si="332"/>
        <v/>
      </c>
      <c r="BF560" s="69" t="str">
        <f>IF(Z560=Z561,"",SUM(AW$9:AW560)-SUM(BF$9:BF559))</f>
        <v/>
      </c>
      <c r="BG560" s="12">
        <f t="shared" si="334"/>
        <v>552</v>
      </c>
    </row>
    <row r="561" spans="1:59" ht="20.100000000000001" customHeight="1">
      <c r="A561" s="13">
        <f t="shared" si="333"/>
        <v>553</v>
      </c>
      <c r="B561" s="153"/>
      <c r="C561" s="33"/>
      <c r="D561" s="33"/>
      <c r="E561" s="154"/>
      <c r="F561" s="155"/>
      <c r="G561" s="156"/>
      <c r="H561" s="19" t="str">
        <f t="shared" si="298"/>
        <v/>
      </c>
      <c r="I561" s="157"/>
      <c r="J561" s="19" t="str">
        <f t="shared" si="299"/>
        <v/>
      </c>
      <c r="K561" s="33"/>
      <c r="L561" s="34"/>
      <c r="M561" s="34"/>
      <c r="N561" s="19" t="str">
        <f t="shared" si="300"/>
        <v/>
      </c>
      <c r="O561" s="157"/>
      <c r="P561" s="19" t="str">
        <f t="shared" si="301"/>
        <v/>
      </c>
      <c r="Q561" s="19" t="str">
        <f t="shared" si="302"/>
        <v/>
      </c>
      <c r="R561" s="22"/>
      <c r="S561" s="33"/>
      <c r="T561" s="35" t="str">
        <f>IF(E561="","",Instructions!$B$5)</f>
        <v/>
      </c>
      <c r="U561" s="75" t="str">
        <f>IF(E561="","",Instructions!$C$5)</f>
        <v/>
      </c>
      <c r="V561" s="87" t="str">
        <f t="shared" si="303"/>
        <v/>
      </c>
      <c r="W561" s="72" t="str">
        <f>IF(E561="","",VLOOKUP(D561,Supervisors!$B$9:$F$32,5,FALSE))</f>
        <v/>
      </c>
      <c r="X561" s="72" t="str">
        <f>IF(E561="","",VLOOKUP(D561,Supervisors!$B$9:$G$32,6,FALSE))</f>
        <v/>
      </c>
      <c r="Y561" s="20" t="str">
        <f t="shared" si="304"/>
        <v/>
      </c>
      <c r="Z561" s="20" t="str">
        <f t="shared" si="305"/>
        <v/>
      </c>
      <c r="AA561" s="20" t="str">
        <f t="shared" si="306"/>
        <v/>
      </c>
      <c r="AB561" s="20" t="str">
        <f t="shared" si="307"/>
        <v/>
      </c>
      <c r="AC561" s="20" t="str">
        <f t="shared" si="308"/>
        <v/>
      </c>
      <c r="AD561" s="20" t="str">
        <f t="shared" si="309"/>
        <v/>
      </c>
      <c r="AE561" s="20" t="str">
        <f>IF(E561="","",SUM( INDEX( $H$9, 1) : H561))</f>
        <v/>
      </c>
      <c r="AF561" s="20" t="str">
        <f t="shared" si="310"/>
        <v/>
      </c>
      <c r="AG561" s="20" t="str">
        <f>IF(E561="","",SUM($AF$9:AF561))</f>
        <v/>
      </c>
      <c r="AH561" s="43" t="str">
        <f t="shared" si="311"/>
        <v/>
      </c>
      <c r="AI561" s="20" t="str">
        <f t="shared" si="312"/>
        <v/>
      </c>
      <c r="AJ561" s="20" t="str">
        <f t="shared" si="313"/>
        <v/>
      </c>
      <c r="AK561" s="20" t="str">
        <f t="shared" si="314"/>
        <v/>
      </c>
      <c r="AL561" s="20" t="str">
        <f>IF(E561="","",SUM( INDEX($I$9, 1) : I561))</f>
        <v/>
      </c>
      <c r="AM561" s="20" t="str">
        <f t="shared" si="315"/>
        <v/>
      </c>
      <c r="AN561" s="20" t="str">
        <f>IF(E561="","",SUM( INDEX($AM$9, 1) : AM561))</f>
        <v/>
      </c>
      <c r="AO561" s="43" t="str">
        <f t="shared" si="316"/>
        <v/>
      </c>
      <c r="AP561" s="43" t="str">
        <f t="shared" si="317"/>
        <v/>
      </c>
      <c r="AQ561" s="35" t="str">
        <f t="shared" si="318"/>
        <v/>
      </c>
      <c r="AR561" s="35" t="str">
        <f t="shared" si="319"/>
        <v/>
      </c>
      <c r="AS561" s="35" t="str">
        <f t="shared" si="320"/>
        <v/>
      </c>
      <c r="AT561" s="35" t="str">
        <f t="shared" si="321"/>
        <v/>
      </c>
      <c r="AU561" s="35" t="str">
        <f t="shared" si="322"/>
        <v/>
      </c>
      <c r="AV561" s="35" t="str">
        <f t="shared" si="323"/>
        <v/>
      </c>
      <c r="AW561" s="58" t="str">
        <f t="shared" si="324"/>
        <v/>
      </c>
      <c r="AX561" s="62" t="str">
        <f t="shared" si="325"/>
        <v/>
      </c>
      <c r="AY561" s="62" t="str">
        <f t="shared" si="326"/>
        <v/>
      </c>
      <c r="AZ561" s="62" t="str">
        <f t="shared" si="327"/>
        <v/>
      </c>
      <c r="BA561" s="62" t="str">
        <f t="shared" si="328"/>
        <v/>
      </c>
      <c r="BB561" s="62" t="str">
        <f t="shared" si="329"/>
        <v/>
      </c>
      <c r="BC561" s="62" t="str">
        <f t="shared" si="330"/>
        <v/>
      </c>
      <c r="BD561" s="69" t="str">
        <f t="shared" si="331"/>
        <v/>
      </c>
      <c r="BE561" s="69" t="str">
        <f t="shared" si="332"/>
        <v/>
      </c>
      <c r="BF561" s="69" t="str">
        <f>IF(Z561=Z562,"",SUM(AW$9:AW561)-SUM(BF$9:BF560))</f>
        <v/>
      </c>
      <c r="BG561" s="12">
        <f t="shared" si="334"/>
        <v>553</v>
      </c>
    </row>
    <row r="562" spans="1:59" ht="20.100000000000001" customHeight="1">
      <c r="A562" s="13">
        <f t="shared" si="333"/>
        <v>554</v>
      </c>
      <c r="B562" s="153"/>
      <c r="C562" s="33"/>
      <c r="D562" s="33"/>
      <c r="E562" s="154"/>
      <c r="F562" s="155"/>
      <c r="G562" s="156"/>
      <c r="H562" s="19" t="str">
        <f t="shared" si="298"/>
        <v/>
      </c>
      <c r="I562" s="157"/>
      <c r="J562" s="19" t="str">
        <f t="shared" si="299"/>
        <v/>
      </c>
      <c r="K562" s="33"/>
      <c r="L562" s="34"/>
      <c r="M562" s="34"/>
      <c r="N562" s="19" t="str">
        <f t="shared" si="300"/>
        <v/>
      </c>
      <c r="O562" s="157"/>
      <c r="P562" s="19" t="str">
        <f t="shared" si="301"/>
        <v/>
      </c>
      <c r="Q562" s="19" t="str">
        <f t="shared" si="302"/>
        <v/>
      </c>
      <c r="R562" s="22"/>
      <c r="S562" s="33"/>
      <c r="T562" s="35" t="str">
        <f>IF(E562="","",Instructions!$B$5)</f>
        <v/>
      </c>
      <c r="U562" s="75" t="str">
        <f>IF(E562="","",Instructions!$C$5)</f>
        <v/>
      </c>
      <c r="V562" s="87" t="str">
        <f t="shared" si="303"/>
        <v/>
      </c>
      <c r="W562" s="72" t="str">
        <f>IF(E562="","",VLOOKUP(D562,Supervisors!$B$9:$F$32,5,FALSE))</f>
        <v/>
      </c>
      <c r="X562" s="72" t="str">
        <f>IF(E562="","",VLOOKUP(D562,Supervisors!$B$9:$G$32,6,FALSE))</f>
        <v/>
      </c>
      <c r="Y562" s="20" t="str">
        <f t="shared" si="304"/>
        <v/>
      </c>
      <c r="Z562" s="20" t="str">
        <f t="shared" si="305"/>
        <v/>
      </c>
      <c r="AA562" s="20" t="str">
        <f t="shared" si="306"/>
        <v/>
      </c>
      <c r="AB562" s="20" t="str">
        <f t="shared" si="307"/>
        <v/>
      </c>
      <c r="AC562" s="20" t="str">
        <f t="shared" si="308"/>
        <v/>
      </c>
      <c r="AD562" s="20" t="str">
        <f t="shared" si="309"/>
        <v/>
      </c>
      <c r="AE562" s="20" t="str">
        <f>IF(E562="","",SUM( INDEX( $H$9, 1) : H562))</f>
        <v/>
      </c>
      <c r="AF562" s="20" t="str">
        <f t="shared" si="310"/>
        <v/>
      </c>
      <c r="AG562" s="20" t="str">
        <f>IF(E562="","",SUM($AF$9:AF562))</f>
        <v/>
      </c>
      <c r="AH562" s="43" t="str">
        <f t="shared" si="311"/>
        <v/>
      </c>
      <c r="AI562" s="20" t="str">
        <f t="shared" si="312"/>
        <v/>
      </c>
      <c r="AJ562" s="20" t="str">
        <f t="shared" si="313"/>
        <v/>
      </c>
      <c r="AK562" s="20" t="str">
        <f t="shared" si="314"/>
        <v/>
      </c>
      <c r="AL562" s="20" t="str">
        <f>IF(E562="","",SUM( INDEX($I$9, 1) : I562))</f>
        <v/>
      </c>
      <c r="AM562" s="20" t="str">
        <f t="shared" si="315"/>
        <v/>
      </c>
      <c r="AN562" s="20" t="str">
        <f>IF(E562="","",SUM( INDEX($AM$9, 1) : AM562))</f>
        <v/>
      </c>
      <c r="AO562" s="43" t="str">
        <f t="shared" si="316"/>
        <v/>
      </c>
      <c r="AP562" s="43" t="str">
        <f t="shared" si="317"/>
        <v/>
      </c>
      <c r="AQ562" s="35" t="str">
        <f t="shared" si="318"/>
        <v/>
      </c>
      <c r="AR562" s="35" t="str">
        <f t="shared" si="319"/>
        <v/>
      </c>
      <c r="AS562" s="35" t="str">
        <f t="shared" si="320"/>
        <v/>
      </c>
      <c r="AT562" s="35" t="str">
        <f t="shared" si="321"/>
        <v/>
      </c>
      <c r="AU562" s="35" t="str">
        <f t="shared" si="322"/>
        <v/>
      </c>
      <c r="AV562" s="35" t="str">
        <f t="shared" si="323"/>
        <v/>
      </c>
      <c r="AW562" s="58" t="str">
        <f t="shared" si="324"/>
        <v/>
      </c>
      <c r="AX562" s="62" t="str">
        <f t="shared" si="325"/>
        <v/>
      </c>
      <c r="AY562" s="62" t="str">
        <f t="shared" si="326"/>
        <v/>
      </c>
      <c r="AZ562" s="62" t="str">
        <f t="shared" si="327"/>
        <v/>
      </c>
      <c r="BA562" s="62" t="str">
        <f t="shared" si="328"/>
        <v/>
      </c>
      <c r="BB562" s="62" t="str">
        <f t="shared" si="329"/>
        <v/>
      </c>
      <c r="BC562" s="62" t="str">
        <f t="shared" si="330"/>
        <v/>
      </c>
      <c r="BD562" s="69" t="str">
        <f t="shared" si="331"/>
        <v/>
      </c>
      <c r="BE562" s="69" t="str">
        <f t="shared" si="332"/>
        <v/>
      </c>
      <c r="BF562" s="69" t="str">
        <f>IF(Z562=Z563,"",SUM(AW$9:AW562)-SUM(BF$9:BF561))</f>
        <v/>
      </c>
      <c r="BG562" s="12">
        <f t="shared" si="334"/>
        <v>554</v>
      </c>
    </row>
    <row r="563" spans="1:59" ht="20.100000000000001" customHeight="1">
      <c r="A563" s="13">
        <f t="shared" si="333"/>
        <v>555</v>
      </c>
      <c r="B563" s="153"/>
      <c r="C563" s="33"/>
      <c r="D563" s="33"/>
      <c r="E563" s="154"/>
      <c r="F563" s="155"/>
      <c r="G563" s="156"/>
      <c r="H563" s="19" t="str">
        <f t="shared" si="298"/>
        <v/>
      </c>
      <c r="I563" s="157"/>
      <c r="J563" s="19" t="str">
        <f t="shared" si="299"/>
        <v/>
      </c>
      <c r="K563" s="33"/>
      <c r="L563" s="34"/>
      <c r="M563" s="34"/>
      <c r="N563" s="19" t="str">
        <f t="shared" si="300"/>
        <v/>
      </c>
      <c r="O563" s="157"/>
      <c r="P563" s="19" t="str">
        <f t="shared" si="301"/>
        <v/>
      </c>
      <c r="Q563" s="19" t="str">
        <f t="shared" si="302"/>
        <v/>
      </c>
      <c r="R563" s="22"/>
      <c r="S563" s="33"/>
      <c r="T563" s="35" t="str">
        <f>IF(E563="","",Instructions!$B$5)</f>
        <v/>
      </c>
      <c r="U563" s="75" t="str">
        <f>IF(E563="","",Instructions!$C$5)</f>
        <v/>
      </c>
      <c r="V563" s="87" t="str">
        <f t="shared" si="303"/>
        <v/>
      </c>
      <c r="W563" s="72" t="str">
        <f>IF(E563="","",VLOOKUP(D563,Supervisors!$B$9:$F$32,5,FALSE))</f>
        <v/>
      </c>
      <c r="X563" s="72" t="str">
        <f>IF(E563="","",VLOOKUP(D563,Supervisors!$B$9:$G$32,6,FALSE))</f>
        <v/>
      </c>
      <c r="Y563" s="20" t="str">
        <f t="shared" si="304"/>
        <v/>
      </c>
      <c r="Z563" s="20" t="str">
        <f t="shared" si="305"/>
        <v/>
      </c>
      <c r="AA563" s="20" t="str">
        <f t="shared" si="306"/>
        <v/>
      </c>
      <c r="AB563" s="20" t="str">
        <f t="shared" si="307"/>
        <v/>
      </c>
      <c r="AC563" s="20" t="str">
        <f t="shared" si="308"/>
        <v/>
      </c>
      <c r="AD563" s="20" t="str">
        <f t="shared" si="309"/>
        <v/>
      </c>
      <c r="AE563" s="20" t="str">
        <f>IF(E563="","",SUM( INDEX( $H$9, 1) : H563))</f>
        <v/>
      </c>
      <c r="AF563" s="20" t="str">
        <f t="shared" si="310"/>
        <v/>
      </c>
      <c r="AG563" s="20" t="str">
        <f>IF(E563="","",SUM($AF$9:AF563))</f>
        <v/>
      </c>
      <c r="AH563" s="43" t="str">
        <f t="shared" si="311"/>
        <v/>
      </c>
      <c r="AI563" s="20" t="str">
        <f t="shared" si="312"/>
        <v/>
      </c>
      <c r="AJ563" s="20" t="str">
        <f t="shared" si="313"/>
        <v/>
      </c>
      <c r="AK563" s="20" t="str">
        <f t="shared" si="314"/>
        <v/>
      </c>
      <c r="AL563" s="20" t="str">
        <f>IF(E563="","",SUM( INDEX($I$9, 1) : I563))</f>
        <v/>
      </c>
      <c r="AM563" s="20" t="str">
        <f t="shared" si="315"/>
        <v/>
      </c>
      <c r="AN563" s="20" t="str">
        <f>IF(E563="","",SUM( INDEX($AM$9, 1) : AM563))</f>
        <v/>
      </c>
      <c r="AO563" s="43" t="str">
        <f t="shared" si="316"/>
        <v/>
      </c>
      <c r="AP563" s="43" t="str">
        <f t="shared" si="317"/>
        <v/>
      </c>
      <c r="AQ563" s="35" t="str">
        <f t="shared" si="318"/>
        <v/>
      </c>
      <c r="AR563" s="35" t="str">
        <f t="shared" si="319"/>
        <v/>
      </c>
      <c r="AS563" s="35" t="str">
        <f t="shared" si="320"/>
        <v/>
      </c>
      <c r="AT563" s="35" t="str">
        <f t="shared" si="321"/>
        <v/>
      </c>
      <c r="AU563" s="35" t="str">
        <f t="shared" si="322"/>
        <v/>
      </c>
      <c r="AV563" s="35" t="str">
        <f t="shared" si="323"/>
        <v/>
      </c>
      <c r="AW563" s="58" t="str">
        <f t="shared" si="324"/>
        <v/>
      </c>
      <c r="AX563" s="62" t="str">
        <f t="shared" si="325"/>
        <v/>
      </c>
      <c r="AY563" s="62" t="str">
        <f t="shared" si="326"/>
        <v/>
      </c>
      <c r="AZ563" s="62" t="str">
        <f t="shared" si="327"/>
        <v/>
      </c>
      <c r="BA563" s="62" t="str">
        <f t="shared" si="328"/>
        <v/>
      </c>
      <c r="BB563" s="62" t="str">
        <f t="shared" si="329"/>
        <v/>
      </c>
      <c r="BC563" s="62" t="str">
        <f t="shared" si="330"/>
        <v/>
      </c>
      <c r="BD563" s="69" t="str">
        <f t="shared" si="331"/>
        <v/>
      </c>
      <c r="BE563" s="69" t="str">
        <f t="shared" si="332"/>
        <v/>
      </c>
      <c r="BF563" s="69" t="str">
        <f>IF(Z563=Z564,"",SUM(AW$9:AW563)-SUM(BF$9:BF562))</f>
        <v/>
      </c>
      <c r="BG563" s="12">
        <f t="shared" si="334"/>
        <v>555</v>
      </c>
    </row>
    <row r="564" spans="1:59" ht="20.100000000000001" customHeight="1">
      <c r="A564" s="13">
        <f t="shared" si="333"/>
        <v>556</v>
      </c>
      <c r="B564" s="153"/>
      <c r="C564" s="33"/>
      <c r="D564" s="33"/>
      <c r="E564" s="154"/>
      <c r="F564" s="155"/>
      <c r="G564" s="156"/>
      <c r="H564" s="19" t="str">
        <f t="shared" si="298"/>
        <v/>
      </c>
      <c r="I564" s="157"/>
      <c r="J564" s="19" t="str">
        <f t="shared" si="299"/>
        <v/>
      </c>
      <c r="K564" s="33"/>
      <c r="L564" s="34"/>
      <c r="M564" s="34"/>
      <c r="N564" s="19" t="str">
        <f t="shared" si="300"/>
        <v/>
      </c>
      <c r="O564" s="157"/>
      <c r="P564" s="19" t="str">
        <f t="shared" si="301"/>
        <v/>
      </c>
      <c r="Q564" s="19" t="str">
        <f t="shared" si="302"/>
        <v/>
      </c>
      <c r="R564" s="22"/>
      <c r="S564" s="33"/>
      <c r="T564" s="35" t="str">
        <f>IF(E564="","",Instructions!$B$5)</f>
        <v/>
      </c>
      <c r="U564" s="75" t="str">
        <f>IF(E564="","",Instructions!$C$5)</f>
        <v/>
      </c>
      <c r="V564" s="87" t="str">
        <f t="shared" si="303"/>
        <v/>
      </c>
      <c r="W564" s="72" t="str">
        <f>IF(E564="","",VLOOKUP(D564,Supervisors!$B$9:$F$32,5,FALSE))</f>
        <v/>
      </c>
      <c r="X564" s="72" t="str">
        <f>IF(E564="","",VLOOKUP(D564,Supervisors!$B$9:$G$32,6,FALSE))</f>
        <v/>
      </c>
      <c r="Y564" s="20" t="str">
        <f t="shared" si="304"/>
        <v/>
      </c>
      <c r="Z564" s="20" t="str">
        <f t="shared" si="305"/>
        <v/>
      </c>
      <c r="AA564" s="20" t="str">
        <f t="shared" si="306"/>
        <v/>
      </c>
      <c r="AB564" s="20" t="str">
        <f t="shared" si="307"/>
        <v/>
      </c>
      <c r="AC564" s="20" t="str">
        <f t="shared" si="308"/>
        <v/>
      </c>
      <c r="AD564" s="20" t="str">
        <f t="shared" si="309"/>
        <v/>
      </c>
      <c r="AE564" s="20" t="str">
        <f>IF(E564="","",SUM( INDEX( $H$9, 1) : H564))</f>
        <v/>
      </c>
      <c r="AF564" s="20" t="str">
        <f t="shared" si="310"/>
        <v/>
      </c>
      <c r="AG564" s="20" t="str">
        <f>IF(E564="","",SUM($AF$9:AF564))</f>
        <v/>
      </c>
      <c r="AH564" s="43" t="str">
        <f t="shared" si="311"/>
        <v/>
      </c>
      <c r="AI564" s="20" t="str">
        <f t="shared" si="312"/>
        <v/>
      </c>
      <c r="AJ564" s="20" t="str">
        <f t="shared" si="313"/>
        <v/>
      </c>
      <c r="AK564" s="20" t="str">
        <f t="shared" si="314"/>
        <v/>
      </c>
      <c r="AL564" s="20" t="str">
        <f>IF(E564="","",SUM( INDEX($I$9, 1) : I564))</f>
        <v/>
      </c>
      <c r="AM564" s="20" t="str">
        <f t="shared" si="315"/>
        <v/>
      </c>
      <c r="AN564" s="20" t="str">
        <f>IF(E564="","",SUM( INDEX($AM$9, 1) : AM564))</f>
        <v/>
      </c>
      <c r="AO564" s="43" t="str">
        <f t="shared" si="316"/>
        <v/>
      </c>
      <c r="AP564" s="43" t="str">
        <f t="shared" si="317"/>
        <v/>
      </c>
      <c r="AQ564" s="35" t="str">
        <f t="shared" si="318"/>
        <v/>
      </c>
      <c r="AR564" s="35" t="str">
        <f t="shared" si="319"/>
        <v/>
      </c>
      <c r="AS564" s="35" t="str">
        <f t="shared" si="320"/>
        <v/>
      </c>
      <c r="AT564" s="35" t="str">
        <f t="shared" si="321"/>
        <v/>
      </c>
      <c r="AU564" s="35" t="str">
        <f t="shared" si="322"/>
        <v/>
      </c>
      <c r="AV564" s="35" t="str">
        <f t="shared" si="323"/>
        <v/>
      </c>
      <c r="AW564" s="58" t="str">
        <f t="shared" si="324"/>
        <v/>
      </c>
      <c r="AX564" s="62" t="str">
        <f t="shared" si="325"/>
        <v/>
      </c>
      <c r="AY564" s="62" t="str">
        <f t="shared" si="326"/>
        <v/>
      </c>
      <c r="AZ564" s="62" t="str">
        <f t="shared" si="327"/>
        <v/>
      </c>
      <c r="BA564" s="62" t="str">
        <f t="shared" si="328"/>
        <v/>
      </c>
      <c r="BB564" s="62" t="str">
        <f t="shared" si="329"/>
        <v/>
      </c>
      <c r="BC564" s="62" t="str">
        <f t="shared" si="330"/>
        <v/>
      </c>
      <c r="BD564" s="69" t="str">
        <f t="shared" si="331"/>
        <v/>
      </c>
      <c r="BE564" s="69" t="str">
        <f t="shared" si="332"/>
        <v/>
      </c>
      <c r="BF564" s="69" t="str">
        <f>IF(Z564=Z565,"",SUM(AW$9:AW564)-SUM(BF$9:BF563))</f>
        <v/>
      </c>
      <c r="BG564" s="12">
        <f t="shared" si="334"/>
        <v>556</v>
      </c>
    </row>
    <row r="565" spans="1:59" ht="20.100000000000001" customHeight="1">
      <c r="A565" s="13">
        <f t="shared" si="333"/>
        <v>557</v>
      </c>
      <c r="B565" s="153"/>
      <c r="C565" s="33"/>
      <c r="D565" s="33"/>
      <c r="E565" s="154"/>
      <c r="F565" s="155"/>
      <c r="G565" s="156"/>
      <c r="H565" s="19" t="str">
        <f t="shared" si="298"/>
        <v/>
      </c>
      <c r="I565" s="157"/>
      <c r="J565" s="19" t="str">
        <f t="shared" si="299"/>
        <v/>
      </c>
      <c r="K565" s="33"/>
      <c r="L565" s="34"/>
      <c r="M565" s="34"/>
      <c r="N565" s="19" t="str">
        <f t="shared" si="300"/>
        <v/>
      </c>
      <c r="O565" s="157"/>
      <c r="P565" s="19" t="str">
        <f t="shared" si="301"/>
        <v/>
      </c>
      <c r="Q565" s="19" t="str">
        <f t="shared" si="302"/>
        <v/>
      </c>
      <c r="R565" s="22"/>
      <c r="S565" s="33"/>
      <c r="T565" s="35" t="str">
        <f>IF(E565="","",Instructions!$B$5)</f>
        <v/>
      </c>
      <c r="U565" s="75" t="str">
        <f>IF(E565="","",Instructions!$C$5)</f>
        <v/>
      </c>
      <c r="V565" s="87" t="str">
        <f t="shared" si="303"/>
        <v/>
      </c>
      <c r="W565" s="72" t="str">
        <f>IF(E565="","",VLOOKUP(D565,Supervisors!$B$9:$F$32,5,FALSE))</f>
        <v/>
      </c>
      <c r="X565" s="72" t="str">
        <f>IF(E565="","",VLOOKUP(D565,Supervisors!$B$9:$G$32,6,FALSE))</f>
        <v/>
      </c>
      <c r="Y565" s="20" t="str">
        <f t="shared" si="304"/>
        <v/>
      </c>
      <c r="Z565" s="20" t="str">
        <f t="shared" si="305"/>
        <v/>
      </c>
      <c r="AA565" s="20" t="str">
        <f t="shared" si="306"/>
        <v/>
      </c>
      <c r="AB565" s="20" t="str">
        <f t="shared" si="307"/>
        <v/>
      </c>
      <c r="AC565" s="20" t="str">
        <f t="shared" si="308"/>
        <v/>
      </c>
      <c r="AD565" s="20" t="str">
        <f t="shared" si="309"/>
        <v/>
      </c>
      <c r="AE565" s="20" t="str">
        <f>IF(E565="","",SUM( INDEX( $H$9, 1) : H565))</f>
        <v/>
      </c>
      <c r="AF565" s="20" t="str">
        <f t="shared" si="310"/>
        <v/>
      </c>
      <c r="AG565" s="20" t="str">
        <f>IF(E565="","",SUM($AF$9:AF565))</f>
        <v/>
      </c>
      <c r="AH565" s="43" t="str">
        <f t="shared" si="311"/>
        <v/>
      </c>
      <c r="AI565" s="20" t="str">
        <f t="shared" si="312"/>
        <v/>
      </c>
      <c r="AJ565" s="20" t="str">
        <f t="shared" si="313"/>
        <v/>
      </c>
      <c r="AK565" s="20" t="str">
        <f t="shared" si="314"/>
        <v/>
      </c>
      <c r="AL565" s="20" t="str">
        <f>IF(E565="","",SUM( INDEX($I$9, 1) : I565))</f>
        <v/>
      </c>
      <c r="AM565" s="20" t="str">
        <f t="shared" si="315"/>
        <v/>
      </c>
      <c r="AN565" s="20" t="str">
        <f>IF(E565="","",SUM( INDEX($AM$9, 1) : AM565))</f>
        <v/>
      </c>
      <c r="AO565" s="43" t="str">
        <f t="shared" si="316"/>
        <v/>
      </c>
      <c r="AP565" s="43" t="str">
        <f t="shared" si="317"/>
        <v/>
      </c>
      <c r="AQ565" s="35" t="str">
        <f t="shared" si="318"/>
        <v/>
      </c>
      <c r="AR565" s="35" t="str">
        <f t="shared" si="319"/>
        <v/>
      </c>
      <c r="AS565" s="35" t="str">
        <f t="shared" si="320"/>
        <v/>
      </c>
      <c r="AT565" s="35" t="str">
        <f t="shared" si="321"/>
        <v/>
      </c>
      <c r="AU565" s="35" t="str">
        <f t="shared" si="322"/>
        <v/>
      </c>
      <c r="AV565" s="35" t="str">
        <f t="shared" si="323"/>
        <v/>
      </c>
      <c r="AW565" s="58" t="str">
        <f t="shared" si="324"/>
        <v/>
      </c>
      <c r="AX565" s="62" t="str">
        <f t="shared" si="325"/>
        <v/>
      </c>
      <c r="AY565" s="62" t="str">
        <f t="shared" si="326"/>
        <v/>
      </c>
      <c r="AZ565" s="62" t="str">
        <f t="shared" si="327"/>
        <v/>
      </c>
      <c r="BA565" s="62" t="str">
        <f t="shared" si="328"/>
        <v/>
      </c>
      <c r="BB565" s="62" t="str">
        <f t="shared" si="329"/>
        <v/>
      </c>
      <c r="BC565" s="62" t="str">
        <f t="shared" si="330"/>
        <v/>
      </c>
      <c r="BD565" s="69" t="str">
        <f t="shared" si="331"/>
        <v/>
      </c>
      <c r="BE565" s="69" t="str">
        <f t="shared" si="332"/>
        <v/>
      </c>
      <c r="BF565" s="69" t="str">
        <f>IF(Z565=Z566,"",SUM(AW$9:AW565)-SUM(BF$9:BF564))</f>
        <v/>
      </c>
      <c r="BG565" s="12">
        <f t="shared" si="334"/>
        <v>557</v>
      </c>
    </row>
    <row r="566" spans="1:59" ht="20.100000000000001" customHeight="1">
      <c r="A566" s="13">
        <f t="shared" si="333"/>
        <v>558</v>
      </c>
      <c r="B566" s="153"/>
      <c r="C566" s="33"/>
      <c r="D566" s="33"/>
      <c r="E566" s="154"/>
      <c r="F566" s="155"/>
      <c r="G566" s="156"/>
      <c r="H566" s="19" t="str">
        <f t="shared" si="298"/>
        <v/>
      </c>
      <c r="I566" s="157"/>
      <c r="J566" s="19" t="str">
        <f t="shared" si="299"/>
        <v/>
      </c>
      <c r="K566" s="33"/>
      <c r="L566" s="34"/>
      <c r="M566" s="34"/>
      <c r="N566" s="19" t="str">
        <f t="shared" si="300"/>
        <v/>
      </c>
      <c r="O566" s="157"/>
      <c r="P566" s="19" t="str">
        <f t="shared" si="301"/>
        <v/>
      </c>
      <c r="Q566" s="19" t="str">
        <f t="shared" si="302"/>
        <v/>
      </c>
      <c r="R566" s="22"/>
      <c r="S566" s="33"/>
      <c r="T566" s="35" t="str">
        <f>IF(E566="","",Instructions!$B$5)</f>
        <v/>
      </c>
      <c r="U566" s="75" t="str">
        <f>IF(E566="","",Instructions!$C$5)</f>
        <v/>
      </c>
      <c r="V566" s="87" t="str">
        <f t="shared" si="303"/>
        <v/>
      </c>
      <c r="W566" s="72" t="str">
        <f>IF(E566="","",VLOOKUP(D566,Supervisors!$B$9:$F$32,5,FALSE))</f>
        <v/>
      </c>
      <c r="X566" s="72" t="str">
        <f>IF(E566="","",VLOOKUP(D566,Supervisors!$B$9:$G$32,6,FALSE))</f>
        <v/>
      </c>
      <c r="Y566" s="20" t="str">
        <f t="shared" si="304"/>
        <v/>
      </c>
      <c r="Z566" s="20" t="str">
        <f t="shared" si="305"/>
        <v/>
      </c>
      <c r="AA566" s="20" t="str">
        <f t="shared" si="306"/>
        <v/>
      </c>
      <c r="AB566" s="20" t="str">
        <f t="shared" si="307"/>
        <v/>
      </c>
      <c r="AC566" s="20" t="str">
        <f t="shared" si="308"/>
        <v/>
      </c>
      <c r="AD566" s="20" t="str">
        <f t="shared" si="309"/>
        <v/>
      </c>
      <c r="AE566" s="20" t="str">
        <f>IF(E566="","",SUM( INDEX( $H$9, 1) : H566))</f>
        <v/>
      </c>
      <c r="AF566" s="20" t="str">
        <f t="shared" si="310"/>
        <v/>
      </c>
      <c r="AG566" s="20" t="str">
        <f>IF(E566="","",SUM($AF$9:AF566))</f>
        <v/>
      </c>
      <c r="AH566" s="43" t="str">
        <f t="shared" si="311"/>
        <v/>
      </c>
      <c r="AI566" s="20" t="str">
        <f t="shared" si="312"/>
        <v/>
      </c>
      <c r="AJ566" s="20" t="str">
        <f t="shared" si="313"/>
        <v/>
      </c>
      <c r="AK566" s="20" t="str">
        <f t="shared" si="314"/>
        <v/>
      </c>
      <c r="AL566" s="20" t="str">
        <f>IF(E566="","",SUM( INDEX($I$9, 1) : I566))</f>
        <v/>
      </c>
      <c r="AM566" s="20" t="str">
        <f t="shared" si="315"/>
        <v/>
      </c>
      <c r="AN566" s="20" t="str">
        <f>IF(E566="","",SUM( INDEX($AM$9, 1) : AM566))</f>
        <v/>
      </c>
      <c r="AO566" s="43" t="str">
        <f t="shared" si="316"/>
        <v/>
      </c>
      <c r="AP566" s="43" t="str">
        <f t="shared" si="317"/>
        <v/>
      </c>
      <c r="AQ566" s="35" t="str">
        <f t="shared" si="318"/>
        <v/>
      </c>
      <c r="AR566" s="35" t="str">
        <f t="shared" si="319"/>
        <v/>
      </c>
      <c r="AS566" s="35" t="str">
        <f t="shared" si="320"/>
        <v/>
      </c>
      <c r="AT566" s="35" t="str">
        <f t="shared" si="321"/>
        <v/>
      </c>
      <c r="AU566" s="35" t="str">
        <f t="shared" si="322"/>
        <v/>
      </c>
      <c r="AV566" s="35" t="str">
        <f t="shared" si="323"/>
        <v/>
      </c>
      <c r="AW566" s="58" t="str">
        <f t="shared" si="324"/>
        <v/>
      </c>
      <c r="AX566" s="62" t="str">
        <f t="shared" si="325"/>
        <v/>
      </c>
      <c r="AY566" s="62" t="str">
        <f t="shared" si="326"/>
        <v/>
      </c>
      <c r="AZ566" s="62" t="str">
        <f t="shared" si="327"/>
        <v/>
      </c>
      <c r="BA566" s="62" t="str">
        <f t="shared" si="328"/>
        <v/>
      </c>
      <c r="BB566" s="62" t="str">
        <f t="shared" si="329"/>
        <v/>
      </c>
      <c r="BC566" s="62" t="str">
        <f t="shared" si="330"/>
        <v/>
      </c>
      <c r="BD566" s="69" t="str">
        <f t="shared" si="331"/>
        <v/>
      </c>
      <c r="BE566" s="69" t="str">
        <f t="shared" si="332"/>
        <v/>
      </c>
      <c r="BF566" s="69" t="str">
        <f>IF(Z566=Z567,"",SUM(AW$9:AW566)-SUM(BF$9:BF565))</f>
        <v/>
      </c>
      <c r="BG566" s="12">
        <f t="shared" si="334"/>
        <v>558</v>
      </c>
    </row>
    <row r="567" spans="1:59" ht="20.100000000000001" customHeight="1">
      <c r="A567" s="13">
        <f t="shared" si="333"/>
        <v>559</v>
      </c>
      <c r="B567" s="153"/>
      <c r="C567" s="33"/>
      <c r="D567" s="33"/>
      <c r="E567" s="154"/>
      <c r="F567" s="155"/>
      <c r="G567" s="156"/>
      <c r="H567" s="19" t="str">
        <f t="shared" si="298"/>
        <v/>
      </c>
      <c r="I567" s="157"/>
      <c r="J567" s="19" t="str">
        <f t="shared" si="299"/>
        <v/>
      </c>
      <c r="K567" s="33"/>
      <c r="L567" s="34"/>
      <c r="M567" s="34"/>
      <c r="N567" s="19" t="str">
        <f t="shared" si="300"/>
        <v/>
      </c>
      <c r="O567" s="157"/>
      <c r="P567" s="19" t="str">
        <f t="shared" si="301"/>
        <v/>
      </c>
      <c r="Q567" s="19" t="str">
        <f t="shared" si="302"/>
        <v/>
      </c>
      <c r="R567" s="22"/>
      <c r="S567" s="33"/>
      <c r="T567" s="35" t="str">
        <f>IF(E567="","",Instructions!$B$5)</f>
        <v/>
      </c>
      <c r="U567" s="75" t="str">
        <f>IF(E567="","",Instructions!$C$5)</f>
        <v/>
      </c>
      <c r="V567" s="87" t="str">
        <f t="shared" si="303"/>
        <v/>
      </c>
      <c r="W567" s="72" t="str">
        <f>IF(E567="","",VLOOKUP(D567,Supervisors!$B$9:$F$32,5,FALSE))</f>
        <v/>
      </c>
      <c r="X567" s="72" t="str">
        <f>IF(E567="","",VLOOKUP(D567,Supervisors!$B$9:$G$32,6,FALSE))</f>
        <v/>
      </c>
      <c r="Y567" s="20" t="str">
        <f t="shared" si="304"/>
        <v/>
      </c>
      <c r="Z567" s="20" t="str">
        <f t="shared" si="305"/>
        <v/>
      </c>
      <c r="AA567" s="20" t="str">
        <f t="shared" si="306"/>
        <v/>
      </c>
      <c r="AB567" s="20" t="str">
        <f t="shared" si="307"/>
        <v/>
      </c>
      <c r="AC567" s="20" t="str">
        <f t="shared" si="308"/>
        <v/>
      </c>
      <c r="AD567" s="20" t="str">
        <f t="shared" si="309"/>
        <v/>
      </c>
      <c r="AE567" s="20" t="str">
        <f>IF(E567="","",SUM( INDEX( $H$9, 1) : H567))</f>
        <v/>
      </c>
      <c r="AF567" s="20" t="str">
        <f t="shared" si="310"/>
        <v/>
      </c>
      <c r="AG567" s="20" t="str">
        <f>IF(E567="","",SUM($AF$9:AF567))</f>
        <v/>
      </c>
      <c r="AH567" s="43" t="str">
        <f t="shared" si="311"/>
        <v/>
      </c>
      <c r="AI567" s="20" t="str">
        <f t="shared" si="312"/>
        <v/>
      </c>
      <c r="AJ567" s="20" t="str">
        <f t="shared" si="313"/>
        <v/>
      </c>
      <c r="AK567" s="20" t="str">
        <f t="shared" si="314"/>
        <v/>
      </c>
      <c r="AL567" s="20" t="str">
        <f>IF(E567="","",SUM( INDEX($I$9, 1) : I567))</f>
        <v/>
      </c>
      <c r="AM567" s="20" t="str">
        <f t="shared" si="315"/>
        <v/>
      </c>
      <c r="AN567" s="20" t="str">
        <f>IF(E567="","",SUM( INDEX($AM$9, 1) : AM567))</f>
        <v/>
      </c>
      <c r="AO567" s="43" t="str">
        <f t="shared" si="316"/>
        <v/>
      </c>
      <c r="AP567" s="43" t="str">
        <f t="shared" si="317"/>
        <v/>
      </c>
      <c r="AQ567" s="35" t="str">
        <f t="shared" si="318"/>
        <v/>
      </c>
      <c r="AR567" s="35" t="str">
        <f t="shared" si="319"/>
        <v/>
      </c>
      <c r="AS567" s="35" t="str">
        <f t="shared" si="320"/>
        <v/>
      </c>
      <c r="AT567" s="35" t="str">
        <f t="shared" si="321"/>
        <v/>
      </c>
      <c r="AU567" s="35" t="str">
        <f t="shared" si="322"/>
        <v/>
      </c>
      <c r="AV567" s="35" t="str">
        <f t="shared" si="323"/>
        <v/>
      </c>
      <c r="AW567" s="58" t="str">
        <f t="shared" si="324"/>
        <v/>
      </c>
      <c r="AX567" s="62" t="str">
        <f t="shared" si="325"/>
        <v/>
      </c>
      <c r="AY567" s="62" t="str">
        <f t="shared" si="326"/>
        <v/>
      </c>
      <c r="AZ567" s="62" t="str">
        <f t="shared" si="327"/>
        <v/>
      </c>
      <c r="BA567" s="62" t="str">
        <f t="shared" si="328"/>
        <v/>
      </c>
      <c r="BB567" s="62" t="str">
        <f t="shared" si="329"/>
        <v/>
      </c>
      <c r="BC567" s="62" t="str">
        <f t="shared" si="330"/>
        <v/>
      </c>
      <c r="BD567" s="69" t="str">
        <f t="shared" si="331"/>
        <v/>
      </c>
      <c r="BE567" s="69" t="str">
        <f t="shared" si="332"/>
        <v/>
      </c>
      <c r="BF567" s="69" t="str">
        <f>IF(Z567=Z568,"",SUM(AW$9:AW567)-SUM(BF$9:BF566))</f>
        <v/>
      </c>
      <c r="BG567" s="12">
        <f t="shared" si="334"/>
        <v>559</v>
      </c>
    </row>
    <row r="568" spans="1:59" ht="20.100000000000001" customHeight="1">
      <c r="A568" s="13">
        <f t="shared" si="333"/>
        <v>560</v>
      </c>
      <c r="B568" s="153"/>
      <c r="C568" s="33"/>
      <c r="D568" s="33"/>
      <c r="E568" s="154"/>
      <c r="F568" s="155"/>
      <c r="G568" s="156"/>
      <c r="H568" s="19" t="str">
        <f t="shared" si="298"/>
        <v/>
      </c>
      <c r="I568" s="157"/>
      <c r="J568" s="19" t="str">
        <f t="shared" si="299"/>
        <v/>
      </c>
      <c r="K568" s="33"/>
      <c r="L568" s="34"/>
      <c r="M568" s="34"/>
      <c r="N568" s="19" t="str">
        <f t="shared" si="300"/>
        <v/>
      </c>
      <c r="O568" s="157"/>
      <c r="P568" s="19" t="str">
        <f t="shared" si="301"/>
        <v/>
      </c>
      <c r="Q568" s="19" t="str">
        <f t="shared" si="302"/>
        <v/>
      </c>
      <c r="R568" s="22"/>
      <c r="S568" s="33"/>
      <c r="T568" s="35" t="str">
        <f>IF(E568="","",Instructions!$B$5)</f>
        <v/>
      </c>
      <c r="U568" s="75" t="str">
        <f>IF(E568="","",Instructions!$C$5)</f>
        <v/>
      </c>
      <c r="V568" s="87" t="str">
        <f t="shared" si="303"/>
        <v/>
      </c>
      <c r="W568" s="72" t="str">
        <f>IF(E568="","",VLOOKUP(D568,Supervisors!$B$9:$F$32,5,FALSE))</f>
        <v/>
      </c>
      <c r="X568" s="72" t="str">
        <f>IF(E568="","",VLOOKUP(D568,Supervisors!$B$9:$G$32,6,FALSE))</f>
        <v/>
      </c>
      <c r="Y568" s="20" t="str">
        <f t="shared" si="304"/>
        <v/>
      </c>
      <c r="Z568" s="20" t="str">
        <f t="shared" si="305"/>
        <v/>
      </c>
      <c r="AA568" s="20" t="str">
        <f t="shared" si="306"/>
        <v/>
      </c>
      <c r="AB568" s="20" t="str">
        <f t="shared" si="307"/>
        <v/>
      </c>
      <c r="AC568" s="20" t="str">
        <f t="shared" si="308"/>
        <v/>
      </c>
      <c r="AD568" s="20" t="str">
        <f t="shared" si="309"/>
        <v/>
      </c>
      <c r="AE568" s="20" t="str">
        <f>IF(E568="","",SUM( INDEX( $H$9, 1) : H568))</f>
        <v/>
      </c>
      <c r="AF568" s="20" t="str">
        <f t="shared" si="310"/>
        <v/>
      </c>
      <c r="AG568" s="20" t="str">
        <f>IF(E568="","",SUM($AF$9:AF568))</f>
        <v/>
      </c>
      <c r="AH568" s="43" t="str">
        <f t="shared" si="311"/>
        <v/>
      </c>
      <c r="AI568" s="20" t="str">
        <f t="shared" si="312"/>
        <v/>
      </c>
      <c r="AJ568" s="20" t="str">
        <f t="shared" si="313"/>
        <v/>
      </c>
      <c r="AK568" s="20" t="str">
        <f t="shared" si="314"/>
        <v/>
      </c>
      <c r="AL568" s="20" t="str">
        <f>IF(E568="","",SUM( INDEX($I$9, 1) : I568))</f>
        <v/>
      </c>
      <c r="AM568" s="20" t="str">
        <f t="shared" si="315"/>
        <v/>
      </c>
      <c r="AN568" s="20" t="str">
        <f>IF(E568="","",SUM( INDEX($AM$9, 1) : AM568))</f>
        <v/>
      </c>
      <c r="AO568" s="43" t="str">
        <f t="shared" si="316"/>
        <v/>
      </c>
      <c r="AP568" s="43" t="str">
        <f t="shared" si="317"/>
        <v/>
      </c>
      <c r="AQ568" s="35" t="str">
        <f t="shared" si="318"/>
        <v/>
      </c>
      <c r="AR568" s="35" t="str">
        <f t="shared" si="319"/>
        <v/>
      </c>
      <c r="AS568" s="35" t="str">
        <f t="shared" si="320"/>
        <v/>
      </c>
      <c r="AT568" s="35" t="str">
        <f t="shared" si="321"/>
        <v/>
      </c>
      <c r="AU568" s="35" t="str">
        <f t="shared" si="322"/>
        <v/>
      </c>
      <c r="AV568" s="35" t="str">
        <f t="shared" si="323"/>
        <v/>
      </c>
      <c r="AW568" s="58" t="str">
        <f t="shared" si="324"/>
        <v/>
      </c>
      <c r="AX568" s="62" t="str">
        <f t="shared" si="325"/>
        <v/>
      </c>
      <c r="AY568" s="62" t="str">
        <f t="shared" si="326"/>
        <v/>
      </c>
      <c r="AZ568" s="62" t="str">
        <f t="shared" si="327"/>
        <v/>
      </c>
      <c r="BA568" s="62" t="str">
        <f t="shared" si="328"/>
        <v/>
      </c>
      <c r="BB568" s="62" t="str">
        <f t="shared" si="329"/>
        <v/>
      </c>
      <c r="BC568" s="62" t="str">
        <f t="shared" si="330"/>
        <v/>
      </c>
      <c r="BD568" s="69" t="str">
        <f t="shared" si="331"/>
        <v/>
      </c>
      <c r="BE568" s="69" t="str">
        <f t="shared" si="332"/>
        <v/>
      </c>
      <c r="BF568" s="69" t="str">
        <f>IF(Z568=Z569,"",SUM(AW$9:AW568)-SUM(BF$9:BF567))</f>
        <v/>
      </c>
      <c r="BG568" s="12">
        <f t="shared" si="334"/>
        <v>560</v>
      </c>
    </row>
    <row r="569" spans="1:59" ht="20.100000000000001" customHeight="1">
      <c r="A569" s="13">
        <f t="shared" si="333"/>
        <v>561</v>
      </c>
      <c r="B569" s="153"/>
      <c r="C569" s="33"/>
      <c r="D569" s="33"/>
      <c r="E569" s="154"/>
      <c r="F569" s="155"/>
      <c r="G569" s="156"/>
      <c r="H569" s="19" t="str">
        <f t="shared" si="298"/>
        <v/>
      </c>
      <c r="I569" s="157"/>
      <c r="J569" s="19" t="str">
        <f t="shared" si="299"/>
        <v/>
      </c>
      <c r="K569" s="33"/>
      <c r="L569" s="34"/>
      <c r="M569" s="34"/>
      <c r="N569" s="19" t="str">
        <f t="shared" si="300"/>
        <v/>
      </c>
      <c r="O569" s="157"/>
      <c r="P569" s="19" t="str">
        <f t="shared" si="301"/>
        <v/>
      </c>
      <c r="Q569" s="19" t="str">
        <f t="shared" si="302"/>
        <v/>
      </c>
      <c r="R569" s="22"/>
      <c r="S569" s="33"/>
      <c r="T569" s="35" t="str">
        <f>IF(E569="","",Instructions!$B$5)</f>
        <v/>
      </c>
      <c r="U569" s="75" t="str">
        <f>IF(E569="","",Instructions!$C$5)</f>
        <v/>
      </c>
      <c r="V569" s="87" t="str">
        <f t="shared" si="303"/>
        <v/>
      </c>
      <c r="W569" s="72" t="str">
        <f>IF(E569="","",VLOOKUP(D569,Supervisors!$B$9:$F$32,5,FALSE))</f>
        <v/>
      </c>
      <c r="X569" s="72" t="str">
        <f>IF(E569="","",VLOOKUP(D569,Supervisors!$B$9:$G$32,6,FALSE))</f>
        <v/>
      </c>
      <c r="Y569" s="20" t="str">
        <f t="shared" si="304"/>
        <v/>
      </c>
      <c r="Z569" s="20" t="str">
        <f t="shared" si="305"/>
        <v/>
      </c>
      <c r="AA569" s="20" t="str">
        <f t="shared" si="306"/>
        <v/>
      </c>
      <c r="AB569" s="20" t="str">
        <f t="shared" si="307"/>
        <v/>
      </c>
      <c r="AC569" s="20" t="str">
        <f t="shared" si="308"/>
        <v/>
      </c>
      <c r="AD569" s="20" t="str">
        <f t="shared" si="309"/>
        <v/>
      </c>
      <c r="AE569" s="20" t="str">
        <f>IF(E569="","",SUM( INDEX( $H$9, 1) : H569))</f>
        <v/>
      </c>
      <c r="AF569" s="20" t="str">
        <f t="shared" si="310"/>
        <v/>
      </c>
      <c r="AG569" s="20" t="str">
        <f>IF(E569="","",SUM($AF$9:AF569))</f>
        <v/>
      </c>
      <c r="AH569" s="43" t="str">
        <f t="shared" si="311"/>
        <v/>
      </c>
      <c r="AI569" s="20" t="str">
        <f t="shared" si="312"/>
        <v/>
      </c>
      <c r="AJ569" s="20" t="str">
        <f t="shared" si="313"/>
        <v/>
      </c>
      <c r="AK569" s="20" t="str">
        <f t="shared" si="314"/>
        <v/>
      </c>
      <c r="AL569" s="20" t="str">
        <f>IF(E569="","",SUM( INDEX($I$9, 1) : I569))</f>
        <v/>
      </c>
      <c r="AM569" s="20" t="str">
        <f t="shared" si="315"/>
        <v/>
      </c>
      <c r="AN569" s="20" t="str">
        <f>IF(E569="","",SUM( INDEX($AM$9, 1) : AM569))</f>
        <v/>
      </c>
      <c r="AO569" s="43" t="str">
        <f t="shared" si="316"/>
        <v/>
      </c>
      <c r="AP569" s="43" t="str">
        <f t="shared" si="317"/>
        <v/>
      </c>
      <c r="AQ569" s="35" t="str">
        <f t="shared" si="318"/>
        <v/>
      </c>
      <c r="AR569" s="35" t="str">
        <f t="shared" si="319"/>
        <v/>
      </c>
      <c r="AS569" s="35" t="str">
        <f t="shared" si="320"/>
        <v/>
      </c>
      <c r="AT569" s="35" t="str">
        <f t="shared" si="321"/>
        <v/>
      </c>
      <c r="AU569" s="35" t="str">
        <f t="shared" si="322"/>
        <v/>
      </c>
      <c r="AV569" s="35" t="str">
        <f t="shared" si="323"/>
        <v/>
      </c>
      <c r="AW569" s="58" t="str">
        <f t="shared" si="324"/>
        <v/>
      </c>
      <c r="AX569" s="62" t="str">
        <f t="shared" si="325"/>
        <v/>
      </c>
      <c r="AY569" s="62" t="str">
        <f t="shared" si="326"/>
        <v/>
      </c>
      <c r="AZ569" s="62" t="str">
        <f t="shared" si="327"/>
        <v/>
      </c>
      <c r="BA569" s="62" t="str">
        <f t="shared" si="328"/>
        <v/>
      </c>
      <c r="BB569" s="62" t="str">
        <f t="shared" si="329"/>
        <v/>
      </c>
      <c r="BC569" s="62" t="str">
        <f t="shared" si="330"/>
        <v/>
      </c>
      <c r="BD569" s="69" t="str">
        <f t="shared" si="331"/>
        <v/>
      </c>
      <c r="BE569" s="69" t="str">
        <f t="shared" si="332"/>
        <v/>
      </c>
      <c r="BF569" s="69" t="str">
        <f>IF(Z569=Z570,"",SUM(AW$9:AW569)-SUM(BF$9:BF568))</f>
        <v/>
      </c>
      <c r="BG569" s="12">
        <f t="shared" si="334"/>
        <v>561</v>
      </c>
    </row>
    <row r="570" spans="1:59" ht="20.100000000000001" customHeight="1">
      <c r="A570" s="13">
        <f t="shared" si="333"/>
        <v>562</v>
      </c>
      <c r="B570" s="153"/>
      <c r="C570" s="33"/>
      <c r="D570" s="33"/>
      <c r="E570" s="154"/>
      <c r="F570" s="155"/>
      <c r="G570" s="156"/>
      <c r="H570" s="19" t="str">
        <f t="shared" si="298"/>
        <v/>
      </c>
      <c r="I570" s="157"/>
      <c r="J570" s="19" t="str">
        <f t="shared" si="299"/>
        <v/>
      </c>
      <c r="K570" s="33"/>
      <c r="L570" s="34"/>
      <c r="M570" s="34"/>
      <c r="N570" s="19" t="str">
        <f t="shared" si="300"/>
        <v/>
      </c>
      <c r="O570" s="157"/>
      <c r="P570" s="19" t="str">
        <f t="shared" si="301"/>
        <v/>
      </c>
      <c r="Q570" s="19" t="str">
        <f t="shared" si="302"/>
        <v/>
      </c>
      <c r="R570" s="22"/>
      <c r="S570" s="33"/>
      <c r="T570" s="35" t="str">
        <f>IF(E570="","",Instructions!$B$5)</f>
        <v/>
      </c>
      <c r="U570" s="75" t="str">
        <f>IF(E570="","",Instructions!$C$5)</f>
        <v/>
      </c>
      <c r="V570" s="87" t="str">
        <f t="shared" si="303"/>
        <v/>
      </c>
      <c r="W570" s="72" t="str">
        <f>IF(E570="","",VLOOKUP(D570,Supervisors!$B$9:$F$32,5,FALSE))</f>
        <v/>
      </c>
      <c r="X570" s="72" t="str">
        <f>IF(E570="","",VLOOKUP(D570,Supervisors!$B$9:$G$32,6,FALSE))</f>
        <v/>
      </c>
      <c r="Y570" s="20" t="str">
        <f t="shared" si="304"/>
        <v/>
      </c>
      <c r="Z570" s="20" t="str">
        <f t="shared" si="305"/>
        <v/>
      </c>
      <c r="AA570" s="20" t="str">
        <f t="shared" si="306"/>
        <v/>
      </c>
      <c r="AB570" s="20" t="str">
        <f t="shared" si="307"/>
        <v/>
      </c>
      <c r="AC570" s="20" t="str">
        <f t="shared" si="308"/>
        <v/>
      </c>
      <c r="AD570" s="20" t="str">
        <f t="shared" si="309"/>
        <v/>
      </c>
      <c r="AE570" s="20" t="str">
        <f>IF(E570="","",SUM( INDEX( $H$9, 1) : H570))</f>
        <v/>
      </c>
      <c r="AF570" s="20" t="str">
        <f t="shared" si="310"/>
        <v/>
      </c>
      <c r="AG570" s="20" t="str">
        <f>IF(E570="","",SUM($AF$9:AF570))</f>
        <v/>
      </c>
      <c r="AH570" s="43" t="str">
        <f t="shared" si="311"/>
        <v/>
      </c>
      <c r="AI570" s="20" t="str">
        <f t="shared" si="312"/>
        <v/>
      </c>
      <c r="AJ570" s="20" t="str">
        <f t="shared" si="313"/>
        <v/>
      </c>
      <c r="AK570" s="20" t="str">
        <f t="shared" si="314"/>
        <v/>
      </c>
      <c r="AL570" s="20" t="str">
        <f>IF(E570="","",SUM( INDEX($I$9, 1) : I570))</f>
        <v/>
      </c>
      <c r="AM570" s="20" t="str">
        <f t="shared" si="315"/>
        <v/>
      </c>
      <c r="AN570" s="20" t="str">
        <f>IF(E570="","",SUM( INDEX($AM$9, 1) : AM570))</f>
        <v/>
      </c>
      <c r="AO570" s="43" t="str">
        <f t="shared" si="316"/>
        <v/>
      </c>
      <c r="AP570" s="43" t="str">
        <f t="shared" si="317"/>
        <v/>
      </c>
      <c r="AQ570" s="35" t="str">
        <f t="shared" si="318"/>
        <v/>
      </c>
      <c r="AR570" s="35" t="str">
        <f t="shared" si="319"/>
        <v/>
      </c>
      <c r="AS570" s="35" t="str">
        <f t="shared" si="320"/>
        <v/>
      </c>
      <c r="AT570" s="35" t="str">
        <f t="shared" si="321"/>
        <v/>
      </c>
      <c r="AU570" s="35" t="str">
        <f t="shared" si="322"/>
        <v/>
      </c>
      <c r="AV570" s="35" t="str">
        <f t="shared" si="323"/>
        <v/>
      </c>
      <c r="AW570" s="58" t="str">
        <f t="shared" si="324"/>
        <v/>
      </c>
      <c r="AX570" s="62" t="str">
        <f t="shared" si="325"/>
        <v/>
      </c>
      <c r="AY570" s="62" t="str">
        <f t="shared" si="326"/>
        <v/>
      </c>
      <c r="AZ570" s="62" t="str">
        <f t="shared" si="327"/>
        <v/>
      </c>
      <c r="BA570" s="62" t="str">
        <f t="shared" si="328"/>
        <v/>
      </c>
      <c r="BB570" s="62" t="str">
        <f t="shared" si="329"/>
        <v/>
      </c>
      <c r="BC570" s="62" t="str">
        <f t="shared" si="330"/>
        <v/>
      </c>
      <c r="BD570" s="69" t="str">
        <f t="shared" si="331"/>
        <v/>
      </c>
      <c r="BE570" s="69" t="str">
        <f t="shared" si="332"/>
        <v/>
      </c>
      <c r="BF570" s="69" t="str">
        <f>IF(Z570=Z571,"",SUM(AW$9:AW570)-SUM(BF$9:BF569))</f>
        <v/>
      </c>
      <c r="BG570" s="12">
        <f t="shared" si="334"/>
        <v>562</v>
      </c>
    </row>
    <row r="571" spans="1:59" ht="20.100000000000001" customHeight="1">
      <c r="A571" s="13">
        <f t="shared" si="333"/>
        <v>563</v>
      </c>
      <c r="B571" s="153"/>
      <c r="C571" s="33"/>
      <c r="D571" s="33"/>
      <c r="E571" s="154"/>
      <c r="F571" s="155"/>
      <c r="G571" s="156"/>
      <c r="H571" s="19" t="str">
        <f t="shared" si="298"/>
        <v/>
      </c>
      <c r="I571" s="157"/>
      <c r="J571" s="19" t="str">
        <f t="shared" si="299"/>
        <v/>
      </c>
      <c r="K571" s="33"/>
      <c r="L571" s="34"/>
      <c r="M571" s="34"/>
      <c r="N571" s="19" t="str">
        <f t="shared" si="300"/>
        <v/>
      </c>
      <c r="O571" s="157"/>
      <c r="P571" s="19" t="str">
        <f t="shared" si="301"/>
        <v/>
      </c>
      <c r="Q571" s="19" t="str">
        <f t="shared" si="302"/>
        <v/>
      </c>
      <c r="R571" s="22"/>
      <c r="S571" s="33"/>
      <c r="T571" s="35" t="str">
        <f>IF(E571="","",Instructions!$B$5)</f>
        <v/>
      </c>
      <c r="U571" s="75" t="str">
        <f>IF(E571="","",Instructions!$C$5)</f>
        <v/>
      </c>
      <c r="V571" s="87" t="str">
        <f t="shared" si="303"/>
        <v/>
      </c>
      <c r="W571" s="72" t="str">
        <f>IF(E571="","",VLOOKUP(D571,Supervisors!$B$9:$F$32,5,FALSE))</f>
        <v/>
      </c>
      <c r="X571" s="72" t="str">
        <f>IF(E571="","",VLOOKUP(D571,Supervisors!$B$9:$G$32,6,FALSE))</f>
        <v/>
      </c>
      <c r="Y571" s="20" t="str">
        <f t="shared" si="304"/>
        <v/>
      </c>
      <c r="Z571" s="20" t="str">
        <f t="shared" si="305"/>
        <v/>
      </c>
      <c r="AA571" s="20" t="str">
        <f t="shared" si="306"/>
        <v/>
      </c>
      <c r="AB571" s="20" t="str">
        <f t="shared" si="307"/>
        <v/>
      </c>
      <c r="AC571" s="20" t="str">
        <f t="shared" si="308"/>
        <v/>
      </c>
      <c r="AD571" s="20" t="str">
        <f t="shared" si="309"/>
        <v/>
      </c>
      <c r="AE571" s="20" t="str">
        <f>IF(E571="","",SUM( INDEX( $H$9, 1) : H571))</f>
        <v/>
      </c>
      <c r="AF571" s="20" t="str">
        <f t="shared" si="310"/>
        <v/>
      </c>
      <c r="AG571" s="20" t="str">
        <f>IF(E571="","",SUM($AF$9:AF571))</f>
        <v/>
      </c>
      <c r="AH571" s="43" t="str">
        <f t="shared" si="311"/>
        <v/>
      </c>
      <c r="AI571" s="20" t="str">
        <f t="shared" si="312"/>
        <v/>
      </c>
      <c r="AJ571" s="20" t="str">
        <f t="shared" si="313"/>
        <v/>
      </c>
      <c r="AK571" s="20" t="str">
        <f t="shared" si="314"/>
        <v/>
      </c>
      <c r="AL571" s="20" t="str">
        <f>IF(E571="","",SUM( INDEX($I$9, 1) : I571))</f>
        <v/>
      </c>
      <c r="AM571" s="20" t="str">
        <f t="shared" si="315"/>
        <v/>
      </c>
      <c r="AN571" s="20" t="str">
        <f>IF(E571="","",SUM( INDEX($AM$9, 1) : AM571))</f>
        <v/>
      </c>
      <c r="AO571" s="43" t="str">
        <f t="shared" si="316"/>
        <v/>
      </c>
      <c r="AP571" s="43" t="str">
        <f t="shared" si="317"/>
        <v/>
      </c>
      <c r="AQ571" s="35" t="str">
        <f t="shared" si="318"/>
        <v/>
      </c>
      <c r="AR571" s="35" t="str">
        <f t="shared" si="319"/>
        <v/>
      </c>
      <c r="AS571" s="35" t="str">
        <f t="shared" si="320"/>
        <v/>
      </c>
      <c r="AT571" s="35" t="str">
        <f t="shared" si="321"/>
        <v/>
      </c>
      <c r="AU571" s="35" t="str">
        <f t="shared" si="322"/>
        <v/>
      </c>
      <c r="AV571" s="35" t="str">
        <f t="shared" si="323"/>
        <v/>
      </c>
      <c r="AW571" s="58" t="str">
        <f t="shared" si="324"/>
        <v/>
      </c>
      <c r="AX571" s="62" t="str">
        <f t="shared" si="325"/>
        <v/>
      </c>
      <c r="AY571" s="62" t="str">
        <f t="shared" si="326"/>
        <v/>
      </c>
      <c r="AZ571" s="62" t="str">
        <f t="shared" si="327"/>
        <v/>
      </c>
      <c r="BA571" s="62" t="str">
        <f t="shared" si="328"/>
        <v/>
      </c>
      <c r="BB571" s="62" t="str">
        <f t="shared" si="329"/>
        <v/>
      </c>
      <c r="BC571" s="62" t="str">
        <f t="shared" si="330"/>
        <v/>
      </c>
      <c r="BD571" s="69" t="str">
        <f t="shared" si="331"/>
        <v/>
      </c>
      <c r="BE571" s="69" t="str">
        <f t="shared" si="332"/>
        <v/>
      </c>
      <c r="BF571" s="69" t="str">
        <f>IF(Z571=Z572,"",SUM(AW$9:AW571)-SUM(BF$9:BF570))</f>
        <v/>
      </c>
      <c r="BG571" s="12">
        <f t="shared" si="334"/>
        <v>563</v>
      </c>
    </row>
    <row r="572" spans="1:59" ht="20.100000000000001" customHeight="1">
      <c r="A572" s="13">
        <f t="shared" si="333"/>
        <v>564</v>
      </c>
      <c r="B572" s="153"/>
      <c r="C572" s="33"/>
      <c r="D572" s="33"/>
      <c r="E572" s="154"/>
      <c r="F572" s="155"/>
      <c r="G572" s="156"/>
      <c r="H572" s="19" t="str">
        <f t="shared" si="298"/>
        <v/>
      </c>
      <c r="I572" s="157"/>
      <c r="J572" s="19" t="str">
        <f t="shared" si="299"/>
        <v/>
      </c>
      <c r="K572" s="33"/>
      <c r="L572" s="34"/>
      <c r="M572" s="34"/>
      <c r="N572" s="19" t="str">
        <f t="shared" si="300"/>
        <v/>
      </c>
      <c r="O572" s="157"/>
      <c r="P572" s="19" t="str">
        <f t="shared" si="301"/>
        <v/>
      </c>
      <c r="Q572" s="19" t="str">
        <f t="shared" si="302"/>
        <v/>
      </c>
      <c r="R572" s="22"/>
      <c r="S572" s="33"/>
      <c r="T572" s="35" t="str">
        <f>IF(E572="","",Instructions!$B$5)</f>
        <v/>
      </c>
      <c r="U572" s="75" t="str">
        <f>IF(E572="","",Instructions!$C$5)</f>
        <v/>
      </c>
      <c r="V572" s="87" t="str">
        <f t="shared" si="303"/>
        <v/>
      </c>
      <c r="W572" s="72" t="str">
        <f>IF(E572="","",VLOOKUP(D572,Supervisors!$B$9:$F$32,5,FALSE))</f>
        <v/>
      </c>
      <c r="X572" s="72" t="str">
        <f>IF(E572="","",VLOOKUP(D572,Supervisors!$B$9:$G$32,6,FALSE))</f>
        <v/>
      </c>
      <c r="Y572" s="20" t="str">
        <f t="shared" si="304"/>
        <v/>
      </c>
      <c r="Z572" s="20" t="str">
        <f t="shared" si="305"/>
        <v/>
      </c>
      <c r="AA572" s="20" t="str">
        <f t="shared" si="306"/>
        <v/>
      </c>
      <c r="AB572" s="20" t="str">
        <f t="shared" si="307"/>
        <v/>
      </c>
      <c r="AC572" s="20" t="str">
        <f t="shared" si="308"/>
        <v/>
      </c>
      <c r="AD572" s="20" t="str">
        <f t="shared" si="309"/>
        <v/>
      </c>
      <c r="AE572" s="20" t="str">
        <f>IF(E572="","",SUM( INDEX( $H$9, 1) : H572))</f>
        <v/>
      </c>
      <c r="AF572" s="20" t="str">
        <f t="shared" si="310"/>
        <v/>
      </c>
      <c r="AG572" s="20" t="str">
        <f>IF(E572="","",SUM($AF$9:AF572))</f>
        <v/>
      </c>
      <c r="AH572" s="43" t="str">
        <f t="shared" si="311"/>
        <v/>
      </c>
      <c r="AI572" s="20" t="str">
        <f t="shared" si="312"/>
        <v/>
      </c>
      <c r="AJ572" s="20" t="str">
        <f t="shared" si="313"/>
        <v/>
      </c>
      <c r="AK572" s="20" t="str">
        <f t="shared" si="314"/>
        <v/>
      </c>
      <c r="AL572" s="20" t="str">
        <f>IF(E572="","",SUM( INDEX($I$9, 1) : I572))</f>
        <v/>
      </c>
      <c r="AM572" s="20" t="str">
        <f t="shared" si="315"/>
        <v/>
      </c>
      <c r="AN572" s="20" t="str">
        <f>IF(E572="","",SUM( INDEX($AM$9, 1) : AM572))</f>
        <v/>
      </c>
      <c r="AO572" s="43" t="str">
        <f t="shared" si="316"/>
        <v/>
      </c>
      <c r="AP572" s="43" t="str">
        <f t="shared" si="317"/>
        <v/>
      </c>
      <c r="AQ572" s="35" t="str">
        <f t="shared" si="318"/>
        <v/>
      </c>
      <c r="AR572" s="35" t="str">
        <f t="shared" si="319"/>
        <v/>
      </c>
      <c r="AS572" s="35" t="str">
        <f t="shared" si="320"/>
        <v/>
      </c>
      <c r="AT572" s="35" t="str">
        <f t="shared" si="321"/>
        <v/>
      </c>
      <c r="AU572" s="35" t="str">
        <f t="shared" si="322"/>
        <v/>
      </c>
      <c r="AV572" s="35" t="str">
        <f t="shared" si="323"/>
        <v/>
      </c>
      <c r="AW572" s="58" t="str">
        <f t="shared" si="324"/>
        <v/>
      </c>
      <c r="AX572" s="62" t="str">
        <f t="shared" si="325"/>
        <v/>
      </c>
      <c r="AY572" s="62" t="str">
        <f t="shared" si="326"/>
        <v/>
      </c>
      <c r="AZ572" s="62" t="str">
        <f t="shared" si="327"/>
        <v/>
      </c>
      <c r="BA572" s="62" t="str">
        <f t="shared" si="328"/>
        <v/>
      </c>
      <c r="BB572" s="62" t="str">
        <f t="shared" si="329"/>
        <v/>
      </c>
      <c r="BC572" s="62" t="str">
        <f t="shared" si="330"/>
        <v/>
      </c>
      <c r="BD572" s="69" t="str">
        <f t="shared" si="331"/>
        <v/>
      </c>
      <c r="BE572" s="69" t="str">
        <f t="shared" si="332"/>
        <v/>
      </c>
      <c r="BF572" s="69" t="str">
        <f>IF(Z572=Z573,"",SUM(AW$9:AW572)-SUM(BF$9:BF571))</f>
        <v/>
      </c>
      <c r="BG572" s="12">
        <f t="shared" si="334"/>
        <v>564</v>
      </c>
    </row>
    <row r="573" spans="1:59" ht="20.100000000000001" customHeight="1">
      <c r="A573" s="13">
        <f t="shared" si="333"/>
        <v>565</v>
      </c>
      <c r="B573" s="153"/>
      <c r="C573" s="33"/>
      <c r="D573" s="33"/>
      <c r="E573" s="154"/>
      <c r="F573" s="155"/>
      <c r="G573" s="156"/>
      <c r="H573" s="19" t="str">
        <f t="shared" si="298"/>
        <v/>
      </c>
      <c r="I573" s="157"/>
      <c r="J573" s="19" t="str">
        <f t="shared" si="299"/>
        <v/>
      </c>
      <c r="K573" s="33"/>
      <c r="L573" s="34"/>
      <c r="M573" s="34"/>
      <c r="N573" s="19" t="str">
        <f t="shared" si="300"/>
        <v/>
      </c>
      <c r="O573" s="157"/>
      <c r="P573" s="19" t="str">
        <f t="shared" si="301"/>
        <v/>
      </c>
      <c r="Q573" s="19" t="str">
        <f t="shared" si="302"/>
        <v/>
      </c>
      <c r="R573" s="22"/>
      <c r="S573" s="33"/>
      <c r="T573" s="35" t="str">
        <f>IF(E573="","",Instructions!$B$5)</f>
        <v/>
      </c>
      <c r="U573" s="75" t="str">
        <f>IF(E573="","",Instructions!$C$5)</f>
        <v/>
      </c>
      <c r="V573" s="87" t="str">
        <f t="shared" si="303"/>
        <v/>
      </c>
      <c r="W573" s="72" t="str">
        <f>IF(E573="","",VLOOKUP(D573,Supervisors!$B$9:$F$32,5,FALSE))</f>
        <v/>
      </c>
      <c r="X573" s="72" t="str">
        <f>IF(E573="","",VLOOKUP(D573,Supervisors!$B$9:$G$32,6,FALSE))</f>
        <v/>
      </c>
      <c r="Y573" s="20" t="str">
        <f t="shared" si="304"/>
        <v/>
      </c>
      <c r="Z573" s="20" t="str">
        <f t="shared" si="305"/>
        <v/>
      </c>
      <c r="AA573" s="20" t="str">
        <f t="shared" si="306"/>
        <v/>
      </c>
      <c r="AB573" s="20" t="str">
        <f t="shared" si="307"/>
        <v/>
      </c>
      <c r="AC573" s="20" t="str">
        <f t="shared" si="308"/>
        <v/>
      </c>
      <c r="AD573" s="20" t="str">
        <f t="shared" si="309"/>
        <v/>
      </c>
      <c r="AE573" s="20" t="str">
        <f>IF(E573="","",SUM( INDEX( $H$9, 1) : H573))</f>
        <v/>
      </c>
      <c r="AF573" s="20" t="str">
        <f t="shared" si="310"/>
        <v/>
      </c>
      <c r="AG573" s="20" t="str">
        <f>IF(E573="","",SUM($AF$9:AF573))</f>
        <v/>
      </c>
      <c r="AH573" s="43" t="str">
        <f t="shared" si="311"/>
        <v/>
      </c>
      <c r="AI573" s="20" t="str">
        <f t="shared" si="312"/>
        <v/>
      </c>
      <c r="AJ573" s="20" t="str">
        <f t="shared" si="313"/>
        <v/>
      </c>
      <c r="AK573" s="20" t="str">
        <f t="shared" si="314"/>
        <v/>
      </c>
      <c r="AL573" s="20" t="str">
        <f>IF(E573="","",SUM( INDEX($I$9, 1) : I573))</f>
        <v/>
      </c>
      <c r="AM573" s="20" t="str">
        <f t="shared" si="315"/>
        <v/>
      </c>
      <c r="AN573" s="20" t="str">
        <f>IF(E573="","",SUM( INDEX($AM$9, 1) : AM573))</f>
        <v/>
      </c>
      <c r="AO573" s="43" t="str">
        <f t="shared" si="316"/>
        <v/>
      </c>
      <c r="AP573" s="43" t="str">
        <f t="shared" si="317"/>
        <v/>
      </c>
      <c r="AQ573" s="35" t="str">
        <f t="shared" si="318"/>
        <v/>
      </c>
      <c r="AR573" s="35" t="str">
        <f t="shared" si="319"/>
        <v/>
      </c>
      <c r="AS573" s="35" t="str">
        <f t="shared" si="320"/>
        <v/>
      </c>
      <c r="AT573" s="35" t="str">
        <f t="shared" si="321"/>
        <v/>
      </c>
      <c r="AU573" s="35" t="str">
        <f t="shared" si="322"/>
        <v/>
      </c>
      <c r="AV573" s="35" t="str">
        <f t="shared" si="323"/>
        <v/>
      </c>
      <c r="AW573" s="58" t="str">
        <f t="shared" si="324"/>
        <v/>
      </c>
      <c r="AX573" s="62" t="str">
        <f t="shared" si="325"/>
        <v/>
      </c>
      <c r="AY573" s="62" t="str">
        <f t="shared" si="326"/>
        <v/>
      </c>
      <c r="AZ573" s="62" t="str">
        <f t="shared" si="327"/>
        <v/>
      </c>
      <c r="BA573" s="62" t="str">
        <f t="shared" si="328"/>
        <v/>
      </c>
      <c r="BB573" s="62" t="str">
        <f t="shared" si="329"/>
        <v/>
      </c>
      <c r="BC573" s="62" t="str">
        <f t="shared" si="330"/>
        <v/>
      </c>
      <c r="BD573" s="69" t="str">
        <f t="shared" si="331"/>
        <v/>
      </c>
      <c r="BE573" s="69" t="str">
        <f t="shared" si="332"/>
        <v/>
      </c>
      <c r="BF573" s="69" t="str">
        <f>IF(Z573=Z574,"",SUM(AW$9:AW573)-SUM(BF$9:BF572))</f>
        <v/>
      </c>
      <c r="BG573" s="12">
        <f t="shared" si="334"/>
        <v>565</v>
      </c>
    </row>
    <row r="574" spans="1:59" ht="20.100000000000001" customHeight="1">
      <c r="A574" s="13">
        <f t="shared" si="333"/>
        <v>566</v>
      </c>
      <c r="B574" s="153"/>
      <c r="C574" s="33"/>
      <c r="D574" s="33"/>
      <c r="E574" s="154"/>
      <c r="F574" s="155"/>
      <c r="G574" s="156"/>
      <c r="H574" s="19" t="str">
        <f t="shared" si="298"/>
        <v/>
      </c>
      <c r="I574" s="157"/>
      <c r="J574" s="19" t="str">
        <f t="shared" si="299"/>
        <v/>
      </c>
      <c r="K574" s="33"/>
      <c r="L574" s="34"/>
      <c r="M574" s="34"/>
      <c r="N574" s="19" t="str">
        <f t="shared" si="300"/>
        <v/>
      </c>
      <c r="O574" s="157"/>
      <c r="P574" s="19" t="str">
        <f t="shared" si="301"/>
        <v/>
      </c>
      <c r="Q574" s="19" t="str">
        <f t="shared" si="302"/>
        <v/>
      </c>
      <c r="R574" s="22"/>
      <c r="S574" s="33"/>
      <c r="T574" s="35" t="str">
        <f>IF(E574="","",Instructions!$B$5)</f>
        <v/>
      </c>
      <c r="U574" s="75" t="str">
        <f>IF(E574="","",Instructions!$C$5)</f>
        <v/>
      </c>
      <c r="V574" s="87" t="str">
        <f t="shared" si="303"/>
        <v/>
      </c>
      <c r="W574" s="72" t="str">
        <f>IF(E574="","",VLOOKUP(D574,Supervisors!$B$9:$F$32,5,FALSE))</f>
        <v/>
      </c>
      <c r="X574" s="72" t="str">
        <f>IF(E574="","",VLOOKUP(D574,Supervisors!$B$9:$G$32,6,FALSE))</f>
        <v/>
      </c>
      <c r="Y574" s="20" t="str">
        <f t="shared" si="304"/>
        <v/>
      </c>
      <c r="Z574" s="20" t="str">
        <f t="shared" si="305"/>
        <v/>
      </c>
      <c r="AA574" s="20" t="str">
        <f t="shared" si="306"/>
        <v/>
      </c>
      <c r="AB574" s="20" t="str">
        <f t="shared" si="307"/>
        <v/>
      </c>
      <c r="AC574" s="20" t="str">
        <f t="shared" si="308"/>
        <v/>
      </c>
      <c r="AD574" s="20" t="str">
        <f t="shared" si="309"/>
        <v/>
      </c>
      <c r="AE574" s="20" t="str">
        <f>IF(E574="","",SUM( INDEX( $H$9, 1) : H574))</f>
        <v/>
      </c>
      <c r="AF574" s="20" t="str">
        <f t="shared" si="310"/>
        <v/>
      </c>
      <c r="AG574" s="20" t="str">
        <f>IF(E574="","",SUM($AF$9:AF574))</f>
        <v/>
      </c>
      <c r="AH574" s="43" t="str">
        <f t="shared" si="311"/>
        <v/>
      </c>
      <c r="AI574" s="20" t="str">
        <f t="shared" si="312"/>
        <v/>
      </c>
      <c r="AJ574" s="20" t="str">
        <f t="shared" si="313"/>
        <v/>
      </c>
      <c r="AK574" s="20" t="str">
        <f t="shared" si="314"/>
        <v/>
      </c>
      <c r="AL574" s="20" t="str">
        <f>IF(E574="","",SUM( INDEX($I$9, 1) : I574))</f>
        <v/>
      </c>
      <c r="AM574" s="20" t="str">
        <f t="shared" si="315"/>
        <v/>
      </c>
      <c r="AN574" s="20" t="str">
        <f>IF(E574="","",SUM( INDEX($AM$9, 1) : AM574))</f>
        <v/>
      </c>
      <c r="AO574" s="43" t="str">
        <f t="shared" si="316"/>
        <v/>
      </c>
      <c r="AP574" s="43" t="str">
        <f t="shared" si="317"/>
        <v/>
      </c>
      <c r="AQ574" s="35" t="str">
        <f t="shared" si="318"/>
        <v/>
      </c>
      <c r="AR574" s="35" t="str">
        <f t="shared" si="319"/>
        <v/>
      </c>
      <c r="AS574" s="35" t="str">
        <f t="shared" si="320"/>
        <v/>
      </c>
      <c r="AT574" s="35" t="str">
        <f t="shared" si="321"/>
        <v/>
      </c>
      <c r="AU574" s="35" t="str">
        <f t="shared" si="322"/>
        <v/>
      </c>
      <c r="AV574" s="35" t="str">
        <f t="shared" si="323"/>
        <v/>
      </c>
      <c r="AW574" s="58" t="str">
        <f t="shared" si="324"/>
        <v/>
      </c>
      <c r="AX574" s="62" t="str">
        <f t="shared" si="325"/>
        <v/>
      </c>
      <c r="AY574" s="62" t="str">
        <f t="shared" si="326"/>
        <v/>
      </c>
      <c r="AZ574" s="62" t="str">
        <f t="shared" si="327"/>
        <v/>
      </c>
      <c r="BA574" s="62" t="str">
        <f t="shared" si="328"/>
        <v/>
      </c>
      <c r="BB574" s="62" t="str">
        <f t="shared" si="329"/>
        <v/>
      </c>
      <c r="BC574" s="62" t="str">
        <f t="shared" si="330"/>
        <v/>
      </c>
      <c r="BD574" s="69" t="str">
        <f t="shared" si="331"/>
        <v/>
      </c>
      <c r="BE574" s="69" t="str">
        <f t="shared" si="332"/>
        <v/>
      </c>
      <c r="BF574" s="69" t="str">
        <f>IF(Z574=Z575,"",SUM(AW$9:AW574)-SUM(BF$9:BF573))</f>
        <v/>
      </c>
      <c r="BG574" s="12">
        <f t="shared" si="334"/>
        <v>566</v>
      </c>
    </row>
    <row r="575" spans="1:59" ht="20.100000000000001" customHeight="1">
      <c r="A575" s="13">
        <f t="shared" si="333"/>
        <v>567</v>
      </c>
      <c r="B575" s="153"/>
      <c r="C575" s="33"/>
      <c r="D575" s="33"/>
      <c r="E575" s="154"/>
      <c r="F575" s="155"/>
      <c r="G575" s="156"/>
      <c r="H575" s="19" t="str">
        <f t="shared" si="298"/>
        <v/>
      </c>
      <c r="I575" s="157"/>
      <c r="J575" s="19" t="str">
        <f t="shared" si="299"/>
        <v/>
      </c>
      <c r="K575" s="33"/>
      <c r="L575" s="34"/>
      <c r="M575" s="34"/>
      <c r="N575" s="19" t="str">
        <f t="shared" si="300"/>
        <v/>
      </c>
      <c r="O575" s="157"/>
      <c r="P575" s="19" t="str">
        <f t="shared" si="301"/>
        <v/>
      </c>
      <c r="Q575" s="19" t="str">
        <f t="shared" si="302"/>
        <v/>
      </c>
      <c r="R575" s="22"/>
      <c r="S575" s="33"/>
      <c r="T575" s="35" t="str">
        <f>IF(E575="","",Instructions!$B$5)</f>
        <v/>
      </c>
      <c r="U575" s="75" t="str">
        <f>IF(E575="","",Instructions!$C$5)</f>
        <v/>
      </c>
      <c r="V575" s="87" t="str">
        <f t="shared" si="303"/>
        <v/>
      </c>
      <c r="W575" s="72" t="str">
        <f>IF(E575="","",VLOOKUP(D575,Supervisors!$B$9:$F$32,5,FALSE))</f>
        <v/>
      </c>
      <c r="X575" s="72" t="str">
        <f>IF(E575="","",VLOOKUP(D575,Supervisors!$B$9:$G$32,6,FALSE))</f>
        <v/>
      </c>
      <c r="Y575" s="20" t="str">
        <f t="shared" si="304"/>
        <v/>
      </c>
      <c r="Z575" s="20" t="str">
        <f t="shared" si="305"/>
        <v/>
      </c>
      <c r="AA575" s="20" t="str">
        <f t="shared" si="306"/>
        <v/>
      </c>
      <c r="AB575" s="20" t="str">
        <f t="shared" si="307"/>
        <v/>
      </c>
      <c r="AC575" s="20" t="str">
        <f t="shared" si="308"/>
        <v/>
      </c>
      <c r="AD575" s="20" t="str">
        <f t="shared" si="309"/>
        <v/>
      </c>
      <c r="AE575" s="20" t="str">
        <f>IF(E575="","",SUM( INDEX( $H$9, 1) : H575))</f>
        <v/>
      </c>
      <c r="AF575" s="20" t="str">
        <f t="shared" si="310"/>
        <v/>
      </c>
      <c r="AG575" s="20" t="str">
        <f>IF(E575="","",SUM($AF$9:AF575))</f>
        <v/>
      </c>
      <c r="AH575" s="43" t="str">
        <f t="shared" si="311"/>
        <v/>
      </c>
      <c r="AI575" s="20" t="str">
        <f t="shared" si="312"/>
        <v/>
      </c>
      <c r="AJ575" s="20" t="str">
        <f t="shared" si="313"/>
        <v/>
      </c>
      <c r="AK575" s="20" t="str">
        <f t="shared" si="314"/>
        <v/>
      </c>
      <c r="AL575" s="20" t="str">
        <f>IF(E575="","",SUM( INDEX($I$9, 1) : I575))</f>
        <v/>
      </c>
      <c r="AM575" s="20" t="str">
        <f t="shared" si="315"/>
        <v/>
      </c>
      <c r="AN575" s="20" t="str">
        <f>IF(E575="","",SUM( INDEX($AM$9, 1) : AM575))</f>
        <v/>
      </c>
      <c r="AO575" s="43" t="str">
        <f t="shared" si="316"/>
        <v/>
      </c>
      <c r="AP575" s="43" t="str">
        <f t="shared" si="317"/>
        <v/>
      </c>
      <c r="AQ575" s="35" t="str">
        <f t="shared" si="318"/>
        <v/>
      </c>
      <c r="AR575" s="35" t="str">
        <f t="shared" si="319"/>
        <v/>
      </c>
      <c r="AS575" s="35" t="str">
        <f t="shared" si="320"/>
        <v/>
      </c>
      <c r="AT575" s="35" t="str">
        <f t="shared" si="321"/>
        <v/>
      </c>
      <c r="AU575" s="35" t="str">
        <f t="shared" si="322"/>
        <v/>
      </c>
      <c r="AV575" s="35" t="str">
        <f t="shared" si="323"/>
        <v/>
      </c>
      <c r="AW575" s="58" t="str">
        <f t="shared" si="324"/>
        <v/>
      </c>
      <c r="AX575" s="62" t="str">
        <f t="shared" si="325"/>
        <v/>
      </c>
      <c r="AY575" s="62" t="str">
        <f t="shared" si="326"/>
        <v/>
      </c>
      <c r="AZ575" s="62" t="str">
        <f t="shared" si="327"/>
        <v/>
      </c>
      <c r="BA575" s="62" t="str">
        <f t="shared" si="328"/>
        <v/>
      </c>
      <c r="BB575" s="62" t="str">
        <f t="shared" si="329"/>
        <v/>
      </c>
      <c r="BC575" s="62" t="str">
        <f t="shared" si="330"/>
        <v/>
      </c>
      <c r="BD575" s="69" t="str">
        <f t="shared" si="331"/>
        <v/>
      </c>
      <c r="BE575" s="69" t="str">
        <f t="shared" si="332"/>
        <v/>
      </c>
      <c r="BF575" s="69" t="str">
        <f>IF(Z575=Z576,"",SUM(AW$9:AW575)-SUM(BF$9:BF574))</f>
        <v/>
      </c>
      <c r="BG575" s="12">
        <f t="shared" si="334"/>
        <v>567</v>
      </c>
    </row>
    <row r="576" spans="1:59" ht="20.100000000000001" customHeight="1">
      <c r="A576" s="13">
        <f t="shared" si="333"/>
        <v>568</v>
      </c>
      <c r="B576" s="153"/>
      <c r="C576" s="33"/>
      <c r="D576" s="33"/>
      <c r="E576" s="154"/>
      <c r="F576" s="155"/>
      <c r="G576" s="156"/>
      <c r="H576" s="19" t="str">
        <f t="shared" si="298"/>
        <v/>
      </c>
      <c r="I576" s="157"/>
      <c r="J576" s="19" t="str">
        <f t="shared" si="299"/>
        <v/>
      </c>
      <c r="K576" s="33"/>
      <c r="L576" s="34"/>
      <c r="M576" s="34"/>
      <c r="N576" s="19" t="str">
        <f t="shared" si="300"/>
        <v/>
      </c>
      <c r="O576" s="157"/>
      <c r="P576" s="19" t="str">
        <f t="shared" si="301"/>
        <v/>
      </c>
      <c r="Q576" s="19" t="str">
        <f t="shared" si="302"/>
        <v/>
      </c>
      <c r="R576" s="22"/>
      <c r="S576" s="33"/>
      <c r="T576" s="35" t="str">
        <f>IF(E576="","",Instructions!$B$5)</f>
        <v/>
      </c>
      <c r="U576" s="75" t="str">
        <f>IF(E576="","",Instructions!$C$5)</f>
        <v/>
      </c>
      <c r="V576" s="87" t="str">
        <f t="shared" si="303"/>
        <v/>
      </c>
      <c r="W576" s="72" t="str">
        <f>IF(E576="","",VLOOKUP(D576,Supervisors!$B$9:$F$32,5,FALSE))</f>
        <v/>
      </c>
      <c r="X576" s="72" t="str">
        <f>IF(E576="","",VLOOKUP(D576,Supervisors!$B$9:$G$32,6,FALSE))</f>
        <v/>
      </c>
      <c r="Y576" s="20" t="str">
        <f t="shared" si="304"/>
        <v/>
      </c>
      <c r="Z576" s="20" t="str">
        <f t="shared" si="305"/>
        <v/>
      </c>
      <c r="AA576" s="20" t="str">
        <f t="shared" si="306"/>
        <v/>
      </c>
      <c r="AB576" s="20" t="str">
        <f t="shared" si="307"/>
        <v/>
      </c>
      <c r="AC576" s="20" t="str">
        <f t="shared" si="308"/>
        <v/>
      </c>
      <c r="AD576" s="20" t="str">
        <f t="shared" si="309"/>
        <v/>
      </c>
      <c r="AE576" s="20" t="str">
        <f>IF(E576="","",SUM( INDEX( $H$9, 1) : H576))</f>
        <v/>
      </c>
      <c r="AF576" s="20" t="str">
        <f t="shared" si="310"/>
        <v/>
      </c>
      <c r="AG576" s="20" t="str">
        <f>IF(E576="","",SUM($AF$9:AF576))</f>
        <v/>
      </c>
      <c r="AH576" s="43" t="str">
        <f t="shared" si="311"/>
        <v/>
      </c>
      <c r="AI576" s="20" t="str">
        <f t="shared" si="312"/>
        <v/>
      </c>
      <c r="AJ576" s="20" t="str">
        <f t="shared" si="313"/>
        <v/>
      </c>
      <c r="AK576" s="20" t="str">
        <f t="shared" si="314"/>
        <v/>
      </c>
      <c r="AL576" s="20" t="str">
        <f>IF(E576="","",SUM( INDEX($I$9, 1) : I576))</f>
        <v/>
      </c>
      <c r="AM576" s="20" t="str">
        <f t="shared" si="315"/>
        <v/>
      </c>
      <c r="AN576" s="20" t="str">
        <f>IF(E576="","",SUM( INDEX($AM$9, 1) : AM576))</f>
        <v/>
      </c>
      <c r="AO576" s="43" t="str">
        <f t="shared" si="316"/>
        <v/>
      </c>
      <c r="AP576" s="43" t="str">
        <f t="shared" si="317"/>
        <v/>
      </c>
      <c r="AQ576" s="35" t="str">
        <f t="shared" si="318"/>
        <v/>
      </c>
      <c r="AR576" s="35" t="str">
        <f t="shared" si="319"/>
        <v/>
      </c>
      <c r="AS576" s="35" t="str">
        <f t="shared" si="320"/>
        <v/>
      </c>
      <c r="AT576" s="35" t="str">
        <f t="shared" si="321"/>
        <v/>
      </c>
      <c r="AU576" s="35" t="str">
        <f t="shared" si="322"/>
        <v/>
      </c>
      <c r="AV576" s="35" t="str">
        <f t="shared" si="323"/>
        <v/>
      </c>
      <c r="AW576" s="58" t="str">
        <f t="shared" si="324"/>
        <v/>
      </c>
      <c r="AX576" s="62" t="str">
        <f t="shared" si="325"/>
        <v/>
      </c>
      <c r="AY576" s="62" t="str">
        <f t="shared" si="326"/>
        <v/>
      </c>
      <c r="AZ576" s="62" t="str">
        <f t="shared" si="327"/>
        <v/>
      </c>
      <c r="BA576" s="62" t="str">
        <f t="shared" si="328"/>
        <v/>
      </c>
      <c r="BB576" s="62" t="str">
        <f t="shared" si="329"/>
        <v/>
      </c>
      <c r="BC576" s="62" t="str">
        <f t="shared" si="330"/>
        <v/>
      </c>
      <c r="BD576" s="69" t="str">
        <f t="shared" si="331"/>
        <v/>
      </c>
      <c r="BE576" s="69" t="str">
        <f t="shared" si="332"/>
        <v/>
      </c>
      <c r="BF576" s="69" t="str">
        <f>IF(Z576=Z577,"",SUM(AW$9:AW576)-SUM(BF$9:BF575))</f>
        <v/>
      </c>
      <c r="BG576" s="12">
        <f t="shared" si="334"/>
        <v>568</v>
      </c>
    </row>
    <row r="577" spans="1:59" ht="20.100000000000001" customHeight="1">
      <c r="A577" s="13">
        <f t="shared" si="333"/>
        <v>569</v>
      </c>
      <c r="B577" s="153"/>
      <c r="C577" s="33"/>
      <c r="D577" s="33"/>
      <c r="E577" s="154"/>
      <c r="F577" s="155"/>
      <c r="G577" s="156"/>
      <c r="H577" s="19" t="str">
        <f t="shared" si="298"/>
        <v/>
      </c>
      <c r="I577" s="157"/>
      <c r="J577" s="19" t="str">
        <f t="shared" si="299"/>
        <v/>
      </c>
      <c r="K577" s="33"/>
      <c r="L577" s="34"/>
      <c r="M577" s="34"/>
      <c r="N577" s="19" t="str">
        <f t="shared" si="300"/>
        <v/>
      </c>
      <c r="O577" s="157"/>
      <c r="P577" s="19" t="str">
        <f t="shared" si="301"/>
        <v/>
      </c>
      <c r="Q577" s="19" t="str">
        <f t="shared" si="302"/>
        <v/>
      </c>
      <c r="R577" s="22"/>
      <c r="S577" s="33"/>
      <c r="T577" s="35" t="str">
        <f>IF(E577="","",Instructions!$B$5)</f>
        <v/>
      </c>
      <c r="U577" s="75" t="str">
        <f>IF(E577="","",Instructions!$C$5)</f>
        <v/>
      </c>
      <c r="V577" s="87" t="str">
        <f t="shared" si="303"/>
        <v/>
      </c>
      <c r="W577" s="72" t="str">
        <f>IF(E577="","",VLOOKUP(D577,Supervisors!$B$9:$F$32,5,FALSE))</f>
        <v/>
      </c>
      <c r="X577" s="72" t="str">
        <f>IF(E577="","",VLOOKUP(D577,Supervisors!$B$9:$G$32,6,FALSE))</f>
        <v/>
      </c>
      <c r="Y577" s="20" t="str">
        <f t="shared" si="304"/>
        <v/>
      </c>
      <c r="Z577" s="20" t="str">
        <f t="shared" si="305"/>
        <v/>
      </c>
      <c r="AA577" s="20" t="str">
        <f t="shared" si="306"/>
        <v/>
      </c>
      <c r="AB577" s="20" t="str">
        <f t="shared" si="307"/>
        <v/>
      </c>
      <c r="AC577" s="20" t="str">
        <f t="shared" si="308"/>
        <v/>
      </c>
      <c r="AD577" s="20" t="str">
        <f t="shared" si="309"/>
        <v/>
      </c>
      <c r="AE577" s="20" t="str">
        <f>IF(E577="","",SUM( INDEX( $H$9, 1) : H577))</f>
        <v/>
      </c>
      <c r="AF577" s="20" t="str">
        <f t="shared" si="310"/>
        <v/>
      </c>
      <c r="AG577" s="20" t="str">
        <f>IF(E577="","",SUM($AF$9:AF577))</f>
        <v/>
      </c>
      <c r="AH577" s="43" t="str">
        <f t="shared" si="311"/>
        <v/>
      </c>
      <c r="AI577" s="20" t="str">
        <f t="shared" si="312"/>
        <v/>
      </c>
      <c r="AJ577" s="20" t="str">
        <f t="shared" si="313"/>
        <v/>
      </c>
      <c r="AK577" s="20" t="str">
        <f t="shared" si="314"/>
        <v/>
      </c>
      <c r="AL577" s="20" t="str">
        <f>IF(E577="","",SUM( INDEX($I$9, 1) : I577))</f>
        <v/>
      </c>
      <c r="AM577" s="20" t="str">
        <f t="shared" si="315"/>
        <v/>
      </c>
      <c r="AN577" s="20" t="str">
        <f>IF(E577="","",SUM( INDEX($AM$9, 1) : AM577))</f>
        <v/>
      </c>
      <c r="AO577" s="43" t="str">
        <f t="shared" si="316"/>
        <v/>
      </c>
      <c r="AP577" s="43" t="str">
        <f t="shared" si="317"/>
        <v/>
      </c>
      <c r="AQ577" s="35" t="str">
        <f t="shared" si="318"/>
        <v/>
      </c>
      <c r="AR577" s="35" t="str">
        <f t="shared" si="319"/>
        <v/>
      </c>
      <c r="AS577" s="35" t="str">
        <f t="shared" si="320"/>
        <v/>
      </c>
      <c r="AT577" s="35" t="str">
        <f t="shared" si="321"/>
        <v/>
      </c>
      <c r="AU577" s="35" t="str">
        <f t="shared" si="322"/>
        <v/>
      </c>
      <c r="AV577" s="35" t="str">
        <f t="shared" si="323"/>
        <v/>
      </c>
      <c r="AW577" s="58" t="str">
        <f t="shared" si="324"/>
        <v/>
      </c>
      <c r="AX577" s="62" t="str">
        <f t="shared" si="325"/>
        <v/>
      </c>
      <c r="AY577" s="62" t="str">
        <f t="shared" si="326"/>
        <v/>
      </c>
      <c r="AZ577" s="62" t="str">
        <f t="shared" si="327"/>
        <v/>
      </c>
      <c r="BA577" s="62" t="str">
        <f t="shared" si="328"/>
        <v/>
      </c>
      <c r="BB577" s="62" t="str">
        <f t="shared" si="329"/>
        <v/>
      </c>
      <c r="BC577" s="62" t="str">
        <f t="shared" si="330"/>
        <v/>
      </c>
      <c r="BD577" s="69" t="str">
        <f t="shared" si="331"/>
        <v/>
      </c>
      <c r="BE577" s="69" t="str">
        <f t="shared" si="332"/>
        <v/>
      </c>
      <c r="BF577" s="69" t="str">
        <f>IF(Z577=Z578,"",SUM(AW$9:AW577)-SUM(BF$9:BF576))</f>
        <v/>
      </c>
      <c r="BG577" s="12">
        <f t="shared" si="334"/>
        <v>569</v>
      </c>
    </row>
    <row r="578" spans="1:59" ht="20.100000000000001" customHeight="1">
      <c r="A578" s="13">
        <f t="shared" si="333"/>
        <v>570</v>
      </c>
      <c r="B578" s="153"/>
      <c r="C578" s="33"/>
      <c r="D578" s="33"/>
      <c r="E578" s="154"/>
      <c r="F578" s="155"/>
      <c r="G578" s="156"/>
      <c r="H578" s="19" t="str">
        <f t="shared" si="298"/>
        <v/>
      </c>
      <c r="I578" s="157"/>
      <c r="J578" s="19" t="str">
        <f t="shared" si="299"/>
        <v/>
      </c>
      <c r="K578" s="33"/>
      <c r="L578" s="34"/>
      <c r="M578" s="34"/>
      <c r="N578" s="19" t="str">
        <f t="shared" si="300"/>
        <v/>
      </c>
      <c r="O578" s="157"/>
      <c r="P578" s="19" t="str">
        <f t="shared" si="301"/>
        <v/>
      </c>
      <c r="Q578" s="19" t="str">
        <f t="shared" si="302"/>
        <v/>
      </c>
      <c r="R578" s="22"/>
      <c r="S578" s="33"/>
      <c r="T578" s="35" t="str">
        <f>IF(E578="","",Instructions!$B$5)</f>
        <v/>
      </c>
      <c r="U578" s="75" t="str">
        <f>IF(E578="","",Instructions!$C$5)</f>
        <v/>
      </c>
      <c r="V578" s="87" t="str">
        <f t="shared" si="303"/>
        <v/>
      </c>
      <c r="W578" s="72" t="str">
        <f>IF(E578="","",VLOOKUP(D578,Supervisors!$B$9:$F$32,5,FALSE))</f>
        <v/>
      </c>
      <c r="X578" s="72" t="str">
        <f>IF(E578="","",VLOOKUP(D578,Supervisors!$B$9:$G$32,6,FALSE))</f>
        <v/>
      </c>
      <c r="Y578" s="20" t="str">
        <f t="shared" si="304"/>
        <v/>
      </c>
      <c r="Z578" s="20" t="str">
        <f t="shared" si="305"/>
        <v/>
      </c>
      <c r="AA578" s="20" t="str">
        <f t="shared" si="306"/>
        <v/>
      </c>
      <c r="AB578" s="20" t="str">
        <f t="shared" si="307"/>
        <v/>
      </c>
      <c r="AC578" s="20" t="str">
        <f t="shared" si="308"/>
        <v/>
      </c>
      <c r="AD578" s="20" t="str">
        <f t="shared" si="309"/>
        <v/>
      </c>
      <c r="AE578" s="20" t="str">
        <f>IF(E578="","",SUM( INDEX( $H$9, 1) : H578))</f>
        <v/>
      </c>
      <c r="AF578" s="20" t="str">
        <f t="shared" si="310"/>
        <v/>
      </c>
      <c r="AG578" s="20" t="str">
        <f>IF(E578="","",SUM($AF$9:AF578))</f>
        <v/>
      </c>
      <c r="AH578" s="43" t="str">
        <f t="shared" si="311"/>
        <v/>
      </c>
      <c r="AI578" s="20" t="str">
        <f t="shared" si="312"/>
        <v/>
      </c>
      <c r="AJ578" s="20" t="str">
        <f t="shared" si="313"/>
        <v/>
      </c>
      <c r="AK578" s="20" t="str">
        <f t="shared" si="314"/>
        <v/>
      </c>
      <c r="AL578" s="20" t="str">
        <f>IF(E578="","",SUM( INDEX($I$9, 1) : I578))</f>
        <v/>
      </c>
      <c r="AM578" s="20" t="str">
        <f t="shared" si="315"/>
        <v/>
      </c>
      <c r="AN578" s="20" t="str">
        <f>IF(E578="","",SUM( INDEX($AM$9, 1) : AM578))</f>
        <v/>
      </c>
      <c r="AO578" s="43" t="str">
        <f t="shared" si="316"/>
        <v/>
      </c>
      <c r="AP578" s="43" t="str">
        <f t="shared" si="317"/>
        <v/>
      </c>
      <c r="AQ578" s="35" t="str">
        <f t="shared" si="318"/>
        <v/>
      </c>
      <c r="AR578" s="35" t="str">
        <f t="shared" si="319"/>
        <v/>
      </c>
      <c r="AS578" s="35" t="str">
        <f t="shared" si="320"/>
        <v/>
      </c>
      <c r="AT578" s="35" t="str">
        <f t="shared" si="321"/>
        <v/>
      </c>
      <c r="AU578" s="35" t="str">
        <f t="shared" si="322"/>
        <v/>
      </c>
      <c r="AV578" s="35" t="str">
        <f t="shared" si="323"/>
        <v/>
      </c>
      <c r="AW578" s="58" t="str">
        <f t="shared" si="324"/>
        <v/>
      </c>
      <c r="AX578" s="62" t="str">
        <f t="shared" si="325"/>
        <v/>
      </c>
      <c r="AY578" s="62" t="str">
        <f t="shared" si="326"/>
        <v/>
      </c>
      <c r="AZ578" s="62" t="str">
        <f t="shared" si="327"/>
        <v/>
      </c>
      <c r="BA578" s="62" t="str">
        <f t="shared" si="328"/>
        <v/>
      </c>
      <c r="BB578" s="62" t="str">
        <f t="shared" si="329"/>
        <v/>
      </c>
      <c r="BC578" s="62" t="str">
        <f t="shared" si="330"/>
        <v/>
      </c>
      <c r="BD578" s="69" t="str">
        <f t="shared" si="331"/>
        <v/>
      </c>
      <c r="BE578" s="69" t="str">
        <f t="shared" si="332"/>
        <v/>
      </c>
      <c r="BF578" s="69" t="str">
        <f>IF(Z578=Z579,"",SUM(AW$9:AW578)-SUM(BF$9:BF577))</f>
        <v/>
      </c>
      <c r="BG578" s="12">
        <f t="shared" si="334"/>
        <v>570</v>
      </c>
    </row>
    <row r="579" spans="1:59" ht="20.100000000000001" customHeight="1">
      <c r="A579" s="13">
        <f t="shared" si="333"/>
        <v>571</v>
      </c>
      <c r="B579" s="153"/>
      <c r="C579" s="33"/>
      <c r="D579" s="33"/>
      <c r="E579" s="154"/>
      <c r="F579" s="155"/>
      <c r="G579" s="156"/>
      <c r="H579" s="19" t="str">
        <f t="shared" si="298"/>
        <v/>
      </c>
      <c r="I579" s="157"/>
      <c r="J579" s="19" t="str">
        <f t="shared" si="299"/>
        <v/>
      </c>
      <c r="K579" s="33"/>
      <c r="L579" s="34"/>
      <c r="M579" s="34"/>
      <c r="N579" s="19" t="str">
        <f t="shared" si="300"/>
        <v/>
      </c>
      <c r="O579" s="157"/>
      <c r="P579" s="19" t="str">
        <f t="shared" si="301"/>
        <v/>
      </c>
      <c r="Q579" s="19" t="str">
        <f t="shared" si="302"/>
        <v/>
      </c>
      <c r="R579" s="22"/>
      <c r="S579" s="33"/>
      <c r="T579" s="35" t="str">
        <f>IF(E579="","",Instructions!$B$5)</f>
        <v/>
      </c>
      <c r="U579" s="75" t="str">
        <f>IF(E579="","",Instructions!$C$5)</f>
        <v/>
      </c>
      <c r="V579" s="87" t="str">
        <f t="shared" si="303"/>
        <v/>
      </c>
      <c r="W579" s="72" t="str">
        <f>IF(E579="","",VLOOKUP(D579,Supervisors!$B$9:$F$32,5,FALSE))</f>
        <v/>
      </c>
      <c r="X579" s="72" t="str">
        <f>IF(E579="","",VLOOKUP(D579,Supervisors!$B$9:$G$32,6,FALSE))</f>
        <v/>
      </c>
      <c r="Y579" s="20" t="str">
        <f t="shared" si="304"/>
        <v/>
      </c>
      <c r="Z579" s="20" t="str">
        <f t="shared" si="305"/>
        <v/>
      </c>
      <c r="AA579" s="20" t="str">
        <f t="shared" si="306"/>
        <v/>
      </c>
      <c r="AB579" s="20" t="str">
        <f t="shared" si="307"/>
        <v/>
      </c>
      <c r="AC579" s="20" t="str">
        <f t="shared" si="308"/>
        <v/>
      </c>
      <c r="AD579" s="20" t="str">
        <f t="shared" si="309"/>
        <v/>
      </c>
      <c r="AE579" s="20" t="str">
        <f>IF(E579="","",SUM( INDEX( $H$9, 1) : H579))</f>
        <v/>
      </c>
      <c r="AF579" s="20" t="str">
        <f t="shared" si="310"/>
        <v/>
      </c>
      <c r="AG579" s="20" t="str">
        <f>IF(E579="","",SUM($AF$9:AF579))</f>
        <v/>
      </c>
      <c r="AH579" s="43" t="str">
        <f t="shared" si="311"/>
        <v/>
      </c>
      <c r="AI579" s="20" t="str">
        <f t="shared" si="312"/>
        <v/>
      </c>
      <c r="AJ579" s="20" t="str">
        <f t="shared" si="313"/>
        <v/>
      </c>
      <c r="AK579" s="20" t="str">
        <f t="shared" si="314"/>
        <v/>
      </c>
      <c r="AL579" s="20" t="str">
        <f>IF(E579="","",SUM( INDEX($I$9, 1) : I579))</f>
        <v/>
      </c>
      <c r="AM579" s="20" t="str">
        <f t="shared" si="315"/>
        <v/>
      </c>
      <c r="AN579" s="20" t="str">
        <f>IF(E579="","",SUM( INDEX($AM$9, 1) : AM579))</f>
        <v/>
      </c>
      <c r="AO579" s="43" t="str">
        <f t="shared" si="316"/>
        <v/>
      </c>
      <c r="AP579" s="43" t="str">
        <f t="shared" si="317"/>
        <v/>
      </c>
      <c r="AQ579" s="35" t="str">
        <f t="shared" si="318"/>
        <v/>
      </c>
      <c r="AR579" s="35" t="str">
        <f t="shared" si="319"/>
        <v/>
      </c>
      <c r="AS579" s="35" t="str">
        <f t="shared" si="320"/>
        <v/>
      </c>
      <c r="AT579" s="35" t="str">
        <f t="shared" si="321"/>
        <v/>
      </c>
      <c r="AU579" s="35" t="str">
        <f t="shared" si="322"/>
        <v/>
      </c>
      <c r="AV579" s="35" t="str">
        <f t="shared" si="323"/>
        <v/>
      </c>
      <c r="AW579" s="58" t="str">
        <f t="shared" si="324"/>
        <v/>
      </c>
      <c r="AX579" s="62" t="str">
        <f t="shared" si="325"/>
        <v/>
      </c>
      <c r="AY579" s="62" t="str">
        <f t="shared" si="326"/>
        <v/>
      </c>
      <c r="AZ579" s="62" t="str">
        <f t="shared" si="327"/>
        <v/>
      </c>
      <c r="BA579" s="62" t="str">
        <f t="shared" si="328"/>
        <v/>
      </c>
      <c r="BB579" s="62" t="str">
        <f t="shared" si="329"/>
        <v/>
      </c>
      <c r="BC579" s="62" t="str">
        <f t="shared" si="330"/>
        <v/>
      </c>
      <c r="BD579" s="69" t="str">
        <f t="shared" si="331"/>
        <v/>
      </c>
      <c r="BE579" s="69" t="str">
        <f t="shared" si="332"/>
        <v/>
      </c>
      <c r="BF579" s="69" t="str">
        <f>IF(Z579=Z580,"",SUM(AW$9:AW579)-SUM(BF$9:BF578))</f>
        <v/>
      </c>
      <c r="BG579" s="12">
        <f t="shared" si="334"/>
        <v>571</v>
      </c>
    </row>
    <row r="580" spans="1:59" ht="20.100000000000001" customHeight="1">
      <c r="A580" s="13">
        <f t="shared" si="333"/>
        <v>572</v>
      </c>
      <c r="B580" s="153"/>
      <c r="C580" s="33"/>
      <c r="D580" s="33"/>
      <c r="E580" s="154"/>
      <c r="F580" s="155"/>
      <c r="G580" s="156"/>
      <c r="H580" s="19" t="str">
        <f t="shared" si="298"/>
        <v/>
      </c>
      <c r="I580" s="157"/>
      <c r="J580" s="19" t="str">
        <f t="shared" si="299"/>
        <v/>
      </c>
      <c r="K580" s="33"/>
      <c r="L580" s="34"/>
      <c r="M580" s="34"/>
      <c r="N580" s="19" t="str">
        <f t="shared" si="300"/>
        <v/>
      </c>
      <c r="O580" s="157"/>
      <c r="P580" s="19" t="str">
        <f t="shared" si="301"/>
        <v/>
      </c>
      <c r="Q580" s="19" t="str">
        <f t="shared" si="302"/>
        <v/>
      </c>
      <c r="R580" s="22"/>
      <c r="S580" s="33"/>
      <c r="T580" s="35" t="str">
        <f>IF(E580="","",Instructions!$B$5)</f>
        <v/>
      </c>
      <c r="U580" s="75" t="str">
        <f>IF(E580="","",Instructions!$C$5)</f>
        <v/>
      </c>
      <c r="V580" s="87" t="str">
        <f t="shared" si="303"/>
        <v/>
      </c>
      <c r="W580" s="72" t="str">
        <f>IF(E580="","",VLOOKUP(D580,Supervisors!$B$9:$F$32,5,FALSE))</f>
        <v/>
      </c>
      <c r="X580" s="72" t="str">
        <f>IF(E580="","",VLOOKUP(D580,Supervisors!$B$9:$G$32,6,FALSE))</f>
        <v/>
      </c>
      <c r="Y580" s="20" t="str">
        <f t="shared" si="304"/>
        <v/>
      </c>
      <c r="Z580" s="20" t="str">
        <f t="shared" si="305"/>
        <v/>
      </c>
      <c r="AA580" s="20" t="str">
        <f t="shared" si="306"/>
        <v/>
      </c>
      <c r="AB580" s="20" t="str">
        <f t="shared" si="307"/>
        <v/>
      </c>
      <c r="AC580" s="20" t="str">
        <f t="shared" si="308"/>
        <v/>
      </c>
      <c r="AD580" s="20" t="str">
        <f t="shared" si="309"/>
        <v/>
      </c>
      <c r="AE580" s="20" t="str">
        <f>IF(E580="","",SUM( INDEX( $H$9, 1) : H580))</f>
        <v/>
      </c>
      <c r="AF580" s="20" t="str">
        <f t="shared" si="310"/>
        <v/>
      </c>
      <c r="AG580" s="20" t="str">
        <f>IF(E580="","",SUM($AF$9:AF580))</f>
        <v/>
      </c>
      <c r="AH580" s="43" t="str">
        <f t="shared" si="311"/>
        <v/>
      </c>
      <c r="AI580" s="20" t="str">
        <f t="shared" si="312"/>
        <v/>
      </c>
      <c r="AJ580" s="20" t="str">
        <f t="shared" si="313"/>
        <v/>
      </c>
      <c r="AK580" s="20" t="str">
        <f t="shared" si="314"/>
        <v/>
      </c>
      <c r="AL580" s="20" t="str">
        <f>IF(E580="","",SUM( INDEX($I$9, 1) : I580))</f>
        <v/>
      </c>
      <c r="AM580" s="20" t="str">
        <f t="shared" si="315"/>
        <v/>
      </c>
      <c r="AN580" s="20" t="str">
        <f>IF(E580="","",SUM( INDEX($AM$9, 1) : AM580))</f>
        <v/>
      </c>
      <c r="AO580" s="43" t="str">
        <f t="shared" si="316"/>
        <v/>
      </c>
      <c r="AP580" s="43" t="str">
        <f t="shared" si="317"/>
        <v/>
      </c>
      <c r="AQ580" s="35" t="str">
        <f t="shared" si="318"/>
        <v/>
      </c>
      <c r="AR580" s="35" t="str">
        <f t="shared" si="319"/>
        <v/>
      </c>
      <c r="AS580" s="35" t="str">
        <f t="shared" si="320"/>
        <v/>
      </c>
      <c r="AT580" s="35" t="str">
        <f t="shared" si="321"/>
        <v/>
      </c>
      <c r="AU580" s="35" t="str">
        <f t="shared" si="322"/>
        <v/>
      </c>
      <c r="AV580" s="35" t="str">
        <f t="shared" si="323"/>
        <v/>
      </c>
      <c r="AW580" s="58" t="str">
        <f t="shared" si="324"/>
        <v/>
      </c>
      <c r="AX580" s="62" t="str">
        <f t="shared" si="325"/>
        <v/>
      </c>
      <c r="AY580" s="62" t="str">
        <f t="shared" si="326"/>
        <v/>
      </c>
      <c r="AZ580" s="62" t="str">
        <f t="shared" si="327"/>
        <v/>
      </c>
      <c r="BA580" s="62" t="str">
        <f t="shared" si="328"/>
        <v/>
      </c>
      <c r="BB580" s="62" t="str">
        <f t="shared" si="329"/>
        <v/>
      </c>
      <c r="BC580" s="62" t="str">
        <f t="shared" si="330"/>
        <v/>
      </c>
      <c r="BD580" s="69" t="str">
        <f t="shared" si="331"/>
        <v/>
      </c>
      <c r="BE580" s="69" t="str">
        <f t="shared" si="332"/>
        <v/>
      </c>
      <c r="BF580" s="69" t="str">
        <f>IF(Z580=Z581,"",SUM(AW$9:AW580)-SUM(BF$9:BF579))</f>
        <v/>
      </c>
      <c r="BG580" s="12">
        <f t="shared" si="334"/>
        <v>572</v>
      </c>
    </row>
    <row r="581" spans="1:59" ht="20.100000000000001" customHeight="1">
      <c r="A581" s="13">
        <f t="shared" si="333"/>
        <v>573</v>
      </c>
      <c r="B581" s="153"/>
      <c r="C581" s="33"/>
      <c r="D581" s="33"/>
      <c r="E581" s="154"/>
      <c r="F581" s="155"/>
      <c r="G581" s="156"/>
      <c r="H581" s="19" t="str">
        <f t="shared" si="298"/>
        <v/>
      </c>
      <c r="I581" s="157"/>
      <c r="J581" s="19" t="str">
        <f t="shared" si="299"/>
        <v/>
      </c>
      <c r="K581" s="33"/>
      <c r="L581" s="34"/>
      <c r="M581" s="34"/>
      <c r="N581" s="19" t="str">
        <f t="shared" si="300"/>
        <v/>
      </c>
      <c r="O581" s="157"/>
      <c r="P581" s="19" t="str">
        <f t="shared" si="301"/>
        <v/>
      </c>
      <c r="Q581" s="19" t="str">
        <f t="shared" si="302"/>
        <v/>
      </c>
      <c r="R581" s="22"/>
      <c r="S581" s="33"/>
      <c r="T581" s="35" t="str">
        <f>IF(E581="","",Instructions!$B$5)</f>
        <v/>
      </c>
      <c r="U581" s="75" t="str">
        <f>IF(E581="","",Instructions!$C$5)</f>
        <v/>
      </c>
      <c r="V581" s="87" t="str">
        <f t="shared" si="303"/>
        <v/>
      </c>
      <c r="W581" s="72" t="str">
        <f>IF(E581="","",VLOOKUP(D581,Supervisors!$B$9:$F$32,5,FALSE))</f>
        <v/>
      </c>
      <c r="X581" s="72" t="str">
        <f>IF(E581="","",VLOOKUP(D581,Supervisors!$B$9:$G$32,6,FALSE))</f>
        <v/>
      </c>
      <c r="Y581" s="20" t="str">
        <f t="shared" si="304"/>
        <v/>
      </c>
      <c r="Z581" s="20" t="str">
        <f t="shared" si="305"/>
        <v/>
      </c>
      <c r="AA581" s="20" t="str">
        <f t="shared" si="306"/>
        <v/>
      </c>
      <c r="AB581" s="20" t="str">
        <f t="shared" si="307"/>
        <v/>
      </c>
      <c r="AC581" s="20" t="str">
        <f t="shared" si="308"/>
        <v/>
      </c>
      <c r="AD581" s="20" t="str">
        <f t="shared" si="309"/>
        <v/>
      </c>
      <c r="AE581" s="20" t="str">
        <f>IF(E581="","",SUM( INDEX( $H$9, 1) : H581))</f>
        <v/>
      </c>
      <c r="AF581" s="20" t="str">
        <f t="shared" si="310"/>
        <v/>
      </c>
      <c r="AG581" s="20" t="str">
        <f>IF(E581="","",SUM($AF$9:AF581))</f>
        <v/>
      </c>
      <c r="AH581" s="43" t="str">
        <f t="shared" si="311"/>
        <v/>
      </c>
      <c r="AI581" s="20" t="str">
        <f t="shared" si="312"/>
        <v/>
      </c>
      <c r="AJ581" s="20" t="str">
        <f t="shared" si="313"/>
        <v/>
      </c>
      <c r="AK581" s="20" t="str">
        <f t="shared" si="314"/>
        <v/>
      </c>
      <c r="AL581" s="20" t="str">
        <f>IF(E581="","",SUM( INDEX($I$9, 1) : I581))</f>
        <v/>
      </c>
      <c r="AM581" s="20" t="str">
        <f t="shared" si="315"/>
        <v/>
      </c>
      <c r="AN581" s="20" t="str">
        <f>IF(E581="","",SUM( INDEX($AM$9, 1) : AM581))</f>
        <v/>
      </c>
      <c r="AO581" s="43" t="str">
        <f t="shared" si="316"/>
        <v/>
      </c>
      <c r="AP581" s="43" t="str">
        <f t="shared" si="317"/>
        <v/>
      </c>
      <c r="AQ581" s="35" t="str">
        <f t="shared" si="318"/>
        <v/>
      </c>
      <c r="AR581" s="35" t="str">
        <f t="shared" si="319"/>
        <v/>
      </c>
      <c r="AS581" s="35" t="str">
        <f t="shared" si="320"/>
        <v/>
      </c>
      <c r="AT581" s="35" t="str">
        <f t="shared" si="321"/>
        <v/>
      </c>
      <c r="AU581" s="35" t="str">
        <f t="shared" si="322"/>
        <v/>
      </c>
      <c r="AV581" s="35" t="str">
        <f t="shared" si="323"/>
        <v/>
      </c>
      <c r="AW581" s="58" t="str">
        <f t="shared" si="324"/>
        <v/>
      </c>
      <c r="AX581" s="62" t="str">
        <f t="shared" si="325"/>
        <v/>
      </c>
      <c r="AY581" s="62" t="str">
        <f t="shared" si="326"/>
        <v/>
      </c>
      <c r="AZ581" s="62" t="str">
        <f t="shared" si="327"/>
        <v/>
      </c>
      <c r="BA581" s="62" t="str">
        <f t="shared" si="328"/>
        <v/>
      </c>
      <c r="BB581" s="62" t="str">
        <f t="shared" si="329"/>
        <v/>
      </c>
      <c r="BC581" s="62" t="str">
        <f t="shared" si="330"/>
        <v/>
      </c>
      <c r="BD581" s="69" t="str">
        <f t="shared" si="331"/>
        <v/>
      </c>
      <c r="BE581" s="69" t="str">
        <f t="shared" si="332"/>
        <v/>
      </c>
      <c r="BF581" s="69" t="str">
        <f>IF(Z581=Z582,"",SUM(AW$9:AW581)-SUM(BF$9:BF580))</f>
        <v/>
      </c>
      <c r="BG581" s="12">
        <f t="shared" si="334"/>
        <v>573</v>
      </c>
    </row>
    <row r="582" spans="1:59" ht="20.100000000000001" customHeight="1">
      <c r="A582" s="13">
        <f t="shared" si="333"/>
        <v>574</v>
      </c>
      <c r="B582" s="153"/>
      <c r="C582" s="33"/>
      <c r="D582" s="33"/>
      <c r="E582" s="154"/>
      <c r="F582" s="155"/>
      <c r="G582" s="156"/>
      <c r="H582" s="19" t="str">
        <f t="shared" si="298"/>
        <v/>
      </c>
      <c r="I582" s="157"/>
      <c r="J582" s="19" t="str">
        <f t="shared" si="299"/>
        <v/>
      </c>
      <c r="K582" s="33"/>
      <c r="L582" s="34"/>
      <c r="M582" s="34"/>
      <c r="N582" s="19" t="str">
        <f t="shared" si="300"/>
        <v/>
      </c>
      <c r="O582" s="157"/>
      <c r="P582" s="19" t="str">
        <f t="shared" si="301"/>
        <v/>
      </c>
      <c r="Q582" s="19" t="str">
        <f t="shared" si="302"/>
        <v/>
      </c>
      <c r="R582" s="22"/>
      <c r="S582" s="33"/>
      <c r="T582" s="35" t="str">
        <f>IF(E582="","",Instructions!$B$5)</f>
        <v/>
      </c>
      <c r="U582" s="75" t="str">
        <f>IF(E582="","",Instructions!$C$5)</f>
        <v/>
      </c>
      <c r="V582" s="87" t="str">
        <f t="shared" si="303"/>
        <v/>
      </c>
      <c r="W582" s="72" t="str">
        <f>IF(E582="","",VLOOKUP(D582,Supervisors!$B$9:$F$32,5,FALSE))</f>
        <v/>
      </c>
      <c r="X582" s="72" t="str">
        <f>IF(E582="","",VLOOKUP(D582,Supervisors!$B$9:$G$32,6,FALSE))</f>
        <v/>
      </c>
      <c r="Y582" s="20" t="str">
        <f t="shared" si="304"/>
        <v/>
      </c>
      <c r="Z582" s="20" t="str">
        <f t="shared" si="305"/>
        <v/>
      </c>
      <c r="AA582" s="20" t="str">
        <f t="shared" si="306"/>
        <v/>
      </c>
      <c r="AB582" s="20" t="str">
        <f t="shared" si="307"/>
        <v/>
      </c>
      <c r="AC582" s="20" t="str">
        <f t="shared" si="308"/>
        <v/>
      </c>
      <c r="AD582" s="20" t="str">
        <f t="shared" si="309"/>
        <v/>
      </c>
      <c r="AE582" s="20" t="str">
        <f>IF(E582="","",SUM( INDEX( $H$9, 1) : H582))</f>
        <v/>
      </c>
      <c r="AF582" s="20" t="str">
        <f t="shared" si="310"/>
        <v/>
      </c>
      <c r="AG582" s="20" t="str">
        <f>IF(E582="","",SUM($AF$9:AF582))</f>
        <v/>
      </c>
      <c r="AH582" s="43" t="str">
        <f t="shared" si="311"/>
        <v/>
      </c>
      <c r="AI582" s="20" t="str">
        <f t="shared" si="312"/>
        <v/>
      </c>
      <c r="AJ582" s="20" t="str">
        <f t="shared" si="313"/>
        <v/>
      </c>
      <c r="AK582" s="20" t="str">
        <f t="shared" si="314"/>
        <v/>
      </c>
      <c r="AL582" s="20" t="str">
        <f>IF(E582="","",SUM( INDEX($I$9, 1) : I582))</f>
        <v/>
      </c>
      <c r="AM582" s="20" t="str">
        <f t="shared" si="315"/>
        <v/>
      </c>
      <c r="AN582" s="20" t="str">
        <f>IF(E582="","",SUM( INDEX($AM$9, 1) : AM582))</f>
        <v/>
      </c>
      <c r="AO582" s="43" t="str">
        <f t="shared" si="316"/>
        <v/>
      </c>
      <c r="AP582" s="43" t="str">
        <f t="shared" si="317"/>
        <v/>
      </c>
      <c r="AQ582" s="35" t="str">
        <f t="shared" si="318"/>
        <v/>
      </c>
      <c r="AR582" s="35" t="str">
        <f t="shared" si="319"/>
        <v/>
      </c>
      <c r="AS582" s="35" t="str">
        <f t="shared" si="320"/>
        <v/>
      </c>
      <c r="AT582" s="35" t="str">
        <f t="shared" si="321"/>
        <v/>
      </c>
      <c r="AU582" s="35" t="str">
        <f t="shared" si="322"/>
        <v/>
      </c>
      <c r="AV582" s="35" t="str">
        <f t="shared" si="323"/>
        <v/>
      </c>
      <c r="AW582" s="58" t="str">
        <f t="shared" si="324"/>
        <v/>
      </c>
      <c r="AX582" s="62" t="str">
        <f t="shared" si="325"/>
        <v/>
      </c>
      <c r="AY582" s="62" t="str">
        <f t="shared" si="326"/>
        <v/>
      </c>
      <c r="AZ582" s="62" t="str">
        <f t="shared" si="327"/>
        <v/>
      </c>
      <c r="BA582" s="62" t="str">
        <f t="shared" si="328"/>
        <v/>
      </c>
      <c r="BB582" s="62" t="str">
        <f t="shared" si="329"/>
        <v/>
      </c>
      <c r="BC582" s="62" t="str">
        <f t="shared" si="330"/>
        <v/>
      </c>
      <c r="BD582" s="69" t="str">
        <f t="shared" si="331"/>
        <v/>
      </c>
      <c r="BE582" s="69" t="str">
        <f t="shared" si="332"/>
        <v/>
      </c>
      <c r="BF582" s="69" t="str">
        <f>IF(Z582=Z583,"",SUM(AW$9:AW582)-SUM(BF$9:BF581))</f>
        <v/>
      </c>
      <c r="BG582" s="12">
        <f t="shared" si="334"/>
        <v>574</v>
      </c>
    </row>
    <row r="583" spans="1:59" ht="20.100000000000001" customHeight="1">
      <c r="A583" s="13">
        <f t="shared" si="333"/>
        <v>575</v>
      </c>
      <c r="B583" s="153"/>
      <c r="C583" s="33"/>
      <c r="D583" s="33"/>
      <c r="E583" s="154"/>
      <c r="F583" s="155"/>
      <c r="G583" s="156"/>
      <c r="H583" s="19" t="str">
        <f t="shared" si="298"/>
        <v/>
      </c>
      <c r="I583" s="157"/>
      <c r="J583" s="19" t="str">
        <f t="shared" si="299"/>
        <v/>
      </c>
      <c r="K583" s="33"/>
      <c r="L583" s="34"/>
      <c r="M583" s="34"/>
      <c r="N583" s="19" t="str">
        <f t="shared" si="300"/>
        <v/>
      </c>
      <c r="O583" s="157"/>
      <c r="P583" s="19" t="str">
        <f t="shared" si="301"/>
        <v/>
      </c>
      <c r="Q583" s="19" t="str">
        <f t="shared" si="302"/>
        <v/>
      </c>
      <c r="R583" s="22"/>
      <c r="S583" s="33"/>
      <c r="T583" s="35" t="str">
        <f>IF(E583="","",Instructions!$B$5)</f>
        <v/>
      </c>
      <c r="U583" s="75" t="str">
        <f>IF(E583="","",Instructions!$C$5)</f>
        <v/>
      </c>
      <c r="V583" s="87" t="str">
        <f t="shared" si="303"/>
        <v/>
      </c>
      <c r="W583" s="72" t="str">
        <f>IF(E583="","",VLOOKUP(D583,Supervisors!$B$9:$F$32,5,FALSE))</f>
        <v/>
      </c>
      <c r="X583" s="72" t="str">
        <f>IF(E583="","",VLOOKUP(D583,Supervisors!$B$9:$G$32,6,FALSE))</f>
        <v/>
      </c>
      <c r="Y583" s="20" t="str">
        <f t="shared" si="304"/>
        <v/>
      </c>
      <c r="Z583" s="20" t="str">
        <f t="shared" si="305"/>
        <v/>
      </c>
      <c r="AA583" s="20" t="str">
        <f t="shared" si="306"/>
        <v/>
      </c>
      <c r="AB583" s="20" t="str">
        <f t="shared" si="307"/>
        <v/>
      </c>
      <c r="AC583" s="20" t="str">
        <f t="shared" si="308"/>
        <v/>
      </c>
      <c r="AD583" s="20" t="str">
        <f t="shared" si="309"/>
        <v/>
      </c>
      <c r="AE583" s="20" t="str">
        <f>IF(E583="","",SUM( INDEX( $H$9, 1) : H583))</f>
        <v/>
      </c>
      <c r="AF583" s="20" t="str">
        <f t="shared" si="310"/>
        <v/>
      </c>
      <c r="AG583" s="20" t="str">
        <f>IF(E583="","",SUM($AF$9:AF583))</f>
        <v/>
      </c>
      <c r="AH583" s="43" t="str">
        <f t="shared" si="311"/>
        <v/>
      </c>
      <c r="AI583" s="20" t="str">
        <f t="shared" si="312"/>
        <v/>
      </c>
      <c r="AJ583" s="20" t="str">
        <f t="shared" si="313"/>
        <v/>
      </c>
      <c r="AK583" s="20" t="str">
        <f t="shared" si="314"/>
        <v/>
      </c>
      <c r="AL583" s="20" t="str">
        <f>IF(E583="","",SUM( INDEX($I$9, 1) : I583))</f>
        <v/>
      </c>
      <c r="AM583" s="20" t="str">
        <f t="shared" si="315"/>
        <v/>
      </c>
      <c r="AN583" s="20" t="str">
        <f>IF(E583="","",SUM( INDEX($AM$9, 1) : AM583))</f>
        <v/>
      </c>
      <c r="AO583" s="43" t="str">
        <f t="shared" si="316"/>
        <v/>
      </c>
      <c r="AP583" s="43" t="str">
        <f t="shared" si="317"/>
        <v/>
      </c>
      <c r="AQ583" s="35" t="str">
        <f t="shared" si="318"/>
        <v/>
      </c>
      <c r="AR583" s="35" t="str">
        <f t="shared" si="319"/>
        <v/>
      </c>
      <c r="AS583" s="35" t="str">
        <f t="shared" si="320"/>
        <v/>
      </c>
      <c r="AT583" s="35" t="str">
        <f t="shared" si="321"/>
        <v/>
      </c>
      <c r="AU583" s="35" t="str">
        <f t="shared" si="322"/>
        <v/>
      </c>
      <c r="AV583" s="35" t="str">
        <f t="shared" si="323"/>
        <v/>
      </c>
      <c r="AW583" s="58" t="str">
        <f t="shared" si="324"/>
        <v/>
      </c>
      <c r="AX583" s="62" t="str">
        <f t="shared" si="325"/>
        <v/>
      </c>
      <c r="AY583" s="62" t="str">
        <f t="shared" si="326"/>
        <v/>
      </c>
      <c r="AZ583" s="62" t="str">
        <f t="shared" si="327"/>
        <v/>
      </c>
      <c r="BA583" s="62" t="str">
        <f t="shared" si="328"/>
        <v/>
      </c>
      <c r="BB583" s="62" t="str">
        <f t="shared" si="329"/>
        <v/>
      </c>
      <c r="BC583" s="62" t="str">
        <f t="shared" si="330"/>
        <v/>
      </c>
      <c r="BD583" s="69" t="str">
        <f t="shared" si="331"/>
        <v/>
      </c>
      <c r="BE583" s="69" t="str">
        <f t="shared" si="332"/>
        <v/>
      </c>
      <c r="BF583" s="69" t="str">
        <f>IF(Z583=Z584,"",SUM(AW$9:AW583)-SUM(BF$9:BF582))</f>
        <v/>
      </c>
      <c r="BG583" s="12">
        <f t="shared" si="334"/>
        <v>575</v>
      </c>
    </row>
    <row r="584" spans="1:59" ht="20.100000000000001" customHeight="1">
      <c r="A584" s="13">
        <f t="shared" si="333"/>
        <v>576</v>
      </c>
      <c r="B584" s="153"/>
      <c r="C584" s="33"/>
      <c r="D584" s="33"/>
      <c r="E584" s="154"/>
      <c r="F584" s="155"/>
      <c r="G584" s="156"/>
      <c r="H584" s="19" t="str">
        <f t="shared" si="298"/>
        <v/>
      </c>
      <c r="I584" s="157"/>
      <c r="J584" s="19" t="str">
        <f t="shared" si="299"/>
        <v/>
      </c>
      <c r="K584" s="33"/>
      <c r="L584" s="34"/>
      <c r="M584" s="34"/>
      <c r="N584" s="19" t="str">
        <f t="shared" si="300"/>
        <v/>
      </c>
      <c r="O584" s="157"/>
      <c r="P584" s="19" t="str">
        <f t="shared" si="301"/>
        <v/>
      </c>
      <c r="Q584" s="19" t="str">
        <f t="shared" si="302"/>
        <v/>
      </c>
      <c r="R584" s="22"/>
      <c r="S584" s="33"/>
      <c r="T584" s="35" t="str">
        <f>IF(E584="","",Instructions!$B$5)</f>
        <v/>
      </c>
      <c r="U584" s="75" t="str">
        <f>IF(E584="","",Instructions!$C$5)</f>
        <v/>
      </c>
      <c r="V584" s="87" t="str">
        <f t="shared" si="303"/>
        <v/>
      </c>
      <c r="W584" s="72" t="str">
        <f>IF(E584="","",VLOOKUP(D584,Supervisors!$B$9:$F$32,5,FALSE))</f>
        <v/>
      </c>
      <c r="X584" s="72" t="str">
        <f>IF(E584="","",VLOOKUP(D584,Supervisors!$B$9:$G$32,6,FALSE))</f>
        <v/>
      </c>
      <c r="Y584" s="20" t="str">
        <f t="shared" si="304"/>
        <v/>
      </c>
      <c r="Z584" s="20" t="str">
        <f t="shared" si="305"/>
        <v/>
      </c>
      <c r="AA584" s="20" t="str">
        <f t="shared" si="306"/>
        <v/>
      </c>
      <c r="AB584" s="20" t="str">
        <f t="shared" si="307"/>
        <v/>
      </c>
      <c r="AC584" s="20" t="str">
        <f t="shared" si="308"/>
        <v/>
      </c>
      <c r="AD584" s="20" t="str">
        <f t="shared" si="309"/>
        <v/>
      </c>
      <c r="AE584" s="20" t="str">
        <f>IF(E584="","",SUM( INDEX( $H$9, 1) : H584))</f>
        <v/>
      </c>
      <c r="AF584" s="20" t="str">
        <f t="shared" si="310"/>
        <v/>
      </c>
      <c r="AG584" s="20" t="str">
        <f>IF(E584="","",SUM($AF$9:AF584))</f>
        <v/>
      </c>
      <c r="AH584" s="43" t="str">
        <f t="shared" si="311"/>
        <v/>
      </c>
      <c r="AI584" s="20" t="str">
        <f t="shared" si="312"/>
        <v/>
      </c>
      <c r="AJ584" s="20" t="str">
        <f t="shared" si="313"/>
        <v/>
      </c>
      <c r="AK584" s="20" t="str">
        <f t="shared" si="314"/>
        <v/>
      </c>
      <c r="AL584" s="20" t="str">
        <f>IF(E584="","",SUM( INDEX($I$9, 1) : I584))</f>
        <v/>
      </c>
      <c r="AM584" s="20" t="str">
        <f t="shared" si="315"/>
        <v/>
      </c>
      <c r="AN584" s="20" t="str">
        <f>IF(E584="","",SUM( INDEX($AM$9, 1) : AM584))</f>
        <v/>
      </c>
      <c r="AO584" s="43" t="str">
        <f t="shared" si="316"/>
        <v/>
      </c>
      <c r="AP584" s="43" t="str">
        <f t="shared" si="317"/>
        <v/>
      </c>
      <c r="AQ584" s="35" t="str">
        <f t="shared" si="318"/>
        <v/>
      </c>
      <c r="AR584" s="35" t="str">
        <f t="shared" si="319"/>
        <v/>
      </c>
      <c r="AS584" s="35" t="str">
        <f t="shared" si="320"/>
        <v/>
      </c>
      <c r="AT584" s="35" t="str">
        <f t="shared" si="321"/>
        <v/>
      </c>
      <c r="AU584" s="35" t="str">
        <f t="shared" si="322"/>
        <v/>
      </c>
      <c r="AV584" s="35" t="str">
        <f t="shared" si="323"/>
        <v/>
      </c>
      <c r="AW584" s="58" t="str">
        <f t="shared" si="324"/>
        <v/>
      </c>
      <c r="AX584" s="62" t="str">
        <f t="shared" si="325"/>
        <v/>
      </c>
      <c r="AY584" s="62" t="str">
        <f t="shared" si="326"/>
        <v/>
      </c>
      <c r="AZ584" s="62" t="str">
        <f t="shared" si="327"/>
        <v/>
      </c>
      <c r="BA584" s="62" t="str">
        <f t="shared" si="328"/>
        <v/>
      </c>
      <c r="BB584" s="62" t="str">
        <f t="shared" si="329"/>
        <v/>
      </c>
      <c r="BC584" s="62" t="str">
        <f t="shared" si="330"/>
        <v/>
      </c>
      <c r="BD584" s="69" t="str">
        <f t="shared" si="331"/>
        <v/>
      </c>
      <c r="BE584" s="69" t="str">
        <f t="shared" si="332"/>
        <v/>
      </c>
      <c r="BF584" s="69" t="str">
        <f>IF(Z584=Z585,"",SUM(AW$9:AW584)-SUM(BF$9:BF583))</f>
        <v/>
      </c>
      <c r="BG584" s="12">
        <f t="shared" si="334"/>
        <v>576</v>
      </c>
    </row>
    <row r="585" spans="1:59" ht="20.100000000000001" customHeight="1">
      <c r="A585" s="13">
        <f t="shared" si="333"/>
        <v>577</v>
      </c>
      <c r="B585" s="153"/>
      <c r="C585" s="33"/>
      <c r="D585" s="33"/>
      <c r="E585" s="154"/>
      <c r="F585" s="155"/>
      <c r="G585" s="156"/>
      <c r="H585" s="19" t="str">
        <f t="shared" ref="H585:H648" si="335">IF(E585="","",(ROUND((G585-F585),2) * 24))</f>
        <v/>
      </c>
      <c r="I585" s="157"/>
      <c r="J585" s="19" t="str">
        <f t="shared" ref="J585:J648" si="336">IF(H585="","",H585-I585)</f>
        <v/>
      </c>
      <c r="K585" s="33"/>
      <c r="L585" s="34"/>
      <c r="M585" s="34"/>
      <c r="N585" s="19" t="str">
        <f t="shared" ref="N585:N648" si="337">IF(E585="","",(ROUND((M585-L585),2) * 24))</f>
        <v/>
      </c>
      <c r="O585" s="157"/>
      <c r="P585" s="19" t="str">
        <f t="shared" ref="P585:P648" si="338">IF(N585=0,"",IF(ISERROR(N585-O585),"",N585-O585))</f>
        <v/>
      </c>
      <c r="Q585" s="19" t="str">
        <f t="shared" ref="Q585:Q648" si="339">IF(H585="","",H585-N585)</f>
        <v/>
      </c>
      <c r="R585" s="22"/>
      <c r="S585" s="33"/>
      <c r="T585" s="35" t="str">
        <f>IF(E585="","",Instructions!$B$5)</f>
        <v/>
      </c>
      <c r="U585" s="75" t="str">
        <f>IF(E585="","",Instructions!$C$5)</f>
        <v/>
      </c>
      <c r="V585" s="87" t="str">
        <f t="shared" ref="V585:V648" si="340">IF(E585="","",IF(U585="BCBA",1,IF(U585="BCaBA",2,"")))</f>
        <v/>
      </c>
      <c r="W585" s="72" t="str">
        <f>IF(E585="","",VLOOKUP(D585,Supervisors!$B$9:$F$32,5,FALSE))</f>
        <v/>
      </c>
      <c r="X585" s="72" t="str">
        <f>IF(E585="","",VLOOKUP(D585,Supervisors!$B$9:$G$32,6,FALSE))</f>
        <v/>
      </c>
      <c r="Y585" s="20" t="str">
        <f t="shared" ref="Y585:Y648" si="341">IF(E585="","",TEXT(E585,"yyyy"))</f>
        <v/>
      </c>
      <c r="Z585" s="20" t="str">
        <f t="shared" ref="Z585:Z648" si="342">IF(E585="","",TEXT(E585,"mmmm"))</f>
        <v/>
      </c>
      <c r="AA585" s="20" t="str">
        <f t="shared" ref="AA585:AA648" si="343">IF(E585="","",TEXT(E585,"dd"))</f>
        <v/>
      </c>
      <c r="AB585" s="20" t="str">
        <f t="shared" ref="AB585:AB648" si="344">IF(E585="","",TEXT(E585, "yyyy-mm"))</f>
        <v/>
      </c>
      <c r="AC585" s="20" t="str">
        <f t="shared" ref="AC585:AC648" si="345">IF(E585="","",IF(B585="Supervised Independent Fieldwork", "-1", IF(B585="Practicum", "-2", IF(B585="Intensive Practicum","-3",""))))</f>
        <v/>
      </c>
      <c r="AD585" s="20" t="str">
        <f t="shared" ref="AD585:AD648" si="346">AB585&amp;AC585</f>
        <v/>
      </c>
      <c r="AE585" s="20" t="str">
        <f>IF(E585="","",SUM( INDEX( $H$9, 1) : H585))</f>
        <v/>
      </c>
      <c r="AF585" s="20" t="str">
        <f t="shared" ref="AF585:AF648" si="347">IF(E585="","",IF(B585="Supervised Independent Fieldwork",H585, IF(B585="Practicum",H585*1.5,IF(B585="Intensive Practicum",H585*2,""))))</f>
        <v/>
      </c>
      <c r="AG585" s="20" t="str">
        <f>IF(E585="","",SUM($AF$9:AF585))</f>
        <v/>
      </c>
      <c r="AH585" s="43" t="str">
        <f t="shared" ref="AH585:AH648" si="348">IF(E585="","",IF(U585="BCBA",AG585/1500,IF(U585="BCaBA",AG585/1000,"")))</f>
        <v/>
      </c>
      <c r="AI585" s="20" t="str">
        <f t="shared" ref="AI585:AI648" si="349">IF(E585="","",IF(B585="Supervised Independent Fieldwork",H585,""))</f>
        <v/>
      </c>
      <c r="AJ585" s="20" t="str">
        <f t="shared" ref="AJ585:AJ648" si="350">IF(E585="","",IF(B585="Practicum",H585,""))</f>
        <v/>
      </c>
      <c r="AK585" s="20" t="str">
        <f t="shared" ref="AK585:AK648" si="351">IF(E585="","",IF(B585="Intensive Practicum",H585,""))</f>
        <v/>
      </c>
      <c r="AL585" s="20" t="str">
        <f>IF(E585="","",SUM( INDEX($I$9, 1) : I585))</f>
        <v/>
      </c>
      <c r="AM585" s="20" t="str">
        <f t="shared" ref="AM585:AM648" si="352">IF(E585="","",IF(B585="Supervised Independent Fieldwork",I585, IF(B585="Practicum",I585*1.5,IF(B585="Intensive Practicum",I585*2,""))))</f>
        <v/>
      </c>
      <c r="AN585" s="20" t="str">
        <f>IF(E585="","",SUM( INDEX($AM$9, 1) : AM585))</f>
        <v/>
      </c>
      <c r="AO585" s="43" t="str">
        <f t="shared" ref="AO585:AO648" si="353">IF(E585="","",IF(U585="BCaBA",MIN(100%,AN585/1000), IF(U585="BCBA",MIN(100%,AN585/1500),0)))</f>
        <v/>
      </c>
      <c r="AP585" s="43" t="str">
        <f t="shared" ref="AP585:AP648" si="354">IF(Z585=Z586,"",AO585)</f>
        <v/>
      </c>
      <c r="AQ585" s="35" t="str">
        <f t="shared" ref="AQ585:AQ648" si="355">IF(E585="","",IF(OR(K585="No Supervision Session",K585=""),1,""))</f>
        <v/>
      </c>
      <c r="AR585" s="35" t="str">
        <f t="shared" ref="AR585:AR648" si="356">IF(E585="","",IF(K585="Face-to-Face",1,""))</f>
        <v/>
      </c>
      <c r="AS585" s="35" t="str">
        <f t="shared" ref="AS585:AS648" si="357">IF(E585="","",IF(K585="Video Conferencing",1,""))</f>
        <v/>
      </c>
      <c r="AT585" s="35" t="str">
        <f t="shared" ref="AT585:AT648" si="358">IF(E585="","",IF(K585="Telephone",1,""))</f>
        <v/>
      </c>
      <c r="AU585" s="35" t="str">
        <f t="shared" ref="AU585:AU648" si="359">IF(E585="","",IF(N585&gt;0,COUNT(N585),""))</f>
        <v/>
      </c>
      <c r="AV585" s="35" t="str">
        <f t="shared" ref="AV585:AV648" si="360">IF(E585="","",IF(E585="","",IF(R585="Yes",1,"")))</f>
        <v/>
      </c>
      <c r="AW585" s="58" t="str">
        <f t="shared" ref="AW585:AW648" si="361">IF(E585="","",IF(E585&lt;X585,1,IF(E585&lt;W585,1,"")))</f>
        <v/>
      </c>
      <c r="AX585" s="62" t="str">
        <f t="shared" ref="AX585:AX648" si="362">IF(E585="","",IF(AW585="",H585,0))</f>
        <v/>
      </c>
      <c r="AY585" s="62" t="str">
        <f t="shared" ref="AY585:AY648" si="363">IF(E585="","",IF(AW585="", I585,0))</f>
        <v/>
      </c>
      <c r="AZ585" s="62" t="str">
        <f t="shared" ref="AZ585:AZ648" si="364">IF(E585="","",IF(AW585&lt;&gt;"",0,IF(B585="Supervised Independent Fieldwork",AX585,IF(B585="Practicum",AX585*1.5,IF(B585="Intensive Practicum",AX585*2,0)))))</f>
        <v/>
      </c>
      <c r="BA585" s="62" t="str">
        <f t="shared" ref="BA585:BA648" si="365">IF(E585="","",IF(AW585="", N585,0))</f>
        <v/>
      </c>
      <c r="BB585" s="62" t="str">
        <f t="shared" ref="BB585:BB648" si="366">IF(E585="","",IF(AW585="",P585,0))</f>
        <v/>
      </c>
      <c r="BC585" s="62" t="str">
        <f t="shared" ref="BC585:BC648" si="367">IF(E585="","",IF(AW585="",Q585,0))</f>
        <v/>
      </c>
      <c r="BD585" s="69" t="str">
        <f t="shared" ref="BD585:BD648" si="368">IF(AW585="", AU585,"")</f>
        <v/>
      </c>
      <c r="BE585" s="69" t="str">
        <f t="shared" ref="BE585:BE648" si="369">IF(AW585="", AV585,"")</f>
        <v/>
      </c>
      <c r="BF585" s="69" t="str">
        <f>IF(Z585=Z586,"",SUM(AW$9:AW585)-SUM(BF$9:BF584))</f>
        <v/>
      </c>
      <c r="BG585" s="12">
        <f t="shared" si="334"/>
        <v>577</v>
      </c>
    </row>
    <row r="586" spans="1:59" ht="20.100000000000001" customHeight="1">
      <c r="A586" s="13">
        <f t="shared" si="333"/>
        <v>578</v>
      </c>
      <c r="B586" s="153"/>
      <c r="C586" s="33"/>
      <c r="D586" s="33"/>
      <c r="E586" s="154"/>
      <c r="F586" s="155"/>
      <c r="G586" s="156"/>
      <c r="H586" s="19" t="str">
        <f t="shared" si="335"/>
        <v/>
      </c>
      <c r="I586" s="157"/>
      <c r="J586" s="19" t="str">
        <f t="shared" si="336"/>
        <v/>
      </c>
      <c r="K586" s="33"/>
      <c r="L586" s="34"/>
      <c r="M586" s="34"/>
      <c r="N586" s="19" t="str">
        <f t="shared" si="337"/>
        <v/>
      </c>
      <c r="O586" s="157"/>
      <c r="P586" s="19" t="str">
        <f t="shared" si="338"/>
        <v/>
      </c>
      <c r="Q586" s="19" t="str">
        <f t="shared" si="339"/>
        <v/>
      </c>
      <c r="R586" s="22"/>
      <c r="S586" s="33"/>
      <c r="T586" s="35" t="str">
        <f>IF(E586="","",Instructions!$B$5)</f>
        <v/>
      </c>
      <c r="U586" s="75" t="str">
        <f>IF(E586="","",Instructions!$C$5)</f>
        <v/>
      </c>
      <c r="V586" s="87" t="str">
        <f t="shared" si="340"/>
        <v/>
      </c>
      <c r="W586" s="72" t="str">
        <f>IF(E586="","",VLOOKUP(D586,Supervisors!$B$9:$F$32,5,FALSE))</f>
        <v/>
      </c>
      <c r="X586" s="72" t="str">
        <f>IF(E586="","",VLOOKUP(D586,Supervisors!$B$9:$G$32,6,FALSE))</f>
        <v/>
      </c>
      <c r="Y586" s="20" t="str">
        <f t="shared" si="341"/>
        <v/>
      </c>
      <c r="Z586" s="20" t="str">
        <f t="shared" si="342"/>
        <v/>
      </c>
      <c r="AA586" s="20" t="str">
        <f t="shared" si="343"/>
        <v/>
      </c>
      <c r="AB586" s="20" t="str">
        <f t="shared" si="344"/>
        <v/>
      </c>
      <c r="AC586" s="20" t="str">
        <f t="shared" si="345"/>
        <v/>
      </c>
      <c r="AD586" s="20" t="str">
        <f t="shared" si="346"/>
        <v/>
      </c>
      <c r="AE586" s="20" t="str">
        <f>IF(E586="","",SUM( INDEX( $H$9, 1) : H586))</f>
        <v/>
      </c>
      <c r="AF586" s="20" t="str">
        <f t="shared" si="347"/>
        <v/>
      </c>
      <c r="AG586" s="20" t="str">
        <f>IF(E586="","",SUM($AF$9:AF586))</f>
        <v/>
      </c>
      <c r="AH586" s="43" t="str">
        <f t="shared" si="348"/>
        <v/>
      </c>
      <c r="AI586" s="20" t="str">
        <f t="shared" si="349"/>
        <v/>
      </c>
      <c r="AJ586" s="20" t="str">
        <f t="shared" si="350"/>
        <v/>
      </c>
      <c r="AK586" s="20" t="str">
        <f t="shared" si="351"/>
        <v/>
      </c>
      <c r="AL586" s="20" t="str">
        <f>IF(E586="","",SUM( INDEX($I$9, 1) : I586))</f>
        <v/>
      </c>
      <c r="AM586" s="20" t="str">
        <f t="shared" si="352"/>
        <v/>
      </c>
      <c r="AN586" s="20" t="str">
        <f>IF(E586="","",SUM( INDEX($AM$9, 1) : AM586))</f>
        <v/>
      </c>
      <c r="AO586" s="43" t="str">
        <f t="shared" si="353"/>
        <v/>
      </c>
      <c r="AP586" s="43" t="str">
        <f t="shared" si="354"/>
        <v/>
      </c>
      <c r="AQ586" s="35" t="str">
        <f t="shared" si="355"/>
        <v/>
      </c>
      <c r="AR586" s="35" t="str">
        <f t="shared" si="356"/>
        <v/>
      </c>
      <c r="AS586" s="35" t="str">
        <f t="shared" si="357"/>
        <v/>
      </c>
      <c r="AT586" s="35" t="str">
        <f t="shared" si="358"/>
        <v/>
      </c>
      <c r="AU586" s="35" t="str">
        <f t="shared" si="359"/>
        <v/>
      </c>
      <c r="AV586" s="35" t="str">
        <f t="shared" si="360"/>
        <v/>
      </c>
      <c r="AW586" s="58" t="str">
        <f t="shared" si="361"/>
        <v/>
      </c>
      <c r="AX586" s="62" t="str">
        <f t="shared" si="362"/>
        <v/>
      </c>
      <c r="AY586" s="62" t="str">
        <f t="shared" si="363"/>
        <v/>
      </c>
      <c r="AZ586" s="62" t="str">
        <f t="shared" si="364"/>
        <v/>
      </c>
      <c r="BA586" s="62" t="str">
        <f t="shared" si="365"/>
        <v/>
      </c>
      <c r="BB586" s="62" t="str">
        <f t="shared" si="366"/>
        <v/>
      </c>
      <c r="BC586" s="62" t="str">
        <f t="shared" si="367"/>
        <v/>
      </c>
      <c r="BD586" s="69" t="str">
        <f t="shared" si="368"/>
        <v/>
      </c>
      <c r="BE586" s="69" t="str">
        <f t="shared" si="369"/>
        <v/>
      </c>
      <c r="BF586" s="69" t="str">
        <f>IF(Z586=Z587,"",SUM(AW$9:AW586)-SUM(BF$9:BF585))</f>
        <v/>
      </c>
      <c r="BG586" s="12">
        <f t="shared" si="334"/>
        <v>578</v>
      </c>
    </row>
    <row r="587" spans="1:59" ht="20.100000000000001" customHeight="1">
      <c r="A587" s="13">
        <f t="shared" si="333"/>
        <v>579</v>
      </c>
      <c r="B587" s="153"/>
      <c r="C587" s="33"/>
      <c r="D587" s="33"/>
      <c r="E587" s="154"/>
      <c r="F587" s="155"/>
      <c r="G587" s="156"/>
      <c r="H587" s="19" t="str">
        <f t="shared" si="335"/>
        <v/>
      </c>
      <c r="I587" s="157"/>
      <c r="J587" s="19" t="str">
        <f t="shared" si="336"/>
        <v/>
      </c>
      <c r="K587" s="33"/>
      <c r="L587" s="34"/>
      <c r="M587" s="34"/>
      <c r="N587" s="19" t="str">
        <f t="shared" si="337"/>
        <v/>
      </c>
      <c r="O587" s="157"/>
      <c r="P587" s="19" t="str">
        <f t="shared" si="338"/>
        <v/>
      </c>
      <c r="Q587" s="19" t="str">
        <f t="shared" si="339"/>
        <v/>
      </c>
      <c r="R587" s="22"/>
      <c r="S587" s="33"/>
      <c r="T587" s="35" t="str">
        <f>IF(E587="","",Instructions!$B$5)</f>
        <v/>
      </c>
      <c r="U587" s="75" t="str">
        <f>IF(E587="","",Instructions!$C$5)</f>
        <v/>
      </c>
      <c r="V587" s="87" t="str">
        <f t="shared" si="340"/>
        <v/>
      </c>
      <c r="W587" s="72" t="str">
        <f>IF(E587="","",VLOOKUP(D587,Supervisors!$B$9:$F$32,5,FALSE))</f>
        <v/>
      </c>
      <c r="X587" s="72" t="str">
        <f>IF(E587="","",VLOOKUP(D587,Supervisors!$B$9:$G$32,6,FALSE))</f>
        <v/>
      </c>
      <c r="Y587" s="20" t="str">
        <f t="shared" si="341"/>
        <v/>
      </c>
      <c r="Z587" s="20" t="str">
        <f t="shared" si="342"/>
        <v/>
      </c>
      <c r="AA587" s="20" t="str">
        <f t="shared" si="343"/>
        <v/>
      </c>
      <c r="AB587" s="20" t="str">
        <f t="shared" si="344"/>
        <v/>
      </c>
      <c r="AC587" s="20" t="str">
        <f t="shared" si="345"/>
        <v/>
      </c>
      <c r="AD587" s="20" t="str">
        <f t="shared" si="346"/>
        <v/>
      </c>
      <c r="AE587" s="20" t="str">
        <f>IF(E587="","",SUM( INDEX( $H$9, 1) : H587))</f>
        <v/>
      </c>
      <c r="AF587" s="20" t="str">
        <f t="shared" si="347"/>
        <v/>
      </c>
      <c r="AG587" s="20" t="str">
        <f>IF(E587="","",SUM($AF$9:AF587))</f>
        <v/>
      </c>
      <c r="AH587" s="43" t="str">
        <f t="shared" si="348"/>
        <v/>
      </c>
      <c r="AI587" s="20" t="str">
        <f t="shared" si="349"/>
        <v/>
      </c>
      <c r="AJ587" s="20" t="str">
        <f t="shared" si="350"/>
        <v/>
      </c>
      <c r="AK587" s="20" t="str">
        <f t="shared" si="351"/>
        <v/>
      </c>
      <c r="AL587" s="20" t="str">
        <f>IF(E587="","",SUM( INDEX($I$9, 1) : I587))</f>
        <v/>
      </c>
      <c r="AM587" s="20" t="str">
        <f t="shared" si="352"/>
        <v/>
      </c>
      <c r="AN587" s="20" t="str">
        <f>IF(E587="","",SUM( INDEX($AM$9, 1) : AM587))</f>
        <v/>
      </c>
      <c r="AO587" s="43" t="str">
        <f t="shared" si="353"/>
        <v/>
      </c>
      <c r="AP587" s="43" t="str">
        <f t="shared" si="354"/>
        <v/>
      </c>
      <c r="AQ587" s="35" t="str">
        <f t="shared" si="355"/>
        <v/>
      </c>
      <c r="AR587" s="35" t="str">
        <f t="shared" si="356"/>
        <v/>
      </c>
      <c r="AS587" s="35" t="str">
        <f t="shared" si="357"/>
        <v/>
      </c>
      <c r="AT587" s="35" t="str">
        <f t="shared" si="358"/>
        <v/>
      </c>
      <c r="AU587" s="35" t="str">
        <f t="shared" si="359"/>
        <v/>
      </c>
      <c r="AV587" s="35" t="str">
        <f t="shared" si="360"/>
        <v/>
      </c>
      <c r="AW587" s="58" t="str">
        <f t="shared" si="361"/>
        <v/>
      </c>
      <c r="AX587" s="62" t="str">
        <f t="shared" si="362"/>
        <v/>
      </c>
      <c r="AY587" s="62" t="str">
        <f t="shared" si="363"/>
        <v/>
      </c>
      <c r="AZ587" s="62" t="str">
        <f t="shared" si="364"/>
        <v/>
      </c>
      <c r="BA587" s="62" t="str">
        <f t="shared" si="365"/>
        <v/>
      </c>
      <c r="BB587" s="62" t="str">
        <f t="shared" si="366"/>
        <v/>
      </c>
      <c r="BC587" s="62" t="str">
        <f t="shared" si="367"/>
        <v/>
      </c>
      <c r="BD587" s="69" t="str">
        <f t="shared" si="368"/>
        <v/>
      </c>
      <c r="BE587" s="69" t="str">
        <f t="shared" si="369"/>
        <v/>
      </c>
      <c r="BF587" s="69" t="str">
        <f>IF(Z587=Z588,"",SUM(AW$9:AW587)-SUM(BF$9:BF586))</f>
        <v/>
      </c>
      <c r="BG587" s="12">
        <f t="shared" si="334"/>
        <v>579</v>
      </c>
    </row>
    <row r="588" spans="1:59" ht="20.100000000000001" customHeight="1">
      <c r="A588" s="13">
        <f t="shared" si="333"/>
        <v>580</v>
      </c>
      <c r="B588" s="153"/>
      <c r="C588" s="33"/>
      <c r="D588" s="33"/>
      <c r="E588" s="154"/>
      <c r="F588" s="155"/>
      <c r="G588" s="156"/>
      <c r="H588" s="19" t="str">
        <f t="shared" si="335"/>
        <v/>
      </c>
      <c r="I588" s="157"/>
      <c r="J588" s="19" t="str">
        <f t="shared" si="336"/>
        <v/>
      </c>
      <c r="K588" s="33"/>
      <c r="L588" s="34"/>
      <c r="M588" s="34"/>
      <c r="N588" s="19" t="str">
        <f t="shared" si="337"/>
        <v/>
      </c>
      <c r="O588" s="157"/>
      <c r="P588" s="19" t="str">
        <f t="shared" si="338"/>
        <v/>
      </c>
      <c r="Q588" s="19" t="str">
        <f t="shared" si="339"/>
        <v/>
      </c>
      <c r="R588" s="22"/>
      <c r="S588" s="33"/>
      <c r="T588" s="35" t="str">
        <f>IF(E588="","",Instructions!$B$5)</f>
        <v/>
      </c>
      <c r="U588" s="75" t="str">
        <f>IF(E588="","",Instructions!$C$5)</f>
        <v/>
      </c>
      <c r="V588" s="87" t="str">
        <f t="shared" si="340"/>
        <v/>
      </c>
      <c r="W588" s="72" t="str">
        <f>IF(E588="","",VLOOKUP(D588,Supervisors!$B$9:$F$32,5,FALSE))</f>
        <v/>
      </c>
      <c r="X588" s="72" t="str">
        <f>IF(E588="","",VLOOKUP(D588,Supervisors!$B$9:$G$32,6,FALSE))</f>
        <v/>
      </c>
      <c r="Y588" s="20" t="str">
        <f t="shared" si="341"/>
        <v/>
      </c>
      <c r="Z588" s="20" t="str">
        <f t="shared" si="342"/>
        <v/>
      </c>
      <c r="AA588" s="20" t="str">
        <f t="shared" si="343"/>
        <v/>
      </c>
      <c r="AB588" s="20" t="str">
        <f t="shared" si="344"/>
        <v/>
      </c>
      <c r="AC588" s="20" t="str">
        <f t="shared" si="345"/>
        <v/>
      </c>
      <c r="AD588" s="20" t="str">
        <f t="shared" si="346"/>
        <v/>
      </c>
      <c r="AE588" s="20" t="str">
        <f>IF(E588="","",SUM( INDEX( $H$9, 1) : H588))</f>
        <v/>
      </c>
      <c r="AF588" s="20" t="str">
        <f t="shared" si="347"/>
        <v/>
      </c>
      <c r="AG588" s="20" t="str">
        <f>IF(E588="","",SUM($AF$9:AF588))</f>
        <v/>
      </c>
      <c r="AH588" s="43" t="str">
        <f t="shared" si="348"/>
        <v/>
      </c>
      <c r="AI588" s="20" t="str">
        <f t="shared" si="349"/>
        <v/>
      </c>
      <c r="AJ588" s="20" t="str">
        <f t="shared" si="350"/>
        <v/>
      </c>
      <c r="AK588" s="20" t="str">
        <f t="shared" si="351"/>
        <v/>
      </c>
      <c r="AL588" s="20" t="str">
        <f>IF(E588="","",SUM( INDEX($I$9, 1) : I588))</f>
        <v/>
      </c>
      <c r="AM588" s="20" t="str">
        <f t="shared" si="352"/>
        <v/>
      </c>
      <c r="AN588" s="20" t="str">
        <f>IF(E588="","",SUM( INDEX($AM$9, 1) : AM588))</f>
        <v/>
      </c>
      <c r="AO588" s="43" t="str">
        <f t="shared" si="353"/>
        <v/>
      </c>
      <c r="AP588" s="43" t="str">
        <f t="shared" si="354"/>
        <v/>
      </c>
      <c r="AQ588" s="35" t="str">
        <f t="shared" si="355"/>
        <v/>
      </c>
      <c r="AR588" s="35" t="str">
        <f t="shared" si="356"/>
        <v/>
      </c>
      <c r="AS588" s="35" t="str">
        <f t="shared" si="357"/>
        <v/>
      </c>
      <c r="AT588" s="35" t="str">
        <f t="shared" si="358"/>
        <v/>
      </c>
      <c r="AU588" s="35" t="str">
        <f t="shared" si="359"/>
        <v/>
      </c>
      <c r="AV588" s="35" t="str">
        <f t="shared" si="360"/>
        <v/>
      </c>
      <c r="AW588" s="58" t="str">
        <f t="shared" si="361"/>
        <v/>
      </c>
      <c r="AX588" s="62" t="str">
        <f t="shared" si="362"/>
        <v/>
      </c>
      <c r="AY588" s="62" t="str">
        <f t="shared" si="363"/>
        <v/>
      </c>
      <c r="AZ588" s="62" t="str">
        <f t="shared" si="364"/>
        <v/>
      </c>
      <c r="BA588" s="62" t="str">
        <f t="shared" si="365"/>
        <v/>
      </c>
      <c r="BB588" s="62" t="str">
        <f t="shared" si="366"/>
        <v/>
      </c>
      <c r="BC588" s="62" t="str">
        <f t="shared" si="367"/>
        <v/>
      </c>
      <c r="BD588" s="69" t="str">
        <f t="shared" si="368"/>
        <v/>
      </c>
      <c r="BE588" s="69" t="str">
        <f t="shared" si="369"/>
        <v/>
      </c>
      <c r="BF588" s="69" t="str">
        <f>IF(Z588=Z589,"",SUM(AW$9:AW588)-SUM(BF$9:BF587))</f>
        <v/>
      </c>
      <c r="BG588" s="12">
        <f t="shared" si="334"/>
        <v>580</v>
      </c>
    </row>
    <row r="589" spans="1:59" ht="20.100000000000001" customHeight="1">
      <c r="A589" s="13">
        <f t="shared" si="333"/>
        <v>581</v>
      </c>
      <c r="B589" s="153"/>
      <c r="C589" s="33"/>
      <c r="D589" s="33"/>
      <c r="E589" s="154"/>
      <c r="F589" s="155"/>
      <c r="G589" s="156"/>
      <c r="H589" s="19" t="str">
        <f t="shared" si="335"/>
        <v/>
      </c>
      <c r="I589" s="157"/>
      <c r="J589" s="19" t="str">
        <f t="shared" si="336"/>
        <v/>
      </c>
      <c r="K589" s="33"/>
      <c r="L589" s="34"/>
      <c r="M589" s="34"/>
      <c r="N589" s="19" t="str">
        <f t="shared" si="337"/>
        <v/>
      </c>
      <c r="O589" s="157"/>
      <c r="P589" s="19" t="str">
        <f t="shared" si="338"/>
        <v/>
      </c>
      <c r="Q589" s="19" t="str">
        <f t="shared" si="339"/>
        <v/>
      </c>
      <c r="R589" s="22"/>
      <c r="S589" s="33"/>
      <c r="T589" s="35" t="str">
        <f>IF(E589="","",Instructions!$B$5)</f>
        <v/>
      </c>
      <c r="U589" s="75" t="str">
        <f>IF(E589="","",Instructions!$C$5)</f>
        <v/>
      </c>
      <c r="V589" s="87" t="str">
        <f t="shared" si="340"/>
        <v/>
      </c>
      <c r="W589" s="72" t="str">
        <f>IF(E589="","",VLOOKUP(D589,Supervisors!$B$9:$F$32,5,FALSE))</f>
        <v/>
      </c>
      <c r="X589" s="72" t="str">
        <f>IF(E589="","",VLOOKUP(D589,Supervisors!$B$9:$G$32,6,FALSE))</f>
        <v/>
      </c>
      <c r="Y589" s="20" t="str">
        <f t="shared" si="341"/>
        <v/>
      </c>
      <c r="Z589" s="20" t="str">
        <f t="shared" si="342"/>
        <v/>
      </c>
      <c r="AA589" s="20" t="str">
        <f t="shared" si="343"/>
        <v/>
      </c>
      <c r="AB589" s="20" t="str">
        <f t="shared" si="344"/>
        <v/>
      </c>
      <c r="AC589" s="20" t="str">
        <f t="shared" si="345"/>
        <v/>
      </c>
      <c r="AD589" s="20" t="str">
        <f t="shared" si="346"/>
        <v/>
      </c>
      <c r="AE589" s="20" t="str">
        <f>IF(E589="","",SUM( INDEX( $H$9, 1) : H589))</f>
        <v/>
      </c>
      <c r="AF589" s="20" t="str">
        <f t="shared" si="347"/>
        <v/>
      </c>
      <c r="AG589" s="20" t="str">
        <f>IF(E589="","",SUM($AF$9:AF589))</f>
        <v/>
      </c>
      <c r="AH589" s="43" t="str">
        <f t="shared" si="348"/>
        <v/>
      </c>
      <c r="AI589" s="20" t="str">
        <f t="shared" si="349"/>
        <v/>
      </c>
      <c r="AJ589" s="20" t="str">
        <f t="shared" si="350"/>
        <v/>
      </c>
      <c r="AK589" s="20" t="str">
        <f t="shared" si="351"/>
        <v/>
      </c>
      <c r="AL589" s="20" t="str">
        <f>IF(E589="","",SUM( INDEX($I$9, 1) : I589))</f>
        <v/>
      </c>
      <c r="AM589" s="20" t="str">
        <f t="shared" si="352"/>
        <v/>
      </c>
      <c r="AN589" s="20" t="str">
        <f>IF(E589="","",SUM( INDEX($AM$9, 1) : AM589))</f>
        <v/>
      </c>
      <c r="AO589" s="43" t="str">
        <f t="shared" si="353"/>
        <v/>
      </c>
      <c r="AP589" s="43" t="str">
        <f t="shared" si="354"/>
        <v/>
      </c>
      <c r="AQ589" s="35" t="str">
        <f t="shared" si="355"/>
        <v/>
      </c>
      <c r="AR589" s="35" t="str">
        <f t="shared" si="356"/>
        <v/>
      </c>
      <c r="AS589" s="35" t="str">
        <f t="shared" si="357"/>
        <v/>
      </c>
      <c r="AT589" s="35" t="str">
        <f t="shared" si="358"/>
        <v/>
      </c>
      <c r="AU589" s="35" t="str">
        <f t="shared" si="359"/>
        <v/>
      </c>
      <c r="AV589" s="35" t="str">
        <f t="shared" si="360"/>
        <v/>
      </c>
      <c r="AW589" s="58" t="str">
        <f t="shared" si="361"/>
        <v/>
      </c>
      <c r="AX589" s="62" t="str">
        <f t="shared" si="362"/>
        <v/>
      </c>
      <c r="AY589" s="62" t="str">
        <f t="shared" si="363"/>
        <v/>
      </c>
      <c r="AZ589" s="62" t="str">
        <f t="shared" si="364"/>
        <v/>
      </c>
      <c r="BA589" s="62" t="str">
        <f t="shared" si="365"/>
        <v/>
      </c>
      <c r="BB589" s="62" t="str">
        <f t="shared" si="366"/>
        <v/>
      </c>
      <c r="BC589" s="62" t="str">
        <f t="shared" si="367"/>
        <v/>
      </c>
      <c r="BD589" s="69" t="str">
        <f t="shared" si="368"/>
        <v/>
      </c>
      <c r="BE589" s="69" t="str">
        <f t="shared" si="369"/>
        <v/>
      </c>
      <c r="BF589" s="69" t="str">
        <f>IF(Z589=Z590,"",SUM(AW$9:AW589)-SUM(BF$9:BF588))</f>
        <v/>
      </c>
      <c r="BG589" s="12">
        <f t="shared" si="334"/>
        <v>581</v>
      </c>
    </row>
    <row r="590" spans="1:59" ht="20.100000000000001" customHeight="1">
      <c r="A590" s="13">
        <f t="shared" si="333"/>
        <v>582</v>
      </c>
      <c r="B590" s="153"/>
      <c r="C590" s="33"/>
      <c r="D590" s="33"/>
      <c r="E590" s="154"/>
      <c r="F590" s="155"/>
      <c r="G590" s="156"/>
      <c r="H590" s="19" t="str">
        <f t="shared" si="335"/>
        <v/>
      </c>
      <c r="I590" s="157"/>
      <c r="J590" s="19" t="str">
        <f t="shared" si="336"/>
        <v/>
      </c>
      <c r="K590" s="33"/>
      <c r="L590" s="34"/>
      <c r="M590" s="34"/>
      <c r="N590" s="19" t="str">
        <f t="shared" si="337"/>
        <v/>
      </c>
      <c r="O590" s="157"/>
      <c r="P590" s="19" t="str">
        <f t="shared" si="338"/>
        <v/>
      </c>
      <c r="Q590" s="19" t="str">
        <f t="shared" si="339"/>
        <v/>
      </c>
      <c r="R590" s="22"/>
      <c r="S590" s="33"/>
      <c r="T590" s="35" t="str">
        <f>IF(E590="","",Instructions!$B$5)</f>
        <v/>
      </c>
      <c r="U590" s="75" t="str">
        <f>IF(E590="","",Instructions!$C$5)</f>
        <v/>
      </c>
      <c r="V590" s="87" t="str">
        <f t="shared" si="340"/>
        <v/>
      </c>
      <c r="W590" s="72" t="str">
        <f>IF(E590="","",VLOOKUP(D590,Supervisors!$B$9:$F$32,5,FALSE))</f>
        <v/>
      </c>
      <c r="X590" s="72" t="str">
        <f>IF(E590="","",VLOOKUP(D590,Supervisors!$B$9:$G$32,6,FALSE))</f>
        <v/>
      </c>
      <c r="Y590" s="20" t="str">
        <f t="shared" si="341"/>
        <v/>
      </c>
      <c r="Z590" s="20" t="str">
        <f t="shared" si="342"/>
        <v/>
      </c>
      <c r="AA590" s="20" t="str">
        <f t="shared" si="343"/>
        <v/>
      </c>
      <c r="AB590" s="20" t="str">
        <f t="shared" si="344"/>
        <v/>
      </c>
      <c r="AC590" s="20" t="str">
        <f t="shared" si="345"/>
        <v/>
      </c>
      <c r="AD590" s="20" t="str">
        <f t="shared" si="346"/>
        <v/>
      </c>
      <c r="AE590" s="20" t="str">
        <f>IF(E590="","",SUM( INDEX( $H$9, 1) : H590))</f>
        <v/>
      </c>
      <c r="AF590" s="20" t="str">
        <f t="shared" si="347"/>
        <v/>
      </c>
      <c r="AG590" s="20" t="str">
        <f>IF(E590="","",SUM($AF$9:AF590))</f>
        <v/>
      </c>
      <c r="AH590" s="43" t="str">
        <f t="shared" si="348"/>
        <v/>
      </c>
      <c r="AI590" s="20" t="str">
        <f t="shared" si="349"/>
        <v/>
      </c>
      <c r="AJ590" s="20" t="str">
        <f t="shared" si="350"/>
        <v/>
      </c>
      <c r="AK590" s="20" t="str">
        <f t="shared" si="351"/>
        <v/>
      </c>
      <c r="AL590" s="20" t="str">
        <f>IF(E590="","",SUM( INDEX($I$9, 1) : I590))</f>
        <v/>
      </c>
      <c r="AM590" s="20" t="str">
        <f t="shared" si="352"/>
        <v/>
      </c>
      <c r="AN590" s="20" t="str">
        <f>IF(E590="","",SUM( INDEX($AM$9, 1) : AM590))</f>
        <v/>
      </c>
      <c r="AO590" s="43" t="str">
        <f t="shared" si="353"/>
        <v/>
      </c>
      <c r="AP590" s="43" t="str">
        <f t="shared" si="354"/>
        <v/>
      </c>
      <c r="AQ590" s="35" t="str">
        <f t="shared" si="355"/>
        <v/>
      </c>
      <c r="AR590" s="35" t="str">
        <f t="shared" si="356"/>
        <v/>
      </c>
      <c r="AS590" s="35" t="str">
        <f t="shared" si="357"/>
        <v/>
      </c>
      <c r="AT590" s="35" t="str">
        <f t="shared" si="358"/>
        <v/>
      </c>
      <c r="AU590" s="35" t="str">
        <f t="shared" si="359"/>
        <v/>
      </c>
      <c r="AV590" s="35" t="str">
        <f t="shared" si="360"/>
        <v/>
      </c>
      <c r="AW590" s="58" t="str">
        <f t="shared" si="361"/>
        <v/>
      </c>
      <c r="AX590" s="62" t="str">
        <f t="shared" si="362"/>
        <v/>
      </c>
      <c r="AY590" s="62" t="str">
        <f t="shared" si="363"/>
        <v/>
      </c>
      <c r="AZ590" s="62" t="str">
        <f t="shared" si="364"/>
        <v/>
      </c>
      <c r="BA590" s="62" t="str">
        <f t="shared" si="365"/>
        <v/>
      </c>
      <c r="BB590" s="62" t="str">
        <f t="shared" si="366"/>
        <v/>
      </c>
      <c r="BC590" s="62" t="str">
        <f t="shared" si="367"/>
        <v/>
      </c>
      <c r="BD590" s="69" t="str">
        <f t="shared" si="368"/>
        <v/>
      </c>
      <c r="BE590" s="69" t="str">
        <f t="shared" si="369"/>
        <v/>
      </c>
      <c r="BF590" s="69" t="str">
        <f>IF(Z590=Z591,"",SUM(AW$9:AW590)-SUM(BF$9:BF589))</f>
        <v/>
      </c>
      <c r="BG590" s="12">
        <f t="shared" si="334"/>
        <v>582</v>
      </c>
    </row>
    <row r="591" spans="1:59" ht="20.100000000000001" customHeight="1">
      <c r="A591" s="13">
        <f t="shared" si="333"/>
        <v>583</v>
      </c>
      <c r="B591" s="153"/>
      <c r="C591" s="33"/>
      <c r="D591" s="33"/>
      <c r="E591" s="154"/>
      <c r="F591" s="155"/>
      <c r="G591" s="156"/>
      <c r="H591" s="19" t="str">
        <f t="shared" si="335"/>
        <v/>
      </c>
      <c r="I591" s="157"/>
      <c r="J591" s="19" t="str">
        <f t="shared" si="336"/>
        <v/>
      </c>
      <c r="K591" s="33"/>
      <c r="L591" s="34"/>
      <c r="M591" s="34"/>
      <c r="N591" s="19" t="str">
        <f t="shared" si="337"/>
        <v/>
      </c>
      <c r="O591" s="157"/>
      <c r="P591" s="19" t="str">
        <f t="shared" si="338"/>
        <v/>
      </c>
      <c r="Q591" s="19" t="str">
        <f t="shared" si="339"/>
        <v/>
      </c>
      <c r="R591" s="22"/>
      <c r="S591" s="33"/>
      <c r="T591" s="35" t="str">
        <f>IF(E591="","",Instructions!$B$5)</f>
        <v/>
      </c>
      <c r="U591" s="75" t="str">
        <f>IF(E591="","",Instructions!$C$5)</f>
        <v/>
      </c>
      <c r="V591" s="87" t="str">
        <f t="shared" si="340"/>
        <v/>
      </c>
      <c r="W591" s="72" t="str">
        <f>IF(E591="","",VLOOKUP(D591,Supervisors!$B$9:$F$32,5,FALSE))</f>
        <v/>
      </c>
      <c r="X591" s="72" t="str">
        <f>IF(E591="","",VLOOKUP(D591,Supervisors!$B$9:$G$32,6,FALSE))</f>
        <v/>
      </c>
      <c r="Y591" s="20" t="str">
        <f t="shared" si="341"/>
        <v/>
      </c>
      <c r="Z591" s="20" t="str">
        <f t="shared" si="342"/>
        <v/>
      </c>
      <c r="AA591" s="20" t="str">
        <f t="shared" si="343"/>
        <v/>
      </c>
      <c r="AB591" s="20" t="str">
        <f t="shared" si="344"/>
        <v/>
      </c>
      <c r="AC591" s="20" t="str">
        <f t="shared" si="345"/>
        <v/>
      </c>
      <c r="AD591" s="20" t="str">
        <f t="shared" si="346"/>
        <v/>
      </c>
      <c r="AE591" s="20" t="str">
        <f>IF(E591="","",SUM( INDEX( $H$9, 1) : H591))</f>
        <v/>
      </c>
      <c r="AF591" s="20" t="str">
        <f t="shared" si="347"/>
        <v/>
      </c>
      <c r="AG591" s="20" t="str">
        <f>IF(E591="","",SUM($AF$9:AF591))</f>
        <v/>
      </c>
      <c r="AH591" s="43" t="str">
        <f t="shared" si="348"/>
        <v/>
      </c>
      <c r="AI591" s="20" t="str">
        <f t="shared" si="349"/>
        <v/>
      </c>
      <c r="AJ591" s="20" t="str">
        <f t="shared" si="350"/>
        <v/>
      </c>
      <c r="AK591" s="20" t="str">
        <f t="shared" si="351"/>
        <v/>
      </c>
      <c r="AL591" s="20" t="str">
        <f>IF(E591="","",SUM( INDEX($I$9, 1) : I591))</f>
        <v/>
      </c>
      <c r="AM591" s="20" t="str">
        <f t="shared" si="352"/>
        <v/>
      </c>
      <c r="AN591" s="20" t="str">
        <f>IF(E591="","",SUM( INDEX($AM$9, 1) : AM591))</f>
        <v/>
      </c>
      <c r="AO591" s="43" t="str">
        <f t="shared" si="353"/>
        <v/>
      </c>
      <c r="AP591" s="43" t="str">
        <f t="shared" si="354"/>
        <v/>
      </c>
      <c r="AQ591" s="35" t="str">
        <f t="shared" si="355"/>
        <v/>
      </c>
      <c r="AR591" s="35" t="str">
        <f t="shared" si="356"/>
        <v/>
      </c>
      <c r="AS591" s="35" t="str">
        <f t="shared" si="357"/>
        <v/>
      </c>
      <c r="AT591" s="35" t="str">
        <f t="shared" si="358"/>
        <v/>
      </c>
      <c r="AU591" s="35" t="str">
        <f t="shared" si="359"/>
        <v/>
      </c>
      <c r="AV591" s="35" t="str">
        <f t="shared" si="360"/>
        <v/>
      </c>
      <c r="AW591" s="58" t="str">
        <f t="shared" si="361"/>
        <v/>
      </c>
      <c r="AX591" s="62" t="str">
        <f t="shared" si="362"/>
        <v/>
      </c>
      <c r="AY591" s="62" t="str">
        <f t="shared" si="363"/>
        <v/>
      </c>
      <c r="AZ591" s="62" t="str">
        <f t="shared" si="364"/>
        <v/>
      </c>
      <c r="BA591" s="62" t="str">
        <f t="shared" si="365"/>
        <v/>
      </c>
      <c r="BB591" s="62" t="str">
        <f t="shared" si="366"/>
        <v/>
      </c>
      <c r="BC591" s="62" t="str">
        <f t="shared" si="367"/>
        <v/>
      </c>
      <c r="BD591" s="69" t="str">
        <f t="shared" si="368"/>
        <v/>
      </c>
      <c r="BE591" s="69" t="str">
        <f t="shared" si="369"/>
        <v/>
      </c>
      <c r="BF591" s="69" t="str">
        <f>IF(Z591=Z592,"",SUM(AW$9:AW591)-SUM(BF$9:BF590))</f>
        <v/>
      </c>
      <c r="BG591" s="12">
        <f t="shared" si="334"/>
        <v>583</v>
      </c>
    </row>
    <row r="592" spans="1:59" ht="20.100000000000001" customHeight="1">
      <c r="A592" s="13">
        <f t="shared" si="333"/>
        <v>584</v>
      </c>
      <c r="B592" s="153"/>
      <c r="C592" s="33"/>
      <c r="D592" s="33"/>
      <c r="E592" s="154"/>
      <c r="F592" s="155"/>
      <c r="G592" s="156"/>
      <c r="H592" s="19" t="str">
        <f t="shared" si="335"/>
        <v/>
      </c>
      <c r="I592" s="157"/>
      <c r="J592" s="19" t="str">
        <f t="shared" si="336"/>
        <v/>
      </c>
      <c r="K592" s="33"/>
      <c r="L592" s="34"/>
      <c r="M592" s="34"/>
      <c r="N592" s="19" t="str">
        <f t="shared" si="337"/>
        <v/>
      </c>
      <c r="O592" s="157"/>
      <c r="P592" s="19" t="str">
        <f t="shared" si="338"/>
        <v/>
      </c>
      <c r="Q592" s="19" t="str">
        <f t="shared" si="339"/>
        <v/>
      </c>
      <c r="R592" s="22"/>
      <c r="S592" s="33"/>
      <c r="T592" s="35" t="str">
        <f>IF(E592="","",Instructions!$B$5)</f>
        <v/>
      </c>
      <c r="U592" s="75" t="str">
        <f>IF(E592="","",Instructions!$C$5)</f>
        <v/>
      </c>
      <c r="V592" s="87" t="str">
        <f t="shared" si="340"/>
        <v/>
      </c>
      <c r="W592" s="72" t="str">
        <f>IF(E592="","",VLOOKUP(D592,Supervisors!$B$9:$F$32,5,FALSE))</f>
        <v/>
      </c>
      <c r="X592" s="72" t="str">
        <f>IF(E592="","",VLOOKUP(D592,Supervisors!$B$9:$G$32,6,FALSE))</f>
        <v/>
      </c>
      <c r="Y592" s="20" t="str">
        <f t="shared" si="341"/>
        <v/>
      </c>
      <c r="Z592" s="20" t="str">
        <f t="shared" si="342"/>
        <v/>
      </c>
      <c r="AA592" s="20" t="str">
        <f t="shared" si="343"/>
        <v/>
      </c>
      <c r="AB592" s="20" t="str">
        <f t="shared" si="344"/>
        <v/>
      </c>
      <c r="AC592" s="20" t="str">
        <f t="shared" si="345"/>
        <v/>
      </c>
      <c r="AD592" s="20" t="str">
        <f t="shared" si="346"/>
        <v/>
      </c>
      <c r="AE592" s="20" t="str">
        <f>IF(E592="","",SUM( INDEX( $H$9, 1) : H592))</f>
        <v/>
      </c>
      <c r="AF592" s="20" t="str">
        <f t="shared" si="347"/>
        <v/>
      </c>
      <c r="AG592" s="20" t="str">
        <f>IF(E592="","",SUM($AF$9:AF592))</f>
        <v/>
      </c>
      <c r="AH592" s="43" t="str">
        <f t="shared" si="348"/>
        <v/>
      </c>
      <c r="AI592" s="20" t="str">
        <f t="shared" si="349"/>
        <v/>
      </c>
      <c r="AJ592" s="20" t="str">
        <f t="shared" si="350"/>
        <v/>
      </c>
      <c r="AK592" s="20" t="str">
        <f t="shared" si="351"/>
        <v/>
      </c>
      <c r="AL592" s="20" t="str">
        <f>IF(E592="","",SUM( INDEX($I$9, 1) : I592))</f>
        <v/>
      </c>
      <c r="AM592" s="20" t="str">
        <f t="shared" si="352"/>
        <v/>
      </c>
      <c r="AN592" s="20" t="str">
        <f>IF(E592="","",SUM( INDEX($AM$9, 1) : AM592))</f>
        <v/>
      </c>
      <c r="AO592" s="43" t="str">
        <f t="shared" si="353"/>
        <v/>
      </c>
      <c r="AP592" s="43" t="str">
        <f t="shared" si="354"/>
        <v/>
      </c>
      <c r="AQ592" s="35" t="str">
        <f t="shared" si="355"/>
        <v/>
      </c>
      <c r="AR592" s="35" t="str">
        <f t="shared" si="356"/>
        <v/>
      </c>
      <c r="AS592" s="35" t="str">
        <f t="shared" si="357"/>
        <v/>
      </c>
      <c r="AT592" s="35" t="str">
        <f t="shared" si="358"/>
        <v/>
      </c>
      <c r="AU592" s="35" t="str">
        <f t="shared" si="359"/>
        <v/>
      </c>
      <c r="AV592" s="35" t="str">
        <f t="shared" si="360"/>
        <v/>
      </c>
      <c r="AW592" s="58" t="str">
        <f t="shared" si="361"/>
        <v/>
      </c>
      <c r="AX592" s="62" t="str">
        <f t="shared" si="362"/>
        <v/>
      </c>
      <c r="AY592" s="62" t="str">
        <f t="shared" si="363"/>
        <v/>
      </c>
      <c r="AZ592" s="62" t="str">
        <f t="shared" si="364"/>
        <v/>
      </c>
      <c r="BA592" s="62" t="str">
        <f t="shared" si="365"/>
        <v/>
      </c>
      <c r="BB592" s="62" t="str">
        <f t="shared" si="366"/>
        <v/>
      </c>
      <c r="BC592" s="62" t="str">
        <f t="shared" si="367"/>
        <v/>
      </c>
      <c r="BD592" s="69" t="str">
        <f t="shared" si="368"/>
        <v/>
      </c>
      <c r="BE592" s="69" t="str">
        <f t="shared" si="369"/>
        <v/>
      </c>
      <c r="BF592" s="69" t="str">
        <f>IF(Z592=Z593,"",SUM(AW$9:AW592)-SUM(BF$9:BF591))</f>
        <v/>
      </c>
      <c r="BG592" s="12">
        <f t="shared" si="334"/>
        <v>584</v>
      </c>
    </row>
    <row r="593" spans="1:59" ht="20.100000000000001" customHeight="1">
      <c r="A593" s="13">
        <f t="shared" si="333"/>
        <v>585</v>
      </c>
      <c r="B593" s="153"/>
      <c r="C593" s="33"/>
      <c r="D593" s="33"/>
      <c r="E593" s="154"/>
      <c r="F593" s="155"/>
      <c r="G593" s="156"/>
      <c r="H593" s="19" t="str">
        <f t="shared" si="335"/>
        <v/>
      </c>
      <c r="I593" s="157"/>
      <c r="J593" s="19" t="str">
        <f t="shared" si="336"/>
        <v/>
      </c>
      <c r="K593" s="33"/>
      <c r="L593" s="34"/>
      <c r="M593" s="34"/>
      <c r="N593" s="19" t="str">
        <f t="shared" si="337"/>
        <v/>
      </c>
      <c r="O593" s="157"/>
      <c r="P593" s="19" t="str">
        <f t="shared" si="338"/>
        <v/>
      </c>
      <c r="Q593" s="19" t="str">
        <f t="shared" si="339"/>
        <v/>
      </c>
      <c r="R593" s="22"/>
      <c r="S593" s="33"/>
      <c r="T593" s="35" t="str">
        <f>IF(E593="","",Instructions!$B$5)</f>
        <v/>
      </c>
      <c r="U593" s="75" t="str">
        <f>IF(E593="","",Instructions!$C$5)</f>
        <v/>
      </c>
      <c r="V593" s="87" t="str">
        <f t="shared" si="340"/>
        <v/>
      </c>
      <c r="W593" s="72" t="str">
        <f>IF(E593="","",VLOOKUP(D593,Supervisors!$B$9:$F$32,5,FALSE))</f>
        <v/>
      </c>
      <c r="X593" s="72" t="str">
        <f>IF(E593="","",VLOOKUP(D593,Supervisors!$B$9:$G$32,6,FALSE))</f>
        <v/>
      </c>
      <c r="Y593" s="20" t="str">
        <f t="shared" si="341"/>
        <v/>
      </c>
      <c r="Z593" s="20" t="str">
        <f t="shared" si="342"/>
        <v/>
      </c>
      <c r="AA593" s="20" t="str">
        <f t="shared" si="343"/>
        <v/>
      </c>
      <c r="AB593" s="20" t="str">
        <f t="shared" si="344"/>
        <v/>
      </c>
      <c r="AC593" s="20" t="str">
        <f t="shared" si="345"/>
        <v/>
      </c>
      <c r="AD593" s="20" t="str">
        <f t="shared" si="346"/>
        <v/>
      </c>
      <c r="AE593" s="20" t="str">
        <f>IF(E593="","",SUM( INDEX( $H$9, 1) : H593))</f>
        <v/>
      </c>
      <c r="AF593" s="20" t="str">
        <f t="shared" si="347"/>
        <v/>
      </c>
      <c r="AG593" s="20" t="str">
        <f>IF(E593="","",SUM($AF$9:AF593))</f>
        <v/>
      </c>
      <c r="AH593" s="43" t="str">
        <f t="shared" si="348"/>
        <v/>
      </c>
      <c r="AI593" s="20" t="str">
        <f t="shared" si="349"/>
        <v/>
      </c>
      <c r="AJ593" s="20" t="str">
        <f t="shared" si="350"/>
        <v/>
      </c>
      <c r="AK593" s="20" t="str">
        <f t="shared" si="351"/>
        <v/>
      </c>
      <c r="AL593" s="20" t="str">
        <f>IF(E593="","",SUM( INDEX($I$9, 1) : I593))</f>
        <v/>
      </c>
      <c r="AM593" s="20" t="str">
        <f t="shared" si="352"/>
        <v/>
      </c>
      <c r="AN593" s="20" t="str">
        <f>IF(E593="","",SUM( INDEX($AM$9, 1) : AM593))</f>
        <v/>
      </c>
      <c r="AO593" s="43" t="str">
        <f t="shared" si="353"/>
        <v/>
      </c>
      <c r="AP593" s="43" t="str">
        <f t="shared" si="354"/>
        <v/>
      </c>
      <c r="AQ593" s="35" t="str">
        <f t="shared" si="355"/>
        <v/>
      </c>
      <c r="AR593" s="35" t="str">
        <f t="shared" si="356"/>
        <v/>
      </c>
      <c r="AS593" s="35" t="str">
        <f t="shared" si="357"/>
        <v/>
      </c>
      <c r="AT593" s="35" t="str">
        <f t="shared" si="358"/>
        <v/>
      </c>
      <c r="AU593" s="35" t="str">
        <f t="shared" si="359"/>
        <v/>
      </c>
      <c r="AV593" s="35" t="str">
        <f t="shared" si="360"/>
        <v/>
      </c>
      <c r="AW593" s="58" t="str">
        <f t="shared" si="361"/>
        <v/>
      </c>
      <c r="AX593" s="62" t="str">
        <f t="shared" si="362"/>
        <v/>
      </c>
      <c r="AY593" s="62" t="str">
        <f t="shared" si="363"/>
        <v/>
      </c>
      <c r="AZ593" s="62" t="str">
        <f t="shared" si="364"/>
        <v/>
      </c>
      <c r="BA593" s="62" t="str">
        <f t="shared" si="365"/>
        <v/>
      </c>
      <c r="BB593" s="62" t="str">
        <f t="shared" si="366"/>
        <v/>
      </c>
      <c r="BC593" s="62" t="str">
        <f t="shared" si="367"/>
        <v/>
      </c>
      <c r="BD593" s="69" t="str">
        <f t="shared" si="368"/>
        <v/>
      </c>
      <c r="BE593" s="69" t="str">
        <f t="shared" si="369"/>
        <v/>
      </c>
      <c r="BF593" s="69" t="str">
        <f>IF(Z593=Z594,"",SUM(AW$9:AW593)-SUM(BF$9:BF592))</f>
        <v/>
      </c>
      <c r="BG593" s="12">
        <f t="shared" si="334"/>
        <v>585</v>
      </c>
    </row>
    <row r="594" spans="1:59" ht="20.100000000000001" customHeight="1">
      <c r="A594" s="13">
        <f t="shared" si="333"/>
        <v>586</v>
      </c>
      <c r="B594" s="153"/>
      <c r="C594" s="33"/>
      <c r="D594" s="33"/>
      <c r="E594" s="154"/>
      <c r="F594" s="155"/>
      <c r="G594" s="156"/>
      <c r="H594" s="19" t="str">
        <f t="shared" si="335"/>
        <v/>
      </c>
      <c r="I594" s="157"/>
      <c r="J594" s="19" t="str">
        <f t="shared" si="336"/>
        <v/>
      </c>
      <c r="K594" s="33"/>
      <c r="L594" s="34"/>
      <c r="M594" s="34"/>
      <c r="N594" s="19" t="str">
        <f t="shared" si="337"/>
        <v/>
      </c>
      <c r="O594" s="157"/>
      <c r="P594" s="19" t="str">
        <f t="shared" si="338"/>
        <v/>
      </c>
      <c r="Q594" s="19" t="str">
        <f t="shared" si="339"/>
        <v/>
      </c>
      <c r="R594" s="22"/>
      <c r="S594" s="33"/>
      <c r="T594" s="35" t="str">
        <f>IF(E594="","",Instructions!$B$5)</f>
        <v/>
      </c>
      <c r="U594" s="75" t="str">
        <f>IF(E594="","",Instructions!$C$5)</f>
        <v/>
      </c>
      <c r="V594" s="87" t="str">
        <f t="shared" si="340"/>
        <v/>
      </c>
      <c r="W594" s="72" t="str">
        <f>IF(E594="","",VLOOKUP(D594,Supervisors!$B$9:$F$32,5,FALSE))</f>
        <v/>
      </c>
      <c r="X594" s="72" t="str">
        <f>IF(E594="","",VLOOKUP(D594,Supervisors!$B$9:$G$32,6,FALSE))</f>
        <v/>
      </c>
      <c r="Y594" s="20" t="str">
        <f t="shared" si="341"/>
        <v/>
      </c>
      <c r="Z594" s="20" t="str">
        <f t="shared" si="342"/>
        <v/>
      </c>
      <c r="AA594" s="20" t="str">
        <f t="shared" si="343"/>
        <v/>
      </c>
      <c r="AB594" s="20" t="str">
        <f t="shared" si="344"/>
        <v/>
      </c>
      <c r="AC594" s="20" t="str">
        <f t="shared" si="345"/>
        <v/>
      </c>
      <c r="AD594" s="20" t="str">
        <f t="shared" si="346"/>
        <v/>
      </c>
      <c r="AE594" s="20" t="str">
        <f>IF(E594="","",SUM( INDEX( $H$9, 1) : H594))</f>
        <v/>
      </c>
      <c r="AF594" s="20" t="str">
        <f t="shared" si="347"/>
        <v/>
      </c>
      <c r="AG594" s="20" t="str">
        <f>IF(E594="","",SUM($AF$9:AF594))</f>
        <v/>
      </c>
      <c r="AH594" s="43" t="str">
        <f t="shared" si="348"/>
        <v/>
      </c>
      <c r="AI594" s="20" t="str">
        <f t="shared" si="349"/>
        <v/>
      </c>
      <c r="AJ594" s="20" t="str">
        <f t="shared" si="350"/>
        <v/>
      </c>
      <c r="AK594" s="20" t="str">
        <f t="shared" si="351"/>
        <v/>
      </c>
      <c r="AL594" s="20" t="str">
        <f>IF(E594="","",SUM( INDEX($I$9, 1) : I594))</f>
        <v/>
      </c>
      <c r="AM594" s="20" t="str">
        <f t="shared" si="352"/>
        <v/>
      </c>
      <c r="AN594" s="20" t="str">
        <f>IF(E594="","",SUM( INDEX($AM$9, 1) : AM594))</f>
        <v/>
      </c>
      <c r="AO594" s="43" t="str">
        <f t="shared" si="353"/>
        <v/>
      </c>
      <c r="AP594" s="43" t="str">
        <f t="shared" si="354"/>
        <v/>
      </c>
      <c r="AQ594" s="35" t="str">
        <f t="shared" si="355"/>
        <v/>
      </c>
      <c r="AR594" s="35" t="str">
        <f t="shared" si="356"/>
        <v/>
      </c>
      <c r="AS594" s="35" t="str">
        <f t="shared" si="357"/>
        <v/>
      </c>
      <c r="AT594" s="35" t="str">
        <f t="shared" si="358"/>
        <v/>
      </c>
      <c r="AU594" s="35" t="str">
        <f t="shared" si="359"/>
        <v/>
      </c>
      <c r="AV594" s="35" t="str">
        <f t="shared" si="360"/>
        <v/>
      </c>
      <c r="AW594" s="58" t="str">
        <f t="shared" si="361"/>
        <v/>
      </c>
      <c r="AX594" s="62" t="str">
        <f t="shared" si="362"/>
        <v/>
      </c>
      <c r="AY594" s="62" t="str">
        <f t="shared" si="363"/>
        <v/>
      </c>
      <c r="AZ594" s="62" t="str">
        <f t="shared" si="364"/>
        <v/>
      </c>
      <c r="BA594" s="62" t="str">
        <f t="shared" si="365"/>
        <v/>
      </c>
      <c r="BB594" s="62" t="str">
        <f t="shared" si="366"/>
        <v/>
      </c>
      <c r="BC594" s="62" t="str">
        <f t="shared" si="367"/>
        <v/>
      </c>
      <c r="BD594" s="69" t="str">
        <f t="shared" si="368"/>
        <v/>
      </c>
      <c r="BE594" s="69" t="str">
        <f t="shared" si="369"/>
        <v/>
      </c>
      <c r="BF594" s="69" t="str">
        <f>IF(Z594=Z595,"",SUM(AW$9:AW594)-SUM(BF$9:BF593))</f>
        <v/>
      </c>
      <c r="BG594" s="12">
        <f t="shared" si="334"/>
        <v>586</v>
      </c>
    </row>
    <row r="595" spans="1:59" ht="20.100000000000001" customHeight="1">
      <c r="A595" s="13">
        <f t="shared" si="333"/>
        <v>587</v>
      </c>
      <c r="B595" s="153"/>
      <c r="C595" s="33"/>
      <c r="D595" s="33"/>
      <c r="E595" s="154"/>
      <c r="F595" s="155"/>
      <c r="G595" s="156"/>
      <c r="H595" s="19" t="str">
        <f t="shared" si="335"/>
        <v/>
      </c>
      <c r="I595" s="157"/>
      <c r="J595" s="19" t="str">
        <f t="shared" si="336"/>
        <v/>
      </c>
      <c r="K595" s="33"/>
      <c r="L595" s="34"/>
      <c r="M595" s="34"/>
      <c r="N595" s="19" t="str">
        <f t="shared" si="337"/>
        <v/>
      </c>
      <c r="O595" s="157"/>
      <c r="P595" s="19" t="str">
        <f t="shared" si="338"/>
        <v/>
      </c>
      <c r="Q595" s="19" t="str">
        <f t="shared" si="339"/>
        <v/>
      </c>
      <c r="R595" s="22"/>
      <c r="S595" s="33"/>
      <c r="T595" s="35" t="str">
        <f>IF(E595="","",Instructions!$B$5)</f>
        <v/>
      </c>
      <c r="U595" s="75" t="str">
        <f>IF(E595="","",Instructions!$C$5)</f>
        <v/>
      </c>
      <c r="V595" s="87" t="str">
        <f t="shared" si="340"/>
        <v/>
      </c>
      <c r="W595" s="72" t="str">
        <f>IF(E595="","",VLOOKUP(D595,Supervisors!$B$9:$F$32,5,FALSE))</f>
        <v/>
      </c>
      <c r="X595" s="72" t="str">
        <f>IF(E595="","",VLOOKUP(D595,Supervisors!$B$9:$G$32,6,FALSE))</f>
        <v/>
      </c>
      <c r="Y595" s="20" t="str">
        <f t="shared" si="341"/>
        <v/>
      </c>
      <c r="Z595" s="20" t="str">
        <f t="shared" si="342"/>
        <v/>
      </c>
      <c r="AA595" s="20" t="str">
        <f t="shared" si="343"/>
        <v/>
      </c>
      <c r="AB595" s="20" t="str">
        <f t="shared" si="344"/>
        <v/>
      </c>
      <c r="AC595" s="20" t="str">
        <f t="shared" si="345"/>
        <v/>
      </c>
      <c r="AD595" s="20" t="str">
        <f t="shared" si="346"/>
        <v/>
      </c>
      <c r="AE595" s="20" t="str">
        <f>IF(E595="","",SUM( INDEX( $H$9, 1) : H595))</f>
        <v/>
      </c>
      <c r="AF595" s="20" t="str">
        <f t="shared" si="347"/>
        <v/>
      </c>
      <c r="AG595" s="20" t="str">
        <f>IF(E595="","",SUM($AF$9:AF595))</f>
        <v/>
      </c>
      <c r="AH595" s="43" t="str">
        <f t="shared" si="348"/>
        <v/>
      </c>
      <c r="AI595" s="20" t="str">
        <f t="shared" si="349"/>
        <v/>
      </c>
      <c r="AJ595" s="20" t="str">
        <f t="shared" si="350"/>
        <v/>
      </c>
      <c r="AK595" s="20" t="str">
        <f t="shared" si="351"/>
        <v/>
      </c>
      <c r="AL595" s="20" t="str">
        <f>IF(E595="","",SUM( INDEX($I$9, 1) : I595))</f>
        <v/>
      </c>
      <c r="AM595" s="20" t="str">
        <f t="shared" si="352"/>
        <v/>
      </c>
      <c r="AN595" s="20" t="str">
        <f>IF(E595="","",SUM( INDEX($AM$9, 1) : AM595))</f>
        <v/>
      </c>
      <c r="AO595" s="43" t="str">
        <f t="shared" si="353"/>
        <v/>
      </c>
      <c r="AP595" s="43" t="str">
        <f t="shared" si="354"/>
        <v/>
      </c>
      <c r="AQ595" s="35" t="str">
        <f t="shared" si="355"/>
        <v/>
      </c>
      <c r="AR595" s="35" t="str">
        <f t="shared" si="356"/>
        <v/>
      </c>
      <c r="AS595" s="35" t="str">
        <f t="shared" si="357"/>
        <v/>
      </c>
      <c r="AT595" s="35" t="str">
        <f t="shared" si="358"/>
        <v/>
      </c>
      <c r="AU595" s="35" t="str">
        <f t="shared" si="359"/>
        <v/>
      </c>
      <c r="AV595" s="35" t="str">
        <f t="shared" si="360"/>
        <v/>
      </c>
      <c r="AW595" s="58" t="str">
        <f t="shared" si="361"/>
        <v/>
      </c>
      <c r="AX595" s="62" t="str">
        <f t="shared" si="362"/>
        <v/>
      </c>
      <c r="AY595" s="62" t="str">
        <f t="shared" si="363"/>
        <v/>
      </c>
      <c r="AZ595" s="62" t="str">
        <f t="shared" si="364"/>
        <v/>
      </c>
      <c r="BA595" s="62" t="str">
        <f t="shared" si="365"/>
        <v/>
      </c>
      <c r="BB595" s="62" t="str">
        <f t="shared" si="366"/>
        <v/>
      </c>
      <c r="BC595" s="62" t="str">
        <f t="shared" si="367"/>
        <v/>
      </c>
      <c r="BD595" s="69" t="str">
        <f t="shared" si="368"/>
        <v/>
      </c>
      <c r="BE595" s="69" t="str">
        <f t="shared" si="369"/>
        <v/>
      </c>
      <c r="BF595" s="69" t="str">
        <f>IF(Z595=Z596,"",SUM(AW$9:AW595)-SUM(BF$9:BF594))</f>
        <v/>
      </c>
      <c r="BG595" s="12">
        <f t="shared" si="334"/>
        <v>587</v>
      </c>
    </row>
    <row r="596" spans="1:59" ht="20.100000000000001" customHeight="1">
      <c r="A596" s="13">
        <f t="shared" si="333"/>
        <v>588</v>
      </c>
      <c r="B596" s="153"/>
      <c r="C596" s="33"/>
      <c r="D596" s="33"/>
      <c r="E596" s="154"/>
      <c r="F596" s="155"/>
      <c r="G596" s="156"/>
      <c r="H596" s="19" t="str">
        <f t="shared" si="335"/>
        <v/>
      </c>
      <c r="I596" s="157"/>
      <c r="J596" s="19" t="str">
        <f t="shared" si="336"/>
        <v/>
      </c>
      <c r="K596" s="33"/>
      <c r="L596" s="34"/>
      <c r="M596" s="34"/>
      <c r="N596" s="19" t="str">
        <f t="shared" si="337"/>
        <v/>
      </c>
      <c r="O596" s="157"/>
      <c r="P596" s="19" t="str">
        <f t="shared" si="338"/>
        <v/>
      </c>
      <c r="Q596" s="19" t="str">
        <f t="shared" si="339"/>
        <v/>
      </c>
      <c r="R596" s="22"/>
      <c r="S596" s="33"/>
      <c r="T596" s="35" t="str">
        <f>IF(E596="","",Instructions!$B$5)</f>
        <v/>
      </c>
      <c r="U596" s="75" t="str">
        <f>IF(E596="","",Instructions!$C$5)</f>
        <v/>
      </c>
      <c r="V596" s="87" t="str">
        <f t="shared" si="340"/>
        <v/>
      </c>
      <c r="W596" s="72" t="str">
        <f>IF(E596="","",VLOOKUP(D596,Supervisors!$B$9:$F$32,5,FALSE))</f>
        <v/>
      </c>
      <c r="X596" s="72" t="str">
        <f>IF(E596="","",VLOOKUP(D596,Supervisors!$B$9:$G$32,6,FALSE))</f>
        <v/>
      </c>
      <c r="Y596" s="20" t="str">
        <f t="shared" si="341"/>
        <v/>
      </c>
      <c r="Z596" s="20" t="str">
        <f t="shared" si="342"/>
        <v/>
      </c>
      <c r="AA596" s="20" t="str">
        <f t="shared" si="343"/>
        <v/>
      </c>
      <c r="AB596" s="20" t="str">
        <f t="shared" si="344"/>
        <v/>
      </c>
      <c r="AC596" s="20" t="str">
        <f t="shared" si="345"/>
        <v/>
      </c>
      <c r="AD596" s="20" t="str">
        <f t="shared" si="346"/>
        <v/>
      </c>
      <c r="AE596" s="20" t="str">
        <f>IF(E596="","",SUM( INDEX( $H$9, 1) : H596))</f>
        <v/>
      </c>
      <c r="AF596" s="20" t="str">
        <f t="shared" si="347"/>
        <v/>
      </c>
      <c r="AG596" s="20" t="str">
        <f>IF(E596="","",SUM($AF$9:AF596))</f>
        <v/>
      </c>
      <c r="AH596" s="43" t="str">
        <f t="shared" si="348"/>
        <v/>
      </c>
      <c r="AI596" s="20" t="str">
        <f t="shared" si="349"/>
        <v/>
      </c>
      <c r="AJ596" s="20" t="str">
        <f t="shared" si="350"/>
        <v/>
      </c>
      <c r="AK596" s="20" t="str">
        <f t="shared" si="351"/>
        <v/>
      </c>
      <c r="AL596" s="20" t="str">
        <f>IF(E596="","",SUM( INDEX($I$9, 1) : I596))</f>
        <v/>
      </c>
      <c r="AM596" s="20" t="str">
        <f t="shared" si="352"/>
        <v/>
      </c>
      <c r="AN596" s="20" t="str">
        <f>IF(E596="","",SUM( INDEX($AM$9, 1) : AM596))</f>
        <v/>
      </c>
      <c r="AO596" s="43" t="str">
        <f t="shared" si="353"/>
        <v/>
      </c>
      <c r="AP596" s="43" t="str">
        <f t="shared" si="354"/>
        <v/>
      </c>
      <c r="AQ596" s="35" t="str">
        <f t="shared" si="355"/>
        <v/>
      </c>
      <c r="AR596" s="35" t="str">
        <f t="shared" si="356"/>
        <v/>
      </c>
      <c r="AS596" s="35" t="str">
        <f t="shared" si="357"/>
        <v/>
      </c>
      <c r="AT596" s="35" t="str">
        <f t="shared" si="358"/>
        <v/>
      </c>
      <c r="AU596" s="35" t="str">
        <f t="shared" si="359"/>
        <v/>
      </c>
      <c r="AV596" s="35" t="str">
        <f t="shared" si="360"/>
        <v/>
      </c>
      <c r="AW596" s="58" t="str">
        <f t="shared" si="361"/>
        <v/>
      </c>
      <c r="AX596" s="62" t="str">
        <f t="shared" si="362"/>
        <v/>
      </c>
      <c r="AY596" s="62" t="str">
        <f t="shared" si="363"/>
        <v/>
      </c>
      <c r="AZ596" s="62" t="str">
        <f t="shared" si="364"/>
        <v/>
      </c>
      <c r="BA596" s="62" t="str">
        <f t="shared" si="365"/>
        <v/>
      </c>
      <c r="BB596" s="62" t="str">
        <f t="shared" si="366"/>
        <v/>
      </c>
      <c r="BC596" s="62" t="str">
        <f t="shared" si="367"/>
        <v/>
      </c>
      <c r="BD596" s="69" t="str">
        <f t="shared" si="368"/>
        <v/>
      </c>
      <c r="BE596" s="69" t="str">
        <f t="shared" si="369"/>
        <v/>
      </c>
      <c r="BF596" s="69" t="str">
        <f>IF(Z596=Z597,"",SUM(AW$9:AW596)-SUM(BF$9:BF595))</f>
        <v/>
      </c>
      <c r="BG596" s="12">
        <f t="shared" si="334"/>
        <v>588</v>
      </c>
    </row>
    <row r="597" spans="1:59" ht="20.100000000000001" customHeight="1">
      <c r="A597" s="13">
        <f t="shared" si="333"/>
        <v>589</v>
      </c>
      <c r="B597" s="153"/>
      <c r="C597" s="33"/>
      <c r="D597" s="33"/>
      <c r="E597" s="154"/>
      <c r="F597" s="155"/>
      <c r="G597" s="156"/>
      <c r="H597" s="19" t="str">
        <f t="shared" si="335"/>
        <v/>
      </c>
      <c r="I597" s="157"/>
      <c r="J597" s="19" t="str">
        <f t="shared" si="336"/>
        <v/>
      </c>
      <c r="K597" s="33"/>
      <c r="L597" s="34"/>
      <c r="M597" s="34"/>
      <c r="N597" s="19" t="str">
        <f t="shared" si="337"/>
        <v/>
      </c>
      <c r="O597" s="157"/>
      <c r="P597" s="19" t="str">
        <f t="shared" si="338"/>
        <v/>
      </c>
      <c r="Q597" s="19" t="str">
        <f t="shared" si="339"/>
        <v/>
      </c>
      <c r="R597" s="22"/>
      <c r="S597" s="33"/>
      <c r="T597" s="35" t="str">
        <f>IF(E597="","",Instructions!$B$5)</f>
        <v/>
      </c>
      <c r="U597" s="75" t="str">
        <f>IF(E597="","",Instructions!$C$5)</f>
        <v/>
      </c>
      <c r="V597" s="87" t="str">
        <f t="shared" si="340"/>
        <v/>
      </c>
      <c r="W597" s="72" t="str">
        <f>IF(E597="","",VLOOKUP(D597,Supervisors!$B$9:$F$32,5,FALSE))</f>
        <v/>
      </c>
      <c r="X597" s="72" t="str">
        <f>IF(E597="","",VLOOKUP(D597,Supervisors!$B$9:$G$32,6,FALSE))</f>
        <v/>
      </c>
      <c r="Y597" s="20" t="str">
        <f t="shared" si="341"/>
        <v/>
      </c>
      <c r="Z597" s="20" t="str">
        <f t="shared" si="342"/>
        <v/>
      </c>
      <c r="AA597" s="20" t="str">
        <f t="shared" si="343"/>
        <v/>
      </c>
      <c r="AB597" s="20" t="str">
        <f t="shared" si="344"/>
        <v/>
      </c>
      <c r="AC597" s="20" t="str">
        <f t="shared" si="345"/>
        <v/>
      </c>
      <c r="AD597" s="20" t="str">
        <f t="shared" si="346"/>
        <v/>
      </c>
      <c r="AE597" s="20" t="str">
        <f>IF(E597="","",SUM( INDEX( $H$9, 1) : H597))</f>
        <v/>
      </c>
      <c r="AF597" s="20" t="str">
        <f t="shared" si="347"/>
        <v/>
      </c>
      <c r="AG597" s="20" t="str">
        <f>IF(E597="","",SUM($AF$9:AF597))</f>
        <v/>
      </c>
      <c r="AH597" s="43" t="str">
        <f t="shared" si="348"/>
        <v/>
      </c>
      <c r="AI597" s="20" t="str">
        <f t="shared" si="349"/>
        <v/>
      </c>
      <c r="AJ597" s="20" t="str">
        <f t="shared" si="350"/>
        <v/>
      </c>
      <c r="AK597" s="20" t="str">
        <f t="shared" si="351"/>
        <v/>
      </c>
      <c r="AL597" s="20" t="str">
        <f>IF(E597="","",SUM( INDEX($I$9, 1) : I597))</f>
        <v/>
      </c>
      <c r="AM597" s="20" t="str">
        <f t="shared" si="352"/>
        <v/>
      </c>
      <c r="AN597" s="20" t="str">
        <f>IF(E597="","",SUM( INDEX($AM$9, 1) : AM597))</f>
        <v/>
      </c>
      <c r="AO597" s="43" t="str">
        <f t="shared" si="353"/>
        <v/>
      </c>
      <c r="AP597" s="43" t="str">
        <f t="shared" si="354"/>
        <v/>
      </c>
      <c r="AQ597" s="35" t="str">
        <f t="shared" si="355"/>
        <v/>
      </c>
      <c r="AR597" s="35" t="str">
        <f t="shared" si="356"/>
        <v/>
      </c>
      <c r="AS597" s="35" t="str">
        <f t="shared" si="357"/>
        <v/>
      </c>
      <c r="AT597" s="35" t="str">
        <f t="shared" si="358"/>
        <v/>
      </c>
      <c r="AU597" s="35" t="str">
        <f t="shared" si="359"/>
        <v/>
      </c>
      <c r="AV597" s="35" t="str">
        <f t="shared" si="360"/>
        <v/>
      </c>
      <c r="AW597" s="58" t="str">
        <f t="shared" si="361"/>
        <v/>
      </c>
      <c r="AX597" s="62" t="str">
        <f t="shared" si="362"/>
        <v/>
      </c>
      <c r="AY597" s="62" t="str">
        <f t="shared" si="363"/>
        <v/>
      </c>
      <c r="AZ597" s="62" t="str">
        <f t="shared" si="364"/>
        <v/>
      </c>
      <c r="BA597" s="62" t="str">
        <f t="shared" si="365"/>
        <v/>
      </c>
      <c r="BB597" s="62" t="str">
        <f t="shared" si="366"/>
        <v/>
      </c>
      <c r="BC597" s="62" t="str">
        <f t="shared" si="367"/>
        <v/>
      </c>
      <c r="BD597" s="69" t="str">
        <f t="shared" si="368"/>
        <v/>
      </c>
      <c r="BE597" s="69" t="str">
        <f t="shared" si="369"/>
        <v/>
      </c>
      <c r="BF597" s="69" t="str">
        <f>IF(Z597=Z598,"",SUM(AW$9:AW597)-SUM(BF$9:BF596))</f>
        <v/>
      </c>
      <c r="BG597" s="12">
        <f t="shared" si="334"/>
        <v>589</v>
      </c>
    </row>
    <row r="598" spans="1:59" ht="20.100000000000001" customHeight="1">
      <c r="A598" s="13">
        <f t="shared" si="333"/>
        <v>590</v>
      </c>
      <c r="B598" s="153"/>
      <c r="C598" s="33"/>
      <c r="D598" s="33"/>
      <c r="E598" s="154"/>
      <c r="F598" s="155"/>
      <c r="G598" s="156"/>
      <c r="H598" s="19" t="str">
        <f t="shared" si="335"/>
        <v/>
      </c>
      <c r="I598" s="157"/>
      <c r="J598" s="19" t="str">
        <f t="shared" si="336"/>
        <v/>
      </c>
      <c r="K598" s="33"/>
      <c r="L598" s="34"/>
      <c r="M598" s="34"/>
      <c r="N598" s="19" t="str">
        <f t="shared" si="337"/>
        <v/>
      </c>
      <c r="O598" s="157"/>
      <c r="P598" s="19" t="str">
        <f t="shared" si="338"/>
        <v/>
      </c>
      <c r="Q598" s="19" t="str">
        <f t="shared" si="339"/>
        <v/>
      </c>
      <c r="R598" s="22"/>
      <c r="S598" s="33"/>
      <c r="T598" s="35" t="str">
        <f>IF(E598="","",Instructions!$B$5)</f>
        <v/>
      </c>
      <c r="U598" s="75" t="str">
        <f>IF(E598="","",Instructions!$C$5)</f>
        <v/>
      </c>
      <c r="V598" s="87" t="str">
        <f t="shared" si="340"/>
        <v/>
      </c>
      <c r="W598" s="72" t="str">
        <f>IF(E598="","",VLOOKUP(D598,Supervisors!$B$9:$F$32,5,FALSE))</f>
        <v/>
      </c>
      <c r="X598" s="72" t="str">
        <f>IF(E598="","",VLOOKUP(D598,Supervisors!$B$9:$G$32,6,FALSE))</f>
        <v/>
      </c>
      <c r="Y598" s="20" t="str">
        <f t="shared" si="341"/>
        <v/>
      </c>
      <c r="Z598" s="20" t="str">
        <f t="shared" si="342"/>
        <v/>
      </c>
      <c r="AA598" s="20" t="str">
        <f t="shared" si="343"/>
        <v/>
      </c>
      <c r="AB598" s="20" t="str">
        <f t="shared" si="344"/>
        <v/>
      </c>
      <c r="AC598" s="20" t="str">
        <f t="shared" si="345"/>
        <v/>
      </c>
      <c r="AD598" s="20" t="str">
        <f t="shared" si="346"/>
        <v/>
      </c>
      <c r="AE598" s="20" t="str">
        <f>IF(E598="","",SUM( INDEX( $H$9, 1) : H598))</f>
        <v/>
      </c>
      <c r="AF598" s="20" t="str">
        <f t="shared" si="347"/>
        <v/>
      </c>
      <c r="AG598" s="20" t="str">
        <f>IF(E598="","",SUM($AF$9:AF598))</f>
        <v/>
      </c>
      <c r="AH598" s="43" t="str">
        <f t="shared" si="348"/>
        <v/>
      </c>
      <c r="AI598" s="20" t="str">
        <f t="shared" si="349"/>
        <v/>
      </c>
      <c r="AJ598" s="20" t="str">
        <f t="shared" si="350"/>
        <v/>
      </c>
      <c r="AK598" s="20" t="str">
        <f t="shared" si="351"/>
        <v/>
      </c>
      <c r="AL598" s="20" t="str">
        <f>IF(E598="","",SUM( INDEX($I$9, 1) : I598))</f>
        <v/>
      </c>
      <c r="AM598" s="20" t="str">
        <f t="shared" si="352"/>
        <v/>
      </c>
      <c r="AN598" s="20" t="str">
        <f>IF(E598="","",SUM( INDEX($AM$9, 1) : AM598))</f>
        <v/>
      </c>
      <c r="AO598" s="43" t="str">
        <f t="shared" si="353"/>
        <v/>
      </c>
      <c r="AP598" s="43" t="str">
        <f t="shared" si="354"/>
        <v/>
      </c>
      <c r="AQ598" s="35" t="str">
        <f t="shared" si="355"/>
        <v/>
      </c>
      <c r="AR598" s="35" t="str">
        <f t="shared" si="356"/>
        <v/>
      </c>
      <c r="AS598" s="35" t="str">
        <f t="shared" si="357"/>
        <v/>
      </c>
      <c r="AT598" s="35" t="str">
        <f t="shared" si="358"/>
        <v/>
      </c>
      <c r="AU598" s="35" t="str">
        <f t="shared" si="359"/>
        <v/>
      </c>
      <c r="AV598" s="35" t="str">
        <f t="shared" si="360"/>
        <v/>
      </c>
      <c r="AW598" s="58" t="str">
        <f t="shared" si="361"/>
        <v/>
      </c>
      <c r="AX598" s="62" t="str">
        <f t="shared" si="362"/>
        <v/>
      </c>
      <c r="AY598" s="62" t="str">
        <f t="shared" si="363"/>
        <v/>
      </c>
      <c r="AZ598" s="62" t="str">
        <f t="shared" si="364"/>
        <v/>
      </c>
      <c r="BA598" s="62" t="str">
        <f t="shared" si="365"/>
        <v/>
      </c>
      <c r="BB598" s="62" t="str">
        <f t="shared" si="366"/>
        <v/>
      </c>
      <c r="BC598" s="62" t="str">
        <f t="shared" si="367"/>
        <v/>
      </c>
      <c r="BD598" s="69" t="str">
        <f t="shared" si="368"/>
        <v/>
      </c>
      <c r="BE598" s="69" t="str">
        <f t="shared" si="369"/>
        <v/>
      </c>
      <c r="BF598" s="69" t="str">
        <f>IF(Z598=Z599,"",SUM(AW$9:AW598)-SUM(BF$9:BF597))</f>
        <v/>
      </c>
      <c r="BG598" s="12">
        <f t="shared" si="334"/>
        <v>590</v>
      </c>
    </row>
    <row r="599" spans="1:59" ht="20.100000000000001" customHeight="1">
      <c r="A599" s="13">
        <f t="shared" si="333"/>
        <v>591</v>
      </c>
      <c r="B599" s="153"/>
      <c r="C599" s="33"/>
      <c r="D599" s="33"/>
      <c r="E599" s="154"/>
      <c r="F599" s="155"/>
      <c r="G599" s="156"/>
      <c r="H599" s="19" t="str">
        <f t="shared" si="335"/>
        <v/>
      </c>
      <c r="I599" s="157"/>
      <c r="J599" s="19" t="str">
        <f t="shared" si="336"/>
        <v/>
      </c>
      <c r="K599" s="33"/>
      <c r="L599" s="34"/>
      <c r="M599" s="34"/>
      <c r="N599" s="19" t="str">
        <f t="shared" si="337"/>
        <v/>
      </c>
      <c r="O599" s="157"/>
      <c r="P599" s="19" t="str">
        <f t="shared" si="338"/>
        <v/>
      </c>
      <c r="Q599" s="19" t="str">
        <f t="shared" si="339"/>
        <v/>
      </c>
      <c r="R599" s="22"/>
      <c r="S599" s="33"/>
      <c r="T599" s="35" t="str">
        <f>IF(E599="","",Instructions!$B$5)</f>
        <v/>
      </c>
      <c r="U599" s="75" t="str">
        <f>IF(E599="","",Instructions!$C$5)</f>
        <v/>
      </c>
      <c r="V599" s="87" t="str">
        <f t="shared" si="340"/>
        <v/>
      </c>
      <c r="W599" s="72" t="str">
        <f>IF(E599="","",VLOOKUP(D599,Supervisors!$B$9:$F$32,5,FALSE))</f>
        <v/>
      </c>
      <c r="X599" s="72" t="str">
        <f>IF(E599="","",VLOOKUP(D599,Supervisors!$B$9:$G$32,6,FALSE))</f>
        <v/>
      </c>
      <c r="Y599" s="20" t="str">
        <f t="shared" si="341"/>
        <v/>
      </c>
      <c r="Z599" s="20" t="str">
        <f t="shared" si="342"/>
        <v/>
      </c>
      <c r="AA599" s="20" t="str">
        <f t="shared" si="343"/>
        <v/>
      </c>
      <c r="AB599" s="20" t="str">
        <f t="shared" si="344"/>
        <v/>
      </c>
      <c r="AC599" s="20" t="str">
        <f t="shared" si="345"/>
        <v/>
      </c>
      <c r="AD599" s="20" t="str">
        <f t="shared" si="346"/>
        <v/>
      </c>
      <c r="AE599" s="20" t="str">
        <f>IF(E599="","",SUM( INDEX( $H$9, 1) : H599))</f>
        <v/>
      </c>
      <c r="AF599" s="20" t="str">
        <f t="shared" si="347"/>
        <v/>
      </c>
      <c r="AG599" s="20" t="str">
        <f>IF(E599="","",SUM($AF$9:AF599))</f>
        <v/>
      </c>
      <c r="AH599" s="43" t="str">
        <f t="shared" si="348"/>
        <v/>
      </c>
      <c r="AI599" s="20" t="str">
        <f t="shared" si="349"/>
        <v/>
      </c>
      <c r="AJ599" s="20" t="str">
        <f t="shared" si="350"/>
        <v/>
      </c>
      <c r="AK599" s="20" t="str">
        <f t="shared" si="351"/>
        <v/>
      </c>
      <c r="AL599" s="20" t="str">
        <f>IF(E599="","",SUM( INDEX($I$9, 1) : I599))</f>
        <v/>
      </c>
      <c r="AM599" s="20" t="str">
        <f t="shared" si="352"/>
        <v/>
      </c>
      <c r="AN599" s="20" t="str">
        <f>IF(E599="","",SUM( INDEX($AM$9, 1) : AM599))</f>
        <v/>
      </c>
      <c r="AO599" s="43" t="str">
        <f t="shared" si="353"/>
        <v/>
      </c>
      <c r="AP599" s="43" t="str">
        <f t="shared" si="354"/>
        <v/>
      </c>
      <c r="AQ599" s="35" t="str">
        <f t="shared" si="355"/>
        <v/>
      </c>
      <c r="AR599" s="35" t="str">
        <f t="shared" si="356"/>
        <v/>
      </c>
      <c r="AS599" s="35" t="str">
        <f t="shared" si="357"/>
        <v/>
      </c>
      <c r="AT599" s="35" t="str">
        <f t="shared" si="358"/>
        <v/>
      </c>
      <c r="AU599" s="35" t="str">
        <f t="shared" si="359"/>
        <v/>
      </c>
      <c r="AV599" s="35" t="str">
        <f t="shared" si="360"/>
        <v/>
      </c>
      <c r="AW599" s="58" t="str">
        <f t="shared" si="361"/>
        <v/>
      </c>
      <c r="AX599" s="62" t="str">
        <f t="shared" si="362"/>
        <v/>
      </c>
      <c r="AY599" s="62" t="str">
        <f t="shared" si="363"/>
        <v/>
      </c>
      <c r="AZ599" s="62" t="str">
        <f t="shared" si="364"/>
        <v/>
      </c>
      <c r="BA599" s="62" t="str">
        <f t="shared" si="365"/>
        <v/>
      </c>
      <c r="BB599" s="62" t="str">
        <f t="shared" si="366"/>
        <v/>
      </c>
      <c r="BC599" s="62" t="str">
        <f t="shared" si="367"/>
        <v/>
      </c>
      <c r="BD599" s="69" t="str">
        <f t="shared" si="368"/>
        <v/>
      </c>
      <c r="BE599" s="69" t="str">
        <f t="shared" si="369"/>
        <v/>
      </c>
      <c r="BF599" s="69" t="str">
        <f>IF(Z599=Z600,"",SUM(AW$9:AW599)-SUM(BF$9:BF598))</f>
        <v/>
      </c>
      <c r="BG599" s="12">
        <f t="shared" si="334"/>
        <v>591</v>
      </c>
    </row>
    <row r="600" spans="1:59" ht="20.100000000000001" customHeight="1">
      <c r="A600" s="13">
        <f t="shared" si="333"/>
        <v>592</v>
      </c>
      <c r="B600" s="153"/>
      <c r="C600" s="33"/>
      <c r="D600" s="33"/>
      <c r="E600" s="154"/>
      <c r="F600" s="155"/>
      <c r="G600" s="156"/>
      <c r="H600" s="19" t="str">
        <f t="shared" si="335"/>
        <v/>
      </c>
      <c r="I600" s="157"/>
      <c r="J600" s="19" t="str">
        <f t="shared" si="336"/>
        <v/>
      </c>
      <c r="K600" s="33"/>
      <c r="L600" s="34"/>
      <c r="M600" s="34"/>
      <c r="N600" s="19" t="str">
        <f t="shared" si="337"/>
        <v/>
      </c>
      <c r="O600" s="157"/>
      <c r="P600" s="19" t="str">
        <f t="shared" si="338"/>
        <v/>
      </c>
      <c r="Q600" s="19" t="str">
        <f t="shared" si="339"/>
        <v/>
      </c>
      <c r="R600" s="22"/>
      <c r="S600" s="33"/>
      <c r="T600" s="35" t="str">
        <f>IF(E600="","",Instructions!$B$5)</f>
        <v/>
      </c>
      <c r="U600" s="75" t="str">
        <f>IF(E600="","",Instructions!$C$5)</f>
        <v/>
      </c>
      <c r="V600" s="87" t="str">
        <f t="shared" si="340"/>
        <v/>
      </c>
      <c r="W600" s="72" t="str">
        <f>IF(E600="","",VLOOKUP(D600,Supervisors!$B$9:$F$32,5,FALSE))</f>
        <v/>
      </c>
      <c r="X600" s="72" t="str">
        <f>IF(E600="","",VLOOKUP(D600,Supervisors!$B$9:$G$32,6,FALSE))</f>
        <v/>
      </c>
      <c r="Y600" s="20" t="str">
        <f t="shared" si="341"/>
        <v/>
      </c>
      <c r="Z600" s="20" t="str">
        <f t="shared" si="342"/>
        <v/>
      </c>
      <c r="AA600" s="20" t="str">
        <f t="shared" si="343"/>
        <v/>
      </c>
      <c r="AB600" s="20" t="str">
        <f t="shared" si="344"/>
        <v/>
      </c>
      <c r="AC600" s="20" t="str">
        <f t="shared" si="345"/>
        <v/>
      </c>
      <c r="AD600" s="20" t="str">
        <f t="shared" si="346"/>
        <v/>
      </c>
      <c r="AE600" s="20" t="str">
        <f>IF(E600="","",SUM( INDEX( $H$9, 1) : H600))</f>
        <v/>
      </c>
      <c r="AF600" s="20" t="str">
        <f t="shared" si="347"/>
        <v/>
      </c>
      <c r="AG600" s="20" t="str">
        <f>IF(E600="","",SUM($AF$9:AF600))</f>
        <v/>
      </c>
      <c r="AH600" s="43" t="str">
        <f t="shared" si="348"/>
        <v/>
      </c>
      <c r="AI600" s="20" t="str">
        <f t="shared" si="349"/>
        <v/>
      </c>
      <c r="AJ600" s="20" t="str">
        <f t="shared" si="350"/>
        <v/>
      </c>
      <c r="AK600" s="20" t="str">
        <f t="shared" si="351"/>
        <v/>
      </c>
      <c r="AL600" s="20" t="str">
        <f>IF(E600="","",SUM( INDEX($I$9, 1) : I600))</f>
        <v/>
      </c>
      <c r="AM600" s="20" t="str">
        <f t="shared" si="352"/>
        <v/>
      </c>
      <c r="AN600" s="20" t="str">
        <f>IF(E600="","",SUM( INDEX($AM$9, 1) : AM600))</f>
        <v/>
      </c>
      <c r="AO600" s="43" t="str">
        <f t="shared" si="353"/>
        <v/>
      </c>
      <c r="AP600" s="43" t="str">
        <f t="shared" si="354"/>
        <v/>
      </c>
      <c r="AQ600" s="35" t="str">
        <f t="shared" si="355"/>
        <v/>
      </c>
      <c r="AR600" s="35" t="str">
        <f t="shared" si="356"/>
        <v/>
      </c>
      <c r="AS600" s="35" t="str">
        <f t="shared" si="357"/>
        <v/>
      </c>
      <c r="AT600" s="35" t="str">
        <f t="shared" si="358"/>
        <v/>
      </c>
      <c r="AU600" s="35" t="str">
        <f t="shared" si="359"/>
        <v/>
      </c>
      <c r="AV600" s="35" t="str">
        <f t="shared" si="360"/>
        <v/>
      </c>
      <c r="AW600" s="58" t="str">
        <f t="shared" si="361"/>
        <v/>
      </c>
      <c r="AX600" s="62" t="str">
        <f t="shared" si="362"/>
        <v/>
      </c>
      <c r="AY600" s="62" t="str">
        <f t="shared" si="363"/>
        <v/>
      </c>
      <c r="AZ600" s="62" t="str">
        <f t="shared" si="364"/>
        <v/>
      </c>
      <c r="BA600" s="62" t="str">
        <f t="shared" si="365"/>
        <v/>
      </c>
      <c r="BB600" s="62" t="str">
        <f t="shared" si="366"/>
        <v/>
      </c>
      <c r="BC600" s="62" t="str">
        <f t="shared" si="367"/>
        <v/>
      </c>
      <c r="BD600" s="69" t="str">
        <f t="shared" si="368"/>
        <v/>
      </c>
      <c r="BE600" s="69" t="str">
        <f t="shared" si="369"/>
        <v/>
      </c>
      <c r="BF600" s="69" t="str">
        <f>IF(Z600=Z601,"",SUM(AW$9:AW600)-SUM(BF$9:BF599))</f>
        <v/>
      </c>
      <c r="BG600" s="12">
        <f t="shared" si="334"/>
        <v>592</v>
      </c>
    </row>
    <row r="601" spans="1:59" ht="20.100000000000001" customHeight="1">
      <c r="A601" s="13">
        <f t="shared" si="333"/>
        <v>593</v>
      </c>
      <c r="B601" s="153"/>
      <c r="C601" s="33"/>
      <c r="D601" s="33"/>
      <c r="E601" s="154"/>
      <c r="F601" s="155"/>
      <c r="G601" s="156"/>
      <c r="H601" s="19" t="str">
        <f t="shared" si="335"/>
        <v/>
      </c>
      <c r="I601" s="157"/>
      <c r="J601" s="19" t="str">
        <f t="shared" si="336"/>
        <v/>
      </c>
      <c r="K601" s="33"/>
      <c r="L601" s="34"/>
      <c r="M601" s="34"/>
      <c r="N601" s="19" t="str">
        <f t="shared" si="337"/>
        <v/>
      </c>
      <c r="O601" s="157"/>
      <c r="P601" s="19" t="str">
        <f t="shared" si="338"/>
        <v/>
      </c>
      <c r="Q601" s="19" t="str">
        <f t="shared" si="339"/>
        <v/>
      </c>
      <c r="R601" s="22"/>
      <c r="S601" s="33"/>
      <c r="T601" s="35" t="str">
        <f>IF(E601="","",Instructions!$B$5)</f>
        <v/>
      </c>
      <c r="U601" s="75" t="str">
        <f>IF(E601="","",Instructions!$C$5)</f>
        <v/>
      </c>
      <c r="V601" s="87" t="str">
        <f t="shared" si="340"/>
        <v/>
      </c>
      <c r="W601" s="72" t="str">
        <f>IF(E601="","",VLOOKUP(D601,Supervisors!$B$9:$F$32,5,FALSE))</f>
        <v/>
      </c>
      <c r="X601" s="72" t="str">
        <f>IF(E601="","",VLOOKUP(D601,Supervisors!$B$9:$G$32,6,FALSE))</f>
        <v/>
      </c>
      <c r="Y601" s="20" t="str">
        <f t="shared" si="341"/>
        <v/>
      </c>
      <c r="Z601" s="20" t="str">
        <f t="shared" si="342"/>
        <v/>
      </c>
      <c r="AA601" s="20" t="str">
        <f t="shared" si="343"/>
        <v/>
      </c>
      <c r="AB601" s="20" t="str">
        <f t="shared" si="344"/>
        <v/>
      </c>
      <c r="AC601" s="20" t="str">
        <f t="shared" si="345"/>
        <v/>
      </c>
      <c r="AD601" s="20" t="str">
        <f t="shared" si="346"/>
        <v/>
      </c>
      <c r="AE601" s="20" t="str">
        <f>IF(E601="","",SUM( INDEX( $H$9, 1) : H601))</f>
        <v/>
      </c>
      <c r="AF601" s="20" t="str">
        <f t="shared" si="347"/>
        <v/>
      </c>
      <c r="AG601" s="20" t="str">
        <f>IF(E601="","",SUM($AF$9:AF601))</f>
        <v/>
      </c>
      <c r="AH601" s="43" t="str">
        <f t="shared" si="348"/>
        <v/>
      </c>
      <c r="AI601" s="20" t="str">
        <f t="shared" si="349"/>
        <v/>
      </c>
      <c r="AJ601" s="20" t="str">
        <f t="shared" si="350"/>
        <v/>
      </c>
      <c r="AK601" s="20" t="str">
        <f t="shared" si="351"/>
        <v/>
      </c>
      <c r="AL601" s="20" t="str">
        <f>IF(E601="","",SUM( INDEX($I$9, 1) : I601))</f>
        <v/>
      </c>
      <c r="AM601" s="20" t="str">
        <f t="shared" si="352"/>
        <v/>
      </c>
      <c r="AN601" s="20" t="str">
        <f>IF(E601="","",SUM( INDEX($AM$9, 1) : AM601))</f>
        <v/>
      </c>
      <c r="AO601" s="43" t="str">
        <f t="shared" si="353"/>
        <v/>
      </c>
      <c r="AP601" s="43" t="str">
        <f t="shared" si="354"/>
        <v/>
      </c>
      <c r="AQ601" s="35" t="str">
        <f t="shared" si="355"/>
        <v/>
      </c>
      <c r="AR601" s="35" t="str">
        <f t="shared" si="356"/>
        <v/>
      </c>
      <c r="AS601" s="35" t="str">
        <f t="shared" si="357"/>
        <v/>
      </c>
      <c r="AT601" s="35" t="str">
        <f t="shared" si="358"/>
        <v/>
      </c>
      <c r="AU601" s="35" t="str">
        <f t="shared" si="359"/>
        <v/>
      </c>
      <c r="AV601" s="35" t="str">
        <f t="shared" si="360"/>
        <v/>
      </c>
      <c r="AW601" s="58" t="str">
        <f t="shared" si="361"/>
        <v/>
      </c>
      <c r="AX601" s="62" t="str">
        <f t="shared" si="362"/>
        <v/>
      </c>
      <c r="AY601" s="62" t="str">
        <f t="shared" si="363"/>
        <v/>
      </c>
      <c r="AZ601" s="62" t="str">
        <f t="shared" si="364"/>
        <v/>
      </c>
      <c r="BA601" s="62" t="str">
        <f t="shared" si="365"/>
        <v/>
      </c>
      <c r="BB601" s="62" t="str">
        <f t="shared" si="366"/>
        <v/>
      </c>
      <c r="BC601" s="62" t="str">
        <f t="shared" si="367"/>
        <v/>
      </c>
      <c r="BD601" s="69" t="str">
        <f t="shared" si="368"/>
        <v/>
      </c>
      <c r="BE601" s="69" t="str">
        <f t="shared" si="369"/>
        <v/>
      </c>
      <c r="BF601" s="69" t="str">
        <f>IF(Z601=Z602,"",SUM(AW$9:AW601)-SUM(BF$9:BF600))</f>
        <v/>
      </c>
      <c r="BG601" s="12">
        <f t="shared" si="334"/>
        <v>593</v>
      </c>
    </row>
    <row r="602" spans="1:59" ht="20.100000000000001" customHeight="1">
      <c r="A602" s="13">
        <f t="shared" si="333"/>
        <v>594</v>
      </c>
      <c r="B602" s="153"/>
      <c r="C602" s="33"/>
      <c r="D602" s="33"/>
      <c r="E602" s="154"/>
      <c r="F602" s="155"/>
      <c r="G602" s="156"/>
      <c r="H602" s="19" t="str">
        <f t="shared" si="335"/>
        <v/>
      </c>
      <c r="I602" s="157"/>
      <c r="J602" s="19" t="str">
        <f t="shared" si="336"/>
        <v/>
      </c>
      <c r="K602" s="33"/>
      <c r="L602" s="34"/>
      <c r="M602" s="34"/>
      <c r="N602" s="19" t="str">
        <f t="shared" si="337"/>
        <v/>
      </c>
      <c r="O602" s="157"/>
      <c r="P602" s="19" t="str">
        <f t="shared" si="338"/>
        <v/>
      </c>
      <c r="Q602" s="19" t="str">
        <f t="shared" si="339"/>
        <v/>
      </c>
      <c r="R602" s="22"/>
      <c r="S602" s="33"/>
      <c r="T602" s="35" t="str">
        <f>IF(E602="","",Instructions!$B$5)</f>
        <v/>
      </c>
      <c r="U602" s="75" t="str">
        <f>IF(E602="","",Instructions!$C$5)</f>
        <v/>
      </c>
      <c r="V602" s="87" t="str">
        <f t="shared" si="340"/>
        <v/>
      </c>
      <c r="W602" s="72" t="str">
        <f>IF(E602="","",VLOOKUP(D602,Supervisors!$B$9:$F$32,5,FALSE))</f>
        <v/>
      </c>
      <c r="X602" s="72" t="str">
        <f>IF(E602="","",VLOOKUP(D602,Supervisors!$B$9:$G$32,6,FALSE))</f>
        <v/>
      </c>
      <c r="Y602" s="20" t="str">
        <f t="shared" si="341"/>
        <v/>
      </c>
      <c r="Z602" s="20" t="str">
        <f t="shared" si="342"/>
        <v/>
      </c>
      <c r="AA602" s="20" t="str">
        <f t="shared" si="343"/>
        <v/>
      </c>
      <c r="AB602" s="20" t="str">
        <f t="shared" si="344"/>
        <v/>
      </c>
      <c r="AC602" s="20" t="str">
        <f t="shared" si="345"/>
        <v/>
      </c>
      <c r="AD602" s="20" t="str">
        <f t="shared" si="346"/>
        <v/>
      </c>
      <c r="AE602" s="20" t="str">
        <f>IF(E602="","",SUM( INDEX( $H$9, 1) : H602))</f>
        <v/>
      </c>
      <c r="AF602" s="20" t="str">
        <f t="shared" si="347"/>
        <v/>
      </c>
      <c r="AG602" s="20" t="str">
        <f>IF(E602="","",SUM($AF$9:AF602))</f>
        <v/>
      </c>
      <c r="AH602" s="43" t="str">
        <f t="shared" si="348"/>
        <v/>
      </c>
      <c r="AI602" s="20" t="str">
        <f t="shared" si="349"/>
        <v/>
      </c>
      <c r="AJ602" s="20" t="str">
        <f t="shared" si="350"/>
        <v/>
      </c>
      <c r="AK602" s="20" t="str">
        <f t="shared" si="351"/>
        <v/>
      </c>
      <c r="AL602" s="20" t="str">
        <f>IF(E602="","",SUM( INDEX($I$9, 1) : I602))</f>
        <v/>
      </c>
      <c r="AM602" s="20" t="str">
        <f t="shared" si="352"/>
        <v/>
      </c>
      <c r="AN602" s="20" t="str">
        <f>IF(E602="","",SUM( INDEX($AM$9, 1) : AM602))</f>
        <v/>
      </c>
      <c r="AO602" s="43" t="str">
        <f t="shared" si="353"/>
        <v/>
      </c>
      <c r="AP602" s="43" t="str">
        <f t="shared" si="354"/>
        <v/>
      </c>
      <c r="AQ602" s="35" t="str">
        <f t="shared" si="355"/>
        <v/>
      </c>
      <c r="AR602" s="35" t="str">
        <f t="shared" si="356"/>
        <v/>
      </c>
      <c r="AS602" s="35" t="str">
        <f t="shared" si="357"/>
        <v/>
      </c>
      <c r="AT602" s="35" t="str">
        <f t="shared" si="358"/>
        <v/>
      </c>
      <c r="AU602" s="35" t="str">
        <f t="shared" si="359"/>
        <v/>
      </c>
      <c r="AV602" s="35" t="str">
        <f t="shared" si="360"/>
        <v/>
      </c>
      <c r="AW602" s="58" t="str">
        <f t="shared" si="361"/>
        <v/>
      </c>
      <c r="AX602" s="62" t="str">
        <f t="shared" si="362"/>
        <v/>
      </c>
      <c r="AY602" s="62" t="str">
        <f t="shared" si="363"/>
        <v/>
      </c>
      <c r="AZ602" s="62" t="str">
        <f t="shared" si="364"/>
        <v/>
      </c>
      <c r="BA602" s="62" t="str">
        <f t="shared" si="365"/>
        <v/>
      </c>
      <c r="BB602" s="62" t="str">
        <f t="shared" si="366"/>
        <v/>
      </c>
      <c r="BC602" s="62" t="str">
        <f t="shared" si="367"/>
        <v/>
      </c>
      <c r="BD602" s="69" t="str">
        <f t="shared" si="368"/>
        <v/>
      </c>
      <c r="BE602" s="69" t="str">
        <f t="shared" si="369"/>
        <v/>
      </c>
      <c r="BF602" s="69" t="str">
        <f>IF(Z602=Z603,"",SUM(AW$9:AW602)-SUM(BF$9:BF601))</f>
        <v/>
      </c>
      <c r="BG602" s="12">
        <f t="shared" si="334"/>
        <v>594</v>
      </c>
    </row>
    <row r="603" spans="1:59" ht="20.100000000000001" customHeight="1">
      <c r="A603" s="13">
        <f t="shared" si="333"/>
        <v>595</v>
      </c>
      <c r="B603" s="153"/>
      <c r="C603" s="33"/>
      <c r="D603" s="33"/>
      <c r="E603" s="154"/>
      <c r="F603" s="155"/>
      <c r="G603" s="156"/>
      <c r="H603" s="19" t="str">
        <f t="shared" si="335"/>
        <v/>
      </c>
      <c r="I603" s="157"/>
      <c r="J603" s="19" t="str">
        <f t="shared" si="336"/>
        <v/>
      </c>
      <c r="K603" s="33"/>
      <c r="L603" s="34"/>
      <c r="M603" s="34"/>
      <c r="N603" s="19" t="str">
        <f t="shared" si="337"/>
        <v/>
      </c>
      <c r="O603" s="157"/>
      <c r="P603" s="19" t="str">
        <f t="shared" si="338"/>
        <v/>
      </c>
      <c r="Q603" s="19" t="str">
        <f t="shared" si="339"/>
        <v/>
      </c>
      <c r="R603" s="22"/>
      <c r="S603" s="33"/>
      <c r="T603" s="35" t="str">
        <f>IF(E603="","",Instructions!$B$5)</f>
        <v/>
      </c>
      <c r="U603" s="75" t="str">
        <f>IF(E603="","",Instructions!$C$5)</f>
        <v/>
      </c>
      <c r="V603" s="87" t="str">
        <f t="shared" si="340"/>
        <v/>
      </c>
      <c r="W603" s="72" t="str">
        <f>IF(E603="","",VLOOKUP(D603,Supervisors!$B$9:$F$32,5,FALSE))</f>
        <v/>
      </c>
      <c r="X603" s="72" t="str">
        <f>IF(E603="","",VLOOKUP(D603,Supervisors!$B$9:$G$32,6,FALSE))</f>
        <v/>
      </c>
      <c r="Y603" s="20" t="str">
        <f t="shared" si="341"/>
        <v/>
      </c>
      <c r="Z603" s="20" t="str">
        <f t="shared" si="342"/>
        <v/>
      </c>
      <c r="AA603" s="20" t="str">
        <f t="shared" si="343"/>
        <v/>
      </c>
      <c r="AB603" s="20" t="str">
        <f t="shared" si="344"/>
        <v/>
      </c>
      <c r="AC603" s="20" t="str">
        <f t="shared" si="345"/>
        <v/>
      </c>
      <c r="AD603" s="20" t="str">
        <f t="shared" si="346"/>
        <v/>
      </c>
      <c r="AE603" s="20" t="str">
        <f>IF(E603="","",SUM( INDEX( $H$9, 1) : H603))</f>
        <v/>
      </c>
      <c r="AF603" s="20" t="str">
        <f t="shared" si="347"/>
        <v/>
      </c>
      <c r="AG603" s="20" t="str">
        <f>IF(E603="","",SUM($AF$9:AF603))</f>
        <v/>
      </c>
      <c r="AH603" s="43" t="str">
        <f t="shared" si="348"/>
        <v/>
      </c>
      <c r="AI603" s="20" t="str">
        <f t="shared" si="349"/>
        <v/>
      </c>
      <c r="AJ603" s="20" t="str">
        <f t="shared" si="350"/>
        <v/>
      </c>
      <c r="AK603" s="20" t="str">
        <f t="shared" si="351"/>
        <v/>
      </c>
      <c r="AL603" s="20" t="str">
        <f>IF(E603="","",SUM( INDEX($I$9, 1) : I603))</f>
        <v/>
      </c>
      <c r="AM603" s="20" t="str">
        <f t="shared" si="352"/>
        <v/>
      </c>
      <c r="AN603" s="20" t="str">
        <f>IF(E603="","",SUM( INDEX($AM$9, 1) : AM603))</f>
        <v/>
      </c>
      <c r="AO603" s="43" t="str">
        <f t="shared" si="353"/>
        <v/>
      </c>
      <c r="AP603" s="43" t="str">
        <f t="shared" si="354"/>
        <v/>
      </c>
      <c r="AQ603" s="35" t="str">
        <f t="shared" si="355"/>
        <v/>
      </c>
      <c r="AR603" s="35" t="str">
        <f t="shared" si="356"/>
        <v/>
      </c>
      <c r="AS603" s="35" t="str">
        <f t="shared" si="357"/>
        <v/>
      </c>
      <c r="AT603" s="35" t="str">
        <f t="shared" si="358"/>
        <v/>
      </c>
      <c r="AU603" s="35" t="str">
        <f t="shared" si="359"/>
        <v/>
      </c>
      <c r="AV603" s="35" t="str">
        <f t="shared" si="360"/>
        <v/>
      </c>
      <c r="AW603" s="58" t="str">
        <f t="shared" si="361"/>
        <v/>
      </c>
      <c r="AX603" s="62" t="str">
        <f t="shared" si="362"/>
        <v/>
      </c>
      <c r="AY603" s="62" t="str">
        <f t="shared" si="363"/>
        <v/>
      </c>
      <c r="AZ603" s="62" t="str">
        <f t="shared" si="364"/>
        <v/>
      </c>
      <c r="BA603" s="62" t="str">
        <f t="shared" si="365"/>
        <v/>
      </c>
      <c r="BB603" s="62" t="str">
        <f t="shared" si="366"/>
        <v/>
      </c>
      <c r="BC603" s="62" t="str">
        <f t="shared" si="367"/>
        <v/>
      </c>
      <c r="BD603" s="69" t="str">
        <f t="shared" si="368"/>
        <v/>
      </c>
      <c r="BE603" s="69" t="str">
        <f t="shared" si="369"/>
        <v/>
      </c>
      <c r="BF603" s="69" t="str">
        <f>IF(Z603=Z604,"",SUM(AW$9:AW603)-SUM(BF$9:BF602))</f>
        <v/>
      </c>
      <c r="BG603" s="12">
        <f t="shared" si="334"/>
        <v>595</v>
      </c>
    </row>
    <row r="604" spans="1:59" ht="20.100000000000001" customHeight="1">
      <c r="A604" s="13">
        <f t="shared" si="333"/>
        <v>596</v>
      </c>
      <c r="B604" s="153"/>
      <c r="C604" s="33"/>
      <c r="D604" s="33"/>
      <c r="E604" s="154"/>
      <c r="F604" s="155"/>
      <c r="G604" s="156"/>
      <c r="H604" s="19" t="str">
        <f t="shared" si="335"/>
        <v/>
      </c>
      <c r="I604" s="157"/>
      <c r="J604" s="19" t="str">
        <f t="shared" si="336"/>
        <v/>
      </c>
      <c r="K604" s="33"/>
      <c r="L604" s="34"/>
      <c r="M604" s="34"/>
      <c r="N604" s="19" t="str">
        <f t="shared" si="337"/>
        <v/>
      </c>
      <c r="O604" s="157"/>
      <c r="P604" s="19" t="str">
        <f t="shared" si="338"/>
        <v/>
      </c>
      <c r="Q604" s="19" t="str">
        <f t="shared" si="339"/>
        <v/>
      </c>
      <c r="R604" s="22"/>
      <c r="S604" s="33"/>
      <c r="T604" s="35" t="str">
        <f>IF(E604="","",Instructions!$B$5)</f>
        <v/>
      </c>
      <c r="U604" s="75" t="str">
        <f>IF(E604="","",Instructions!$C$5)</f>
        <v/>
      </c>
      <c r="V604" s="87" t="str">
        <f t="shared" si="340"/>
        <v/>
      </c>
      <c r="W604" s="72" t="str">
        <f>IF(E604="","",VLOOKUP(D604,Supervisors!$B$9:$F$32,5,FALSE))</f>
        <v/>
      </c>
      <c r="X604" s="72" t="str">
        <f>IF(E604="","",VLOOKUP(D604,Supervisors!$B$9:$G$32,6,FALSE))</f>
        <v/>
      </c>
      <c r="Y604" s="20" t="str">
        <f t="shared" si="341"/>
        <v/>
      </c>
      <c r="Z604" s="20" t="str">
        <f t="shared" si="342"/>
        <v/>
      </c>
      <c r="AA604" s="20" t="str">
        <f t="shared" si="343"/>
        <v/>
      </c>
      <c r="AB604" s="20" t="str">
        <f t="shared" si="344"/>
        <v/>
      </c>
      <c r="AC604" s="20" t="str">
        <f t="shared" si="345"/>
        <v/>
      </c>
      <c r="AD604" s="20" t="str">
        <f t="shared" si="346"/>
        <v/>
      </c>
      <c r="AE604" s="20" t="str">
        <f>IF(E604="","",SUM( INDEX( $H$9, 1) : H604))</f>
        <v/>
      </c>
      <c r="AF604" s="20" t="str">
        <f t="shared" si="347"/>
        <v/>
      </c>
      <c r="AG604" s="20" t="str">
        <f>IF(E604="","",SUM($AF$9:AF604))</f>
        <v/>
      </c>
      <c r="AH604" s="43" t="str">
        <f t="shared" si="348"/>
        <v/>
      </c>
      <c r="AI604" s="20" t="str">
        <f t="shared" si="349"/>
        <v/>
      </c>
      <c r="AJ604" s="20" t="str">
        <f t="shared" si="350"/>
        <v/>
      </c>
      <c r="AK604" s="20" t="str">
        <f t="shared" si="351"/>
        <v/>
      </c>
      <c r="AL604" s="20" t="str">
        <f>IF(E604="","",SUM( INDEX($I$9, 1) : I604))</f>
        <v/>
      </c>
      <c r="AM604" s="20" t="str">
        <f t="shared" si="352"/>
        <v/>
      </c>
      <c r="AN604" s="20" t="str">
        <f>IF(E604="","",SUM( INDEX($AM$9, 1) : AM604))</f>
        <v/>
      </c>
      <c r="AO604" s="43" t="str">
        <f t="shared" si="353"/>
        <v/>
      </c>
      <c r="AP604" s="43" t="str">
        <f t="shared" si="354"/>
        <v/>
      </c>
      <c r="AQ604" s="35" t="str">
        <f t="shared" si="355"/>
        <v/>
      </c>
      <c r="AR604" s="35" t="str">
        <f t="shared" si="356"/>
        <v/>
      </c>
      <c r="AS604" s="35" t="str">
        <f t="shared" si="357"/>
        <v/>
      </c>
      <c r="AT604" s="35" t="str">
        <f t="shared" si="358"/>
        <v/>
      </c>
      <c r="AU604" s="35" t="str">
        <f t="shared" si="359"/>
        <v/>
      </c>
      <c r="AV604" s="35" t="str">
        <f t="shared" si="360"/>
        <v/>
      </c>
      <c r="AW604" s="58" t="str">
        <f t="shared" si="361"/>
        <v/>
      </c>
      <c r="AX604" s="62" t="str">
        <f t="shared" si="362"/>
        <v/>
      </c>
      <c r="AY604" s="62" t="str">
        <f t="shared" si="363"/>
        <v/>
      </c>
      <c r="AZ604" s="62" t="str">
        <f t="shared" si="364"/>
        <v/>
      </c>
      <c r="BA604" s="62" t="str">
        <f t="shared" si="365"/>
        <v/>
      </c>
      <c r="BB604" s="62" t="str">
        <f t="shared" si="366"/>
        <v/>
      </c>
      <c r="BC604" s="62" t="str">
        <f t="shared" si="367"/>
        <v/>
      </c>
      <c r="BD604" s="69" t="str">
        <f t="shared" si="368"/>
        <v/>
      </c>
      <c r="BE604" s="69" t="str">
        <f t="shared" si="369"/>
        <v/>
      </c>
      <c r="BF604" s="69" t="str">
        <f>IF(Z604=Z605,"",SUM(AW$9:AW604)-SUM(BF$9:BF603))</f>
        <v/>
      </c>
      <c r="BG604" s="12">
        <f t="shared" si="334"/>
        <v>596</v>
      </c>
    </row>
    <row r="605" spans="1:59" ht="20.100000000000001" customHeight="1">
      <c r="A605" s="13">
        <f t="shared" si="333"/>
        <v>597</v>
      </c>
      <c r="B605" s="153"/>
      <c r="C605" s="33"/>
      <c r="D605" s="33"/>
      <c r="E605" s="154"/>
      <c r="F605" s="155"/>
      <c r="G605" s="156"/>
      <c r="H605" s="19" t="str">
        <f t="shared" si="335"/>
        <v/>
      </c>
      <c r="I605" s="157"/>
      <c r="J605" s="19" t="str">
        <f t="shared" si="336"/>
        <v/>
      </c>
      <c r="K605" s="33"/>
      <c r="L605" s="34"/>
      <c r="M605" s="34"/>
      <c r="N605" s="19" t="str">
        <f t="shared" si="337"/>
        <v/>
      </c>
      <c r="O605" s="157"/>
      <c r="P605" s="19" t="str">
        <f t="shared" si="338"/>
        <v/>
      </c>
      <c r="Q605" s="19" t="str">
        <f t="shared" si="339"/>
        <v/>
      </c>
      <c r="R605" s="22"/>
      <c r="S605" s="33"/>
      <c r="T605" s="35" t="str">
        <f>IF(E605="","",Instructions!$B$5)</f>
        <v/>
      </c>
      <c r="U605" s="75" t="str">
        <f>IF(E605="","",Instructions!$C$5)</f>
        <v/>
      </c>
      <c r="V605" s="87" t="str">
        <f t="shared" si="340"/>
        <v/>
      </c>
      <c r="W605" s="72" t="str">
        <f>IF(E605="","",VLOOKUP(D605,Supervisors!$B$9:$F$32,5,FALSE))</f>
        <v/>
      </c>
      <c r="X605" s="72" t="str">
        <f>IF(E605="","",VLOOKUP(D605,Supervisors!$B$9:$G$32,6,FALSE))</f>
        <v/>
      </c>
      <c r="Y605" s="20" t="str">
        <f t="shared" si="341"/>
        <v/>
      </c>
      <c r="Z605" s="20" t="str">
        <f t="shared" si="342"/>
        <v/>
      </c>
      <c r="AA605" s="20" t="str">
        <f t="shared" si="343"/>
        <v/>
      </c>
      <c r="AB605" s="20" t="str">
        <f t="shared" si="344"/>
        <v/>
      </c>
      <c r="AC605" s="20" t="str">
        <f t="shared" si="345"/>
        <v/>
      </c>
      <c r="AD605" s="20" t="str">
        <f t="shared" si="346"/>
        <v/>
      </c>
      <c r="AE605" s="20" t="str">
        <f>IF(E605="","",SUM( INDEX( $H$9, 1) : H605))</f>
        <v/>
      </c>
      <c r="AF605" s="20" t="str">
        <f t="shared" si="347"/>
        <v/>
      </c>
      <c r="AG605" s="20" t="str">
        <f>IF(E605="","",SUM($AF$9:AF605))</f>
        <v/>
      </c>
      <c r="AH605" s="43" t="str">
        <f t="shared" si="348"/>
        <v/>
      </c>
      <c r="AI605" s="20" t="str">
        <f t="shared" si="349"/>
        <v/>
      </c>
      <c r="AJ605" s="20" t="str">
        <f t="shared" si="350"/>
        <v/>
      </c>
      <c r="AK605" s="20" t="str">
        <f t="shared" si="351"/>
        <v/>
      </c>
      <c r="AL605" s="20" t="str">
        <f>IF(E605="","",SUM( INDEX($I$9, 1) : I605))</f>
        <v/>
      </c>
      <c r="AM605" s="20" t="str">
        <f t="shared" si="352"/>
        <v/>
      </c>
      <c r="AN605" s="20" t="str">
        <f>IF(E605="","",SUM( INDEX($AM$9, 1) : AM605))</f>
        <v/>
      </c>
      <c r="AO605" s="43" t="str">
        <f t="shared" si="353"/>
        <v/>
      </c>
      <c r="AP605" s="43" t="str">
        <f t="shared" si="354"/>
        <v/>
      </c>
      <c r="AQ605" s="35" t="str">
        <f t="shared" si="355"/>
        <v/>
      </c>
      <c r="AR605" s="35" t="str">
        <f t="shared" si="356"/>
        <v/>
      </c>
      <c r="AS605" s="35" t="str">
        <f t="shared" si="357"/>
        <v/>
      </c>
      <c r="AT605" s="35" t="str">
        <f t="shared" si="358"/>
        <v/>
      </c>
      <c r="AU605" s="35" t="str">
        <f t="shared" si="359"/>
        <v/>
      </c>
      <c r="AV605" s="35" t="str">
        <f t="shared" si="360"/>
        <v/>
      </c>
      <c r="AW605" s="58" t="str">
        <f t="shared" si="361"/>
        <v/>
      </c>
      <c r="AX605" s="62" t="str">
        <f t="shared" si="362"/>
        <v/>
      </c>
      <c r="AY605" s="62" t="str">
        <f t="shared" si="363"/>
        <v/>
      </c>
      <c r="AZ605" s="62" t="str">
        <f t="shared" si="364"/>
        <v/>
      </c>
      <c r="BA605" s="62" t="str">
        <f t="shared" si="365"/>
        <v/>
      </c>
      <c r="BB605" s="62" t="str">
        <f t="shared" si="366"/>
        <v/>
      </c>
      <c r="BC605" s="62" t="str">
        <f t="shared" si="367"/>
        <v/>
      </c>
      <c r="BD605" s="69" t="str">
        <f t="shared" si="368"/>
        <v/>
      </c>
      <c r="BE605" s="69" t="str">
        <f t="shared" si="369"/>
        <v/>
      </c>
      <c r="BF605" s="69" t="str">
        <f>IF(Z605=Z606,"",SUM(AW$9:AW605)-SUM(BF$9:BF604))</f>
        <v/>
      </c>
      <c r="BG605" s="12">
        <f t="shared" si="334"/>
        <v>597</v>
      </c>
    </row>
    <row r="606" spans="1:59" ht="20.100000000000001" customHeight="1">
      <c r="A606" s="13">
        <f t="shared" si="333"/>
        <v>598</v>
      </c>
      <c r="B606" s="153"/>
      <c r="C606" s="33"/>
      <c r="D606" s="33"/>
      <c r="E606" s="154"/>
      <c r="F606" s="155"/>
      <c r="G606" s="156"/>
      <c r="H606" s="19" t="str">
        <f t="shared" si="335"/>
        <v/>
      </c>
      <c r="I606" s="157"/>
      <c r="J606" s="19" t="str">
        <f t="shared" si="336"/>
        <v/>
      </c>
      <c r="K606" s="33"/>
      <c r="L606" s="34"/>
      <c r="M606" s="34"/>
      <c r="N606" s="19" t="str">
        <f t="shared" si="337"/>
        <v/>
      </c>
      <c r="O606" s="157"/>
      <c r="P606" s="19" t="str">
        <f t="shared" si="338"/>
        <v/>
      </c>
      <c r="Q606" s="19" t="str">
        <f t="shared" si="339"/>
        <v/>
      </c>
      <c r="R606" s="22"/>
      <c r="S606" s="33"/>
      <c r="T606" s="35" t="str">
        <f>IF(E606="","",Instructions!$B$5)</f>
        <v/>
      </c>
      <c r="U606" s="75" t="str">
        <f>IF(E606="","",Instructions!$C$5)</f>
        <v/>
      </c>
      <c r="V606" s="87" t="str">
        <f t="shared" si="340"/>
        <v/>
      </c>
      <c r="W606" s="72" t="str">
        <f>IF(E606="","",VLOOKUP(D606,Supervisors!$B$9:$F$32,5,FALSE))</f>
        <v/>
      </c>
      <c r="X606" s="72" t="str">
        <f>IF(E606="","",VLOOKUP(D606,Supervisors!$B$9:$G$32,6,FALSE))</f>
        <v/>
      </c>
      <c r="Y606" s="20" t="str">
        <f t="shared" si="341"/>
        <v/>
      </c>
      <c r="Z606" s="20" t="str">
        <f t="shared" si="342"/>
        <v/>
      </c>
      <c r="AA606" s="20" t="str">
        <f t="shared" si="343"/>
        <v/>
      </c>
      <c r="AB606" s="20" t="str">
        <f t="shared" si="344"/>
        <v/>
      </c>
      <c r="AC606" s="20" t="str">
        <f t="shared" si="345"/>
        <v/>
      </c>
      <c r="AD606" s="20" t="str">
        <f t="shared" si="346"/>
        <v/>
      </c>
      <c r="AE606" s="20" t="str">
        <f>IF(E606="","",SUM( INDEX( $H$9, 1) : H606))</f>
        <v/>
      </c>
      <c r="AF606" s="20" t="str">
        <f t="shared" si="347"/>
        <v/>
      </c>
      <c r="AG606" s="20" t="str">
        <f>IF(E606="","",SUM($AF$9:AF606))</f>
        <v/>
      </c>
      <c r="AH606" s="43" t="str">
        <f t="shared" si="348"/>
        <v/>
      </c>
      <c r="AI606" s="20" t="str">
        <f t="shared" si="349"/>
        <v/>
      </c>
      <c r="AJ606" s="20" t="str">
        <f t="shared" si="350"/>
        <v/>
      </c>
      <c r="AK606" s="20" t="str">
        <f t="shared" si="351"/>
        <v/>
      </c>
      <c r="AL606" s="20" t="str">
        <f>IF(E606="","",SUM( INDEX($I$9, 1) : I606))</f>
        <v/>
      </c>
      <c r="AM606" s="20" t="str">
        <f t="shared" si="352"/>
        <v/>
      </c>
      <c r="AN606" s="20" t="str">
        <f>IF(E606="","",SUM( INDEX($AM$9, 1) : AM606))</f>
        <v/>
      </c>
      <c r="AO606" s="43" t="str">
        <f t="shared" si="353"/>
        <v/>
      </c>
      <c r="AP606" s="43" t="str">
        <f t="shared" si="354"/>
        <v/>
      </c>
      <c r="AQ606" s="35" t="str">
        <f t="shared" si="355"/>
        <v/>
      </c>
      <c r="AR606" s="35" t="str">
        <f t="shared" si="356"/>
        <v/>
      </c>
      <c r="AS606" s="35" t="str">
        <f t="shared" si="357"/>
        <v/>
      </c>
      <c r="AT606" s="35" t="str">
        <f t="shared" si="358"/>
        <v/>
      </c>
      <c r="AU606" s="35" t="str">
        <f t="shared" si="359"/>
        <v/>
      </c>
      <c r="AV606" s="35" t="str">
        <f t="shared" si="360"/>
        <v/>
      </c>
      <c r="AW606" s="58" t="str">
        <f t="shared" si="361"/>
        <v/>
      </c>
      <c r="AX606" s="62" t="str">
        <f t="shared" si="362"/>
        <v/>
      </c>
      <c r="AY606" s="62" t="str">
        <f t="shared" si="363"/>
        <v/>
      </c>
      <c r="AZ606" s="62" t="str">
        <f t="shared" si="364"/>
        <v/>
      </c>
      <c r="BA606" s="62" t="str">
        <f t="shared" si="365"/>
        <v/>
      </c>
      <c r="BB606" s="62" t="str">
        <f t="shared" si="366"/>
        <v/>
      </c>
      <c r="BC606" s="62" t="str">
        <f t="shared" si="367"/>
        <v/>
      </c>
      <c r="BD606" s="69" t="str">
        <f t="shared" si="368"/>
        <v/>
      </c>
      <c r="BE606" s="69" t="str">
        <f t="shared" si="369"/>
        <v/>
      </c>
      <c r="BF606" s="69" t="str">
        <f>IF(Z606=Z607,"",SUM(AW$9:AW606)-SUM(BF$9:BF605))</f>
        <v/>
      </c>
      <c r="BG606" s="12">
        <f t="shared" si="334"/>
        <v>598</v>
      </c>
    </row>
    <row r="607" spans="1:59" ht="20.100000000000001" customHeight="1">
      <c r="A607" s="13">
        <f t="shared" si="333"/>
        <v>599</v>
      </c>
      <c r="B607" s="153"/>
      <c r="C607" s="33"/>
      <c r="D607" s="33"/>
      <c r="E607" s="154"/>
      <c r="F607" s="155"/>
      <c r="G607" s="156"/>
      <c r="H607" s="19" t="str">
        <f t="shared" si="335"/>
        <v/>
      </c>
      <c r="I607" s="157"/>
      <c r="J607" s="19" t="str">
        <f t="shared" si="336"/>
        <v/>
      </c>
      <c r="K607" s="33"/>
      <c r="L607" s="34"/>
      <c r="M607" s="34"/>
      <c r="N607" s="19" t="str">
        <f t="shared" si="337"/>
        <v/>
      </c>
      <c r="O607" s="157"/>
      <c r="P607" s="19" t="str">
        <f t="shared" si="338"/>
        <v/>
      </c>
      <c r="Q607" s="19" t="str">
        <f t="shared" si="339"/>
        <v/>
      </c>
      <c r="R607" s="22"/>
      <c r="S607" s="33"/>
      <c r="T607" s="35" t="str">
        <f>IF(E607="","",Instructions!$B$5)</f>
        <v/>
      </c>
      <c r="U607" s="75" t="str">
        <f>IF(E607="","",Instructions!$C$5)</f>
        <v/>
      </c>
      <c r="V607" s="87" t="str">
        <f t="shared" si="340"/>
        <v/>
      </c>
      <c r="W607" s="72" t="str">
        <f>IF(E607="","",VLOOKUP(D607,Supervisors!$B$9:$F$32,5,FALSE))</f>
        <v/>
      </c>
      <c r="X607" s="72" t="str">
        <f>IF(E607="","",VLOOKUP(D607,Supervisors!$B$9:$G$32,6,FALSE))</f>
        <v/>
      </c>
      <c r="Y607" s="20" t="str">
        <f t="shared" si="341"/>
        <v/>
      </c>
      <c r="Z607" s="20" t="str">
        <f t="shared" si="342"/>
        <v/>
      </c>
      <c r="AA607" s="20" t="str">
        <f t="shared" si="343"/>
        <v/>
      </c>
      <c r="AB607" s="20" t="str">
        <f t="shared" si="344"/>
        <v/>
      </c>
      <c r="AC607" s="20" t="str">
        <f t="shared" si="345"/>
        <v/>
      </c>
      <c r="AD607" s="20" t="str">
        <f t="shared" si="346"/>
        <v/>
      </c>
      <c r="AE607" s="20" t="str">
        <f>IF(E607="","",SUM( INDEX( $H$9, 1) : H607))</f>
        <v/>
      </c>
      <c r="AF607" s="20" t="str">
        <f t="shared" si="347"/>
        <v/>
      </c>
      <c r="AG607" s="20" t="str">
        <f>IF(E607="","",SUM($AF$9:AF607))</f>
        <v/>
      </c>
      <c r="AH607" s="43" t="str">
        <f t="shared" si="348"/>
        <v/>
      </c>
      <c r="AI607" s="20" t="str">
        <f t="shared" si="349"/>
        <v/>
      </c>
      <c r="AJ607" s="20" t="str">
        <f t="shared" si="350"/>
        <v/>
      </c>
      <c r="AK607" s="20" t="str">
        <f t="shared" si="351"/>
        <v/>
      </c>
      <c r="AL607" s="20" t="str">
        <f>IF(E607="","",SUM( INDEX($I$9, 1) : I607))</f>
        <v/>
      </c>
      <c r="AM607" s="20" t="str">
        <f t="shared" si="352"/>
        <v/>
      </c>
      <c r="AN607" s="20" t="str">
        <f>IF(E607="","",SUM( INDEX($AM$9, 1) : AM607))</f>
        <v/>
      </c>
      <c r="AO607" s="43" t="str">
        <f t="shared" si="353"/>
        <v/>
      </c>
      <c r="AP607" s="43" t="str">
        <f t="shared" si="354"/>
        <v/>
      </c>
      <c r="AQ607" s="35" t="str">
        <f t="shared" si="355"/>
        <v/>
      </c>
      <c r="AR607" s="35" t="str">
        <f t="shared" si="356"/>
        <v/>
      </c>
      <c r="AS607" s="35" t="str">
        <f t="shared" si="357"/>
        <v/>
      </c>
      <c r="AT607" s="35" t="str">
        <f t="shared" si="358"/>
        <v/>
      </c>
      <c r="AU607" s="35" t="str">
        <f t="shared" si="359"/>
        <v/>
      </c>
      <c r="AV607" s="35" t="str">
        <f t="shared" si="360"/>
        <v/>
      </c>
      <c r="AW607" s="58" t="str">
        <f t="shared" si="361"/>
        <v/>
      </c>
      <c r="AX607" s="62" t="str">
        <f t="shared" si="362"/>
        <v/>
      </c>
      <c r="AY607" s="62" t="str">
        <f t="shared" si="363"/>
        <v/>
      </c>
      <c r="AZ607" s="62" t="str">
        <f t="shared" si="364"/>
        <v/>
      </c>
      <c r="BA607" s="62" t="str">
        <f t="shared" si="365"/>
        <v/>
      </c>
      <c r="BB607" s="62" t="str">
        <f t="shared" si="366"/>
        <v/>
      </c>
      <c r="BC607" s="62" t="str">
        <f t="shared" si="367"/>
        <v/>
      </c>
      <c r="BD607" s="69" t="str">
        <f t="shared" si="368"/>
        <v/>
      </c>
      <c r="BE607" s="69" t="str">
        <f t="shared" si="369"/>
        <v/>
      </c>
      <c r="BF607" s="69" t="str">
        <f>IF(Z607=Z608,"",SUM(AW$9:AW607)-SUM(BF$9:BF606))</f>
        <v/>
      </c>
      <c r="BG607" s="12">
        <f t="shared" si="334"/>
        <v>599</v>
      </c>
    </row>
    <row r="608" spans="1:59" ht="20.100000000000001" customHeight="1">
      <c r="A608" s="13">
        <f t="shared" si="333"/>
        <v>600</v>
      </c>
      <c r="B608" s="153"/>
      <c r="C608" s="33"/>
      <c r="D608" s="33"/>
      <c r="E608" s="154"/>
      <c r="F608" s="155"/>
      <c r="G608" s="156"/>
      <c r="H608" s="19" t="str">
        <f t="shared" si="335"/>
        <v/>
      </c>
      <c r="I608" s="157"/>
      <c r="J608" s="19" t="str">
        <f t="shared" si="336"/>
        <v/>
      </c>
      <c r="K608" s="33"/>
      <c r="L608" s="34"/>
      <c r="M608" s="34"/>
      <c r="N608" s="19" t="str">
        <f t="shared" si="337"/>
        <v/>
      </c>
      <c r="O608" s="157"/>
      <c r="P608" s="19" t="str">
        <f t="shared" si="338"/>
        <v/>
      </c>
      <c r="Q608" s="19" t="str">
        <f t="shared" si="339"/>
        <v/>
      </c>
      <c r="R608" s="22"/>
      <c r="S608" s="33"/>
      <c r="T608" s="35" t="str">
        <f>IF(E608="","",Instructions!$B$5)</f>
        <v/>
      </c>
      <c r="U608" s="75" t="str">
        <f>IF(E608="","",Instructions!$C$5)</f>
        <v/>
      </c>
      <c r="V608" s="87" t="str">
        <f t="shared" si="340"/>
        <v/>
      </c>
      <c r="W608" s="72" t="str">
        <f>IF(E608="","",VLOOKUP(D608,Supervisors!$B$9:$F$32,5,FALSE))</f>
        <v/>
      </c>
      <c r="X608" s="72" t="str">
        <f>IF(E608="","",VLOOKUP(D608,Supervisors!$B$9:$G$32,6,FALSE))</f>
        <v/>
      </c>
      <c r="Y608" s="20" t="str">
        <f t="shared" si="341"/>
        <v/>
      </c>
      <c r="Z608" s="20" t="str">
        <f t="shared" si="342"/>
        <v/>
      </c>
      <c r="AA608" s="20" t="str">
        <f t="shared" si="343"/>
        <v/>
      </c>
      <c r="AB608" s="20" t="str">
        <f t="shared" si="344"/>
        <v/>
      </c>
      <c r="AC608" s="20" t="str">
        <f t="shared" si="345"/>
        <v/>
      </c>
      <c r="AD608" s="20" t="str">
        <f t="shared" si="346"/>
        <v/>
      </c>
      <c r="AE608" s="20" t="str">
        <f>IF(E608="","",SUM( INDEX( $H$9, 1) : H608))</f>
        <v/>
      </c>
      <c r="AF608" s="20" t="str">
        <f t="shared" si="347"/>
        <v/>
      </c>
      <c r="AG608" s="20" t="str">
        <f>IF(E608="","",SUM($AF$9:AF608))</f>
        <v/>
      </c>
      <c r="AH608" s="43" t="str">
        <f t="shared" si="348"/>
        <v/>
      </c>
      <c r="AI608" s="20" t="str">
        <f t="shared" si="349"/>
        <v/>
      </c>
      <c r="AJ608" s="20" t="str">
        <f t="shared" si="350"/>
        <v/>
      </c>
      <c r="AK608" s="20" t="str">
        <f t="shared" si="351"/>
        <v/>
      </c>
      <c r="AL608" s="20" t="str">
        <f>IF(E608="","",SUM( INDEX($I$9, 1) : I608))</f>
        <v/>
      </c>
      <c r="AM608" s="20" t="str">
        <f t="shared" si="352"/>
        <v/>
      </c>
      <c r="AN608" s="20" t="str">
        <f>IF(E608="","",SUM( INDEX($AM$9, 1) : AM608))</f>
        <v/>
      </c>
      <c r="AO608" s="43" t="str">
        <f t="shared" si="353"/>
        <v/>
      </c>
      <c r="AP608" s="43" t="str">
        <f t="shared" si="354"/>
        <v/>
      </c>
      <c r="AQ608" s="35" t="str">
        <f t="shared" si="355"/>
        <v/>
      </c>
      <c r="AR608" s="35" t="str">
        <f t="shared" si="356"/>
        <v/>
      </c>
      <c r="AS608" s="35" t="str">
        <f t="shared" si="357"/>
        <v/>
      </c>
      <c r="AT608" s="35" t="str">
        <f t="shared" si="358"/>
        <v/>
      </c>
      <c r="AU608" s="35" t="str">
        <f t="shared" si="359"/>
        <v/>
      </c>
      <c r="AV608" s="35" t="str">
        <f t="shared" si="360"/>
        <v/>
      </c>
      <c r="AW608" s="58" t="str">
        <f t="shared" si="361"/>
        <v/>
      </c>
      <c r="AX608" s="62" t="str">
        <f t="shared" si="362"/>
        <v/>
      </c>
      <c r="AY608" s="62" t="str">
        <f t="shared" si="363"/>
        <v/>
      </c>
      <c r="AZ608" s="62" t="str">
        <f t="shared" si="364"/>
        <v/>
      </c>
      <c r="BA608" s="62" t="str">
        <f t="shared" si="365"/>
        <v/>
      </c>
      <c r="BB608" s="62" t="str">
        <f t="shared" si="366"/>
        <v/>
      </c>
      <c r="BC608" s="62" t="str">
        <f t="shared" si="367"/>
        <v/>
      </c>
      <c r="BD608" s="69" t="str">
        <f t="shared" si="368"/>
        <v/>
      </c>
      <c r="BE608" s="69" t="str">
        <f t="shared" si="369"/>
        <v/>
      </c>
      <c r="BF608" s="69" t="str">
        <f>IF(Z608=Z609,"",SUM(AW$9:AW608)-SUM(BF$9:BF607))</f>
        <v/>
      </c>
      <c r="BG608" s="12">
        <f t="shared" si="334"/>
        <v>600</v>
      </c>
    </row>
    <row r="609" spans="1:59" ht="20.100000000000001" customHeight="1">
      <c r="A609" s="13">
        <f t="shared" si="333"/>
        <v>601</v>
      </c>
      <c r="B609" s="153"/>
      <c r="C609" s="33"/>
      <c r="D609" s="33"/>
      <c r="E609" s="154"/>
      <c r="F609" s="155"/>
      <c r="G609" s="156"/>
      <c r="H609" s="19" t="str">
        <f t="shared" si="335"/>
        <v/>
      </c>
      <c r="I609" s="157"/>
      <c r="J609" s="19" t="str">
        <f t="shared" si="336"/>
        <v/>
      </c>
      <c r="K609" s="33"/>
      <c r="L609" s="34"/>
      <c r="M609" s="34"/>
      <c r="N609" s="19" t="str">
        <f t="shared" si="337"/>
        <v/>
      </c>
      <c r="O609" s="157"/>
      <c r="P609" s="19" t="str">
        <f t="shared" si="338"/>
        <v/>
      </c>
      <c r="Q609" s="19" t="str">
        <f t="shared" si="339"/>
        <v/>
      </c>
      <c r="R609" s="22"/>
      <c r="S609" s="33"/>
      <c r="T609" s="35" t="str">
        <f>IF(E609="","",Instructions!$B$5)</f>
        <v/>
      </c>
      <c r="U609" s="75" t="str">
        <f>IF(E609="","",Instructions!$C$5)</f>
        <v/>
      </c>
      <c r="V609" s="87" t="str">
        <f t="shared" si="340"/>
        <v/>
      </c>
      <c r="W609" s="72" t="str">
        <f>IF(E609="","",VLOOKUP(D609,Supervisors!$B$9:$F$32,5,FALSE))</f>
        <v/>
      </c>
      <c r="X609" s="72" t="str">
        <f>IF(E609="","",VLOOKUP(D609,Supervisors!$B$9:$G$32,6,FALSE))</f>
        <v/>
      </c>
      <c r="Y609" s="20" t="str">
        <f t="shared" si="341"/>
        <v/>
      </c>
      <c r="Z609" s="20" t="str">
        <f t="shared" si="342"/>
        <v/>
      </c>
      <c r="AA609" s="20" t="str">
        <f t="shared" si="343"/>
        <v/>
      </c>
      <c r="AB609" s="20" t="str">
        <f t="shared" si="344"/>
        <v/>
      </c>
      <c r="AC609" s="20" t="str">
        <f t="shared" si="345"/>
        <v/>
      </c>
      <c r="AD609" s="20" t="str">
        <f t="shared" si="346"/>
        <v/>
      </c>
      <c r="AE609" s="20" t="str">
        <f>IF(E609="","",SUM( INDEX( $H$9, 1) : H609))</f>
        <v/>
      </c>
      <c r="AF609" s="20" t="str">
        <f t="shared" si="347"/>
        <v/>
      </c>
      <c r="AG609" s="20" t="str">
        <f>IF(E609="","",SUM($AF$9:AF609))</f>
        <v/>
      </c>
      <c r="AH609" s="43" t="str">
        <f t="shared" si="348"/>
        <v/>
      </c>
      <c r="AI609" s="20" t="str">
        <f t="shared" si="349"/>
        <v/>
      </c>
      <c r="AJ609" s="20" t="str">
        <f t="shared" si="350"/>
        <v/>
      </c>
      <c r="AK609" s="20" t="str">
        <f t="shared" si="351"/>
        <v/>
      </c>
      <c r="AL609" s="20" t="str">
        <f>IF(E609="","",SUM( INDEX($I$9, 1) : I609))</f>
        <v/>
      </c>
      <c r="AM609" s="20" t="str">
        <f t="shared" si="352"/>
        <v/>
      </c>
      <c r="AN609" s="20" t="str">
        <f>IF(E609="","",SUM( INDEX($AM$9, 1) : AM609))</f>
        <v/>
      </c>
      <c r="AO609" s="43" t="str">
        <f t="shared" si="353"/>
        <v/>
      </c>
      <c r="AP609" s="43" t="str">
        <f t="shared" si="354"/>
        <v/>
      </c>
      <c r="AQ609" s="35" t="str">
        <f t="shared" si="355"/>
        <v/>
      </c>
      <c r="AR609" s="35" t="str">
        <f t="shared" si="356"/>
        <v/>
      </c>
      <c r="AS609" s="35" t="str">
        <f t="shared" si="357"/>
        <v/>
      </c>
      <c r="AT609" s="35" t="str">
        <f t="shared" si="358"/>
        <v/>
      </c>
      <c r="AU609" s="35" t="str">
        <f t="shared" si="359"/>
        <v/>
      </c>
      <c r="AV609" s="35" t="str">
        <f t="shared" si="360"/>
        <v/>
      </c>
      <c r="AW609" s="58" t="str">
        <f t="shared" si="361"/>
        <v/>
      </c>
      <c r="AX609" s="62" t="str">
        <f t="shared" si="362"/>
        <v/>
      </c>
      <c r="AY609" s="62" t="str">
        <f t="shared" si="363"/>
        <v/>
      </c>
      <c r="AZ609" s="62" t="str">
        <f t="shared" si="364"/>
        <v/>
      </c>
      <c r="BA609" s="62" t="str">
        <f t="shared" si="365"/>
        <v/>
      </c>
      <c r="BB609" s="62" t="str">
        <f t="shared" si="366"/>
        <v/>
      </c>
      <c r="BC609" s="62" t="str">
        <f t="shared" si="367"/>
        <v/>
      </c>
      <c r="BD609" s="69" t="str">
        <f t="shared" si="368"/>
        <v/>
      </c>
      <c r="BE609" s="69" t="str">
        <f t="shared" si="369"/>
        <v/>
      </c>
      <c r="BF609" s="69" t="str">
        <f>IF(Z609=Z610,"",SUM(AW$9:AW609)-SUM(BF$9:BF608))</f>
        <v/>
      </c>
      <c r="BG609" s="12">
        <f t="shared" si="334"/>
        <v>601</v>
      </c>
    </row>
    <row r="610" spans="1:59" ht="20.100000000000001" customHeight="1">
      <c r="A610" s="13">
        <f t="shared" ref="A610:A673" si="370">ROW()-8</f>
        <v>602</v>
      </c>
      <c r="B610" s="153"/>
      <c r="C610" s="33"/>
      <c r="D610" s="33"/>
      <c r="E610" s="154"/>
      <c r="F610" s="155"/>
      <c r="G610" s="156"/>
      <c r="H610" s="19" t="str">
        <f t="shared" si="335"/>
        <v/>
      </c>
      <c r="I610" s="157"/>
      <c r="J610" s="19" t="str">
        <f t="shared" si="336"/>
        <v/>
      </c>
      <c r="K610" s="33"/>
      <c r="L610" s="34"/>
      <c r="M610" s="34"/>
      <c r="N610" s="19" t="str">
        <f t="shared" si="337"/>
        <v/>
      </c>
      <c r="O610" s="157"/>
      <c r="P610" s="19" t="str">
        <f t="shared" si="338"/>
        <v/>
      </c>
      <c r="Q610" s="19" t="str">
        <f t="shared" si="339"/>
        <v/>
      </c>
      <c r="R610" s="22"/>
      <c r="S610" s="33"/>
      <c r="T610" s="35" t="str">
        <f>IF(E610="","",Instructions!$B$5)</f>
        <v/>
      </c>
      <c r="U610" s="75" t="str">
        <f>IF(E610="","",Instructions!$C$5)</f>
        <v/>
      </c>
      <c r="V610" s="87" t="str">
        <f t="shared" si="340"/>
        <v/>
      </c>
      <c r="W610" s="72" t="str">
        <f>IF(E610="","",VLOOKUP(D610,Supervisors!$B$9:$F$32,5,FALSE))</f>
        <v/>
      </c>
      <c r="X610" s="72" t="str">
        <f>IF(E610="","",VLOOKUP(D610,Supervisors!$B$9:$G$32,6,FALSE))</f>
        <v/>
      </c>
      <c r="Y610" s="20" t="str">
        <f t="shared" si="341"/>
        <v/>
      </c>
      <c r="Z610" s="20" t="str">
        <f t="shared" si="342"/>
        <v/>
      </c>
      <c r="AA610" s="20" t="str">
        <f t="shared" si="343"/>
        <v/>
      </c>
      <c r="AB610" s="20" t="str">
        <f t="shared" si="344"/>
        <v/>
      </c>
      <c r="AC610" s="20" t="str">
        <f t="shared" si="345"/>
        <v/>
      </c>
      <c r="AD610" s="20" t="str">
        <f t="shared" si="346"/>
        <v/>
      </c>
      <c r="AE610" s="20" t="str">
        <f>IF(E610="","",SUM( INDEX( $H$9, 1) : H610))</f>
        <v/>
      </c>
      <c r="AF610" s="20" t="str">
        <f t="shared" si="347"/>
        <v/>
      </c>
      <c r="AG610" s="20" t="str">
        <f>IF(E610="","",SUM($AF$9:AF610))</f>
        <v/>
      </c>
      <c r="AH610" s="43" t="str">
        <f t="shared" si="348"/>
        <v/>
      </c>
      <c r="AI610" s="20" t="str">
        <f t="shared" si="349"/>
        <v/>
      </c>
      <c r="AJ610" s="20" t="str">
        <f t="shared" si="350"/>
        <v/>
      </c>
      <c r="AK610" s="20" t="str">
        <f t="shared" si="351"/>
        <v/>
      </c>
      <c r="AL610" s="20" t="str">
        <f>IF(E610="","",SUM( INDEX($I$9, 1) : I610))</f>
        <v/>
      </c>
      <c r="AM610" s="20" t="str">
        <f t="shared" si="352"/>
        <v/>
      </c>
      <c r="AN610" s="20" t="str">
        <f>IF(E610="","",SUM( INDEX($AM$9, 1) : AM610))</f>
        <v/>
      </c>
      <c r="AO610" s="43" t="str">
        <f t="shared" si="353"/>
        <v/>
      </c>
      <c r="AP610" s="43" t="str">
        <f t="shared" si="354"/>
        <v/>
      </c>
      <c r="AQ610" s="35" t="str">
        <f t="shared" si="355"/>
        <v/>
      </c>
      <c r="AR610" s="35" t="str">
        <f t="shared" si="356"/>
        <v/>
      </c>
      <c r="AS610" s="35" t="str">
        <f t="shared" si="357"/>
        <v/>
      </c>
      <c r="AT610" s="35" t="str">
        <f t="shared" si="358"/>
        <v/>
      </c>
      <c r="AU610" s="35" t="str">
        <f t="shared" si="359"/>
        <v/>
      </c>
      <c r="AV610" s="35" t="str">
        <f t="shared" si="360"/>
        <v/>
      </c>
      <c r="AW610" s="58" t="str">
        <f t="shared" si="361"/>
        <v/>
      </c>
      <c r="AX610" s="62" t="str">
        <f t="shared" si="362"/>
        <v/>
      </c>
      <c r="AY610" s="62" t="str">
        <f t="shared" si="363"/>
        <v/>
      </c>
      <c r="AZ610" s="62" t="str">
        <f t="shared" si="364"/>
        <v/>
      </c>
      <c r="BA610" s="62" t="str">
        <f t="shared" si="365"/>
        <v/>
      </c>
      <c r="BB610" s="62" t="str">
        <f t="shared" si="366"/>
        <v/>
      </c>
      <c r="BC610" s="62" t="str">
        <f t="shared" si="367"/>
        <v/>
      </c>
      <c r="BD610" s="69" t="str">
        <f t="shared" si="368"/>
        <v/>
      </c>
      <c r="BE610" s="69" t="str">
        <f t="shared" si="369"/>
        <v/>
      </c>
      <c r="BF610" s="69" t="str">
        <f>IF(Z610=Z611,"",SUM(AW$9:AW610)-SUM(BF$9:BF609))</f>
        <v/>
      </c>
      <c r="BG610" s="12">
        <f t="shared" ref="BG610:BG673" si="371">ROW()-8</f>
        <v>602</v>
      </c>
    </row>
    <row r="611" spans="1:59" ht="20.100000000000001" customHeight="1">
      <c r="A611" s="13">
        <f t="shared" si="370"/>
        <v>603</v>
      </c>
      <c r="B611" s="153"/>
      <c r="C611" s="33"/>
      <c r="D611" s="33"/>
      <c r="E611" s="154"/>
      <c r="F611" s="155"/>
      <c r="G611" s="156"/>
      <c r="H611" s="19" t="str">
        <f t="shared" si="335"/>
        <v/>
      </c>
      <c r="I611" s="157"/>
      <c r="J611" s="19" t="str">
        <f t="shared" si="336"/>
        <v/>
      </c>
      <c r="K611" s="33"/>
      <c r="L611" s="34"/>
      <c r="M611" s="34"/>
      <c r="N611" s="19" t="str">
        <f t="shared" si="337"/>
        <v/>
      </c>
      <c r="O611" s="157"/>
      <c r="P611" s="19" t="str">
        <f t="shared" si="338"/>
        <v/>
      </c>
      <c r="Q611" s="19" t="str">
        <f t="shared" si="339"/>
        <v/>
      </c>
      <c r="R611" s="22"/>
      <c r="S611" s="33"/>
      <c r="T611" s="35" t="str">
        <f>IF(E611="","",Instructions!$B$5)</f>
        <v/>
      </c>
      <c r="U611" s="75" t="str">
        <f>IF(E611="","",Instructions!$C$5)</f>
        <v/>
      </c>
      <c r="V611" s="87" t="str">
        <f t="shared" si="340"/>
        <v/>
      </c>
      <c r="W611" s="72" t="str">
        <f>IF(E611="","",VLOOKUP(D611,Supervisors!$B$9:$F$32,5,FALSE))</f>
        <v/>
      </c>
      <c r="X611" s="72" t="str">
        <f>IF(E611="","",VLOOKUP(D611,Supervisors!$B$9:$G$32,6,FALSE))</f>
        <v/>
      </c>
      <c r="Y611" s="20" t="str">
        <f t="shared" si="341"/>
        <v/>
      </c>
      <c r="Z611" s="20" t="str">
        <f t="shared" si="342"/>
        <v/>
      </c>
      <c r="AA611" s="20" t="str">
        <f t="shared" si="343"/>
        <v/>
      </c>
      <c r="AB611" s="20" t="str">
        <f t="shared" si="344"/>
        <v/>
      </c>
      <c r="AC611" s="20" t="str">
        <f t="shared" si="345"/>
        <v/>
      </c>
      <c r="AD611" s="20" t="str">
        <f t="shared" si="346"/>
        <v/>
      </c>
      <c r="AE611" s="20" t="str">
        <f>IF(E611="","",SUM( INDEX( $H$9, 1) : H611))</f>
        <v/>
      </c>
      <c r="AF611" s="20" t="str">
        <f t="shared" si="347"/>
        <v/>
      </c>
      <c r="AG611" s="20" t="str">
        <f>IF(E611="","",SUM($AF$9:AF611))</f>
        <v/>
      </c>
      <c r="AH611" s="43" t="str">
        <f t="shared" si="348"/>
        <v/>
      </c>
      <c r="AI611" s="20" t="str">
        <f t="shared" si="349"/>
        <v/>
      </c>
      <c r="AJ611" s="20" t="str">
        <f t="shared" si="350"/>
        <v/>
      </c>
      <c r="AK611" s="20" t="str">
        <f t="shared" si="351"/>
        <v/>
      </c>
      <c r="AL611" s="20" t="str">
        <f>IF(E611="","",SUM( INDEX($I$9, 1) : I611))</f>
        <v/>
      </c>
      <c r="AM611" s="20" t="str">
        <f t="shared" si="352"/>
        <v/>
      </c>
      <c r="AN611" s="20" t="str">
        <f>IF(E611="","",SUM( INDEX($AM$9, 1) : AM611))</f>
        <v/>
      </c>
      <c r="AO611" s="43" t="str">
        <f t="shared" si="353"/>
        <v/>
      </c>
      <c r="AP611" s="43" t="str">
        <f t="shared" si="354"/>
        <v/>
      </c>
      <c r="AQ611" s="35" t="str">
        <f t="shared" si="355"/>
        <v/>
      </c>
      <c r="AR611" s="35" t="str">
        <f t="shared" si="356"/>
        <v/>
      </c>
      <c r="AS611" s="35" t="str">
        <f t="shared" si="357"/>
        <v/>
      </c>
      <c r="AT611" s="35" t="str">
        <f t="shared" si="358"/>
        <v/>
      </c>
      <c r="AU611" s="35" t="str">
        <f t="shared" si="359"/>
        <v/>
      </c>
      <c r="AV611" s="35" t="str">
        <f t="shared" si="360"/>
        <v/>
      </c>
      <c r="AW611" s="58" t="str">
        <f t="shared" si="361"/>
        <v/>
      </c>
      <c r="AX611" s="62" t="str">
        <f t="shared" si="362"/>
        <v/>
      </c>
      <c r="AY611" s="62" t="str">
        <f t="shared" si="363"/>
        <v/>
      </c>
      <c r="AZ611" s="62" t="str">
        <f t="shared" si="364"/>
        <v/>
      </c>
      <c r="BA611" s="62" t="str">
        <f t="shared" si="365"/>
        <v/>
      </c>
      <c r="BB611" s="62" t="str">
        <f t="shared" si="366"/>
        <v/>
      </c>
      <c r="BC611" s="62" t="str">
        <f t="shared" si="367"/>
        <v/>
      </c>
      <c r="BD611" s="69" t="str">
        <f t="shared" si="368"/>
        <v/>
      </c>
      <c r="BE611" s="69" t="str">
        <f t="shared" si="369"/>
        <v/>
      </c>
      <c r="BF611" s="69" t="str">
        <f>IF(Z611=Z612,"",SUM(AW$9:AW611)-SUM(BF$9:BF610))</f>
        <v/>
      </c>
      <c r="BG611" s="12">
        <f t="shared" si="371"/>
        <v>603</v>
      </c>
    </row>
    <row r="612" spans="1:59" ht="20.100000000000001" customHeight="1">
      <c r="A612" s="13">
        <f t="shared" si="370"/>
        <v>604</v>
      </c>
      <c r="B612" s="153"/>
      <c r="C612" s="33"/>
      <c r="D612" s="33"/>
      <c r="E612" s="154"/>
      <c r="F612" s="155"/>
      <c r="G612" s="156"/>
      <c r="H612" s="19" t="str">
        <f t="shared" si="335"/>
        <v/>
      </c>
      <c r="I612" s="157"/>
      <c r="J612" s="19" t="str">
        <f t="shared" si="336"/>
        <v/>
      </c>
      <c r="K612" s="33"/>
      <c r="L612" s="34"/>
      <c r="M612" s="34"/>
      <c r="N612" s="19" t="str">
        <f t="shared" si="337"/>
        <v/>
      </c>
      <c r="O612" s="157"/>
      <c r="P612" s="19" t="str">
        <f t="shared" si="338"/>
        <v/>
      </c>
      <c r="Q612" s="19" t="str">
        <f t="shared" si="339"/>
        <v/>
      </c>
      <c r="R612" s="22"/>
      <c r="S612" s="33"/>
      <c r="T612" s="35" t="str">
        <f>IF(E612="","",Instructions!$B$5)</f>
        <v/>
      </c>
      <c r="U612" s="75" t="str">
        <f>IF(E612="","",Instructions!$C$5)</f>
        <v/>
      </c>
      <c r="V612" s="87" t="str">
        <f t="shared" si="340"/>
        <v/>
      </c>
      <c r="W612" s="72" t="str">
        <f>IF(E612="","",VLOOKUP(D612,Supervisors!$B$9:$F$32,5,FALSE))</f>
        <v/>
      </c>
      <c r="X612" s="72" t="str">
        <f>IF(E612="","",VLOOKUP(D612,Supervisors!$B$9:$G$32,6,FALSE))</f>
        <v/>
      </c>
      <c r="Y612" s="20" t="str">
        <f t="shared" si="341"/>
        <v/>
      </c>
      <c r="Z612" s="20" t="str">
        <f t="shared" si="342"/>
        <v/>
      </c>
      <c r="AA612" s="20" t="str">
        <f t="shared" si="343"/>
        <v/>
      </c>
      <c r="AB612" s="20" t="str">
        <f t="shared" si="344"/>
        <v/>
      </c>
      <c r="AC612" s="20" t="str">
        <f t="shared" si="345"/>
        <v/>
      </c>
      <c r="AD612" s="20" t="str">
        <f t="shared" si="346"/>
        <v/>
      </c>
      <c r="AE612" s="20" t="str">
        <f>IF(E612="","",SUM( INDEX( $H$9, 1) : H612))</f>
        <v/>
      </c>
      <c r="AF612" s="20" t="str">
        <f t="shared" si="347"/>
        <v/>
      </c>
      <c r="AG612" s="20" t="str">
        <f>IF(E612="","",SUM($AF$9:AF612))</f>
        <v/>
      </c>
      <c r="AH612" s="43" t="str">
        <f t="shared" si="348"/>
        <v/>
      </c>
      <c r="AI612" s="20" t="str">
        <f t="shared" si="349"/>
        <v/>
      </c>
      <c r="AJ612" s="20" t="str">
        <f t="shared" si="350"/>
        <v/>
      </c>
      <c r="AK612" s="20" t="str">
        <f t="shared" si="351"/>
        <v/>
      </c>
      <c r="AL612" s="20" t="str">
        <f>IF(E612="","",SUM( INDEX($I$9, 1) : I612))</f>
        <v/>
      </c>
      <c r="AM612" s="20" t="str">
        <f t="shared" si="352"/>
        <v/>
      </c>
      <c r="AN612" s="20" t="str">
        <f>IF(E612="","",SUM( INDEX($AM$9, 1) : AM612))</f>
        <v/>
      </c>
      <c r="AO612" s="43" t="str">
        <f t="shared" si="353"/>
        <v/>
      </c>
      <c r="AP612" s="43" t="str">
        <f t="shared" si="354"/>
        <v/>
      </c>
      <c r="AQ612" s="35" t="str">
        <f t="shared" si="355"/>
        <v/>
      </c>
      <c r="AR612" s="35" t="str">
        <f t="shared" si="356"/>
        <v/>
      </c>
      <c r="AS612" s="35" t="str">
        <f t="shared" si="357"/>
        <v/>
      </c>
      <c r="AT612" s="35" t="str">
        <f t="shared" si="358"/>
        <v/>
      </c>
      <c r="AU612" s="35" t="str">
        <f t="shared" si="359"/>
        <v/>
      </c>
      <c r="AV612" s="35" t="str">
        <f t="shared" si="360"/>
        <v/>
      </c>
      <c r="AW612" s="58" t="str">
        <f t="shared" si="361"/>
        <v/>
      </c>
      <c r="AX612" s="62" t="str">
        <f t="shared" si="362"/>
        <v/>
      </c>
      <c r="AY612" s="62" t="str">
        <f t="shared" si="363"/>
        <v/>
      </c>
      <c r="AZ612" s="62" t="str">
        <f t="shared" si="364"/>
        <v/>
      </c>
      <c r="BA612" s="62" t="str">
        <f t="shared" si="365"/>
        <v/>
      </c>
      <c r="BB612" s="62" t="str">
        <f t="shared" si="366"/>
        <v/>
      </c>
      <c r="BC612" s="62" t="str">
        <f t="shared" si="367"/>
        <v/>
      </c>
      <c r="BD612" s="69" t="str">
        <f t="shared" si="368"/>
        <v/>
      </c>
      <c r="BE612" s="69" t="str">
        <f t="shared" si="369"/>
        <v/>
      </c>
      <c r="BF612" s="69" t="str">
        <f>IF(Z612=Z613,"",SUM(AW$9:AW612)-SUM(BF$9:BF611))</f>
        <v/>
      </c>
      <c r="BG612" s="12">
        <f t="shared" si="371"/>
        <v>604</v>
      </c>
    </row>
    <row r="613" spans="1:59" ht="20.100000000000001" customHeight="1">
      <c r="A613" s="13">
        <f t="shared" si="370"/>
        <v>605</v>
      </c>
      <c r="B613" s="153"/>
      <c r="C613" s="33"/>
      <c r="D613" s="33"/>
      <c r="E613" s="154"/>
      <c r="F613" s="155"/>
      <c r="G613" s="156"/>
      <c r="H613" s="19" t="str">
        <f t="shared" si="335"/>
        <v/>
      </c>
      <c r="I613" s="157"/>
      <c r="J613" s="19" t="str">
        <f t="shared" si="336"/>
        <v/>
      </c>
      <c r="K613" s="33"/>
      <c r="L613" s="34"/>
      <c r="M613" s="34"/>
      <c r="N613" s="19" t="str">
        <f t="shared" si="337"/>
        <v/>
      </c>
      <c r="O613" s="157"/>
      <c r="P613" s="19" t="str">
        <f t="shared" si="338"/>
        <v/>
      </c>
      <c r="Q613" s="19" t="str">
        <f t="shared" si="339"/>
        <v/>
      </c>
      <c r="R613" s="22"/>
      <c r="S613" s="33"/>
      <c r="T613" s="35" t="str">
        <f>IF(E613="","",Instructions!$B$5)</f>
        <v/>
      </c>
      <c r="U613" s="75" t="str">
        <f>IF(E613="","",Instructions!$C$5)</f>
        <v/>
      </c>
      <c r="V613" s="87" t="str">
        <f t="shared" si="340"/>
        <v/>
      </c>
      <c r="W613" s="72" t="str">
        <f>IF(E613="","",VLOOKUP(D613,Supervisors!$B$9:$F$32,5,FALSE))</f>
        <v/>
      </c>
      <c r="X613" s="72" t="str">
        <f>IF(E613="","",VLOOKUP(D613,Supervisors!$B$9:$G$32,6,FALSE))</f>
        <v/>
      </c>
      <c r="Y613" s="20" t="str">
        <f t="shared" si="341"/>
        <v/>
      </c>
      <c r="Z613" s="20" t="str">
        <f t="shared" si="342"/>
        <v/>
      </c>
      <c r="AA613" s="20" t="str">
        <f t="shared" si="343"/>
        <v/>
      </c>
      <c r="AB613" s="20" t="str">
        <f t="shared" si="344"/>
        <v/>
      </c>
      <c r="AC613" s="20" t="str">
        <f t="shared" si="345"/>
        <v/>
      </c>
      <c r="AD613" s="20" t="str">
        <f t="shared" si="346"/>
        <v/>
      </c>
      <c r="AE613" s="20" t="str">
        <f>IF(E613="","",SUM( INDEX( $H$9, 1) : H613))</f>
        <v/>
      </c>
      <c r="AF613" s="20" t="str">
        <f t="shared" si="347"/>
        <v/>
      </c>
      <c r="AG613" s="20" t="str">
        <f>IF(E613="","",SUM($AF$9:AF613))</f>
        <v/>
      </c>
      <c r="AH613" s="43" t="str">
        <f t="shared" si="348"/>
        <v/>
      </c>
      <c r="AI613" s="20" t="str">
        <f t="shared" si="349"/>
        <v/>
      </c>
      <c r="AJ613" s="20" t="str">
        <f t="shared" si="350"/>
        <v/>
      </c>
      <c r="AK613" s="20" t="str">
        <f t="shared" si="351"/>
        <v/>
      </c>
      <c r="AL613" s="20" t="str">
        <f>IF(E613="","",SUM( INDEX($I$9, 1) : I613))</f>
        <v/>
      </c>
      <c r="AM613" s="20" t="str">
        <f t="shared" si="352"/>
        <v/>
      </c>
      <c r="AN613" s="20" t="str">
        <f>IF(E613="","",SUM( INDEX($AM$9, 1) : AM613))</f>
        <v/>
      </c>
      <c r="AO613" s="43" t="str">
        <f t="shared" si="353"/>
        <v/>
      </c>
      <c r="AP613" s="43" t="str">
        <f t="shared" si="354"/>
        <v/>
      </c>
      <c r="AQ613" s="35" t="str">
        <f t="shared" si="355"/>
        <v/>
      </c>
      <c r="AR613" s="35" t="str">
        <f t="shared" si="356"/>
        <v/>
      </c>
      <c r="AS613" s="35" t="str">
        <f t="shared" si="357"/>
        <v/>
      </c>
      <c r="AT613" s="35" t="str">
        <f t="shared" si="358"/>
        <v/>
      </c>
      <c r="AU613" s="35" t="str">
        <f t="shared" si="359"/>
        <v/>
      </c>
      <c r="AV613" s="35" t="str">
        <f t="shared" si="360"/>
        <v/>
      </c>
      <c r="AW613" s="58" t="str">
        <f t="shared" si="361"/>
        <v/>
      </c>
      <c r="AX613" s="62" t="str">
        <f t="shared" si="362"/>
        <v/>
      </c>
      <c r="AY613" s="62" t="str">
        <f t="shared" si="363"/>
        <v/>
      </c>
      <c r="AZ613" s="62" t="str">
        <f t="shared" si="364"/>
        <v/>
      </c>
      <c r="BA613" s="62" t="str">
        <f t="shared" si="365"/>
        <v/>
      </c>
      <c r="BB613" s="62" t="str">
        <f t="shared" si="366"/>
        <v/>
      </c>
      <c r="BC613" s="62" t="str">
        <f t="shared" si="367"/>
        <v/>
      </c>
      <c r="BD613" s="69" t="str">
        <f t="shared" si="368"/>
        <v/>
      </c>
      <c r="BE613" s="69" t="str">
        <f t="shared" si="369"/>
        <v/>
      </c>
      <c r="BF613" s="69" t="str">
        <f>IF(Z613=Z614,"",SUM(AW$9:AW613)-SUM(BF$9:BF612))</f>
        <v/>
      </c>
      <c r="BG613" s="12">
        <f t="shared" si="371"/>
        <v>605</v>
      </c>
    </row>
    <row r="614" spans="1:59" ht="20.100000000000001" customHeight="1">
      <c r="A614" s="13">
        <f t="shared" si="370"/>
        <v>606</v>
      </c>
      <c r="B614" s="153"/>
      <c r="C614" s="33"/>
      <c r="D614" s="33"/>
      <c r="E614" s="154"/>
      <c r="F614" s="155"/>
      <c r="G614" s="156"/>
      <c r="H614" s="19" t="str">
        <f t="shared" si="335"/>
        <v/>
      </c>
      <c r="I614" s="157"/>
      <c r="J614" s="19" t="str">
        <f t="shared" si="336"/>
        <v/>
      </c>
      <c r="K614" s="33"/>
      <c r="L614" s="34"/>
      <c r="M614" s="34"/>
      <c r="N614" s="19" t="str">
        <f t="shared" si="337"/>
        <v/>
      </c>
      <c r="O614" s="157"/>
      <c r="P614" s="19" t="str">
        <f t="shared" si="338"/>
        <v/>
      </c>
      <c r="Q614" s="19" t="str">
        <f t="shared" si="339"/>
        <v/>
      </c>
      <c r="R614" s="22"/>
      <c r="S614" s="33"/>
      <c r="T614" s="35" t="str">
        <f>IF(E614="","",Instructions!$B$5)</f>
        <v/>
      </c>
      <c r="U614" s="75" t="str">
        <f>IF(E614="","",Instructions!$C$5)</f>
        <v/>
      </c>
      <c r="V614" s="87" t="str">
        <f t="shared" si="340"/>
        <v/>
      </c>
      <c r="W614" s="72" t="str">
        <f>IF(E614="","",VLOOKUP(D614,Supervisors!$B$9:$F$32,5,FALSE))</f>
        <v/>
      </c>
      <c r="X614" s="72" t="str">
        <f>IF(E614="","",VLOOKUP(D614,Supervisors!$B$9:$G$32,6,FALSE))</f>
        <v/>
      </c>
      <c r="Y614" s="20" t="str">
        <f t="shared" si="341"/>
        <v/>
      </c>
      <c r="Z614" s="20" t="str">
        <f t="shared" si="342"/>
        <v/>
      </c>
      <c r="AA614" s="20" t="str">
        <f t="shared" si="343"/>
        <v/>
      </c>
      <c r="AB614" s="20" t="str">
        <f t="shared" si="344"/>
        <v/>
      </c>
      <c r="AC614" s="20" t="str">
        <f t="shared" si="345"/>
        <v/>
      </c>
      <c r="AD614" s="20" t="str">
        <f t="shared" si="346"/>
        <v/>
      </c>
      <c r="AE614" s="20" t="str">
        <f>IF(E614="","",SUM( INDEX( $H$9, 1) : H614))</f>
        <v/>
      </c>
      <c r="AF614" s="20" t="str">
        <f t="shared" si="347"/>
        <v/>
      </c>
      <c r="AG614" s="20" t="str">
        <f>IF(E614="","",SUM($AF$9:AF614))</f>
        <v/>
      </c>
      <c r="AH614" s="43" t="str">
        <f t="shared" si="348"/>
        <v/>
      </c>
      <c r="AI614" s="20" t="str">
        <f t="shared" si="349"/>
        <v/>
      </c>
      <c r="AJ614" s="20" t="str">
        <f t="shared" si="350"/>
        <v/>
      </c>
      <c r="AK614" s="20" t="str">
        <f t="shared" si="351"/>
        <v/>
      </c>
      <c r="AL614" s="20" t="str">
        <f>IF(E614="","",SUM( INDEX($I$9, 1) : I614))</f>
        <v/>
      </c>
      <c r="AM614" s="20" t="str">
        <f t="shared" si="352"/>
        <v/>
      </c>
      <c r="AN614" s="20" t="str">
        <f>IF(E614="","",SUM( INDEX($AM$9, 1) : AM614))</f>
        <v/>
      </c>
      <c r="AO614" s="43" t="str">
        <f t="shared" si="353"/>
        <v/>
      </c>
      <c r="AP614" s="43" t="str">
        <f t="shared" si="354"/>
        <v/>
      </c>
      <c r="AQ614" s="35" t="str">
        <f t="shared" si="355"/>
        <v/>
      </c>
      <c r="AR614" s="35" t="str">
        <f t="shared" si="356"/>
        <v/>
      </c>
      <c r="AS614" s="35" t="str">
        <f t="shared" si="357"/>
        <v/>
      </c>
      <c r="AT614" s="35" t="str">
        <f t="shared" si="358"/>
        <v/>
      </c>
      <c r="AU614" s="35" t="str">
        <f t="shared" si="359"/>
        <v/>
      </c>
      <c r="AV614" s="35" t="str">
        <f t="shared" si="360"/>
        <v/>
      </c>
      <c r="AW614" s="58" t="str">
        <f t="shared" si="361"/>
        <v/>
      </c>
      <c r="AX614" s="62" t="str">
        <f t="shared" si="362"/>
        <v/>
      </c>
      <c r="AY614" s="62" t="str">
        <f t="shared" si="363"/>
        <v/>
      </c>
      <c r="AZ614" s="62" t="str">
        <f t="shared" si="364"/>
        <v/>
      </c>
      <c r="BA614" s="62" t="str">
        <f t="shared" si="365"/>
        <v/>
      </c>
      <c r="BB614" s="62" t="str">
        <f t="shared" si="366"/>
        <v/>
      </c>
      <c r="BC614" s="62" t="str">
        <f t="shared" si="367"/>
        <v/>
      </c>
      <c r="BD614" s="69" t="str">
        <f t="shared" si="368"/>
        <v/>
      </c>
      <c r="BE614" s="69" t="str">
        <f t="shared" si="369"/>
        <v/>
      </c>
      <c r="BF614" s="69" t="str">
        <f>IF(Z614=Z615,"",SUM(AW$9:AW614)-SUM(BF$9:BF613))</f>
        <v/>
      </c>
      <c r="BG614" s="12">
        <f t="shared" si="371"/>
        <v>606</v>
      </c>
    </row>
    <row r="615" spans="1:59" ht="20.100000000000001" customHeight="1">
      <c r="A615" s="13">
        <f t="shared" si="370"/>
        <v>607</v>
      </c>
      <c r="B615" s="153"/>
      <c r="C615" s="33"/>
      <c r="D615" s="33"/>
      <c r="E615" s="154"/>
      <c r="F615" s="155"/>
      <c r="G615" s="156"/>
      <c r="H615" s="19" t="str">
        <f t="shared" si="335"/>
        <v/>
      </c>
      <c r="I615" s="157"/>
      <c r="J615" s="19" t="str">
        <f t="shared" si="336"/>
        <v/>
      </c>
      <c r="K615" s="33"/>
      <c r="L615" s="34"/>
      <c r="M615" s="34"/>
      <c r="N615" s="19" t="str">
        <f t="shared" si="337"/>
        <v/>
      </c>
      <c r="O615" s="157"/>
      <c r="P615" s="19" t="str">
        <f t="shared" si="338"/>
        <v/>
      </c>
      <c r="Q615" s="19" t="str">
        <f t="shared" si="339"/>
        <v/>
      </c>
      <c r="R615" s="22"/>
      <c r="S615" s="33"/>
      <c r="T615" s="35" t="str">
        <f>IF(E615="","",Instructions!$B$5)</f>
        <v/>
      </c>
      <c r="U615" s="75" t="str">
        <f>IF(E615="","",Instructions!$C$5)</f>
        <v/>
      </c>
      <c r="V615" s="87" t="str">
        <f t="shared" si="340"/>
        <v/>
      </c>
      <c r="W615" s="72" t="str">
        <f>IF(E615="","",VLOOKUP(D615,Supervisors!$B$9:$F$32,5,FALSE))</f>
        <v/>
      </c>
      <c r="X615" s="72" t="str">
        <f>IF(E615="","",VLOOKUP(D615,Supervisors!$B$9:$G$32,6,FALSE))</f>
        <v/>
      </c>
      <c r="Y615" s="20" t="str">
        <f t="shared" si="341"/>
        <v/>
      </c>
      <c r="Z615" s="20" t="str">
        <f t="shared" si="342"/>
        <v/>
      </c>
      <c r="AA615" s="20" t="str">
        <f t="shared" si="343"/>
        <v/>
      </c>
      <c r="AB615" s="20" t="str">
        <f t="shared" si="344"/>
        <v/>
      </c>
      <c r="AC615" s="20" t="str">
        <f t="shared" si="345"/>
        <v/>
      </c>
      <c r="AD615" s="20" t="str">
        <f t="shared" si="346"/>
        <v/>
      </c>
      <c r="AE615" s="20" t="str">
        <f>IF(E615="","",SUM( INDEX( $H$9, 1) : H615))</f>
        <v/>
      </c>
      <c r="AF615" s="20" t="str">
        <f t="shared" si="347"/>
        <v/>
      </c>
      <c r="AG615" s="20" t="str">
        <f>IF(E615="","",SUM($AF$9:AF615))</f>
        <v/>
      </c>
      <c r="AH615" s="43" t="str">
        <f t="shared" si="348"/>
        <v/>
      </c>
      <c r="AI615" s="20" t="str">
        <f t="shared" si="349"/>
        <v/>
      </c>
      <c r="AJ615" s="20" t="str">
        <f t="shared" si="350"/>
        <v/>
      </c>
      <c r="AK615" s="20" t="str">
        <f t="shared" si="351"/>
        <v/>
      </c>
      <c r="AL615" s="20" t="str">
        <f>IF(E615="","",SUM( INDEX($I$9, 1) : I615))</f>
        <v/>
      </c>
      <c r="AM615" s="20" t="str">
        <f t="shared" si="352"/>
        <v/>
      </c>
      <c r="AN615" s="20" t="str">
        <f>IF(E615="","",SUM( INDEX($AM$9, 1) : AM615))</f>
        <v/>
      </c>
      <c r="AO615" s="43" t="str">
        <f t="shared" si="353"/>
        <v/>
      </c>
      <c r="AP615" s="43" t="str">
        <f t="shared" si="354"/>
        <v/>
      </c>
      <c r="AQ615" s="35" t="str">
        <f t="shared" si="355"/>
        <v/>
      </c>
      <c r="AR615" s="35" t="str">
        <f t="shared" si="356"/>
        <v/>
      </c>
      <c r="AS615" s="35" t="str">
        <f t="shared" si="357"/>
        <v/>
      </c>
      <c r="AT615" s="35" t="str">
        <f t="shared" si="358"/>
        <v/>
      </c>
      <c r="AU615" s="35" t="str">
        <f t="shared" si="359"/>
        <v/>
      </c>
      <c r="AV615" s="35" t="str">
        <f t="shared" si="360"/>
        <v/>
      </c>
      <c r="AW615" s="58" t="str">
        <f t="shared" si="361"/>
        <v/>
      </c>
      <c r="AX615" s="62" t="str">
        <f t="shared" si="362"/>
        <v/>
      </c>
      <c r="AY615" s="62" t="str">
        <f t="shared" si="363"/>
        <v/>
      </c>
      <c r="AZ615" s="62" t="str">
        <f t="shared" si="364"/>
        <v/>
      </c>
      <c r="BA615" s="62" t="str">
        <f t="shared" si="365"/>
        <v/>
      </c>
      <c r="BB615" s="62" t="str">
        <f t="shared" si="366"/>
        <v/>
      </c>
      <c r="BC615" s="62" t="str">
        <f t="shared" si="367"/>
        <v/>
      </c>
      <c r="BD615" s="69" t="str">
        <f t="shared" si="368"/>
        <v/>
      </c>
      <c r="BE615" s="69" t="str">
        <f t="shared" si="369"/>
        <v/>
      </c>
      <c r="BF615" s="69" t="str">
        <f>IF(Z615=Z616,"",SUM(AW$9:AW615)-SUM(BF$9:BF614))</f>
        <v/>
      </c>
      <c r="BG615" s="12">
        <f t="shared" si="371"/>
        <v>607</v>
      </c>
    </row>
    <row r="616" spans="1:59" ht="20.100000000000001" customHeight="1">
      <c r="A616" s="13">
        <f t="shared" si="370"/>
        <v>608</v>
      </c>
      <c r="B616" s="153"/>
      <c r="C616" s="33"/>
      <c r="D616" s="33"/>
      <c r="E616" s="154"/>
      <c r="F616" s="155"/>
      <c r="G616" s="156"/>
      <c r="H616" s="19" t="str">
        <f t="shared" si="335"/>
        <v/>
      </c>
      <c r="I616" s="157"/>
      <c r="J616" s="19" t="str">
        <f t="shared" si="336"/>
        <v/>
      </c>
      <c r="K616" s="33"/>
      <c r="L616" s="34"/>
      <c r="M616" s="34"/>
      <c r="N616" s="19" t="str">
        <f t="shared" si="337"/>
        <v/>
      </c>
      <c r="O616" s="157"/>
      <c r="P616" s="19" t="str">
        <f t="shared" si="338"/>
        <v/>
      </c>
      <c r="Q616" s="19" t="str">
        <f t="shared" si="339"/>
        <v/>
      </c>
      <c r="R616" s="22"/>
      <c r="S616" s="33"/>
      <c r="T616" s="35" t="str">
        <f>IF(E616="","",Instructions!$B$5)</f>
        <v/>
      </c>
      <c r="U616" s="75" t="str">
        <f>IF(E616="","",Instructions!$C$5)</f>
        <v/>
      </c>
      <c r="V616" s="87" t="str">
        <f t="shared" si="340"/>
        <v/>
      </c>
      <c r="W616" s="72" t="str">
        <f>IF(E616="","",VLOOKUP(D616,Supervisors!$B$9:$F$32,5,FALSE))</f>
        <v/>
      </c>
      <c r="X616" s="72" t="str">
        <f>IF(E616="","",VLOOKUP(D616,Supervisors!$B$9:$G$32,6,FALSE))</f>
        <v/>
      </c>
      <c r="Y616" s="20" t="str">
        <f t="shared" si="341"/>
        <v/>
      </c>
      <c r="Z616" s="20" t="str">
        <f t="shared" si="342"/>
        <v/>
      </c>
      <c r="AA616" s="20" t="str">
        <f t="shared" si="343"/>
        <v/>
      </c>
      <c r="AB616" s="20" t="str">
        <f t="shared" si="344"/>
        <v/>
      </c>
      <c r="AC616" s="20" t="str">
        <f t="shared" si="345"/>
        <v/>
      </c>
      <c r="AD616" s="20" t="str">
        <f t="shared" si="346"/>
        <v/>
      </c>
      <c r="AE616" s="20" t="str">
        <f>IF(E616="","",SUM( INDEX( $H$9, 1) : H616))</f>
        <v/>
      </c>
      <c r="AF616" s="20" t="str">
        <f t="shared" si="347"/>
        <v/>
      </c>
      <c r="AG616" s="20" t="str">
        <f>IF(E616="","",SUM($AF$9:AF616))</f>
        <v/>
      </c>
      <c r="AH616" s="43" t="str">
        <f t="shared" si="348"/>
        <v/>
      </c>
      <c r="AI616" s="20" t="str">
        <f t="shared" si="349"/>
        <v/>
      </c>
      <c r="AJ616" s="20" t="str">
        <f t="shared" si="350"/>
        <v/>
      </c>
      <c r="AK616" s="20" t="str">
        <f t="shared" si="351"/>
        <v/>
      </c>
      <c r="AL616" s="20" t="str">
        <f>IF(E616="","",SUM( INDEX($I$9, 1) : I616))</f>
        <v/>
      </c>
      <c r="AM616" s="20" t="str">
        <f t="shared" si="352"/>
        <v/>
      </c>
      <c r="AN616" s="20" t="str">
        <f>IF(E616="","",SUM( INDEX($AM$9, 1) : AM616))</f>
        <v/>
      </c>
      <c r="AO616" s="43" t="str">
        <f t="shared" si="353"/>
        <v/>
      </c>
      <c r="AP616" s="43" t="str">
        <f t="shared" si="354"/>
        <v/>
      </c>
      <c r="AQ616" s="35" t="str">
        <f t="shared" si="355"/>
        <v/>
      </c>
      <c r="AR616" s="35" t="str">
        <f t="shared" si="356"/>
        <v/>
      </c>
      <c r="AS616" s="35" t="str">
        <f t="shared" si="357"/>
        <v/>
      </c>
      <c r="AT616" s="35" t="str">
        <f t="shared" si="358"/>
        <v/>
      </c>
      <c r="AU616" s="35" t="str">
        <f t="shared" si="359"/>
        <v/>
      </c>
      <c r="AV616" s="35" t="str">
        <f t="shared" si="360"/>
        <v/>
      </c>
      <c r="AW616" s="58" t="str">
        <f t="shared" si="361"/>
        <v/>
      </c>
      <c r="AX616" s="62" t="str">
        <f t="shared" si="362"/>
        <v/>
      </c>
      <c r="AY616" s="62" t="str">
        <f t="shared" si="363"/>
        <v/>
      </c>
      <c r="AZ616" s="62" t="str">
        <f t="shared" si="364"/>
        <v/>
      </c>
      <c r="BA616" s="62" t="str">
        <f t="shared" si="365"/>
        <v/>
      </c>
      <c r="BB616" s="62" t="str">
        <f t="shared" si="366"/>
        <v/>
      </c>
      <c r="BC616" s="62" t="str">
        <f t="shared" si="367"/>
        <v/>
      </c>
      <c r="BD616" s="69" t="str">
        <f t="shared" si="368"/>
        <v/>
      </c>
      <c r="BE616" s="69" t="str">
        <f t="shared" si="369"/>
        <v/>
      </c>
      <c r="BF616" s="69" t="str">
        <f>IF(Z616=Z617,"",SUM(AW$9:AW616)-SUM(BF$9:BF615))</f>
        <v/>
      </c>
      <c r="BG616" s="12">
        <f t="shared" si="371"/>
        <v>608</v>
      </c>
    </row>
    <row r="617" spans="1:59" ht="20.100000000000001" customHeight="1">
      <c r="A617" s="13">
        <f t="shared" si="370"/>
        <v>609</v>
      </c>
      <c r="B617" s="153"/>
      <c r="C617" s="33"/>
      <c r="D617" s="33"/>
      <c r="E617" s="154"/>
      <c r="F617" s="155"/>
      <c r="G617" s="156"/>
      <c r="H617" s="19" t="str">
        <f t="shared" si="335"/>
        <v/>
      </c>
      <c r="I617" s="157"/>
      <c r="J617" s="19" t="str">
        <f t="shared" si="336"/>
        <v/>
      </c>
      <c r="K617" s="33"/>
      <c r="L617" s="34"/>
      <c r="M617" s="34"/>
      <c r="N617" s="19" t="str">
        <f t="shared" si="337"/>
        <v/>
      </c>
      <c r="O617" s="157"/>
      <c r="P617" s="19" t="str">
        <f t="shared" si="338"/>
        <v/>
      </c>
      <c r="Q617" s="19" t="str">
        <f t="shared" si="339"/>
        <v/>
      </c>
      <c r="R617" s="22"/>
      <c r="S617" s="33"/>
      <c r="T617" s="35" t="str">
        <f>IF(E617="","",Instructions!$B$5)</f>
        <v/>
      </c>
      <c r="U617" s="75" t="str">
        <f>IF(E617="","",Instructions!$C$5)</f>
        <v/>
      </c>
      <c r="V617" s="87" t="str">
        <f t="shared" si="340"/>
        <v/>
      </c>
      <c r="W617" s="72" t="str">
        <f>IF(E617="","",VLOOKUP(D617,Supervisors!$B$9:$F$32,5,FALSE))</f>
        <v/>
      </c>
      <c r="X617" s="72" t="str">
        <f>IF(E617="","",VLOOKUP(D617,Supervisors!$B$9:$G$32,6,FALSE))</f>
        <v/>
      </c>
      <c r="Y617" s="20" t="str">
        <f t="shared" si="341"/>
        <v/>
      </c>
      <c r="Z617" s="20" t="str">
        <f t="shared" si="342"/>
        <v/>
      </c>
      <c r="AA617" s="20" t="str">
        <f t="shared" si="343"/>
        <v/>
      </c>
      <c r="AB617" s="20" t="str">
        <f t="shared" si="344"/>
        <v/>
      </c>
      <c r="AC617" s="20" t="str">
        <f t="shared" si="345"/>
        <v/>
      </c>
      <c r="AD617" s="20" t="str">
        <f t="shared" si="346"/>
        <v/>
      </c>
      <c r="AE617" s="20" t="str">
        <f>IF(E617="","",SUM( INDEX( $H$9, 1) : H617))</f>
        <v/>
      </c>
      <c r="AF617" s="20" t="str">
        <f t="shared" si="347"/>
        <v/>
      </c>
      <c r="AG617" s="20" t="str">
        <f>IF(E617="","",SUM($AF$9:AF617))</f>
        <v/>
      </c>
      <c r="AH617" s="43" t="str">
        <f t="shared" si="348"/>
        <v/>
      </c>
      <c r="AI617" s="20" t="str">
        <f t="shared" si="349"/>
        <v/>
      </c>
      <c r="AJ617" s="20" t="str">
        <f t="shared" si="350"/>
        <v/>
      </c>
      <c r="AK617" s="20" t="str">
        <f t="shared" si="351"/>
        <v/>
      </c>
      <c r="AL617" s="20" t="str">
        <f>IF(E617="","",SUM( INDEX($I$9, 1) : I617))</f>
        <v/>
      </c>
      <c r="AM617" s="20" t="str">
        <f t="shared" si="352"/>
        <v/>
      </c>
      <c r="AN617" s="20" t="str">
        <f>IF(E617="","",SUM( INDEX($AM$9, 1) : AM617))</f>
        <v/>
      </c>
      <c r="AO617" s="43" t="str">
        <f t="shared" si="353"/>
        <v/>
      </c>
      <c r="AP617" s="43" t="str">
        <f t="shared" si="354"/>
        <v/>
      </c>
      <c r="AQ617" s="35" t="str">
        <f t="shared" si="355"/>
        <v/>
      </c>
      <c r="AR617" s="35" t="str">
        <f t="shared" si="356"/>
        <v/>
      </c>
      <c r="AS617" s="35" t="str">
        <f t="shared" si="357"/>
        <v/>
      </c>
      <c r="AT617" s="35" t="str">
        <f t="shared" si="358"/>
        <v/>
      </c>
      <c r="AU617" s="35" t="str">
        <f t="shared" si="359"/>
        <v/>
      </c>
      <c r="AV617" s="35" t="str">
        <f t="shared" si="360"/>
        <v/>
      </c>
      <c r="AW617" s="58" t="str">
        <f t="shared" si="361"/>
        <v/>
      </c>
      <c r="AX617" s="62" t="str">
        <f t="shared" si="362"/>
        <v/>
      </c>
      <c r="AY617" s="62" t="str">
        <f t="shared" si="363"/>
        <v/>
      </c>
      <c r="AZ617" s="62" t="str">
        <f t="shared" si="364"/>
        <v/>
      </c>
      <c r="BA617" s="62" t="str">
        <f t="shared" si="365"/>
        <v/>
      </c>
      <c r="BB617" s="62" t="str">
        <f t="shared" si="366"/>
        <v/>
      </c>
      <c r="BC617" s="62" t="str">
        <f t="shared" si="367"/>
        <v/>
      </c>
      <c r="BD617" s="69" t="str">
        <f t="shared" si="368"/>
        <v/>
      </c>
      <c r="BE617" s="69" t="str">
        <f t="shared" si="369"/>
        <v/>
      </c>
      <c r="BF617" s="69" t="str">
        <f>IF(Z617=Z618,"",SUM(AW$9:AW617)-SUM(BF$9:BF616))</f>
        <v/>
      </c>
      <c r="BG617" s="12">
        <f t="shared" si="371"/>
        <v>609</v>
      </c>
    </row>
    <row r="618" spans="1:59" ht="20.100000000000001" customHeight="1">
      <c r="A618" s="13">
        <f t="shared" si="370"/>
        <v>610</v>
      </c>
      <c r="B618" s="153"/>
      <c r="C618" s="33"/>
      <c r="D618" s="33"/>
      <c r="E618" s="154"/>
      <c r="F618" s="155"/>
      <c r="G618" s="156"/>
      <c r="H618" s="19" t="str">
        <f t="shared" si="335"/>
        <v/>
      </c>
      <c r="I618" s="157"/>
      <c r="J618" s="19" t="str">
        <f t="shared" si="336"/>
        <v/>
      </c>
      <c r="K618" s="33"/>
      <c r="L618" s="34"/>
      <c r="M618" s="34"/>
      <c r="N618" s="19" t="str">
        <f t="shared" si="337"/>
        <v/>
      </c>
      <c r="O618" s="157"/>
      <c r="P618" s="19" t="str">
        <f t="shared" si="338"/>
        <v/>
      </c>
      <c r="Q618" s="19" t="str">
        <f t="shared" si="339"/>
        <v/>
      </c>
      <c r="R618" s="22"/>
      <c r="S618" s="33"/>
      <c r="T618" s="35" t="str">
        <f>IF(E618="","",Instructions!$B$5)</f>
        <v/>
      </c>
      <c r="U618" s="75" t="str">
        <f>IF(E618="","",Instructions!$C$5)</f>
        <v/>
      </c>
      <c r="V618" s="87" t="str">
        <f t="shared" si="340"/>
        <v/>
      </c>
      <c r="W618" s="72" t="str">
        <f>IF(E618="","",VLOOKUP(D618,Supervisors!$B$9:$F$32,5,FALSE))</f>
        <v/>
      </c>
      <c r="X618" s="72" t="str">
        <f>IF(E618="","",VLOOKUP(D618,Supervisors!$B$9:$G$32,6,FALSE))</f>
        <v/>
      </c>
      <c r="Y618" s="20" t="str">
        <f t="shared" si="341"/>
        <v/>
      </c>
      <c r="Z618" s="20" t="str">
        <f t="shared" si="342"/>
        <v/>
      </c>
      <c r="AA618" s="20" t="str">
        <f t="shared" si="343"/>
        <v/>
      </c>
      <c r="AB618" s="20" t="str">
        <f t="shared" si="344"/>
        <v/>
      </c>
      <c r="AC618" s="20" t="str">
        <f t="shared" si="345"/>
        <v/>
      </c>
      <c r="AD618" s="20" t="str">
        <f t="shared" si="346"/>
        <v/>
      </c>
      <c r="AE618" s="20" t="str">
        <f>IF(E618="","",SUM( INDEX( $H$9, 1) : H618))</f>
        <v/>
      </c>
      <c r="AF618" s="20" t="str">
        <f t="shared" si="347"/>
        <v/>
      </c>
      <c r="AG618" s="20" t="str">
        <f>IF(E618="","",SUM($AF$9:AF618))</f>
        <v/>
      </c>
      <c r="AH618" s="43" t="str">
        <f t="shared" si="348"/>
        <v/>
      </c>
      <c r="AI618" s="20" t="str">
        <f t="shared" si="349"/>
        <v/>
      </c>
      <c r="AJ618" s="20" t="str">
        <f t="shared" si="350"/>
        <v/>
      </c>
      <c r="AK618" s="20" t="str">
        <f t="shared" si="351"/>
        <v/>
      </c>
      <c r="AL618" s="20" t="str">
        <f>IF(E618="","",SUM( INDEX($I$9, 1) : I618))</f>
        <v/>
      </c>
      <c r="AM618" s="20" t="str">
        <f t="shared" si="352"/>
        <v/>
      </c>
      <c r="AN618" s="20" t="str">
        <f>IF(E618="","",SUM( INDEX($AM$9, 1) : AM618))</f>
        <v/>
      </c>
      <c r="AO618" s="43" t="str">
        <f t="shared" si="353"/>
        <v/>
      </c>
      <c r="AP618" s="43" t="str">
        <f t="shared" si="354"/>
        <v/>
      </c>
      <c r="AQ618" s="35" t="str">
        <f t="shared" si="355"/>
        <v/>
      </c>
      <c r="AR618" s="35" t="str">
        <f t="shared" si="356"/>
        <v/>
      </c>
      <c r="AS618" s="35" t="str">
        <f t="shared" si="357"/>
        <v/>
      </c>
      <c r="AT618" s="35" t="str">
        <f t="shared" si="358"/>
        <v/>
      </c>
      <c r="AU618" s="35" t="str">
        <f t="shared" si="359"/>
        <v/>
      </c>
      <c r="AV618" s="35" t="str">
        <f t="shared" si="360"/>
        <v/>
      </c>
      <c r="AW618" s="58" t="str">
        <f t="shared" si="361"/>
        <v/>
      </c>
      <c r="AX618" s="62" t="str">
        <f t="shared" si="362"/>
        <v/>
      </c>
      <c r="AY618" s="62" t="str">
        <f t="shared" si="363"/>
        <v/>
      </c>
      <c r="AZ618" s="62" t="str">
        <f t="shared" si="364"/>
        <v/>
      </c>
      <c r="BA618" s="62" t="str">
        <f t="shared" si="365"/>
        <v/>
      </c>
      <c r="BB618" s="62" t="str">
        <f t="shared" si="366"/>
        <v/>
      </c>
      <c r="BC618" s="62" t="str">
        <f t="shared" si="367"/>
        <v/>
      </c>
      <c r="BD618" s="69" t="str">
        <f t="shared" si="368"/>
        <v/>
      </c>
      <c r="BE618" s="69" t="str">
        <f t="shared" si="369"/>
        <v/>
      </c>
      <c r="BF618" s="69" t="str">
        <f>IF(Z618=Z619,"",SUM(AW$9:AW618)-SUM(BF$9:BF617))</f>
        <v/>
      </c>
      <c r="BG618" s="12">
        <f t="shared" si="371"/>
        <v>610</v>
      </c>
    </row>
    <row r="619" spans="1:59" ht="20.100000000000001" customHeight="1">
      <c r="A619" s="13">
        <f t="shared" si="370"/>
        <v>611</v>
      </c>
      <c r="B619" s="153"/>
      <c r="C619" s="33"/>
      <c r="D619" s="33"/>
      <c r="E619" s="154"/>
      <c r="F619" s="155"/>
      <c r="G619" s="156"/>
      <c r="H619" s="19" t="str">
        <f t="shared" si="335"/>
        <v/>
      </c>
      <c r="I619" s="157"/>
      <c r="J619" s="19" t="str">
        <f t="shared" si="336"/>
        <v/>
      </c>
      <c r="K619" s="33"/>
      <c r="L619" s="34"/>
      <c r="M619" s="34"/>
      <c r="N619" s="19" t="str">
        <f t="shared" si="337"/>
        <v/>
      </c>
      <c r="O619" s="157"/>
      <c r="P619" s="19" t="str">
        <f t="shared" si="338"/>
        <v/>
      </c>
      <c r="Q619" s="19" t="str">
        <f t="shared" si="339"/>
        <v/>
      </c>
      <c r="R619" s="22"/>
      <c r="S619" s="33"/>
      <c r="T619" s="35" t="str">
        <f>IF(E619="","",Instructions!$B$5)</f>
        <v/>
      </c>
      <c r="U619" s="75" t="str">
        <f>IF(E619="","",Instructions!$C$5)</f>
        <v/>
      </c>
      <c r="V619" s="87" t="str">
        <f t="shared" si="340"/>
        <v/>
      </c>
      <c r="W619" s="72" t="str">
        <f>IF(E619="","",VLOOKUP(D619,Supervisors!$B$9:$F$32,5,FALSE))</f>
        <v/>
      </c>
      <c r="X619" s="72" t="str">
        <f>IF(E619="","",VLOOKUP(D619,Supervisors!$B$9:$G$32,6,FALSE))</f>
        <v/>
      </c>
      <c r="Y619" s="20" t="str">
        <f t="shared" si="341"/>
        <v/>
      </c>
      <c r="Z619" s="20" t="str">
        <f t="shared" si="342"/>
        <v/>
      </c>
      <c r="AA619" s="20" t="str">
        <f t="shared" si="343"/>
        <v/>
      </c>
      <c r="AB619" s="20" t="str">
        <f t="shared" si="344"/>
        <v/>
      </c>
      <c r="AC619" s="20" t="str">
        <f t="shared" si="345"/>
        <v/>
      </c>
      <c r="AD619" s="20" t="str">
        <f t="shared" si="346"/>
        <v/>
      </c>
      <c r="AE619" s="20" t="str">
        <f>IF(E619="","",SUM( INDEX( $H$9, 1) : H619))</f>
        <v/>
      </c>
      <c r="AF619" s="20" t="str">
        <f t="shared" si="347"/>
        <v/>
      </c>
      <c r="AG619" s="20" t="str">
        <f>IF(E619="","",SUM($AF$9:AF619))</f>
        <v/>
      </c>
      <c r="AH619" s="43" t="str">
        <f t="shared" si="348"/>
        <v/>
      </c>
      <c r="AI619" s="20" t="str">
        <f t="shared" si="349"/>
        <v/>
      </c>
      <c r="AJ619" s="20" t="str">
        <f t="shared" si="350"/>
        <v/>
      </c>
      <c r="AK619" s="20" t="str">
        <f t="shared" si="351"/>
        <v/>
      </c>
      <c r="AL619" s="20" t="str">
        <f>IF(E619="","",SUM( INDEX($I$9, 1) : I619))</f>
        <v/>
      </c>
      <c r="AM619" s="20" t="str">
        <f t="shared" si="352"/>
        <v/>
      </c>
      <c r="AN619" s="20" t="str">
        <f>IF(E619="","",SUM( INDEX($AM$9, 1) : AM619))</f>
        <v/>
      </c>
      <c r="AO619" s="43" t="str">
        <f t="shared" si="353"/>
        <v/>
      </c>
      <c r="AP619" s="43" t="str">
        <f t="shared" si="354"/>
        <v/>
      </c>
      <c r="AQ619" s="35" t="str">
        <f t="shared" si="355"/>
        <v/>
      </c>
      <c r="AR619" s="35" t="str">
        <f t="shared" si="356"/>
        <v/>
      </c>
      <c r="AS619" s="35" t="str">
        <f t="shared" si="357"/>
        <v/>
      </c>
      <c r="AT619" s="35" t="str">
        <f t="shared" si="358"/>
        <v/>
      </c>
      <c r="AU619" s="35" t="str">
        <f t="shared" si="359"/>
        <v/>
      </c>
      <c r="AV619" s="35" t="str">
        <f t="shared" si="360"/>
        <v/>
      </c>
      <c r="AW619" s="58" t="str">
        <f t="shared" si="361"/>
        <v/>
      </c>
      <c r="AX619" s="62" t="str">
        <f t="shared" si="362"/>
        <v/>
      </c>
      <c r="AY619" s="62" t="str">
        <f t="shared" si="363"/>
        <v/>
      </c>
      <c r="AZ619" s="62" t="str">
        <f t="shared" si="364"/>
        <v/>
      </c>
      <c r="BA619" s="62" t="str">
        <f t="shared" si="365"/>
        <v/>
      </c>
      <c r="BB619" s="62" t="str">
        <f t="shared" si="366"/>
        <v/>
      </c>
      <c r="BC619" s="62" t="str">
        <f t="shared" si="367"/>
        <v/>
      </c>
      <c r="BD619" s="69" t="str">
        <f t="shared" si="368"/>
        <v/>
      </c>
      <c r="BE619" s="69" t="str">
        <f t="shared" si="369"/>
        <v/>
      </c>
      <c r="BF619" s="69" t="str">
        <f>IF(Z619=Z620,"",SUM(AW$9:AW619)-SUM(BF$9:BF618))</f>
        <v/>
      </c>
      <c r="BG619" s="12">
        <f t="shared" si="371"/>
        <v>611</v>
      </c>
    </row>
    <row r="620" spans="1:59" ht="20.100000000000001" customHeight="1">
      <c r="A620" s="13">
        <f t="shared" si="370"/>
        <v>612</v>
      </c>
      <c r="B620" s="153"/>
      <c r="C620" s="33"/>
      <c r="D620" s="33"/>
      <c r="E620" s="154"/>
      <c r="F620" s="155"/>
      <c r="G620" s="156"/>
      <c r="H620" s="19" t="str">
        <f t="shared" si="335"/>
        <v/>
      </c>
      <c r="I620" s="157"/>
      <c r="J620" s="19" t="str">
        <f t="shared" si="336"/>
        <v/>
      </c>
      <c r="K620" s="33"/>
      <c r="L620" s="34"/>
      <c r="M620" s="34"/>
      <c r="N620" s="19" t="str">
        <f t="shared" si="337"/>
        <v/>
      </c>
      <c r="O620" s="157"/>
      <c r="P620" s="19" t="str">
        <f t="shared" si="338"/>
        <v/>
      </c>
      <c r="Q620" s="19" t="str">
        <f t="shared" si="339"/>
        <v/>
      </c>
      <c r="R620" s="22"/>
      <c r="S620" s="33"/>
      <c r="T620" s="35" t="str">
        <f>IF(E620="","",Instructions!$B$5)</f>
        <v/>
      </c>
      <c r="U620" s="75" t="str">
        <f>IF(E620="","",Instructions!$C$5)</f>
        <v/>
      </c>
      <c r="V620" s="87" t="str">
        <f t="shared" si="340"/>
        <v/>
      </c>
      <c r="W620" s="72" t="str">
        <f>IF(E620="","",VLOOKUP(D620,Supervisors!$B$9:$F$32,5,FALSE))</f>
        <v/>
      </c>
      <c r="X620" s="72" t="str">
        <f>IF(E620="","",VLOOKUP(D620,Supervisors!$B$9:$G$32,6,FALSE))</f>
        <v/>
      </c>
      <c r="Y620" s="20" t="str">
        <f t="shared" si="341"/>
        <v/>
      </c>
      <c r="Z620" s="20" t="str">
        <f t="shared" si="342"/>
        <v/>
      </c>
      <c r="AA620" s="20" t="str">
        <f t="shared" si="343"/>
        <v/>
      </c>
      <c r="AB620" s="20" t="str">
        <f t="shared" si="344"/>
        <v/>
      </c>
      <c r="AC620" s="20" t="str">
        <f t="shared" si="345"/>
        <v/>
      </c>
      <c r="AD620" s="20" t="str">
        <f t="shared" si="346"/>
        <v/>
      </c>
      <c r="AE620" s="20" t="str">
        <f>IF(E620="","",SUM( INDEX( $H$9, 1) : H620))</f>
        <v/>
      </c>
      <c r="AF620" s="20" t="str">
        <f t="shared" si="347"/>
        <v/>
      </c>
      <c r="AG620" s="20" t="str">
        <f>IF(E620="","",SUM($AF$9:AF620))</f>
        <v/>
      </c>
      <c r="AH620" s="43" t="str">
        <f t="shared" si="348"/>
        <v/>
      </c>
      <c r="AI620" s="20" t="str">
        <f t="shared" si="349"/>
        <v/>
      </c>
      <c r="AJ620" s="20" t="str">
        <f t="shared" si="350"/>
        <v/>
      </c>
      <c r="AK620" s="20" t="str">
        <f t="shared" si="351"/>
        <v/>
      </c>
      <c r="AL620" s="20" t="str">
        <f>IF(E620="","",SUM( INDEX($I$9, 1) : I620))</f>
        <v/>
      </c>
      <c r="AM620" s="20" t="str">
        <f t="shared" si="352"/>
        <v/>
      </c>
      <c r="AN620" s="20" t="str">
        <f>IF(E620="","",SUM( INDEX($AM$9, 1) : AM620))</f>
        <v/>
      </c>
      <c r="AO620" s="43" t="str">
        <f t="shared" si="353"/>
        <v/>
      </c>
      <c r="AP620" s="43" t="str">
        <f t="shared" si="354"/>
        <v/>
      </c>
      <c r="AQ620" s="35" t="str">
        <f t="shared" si="355"/>
        <v/>
      </c>
      <c r="AR620" s="35" t="str">
        <f t="shared" si="356"/>
        <v/>
      </c>
      <c r="AS620" s="35" t="str">
        <f t="shared" si="357"/>
        <v/>
      </c>
      <c r="AT620" s="35" t="str">
        <f t="shared" si="358"/>
        <v/>
      </c>
      <c r="AU620" s="35" t="str">
        <f t="shared" si="359"/>
        <v/>
      </c>
      <c r="AV620" s="35" t="str">
        <f t="shared" si="360"/>
        <v/>
      </c>
      <c r="AW620" s="58" t="str">
        <f t="shared" si="361"/>
        <v/>
      </c>
      <c r="AX620" s="62" t="str">
        <f t="shared" si="362"/>
        <v/>
      </c>
      <c r="AY620" s="62" t="str">
        <f t="shared" si="363"/>
        <v/>
      </c>
      <c r="AZ620" s="62" t="str">
        <f t="shared" si="364"/>
        <v/>
      </c>
      <c r="BA620" s="62" t="str">
        <f t="shared" si="365"/>
        <v/>
      </c>
      <c r="BB620" s="62" t="str">
        <f t="shared" si="366"/>
        <v/>
      </c>
      <c r="BC620" s="62" t="str">
        <f t="shared" si="367"/>
        <v/>
      </c>
      <c r="BD620" s="69" t="str">
        <f t="shared" si="368"/>
        <v/>
      </c>
      <c r="BE620" s="69" t="str">
        <f t="shared" si="369"/>
        <v/>
      </c>
      <c r="BF620" s="69" t="str">
        <f>IF(Z620=Z621,"",SUM(AW$9:AW620)-SUM(BF$9:BF619))</f>
        <v/>
      </c>
      <c r="BG620" s="12">
        <f t="shared" si="371"/>
        <v>612</v>
      </c>
    </row>
    <row r="621" spans="1:59" ht="20.100000000000001" customHeight="1">
      <c r="A621" s="13">
        <f t="shared" si="370"/>
        <v>613</v>
      </c>
      <c r="B621" s="153"/>
      <c r="C621" s="33"/>
      <c r="D621" s="33"/>
      <c r="E621" s="154"/>
      <c r="F621" s="155"/>
      <c r="G621" s="156"/>
      <c r="H621" s="19" t="str">
        <f t="shared" si="335"/>
        <v/>
      </c>
      <c r="I621" s="157"/>
      <c r="J621" s="19" t="str">
        <f t="shared" si="336"/>
        <v/>
      </c>
      <c r="K621" s="33"/>
      <c r="L621" s="34"/>
      <c r="M621" s="34"/>
      <c r="N621" s="19" t="str">
        <f t="shared" si="337"/>
        <v/>
      </c>
      <c r="O621" s="157"/>
      <c r="P621" s="19" t="str">
        <f t="shared" si="338"/>
        <v/>
      </c>
      <c r="Q621" s="19" t="str">
        <f t="shared" si="339"/>
        <v/>
      </c>
      <c r="R621" s="22"/>
      <c r="S621" s="33"/>
      <c r="T621" s="35" t="str">
        <f>IF(E621="","",Instructions!$B$5)</f>
        <v/>
      </c>
      <c r="U621" s="75" t="str">
        <f>IF(E621="","",Instructions!$C$5)</f>
        <v/>
      </c>
      <c r="V621" s="87" t="str">
        <f t="shared" si="340"/>
        <v/>
      </c>
      <c r="W621" s="72" t="str">
        <f>IF(E621="","",VLOOKUP(D621,Supervisors!$B$9:$F$32,5,FALSE))</f>
        <v/>
      </c>
      <c r="X621" s="72" t="str">
        <f>IF(E621="","",VLOOKUP(D621,Supervisors!$B$9:$G$32,6,FALSE))</f>
        <v/>
      </c>
      <c r="Y621" s="20" t="str">
        <f t="shared" si="341"/>
        <v/>
      </c>
      <c r="Z621" s="20" t="str">
        <f t="shared" si="342"/>
        <v/>
      </c>
      <c r="AA621" s="20" t="str">
        <f t="shared" si="343"/>
        <v/>
      </c>
      <c r="AB621" s="20" t="str">
        <f t="shared" si="344"/>
        <v/>
      </c>
      <c r="AC621" s="20" t="str">
        <f t="shared" si="345"/>
        <v/>
      </c>
      <c r="AD621" s="20" t="str">
        <f t="shared" si="346"/>
        <v/>
      </c>
      <c r="AE621" s="20" t="str">
        <f>IF(E621="","",SUM( INDEX( $H$9, 1) : H621))</f>
        <v/>
      </c>
      <c r="AF621" s="20" t="str">
        <f t="shared" si="347"/>
        <v/>
      </c>
      <c r="AG621" s="20" t="str">
        <f>IF(E621="","",SUM($AF$9:AF621))</f>
        <v/>
      </c>
      <c r="AH621" s="43" t="str">
        <f t="shared" si="348"/>
        <v/>
      </c>
      <c r="AI621" s="20" t="str">
        <f t="shared" si="349"/>
        <v/>
      </c>
      <c r="AJ621" s="20" t="str">
        <f t="shared" si="350"/>
        <v/>
      </c>
      <c r="AK621" s="20" t="str">
        <f t="shared" si="351"/>
        <v/>
      </c>
      <c r="AL621" s="20" t="str">
        <f>IF(E621="","",SUM( INDEX($I$9, 1) : I621))</f>
        <v/>
      </c>
      <c r="AM621" s="20" t="str">
        <f t="shared" si="352"/>
        <v/>
      </c>
      <c r="AN621" s="20" t="str">
        <f>IF(E621="","",SUM( INDEX($AM$9, 1) : AM621))</f>
        <v/>
      </c>
      <c r="AO621" s="43" t="str">
        <f t="shared" si="353"/>
        <v/>
      </c>
      <c r="AP621" s="43" t="str">
        <f t="shared" si="354"/>
        <v/>
      </c>
      <c r="AQ621" s="35" t="str">
        <f t="shared" si="355"/>
        <v/>
      </c>
      <c r="AR621" s="35" t="str">
        <f t="shared" si="356"/>
        <v/>
      </c>
      <c r="AS621" s="35" t="str">
        <f t="shared" si="357"/>
        <v/>
      </c>
      <c r="AT621" s="35" t="str">
        <f t="shared" si="358"/>
        <v/>
      </c>
      <c r="AU621" s="35" t="str">
        <f t="shared" si="359"/>
        <v/>
      </c>
      <c r="AV621" s="35" t="str">
        <f t="shared" si="360"/>
        <v/>
      </c>
      <c r="AW621" s="58" t="str">
        <f t="shared" si="361"/>
        <v/>
      </c>
      <c r="AX621" s="62" t="str">
        <f t="shared" si="362"/>
        <v/>
      </c>
      <c r="AY621" s="62" t="str">
        <f t="shared" si="363"/>
        <v/>
      </c>
      <c r="AZ621" s="62" t="str">
        <f t="shared" si="364"/>
        <v/>
      </c>
      <c r="BA621" s="62" t="str">
        <f t="shared" si="365"/>
        <v/>
      </c>
      <c r="BB621" s="62" t="str">
        <f t="shared" si="366"/>
        <v/>
      </c>
      <c r="BC621" s="62" t="str">
        <f t="shared" si="367"/>
        <v/>
      </c>
      <c r="BD621" s="69" t="str">
        <f t="shared" si="368"/>
        <v/>
      </c>
      <c r="BE621" s="69" t="str">
        <f t="shared" si="369"/>
        <v/>
      </c>
      <c r="BF621" s="69" t="str">
        <f>IF(Z621=Z622,"",SUM(AW$9:AW621)-SUM(BF$9:BF620))</f>
        <v/>
      </c>
      <c r="BG621" s="12">
        <f t="shared" si="371"/>
        <v>613</v>
      </c>
    </row>
    <row r="622" spans="1:59" ht="20.100000000000001" customHeight="1">
      <c r="A622" s="13">
        <f t="shared" si="370"/>
        <v>614</v>
      </c>
      <c r="B622" s="153"/>
      <c r="C622" s="33"/>
      <c r="D622" s="33"/>
      <c r="E622" s="154"/>
      <c r="F622" s="155"/>
      <c r="G622" s="156"/>
      <c r="H622" s="19" t="str">
        <f t="shared" si="335"/>
        <v/>
      </c>
      <c r="I622" s="157"/>
      <c r="J622" s="19" t="str">
        <f t="shared" si="336"/>
        <v/>
      </c>
      <c r="K622" s="33"/>
      <c r="L622" s="34"/>
      <c r="M622" s="34"/>
      <c r="N622" s="19" t="str">
        <f t="shared" si="337"/>
        <v/>
      </c>
      <c r="O622" s="157"/>
      <c r="P622" s="19" t="str">
        <f t="shared" si="338"/>
        <v/>
      </c>
      <c r="Q622" s="19" t="str">
        <f t="shared" si="339"/>
        <v/>
      </c>
      <c r="R622" s="22"/>
      <c r="S622" s="33"/>
      <c r="T622" s="35" t="str">
        <f>IF(E622="","",Instructions!$B$5)</f>
        <v/>
      </c>
      <c r="U622" s="75" t="str">
        <f>IF(E622="","",Instructions!$C$5)</f>
        <v/>
      </c>
      <c r="V622" s="87" t="str">
        <f t="shared" si="340"/>
        <v/>
      </c>
      <c r="W622" s="72" t="str">
        <f>IF(E622="","",VLOOKUP(D622,Supervisors!$B$9:$F$32,5,FALSE))</f>
        <v/>
      </c>
      <c r="X622" s="72" t="str">
        <f>IF(E622="","",VLOOKUP(D622,Supervisors!$B$9:$G$32,6,FALSE))</f>
        <v/>
      </c>
      <c r="Y622" s="20" t="str">
        <f t="shared" si="341"/>
        <v/>
      </c>
      <c r="Z622" s="20" t="str">
        <f t="shared" si="342"/>
        <v/>
      </c>
      <c r="AA622" s="20" t="str">
        <f t="shared" si="343"/>
        <v/>
      </c>
      <c r="AB622" s="20" t="str">
        <f t="shared" si="344"/>
        <v/>
      </c>
      <c r="AC622" s="20" t="str">
        <f t="shared" si="345"/>
        <v/>
      </c>
      <c r="AD622" s="20" t="str">
        <f t="shared" si="346"/>
        <v/>
      </c>
      <c r="AE622" s="20" t="str">
        <f>IF(E622="","",SUM( INDEX( $H$9, 1) : H622))</f>
        <v/>
      </c>
      <c r="AF622" s="20" t="str">
        <f t="shared" si="347"/>
        <v/>
      </c>
      <c r="AG622" s="20" t="str">
        <f>IF(E622="","",SUM($AF$9:AF622))</f>
        <v/>
      </c>
      <c r="AH622" s="43" t="str">
        <f t="shared" si="348"/>
        <v/>
      </c>
      <c r="AI622" s="20" t="str">
        <f t="shared" si="349"/>
        <v/>
      </c>
      <c r="AJ622" s="20" t="str">
        <f t="shared" si="350"/>
        <v/>
      </c>
      <c r="AK622" s="20" t="str">
        <f t="shared" si="351"/>
        <v/>
      </c>
      <c r="AL622" s="20" t="str">
        <f>IF(E622="","",SUM( INDEX($I$9, 1) : I622))</f>
        <v/>
      </c>
      <c r="AM622" s="20" t="str">
        <f t="shared" si="352"/>
        <v/>
      </c>
      <c r="AN622" s="20" t="str">
        <f>IF(E622="","",SUM( INDEX($AM$9, 1) : AM622))</f>
        <v/>
      </c>
      <c r="AO622" s="43" t="str">
        <f t="shared" si="353"/>
        <v/>
      </c>
      <c r="AP622" s="43" t="str">
        <f t="shared" si="354"/>
        <v/>
      </c>
      <c r="AQ622" s="35" t="str">
        <f t="shared" si="355"/>
        <v/>
      </c>
      <c r="AR622" s="35" t="str">
        <f t="shared" si="356"/>
        <v/>
      </c>
      <c r="AS622" s="35" t="str">
        <f t="shared" si="357"/>
        <v/>
      </c>
      <c r="AT622" s="35" t="str">
        <f t="shared" si="358"/>
        <v/>
      </c>
      <c r="AU622" s="35" t="str">
        <f t="shared" si="359"/>
        <v/>
      </c>
      <c r="AV622" s="35" t="str">
        <f t="shared" si="360"/>
        <v/>
      </c>
      <c r="AW622" s="58" t="str">
        <f t="shared" si="361"/>
        <v/>
      </c>
      <c r="AX622" s="62" t="str">
        <f t="shared" si="362"/>
        <v/>
      </c>
      <c r="AY622" s="62" t="str">
        <f t="shared" si="363"/>
        <v/>
      </c>
      <c r="AZ622" s="62" t="str">
        <f t="shared" si="364"/>
        <v/>
      </c>
      <c r="BA622" s="62" t="str">
        <f t="shared" si="365"/>
        <v/>
      </c>
      <c r="BB622" s="62" t="str">
        <f t="shared" si="366"/>
        <v/>
      </c>
      <c r="BC622" s="62" t="str">
        <f t="shared" si="367"/>
        <v/>
      </c>
      <c r="BD622" s="69" t="str">
        <f t="shared" si="368"/>
        <v/>
      </c>
      <c r="BE622" s="69" t="str">
        <f t="shared" si="369"/>
        <v/>
      </c>
      <c r="BF622" s="69" t="str">
        <f>IF(Z622=Z623,"",SUM(AW$9:AW622)-SUM(BF$9:BF621))</f>
        <v/>
      </c>
      <c r="BG622" s="12">
        <f t="shared" si="371"/>
        <v>614</v>
      </c>
    </row>
    <row r="623" spans="1:59" ht="20.100000000000001" customHeight="1">
      <c r="A623" s="13">
        <f t="shared" si="370"/>
        <v>615</v>
      </c>
      <c r="B623" s="153"/>
      <c r="C623" s="33"/>
      <c r="D623" s="33"/>
      <c r="E623" s="154"/>
      <c r="F623" s="155"/>
      <c r="G623" s="156"/>
      <c r="H623" s="19" t="str">
        <f t="shared" si="335"/>
        <v/>
      </c>
      <c r="I623" s="157"/>
      <c r="J623" s="19" t="str">
        <f t="shared" si="336"/>
        <v/>
      </c>
      <c r="K623" s="33"/>
      <c r="L623" s="34"/>
      <c r="M623" s="34"/>
      <c r="N623" s="19" t="str">
        <f t="shared" si="337"/>
        <v/>
      </c>
      <c r="O623" s="157"/>
      <c r="P623" s="19" t="str">
        <f t="shared" si="338"/>
        <v/>
      </c>
      <c r="Q623" s="19" t="str">
        <f t="shared" si="339"/>
        <v/>
      </c>
      <c r="R623" s="22"/>
      <c r="S623" s="33"/>
      <c r="T623" s="35" t="str">
        <f>IF(E623="","",Instructions!$B$5)</f>
        <v/>
      </c>
      <c r="U623" s="75" t="str">
        <f>IF(E623="","",Instructions!$C$5)</f>
        <v/>
      </c>
      <c r="V623" s="87" t="str">
        <f t="shared" si="340"/>
        <v/>
      </c>
      <c r="W623" s="72" t="str">
        <f>IF(E623="","",VLOOKUP(D623,Supervisors!$B$9:$F$32,5,FALSE))</f>
        <v/>
      </c>
      <c r="X623" s="72" t="str">
        <f>IF(E623="","",VLOOKUP(D623,Supervisors!$B$9:$G$32,6,FALSE))</f>
        <v/>
      </c>
      <c r="Y623" s="20" t="str">
        <f t="shared" si="341"/>
        <v/>
      </c>
      <c r="Z623" s="20" t="str">
        <f t="shared" si="342"/>
        <v/>
      </c>
      <c r="AA623" s="20" t="str">
        <f t="shared" si="343"/>
        <v/>
      </c>
      <c r="AB623" s="20" t="str">
        <f t="shared" si="344"/>
        <v/>
      </c>
      <c r="AC623" s="20" t="str">
        <f t="shared" si="345"/>
        <v/>
      </c>
      <c r="AD623" s="20" t="str">
        <f t="shared" si="346"/>
        <v/>
      </c>
      <c r="AE623" s="20" t="str">
        <f>IF(E623="","",SUM( INDEX( $H$9, 1) : H623))</f>
        <v/>
      </c>
      <c r="AF623" s="20" t="str">
        <f t="shared" si="347"/>
        <v/>
      </c>
      <c r="AG623" s="20" t="str">
        <f>IF(E623="","",SUM($AF$9:AF623))</f>
        <v/>
      </c>
      <c r="AH623" s="43" t="str">
        <f t="shared" si="348"/>
        <v/>
      </c>
      <c r="AI623" s="20" t="str">
        <f t="shared" si="349"/>
        <v/>
      </c>
      <c r="AJ623" s="20" t="str">
        <f t="shared" si="350"/>
        <v/>
      </c>
      <c r="AK623" s="20" t="str">
        <f t="shared" si="351"/>
        <v/>
      </c>
      <c r="AL623" s="20" t="str">
        <f>IF(E623="","",SUM( INDEX($I$9, 1) : I623))</f>
        <v/>
      </c>
      <c r="AM623" s="20" t="str">
        <f t="shared" si="352"/>
        <v/>
      </c>
      <c r="AN623" s="20" t="str">
        <f>IF(E623="","",SUM( INDEX($AM$9, 1) : AM623))</f>
        <v/>
      </c>
      <c r="AO623" s="43" t="str">
        <f t="shared" si="353"/>
        <v/>
      </c>
      <c r="AP623" s="43" t="str">
        <f t="shared" si="354"/>
        <v/>
      </c>
      <c r="AQ623" s="35" t="str">
        <f t="shared" si="355"/>
        <v/>
      </c>
      <c r="AR623" s="35" t="str">
        <f t="shared" si="356"/>
        <v/>
      </c>
      <c r="AS623" s="35" t="str">
        <f t="shared" si="357"/>
        <v/>
      </c>
      <c r="AT623" s="35" t="str">
        <f t="shared" si="358"/>
        <v/>
      </c>
      <c r="AU623" s="35" t="str">
        <f t="shared" si="359"/>
        <v/>
      </c>
      <c r="AV623" s="35" t="str">
        <f t="shared" si="360"/>
        <v/>
      </c>
      <c r="AW623" s="58" t="str">
        <f t="shared" si="361"/>
        <v/>
      </c>
      <c r="AX623" s="62" t="str">
        <f t="shared" si="362"/>
        <v/>
      </c>
      <c r="AY623" s="62" t="str">
        <f t="shared" si="363"/>
        <v/>
      </c>
      <c r="AZ623" s="62" t="str">
        <f t="shared" si="364"/>
        <v/>
      </c>
      <c r="BA623" s="62" t="str">
        <f t="shared" si="365"/>
        <v/>
      </c>
      <c r="BB623" s="62" t="str">
        <f t="shared" si="366"/>
        <v/>
      </c>
      <c r="BC623" s="62" t="str">
        <f t="shared" si="367"/>
        <v/>
      </c>
      <c r="BD623" s="69" t="str">
        <f t="shared" si="368"/>
        <v/>
      </c>
      <c r="BE623" s="69" t="str">
        <f t="shared" si="369"/>
        <v/>
      </c>
      <c r="BF623" s="69" t="str">
        <f>IF(Z623=Z624,"",SUM(AW$9:AW623)-SUM(BF$9:BF622))</f>
        <v/>
      </c>
      <c r="BG623" s="12">
        <f t="shared" si="371"/>
        <v>615</v>
      </c>
    </row>
    <row r="624" spans="1:59" ht="20.100000000000001" customHeight="1">
      <c r="A624" s="13">
        <f t="shared" si="370"/>
        <v>616</v>
      </c>
      <c r="B624" s="153"/>
      <c r="C624" s="33"/>
      <c r="D624" s="33"/>
      <c r="E624" s="154"/>
      <c r="F624" s="155"/>
      <c r="G624" s="156"/>
      <c r="H624" s="19" t="str">
        <f t="shared" si="335"/>
        <v/>
      </c>
      <c r="I624" s="157"/>
      <c r="J624" s="19" t="str">
        <f t="shared" si="336"/>
        <v/>
      </c>
      <c r="K624" s="33"/>
      <c r="L624" s="34"/>
      <c r="M624" s="34"/>
      <c r="N624" s="19" t="str">
        <f t="shared" si="337"/>
        <v/>
      </c>
      <c r="O624" s="157"/>
      <c r="P624" s="19" t="str">
        <f t="shared" si="338"/>
        <v/>
      </c>
      <c r="Q624" s="19" t="str">
        <f t="shared" si="339"/>
        <v/>
      </c>
      <c r="R624" s="22"/>
      <c r="S624" s="33"/>
      <c r="T624" s="35" t="str">
        <f>IF(E624="","",Instructions!$B$5)</f>
        <v/>
      </c>
      <c r="U624" s="75" t="str">
        <f>IF(E624="","",Instructions!$C$5)</f>
        <v/>
      </c>
      <c r="V624" s="87" t="str">
        <f t="shared" si="340"/>
        <v/>
      </c>
      <c r="W624" s="72" t="str">
        <f>IF(E624="","",VLOOKUP(D624,Supervisors!$B$9:$F$32,5,FALSE))</f>
        <v/>
      </c>
      <c r="X624" s="72" t="str">
        <f>IF(E624="","",VLOOKUP(D624,Supervisors!$B$9:$G$32,6,FALSE))</f>
        <v/>
      </c>
      <c r="Y624" s="20" t="str">
        <f t="shared" si="341"/>
        <v/>
      </c>
      <c r="Z624" s="20" t="str">
        <f t="shared" si="342"/>
        <v/>
      </c>
      <c r="AA624" s="20" t="str">
        <f t="shared" si="343"/>
        <v/>
      </c>
      <c r="AB624" s="20" t="str">
        <f t="shared" si="344"/>
        <v/>
      </c>
      <c r="AC624" s="20" t="str">
        <f t="shared" si="345"/>
        <v/>
      </c>
      <c r="AD624" s="20" t="str">
        <f t="shared" si="346"/>
        <v/>
      </c>
      <c r="AE624" s="20" t="str">
        <f>IF(E624="","",SUM( INDEX( $H$9, 1) : H624))</f>
        <v/>
      </c>
      <c r="AF624" s="20" t="str">
        <f t="shared" si="347"/>
        <v/>
      </c>
      <c r="AG624" s="20" t="str">
        <f>IF(E624="","",SUM($AF$9:AF624))</f>
        <v/>
      </c>
      <c r="AH624" s="43" t="str">
        <f t="shared" si="348"/>
        <v/>
      </c>
      <c r="AI624" s="20" t="str">
        <f t="shared" si="349"/>
        <v/>
      </c>
      <c r="AJ624" s="20" t="str">
        <f t="shared" si="350"/>
        <v/>
      </c>
      <c r="AK624" s="20" t="str">
        <f t="shared" si="351"/>
        <v/>
      </c>
      <c r="AL624" s="20" t="str">
        <f>IF(E624="","",SUM( INDEX($I$9, 1) : I624))</f>
        <v/>
      </c>
      <c r="AM624" s="20" t="str">
        <f t="shared" si="352"/>
        <v/>
      </c>
      <c r="AN624" s="20" t="str">
        <f>IF(E624="","",SUM( INDEX($AM$9, 1) : AM624))</f>
        <v/>
      </c>
      <c r="AO624" s="43" t="str">
        <f t="shared" si="353"/>
        <v/>
      </c>
      <c r="AP624" s="43" t="str">
        <f t="shared" si="354"/>
        <v/>
      </c>
      <c r="AQ624" s="35" t="str">
        <f t="shared" si="355"/>
        <v/>
      </c>
      <c r="AR624" s="35" t="str">
        <f t="shared" si="356"/>
        <v/>
      </c>
      <c r="AS624" s="35" t="str">
        <f t="shared" si="357"/>
        <v/>
      </c>
      <c r="AT624" s="35" t="str">
        <f t="shared" si="358"/>
        <v/>
      </c>
      <c r="AU624" s="35" t="str">
        <f t="shared" si="359"/>
        <v/>
      </c>
      <c r="AV624" s="35" t="str">
        <f t="shared" si="360"/>
        <v/>
      </c>
      <c r="AW624" s="58" t="str">
        <f t="shared" si="361"/>
        <v/>
      </c>
      <c r="AX624" s="62" t="str">
        <f t="shared" si="362"/>
        <v/>
      </c>
      <c r="AY624" s="62" t="str">
        <f t="shared" si="363"/>
        <v/>
      </c>
      <c r="AZ624" s="62" t="str">
        <f t="shared" si="364"/>
        <v/>
      </c>
      <c r="BA624" s="62" t="str">
        <f t="shared" si="365"/>
        <v/>
      </c>
      <c r="BB624" s="62" t="str">
        <f t="shared" si="366"/>
        <v/>
      </c>
      <c r="BC624" s="62" t="str">
        <f t="shared" si="367"/>
        <v/>
      </c>
      <c r="BD624" s="69" t="str">
        <f t="shared" si="368"/>
        <v/>
      </c>
      <c r="BE624" s="69" t="str">
        <f t="shared" si="369"/>
        <v/>
      </c>
      <c r="BF624" s="69" t="str">
        <f>IF(Z624=Z625,"",SUM(AW$9:AW624)-SUM(BF$9:BF623))</f>
        <v/>
      </c>
      <c r="BG624" s="12">
        <f t="shared" si="371"/>
        <v>616</v>
      </c>
    </row>
    <row r="625" spans="1:59" ht="20.100000000000001" customHeight="1">
      <c r="A625" s="13">
        <f t="shared" si="370"/>
        <v>617</v>
      </c>
      <c r="B625" s="153"/>
      <c r="C625" s="33"/>
      <c r="D625" s="33"/>
      <c r="E625" s="154"/>
      <c r="F625" s="155"/>
      <c r="G625" s="156"/>
      <c r="H625" s="19" t="str">
        <f t="shared" si="335"/>
        <v/>
      </c>
      <c r="I625" s="157"/>
      <c r="J625" s="19" t="str">
        <f t="shared" si="336"/>
        <v/>
      </c>
      <c r="K625" s="33"/>
      <c r="L625" s="34"/>
      <c r="M625" s="34"/>
      <c r="N625" s="19" t="str">
        <f t="shared" si="337"/>
        <v/>
      </c>
      <c r="O625" s="157"/>
      <c r="P625" s="19" t="str">
        <f t="shared" si="338"/>
        <v/>
      </c>
      <c r="Q625" s="19" t="str">
        <f t="shared" si="339"/>
        <v/>
      </c>
      <c r="R625" s="22"/>
      <c r="S625" s="33"/>
      <c r="T625" s="35" t="str">
        <f>IF(E625="","",Instructions!$B$5)</f>
        <v/>
      </c>
      <c r="U625" s="75" t="str">
        <f>IF(E625="","",Instructions!$C$5)</f>
        <v/>
      </c>
      <c r="V625" s="87" t="str">
        <f t="shared" si="340"/>
        <v/>
      </c>
      <c r="W625" s="72" t="str">
        <f>IF(E625="","",VLOOKUP(D625,Supervisors!$B$9:$F$32,5,FALSE))</f>
        <v/>
      </c>
      <c r="X625" s="72" t="str">
        <f>IF(E625="","",VLOOKUP(D625,Supervisors!$B$9:$G$32,6,FALSE))</f>
        <v/>
      </c>
      <c r="Y625" s="20" t="str">
        <f t="shared" si="341"/>
        <v/>
      </c>
      <c r="Z625" s="20" t="str">
        <f t="shared" si="342"/>
        <v/>
      </c>
      <c r="AA625" s="20" t="str">
        <f t="shared" si="343"/>
        <v/>
      </c>
      <c r="AB625" s="20" t="str">
        <f t="shared" si="344"/>
        <v/>
      </c>
      <c r="AC625" s="20" t="str">
        <f t="shared" si="345"/>
        <v/>
      </c>
      <c r="AD625" s="20" t="str">
        <f t="shared" si="346"/>
        <v/>
      </c>
      <c r="AE625" s="20" t="str">
        <f>IF(E625="","",SUM( INDEX( $H$9, 1) : H625))</f>
        <v/>
      </c>
      <c r="AF625" s="20" t="str">
        <f t="shared" si="347"/>
        <v/>
      </c>
      <c r="AG625" s="20" t="str">
        <f>IF(E625="","",SUM($AF$9:AF625))</f>
        <v/>
      </c>
      <c r="AH625" s="43" t="str">
        <f t="shared" si="348"/>
        <v/>
      </c>
      <c r="AI625" s="20" t="str">
        <f t="shared" si="349"/>
        <v/>
      </c>
      <c r="AJ625" s="20" t="str">
        <f t="shared" si="350"/>
        <v/>
      </c>
      <c r="AK625" s="20" t="str">
        <f t="shared" si="351"/>
        <v/>
      </c>
      <c r="AL625" s="20" t="str">
        <f>IF(E625="","",SUM( INDEX($I$9, 1) : I625))</f>
        <v/>
      </c>
      <c r="AM625" s="20" t="str">
        <f t="shared" si="352"/>
        <v/>
      </c>
      <c r="AN625" s="20" t="str">
        <f>IF(E625="","",SUM( INDEX($AM$9, 1) : AM625))</f>
        <v/>
      </c>
      <c r="AO625" s="43" t="str">
        <f t="shared" si="353"/>
        <v/>
      </c>
      <c r="AP625" s="43" t="str">
        <f t="shared" si="354"/>
        <v/>
      </c>
      <c r="AQ625" s="35" t="str">
        <f t="shared" si="355"/>
        <v/>
      </c>
      <c r="AR625" s="35" t="str">
        <f t="shared" si="356"/>
        <v/>
      </c>
      <c r="AS625" s="35" t="str">
        <f t="shared" si="357"/>
        <v/>
      </c>
      <c r="AT625" s="35" t="str">
        <f t="shared" si="358"/>
        <v/>
      </c>
      <c r="AU625" s="35" t="str">
        <f t="shared" si="359"/>
        <v/>
      </c>
      <c r="AV625" s="35" t="str">
        <f t="shared" si="360"/>
        <v/>
      </c>
      <c r="AW625" s="58" t="str">
        <f t="shared" si="361"/>
        <v/>
      </c>
      <c r="AX625" s="62" t="str">
        <f t="shared" si="362"/>
        <v/>
      </c>
      <c r="AY625" s="62" t="str">
        <f t="shared" si="363"/>
        <v/>
      </c>
      <c r="AZ625" s="62" t="str">
        <f t="shared" si="364"/>
        <v/>
      </c>
      <c r="BA625" s="62" t="str">
        <f t="shared" si="365"/>
        <v/>
      </c>
      <c r="BB625" s="62" t="str">
        <f t="shared" si="366"/>
        <v/>
      </c>
      <c r="BC625" s="62" t="str">
        <f t="shared" si="367"/>
        <v/>
      </c>
      <c r="BD625" s="69" t="str">
        <f t="shared" si="368"/>
        <v/>
      </c>
      <c r="BE625" s="69" t="str">
        <f t="shared" si="369"/>
        <v/>
      </c>
      <c r="BF625" s="69" t="str">
        <f>IF(Z625=Z626,"",SUM(AW$9:AW625)-SUM(BF$9:BF624))</f>
        <v/>
      </c>
      <c r="BG625" s="12">
        <f t="shared" si="371"/>
        <v>617</v>
      </c>
    </row>
    <row r="626" spans="1:59" ht="20.100000000000001" customHeight="1">
      <c r="A626" s="13">
        <f t="shared" si="370"/>
        <v>618</v>
      </c>
      <c r="B626" s="153"/>
      <c r="C626" s="33"/>
      <c r="D626" s="33"/>
      <c r="E626" s="154"/>
      <c r="F626" s="155"/>
      <c r="G626" s="156"/>
      <c r="H626" s="19" t="str">
        <f t="shared" si="335"/>
        <v/>
      </c>
      <c r="I626" s="157"/>
      <c r="J626" s="19" t="str">
        <f t="shared" si="336"/>
        <v/>
      </c>
      <c r="K626" s="33"/>
      <c r="L626" s="34"/>
      <c r="M626" s="34"/>
      <c r="N626" s="19" t="str">
        <f t="shared" si="337"/>
        <v/>
      </c>
      <c r="O626" s="157"/>
      <c r="P626" s="19" t="str">
        <f t="shared" si="338"/>
        <v/>
      </c>
      <c r="Q626" s="19" t="str">
        <f t="shared" si="339"/>
        <v/>
      </c>
      <c r="R626" s="22"/>
      <c r="S626" s="33"/>
      <c r="T626" s="35" t="str">
        <f>IF(E626="","",Instructions!$B$5)</f>
        <v/>
      </c>
      <c r="U626" s="75" t="str">
        <f>IF(E626="","",Instructions!$C$5)</f>
        <v/>
      </c>
      <c r="V626" s="87" t="str">
        <f t="shared" si="340"/>
        <v/>
      </c>
      <c r="W626" s="72" t="str">
        <f>IF(E626="","",VLOOKUP(D626,Supervisors!$B$9:$F$32,5,FALSE))</f>
        <v/>
      </c>
      <c r="X626" s="72" t="str">
        <f>IF(E626="","",VLOOKUP(D626,Supervisors!$B$9:$G$32,6,FALSE))</f>
        <v/>
      </c>
      <c r="Y626" s="20" t="str">
        <f t="shared" si="341"/>
        <v/>
      </c>
      <c r="Z626" s="20" t="str">
        <f t="shared" si="342"/>
        <v/>
      </c>
      <c r="AA626" s="20" t="str">
        <f t="shared" si="343"/>
        <v/>
      </c>
      <c r="AB626" s="20" t="str">
        <f t="shared" si="344"/>
        <v/>
      </c>
      <c r="AC626" s="20" t="str">
        <f t="shared" si="345"/>
        <v/>
      </c>
      <c r="AD626" s="20" t="str">
        <f t="shared" si="346"/>
        <v/>
      </c>
      <c r="AE626" s="20" t="str">
        <f>IF(E626="","",SUM( INDEX( $H$9, 1) : H626))</f>
        <v/>
      </c>
      <c r="AF626" s="20" t="str">
        <f t="shared" si="347"/>
        <v/>
      </c>
      <c r="AG626" s="20" t="str">
        <f>IF(E626="","",SUM($AF$9:AF626))</f>
        <v/>
      </c>
      <c r="AH626" s="43" t="str">
        <f t="shared" si="348"/>
        <v/>
      </c>
      <c r="AI626" s="20" t="str">
        <f t="shared" si="349"/>
        <v/>
      </c>
      <c r="AJ626" s="20" t="str">
        <f t="shared" si="350"/>
        <v/>
      </c>
      <c r="AK626" s="20" t="str">
        <f t="shared" si="351"/>
        <v/>
      </c>
      <c r="AL626" s="20" t="str">
        <f>IF(E626="","",SUM( INDEX($I$9, 1) : I626))</f>
        <v/>
      </c>
      <c r="AM626" s="20" t="str">
        <f t="shared" si="352"/>
        <v/>
      </c>
      <c r="AN626" s="20" t="str">
        <f>IF(E626="","",SUM( INDEX($AM$9, 1) : AM626))</f>
        <v/>
      </c>
      <c r="AO626" s="43" t="str">
        <f t="shared" si="353"/>
        <v/>
      </c>
      <c r="AP626" s="43" t="str">
        <f t="shared" si="354"/>
        <v/>
      </c>
      <c r="AQ626" s="35" t="str">
        <f t="shared" si="355"/>
        <v/>
      </c>
      <c r="AR626" s="35" t="str">
        <f t="shared" si="356"/>
        <v/>
      </c>
      <c r="AS626" s="35" t="str">
        <f t="shared" si="357"/>
        <v/>
      </c>
      <c r="AT626" s="35" t="str">
        <f t="shared" si="358"/>
        <v/>
      </c>
      <c r="AU626" s="35" t="str">
        <f t="shared" si="359"/>
        <v/>
      </c>
      <c r="AV626" s="35" t="str">
        <f t="shared" si="360"/>
        <v/>
      </c>
      <c r="AW626" s="58" t="str">
        <f t="shared" si="361"/>
        <v/>
      </c>
      <c r="AX626" s="62" t="str">
        <f t="shared" si="362"/>
        <v/>
      </c>
      <c r="AY626" s="62" t="str">
        <f t="shared" si="363"/>
        <v/>
      </c>
      <c r="AZ626" s="62" t="str">
        <f t="shared" si="364"/>
        <v/>
      </c>
      <c r="BA626" s="62" t="str">
        <f t="shared" si="365"/>
        <v/>
      </c>
      <c r="BB626" s="62" t="str">
        <f t="shared" si="366"/>
        <v/>
      </c>
      <c r="BC626" s="62" t="str">
        <f t="shared" si="367"/>
        <v/>
      </c>
      <c r="BD626" s="69" t="str">
        <f t="shared" si="368"/>
        <v/>
      </c>
      <c r="BE626" s="69" t="str">
        <f t="shared" si="369"/>
        <v/>
      </c>
      <c r="BF626" s="69" t="str">
        <f>IF(Z626=Z627,"",SUM(AW$9:AW626)-SUM(BF$9:BF625))</f>
        <v/>
      </c>
      <c r="BG626" s="12">
        <f t="shared" si="371"/>
        <v>618</v>
      </c>
    </row>
    <row r="627" spans="1:59" ht="20.100000000000001" customHeight="1">
      <c r="A627" s="13">
        <f t="shared" si="370"/>
        <v>619</v>
      </c>
      <c r="B627" s="153"/>
      <c r="C627" s="33"/>
      <c r="D627" s="33"/>
      <c r="E627" s="154"/>
      <c r="F627" s="155"/>
      <c r="G627" s="156"/>
      <c r="H627" s="19" t="str">
        <f t="shared" si="335"/>
        <v/>
      </c>
      <c r="I627" s="157"/>
      <c r="J627" s="19" t="str">
        <f t="shared" si="336"/>
        <v/>
      </c>
      <c r="K627" s="33"/>
      <c r="L627" s="34"/>
      <c r="M627" s="34"/>
      <c r="N627" s="19" t="str">
        <f t="shared" si="337"/>
        <v/>
      </c>
      <c r="O627" s="157"/>
      <c r="P627" s="19" t="str">
        <f t="shared" si="338"/>
        <v/>
      </c>
      <c r="Q627" s="19" t="str">
        <f t="shared" si="339"/>
        <v/>
      </c>
      <c r="R627" s="22"/>
      <c r="S627" s="33"/>
      <c r="T627" s="35" t="str">
        <f>IF(E627="","",Instructions!$B$5)</f>
        <v/>
      </c>
      <c r="U627" s="75" t="str">
        <f>IF(E627="","",Instructions!$C$5)</f>
        <v/>
      </c>
      <c r="V627" s="87" t="str">
        <f t="shared" si="340"/>
        <v/>
      </c>
      <c r="W627" s="72" t="str">
        <f>IF(E627="","",VLOOKUP(D627,Supervisors!$B$9:$F$32,5,FALSE))</f>
        <v/>
      </c>
      <c r="X627" s="72" t="str">
        <f>IF(E627="","",VLOOKUP(D627,Supervisors!$B$9:$G$32,6,FALSE))</f>
        <v/>
      </c>
      <c r="Y627" s="20" t="str">
        <f t="shared" si="341"/>
        <v/>
      </c>
      <c r="Z627" s="20" t="str">
        <f t="shared" si="342"/>
        <v/>
      </c>
      <c r="AA627" s="20" t="str">
        <f t="shared" si="343"/>
        <v/>
      </c>
      <c r="AB627" s="20" t="str">
        <f t="shared" si="344"/>
        <v/>
      </c>
      <c r="AC627" s="20" t="str">
        <f t="shared" si="345"/>
        <v/>
      </c>
      <c r="AD627" s="20" t="str">
        <f t="shared" si="346"/>
        <v/>
      </c>
      <c r="AE627" s="20" t="str">
        <f>IF(E627="","",SUM( INDEX( $H$9, 1) : H627))</f>
        <v/>
      </c>
      <c r="AF627" s="20" t="str">
        <f t="shared" si="347"/>
        <v/>
      </c>
      <c r="AG627" s="20" t="str">
        <f>IF(E627="","",SUM($AF$9:AF627))</f>
        <v/>
      </c>
      <c r="AH627" s="43" t="str">
        <f t="shared" si="348"/>
        <v/>
      </c>
      <c r="AI627" s="20" t="str">
        <f t="shared" si="349"/>
        <v/>
      </c>
      <c r="AJ627" s="20" t="str">
        <f t="shared" si="350"/>
        <v/>
      </c>
      <c r="AK627" s="20" t="str">
        <f t="shared" si="351"/>
        <v/>
      </c>
      <c r="AL627" s="20" t="str">
        <f>IF(E627="","",SUM( INDEX($I$9, 1) : I627))</f>
        <v/>
      </c>
      <c r="AM627" s="20" t="str">
        <f t="shared" si="352"/>
        <v/>
      </c>
      <c r="AN627" s="20" t="str">
        <f>IF(E627="","",SUM( INDEX($AM$9, 1) : AM627))</f>
        <v/>
      </c>
      <c r="AO627" s="43" t="str">
        <f t="shared" si="353"/>
        <v/>
      </c>
      <c r="AP627" s="43" t="str">
        <f t="shared" si="354"/>
        <v/>
      </c>
      <c r="AQ627" s="35" t="str">
        <f t="shared" si="355"/>
        <v/>
      </c>
      <c r="AR627" s="35" t="str">
        <f t="shared" si="356"/>
        <v/>
      </c>
      <c r="AS627" s="35" t="str">
        <f t="shared" si="357"/>
        <v/>
      </c>
      <c r="AT627" s="35" t="str">
        <f t="shared" si="358"/>
        <v/>
      </c>
      <c r="AU627" s="35" t="str">
        <f t="shared" si="359"/>
        <v/>
      </c>
      <c r="AV627" s="35" t="str">
        <f t="shared" si="360"/>
        <v/>
      </c>
      <c r="AW627" s="58" t="str">
        <f t="shared" si="361"/>
        <v/>
      </c>
      <c r="AX627" s="62" t="str">
        <f t="shared" si="362"/>
        <v/>
      </c>
      <c r="AY627" s="62" t="str">
        <f t="shared" si="363"/>
        <v/>
      </c>
      <c r="AZ627" s="62" t="str">
        <f t="shared" si="364"/>
        <v/>
      </c>
      <c r="BA627" s="62" t="str">
        <f t="shared" si="365"/>
        <v/>
      </c>
      <c r="BB627" s="62" t="str">
        <f t="shared" si="366"/>
        <v/>
      </c>
      <c r="BC627" s="62" t="str">
        <f t="shared" si="367"/>
        <v/>
      </c>
      <c r="BD627" s="69" t="str">
        <f t="shared" si="368"/>
        <v/>
      </c>
      <c r="BE627" s="69" t="str">
        <f t="shared" si="369"/>
        <v/>
      </c>
      <c r="BF627" s="69" t="str">
        <f>IF(Z627=Z628,"",SUM(AW$9:AW627)-SUM(BF$9:BF626))</f>
        <v/>
      </c>
      <c r="BG627" s="12">
        <f t="shared" si="371"/>
        <v>619</v>
      </c>
    </row>
    <row r="628" spans="1:59" ht="20.100000000000001" customHeight="1">
      <c r="A628" s="13">
        <f t="shared" si="370"/>
        <v>620</v>
      </c>
      <c r="B628" s="153"/>
      <c r="C628" s="33"/>
      <c r="D628" s="33"/>
      <c r="E628" s="154"/>
      <c r="F628" s="155"/>
      <c r="G628" s="156"/>
      <c r="H628" s="19" t="str">
        <f t="shared" si="335"/>
        <v/>
      </c>
      <c r="I628" s="157"/>
      <c r="J628" s="19" t="str">
        <f t="shared" si="336"/>
        <v/>
      </c>
      <c r="K628" s="33"/>
      <c r="L628" s="34"/>
      <c r="M628" s="34"/>
      <c r="N628" s="19" t="str">
        <f t="shared" si="337"/>
        <v/>
      </c>
      <c r="O628" s="157"/>
      <c r="P628" s="19" t="str">
        <f t="shared" si="338"/>
        <v/>
      </c>
      <c r="Q628" s="19" t="str">
        <f t="shared" si="339"/>
        <v/>
      </c>
      <c r="R628" s="22"/>
      <c r="S628" s="33"/>
      <c r="T628" s="35" t="str">
        <f>IF(E628="","",Instructions!$B$5)</f>
        <v/>
      </c>
      <c r="U628" s="75" t="str">
        <f>IF(E628="","",Instructions!$C$5)</f>
        <v/>
      </c>
      <c r="V628" s="87" t="str">
        <f t="shared" si="340"/>
        <v/>
      </c>
      <c r="W628" s="72" t="str">
        <f>IF(E628="","",VLOOKUP(D628,Supervisors!$B$9:$F$32,5,FALSE))</f>
        <v/>
      </c>
      <c r="X628" s="72" t="str">
        <f>IF(E628="","",VLOOKUP(D628,Supervisors!$B$9:$G$32,6,FALSE))</f>
        <v/>
      </c>
      <c r="Y628" s="20" t="str">
        <f t="shared" si="341"/>
        <v/>
      </c>
      <c r="Z628" s="20" t="str">
        <f t="shared" si="342"/>
        <v/>
      </c>
      <c r="AA628" s="20" t="str">
        <f t="shared" si="343"/>
        <v/>
      </c>
      <c r="AB628" s="20" t="str">
        <f t="shared" si="344"/>
        <v/>
      </c>
      <c r="AC628" s="20" t="str">
        <f t="shared" si="345"/>
        <v/>
      </c>
      <c r="AD628" s="20" t="str">
        <f t="shared" si="346"/>
        <v/>
      </c>
      <c r="AE628" s="20" t="str">
        <f>IF(E628="","",SUM( INDEX( $H$9, 1) : H628))</f>
        <v/>
      </c>
      <c r="AF628" s="20" t="str">
        <f t="shared" si="347"/>
        <v/>
      </c>
      <c r="AG628" s="20" t="str">
        <f>IF(E628="","",SUM($AF$9:AF628))</f>
        <v/>
      </c>
      <c r="AH628" s="43" t="str">
        <f t="shared" si="348"/>
        <v/>
      </c>
      <c r="AI628" s="20" t="str">
        <f t="shared" si="349"/>
        <v/>
      </c>
      <c r="AJ628" s="20" t="str">
        <f t="shared" si="350"/>
        <v/>
      </c>
      <c r="AK628" s="20" t="str">
        <f t="shared" si="351"/>
        <v/>
      </c>
      <c r="AL628" s="20" t="str">
        <f>IF(E628="","",SUM( INDEX($I$9, 1) : I628))</f>
        <v/>
      </c>
      <c r="AM628" s="20" t="str">
        <f t="shared" si="352"/>
        <v/>
      </c>
      <c r="AN628" s="20" t="str">
        <f>IF(E628="","",SUM( INDEX($AM$9, 1) : AM628))</f>
        <v/>
      </c>
      <c r="AO628" s="43" t="str">
        <f t="shared" si="353"/>
        <v/>
      </c>
      <c r="AP628" s="43" t="str">
        <f t="shared" si="354"/>
        <v/>
      </c>
      <c r="AQ628" s="35" t="str">
        <f t="shared" si="355"/>
        <v/>
      </c>
      <c r="AR628" s="35" t="str">
        <f t="shared" si="356"/>
        <v/>
      </c>
      <c r="AS628" s="35" t="str">
        <f t="shared" si="357"/>
        <v/>
      </c>
      <c r="AT628" s="35" t="str">
        <f t="shared" si="358"/>
        <v/>
      </c>
      <c r="AU628" s="35" t="str">
        <f t="shared" si="359"/>
        <v/>
      </c>
      <c r="AV628" s="35" t="str">
        <f t="shared" si="360"/>
        <v/>
      </c>
      <c r="AW628" s="58" t="str">
        <f t="shared" si="361"/>
        <v/>
      </c>
      <c r="AX628" s="62" t="str">
        <f t="shared" si="362"/>
        <v/>
      </c>
      <c r="AY628" s="62" t="str">
        <f t="shared" si="363"/>
        <v/>
      </c>
      <c r="AZ628" s="62" t="str">
        <f t="shared" si="364"/>
        <v/>
      </c>
      <c r="BA628" s="62" t="str">
        <f t="shared" si="365"/>
        <v/>
      </c>
      <c r="BB628" s="62" t="str">
        <f t="shared" si="366"/>
        <v/>
      </c>
      <c r="BC628" s="62" t="str">
        <f t="shared" si="367"/>
        <v/>
      </c>
      <c r="BD628" s="69" t="str">
        <f t="shared" si="368"/>
        <v/>
      </c>
      <c r="BE628" s="69" t="str">
        <f t="shared" si="369"/>
        <v/>
      </c>
      <c r="BF628" s="69" t="str">
        <f>IF(Z628=Z629,"",SUM(AW$9:AW628)-SUM(BF$9:BF627))</f>
        <v/>
      </c>
      <c r="BG628" s="12">
        <f t="shared" si="371"/>
        <v>620</v>
      </c>
    </row>
    <row r="629" spans="1:59" ht="20.100000000000001" customHeight="1">
      <c r="A629" s="13">
        <f t="shared" si="370"/>
        <v>621</v>
      </c>
      <c r="B629" s="153"/>
      <c r="C629" s="33"/>
      <c r="D629" s="33"/>
      <c r="E629" s="154"/>
      <c r="F629" s="155"/>
      <c r="G629" s="156"/>
      <c r="H629" s="19" t="str">
        <f t="shared" si="335"/>
        <v/>
      </c>
      <c r="I629" s="157"/>
      <c r="J629" s="19" t="str">
        <f t="shared" si="336"/>
        <v/>
      </c>
      <c r="K629" s="33"/>
      <c r="L629" s="34"/>
      <c r="M629" s="34"/>
      <c r="N629" s="19" t="str">
        <f t="shared" si="337"/>
        <v/>
      </c>
      <c r="O629" s="157"/>
      <c r="P629" s="19" t="str">
        <f t="shared" si="338"/>
        <v/>
      </c>
      <c r="Q629" s="19" t="str">
        <f t="shared" si="339"/>
        <v/>
      </c>
      <c r="R629" s="22"/>
      <c r="S629" s="33"/>
      <c r="T629" s="35" t="str">
        <f>IF(E629="","",Instructions!$B$5)</f>
        <v/>
      </c>
      <c r="U629" s="75" t="str">
        <f>IF(E629="","",Instructions!$C$5)</f>
        <v/>
      </c>
      <c r="V629" s="87" t="str">
        <f t="shared" si="340"/>
        <v/>
      </c>
      <c r="W629" s="72" t="str">
        <f>IF(E629="","",VLOOKUP(D629,Supervisors!$B$9:$F$32,5,FALSE))</f>
        <v/>
      </c>
      <c r="X629" s="72" t="str">
        <f>IF(E629="","",VLOOKUP(D629,Supervisors!$B$9:$G$32,6,FALSE))</f>
        <v/>
      </c>
      <c r="Y629" s="20" t="str">
        <f t="shared" si="341"/>
        <v/>
      </c>
      <c r="Z629" s="20" t="str">
        <f t="shared" si="342"/>
        <v/>
      </c>
      <c r="AA629" s="20" t="str">
        <f t="shared" si="343"/>
        <v/>
      </c>
      <c r="AB629" s="20" t="str">
        <f t="shared" si="344"/>
        <v/>
      </c>
      <c r="AC629" s="20" t="str">
        <f t="shared" si="345"/>
        <v/>
      </c>
      <c r="AD629" s="20" t="str">
        <f t="shared" si="346"/>
        <v/>
      </c>
      <c r="AE629" s="20" t="str">
        <f>IF(E629="","",SUM( INDEX( $H$9, 1) : H629))</f>
        <v/>
      </c>
      <c r="AF629" s="20" t="str">
        <f t="shared" si="347"/>
        <v/>
      </c>
      <c r="AG629" s="20" t="str">
        <f>IF(E629="","",SUM($AF$9:AF629))</f>
        <v/>
      </c>
      <c r="AH629" s="43" t="str">
        <f t="shared" si="348"/>
        <v/>
      </c>
      <c r="AI629" s="20" t="str">
        <f t="shared" si="349"/>
        <v/>
      </c>
      <c r="AJ629" s="20" t="str">
        <f t="shared" si="350"/>
        <v/>
      </c>
      <c r="AK629" s="20" t="str">
        <f t="shared" si="351"/>
        <v/>
      </c>
      <c r="AL629" s="20" t="str">
        <f>IF(E629="","",SUM( INDEX($I$9, 1) : I629))</f>
        <v/>
      </c>
      <c r="AM629" s="20" t="str">
        <f t="shared" si="352"/>
        <v/>
      </c>
      <c r="AN629" s="20" t="str">
        <f>IF(E629="","",SUM( INDEX($AM$9, 1) : AM629))</f>
        <v/>
      </c>
      <c r="AO629" s="43" t="str">
        <f t="shared" si="353"/>
        <v/>
      </c>
      <c r="AP629" s="43" t="str">
        <f t="shared" si="354"/>
        <v/>
      </c>
      <c r="AQ629" s="35" t="str">
        <f t="shared" si="355"/>
        <v/>
      </c>
      <c r="AR629" s="35" t="str">
        <f t="shared" si="356"/>
        <v/>
      </c>
      <c r="AS629" s="35" t="str">
        <f t="shared" si="357"/>
        <v/>
      </c>
      <c r="AT629" s="35" t="str">
        <f t="shared" si="358"/>
        <v/>
      </c>
      <c r="AU629" s="35" t="str">
        <f t="shared" si="359"/>
        <v/>
      </c>
      <c r="AV629" s="35" t="str">
        <f t="shared" si="360"/>
        <v/>
      </c>
      <c r="AW629" s="58" t="str">
        <f t="shared" si="361"/>
        <v/>
      </c>
      <c r="AX629" s="62" t="str">
        <f t="shared" si="362"/>
        <v/>
      </c>
      <c r="AY629" s="62" t="str">
        <f t="shared" si="363"/>
        <v/>
      </c>
      <c r="AZ629" s="62" t="str">
        <f t="shared" si="364"/>
        <v/>
      </c>
      <c r="BA629" s="62" t="str">
        <f t="shared" si="365"/>
        <v/>
      </c>
      <c r="BB629" s="62" t="str">
        <f t="shared" si="366"/>
        <v/>
      </c>
      <c r="BC629" s="62" t="str">
        <f t="shared" si="367"/>
        <v/>
      </c>
      <c r="BD629" s="69" t="str">
        <f t="shared" si="368"/>
        <v/>
      </c>
      <c r="BE629" s="69" t="str">
        <f t="shared" si="369"/>
        <v/>
      </c>
      <c r="BF629" s="69" t="str">
        <f>IF(Z629=Z630,"",SUM(AW$9:AW629)-SUM(BF$9:BF628))</f>
        <v/>
      </c>
      <c r="BG629" s="12">
        <f t="shared" si="371"/>
        <v>621</v>
      </c>
    </row>
    <row r="630" spans="1:59" ht="20.100000000000001" customHeight="1">
      <c r="A630" s="13">
        <f t="shared" si="370"/>
        <v>622</v>
      </c>
      <c r="B630" s="153"/>
      <c r="C630" s="33"/>
      <c r="D630" s="33"/>
      <c r="E630" s="154"/>
      <c r="F630" s="155"/>
      <c r="G630" s="156"/>
      <c r="H630" s="19" t="str">
        <f t="shared" si="335"/>
        <v/>
      </c>
      <c r="I630" s="157"/>
      <c r="J630" s="19" t="str">
        <f t="shared" si="336"/>
        <v/>
      </c>
      <c r="K630" s="33"/>
      <c r="L630" s="34"/>
      <c r="M630" s="34"/>
      <c r="N630" s="19" t="str">
        <f t="shared" si="337"/>
        <v/>
      </c>
      <c r="O630" s="157"/>
      <c r="P630" s="19" t="str">
        <f t="shared" si="338"/>
        <v/>
      </c>
      <c r="Q630" s="19" t="str">
        <f t="shared" si="339"/>
        <v/>
      </c>
      <c r="R630" s="22"/>
      <c r="S630" s="33"/>
      <c r="T630" s="35" t="str">
        <f>IF(E630="","",Instructions!$B$5)</f>
        <v/>
      </c>
      <c r="U630" s="75" t="str">
        <f>IF(E630="","",Instructions!$C$5)</f>
        <v/>
      </c>
      <c r="V630" s="87" t="str">
        <f t="shared" si="340"/>
        <v/>
      </c>
      <c r="W630" s="72" t="str">
        <f>IF(E630="","",VLOOKUP(D630,Supervisors!$B$9:$F$32,5,FALSE))</f>
        <v/>
      </c>
      <c r="X630" s="72" t="str">
        <f>IF(E630="","",VLOOKUP(D630,Supervisors!$B$9:$G$32,6,FALSE))</f>
        <v/>
      </c>
      <c r="Y630" s="20" t="str">
        <f t="shared" si="341"/>
        <v/>
      </c>
      <c r="Z630" s="20" t="str">
        <f t="shared" si="342"/>
        <v/>
      </c>
      <c r="AA630" s="20" t="str">
        <f t="shared" si="343"/>
        <v/>
      </c>
      <c r="AB630" s="20" t="str">
        <f t="shared" si="344"/>
        <v/>
      </c>
      <c r="AC630" s="20" t="str">
        <f t="shared" si="345"/>
        <v/>
      </c>
      <c r="AD630" s="20" t="str">
        <f t="shared" si="346"/>
        <v/>
      </c>
      <c r="AE630" s="20" t="str">
        <f>IF(E630="","",SUM( INDEX( $H$9, 1) : H630))</f>
        <v/>
      </c>
      <c r="AF630" s="20" t="str">
        <f t="shared" si="347"/>
        <v/>
      </c>
      <c r="AG630" s="20" t="str">
        <f>IF(E630="","",SUM($AF$9:AF630))</f>
        <v/>
      </c>
      <c r="AH630" s="43" t="str">
        <f t="shared" si="348"/>
        <v/>
      </c>
      <c r="AI630" s="20" t="str">
        <f t="shared" si="349"/>
        <v/>
      </c>
      <c r="AJ630" s="20" t="str">
        <f t="shared" si="350"/>
        <v/>
      </c>
      <c r="AK630" s="20" t="str">
        <f t="shared" si="351"/>
        <v/>
      </c>
      <c r="AL630" s="20" t="str">
        <f>IF(E630="","",SUM( INDEX($I$9, 1) : I630))</f>
        <v/>
      </c>
      <c r="AM630" s="20" t="str">
        <f t="shared" si="352"/>
        <v/>
      </c>
      <c r="AN630" s="20" t="str">
        <f>IF(E630="","",SUM( INDEX($AM$9, 1) : AM630))</f>
        <v/>
      </c>
      <c r="AO630" s="43" t="str">
        <f t="shared" si="353"/>
        <v/>
      </c>
      <c r="AP630" s="43" t="str">
        <f t="shared" si="354"/>
        <v/>
      </c>
      <c r="AQ630" s="35" t="str">
        <f t="shared" si="355"/>
        <v/>
      </c>
      <c r="AR630" s="35" t="str">
        <f t="shared" si="356"/>
        <v/>
      </c>
      <c r="AS630" s="35" t="str">
        <f t="shared" si="357"/>
        <v/>
      </c>
      <c r="AT630" s="35" t="str">
        <f t="shared" si="358"/>
        <v/>
      </c>
      <c r="AU630" s="35" t="str">
        <f t="shared" si="359"/>
        <v/>
      </c>
      <c r="AV630" s="35" t="str">
        <f t="shared" si="360"/>
        <v/>
      </c>
      <c r="AW630" s="58" t="str">
        <f t="shared" si="361"/>
        <v/>
      </c>
      <c r="AX630" s="62" t="str">
        <f t="shared" si="362"/>
        <v/>
      </c>
      <c r="AY630" s="62" t="str">
        <f t="shared" si="363"/>
        <v/>
      </c>
      <c r="AZ630" s="62" t="str">
        <f t="shared" si="364"/>
        <v/>
      </c>
      <c r="BA630" s="62" t="str">
        <f t="shared" si="365"/>
        <v/>
      </c>
      <c r="BB630" s="62" t="str">
        <f t="shared" si="366"/>
        <v/>
      </c>
      <c r="BC630" s="62" t="str">
        <f t="shared" si="367"/>
        <v/>
      </c>
      <c r="BD630" s="69" t="str">
        <f t="shared" si="368"/>
        <v/>
      </c>
      <c r="BE630" s="69" t="str">
        <f t="shared" si="369"/>
        <v/>
      </c>
      <c r="BF630" s="69" t="str">
        <f>IF(Z630=Z631,"",SUM(AW$9:AW630)-SUM(BF$9:BF629))</f>
        <v/>
      </c>
      <c r="BG630" s="12">
        <f t="shared" si="371"/>
        <v>622</v>
      </c>
    </row>
    <row r="631" spans="1:59" ht="20.100000000000001" customHeight="1">
      <c r="A631" s="13">
        <f t="shared" si="370"/>
        <v>623</v>
      </c>
      <c r="B631" s="153"/>
      <c r="C631" s="33"/>
      <c r="D631" s="33"/>
      <c r="E631" s="154"/>
      <c r="F631" s="155"/>
      <c r="G631" s="156"/>
      <c r="H631" s="19" t="str">
        <f t="shared" si="335"/>
        <v/>
      </c>
      <c r="I631" s="157"/>
      <c r="J631" s="19" t="str">
        <f t="shared" si="336"/>
        <v/>
      </c>
      <c r="K631" s="33"/>
      <c r="L631" s="34"/>
      <c r="M631" s="34"/>
      <c r="N631" s="19" t="str">
        <f t="shared" si="337"/>
        <v/>
      </c>
      <c r="O631" s="157"/>
      <c r="P631" s="19" t="str">
        <f t="shared" si="338"/>
        <v/>
      </c>
      <c r="Q631" s="19" t="str">
        <f t="shared" si="339"/>
        <v/>
      </c>
      <c r="R631" s="22"/>
      <c r="S631" s="33"/>
      <c r="T631" s="35" t="str">
        <f>IF(E631="","",Instructions!$B$5)</f>
        <v/>
      </c>
      <c r="U631" s="75" t="str">
        <f>IF(E631="","",Instructions!$C$5)</f>
        <v/>
      </c>
      <c r="V631" s="87" t="str">
        <f t="shared" si="340"/>
        <v/>
      </c>
      <c r="W631" s="72" t="str">
        <f>IF(E631="","",VLOOKUP(D631,Supervisors!$B$9:$F$32,5,FALSE))</f>
        <v/>
      </c>
      <c r="X631" s="72" t="str">
        <f>IF(E631="","",VLOOKUP(D631,Supervisors!$B$9:$G$32,6,FALSE))</f>
        <v/>
      </c>
      <c r="Y631" s="20" t="str">
        <f t="shared" si="341"/>
        <v/>
      </c>
      <c r="Z631" s="20" t="str">
        <f t="shared" si="342"/>
        <v/>
      </c>
      <c r="AA631" s="20" t="str">
        <f t="shared" si="343"/>
        <v/>
      </c>
      <c r="AB631" s="20" t="str">
        <f t="shared" si="344"/>
        <v/>
      </c>
      <c r="AC631" s="20" t="str">
        <f t="shared" si="345"/>
        <v/>
      </c>
      <c r="AD631" s="20" t="str">
        <f t="shared" si="346"/>
        <v/>
      </c>
      <c r="AE631" s="20" t="str">
        <f>IF(E631="","",SUM( INDEX( $H$9, 1) : H631))</f>
        <v/>
      </c>
      <c r="AF631" s="20" t="str">
        <f t="shared" si="347"/>
        <v/>
      </c>
      <c r="AG631" s="20" t="str">
        <f>IF(E631="","",SUM($AF$9:AF631))</f>
        <v/>
      </c>
      <c r="AH631" s="43" t="str">
        <f t="shared" si="348"/>
        <v/>
      </c>
      <c r="AI631" s="20" t="str">
        <f t="shared" si="349"/>
        <v/>
      </c>
      <c r="AJ631" s="20" t="str">
        <f t="shared" si="350"/>
        <v/>
      </c>
      <c r="AK631" s="20" t="str">
        <f t="shared" si="351"/>
        <v/>
      </c>
      <c r="AL631" s="20" t="str">
        <f>IF(E631="","",SUM( INDEX($I$9, 1) : I631))</f>
        <v/>
      </c>
      <c r="AM631" s="20" t="str">
        <f t="shared" si="352"/>
        <v/>
      </c>
      <c r="AN631" s="20" t="str">
        <f>IF(E631="","",SUM( INDEX($AM$9, 1) : AM631))</f>
        <v/>
      </c>
      <c r="AO631" s="43" t="str">
        <f t="shared" si="353"/>
        <v/>
      </c>
      <c r="AP631" s="43" t="str">
        <f t="shared" si="354"/>
        <v/>
      </c>
      <c r="AQ631" s="35" t="str">
        <f t="shared" si="355"/>
        <v/>
      </c>
      <c r="AR631" s="35" t="str">
        <f t="shared" si="356"/>
        <v/>
      </c>
      <c r="AS631" s="35" t="str">
        <f t="shared" si="357"/>
        <v/>
      </c>
      <c r="AT631" s="35" t="str">
        <f t="shared" si="358"/>
        <v/>
      </c>
      <c r="AU631" s="35" t="str">
        <f t="shared" si="359"/>
        <v/>
      </c>
      <c r="AV631" s="35" t="str">
        <f t="shared" si="360"/>
        <v/>
      </c>
      <c r="AW631" s="58" t="str">
        <f t="shared" si="361"/>
        <v/>
      </c>
      <c r="AX631" s="62" t="str">
        <f t="shared" si="362"/>
        <v/>
      </c>
      <c r="AY631" s="62" t="str">
        <f t="shared" si="363"/>
        <v/>
      </c>
      <c r="AZ631" s="62" t="str">
        <f t="shared" si="364"/>
        <v/>
      </c>
      <c r="BA631" s="62" t="str">
        <f t="shared" si="365"/>
        <v/>
      </c>
      <c r="BB631" s="62" t="str">
        <f t="shared" si="366"/>
        <v/>
      </c>
      <c r="BC631" s="62" t="str">
        <f t="shared" si="367"/>
        <v/>
      </c>
      <c r="BD631" s="69" t="str">
        <f t="shared" si="368"/>
        <v/>
      </c>
      <c r="BE631" s="69" t="str">
        <f t="shared" si="369"/>
        <v/>
      </c>
      <c r="BF631" s="69" t="str">
        <f>IF(Z631=Z632,"",SUM(AW$9:AW631)-SUM(BF$9:BF630))</f>
        <v/>
      </c>
      <c r="BG631" s="12">
        <f t="shared" si="371"/>
        <v>623</v>
      </c>
    </row>
    <row r="632" spans="1:59" ht="20.100000000000001" customHeight="1">
      <c r="A632" s="13">
        <f t="shared" si="370"/>
        <v>624</v>
      </c>
      <c r="B632" s="153"/>
      <c r="C632" s="33"/>
      <c r="D632" s="33"/>
      <c r="E632" s="154"/>
      <c r="F632" s="155"/>
      <c r="G632" s="156"/>
      <c r="H632" s="19" t="str">
        <f t="shared" si="335"/>
        <v/>
      </c>
      <c r="I632" s="157"/>
      <c r="J632" s="19" t="str">
        <f t="shared" si="336"/>
        <v/>
      </c>
      <c r="K632" s="33"/>
      <c r="L632" s="34"/>
      <c r="M632" s="34"/>
      <c r="N632" s="19" t="str">
        <f t="shared" si="337"/>
        <v/>
      </c>
      <c r="O632" s="157"/>
      <c r="P632" s="19" t="str">
        <f t="shared" si="338"/>
        <v/>
      </c>
      <c r="Q632" s="19" t="str">
        <f t="shared" si="339"/>
        <v/>
      </c>
      <c r="R632" s="22"/>
      <c r="S632" s="33"/>
      <c r="T632" s="35" t="str">
        <f>IF(E632="","",Instructions!$B$5)</f>
        <v/>
      </c>
      <c r="U632" s="75" t="str">
        <f>IF(E632="","",Instructions!$C$5)</f>
        <v/>
      </c>
      <c r="V632" s="87" t="str">
        <f t="shared" si="340"/>
        <v/>
      </c>
      <c r="W632" s="72" t="str">
        <f>IF(E632="","",VLOOKUP(D632,Supervisors!$B$9:$F$32,5,FALSE))</f>
        <v/>
      </c>
      <c r="X632" s="72" t="str">
        <f>IF(E632="","",VLOOKUP(D632,Supervisors!$B$9:$G$32,6,FALSE))</f>
        <v/>
      </c>
      <c r="Y632" s="20" t="str">
        <f t="shared" si="341"/>
        <v/>
      </c>
      <c r="Z632" s="20" t="str">
        <f t="shared" si="342"/>
        <v/>
      </c>
      <c r="AA632" s="20" t="str">
        <f t="shared" si="343"/>
        <v/>
      </c>
      <c r="AB632" s="20" t="str">
        <f t="shared" si="344"/>
        <v/>
      </c>
      <c r="AC632" s="20" t="str">
        <f t="shared" si="345"/>
        <v/>
      </c>
      <c r="AD632" s="20" t="str">
        <f t="shared" si="346"/>
        <v/>
      </c>
      <c r="AE632" s="20" t="str">
        <f>IF(E632="","",SUM( INDEX( $H$9, 1) : H632))</f>
        <v/>
      </c>
      <c r="AF632" s="20" t="str">
        <f t="shared" si="347"/>
        <v/>
      </c>
      <c r="AG632" s="20" t="str">
        <f>IF(E632="","",SUM($AF$9:AF632))</f>
        <v/>
      </c>
      <c r="AH632" s="43" t="str">
        <f t="shared" si="348"/>
        <v/>
      </c>
      <c r="AI632" s="20" t="str">
        <f t="shared" si="349"/>
        <v/>
      </c>
      <c r="AJ632" s="20" t="str">
        <f t="shared" si="350"/>
        <v/>
      </c>
      <c r="AK632" s="20" t="str">
        <f t="shared" si="351"/>
        <v/>
      </c>
      <c r="AL632" s="20" t="str">
        <f>IF(E632="","",SUM( INDEX($I$9, 1) : I632))</f>
        <v/>
      </c>
      <c r="AM632" s="20" t="str">
        <f t="shared" si="352"/>
        <v/>
      </c>
      <c r="AN632" s="20" t="str">
        <f>IF(E632="","",SUM( INDEX($AM$9, 1) : AM632))</f>
        <v/>
      </c>
      <c r="AO632" s="43" t="str">
        <f t="shared" si="353"/>
        <v/>
      </c>
      <c r="AP632" s="43" t="str">
        <f t="shared" si="354"/>
        <v/>
      </c>
      <c r="AQ632" s="35" t="str">
        <f t="shared" si="355"/>
        <v/>
      </c>
      <c r="AR632" s="35" t="str">
        <f t="shared" si="356"/>
        <v/>
      </c>
      <c r="AS632" s="35" t="str">
        <f t="shared" si="357"/>
        <v/>
      </c>
      <c r="AT632" s="35" t="str">
        <f t="shared" si="358"/>
        <v/>
      </c>
      <c r="AU632" s="35" t="str">
        <f t="shared" si="359"/>
        <v/>
      </c>
      <c r="AV632" s="35" t="str">
        <f t="shared" si="360"/>
        <v/>
      </c>
      <c r="AW632" s="58" t="str">
        <f t="shared" si="361"/>
        <v/>
      </c>
      <c r="AX632" s="62" t="str">
        <f t="shared" si="362"/>
        <v/>
      </c>
      <c r="AY632" s="62" t="str">
        <f t="shared" si="363"/>
        <v/>
      </c>
      <c r="AZ632" s="62" t="str">
        <f t="shared" si="364"/>
        <v/>
      </c>
      <c r="BA632" s="62" t="str">
        <f t="shared" si="365"/>
        <v/>
      </c>
      <c r="BB632" s="62" t="str">
        <f t="shared" si="366"/>
        <v/>
      </c>
      <c r="BC632" s="62" t="str">
        <f t="shared" si="367"/>
        <v/>
      </c>
      <c r="BD632" s="69" t="str">
        <f t="shared" si="368"/>
        <v/>
      </c>
      <c r="BE632" s="69" t="str">
        <f t="shared" si="369"/>
        <v/>
      </c>
      <c r="BF632" s="69" t="str">
        <f>IF(Z632=Z633,"",SUM(AW$9:AW632)-SUM(BF$9:BF631))</f>
        <v/>
      </c>
      <c r="BG632" s="12">
        <f t="shared" si="371"/>
        <v>624</v>
      </c>
    </row>
    <row r="633" spans="1:59" ht="20.100000000000001" customHeight="1">
      <c r="A633" s="13">
        <f t="shared" si="370"/>
        <v>625</v>
      </c>
      <c r="B633" s="153"/>
      <c r="C633" s="33"/>
      <c r="D633" s="33"/>
      <c r="E633" s="154"/>
      <c r="F633" s="155"/>
      <c r="G633" s="156"/>
      <c r="H633" s="19" t="str">
        <f t="shared" si="335"/>
        <v/>
      </c>
      <c r="I633" s="157"/>
      <c r="J633" s="19" t="str">
        <f t="shared" si="336"/>
        <v/>
      </c>
      <c r="K633" s="33"/>
      <c r="L633" s="34"/>
      <c r="M633" s="34"/>
      <c r="N633" s="19" t="str">
        <f t="shared" si="337"/>
        <v/>
      </c>
      <c r="O633" s="157"/>
      <c r="P633" s="19" t="str">
        <f t="shared" si="338"/>
        <v/>
      </c>
      <c r="Q633" s="19" t="str">
        <f t="shared" si="339"/>
        <v/>
      </c>
      <c r="R633" s="22"/>
      <c r="S633" s="33"/>
      <c r="T633" s="35" t="str">
        <f>IF(E633="","",Instructions!$B$5)</f>
        <v/>
      </c>
      <c r="U633" s="75" t="str">
        <f>IF(E633="","",Instructions!$C$5)</f>
        <v/>
      </c>
      <c r="V633" s="87" t="str">
        <f t="shared" si="340"/>
        <v/>
      </c>
      <c r="W633" s="72" t="str">
        <f>IF(E633="","",VLOOKUP(D633,Supervisors!$B$9:$F$32,5,FALSE))</f>
        <v/>
      </c>
      <c r="X633" s="72" t="str">
        <f>IF(E633="","",VLOOKUP(D633,Supervisors!$B$9:$G$32,6,FALSE))</f>
        <v/>
      </c>
      <c r="Y633" s="20" t="str">
        <f t="shared" si="341"/>
        <v/>
      </c>
      <c r="Z633" s="20" t="str">
        <f t="shared" si="342"/>
        <v/>
      </c>
      <c r="AA633" s="20" t="str">
        <f t="shared" si="343"/>
        <v/>
      </c>
      <c r="AB633" s="20" t="str">
        <f t="shared" si="344"/>
        <v/>
      </c>
      <c r="AC633" s="20" t="str">
        <f t="shared" si="345"/>
        <v/>
      </c>
      <c r="AD633" s="20" t="str">
        <f t="shared" si="346"/>
        <v/>
      </c>
      <c r="AE633" s="20" t="str">
        <f>IF(E633="","",SUM( INDEX( $H$9, 1) : H633))</f>
        <v/>
      </c>
      <c r="AF633" s="20" t="str">
        <f t="shared" si="347"/>
        <v/>
      </c>
      <c r="AG633" s="20" t="str">
        <f>IF(E633="","",SUM($AF$9:AF633))</f>
        <v/>
      </c>
      <c r="AH633" s="43" t="str">
        <f t="shared" si="348"/>
        <v/>
      </c>
      <c r="AI633" s="20" t="str">
        <f t="shared" si="349"/>
        <v/>
      </c>
      <c r="AJ633" s="20" t="str">
        <f t="shared" si="350"/>
        <v/>
      </c>
      <c r="AK633" s="20" t="str">
        <f t="shared" si="351"/>
        <v/>
      </c>
      <c r="AL633" s="20" t="str">
        <f>IF(E633="","",SUM( INDEX($I$9, 1) : I633))</f>
        <v/>
      </c>
      <c r="AM633" s="20" t="str">
        <f t="shared" si="352"/>
        <v/>
      </c>
      <c r="AN633" s="20" t="str">
        <f>IF(E633="","",SUM( INDEX($AM$9, 1) : AM633))</f>
        <v/>
      </c>
      <c r="AO633" s="43" t="str">
        <f t="shared" si="353"/>
        <v/>
      </c>
      <c r="AP633" s="43" t="str">
        <f t="shared" si="354"/>
        <v/>
      </c>
      <c r="AQ633" s="35" t="str">
        <f t="shared" si="355"/>
        <v/>
      </c>
      <c r="AR633" s="35" t="str">
        <f t="shared" si="356"/>
        <v/>
      </c>
      <c r="AS633" s="35" t="str">
        <f t="shared" si="357"/>
        <v/>
      </c>
      <c r="AT633" s="35" t="str">
        <f t="shared" si="358"/>
        <v/>
      </c>
      <c r="AU633" s="35" t="str">
        <f t="shared" si="359"/>
        <v/>
      </c>
      <c r="AV633" s="35" t="str">
        <f t="shared" si="360"/>
        <v/>
      </c>
      <c r="AW633" s="58" t="str">
        <f t="shared" si="361"/>
        <v/>
      </c>
      <c r="AX633" s="62" t="str">
        <f t="shared" si="362"/>
        <v/>
      </c>
      <c r="AY633" s="62" t="str">
        <f t="shared" si="363"/>
        <v/>
      </c>
      <c r="AZ633" s="62" t="str">
        <f t="shared" si="364"/>
        <v/>
      </c>
      <c r="BA633" s="62" t="str">
        <f t="shared" si="365"/>
        <v/>
      </c>
      <c r="BB633" s="62" t="str">
        <f t="shared" si="366"/>
        <v/>
      </c>
      <c r="BC633" s="62" t="str">
        <f t="shared" si="367"/>
        <v/>
      </c>
      <c r="BD633" s="69" t="str">
        <f t="shared" si="368"/>
        <v/>
      </c>
      <c r="BE633" s="69" t="str">
        <f t="shared" si="369"/>
        <v/>
      </c>
      <c r="BF633" s="69" t="str">
        <f>IF(Z633=Z634,"",SUM(AW$9:AW633)-SUM(BF$9:BF632))</f>
        <v/>
      </c>
      <c r="BG633" s="12">
        <f t="shared" si="371"/>
        <v>625</v>
      </c>
    </row>
    <row r="634" spans="1:59" ht="20.100000000000001" customHeight="1">
      <c r="A634" s="13">
        <f t="shared" si="370"/>
        <v>626</v>
      </c>
      <c r="B634" s="153"/>
      <c r="C634" s="33"/>
      <c r="D634" s="33"/>
      <c r="E634" s="154"/>
      <c r="F634" s="155"/>
      <c r="G634" s="156"/>
      <c r="H634" s="19" t="str">
        <f t="shared" si="335"/>
        <v/>
      </c>
      <c r="I634" s="157"/>
      <c r="J634" s="19" t="str">
        <f t="shared" si="336"/>
        <v/>
      </c>
      <c r="K634" s="33"/>
      <c r="L634" s="34"/>
      <c r="M634" s="34"/>
      <c r="N634" s="19" t="str">
        <f t="shared" si="337"/>
        <v/>
      </c>
      <c r="O634" s="157"/>
      <c r="P634" s="19" t="str">
        <f t="shared" si="338"/>
        <v/>
      </c>
      <c r="Q634" s="19" t="str">
        <f t="shared" si="339"/>
        <v/>
      </c>
      <c r="R634" s="22"/>
      <c r="S634" s="33"/>
      <c r="T634" s="35" t="str">
        <f>IF(E634="","",Instructions!$B$5)</f>
        <v/>
      </c>
      <c r="U634" s="75" t="str">
        <f>IF(E634="","",Instructions!$C$5)</f>
        <v/>
      </c>
      <c r="V634" s="87" t="str">
        <f t="shared" si="340"/>
        <v/>
      </c>
      <c r="W634" s="72" t="str">
        <f>IF(E634="","",VLOOKUP(D634,Supervisors!$B$9:$F$32,5,FALSE))</f>
        <v/>
      </c>
      <c r="X634" s="72" t="str">
        <f>IF(E634="","",VLOOKUP(D634,Supervisors!$B$9:$G$32,6,FALSE))</f>
        <v/>
      </c>
      <c r="Y634" s="20" t="str">
        <f t="shared" si="341"/>
        <v/>
      </c>
      <c r="Z634" s="20" t="str">
        <f t="shared" si="342"/>
        <v/>
      </c>
      <c r="AA634" s="20" t="str">
        <f t="shared" si="343"/>
        <v/>
      </c>
      <c r="AB634" s="20" t="str">
        <f t="shared" si="344"/>
        <v/>
      </c>
      <c r="AC634" s="20" t="str">
        <f t="shared" si="345"/>
        <v/>
      </c>
      <c r="AD634" s="20" t="str">
        <f t="shared" si="346"/>
        <v/>
      </c>
      <c r="AE634" s="20" t="str">
        <f>IF(E634="","",SUM( INDEX( $H$9, 1) : H634))</f>
        <v/>
      </c>
      <c r="AF634" s="20" t="str">
        <f t="shared" si="347"/>
        <v/>
      </c>
      <c r="AG634" s="20" t="str">
        <f>IF(E634="","",SUM($AF$9:AF634))</f>
        <v/>
      </c>
      <c r="AH634" s="43" t="str">
        <f t="shared" si="348"/>
        <v/>
      </c>
      <c r="AI634" s="20" t="str">
        <f t="shared" si="349"/>
        <v/>
      </c>
      <c r="AJ634" s="20" t="str">
        <f t="shared" si="350"/>
        <v/>
      </c>
      <c r="AK634" s="20" t="str">
        <f t="shared" si="351"/>
        <v/>
      </c>
      <c r="AL634" s="20" t="str">
        <f>IF(E634="","",SUM( INDEX($I$9, 1) : I634))</f>
        <v/>
      </c>
      <c r="AM634" s="20" t="str">
        <f t="shared" si="352"/>
        <v/>
      </c>
      <c r="AN634" s="20" t="str">
        <f>IF(E634="","",SUM( INDEX($AM$9, 1) : AM634))</f>
        <v/>
      </c>
      <c r="AO634" s="43" t="str">
        <f t="shared" si="353"/>
        <v/>
      </c>
      <c r="AP634" s="43" t="str">
        <f t="shared" si="354"/>
        <v/>
      </c>
      <c r="AQ634" s="35" t="str">
        <f t="shared" si="355"/>
        <v/>
      </c>
      <c r="AR634" s="35" t="str">
        <f t="shared" si="356"/>
        <v/>
      </c>
      <c r="AS634" s="35" t="str">
        <f t="shared" si="357"/>
        <v/>
      </c>
      <c r="AT634" s="35" t="str">
        <f t="shared" si="358"/>
        <v/>
      </c>
      <c r="AU634" s="35" t="str">
        <f t="shared" si="359"/>
        <v/>
      </c>
      <c r="AV634" s="35" t="str">
        <f t="shared" si="360"/>
        <v/>
      </c>
      <c r="AW634" s="58" t="str">
        <f t="shared" si="361"/>
        <v/>
      </c>
      <c r="AX634" s="62" t="str">
        <f t="shared" si="362"/>
        <v/>
      </c>
      <c r="AY634" s="62" t="str">
        <f t="shared" si="363"/>
        <v/>
      </c>
      <c r="AZ634" s="62" t="str">
        <f t="shared" si="364"/>
        <v/>
      </c>
      <c r="BA634" s="62" t="str">
        <f t="shared" si="365"/>
        <v/>
      </c>
      <c r="BB634" s="62" t="str">
        <f t="shared" si="366"/>
        <v/>
      </c>
      <c r="BC634" s="62" t="str">
        <f t="shared" si="367"/>
        <v/>
      </c>
      <c r="BD634" s="69" t="str">
        <f t="shared" si="368"/>
        <v/>
      </c>
      <c r="BE634" s="69" t="str">
        <f t="shared" si="369"/>
        <v/>
      </c>
      <c r="BF634" s="69" t="str">
        <f>IF(Z634=Z635,"",SUM(AW$9:AW634)-SUM(BF$9:BF633))</f>
        <v/>
      </c>
      <c r="BG634" s="12">
        <f t="shared" si="371"/>
        <v>626</v>
      </c>
    </row>
    <row r="635" spans="1:59" ht="20.100000000000001" customHeight="1">
      <c r="A635" s="13">
        <f t="shared" si="370"/>
        <v>627</v>
      </c>
      <c r="B635" s="153"/>
      <c r="C635" s="33"/>
      <c r="D635" s="33"/>
      <c r="E635" s="154"/>
      <c r="F635" s="155"/>
      <c r="G635" s="156"/>
      <c r="H635" s="19" t="str">
        <f t="shared" si="335"/>
        <v/>
      </c>
      <c r="I635" s="157"/>
      <c r="J635" s="19" t="str">
        <f t="shared" si="336"/>
        <v/>
      </c>
      <c r="K635" s="33"/>
      <c r="L635" s="34"/>
      <c r="M635" s="34"/>
      <c r="N635" s="19" t="str">
        <f t="shared" si="337"/>
        <v/>
      </c>
      <c r="O635" s="157"/>
      <c r="P635" s="19" t="str">
        <f t="shared" si="338"/>
        <v/>
      </c>
      <c r="Q635" s="19" t="str">
        <f t="shared" si="339"/>
        <v/>
      </c>
      <c r="R635" s="22"/>
      <c r="S635" s="33"/>
      <c r="T635" s="35" t="str">
        <f>IF(E635="","",Instructions!$B$5)</f>
        <v/>
      </c>
      <c r="U635" s="75" t="str">
        <f>IF(E635="","",Instructions!$C$5)</f>
        <v/>
      </c>
      <c r="V635" s="87" t="str">
        <f t="shared" si="340"/>
        <v/>
      </c>
      <c r="W635" s="72" t="str">
        <f>IF(E635="","",VLOOKUP(D635,Supervisors!$B$9:$F$32,5,FALSE))</f>
        <v/>
      </c>
      <c r="X635" s="72" t="str">
        <f>IF(E635="","",VLOOKUP(D635,Supervisors!$B$9:$G$32,6,FALSE))</f>
        <v/>
      </c>
      <c r="Y635" s="20" t="str">
        <f t="shared" si="341"/>
        <v/>
      </c>
      <c r="Z635" s="20" t="str">
        <f t="shared" si="342"/>
        <v/>
      </c>
      <c r="AA635" s="20" t="str">
        <f t="shared" si="343"/>
        <v/>
      </c>
      <c r="AB635" s="20" t="str">
        <f t="shared" si="344"/>
        <v/>
      </c>
      <c r="AC635" s="20" t="str">
        <f t="shared" si="345"/>
        <v/>
      </c>
      <c r="AD635" s="20" t="str">
        <f t="shared" si="346"/>
        <v/>
      </c>
      <c r="AE635" s="20" t="str">
        <f>IF(E635="","",SUM( INDEX( $H$9, 1) : H635))</f>
        <v/>
      </c>
      <c r="AF635" s="20" t="str">
        <f t="shared" si="347"/>
        <v/>
      </c>
      <c r="AG635" s="20" t="str">
        <f>IF(E635="","",SUM($AF$9:AF635))</f>
        <v/>
      </c>
      <c r="AH635" s="43" t="str">
        <f t="shared" si="348"/>
        <v/>
      </c>
      <c r="AI635" s="20" t="str">
        <f t="shared" si="349"/>
        <v/>
      </c>
      <c r="AJ635" s="20" t="str">
        <f t="shared" si="350"/>
        <v/>
      </c>
      <c r="AK635" s="20" t="str">
        <f t="shared" si="351"/>
        <v/>
      </c>
      <c r="AL635" s="20" t="str">
        <f>IF(E635="","",SUM( INDEX($I$9, 1) : I635))</f>
        <v/>
      </c>
      <c r="AM635" s="20" t="str">
        <f t="shared" si="352"/>
        <v/>
      </c>
      <c r="AN635" s="20" t="str">
        <f>IF(E635="","",SUM( INDEX($AM$9, 1) : AM635))</f>
        <v/>
      </c>
      <c r="AO635" s="43" t="str">
        <f t="shared" si="353"/>
        <v/>
      </c>
      <c r="AP635" s="43" t="str">
        <f t="shared" si="354"/>
        <v/>
      </c>
      <c r="AQ635" s="35" t="str">
        <f t="shared" si="355"/>
        <v/>
      </c>
      <c r="AR635" s="35" t="str">
        <f t="shared" si="356"/>
        <v/>
      </c>
      <c r="AS635" s="35" t="str">
        <f t="shared" si="357"/>
        <v/>
      </c>
      <c r="AT635" s="35" t="str">
        <f t="shared" si="358"/>
        <v/>
      </c>
      <c r="AU635" s="35" t="str">
        <f t="shared" si="359"/>
        <v/>
      </c>
      <c r="AV635" s="35" t="str">
        <f t="shared" si="360"/>
        <v/>
      </c>
      <c r="AW635" s="58" t="str">
        <f t="shared" si="361"/>
        <v/>
      </c>
      <c r="AX635" s="62" t="str">
        <f t="shared" si="362"/>
        <v/>
      </c>
      <c r="AY635" s="62" t="str">
        <f t="shared" si="363"/>
        <v/>
      </c>
      <c r="AZ635" s="62" t="str">
        <f t="shared" si="364"/>
        <v/>
      </c>
      <c r="BA635" s="62" t="str">
        <f t="shared" si="365"/>
        <v/>
      </c>
      <c r="BB635" s="62" t="str">
        <f t="shared" si="366"/>
        <v/>
      </c>
      <c r="BC635" s="62" t="str">
        <f t="shared" si="367"/>
        <v/>
      </c>
      <c r="BD635" s="69" t="str">
        <f t="shared" si="368"/>
        <v/>
      </c>
      <c r="BE635" s="69" t="str">
        <f t="shared" si="369"/>
        <v/>
      </c>
      <c r="BF635" s="69" t="str">
        <f>IF(Z635=Z636,"",SUM(AW$9:AW635)-SUM(BF$9:BF634))</f>
        <v/>
      </c>
      <c r="BG635" s="12">
        <f t="shared" si="371"/>
        <v>627</v>
      </c>
    </row>
    <row r="636" spans="1:59" ht="20.100000000000001" customHeight="1">
      <c r="A636" s="13">
        <f t="shared" si="370"/>
        <v>628</v>
      </c>
      <c r="B636" s="153"/>
      <c r="C636" s="33"/>
      <c r="D636" s="33"/>
      <c r="E636" s="154"/>
      <c r="F636" s="155"/>
      <c r="G636" s="156"/>
      <c r="H636" s="19" t="str">
        <f t="shared" si="335"/>
        <v/>
      </c>
      <c r="I636" s="157"/>
      <c r="J636" s="19" t="str">
        <f t="shared" si="336"/>
        <v/>
      </c>
      <c r="K636" s="33"/>
      <c r="L636" s="34"/>
      <c r="M636" s="34"/>
      <c r="N636" s="19" t="str">
        <f t="shared" si="337"/>
        <v/>
      </c>
      <c r="O636" s="157"/>
      <c r="P636" s="19" t="str">
        <f t="shared" si="338"/>
        <v/>
      </c>
      <c r="Q636" s="19" t="str">
        <f t="shared" si="339"/>
        <v/>
      </c>
      <c r="R636" s="22"/>
      <c r="S636" s="33"/>
      <c r="T636" s="35" t="str">
        <f>IF(E636="","",Instructions!$B$5)</f>
        <v/>
      </c>
      <c r="U636" s="75" t="str">
        <f>IF(E636="","",Instructions!$C$5)</f>
        <v/>
      </c>
      <c r="V636" s="87" t="str">
        <f t="shared" si="340"/>
        <v/>
      </c>
      <c r="W636" s="72" t="str">
        <f>IF(E636="","",VLOOKUP(D636,Supervisors!$B$9:$F$32,5,FALSE))</f>
        <v/>
      </c>
      <c r="X636" s="72" t="str">
        <f>IF(E636="","",VLOOKUP(D636,Supervisors!$B$9:$G$32,6,FALSE))</f>
        <v/>
      </c>
      <c r="Y636" s="20" t="str">
        <f t="shared" si="341"/>
        <v/>
      </c>
      <c r="Z636" s="20" t="str">
        <f t="shared" si="342"/>
        <v/>
      </c>
      <c r="AA636" s="20" t="str">
        <f t="shared" si="343"/>
        <v/>
      </c>
      <c r="AB636" s="20" t="str">
        <f t="shared" si="344"/>
        <v/>
      </c>
      <c r="AC636" s="20" t="str">
        <f t="shared" si="345"/>
        <v/>
      </c>
      <c r="AD636" s="20" t="str">
        <f t="shared" si="346"/>
        <v/>
      </c>
      <c r="AE636" s="20" t="str">
        <f>IF(E636="","",SUM( INDEX( $H$9, 1) : H636))</f>
        <v/>
      </c>
      <c r="AF636" s="20" t="str">
        <f t="shared" si="347"/>
        <v/>
      </c>
      <c r="AG636" s="20" t="str">
        <f>IF(E636="","",SUM($AF$9:AF636))</f>
        <v/>
      </c>
      <c r="AH636" s="43" t="str">
        <f t="shared" si="348"/>
        <v/>
      </c>
      <c r="AI636" s="20" t="str">
        <f t="shared" si="349"/>
        <v/>
      </c>
      <c r="AJ636" s="20" t="str">
        <f t="shared" si="350"/>
        <v/>
      </c>
      <c r="AK636" s="20" t="str">
        <f t="shared" si="351"/>
        <v/>
      </c>
      <c r="AL636" s="20" t="str">
        <f>IF(E636="","",SUM( INDEX($I$9, 1) : I636))</f>
        <v/>
      </c>
      <c r="AM636" s="20" t="str">
        <f t="shared" si="352"/>
        <v/>
      </c>
      <c r="AN636" s="20" t="str">
        <f>IF(E636="","",SUM( INDEX($AM$9, 1) : AM636))</f>
        <v/>
      </c>
      <c r="AO636" s="43" t="str">
        <f t="shared" si="353"/>
        <v/>
      </c>
      <c r="AP636" s="43" t="str">
        <f t="shared" si="354"/>
        <v/>
      </c>
      <c r="AQ636" s="35" t="str">
        <f t="shared" si="355"/>
        <v/>
      </c>
      <c r="AR636" s="35" t="str">
        <f t="shared" si="356"/>
        <v/>
      </c>
      <c r="AS636" s="35" t="str">
        <f t="shared" si="357"/>
        <v/>
      </c>
      <c r="AT636" s="35" t="str">
        <f t="shared" si="358"/>
        <v/>
      </c>
      <c r="AU636" s="35" t="str">
        <f t="shared" si="359"/>
        <v/>
      </c>
      <c r="AV636" s="35" t="str">
        <f t="shared" si="360"/>
        <v/>
      </c>
      <c r="AW636" s="58" t="str">
        <f t="shared" si="361"/>
        <v/>
      </c>
      <c r="AX636" s="62" t="str">
        <f t="shared" si="362"/>
        <v/>
      </c>
      <c r="AY636" s="62" t="str">
        <f t="shared" si="363"/>
        <v/>
      </c>
      <c r="AZ636" s="62" t="str">
        <f t="shared" si="364"/>
        <v/>
      </c>
      <c r="BA636" s="62" t="str">
        <f t="shared" si="365"/>
        <v/>
      </c>
      <c r="BB636" s="62" t="str">
        <f t="shared" si="366"/>
        <v/>
      </c>
      <c r="BC636" s="62" t="str">
        <f t="shared" si="367"/>
        <v/>
      </c>
      <c r="BD636" s="69" t="str">
        <f t="shared" si="368"/>
        <v/>
      </c>
      <c r="BE636" s="69" t="str">
        <f t="shared" si="369"/>
        <v/>
      </c>
      <c r="BF636" s="69" t="str">
        <f>IF(Z636=Z637,"",SUM(AW$9:AW636)-SUM(BF$9:BF635))</f>
        <v/>
      </c>
      <c r="BG636" s="12">
        <f t="shared" si="371"/>
        <v>628</v>
      </c>
    </row>
    <row r="637" spans="1:59" ht="20.100000000000001" customHeight="1">
      <c r="A637" s="13">
        <f t="shared" si="370"/>
        <v>629</v>
      </c>
      <c r="B637" s="153"/>
      <c r="C637" s="33"/>
      <c r="D637" s="33"/>
      <c r="E637" s="154"/>
      <c r="F637" s="155"/>
      <c r="G637" s="156"/>
      <c r="H637" s="19" t="str">
        <f t="shared" si="335"/>
        <v/>
      </c>
      <c r="I637" s="157"/>
      <c r="J637" s="19" t="str">
        <f t="shared" si="336"/>
        <v/>
      </c>
      <c r="K637" s="33"/>
      <c r="L637" s="34"/>
      <c r="M637" s="34"/>
      <c r="N637" s="19" t="str">
        <f t="shared" si="337"/>
        <v/>
      </c>
      <c r="O637" s="157"/>
      <c r="P637" s="19" t="str">
        <f t="shared" si="338"/>
        <v/>
      </c>
      <c r="Q637" s="19" t="str">
        <f t="shared" si="339"/>
        <v/>
      </c>
      <c r="R637" s="22"/>
      <c r="S637" s="33"/>
      <c r="T637" s="35" t="str">
        <f>IF(E637="","",Instructions!$B$5)</f>
        <v/>
      </c>
      <c r="U637" s="75" t="str">
        <f>IF(E637="","",Instructions!$C$5)</f>
        <v/>
      </c>
      <c r="V637" s="87" t="str">
        <f t="shared" si="340"/>
        <v/>
      </c>
      <c r="W637" s="72" t="str">
        <f>IF(E637="","",VLOOKUP(D637,Supervisors!$B$9:$F$32,5,FALSE))</f>
        <v/>
      </c>
      <c r="X637" s="72" t="str">
        <f>IF(E637="","",VLOOKUP(D637,Supervisors!$B$9:$G$32,6,FALSE))</f>
        <v/>
      </c>
      <c r="Y637" s="20" t="str">
        <f t="shared" si="341"/>
        <v/>
      </c>
      <c r="Z637" s="20" t="str">
        <f t="shared" si="342"/>
        <v/>
      </c>
      <c r="AA637" s="20" t="str">
        <f t="shared" si="343"/>
        <v/>
      </c>
      <c r="AB637" s="20" t="str">
        <f t="shared" si="344"/>
        <v/>
      </c>
      <c r="AC637" s="20" t="str">
        <f t="shared" si="345"/>
        <v/>
      </c>
      <c r="AD637" s="20" t="str">
        <f t="shared" si="346"/>
        <v/>
      </c>
      <c r="AE637" s="20" t="str">
        <f>IF(E637="","",SUM( INDEX( $H$9, 1) : H637))</f>
        <v/>
      </c>
      <c r="AF637" s="20" t="str">
        <f t="shared" si="347"/>
        <v/>
      </c>
      <c r="AG637" s="20" t="str">
        <f>IF(E637="","",SUM($AF$9:AF637))</f>
        <v/>
      </c>
      <c r="AH637" s="43" t="str">
        <f t="shared" si="348"/>
        <v/>
      </c>
      <c r="AI637" s="20" t="str">
        <f t="shared" si="349"/>
        <v/>
      </c>
      <c r="AJ637" s="20" t="str">
        <f t="shared" si="350"/>
        <v/>
      </c>
      <c r="AK637" s="20" t="str">
        <f t="shared" si="351"/>
        <v/>
      </c>
      <c r="AL637" s="20" t="str">
        <f>IF(E637="","",SUM( INDEX($I$9, 1) : I637))</f>
        <v/>
      </c>
      <c r="AM637" s="20" t="str">
        <f t="shared" si="352"/>
        <v/>
      </c>
      <c r="AN637" s="20" t="str">
        <f>IF(E637="","",SUM( INDEX($AM$9, 1) : AM637))</f>
        <v/>
      </c>
      <c r="AO637" s="43" t="str">
        <f t="shared" si="353"/>
        <v/>
      </c>
      <c r="AP637" s="43" t="str">
        <f t="shared" si="354"/>
        <v/>
      </c>
      <c r="AQ637" s="35" t="str">
        <f t="shared" si="355"/>
        <v/>
      </c>
      <c r="AR637" s="35" t="str">
        <f t="shared" si="356"/>
        <v/>
      </c>
      <c r="AS637" s="35" t="str">
        <f t="shared" si="357"/>
        <v/>
      </c>
      <c r="AT637" s="35" t="str">
        <f t="shared" si="358"/>
        <v/>
      </c>
      <c r="AU637" s="35" t="str">
        <f t="shared" si="359"/>
        <v/>
      </c>
      <c r="AV637" s="35" t="str">
        <f t="shared" si="360"/>
        <v/>
      </c>
      <c r="AW637" s="58" t="str">
        <f t="shared" si="361"/>
        <v/>
      </c>
      <c r="AX637" s="62" t="str">
        <f t="shared" si="362"/>
        <v/>
      </c>
      <c r="AY637" s="62" t="str">
        <f t="shared" si="363"/>
        <v/>
      </c>
      <c r="AZ637" s="62" t="str">
        <f t="shared" si="364"/>
        <v/>
      </c>
      <c r="BA637" s="62" t="str">
        <f t="shared" si="365"/>
        <v/>
      </c>
      <c r="BB637" s="62" t="str">
        <f t="shared" si="366"/>
        <v/>
      </c>
      <c r="BC637" s="62" t="str">
        <f t="shared" si="367"/>
        <v/>
      </c>
      <c r="BD637" s="69" t="str">
        <f t="shared" si="368"/>
        <v/>
      </c>
      <c r="BE637" s="69" t="str">
        <f t="shared" si="369"/>
        <v/>
      </c>
      <c r="BF637" s="69" t="str">
        <f>IF(Z637=Z638,"",SUM(AW$9:AW637)-SUM(BF$9:BF636))</f>
        <v/>
      </c>
      <c r="BG637" s="12">
        <f t="shared" si="371"/>
        <v>629</v>
      </c>
    </row>
    <row r="638" spans="1:59" ht="20.100000000000001" customHeight="1">
      <c r="A638" s="13">
        <f t="shared" si="370"/>
        <v>630</v>
      </c>
      <c r="B638" s="153"/>
      <c r="C638" s="33"/>
      <c r="D638" s="33"/>
      <c r="E638" s="154"/>
      <c r="F638" s="155"/>
      <c r="G638" s="156"/>
      <c r="H638" s="19" t="str">
        <f t="shared" si="335"/>
        <v/>
      </c>
      <c r="I638" s="157"/>
      <c r="J638" s="19" t="str">
        <f t="shared" si="336"/>
        <v/>
      </c>
      <c r="K638" s="33"/>
      <c r="L638" s="34"/>
      <c r="M638" s="34"/>
      <c r="N638" s="19" t="str">
        <f t="shared" si="337"/>
        <v/>
      </c>
      <c r="O638" s="157"/>
      <c r="P638" s="19" t="str">
        <f t="shared" si="338"/>
        <v/>
      </c>
      <c r="Q638" s="19" t="str">
        <f t="shared" si="339"/>
        <v/>
      </c>
      <c r="R638" s="22"/>
      <c r="S638" s="33"/>
      <c r="T638" s="35" t="str">
        <f>IF(E638="","",Instructions!$B$5)</f>
        <v/>
      </c>
      <c r="U638" s="75" t="str">
        <f>IF(E638="","",Instructions!$C$5)</f>
        <v/>
      </c>
      <c r="V638" s="87" t="str">
        <f t="shared" si="340"/>
        <v/>
      </c>
      <c r="W638" s="72" t="str">
        <f>IF(E638="","",VLOOKUP(D638,Supervisors!$B$9:$F$32,5,FALSE))</f>
        <v/>
      </c>
      <c r="X638" s="72" t="str">
        <f>IF(E638="","",VLOOKUP(D638,Supervisors!$B$9:$G$32,6,FALSE))</f>
        <v/>
      </c>
      <c r="Y638" s="20" t="str">
        <f t="shared" si="341"/>
        <v/>
      </c>
      <c r="Z638" s="20" t="str">
        <f t="shared" si="342"/>
        <v/>
      </c>
      <c r="AA638" s="20" t="str">
        <f t="shared" si="343"/>
        <v/>
      </c>
      <c r="AB638" s="20" t="str">
        <f t="shared" si="344"/>
        <v/>
      </c>
      <c r="AC638" s="20" t="str">
        <f t="shared" si="345"/>
        <v/>
      </c>
      <c r="AD638" s="20" t="str">
        <f t="shared" si="346"/>
        <v/>
      </c>
      <c r="AE638" s="20" t="str">
        <f>IF(E638="","",SUM( INDEX( $H$9, 1) : H638))</f>
        <v/>
      </c>
      <c r="AF638" s="20" t="str">
        <f t="shared" si="347"/>
        <v/>
      </c>
      <c r="AG638" s="20" t="str">
        <f>IF(E638="","",SUM($AF$9:AF638))</f>
        <v/>
      </c>
      <c r="AH638" s="43" t="str">
        <f t="shared" si="348"/>
        <v/>
      </c>
      <c r="AI638" s="20" t="str">
        <f t="shared" si="349"/>
        <v/>
      </c>
      <c r="AJ638" s="20" t="str">
        <f t="shared" si="350"/>
        <v/>
      </c>
      <c r="AK638" s="20" t="str">
        <f t="shared" si="351"/>
        <v/>
      </c>
      <c r="AL638" s="20" t="str">
        <f>IF(E638="","",SUM( INDEX($I$9, 1) : I638))</f>
        <v/>
      </c>
      <c r="AM638" s="20" t="str">
        <f t="shared" si="352"/>
        <v/>
      </c>
      <c r="AN638" s="20" t="str">
        <f>IF(E638="","",SUM( INDEX($AM$9, 1) : AM638))</f>
        <v/>
      </c>
      <c r="AO638" s="43" t="str">
        <f t="shared" si="353"/>
        <v/>
      </c>
      <c r="AP638" s="43" t="str">
        <f t="shared" si="354"/>
        <v/>
      </c>
      <c r="AQ638" s="35" t="str">
        <f t="shared" si="355"/>
        <v/>
      </c>
      <c r="AR638" s="35" t="str">
        <f t="shared" si="356"/>
        <v/>
      </c>
      <c r="AS638" s="35" t="str">
        <f t="shared" si="357"/>
        <v/>
      </c>
      <c r="AT638" s="35" t="str">
        <f t="shared" si="358"/>
        <v/>
      </c>
      <c r="AU638" s="35" t="str">
        <f t="shared" si="359"/>
        <v/>
      </c>
      <c r="AV638" s="35" t="str">
        <f t="shared" si="360"/>
        <v/>
      </c>
      <c r="AW638" s="58" t="str">
        <f t="shared" si="361"/>
        <v/>
      </c>
      <c r="AX638" s="62" t="str">
        <f t="shared" si="362"/>
        <v/>
      </c>
      <c r="AY638" s="62" t="str">
        <f t="shared" si="363"/>
        <v/>
      </c>
      <c r="AZ638" s="62" t="str">
        <f t="shared" si="364"/>
        <v/>
      </c>
      <c r="BA638" s="62" t="str">
        <f t="shared" si="365"/>
        <v/>
      </c>
      <c r="BB638" s="62" t="str">
        <f t="shared" si="366"/>
        <v/>
      </c>
      <c r="BC638" s="62" t="str">
        <f t="shared" si="367"/>
        <v/>
      </c>
      <c r="BD638" s="69" t="str">
        <f t="shared" si="368"/>
        <v/>
      </c>
      <c r="BE638" s="69" t="str">
        <f t="shared" si="369"/>
        <v/>
      </c>
      <c r="BF638" s="69" t="str">
        <f>IF(Z638=Z639,"",SUM(AW$9:AW638)-SUM(BF$9:BF637))</f>
        <v/>
      </c>
      <c r="BG638" s="12">
        <f t="shared" si="371"/>
        <v>630</v>
      </c>
    </row>
    <row r="639" spans="1:59" ht="20.100000000000001" customHeight="1">
      <c r="A639" s="13">
        <f t="shared" si="370"/>
        <v>631</v>
      </c>
      <c r="B639" s="153"/>
      <c r="C639" s="33"/>
      <c r="D639" s="33"/>
      <c r="E639" s="154"/>
      <c r="F639" s="155"/>
      <c r="G639" s="156"/>
      <c r="H639" s="19" t="str">
        <f t="shared" si="335"/>
        <v/>
      </c>
      <c r="I639" s="157"/>
      <c r="J639" s="19" t="str">
        <f t="shared" si="336"/>
        <v/>
      </c>
      <c r="K639" s="33"/>
      <c r="L639" s="34"/>
      <c r="M639" s="34"/>
      <c r="N639" s="19" t="str">
        <f t="shared" si="337"/>
        <v/>
      </c>
      <c r="O639" s="157"/>
      <c r="P639" s="19" t="str">
        <f t="shared" si="338"/>
        <v/>
      </c>
      <c r="Q639" s="19" t="str">
        <f t="shared" si="339"/>
        <v/>
      </c>
      <c r="R639" s="22"/>
      <c r="S639" s="33"/>
      <c r="T639" s="35" t="str">
        <f>IF(E639="","",Instructions!$B$5)</f>
        <v/>
      </c>
      <c r="U639" s="75" t="str">
        <f>IF(E639="","",Instructions!$C$5)</f>
        <v/>
      </c>
      <c r="V639" s="87" t="str">
        <f t="shared" si="340"/>
        <v/>
      </c>
      <c r="W639" s="72" t="str">
        <f>IF(E639="","",VLOOKUP(D639,Supervisors!$B$9:$F$32,5,FALSE))</f>
        <v/>
      </c>
      <c r="X639" s="72" t="str">
        <f>IF(E639="","",VLOOKUP(D639,Supervisors!$B$9:$G$32,6,FALSE))</f>
        <v/>
      </c>
      <c r="Y639" s="20" t="str">
        <f t="shared" si="341"/>
        <v/>
      </c>
      <c r="Z639" s="20" t="str">
        <f t="shared" si="342"/>
        <v/>
      </c>
      <c r="AA639" s="20" t="str">
        <f t="shared" si="343"/>
        <v/>
      </c>
      <c r="AB639" s="20" t="str">
        <f t="shared" si="344"/>
        <v/>
      </c>
      <c r="AC639" s="20" t="str">
        <f t="shared" si="345"/>
        <v/>
      </c>
      <c r="AD639" s="20" t="str">
        <f t="shared" si="346"/>
        <v/>
      </c>
      <c r="AE639" s="20" t="str">
        <f>IF(E639="","",SUM( INDEX( $H$9, 1) : H639))</f>
        <v/>
      </c>
      <c r="AF639" s="20" t="str">
        <f t="shared" si="347"/>
        <v/>
      </c>
      <c r="AG639" s="20" t="str">
        <f>IF(E639="","",SUM($AF$9:AF639))</f>
        <v/>
      </c>
      <c r="AH639" s="43" t="str">
        <f t="shared" si="348"/>
        <v/>
      </c>
      <c r="AI639" s="20" t="str">
        <f t="shared" si="349"/>
        <v/>
      </c>
      <c r="AJ639" s="20" t="str">
        <f t="shared" si="350"/>
        <v/>
      </c>
      <c r="AK639" s="20" t="str">
        <f t="shared" si="351"/>
        <v/>
      </c>
      <c r="AL639" s="20" t="str">
        <f>IF(E639="","",SUM( INDEX($I$9, 1) : I639))</f>
        <v/>
      </c>
      <c r="AM639" s="20" t="str">
        <f t="shared" si="352"/>
        <v/>
      </c>
      <c r="AN639" s="20" t="str">
        <f>IF(E639="","",SUM( INDEX($AM$9, 1) : AM639))</f>
        <v/>
      </c>
      <c r="AO639" s="43" t="str">
        <f t="shared" si="353"/>
        <v/>
      </c>
      <c r="AP639" s="43" t="str">
        <f t="shared" si="354"/>
        <v/>
      </c>
      <c r="AQ639" s="35" t="str">
        <f t="shared" si="355"/>
        <v/>
      </c>
      <c r="AR639" s="35" t="str">
        <f t="shared" si="356"/>
        <v/>
      </c>
      <c r="AS639" s="35" t="str">
        <f t="shared" si="357"/>
        <v/>
      </c>
      <c r="AT639" s="35" t="str">
        <f t="shared" si="358"/>
        <v/>
      </c>
      <c r="AU639" s="35" t="str">
        <f t="shared" si="359"/>
        <v/>
      </c>
      <c r="AV639" s="35" t="str">
        <f t="shared" si="360"/>
        <v/>
      </c>
      <c r="AW639" s="58" t="str">
        <f t="shared" si="361"/>
        <v/>
      </c>
      <c r="AX639" s="62" t="str">
        <f t="shared" si="362"/>
        <v/>
      </c>
      <c r="AY639" s="62" t="str">
        <f t="shared" si="363"/>
        <v/>
      </c>
      <c r="AZ639" s="62" t="str">
        <f t="shared" si="364"/>
        <v/>
      </c>
      <c r="BA639" s="62" t="str">
        <f t="shared" si="365"/>
        <v/>
      </c>
      <c r="BB639" s="62" t="str">
        <f t="shared" si="366"/>
        <v/>
      </c>
      <c r="BC639" s="62" t="str">
        <f t="shared" si="367"/>
        <v/>
      </c>
      <c r="BD639" s="69" t="str">
        <f t="shared" si="368"/>
        <v/>
      </c>
      <c r="BE639" s="69" t="str">
        <f t="shared" si="369"/>
        <v/>
      </c>
      <c r="BF639" s="69" t="str">
        <f>IF(Z639=Z640,"",SUM(AW$9:AW639)-SUM(BF$9:BF638))</f>
        <v/>
      </c>
      <c r="BG639" s="12">
        <f t="shared" si="371"/>
        <v>631</v>
      </c>
    </row>
    <row r="640" spans="1:59" ht="20.100000000000001" customHeight="1">
      <c r="A640" s="13">
        <f t="shared" si="370"/>
        <v>632</v>
      </c>
      <c r="B640" s="153"/>
      <c r="C640" s="33"/>
      <c r="D640" s="33"/>
      <c r="E640" s="154"/>
      <c r="F640" s="155"/>
      <c r="G640" s="156"/>
      <c r="H640" s="19" t="str">
        <f t="shared" si="335"/>
        <v/>
      </c>
      <c r="I640" s="157"/>
      <c r="J640" s="19" t="str">
        <f t="shared" si="336"/>
        <v/>
      </c>
      <c r="K640" s="33"/>
      <c r="L640" s="34"/>
      <c r="M640" s="34"/>
      <c r="N640" s="19" t="str">
        <f t="shared" si="337"/>
        <v/>
      </c>
      <c r="O640" s="157"/>
      <c r="P640" s="19" t="str">
        <f t="shared" si="338"/>
        <v/>
      </c>
      <c r="Q640" s="19" t="str">
        <f t="shared" si="339"/>
        <v/>
      </c>
      <c r="R640" s="22"/>
      <c r="S640" s="33"/>
      <c r="T640" s="35" t="str">
        <f>IF(E640="","",Instructions!$B$5)</f>
        <v/>
      </c>
      <c r="U640" s="75" t="str">
        <f>IF(E640="","",Instructions!$C$5)</f>
        <v/>
      </c>
      <c r="V640" s="87" t="str">
        <f t="shared" si="340"/>
        <v/>
      </c>
      <c r="W640" s="72" t="str">
        <f>IF(E640="","",VLOOKUP(D640,Supervisors!$B$9:$F$32,5,FALSE))</f>
        <v/>
      </c>
      <c r="X640" s="72" t="str">
        <f>IF(E640="","",VLOOKUP(D640,Supervisors!$B$9:$G$32,6,FALSE))</f>
        <v/>
      </c>
      <c r="Y640" s="20" t="str">
        <f t="shared" si="341"/>
        <v/>
      </c>
      <c r="Z640" s="20" t="str">
        <f t="shared" si="342"/>
        <v/>
      </c>
      <c r="AA640" s="20" t="str">
        <f t="shared" si="343"/>
        <v/>
      </c>
      <c r="AB640" s="20" t="str">
        <f t="shared" si="344"/>
        <v/>
      </c>
      <c r="AC640" s="20" t="str">
        <f t="shared" si="345"/>
        <v/>
      </c>
      <c r="AD640" s="20" t="str">
        <f t="shared" si="346"/>
        <v/>
      </c>
      <c r="AE640" s="20" t="str">
        <f>IF(E640="","",SUM( INDEX( $H$9, 1) : H640))</f>
        <v/>
      </c>
      <c r="AF640" s="20" t="str">
        <f t="shared" si="347"/>
        <v/>
      </c>
      <c r="AG640" s="20" t="str">
        <f>IF(E640="","",SUM($AF$9:AF640))</f>
        <v/>
      </c>
      <c r="AH640" s="43" t="str">
        <f t="shared" si="348"/>
        <v/>
      </c>
      <c r="AI640" s="20" t="str">
        <f t="shared" si="349"/>
        <v/>
      </c>
      <c r="AJ640" s="20" t="str">
        <f t="shared" si="350"/>
        <v/>
      </c>
      <c r="AK640" s="20" t="str">
        <f t="shared" si="351"/>
        <v/>
      </c>
      <c r="AL640" s="20" t="str">
        <f>IF(E640="","",SUM( INDEX($I$9, 1) : I640))</f>
        <v/>
      </c>
      <c r="AM640" s="20" t="str">
        <f t="shared" si="352"/>
        <v/>
      </c>
      <c r="AN640" s="20" t="str">
        <f>IF(E640="","",SUM( INDEX($AM$9, 1) : AM640))</f>
        <v/>
      </c>
      <c r="AO640" s="43" t="str">
        <f t="shared" si="353"/>
        <v/>
      </c>
      <c r="AP640" s="43" t="str">
        <f t="shared" si="354"/>
        <v/>
      </c>
      <c r="AQ640" s="35" t="str">
        <f t="shared" si="355"/>
        <v/>
      </c>
      <c r="AR640" s="35" t="str">
        <f t="shared" si="356"/>
        <v/>
      </c>
      <c r="AS640" s="35" t="str">
        <f t="shared" si="357"/>
        <v/>
      </c>
      <c r="AT640" s="35" t="str">
        <f t="shared" si="358"/>
        <v/>
      </c>
      <c r="AU640" s="35" t="str">
        <f t="shared" si="359"/>
        <v/>
      </c>
      <c r="AV640" s="35" t="str">
        <f t="shared" si="360"/>
        <v/>
      </c>
      <c r="AW640" s="58" t="str">
        <f t="shared" si="361"/>
        <v/>
      </c>
      <c r="AX640" s="62" t="str">
        <f t="shared" si="362"/>
        <v/>
      </c>
      <c r="AY640" s="62" t="str">
        <f t="shared" si="363"/>
        <v/>
      </c>
      <c r="AZ640" s="62" t="str">
        <f t="shared" si="364"/>
        <v/>
      </c>
      <c r="BA640" s="62" t="str">
        <f t="shared" si="365"/>
        <v/>
      </c>
      <c r="BB640" s="62" t="str">
        <f t="shared" si="366"/>
        <v/>
      </c>
      <c r="BC640" s="62" t="str">
        <f t="shared" si="367"/>
        <v/>
      </c>
      <c r="BD640" s="69" t="str">
        <f t="shared" si="368"/>
        <v/>
      </c>
      <c r="BE640" s="69" t="str">
        <f t="shared" si="369"/>
        <v/>
      </c>
      <c r="BF640" s="69" t="str">
        <f>IF(Z640=Z641,"",SUM(AW$9:AW640)-SUM(BF$9:BF639))</f>
        <v/>
      </c>
      <c r="BG640" s="12">
        <f t="shared" si="371"/>
        <v>632</v>
      </c>
    </row>
    <row r="641" spans="1:59" ht="20.100000000000001" customHeight="1">
      <c r="A641" s="13">
        <f t="shared" si="370"/>
        <v>633</v>
      </c>
      <c r="B641" s="153"/>
      <c r="C641" s="33"/>
      <c r="D641" s="33"/>
      <c r="E641" s="154"/>
      <c r="F641" s="155"/>
      <c r="G641" s="156"/>
      <c r="H641" s="19" t="str">
        <f t="shared" si="335"/>
        <v/>
      </c>
      <c r="I641" s="157"/>
      <c r="J641" s="19" t="str">
        <f t="shared" si="336"/>
        <v/>
      </c>
      <c r="K641" s="33"/>
      <c r="L641" s="34"/>
      <c r="M641" s="34"/>
      <c r="N641" s="19" t="str">
        <f t="shared" si="337"/>
        <v/>
      </c>
      <c r="O641" s="157"/>
      <c r="P641" s="19" t="str">
        <f t="shared" si="338"/>
        <v/>
      </c>
      <c r="Q641" s="19" t="str">
        <f t="shared" si="339"/>
        <v/>
      </c>
      <c r="R641" s="22"/>
      <c r="S641" s="33"/>
      <c r="T641" s="35" t="str">
        <f>IF(E641="","",Instructions!$B$5)</f>
        <v/>
      </c>
      <c r="U641" s="75" t="str">
        <f>IF(E641="","",Instructions!$C$5)</f>
        <v/>
      </c>
      <c r="V641" s="87" t="str">
        <f t="shared" si="340"/>
        <v/>
      </c>
      <c r="W641" s="72" t="str">
        <f>IF(E641="","",VLOOKUP(D641,Supervisors!$B$9:$F$32,5,FALSE))</f>
        <v/>
      </c>
      <c r="X641" s="72" t="str">
        <f>IF(E641="","",VLOOKUP(D641,Supervisors!$B$9:$G$32,6,FALSE))</f>
        <v/>
      </c>
      <c r="Y641" s="20" t="str">
        <f t="shared" si="341"/>
        <v/>
      </c>
      <c r="Z641" s="20" t="str">
        <f t="shared" si="342"/>
        <v/>
      </c>
      <c r="AA641" s="20" t="str">
        <f t="shared" si="343"/>
        <v/>
      </c>
      <c r="AB641" s="20" t="str">
        <f t="shared" si="344"/>
        <v/>
      </c>
      <c r="AC641" s="20" t="str">
        <f t="shared" si="345"/>
        <v/>
      </c>
      <c r="AD641" s="20" t="str">
        <f t="shared" si="346"/>
        <v/>
      </c>
      <c r="AE641" s="20" t="str">
        <f>IF(E641="","",SUM( INDEX( $H$9, 1) : H641))</f>
        <v/>
      </c>
      <c r="AF641" s="20" t="str">
        <f t="shared" si="347"/>
        <v/>
      </c>
      <c r="AG641" s="20" t="str">
        <f>IF(E641="","",SUM($AF$9:AF641))</f>
        <v/>
      </c>
      <c r="AH641" s="43" t="str">
        <f t="shared" si="348"/>
        <v/>
      </c>
      <c r="AI641" s="20" t="str">
        <f t="shared" si="349"/>
        <v/>
      </c>
      <c r="AJ641" s="20" t="str">
        <f t="shared" si="350"/>
        <v/>
      </c>
      <c r="AK641" s="20" t="str">
        <f t="shared" si="351"/>
        <v/>
      </c>
      <c r="AL641" s="20" t="str">
        <f>IF(E641="","",SUM( INDEX($I$9, 1) : I641))</f>
        <v/>
      </c>
      <c r="AM641" s="20" t="str">
        <f t="shared" si="352"/>
        <v/>
      </c>
      <c r="AN641" s="20" t="str">
        <f>IF(E641="","",SUM( INDEX($AM$9, 1) : AM641))</f>
        <v/>
      </c>
      <c r="AO641" s="43" t="str">
        <f t="shared" si="353"/>
        <v/>
      </c>
      <c r="AP641" s="43" t="str">
        <f t="shared" si="354"/>
        <v/>
      </c>
      <c r="AQ641" s="35" t="str">
        <f t="shared" si="355"/>
        <v/>
      </c>
      <c r="AR641" s="35" t="str">
        <f t="shared" si="356"/>
        <v/>
      </c>
      <c r="AS641" s="35" t="str">
        <f t="shared" si="357"/>
        <v/>
      </c>
      <c r="AT641" s="35" t="str">
        <f t="shared" si="358"/>
        <v/>
      </c>
      <c r="AU641" s="35" t="str">
        <f t="shared" si="359"/>
        <v/>
      </c>
      <c r="AV641" s="35" t="str">
        <f t="shared" si="360"/>
        <v/>
      </c>
      <c r="AW641" s="58" t="str">
        <f t="shared" si="361"/>
        <v/>
      </c>
      <c r="AX641" s="62" t="str">
        <f t="shared" si="362"/>
        <v/>
      </c>
      <c r="AY641" s="62" t="str">
        <f t="shared" si="363"/>
        <v/>
      </c>
      <c r="AZ641" s="62" t="str">
        <f t="shared" si="364"/>
        <v/>
      </c>
      <c r="BA641" s="62" t="str">
        <f t="shared" si="365"/>
        <v/>
      </c>
      <c r="BB641" s="62" t="str">
        <f t="shared" si="366"/>
        <v/>
      </c>
      <c r="BC641" s="62" t="str">
        <f t="shared" si="367"/>
        <v/>
      </c>
      <c r="BD641" s="69" t="str">
        <f t="shared" si="368"/>
        <v/>
      </c>
      <c r="BE641" s="69" t="str">
        <f t="shared" si="369"/>
        <v/>
      </c>
      <c r="BF641" s="69" t="str">
        <f>IF(Z641=Z642,"",SUM(AW$9:AW641)-SUM(BF$9:BF640))</f>
        <v/>
      </c>
      <c r="BG641" s="12">
        <f t="shared" si="371"/>
        <v>633</v>
      </c>
    </row>
    <row r="642" spans="1:59" ht="20.100000000000001" customHeight="1">
      <c r="A642" s="13">
        <f t="shared" si="370"/>
        <v>634</v>
      </c>
      <c r="B642" s="153"/>
      <c r="C642" s="33"/>
      <c r="D642" s="33"/>
      <c r="E642" s="154"/>
      <c r="F642" s="155"/>
      <c r="G642" s="156"/>
      <c r="H642" s="19" t="str">
        <f t="shared" si="335"/>
        <v/>
      </c>
      <c r="I642" s="157"/>
      <c r="J642" s="19" t="str">
        <f t="shared" si="336"/>
        <v/>
      </c>
      <c r="K642" s="33"/>
      <c r="L642" s="34"/>
      <c r="M642" s="34"/>
      <c r="N642" s="19" t="str">
        <f t="shared" si="337"/>
        <v/>
      </c>
      <c r="O642" s="157"/>
      <c r="P642" s="19" t="str">
        <f t="shared" si="338"/>
        <v/>
      </c>
      <c r="Q642" s="19" t="str">
        <f t="shared" si="339"/>
        <v/>
      </c>
      <c r="R642" s="22"/>
      <c r="S642" s="33"/>
      <c r="T642" s="35" t="str">
        <f>IF(E642="","",Instructions!$B$5)</f>
        <v/>
      </c>
      <c r="U642" s="75" t="str">
        <f>IF(E642="","",Instructions!$C$5)</f>
        <v/>
      </c>
      <c r="V642" s="87" t="str">
        <f t="shared" si="340"/>
        <v/>
      </c>
      <c r="W642" s="72" t="str">
        <f>IF(E642="","",VLOOKUP(D642,Supervisors!$B$9:$F$32,5,FALSE))</f>
        <v/>
      </c>
      <c r="X642" s="72" t="str">
        <f>IF(E642="","",VLOOKUP(D642,Supervisors!$B$9:$G$32,6,FALSE))</f>
        <v/>
      </c>
      <c r="Y642" s="20" t="str">
        <f t="shared" si="341"/>
        <v/>
      </c>
      <c r="Z642" s="20" t="str">
        <f t="shared" si="342"/>
        <v/>
      </c>
      <c r="AA642" s="20" t="str">
        <f t="shared" si="343"/>
        <v/>
      </c>
      <c r="AB642" s="20" t="str">
        <f t="shared" si="344"/>
        <v/>
      </c>
      <c r="AC642" s="20" t="str">
        <f t="shared" si="345"/>
        <v/>
      </c>
      <c r="AD642" s="20" t="str">
        <f t="shared" si="346"/>
        <v/>
      </c>
      <c r="AE642" s="20" t="str">
        <f>IF(E642="","",SUM( INDEX( $H$9, 1) : H642))</f>
        <v/>
      </c>
      <c r="AF642" s="20" t="str">
        <f t="shared" si="347"/>
        <v/>
      </c>
      <c r="AG642" s="20" t="str">
        <f>IF(E642="","",SUM($AF$9:AF642))</f>
        <v/>
      </c>
      <c r="AH642" s="43" t="str">
        <f t="shared" si="348"/>
        <v/>
      </c>
      <c r="AI642" s="20" t="str">
        <f t="shared" si="349"/>
        <v/>
      </c>
      <c r="AJ642" s="20" t="str">
        <f t="shared" si="350"/>
        <v/>
      </c>
      <c r="AK642" s="20" t="str">
        <f t="shared" si="351"/>
        <v/>
      </c>
      <c r="AL642" s="20" t="str">
        <f>IF(E642="","",SUM( INDEX($I$9, 1) : I642))</f>
        <v/>
      </c>
      <c r="AM642" s="20" t="str">
        <f t="shared" si="352"/>
        <v/>
      </c>
      <c r="AN642" s="20" t="str">
        <f>IF(E642="","",SUM( INDEX($AM$9, 1) : AM642))</f>
        <v/>
      </c>
      <c r="AO642" s="43" t="str">
        <f t="shared" si="353"/>
        <v/>
      </c>
      <c r="AP642" s="43" t="str">
        <f t="shared" si="354"/>
        <v/>
      </c>
      <c r="AQ642" s="35" t="str">
        <f t="shared" si="355"/>
        <v/>
      </c>
      <c r="AR642" s="35" t="str">
        <f t="shared" si="356"/>
        <v/>
      </c>
      <c r="AS642" s="35" t="str">
        <f t="shared" si="357"/>
        <v/>
      </c>
      <c r="AT642" s="35" t="str">
        <f t="shared" si="358"/>
        <v/>
      </c>
      <c r="AU642" s="35" t="str">
        <f t="shared" si="359"/>
        <v/>
      </c>
      <c r="AV642" s="35" t="str">
        <f t="shared" si="360"/>
        <v/>
      </c>
      <c r="AW642" s="58" t="str">
        <f t="shared" si="361"/>
        <v/>
      </c>
      <c r="AX642" s="62" t="str">
        <f t="shared" si="362"/>
        <v/>
      </c>
      <c r="AY642" s="62" t="str">
        <f t="shared" si="363"/>
        <v/>
      </c>
      <c r="AZ642" s="62" t="str">
        <f t="shared" si="364"/>
        <v/>
      </c>
      <c r="BA642" s="62" t="str">
        <f t="shared" si="365"/>
        <v/>
      </c>
      <c r="BB642" s="62" t="str">
        <f t="shared" si="366"/>
        <v/>
      </c>
      <c r="BC642" s="62" t="str">
        <f t="shared" si="367"/>
        <v/>
      </c>
      <c r="BD642" s="69" t="str">
        <f t="shared" si="368"/>
        <v/>
      </c>
      <c r="BE642" s="69" t="str">
        <f t="shared" si="369"/>
        <v/>
      </c>
      <c r="BF642" s="69" t="str">
        <f>IF(Z642=Z643,"",SUM(AW$9:AW642)-SUM(BF$9:BF641))</f>
        <v/>
      </c>
      <c r="BG642" s="12">
        <f t="shared" si="371"/>
        <v>634</v>
      </c>
    </row>
    <row r="643" spans="1:59" ht="20.100000000000001" customHeight="1">
      <c r="A643" s="13">
        <f t="shared" si="370"/>
        <v>635</v>
      </c>
      <c r="B643" s="153"/>
      <c r="C643" s="33"/>
      <c r="D643" s="33"/>
      <c r="E643" s="154"/>
      <c r="F643" s="155"/>
      <c r="G643" s="156"/>
      <c r="H643" s="19" t="str">
        <f t="shared" si="335"/>
        <v/>
      </c>
      <c r="I643" s="157"/>
      <c r="J643" s="19" t="str">
        <f t="shared" si="336"/>
        <v/>
      </c>
      <c r="K643" s="33"/>
      <c r="L643" s="34"/>
      <c r="M643" s="34"/>
      <c r="N643" s="19" t="str">
        <f t="shared" si="337"/>
        <v/>
      </c>
      <c r="O643" s="157"/>
      <c r="P643" s="19" t="str">
        <f t="shared" si="338"/>
        <v/>
      </c>
      <c r="Q643" s="19" t="str">
        <f t="shared" si="339"/>
        <v/>
      </c>
      <c r="R643" s="22"/>
      <c r="S643" s="33"/>
      <c r="T643" s="35" t="str">
        <f>IF(E643="","",Instructions!$B$5)</f>
        <v/>
      </c>
      <c r="U643" s="75" t="str">
        <f>IF(E643="","",Instructions!$C$5)</f>
        <v/>
      </c>
      <c r="V643" s="87" t="str">
        <f t="shared" si="340"/>
        <v/>
      </c>
      <c r="W643" s="72" t="str">
        <f>IF(E643="","",VLOOKUP(D643,Supervisors!$B$9:$F$32,5,FALSE))</f>
        <v/>
      </c>
      <c r="X643" s="72" t="str">
        <f>IF(E643="","",VLOOKUP(D643,Supervisors!$B$9:$G$32,6,FALSE))</f>
        <v/>
      </c>
      <c r="Y643" s="20" t="str">
        <f t="shared" si="341"/>
        <v/>
      </c>
      <c r="Z643" s="20" t="str">
        <f t="shared" si="342"/>
        <v/>
      </c>
      <c r="AA643" s="20" t="str">
        <f t="shared" si="343"/>
        <v/>
      </c>
      <c r="AB643" s="20" t="str">
        <f t="shared" si="344"/>
        <v/>
      </c>
      <c r="AC643" s="20" t="str">
        <f t="shared" si="345"/>
        <v/>
      </c>
      <c r="AD643" s="20" t="str">
        <f t="shared" si="346"/>
        <v/>
      </c>
      <c r="AE643" s="20" t="str">
        <f>IF(E643="","",SUM( INDEX( $H$9, 1) : H643))</f>
        <v/>
      </c>
      <c r="AF643" s="20" t="str">
        <f t="shared" si="347"/>
        <v/>
      </c>
      <c r="AG643" s="20" t="str">
        <f>IF(E643="","",SUM($AF$9:AF643))</f>
        <v/>
      </c>
      <c r="AH643" s="43" t="str">
        <f t="shared" si="348"/>
        <v/>
      </c>
      <c r="AI643" s="20" t="str">
        <f t="shared" si="349"/>
        <v/>
      </c>
      <c r="AJ643" s="20" t="str">
        <f t="shared" si="350"/>
        <v/>
      </c>
      <c r="AK643" s="20" t="str">
        <f t="shared" si="351"/>
        <v/>
      </c>
      <c r="AL643" s="20" t="str">
        <f>IF(E643="","",SUM( INDEX($I$9, 1) : I643))</f>
        <v/>
      </c>
      <c r="AM643" s="20" t="str">
        <f t="shared" si="352"/>
        <v/>
      </c>
      <c r="AN643" s="20" t="str">
        <f>IF(E643="","",SUM( INDEX($AM$9, 1) : AM643))</f>
        <v/>
      </c>
      <c r="AO643" s="43" t="str">
        <f t="shared" si="353"/>
        <v/>
      </c>
      <c r="AP643" s="43" t="str">
        <f t="shared" si="354"/>
        <v/>
      </c>
      <c r="AQ643" s="35" t="str">
        <f t="shared" si="355"/>
        <v/>
      </c>
      <c r="AR643" s="35" t="str">
        <f t="shared" si="356"/>
        <v/>
      </c>
      <c r="AS643" s="35" t="str">
        <f t="shared" si="357"/>
        <v/>
      </c>
      <c r="AT643" s="35" t="str">
        <f t="shared" si="358"/>
        <v/>
      </c>
      <c r="AU643" s="35" t="str">
        <f t="shared" si="359"/>
        <v/>
      </c>
      <c r="AV643" s="35" t="str">
        <f t="shared" si="360"/>
        <v/>
      </c>
      <c r="AW643" s="58" t="str">
        <f t="shared" si="361"/>
        <v/>
      </c>
      <c r="AX643" s="62" t="str">
        <f t="shared" si="362"/>
        <v/>
      </c>
      <c r="AY643" s="62" t="str">
        <f t="shared" si="363"/>
        <v/>
      </c>
      <c r="AZ643" s="62" t="str">
        <f t="shared" si="364"/>
        <v/>
      </c>
      <c r="BA643" s="62" t="str">
        <f t="shared" si="365"/>
        <v/>
      </c>
      <c r="BB643" s="62" t="str">
        <f t="shared" si="366"/>
        <v/>
      </c>
      <c r="BC643" s="62" t="str">
        <f t="shared" si="367"/>
        <v/>
      </c>
      <c r="BD643" s="69" t="str">
        <f t="shared" si="368"/>
        <v/>
      </c>
      <c r="BE643" s="69" t="str">
        <f t="shared" si="369"/>
        <v/>
      </c>
      <c r="BF643" s="69" t="str">
        <f>IF(Z643=Z644,"",SUM(AW$9:AW643)-SUM(BF$9:BF642))</f>
        <v/>
      </c>
      <c r="BG643" s="12">
        <f t="shared" si="371"/>
        <v>635</v>
      </c>
    </row>
    <row r="644" spans="1:59" ht="20.100000000000001" customHeight="1">
      <c r="A644" s="13">
        <f t="shared" si="370"/>
        <v>636</v>
      </c>
      <c r="B644" s="153"/>
      <c r="C644" s="33"/>
      <c r="D644" s="33"/>
      <c r="E644" s="154"/>
      <c r="F644" s="155"/>
      <c r="G644" s="156"/>
      <c r="H644" s="19" t="str">
        <f t="shared" si="335"/>
        <v/>
      </c>
      <c r="I644" s="157"/>
      <c r="J644" s="19" t="str">
        <f t="shared" si="336"/>
        <v/>
      </c>
      <c r="K644" s="33"/>
      <c r="L644" s="34"/>
      <c r="M644" s="34"/>
      <c r="N644" s="19" t="str">
        <f t="shared" si="337"/>
        <v/>
      </c>
      <c r="O644" s="157"/>
      <c r="P644" s="19" t="str">
        <f t="shared" si="338"/>
        <v/>
      </c>
      <c r="Q644" s="19" t="str">
        <f t="shared" si="339"/>
        <v/>
      </c>
      <c r="R644" s="22"/>
      <c r="S644" s="33"/>
      <c r="T644" s="35" t="str">
        <f>IF(E644="","",Instructions!$B$5)</f>
        <v/>
      </c>
      <c r="U644" s="75" t="str">
        <f>IF(E644="","",Instructions!$C$5)</f>
        <v/>
      </c>
      <c r="V644" s="87" t="str">
        <f t="shared" si="340"/>
        <v/>
      </c>
      <c r="W644" s="72" t="str">
        <f>IF(E644="","",VLOOKUP(D644,Supervisors!$B$9:$F$32,5,FALSE))</f>
        <v/>
      </c>
      <c r="X644" s="72" t="str">
        <f>IF(E644="","",VLOOKUP(D644,Supervisors!$B$9:$G$32,6,FALSE))</f>
        <v/>
      </c>
      <c r="Y644" s="20" t="str">
        <f t="shared" si="341"/>
        <v/>
      </c>
      <c r="Z644" s="20" t="str">
        <f t="shared" si="342"/>
        <v/>
      </c>
      <c r="AA644" s="20" t="str">
        <f t="shared" si="343"/>
        <v/>
      </c>
      <c r="AB644" s="20" t="str">
        <f t="shared" si="344"/>
        <v/>
      </c>
      <c r="AC644" s="20" t="str">
        <f t="shared" si="345"/>
        <v/>
      </c>
      <c r="AD644" s="20" t="str">
        <f t="shared" si="346"/>
        <v/>
      </c>
      <c r="AE644" s="20" t="str">
        <f>IF(E644="","",SUM( INDEX( $H$9, 1) : H644))</f>
        <v/>
      </c>
      <c r="AF644" s="20" t="str">
        <f t="shared" si="347"/>
        <v/>
      </c>
      <c r="AG644" s="20" t="str">
        <f>IF(E644="","",SUM($AF$9:AF644))</f>
        <v/>
      </c>
      <c r="AH644" s="43" t="str">
        <f t="shared" si="348"/>
        <v/>
      </c>
      <c r="AI644" s="20" t="str">
        <f t="shared" si="349"/>
        <v/>
      </c>
      <c r="AJ644" s="20" t="str">
        <f t="shared" si="350"/>
        <v/>
      </c>
      <c r="AK644" s="20" t="str">
        <f t="shared" si="351"/>
        <v/>
      </c>
      <c r="AL644" s="20" t="str">
        <f>IF(E644="","",SUM( INDEX($I$9, 1) : I644))</f>
        <v/>
      </c>
      <c r="AM644" s="20" t="str">
        <f t="shared" si="352"/>
        <v/>
      </c>
      <c r="AN644" s="20" t="str">
        <f>IF(E644="","",SUM( INDEX($AM$9, 1) : AM644))</f>
        <v/>
      </c>
      <c r="AO644" s="43" t="str">
        <f t="shared" si="353"/>
        <v/>
      </c>
      <c r="AP644" s="43" t="str">
        <f t="shared" si="354"/>
        <v/>
      </c>
      <c r="AQ644" s="35" t="str">
        <f t="shared" si="355"/>
        <v/>
      </c>
      <c r="AR644" s="35" t="str">
        <f t="shared" si="356"/>
        <v/>
      </c>
      <c r="AS644" s="35" t="str">
        <f t="shared" si="357"/>
        <v/>
      </c>
      <c r="AT644" s="35" t="str">
        <f t="shared" si="358"/>
        <v/>
      </c>
      <c r="AU644" s="35" t="str">
        <f t="shared" si="359"/>
        <v/>
      </c>
      <c r="AV644" s="35" t="str">
        <f t="shared" si="360"/>
        <v/>
      </c>
      <c r="AW644" s="58" t="str">
        <f t="shared" si="361"/>
        <v/>
      </c>
      <c r="AX644" s="62" t="str">
        <f t="shared" si="362"/>
        <v/>
      </c>
      <c r="AY644" s="62" t="str">
        <f t="shared" si="363"/>
        <v/>
      </c>
      <c r="AZ644" s="62" t="str">
        <f t="shared" si="364"/>
        <v/>
      </c>
      <c r="BA644" s="62" t="str">
        <f t="shared" si="365"/>
        <v/>
      </c>
      <c r="BB644" s="62" t="str">
        <f t="shared" si="366"/>
        <v/>
      </c>
      <c r="BC644" s="62" t="str">
        <f t="shared" si="367"/>
        <v/>
      </c>
      <c r="BD644" s="69" t="str">
        <f t="shared" si="368"/>
        <v/>
      </c>
      <c r="BE644" s="69" t="str">
        <f t="shared" si="369"/>
        <v/>
      </c>
      <c r="BF644" s="69" t="str">
        <f>IF(Z644=Z645,"",SUM(AW$9:AW644)-SUM(BF$9:BF643))</f>
        <v/>
      </c>
      <c r="BG644" s="12">
        <f t="shared" si="371"/>
        <v>636</v>
      </c>
    </row>
    <row r="645" spans="1:59" ht="20.100000000000001" customHeight="1">
      <c r="A645" s="13">
        <f t="shared" si="370"/>
        <v>637</v>
      </c>
      <c r="B645" s="153"/>
      <c r="C645" s="33"/>
      <c r="D645" s="33"/>
      <c r="E645" s="154"/>
      <c r="F645" s="155"/>
      <c r="G645" s="156"/>
      <c r="H645" s="19" t="str">
        <f t="shared" si="335"/>
        <v/>
      </c>
      <c r="I645" s="157"/>
      <c r="J645" s="19" t="str">
        <f t="shared" si="336"/>
        <v/>
      </c>
      <c r="K645" s="33"/>
      <c r="L645" s="34"/>
      <c r="M645" s="34"/>
      <c r="N645" s="19" t="str">
        <f t="shared" si="337"/>
        <v/>
      </c>
      <c r="O645" s="157"/>
      <c r="P645" s="19" t="str">
        <f t="shared" si="338"/>
        <v/>
      </c>
      <c r="Q645" s="19" t="str">
        <f t="shared" si="339"/>
        <v/>
      </c>
      <c r="R645" s="22"/>
      <c r="S645" s="33"/>
      <c r="T645" s="35" t="str">
        <f>IF(E645="","",Instructions!$B$5)</f>
        <v/>
      </c>
      <c r="U645" s="75" t="str">
        <f>IF(E645="","",Instructions!$C$5)</f>
        <v/>
      </c>
      <c r="V645" s="87" t="str">
        <f t="shared" si="340"/>
        <v/>
      </c>
      <c r="W645" s="72" t="str">
        <f>IF(E645="","",VLOOKUP(D645,Supervisors!$B$9:$F$32,5,FALSE))</f>
        <v/>
      </c>
      <c r="X645" s="72" t="str">
        <f>IF(E645="","",VLOOKUP(D645,Supervisors!$B$9:$G$32,6,FALSE))</f>
        <v/>
      </c>
      <c r="Y645" s="20" t="str">
        <f t="shared" si="341"/>
        <v/>
      </c>
      <c r="Z645" s="20" t="str">
        <f t="shared" si="342"/>
        <v/>
      </c>
      <c r="AA645" s="20" t="str">
        <f t="shared" si="343"/>
        <v/>
      </c>
      <c r="AB645" s="20" t="str">
        <f t="shared" si="344"/>
        <v/>
      </c>
      <c r="AC645" s="20" t="str">
        <f t="shared" si="345"/>
        <v/>
      </c>
      <c r="AD645" s="20" t="str">
        <f t="shared" si="346"/>
        <v/>
      </c>
      <c r="AE645" s="20" t="str">
        <f>IF(E645="","",SUM( INDEX( $H$9, 1) : H645))</f>
        <v/>
      </c>
      <c r="AF645" s="20" t="str">
        <f t="shared" si="347"/>
        <v/>
      </c>
      <c r="AG645" s="20" t="str">
        <f>IF(E645="","",SUM($AF$9:AF645))</f>
        <v/>
      </c>
      <c r="AH645" s="43" t="str">
        <f t="shared" si="348"/>
        <v/>
      </c>
      <c r="AI645" s="20" t="str">
        <f t="shared" si="349"/>
        <v/>
      </c>
      <c r="AJ645" s="20" t="str">
        <f t="shared" si="350"/>
        <v/>
      </c>
      <c r="AK645" s="20" t="str">
        <f t="shared" si="351"/>
        <v/>
      </c>
      <c r="AL645" s="20" t="str">
        <f>IF(E645="","",SUM( INDEX($I$9, 1) : I645))</f>
        <v/>
      </c>
      <c r="AM645" s="20" t="str">
        <f t="shared" si="352"/>
        <v/>
      </c>
      <c r="AN645" s="20" t="str">
        <f>IF(E645="","",SUM( INDEX($AM$9, 1) : AM645))</f>
        <v/>
      </c>
      <c r="AO645" s="43" t="str">
        <f t="shared" si="353"/>
        <v/>
      </c>
      <c r="AP645" s="43" t="str">
        <f t="shared" si="354"/>
        <v/>
      </c>
      <c r="AQ645" s="35" t="str">
        <f t="shared" si="355"/>
        <v/>
      </c>
      <c r="AR645" s="35" t="str">
        <f t="shared" si="356"/>
        <v/>
      </c>
      <c r="AS645" s="35" t="str">
        <f t="shared" si="357"/>
        <v/>
      </c>
      <c r="AT645" s="35" t="str">
        <f t="shared" si="358"/>
        <v/>
      </c>
      <c r="AU645" s="35" t="str">
        <f t="shared" si="359"/>
        <v/>
      </c>
      <c r="AV645" s="35" t="str">
        <f t="shared" si="360"/>
        <v/>
      </c>
      <c r="AW645" s="58" t="str">
        <f t="shared" si="361"/>
        <v/>
      </c>
      <c r="AX645" s="62" t="str">
        <f t="shared" si="362"/>
        <v/>
      </c>
      <c r="AY645" s="62" t="str">
        <f t="shared" si="363"/>
        <v/>
      </c>
      <c r="AZ645" s="62" t="str">
        <f t="shared" si="364"/>
        <v/>
      </c>
      <c r="BA645" s="62" t="str">
        <f t="shared" si="365"/>
        <v/>
      </c>
      <c r="BB645" s="62" t="str">
        <f t="shared" si="366"/>
        <v/>
      </c>
      <c r="BC645" s="62" t="str">
        <f t="shared" si="367"/>
        <v/>
      </c>
      <c r="BD645" s="69" t="str">
        <f t="shared" si="368"/>
        <v/>
      </c>
      <c r="BE645" s="69" t="str">
        <f t="shared" si="369"/>
        <v/>
      </c>
      <c r="BF645" s="69" t="str">
        <f>IF(Z645=Z646,"",SUM(AW$9:AW645)-SUM(BF$9:BF644))</f>
        <v/>
      </c>
      <c r="BG645" s="12">
        <f t="shared" si="371"/>
        <v>637</v>
      </c>
    </row>
    <row r="646" spans="1:59" ht="20.100000000000001" customHeight="1">
      <c r="A646" s="13">
        <f t="shared" si="370"/>
        <v>638</v>
      </c>
      <c r="B646" s="153"/>
      <c r="C646" s="33"/>
      <c r="D646" s="33"/>
      <c r="E646" s="154"/>
      <c r="F646" s="155"/>
      <c r="G646" s="156"/>
      <c r="H646" s="19" t="str">
        <f t="shared" si="335"/>
        <v/>
      </c>
      <c r="I646" s="157"/>
      <c r="J646" s="19" t="str">
        <f t="shared" si="336"/>
        <v/>
      </c>
      <c r="K646" s="33"/>
      <c r="L646" s="34"/>
      <c r="M646" s="34"/>
      <c r="N646" s="19" t="str">
        <f t="shared" si="337"/>
        <v/>
      </c>
      <c r="O646" s="157"/>
      <c r="P646" s="19" t="str">
        <f t="shared" si="338"/>
        <v/>
      </c>
      <c r="Q646" s="19" t="str">
        <f t="shared" si="339"/>
        <v/>
      </c>
      <c r="R646" s="22"/>
      <c r="S646" s="33"/>
      <c r="T646" s="35" t="str">
        <f>IF(E646="","",Instructions!$B$5)</f>
        <v/>
      </c>
      <c r="U646" s="75" t="str">
        <f>IF(E646="","",Instructions!$C$5)</f>
        <v/>
      </c>
      <c r="V646" s="87" t="str">
        <f t="shared" si="340"/>
        <v/>
      </c>
      <c r="W646" s="72" t="str">
        <f>IF(E646="","",VLOOKUP(D646,Supervisors!$B$9:$F$32,5,FALSE))</f>
        <v/>
      </c>
      <c r="X646" s="72" t="str">
        <f>IF(E646="","",VLOOKUP(D646,Supervisors!$B$9:$G$32,6,FALSE))</f>
        <v/>
      </c>
      <c r="Y646" s="20" t="str">
        <f t="shared" si="341"/>
        <v/>
      </c>
      <c r="Z646" s="20" t="str">
        <f t="shared" si="342"/>
        <v/>
      </c>
      <c r="AA646" s="20" t="str">
        <f t="shared" si="343"/>
        <v/>
      </c>
      <c r="AB646" s="20" t="str">
        <f t="shared" si="344"/>
        <v/>
      </c>
      <c r="AC646" s="20" t="str">
        <f t="shared" si="345"/>
        <v/>
      </c>
      <c r="AD646" s="20" t="str">
        <f t="shared" si="346"/>
        <v/>
      </c>
      <c r="AE646" s="20" t="str">
        <f>IF(E646="","",SUM( INDEX( $H$9, 1) : H646))</f>
        <v/>
      </c>
      <c r="AF646" s="20" t="str">
        <f t="shared" si="347"/>
        <v/>
      </c>
      <c r="AG646" s="20" t="str">
        <f>IF(E646="","",SUM($AF$9:AF646))</f>
        <v/>
      </c>
      <c r="AH646" s="43" t="str">
        <f t="shared" si="348"/>
        <v/>
      </c>
      <c r="AI646" s="20" t="str">
        <f t="shared" si="349"/>
        <v/>
      </c>
      <c r="AJ646" s="20" t="str">
        <f t="shared" si="350"/>
        <v/>
      </c>
      <c r="AK646" s="20" t="str">
        <f t="shared" si="351"/>
        <v/>
      </c>
      <c r="AL646" s="20" t="str">
        <f>IF(E646="","",SUM( INDEX($I$9, 1) : I646))</f>
        <v/>
      </c>
      <c r="AM646" s="20" t="str">
        <f t="shared" si="352"/>
        <v/>
      </c>
      <c r="AN646" s="20" t="str">
        <f>IF(E646="","",SUM( INDEX($AM$9, 1) : AM646))</f>
        <v/>
      </c>
      <c r="AO646" s="43" t="str">
        <f t="shared" si="353"/>
        <v/>
      </c>
      <c r="AP646" s="43" t="str">
        <f t="shared" si="354"/>
        <v/>
      </c>
      <c r="AQ646" s="35" t="str">
        <f t="shared" si="355"/>
        <v/>
      </c>
      <c r="AR646" s="35" t="str">
        <f t="shared" si="356"/>
        <v/>
      </c>
      <c r="AS646" s="35" t="str">
        <f t="shared" si="357"/>
        <v/>
      </c>
      <c r="AT646" s="35" t="str">
        <f t="shared" si="358"/>
        <v/>
      </c>
      <c r="AU646" s="35" t="str">
        <f t="shared" si="359"/>
        <v/>
      </c>
      <c r="AV646" s="35" t="str">
        <f t="shared" si="360"/>
        <v/>
      </c>
      <c r="AW646" s="58" t="str">
        <f t="shared" si="361"/>
        <v/>
      </c>
      <c r="AX646" s="62" t="str">
        <f t="shared" si="362"/>
        <v/>
      </c>
      <c r="AY646" s="62" t="str">
        <f t="shared" si="363"/>
        <v/>
      </c>
      <c r="AZ646" s="62" t="str">
        <f t="shared" si="364"/>
        <v/>
      </c>
      <c r="BA646" s="62" t="str">
        <f t="shared" si="365"/>
        <v/>
      </c>
      <c r="BB646" s="62" t="str">
        <f t="shared" si="366"/>
        <v/>
      </c>
      <c r="BC646" s="62" t="str">
        <f t="shared" si="367"/>
        <v/>
      </c>
      <c r="BD646" s="69" t="str">
        <f t="shared" si="368"/>
        <v/>
      </c>
      <c r="BE646" s="69" t="str">
        <f t="shared" si="369"/>
        <v/>
      </c>
      <c r="BF646" s="69" t="str">
        <f>IF(Z646=Z647,"",SUM(AW$9:AW646)-SUM(BF$9:BF645))</f>
        <v/>
      </c>
      <c r="BG646" s="12">
        <f t="shared" si="371"/>
        <v>638</v>
      </c>
    </row>
    <row r="647" spans="1:59" ht="20.100000000000001" customHeight="1">
      <c r="A647" s="13">
        <f t="shared" si="370"/>
        <v>639</v>
      </c>
      <c r="B647" s="153"/>
      <c r="C647" s="33"/>
      <c r="D647" s="33"/>
      <c r="E647" s="154"/>
      <c r="F647" s="155"/>
      <c r="G647" s="156"/>
      <c r="H647" s="19" t="str">
        <f t="shared" si="335"/>
        <v/>
      </c>
      <c r="I647" s="157"/>
      <c r="J647" s="19" t="str">
        <f t="shared" si="336"/>
        <v/>
      </c>
      <c r="K647" s="33"/>
      <c r="L647" s="34"/>
      <c r="M647" s="34"/>
      <c r="N647" s="19" t="str">
        <f t="shared" si="337"/>
        <v/>
      </c>
      <c r="O647" s="157"/>
      <c r="P647" s="19" t="str">
        <f t="shared" si="338"/>
        <v/>
      </c>
      <c r="Q647" s="19" t="str">
        <f t="shared" si="339"/>
        <v/>
      </c>
      <c r="R647" s="22"/>
      <c r="S647" s="33"/>
      <c r="T647" s="35" t="str">
        <f>IF(E647="","",Instructions!$B$5)</f>
        <v/>
      </c>
      <c r="U647" s="75" t="str">
        <f>IF(E647="","",Instructions!$C$5)</f>
        <v/>
      </c>
      <c r="V647" s="87" t="str">
        <f t="shared" si="340"/>
        <v/>
      </c>
      <c r="W647" s="72" t="str">
        <f>IF(E647="","",VLOOKUP(D647,Supervisors!$B$9:$F$32,5,FALSE))</f>
        <v/>
      </c>
      <c r="X647" s="72" t="str">
        <f>IF(E647="","",VLOOKUP(D647,Supervisors!$B$9:$G$32,6,FALSE))</f>
        <v/>
      </c>
      <c r="Y647" s="20" t="str">
        <f t="shared" si="341"/>
        <v/>
      </c>
      <c r="Z647" s="20" t="str">
        <f t="shared" si="342"/>
        <v/>
      </c>
      <c r="AA647" s="20" t="str">
        <f t="shared" si="343"/>
        <v/>
      </c>
      <c r="AB647" s="20" t="str">
        <f t="shared" si="344"/>
        <v/>
      </c>
      <c r="AC647" s="20" t="str">
        <f t="shared" si="345"/>
        <v/>
      </c>
      <c r="AD647" s="20" t="str">
        <f t="shared" si="346"/>
        <v/>
      </c>
      <c r="AE647" s="20" t="str">
        <f>IF(E647="","",SUM( INDEX( $H$9, 1) : H647))</f>
        <v/>
      </c>
      <c r="AF647" s="20" t="str">
        <f t="shared" si="347"/>
        <v/>
      </c>
      <c r="AG647" s="20" t="str">
        <f>IF(E647="","",SUM($AF$9:AF647))</f>
        <v/>
      </c>
      <c r="AH647" s="43" t="str">
        <f t="shared" si="348"/>
        <v/>
      </c>
      <c r="AI647" s="20" t="str">
        <f t="shared" si="349"/>
        <v/>
      </c>
      <c r="AJ647" s="20" t="str">
        <f t="shared" si="350"/>
        <v/>
      </c>
      <c r="AK647" s="20" t="str">
        <f t="shared" si="351"/>
        <v/>
      </c>
      <c r="AL647" s="20" t="str">
        <f>IF(E647="","",SUM( INDEX($I$9, 1) : I647))</f>
        <v/>
      </c>
      <c r="AM647" s="20" t="str">
        <f t="shared" si="352"/>
        <v/>
      </c>
      <c r="AN647" s="20" t="str">
        <f>IF(E647="","",SUM( INDEX($AM$9, 1) : AM647))</f>
        <v/>
      </c>
      <c r="AO647" s="43" t="str">
        <f t="shared" si="353"/>
        <v/>
      </c>
      <c r="AP647" s="43" t="str">
        <f t="shared" si="354"/>
        <v/>
      </c>
      <c r="AQ647" s="35" t="str">
        <f t="shared" si="355"/>
        <v/>
      </c>
      <c r="AR647" s="35" t="str">
        <f t="shared" si="356"/>
        <v/>
      </c>
      <c r="AS647" s="35" t="str">
        <f t="shared" si="357"/>
        <v/>
      </c>
      <c r="AT647" s="35" t="str">
        <f t="shared" si="358"/>
        <v/>
      </c>
      <c r="AU647" s="35" t="str">
        <f t="shared" si="359"/>
        <v/>
      </c>
      <c r="AV647" s="35" t="str">
        <f t="shared" si="360"/>
        <v/>
      </c>
      <c r="AW647" s="58" t="str">
        <f t="shared" si="361"/>
        <v/>
      </c>
      <c r="AX647" s="62" t="str">
        <f t="shared" si="362"/>
        <v/>
      </c>
      <c r="AY647" s="62" t="str">
        <f t="shared" si="363"/>
        <v/>
      </c>
      <c r="AZ647" s="62" t="str">
        <f t="shared" si="364"/>
        <v/>
      </c>
      <c r="BA647" s="62" t="str">
        <f t="shared" si="365"/>
        <v/>
      </c>
      <c r="BB647" s="62" t="str">
        <f t="shared" si="366"/>
        <v/>
      </c>
      <c r="BC647" s="62" t="str">
        <f t="shared" si="367"/>
        <v/>
      </c>
      <c r="BD647" s="69" t="str">
        <f t="shared" si="368"/>
        <v/>
      </c>
      <c r="BE647" s="69" t="str">
        <f t="shared" si="369"/>
        <v/>
      </c>
      <c r="BF647" s="69" t="str">
        <f>IF(Z647=Z648,"",SUM(AW$9:AW647)-SUM(BF$9:BF646))</f>
        <v/>
      </c>
      <c r="BG647" s="12">
        <f t="shared" si="371"/>
        <v>639</v>
      </c>
    </row>
    <row r="648" spans="1:59" ht="20.100000000000001" customHeight="1">
      <c r="A648" s="13">
        <f t="shared" si="370"/>
        <v>640</v>
      </c>
      <c r="B648" s="153"/>
      <c r="C648" s="33"/>
      <c r="D648" s="33"/>
      <c r="E648" s="154"/>
      <c r="F648" s="155"/>
      <c r="G648" s="156"/>
      <c r="H648" s="19" t="str">
        <f t="shared" si="335"/>
        <v/>
      </c>
      <c r="I648" s="157"/>
      <c r="J648" s="19" t="str">
        <f t="shared" si="336"/>
        <v/>
      </c>
      <c r="K648" s="33"/>
      <c r="L648" s="34"/>
      <c r="M648" s="34"/>
      <c r="N648" s="19" t="str">
        <f t="shared" si="337"/>
        <v/>
      </c>
      <c r="O648" s="157"/>
      <c r="P648" s="19" t="str">
        <f t="shared" si="338"/>
        <v/>
      </c>
      <c r="Q648" s="19" t="str">
        <f t="shared" si="339"/>
        <v/>
      </c>
      <c r="R648" s="22"/>
      <c r="S648" s="33"/>
      <c r="T648" s="35" t="str">
        <f>IF(E648="","",Instructions!$B$5)</f>
        <v/>
      </c>
      <c r="U648" s="75" t="str">
        <f>IF(E648="","",Instructions!$C$5)</f>
        <v/>
      </c>
      <c r="V648" s="87" t="str">
        <f t="shared" si="340"/>
        <v/>
      </c>
      <c r="W648" s="72" t="str">
        <f>IF(E648="","",VLOOKUP(D648,Supervisors!$B$9:$F$32,5,FALSE))</f>
        <v/>
      </c>
      <c r="X648" s="72" t="str">
        <f>IF(E648="","",VLOOKUP(D648,Supervisors!$B$9:$G$32,6,FALSE))</f>
        <v/>
      </c>
      <c r="Y648" s="20" t="str">
        <f t="shared" si="341"/>
        <v/>
      </c>
      <c r="Z648" s="20" t="str">
        <f t="shared" si="342"/>
        <v/>
      </c>
      <c r="AA648" s="20" t="str">
        <f t="shared" si="343"/>
        <v/>
      </c>
      <c r="AB648" s="20" t="str">
        <f t="shared" si="344"/>
        <v/>
      </c>
      <c r="AC648" s="20" t="str">
        <f t="shared" si="345"/>
        <v/>
      </c>
      <c r="AD648" s="20" t="str">
        <f t="shared" si="346"/>
        <v/>
      </c>
      <c r="AE648" s="20" t="str">
        <f>IF(E648="","",SUM( INDEX( $H$9, 1) : H648))</f>
        <v/>
      </c>
      <c r="AF648" s="20" t="str">
        <f t="shared" si="347"/>
        <v/>
      </c>
      <c r="AG648" s="20" t="str">
        <f>IF(E648="","",SUM($AF$9:AF648))</f>
        <v/>
      </c>
      <c r="AH648" s="43" t="str">
        <f t="shared" si="348"/>
        <v/>
      </c>
      <c r="AI648" s="20" t="str">
        <f t="shared" si="349"/>
        <v/>
      </c>
      <c r="AJ648" s="20" t="str">
        <f t="shared" si="350"/>
        <v/>
      </c>
      <c r="AK648" s="20" t="str">
        <f t="shared" si="351"/>
        <v/>
      </c>
      <c r="AL648" s="20" t="str">
        <f>IF(E648="","",SUM( INDEX($I$9, 1) : I648))</f>
        <v/>
      </c>
      <c r="AM648" s="20" t="str">
        <f t="shared" si="352"/>
        <v/>
      </c>
      <c r="AN648" s="20" t="str">
        <f>IF(E648="","",SUM( INDEX($AM$9, 1) : AM648))</f>
        <v/>
      </c>
      <c r="AO648" s="43" t="str">
        <f t="shared" si="353"/>
        <v/>
      </c>
      <c r="AP648" s="43" t="str">
        <f t="shared" si="354"/>
        <v/>
      </c>
      <c r="AQ648" s="35" t="str">
        <f t="shared" si="355"/>
        <v/>
      </c>
      <c r="AR648" s="35" t="str">
        <f t="shared" si="356"/>
        <v/>
      </c>
      <c r="AS648" s="35" t="str">
        <f t="shared" si="357"/>
        <v/>
      </c>
      <c r="AT648" s="35" t="str">
        <f t="shared" si="358"/>
        <v/>
      </c>
      <c r="AU648" s="35" t="str">
        <f t="shared" si="359"/>
        <v/>
      </c>
      <c r="AV648" s="35" t="str">
        <f t="shared" si="360"/>
        <v/>
      </c>
      <c r="AW648" s="58" t="str">
        <f t="shared" si="361"/>
        <v/>
      </c>
      <c r="AX648" s="62" t="str">
        <f t="shared" si="362"/>
        <v/>
      </c>
      <c r="AY648" s="62" t="str">
        <f t="shared" si="363"/>
        <v/>
      </c>
      <c r="AZ648" s="62" t="str">
        <f t="shared" si="364"/>
        <v/>
      </c>
      <c r="BA648" s="62" t="str">
        <f t="shared" si="365"/>
        <v/>
      </c>
      <c r="BB648" s="62" t="str">
        <f t="shared" si="366"/>
        <v/>
      </c>
      <c r="BC648" s="62" t="str">
        <f t="shared" si="367"/>
        <v/>
      </c>
      <c r="BD648" s="69" t="str">
        <f t="shared" si="368"/>
        <v/>
      </c>
      <c r="BE648" s="69" t="str">
        <f t="shared" si="369"/>
        <v/>
      </c>
      <c r="BF648" s="69" t="str">
        <f>IF(Z648=Z649,"",SUM(AW$9:AW648)-SUM(BF$9:BF647))</f>
        <v/>
      </c>
      <c r="BG648" s="12">
        <f t="shared" si="371"/>
        <v>640</v>
      </c>
    </row>
    <row r="649" spans="1:59" ht="20.100000000000001" customHeight="1">
      <c r="A649" s="13">
        <f t="shared" si="370"/>
        <v>641</v>
      </c>
      <c r="B649" s="153"/>
      <c r="C649" s="33"/>
      <c r="D649" s="33"/>
      <c r="E649" s="154"/>
      <c r="F649" s="155"/>
      <c r="G649" s="156"/>
      <c r="H649" s="19" t="str">
        <f t="shared" ref="H649:H712" si="372">IF(E649="","",(ROUND((G649-F649),2) * 24))</f>
        <v/>
      </c>
      <c r="I649" s="157"/>
      <c r="J649" s="19" t="str">
        <f t="shared" ref="J649:J712" si="373">IF(H649="","",H649-I649)</f>
        <v/>
      </c>
      <c r="K649" s="33"/>
      <c r="L649" s="34"/>
      <c r="M649" s="34"/>
      <c r="N649" s="19" t="str">
        <f t="shared" ref="N649:N712" si="374">IF(E649="","",(ROUND((M649-L649),2) * 24))</f>
        <v/>
      </c>
      <c r="O649" s="157"/>
      <c r="P649" s="19" t="str">
        <f t="shared" ref="P649:P712" si="375">IF(N649=0,"",IF(ISERROR(N649-O649),"",N649-O649))</f>
        <v/>
      </c>
      <c r="Q649" s="19" t="str">
        <f t="shared" ref="Q649:Q712" si="376">IF(H649="","",H649-N649)</f>
        <v/>
      </c>
      <c r="R649" s="22"/>
      <c r="S649" s="33"/>
      <c r="T649" s="35" t="str">
        <f>IF(E649="","",Instructions!$B$5)</f>
        <v/>
      </c>
      <c r="U649" s="75" t="str">
        <f>IF(E649="","",Instructions!$C$5)</f>
        <v/>
      </c>
      <c r="V649" s="87" t="str">
        <f t="shared" ref="V649:V712" si="377">IF(E649="","",IF(U649="BCBA",1,IF(U649="BCaBA",2,"")))</f>
        <v/>
      </c>
      <c r="W649" s="72" t="str">
        <f>IF(E649="","",VLOOKUP(D649,Supervisors!$B$9:$F$32,5,FALSE))</f>
        <v/>
      </c>
      <c r="X649" s="72" t="str">
        <f>IF(E649="","",VLOOKUP(D649,Supervisors!$B$9:$G$32,6,FALSE))</f>
        <v/>
      </c>
      <c r="Y649" s="20" t="str">
        <f t="shared" ref="Y649:Y712" si="378">IF(E649="","",TEXT(E649,"yyyy"))</f>
        <v/>
      </c>
      <c r="Z649" s="20" t="str">
        <f t="shared" ref="Z649:Z712" si="379">IF(E649="","",TEXT(E649,"mmmm"))</f>
        <v/>
      </c>
      <c r="AA649" s="20" t="str">
        <f t="shared" ref="AA649:AA712" si="380">IF(E649="","",TEXT(E649,"dd"))</f>
        <v/>
      </c>
      <c r="AB649" s="20" t="str">
        <f t="shared" ref="AB649:AB712" si="381">IF(E649="","",TEXT(E649, "yyyy-mm"))</f>
        <v/>
      </c>
      <c r="AC649" s="20" t="str">
        <f t="shared" ref="AC649:AC712" si="382">IF(E649="","",IF(B649="Supervised Independent Fieldwork", "-1", IF(B649="Practicum", "-2", IF(B649="Intensive Practicum","-3",""))))</f>
        <v/>
      </c>
      <c r="AD649" s="20" t="str">
        <f t="shared" ref="AD649:AD712" si="383">AB649&amp;AC649</f>
        <v/>
      </c>
      <c r="AE649" s="20" t="str">
        <f>IF(E649="","",SUM( INDEX( $H$9, 1) : H649))</f>
        <v/>
      </c>
      <c r="AF649" s="20" t="str">
        <f t="shared" ref="AF649:AF712" si="384">IF(E649="","",IF(B649="Supervised Independent Fieldwork",H649, IF(B649="Practicum",H649*1.5,IF(B649="Intensive Practicum",H649*2,""))))</f>
        <v/>
      </c>
      <c r="AG649" s="20" t="str">
        <f>IF(E649="","",SUM($AF$9:AF649))</f>
        <v/>
      </c>
      <c r="AH649" s="43" t="str">
        <f t="shared" ref="AH649:AH712" si="385">IF(E649="","",IF(U649="BCBA",AG649/1500,IF(U649="BCaBA",AG649/1000,"")))</f>
        <v/>
      </c>
      <c r="AI649" s="20" t="str">
        <f t="shared" ref="AI649:AI712" si="386">IF(E649="","",IF(B649="Supervised Independent Fieldwork",H649,""))</f>
        <v/>
      </c>
      <c r="AJ649" s="20" t="str">
        <f t="shared" ref="AJ649:AJ712" si="387">IF(E649="","",IF(B649="Practicum",H649,""))</f>
        <v/>
      </c>
      <c r="AK649" s="20" t="str">
        <f t="shared" ref="AK649:AK712" si="388">IF(E649="","",IF(B649="Intensive Practicum",H649,""))</f>
        <v/>
      </c>
      <c r="AL649" s="20" t="str">
        <f>IF(E649="","",SUM( INDEX($I$9, 1) : I649))</f>
        <v/>
      </c>
      <c r="AM649" s="20" t="str">
        <f t="shared" ref="AM649:AM712" si="389">IF(E649="","",IF(B649="Supervised Independent Fieldwork",I649, IF(B649="Practicum",I649*1.5,IF(B649="Intensive Practicum",I649*2,""))))</f>
        <v/>
      </c>
      <c r="AN649" s="20" t="str">
        <f>IF(E649="","",SUM( INDEX($AM$9, 1) : AM649))</f>
        <v/>
      </c>
      <c r="AO649" s="43" t="str">
        <f t="shared" ref="AO649:AO712" si="390">IF(E649="","",IF(U649="BCaBA",MIN(100%,AN649/1000), IF(U649="BCBA",MIN(100%,AN649/1500),0)))</f>
        <v/>
      </c>
      <c r="AP649" s="43" t="str">
        <f t="shared" ref="AP649:AP712" si="391">IF(Z649=Z650,"",AO649)</f>
        <v/>
      </c>
      <c r="AQ649" s="35" t="str">
        <f t="shared" ref="AQ649:AQ712" si="392">IF(E649="","",IF(OR(K649="No Supervision Session",K649=""),1,""))</f>
        <v/>
      </c>
      <c r="AR649" s="35" t="str">
        <f t="shared" ref="AR649:AR712" si="393">IF(E649="","",IF(K649="Face-to-Face",1,""))</f>
        <v/>
      </c>
      <c r="AS649" s="35" t="str">
        <f t="shared" ref="AS649:AS712" si="394">IF(E649="","",IF(K649="Video Conferencing",1,""))</f>
        <v/>
      </c>
      <c r="AT649" s="35" t="str">
        <f t="shared" ref="AT649:AT712" si="395">IF(E649="","",IF(K649="Telephone",1,""))</f>
        <v/>
      </c>
      <c r="AU649" s="35" t="str">
        <f t="shared" ref="AU649:AU712" si="396">IF(E649="","",IF(N649&gt;0,COUNT(N649),""))</f>
        <v/>
      </c>
      <c r="AV649" s="35" t="str">
        <f t="shared" ref="AV649:AV712" si="397">IF(E649="","",IF(E649="","",IF(R649="Yes",1,"")))</f>
        <v/>
      </c>
      <c r="AW649" s="58" t="str">
        <f t="shared" ref="AW649:AW712" si="398">IF(E649="","",IF(E649&lt;X649,1,IF(E649&lt;W649,1,"")))</f>
        <v/>
      </c>
      <c r="AX649" s="62" t="str">
        <f t="shared" ref="AX649:AX712" si="399">IF(E649="","",IF(AW649="",H649,0))</f>
        <v/>
      </c>
      <c r="AY649" s="62" t="str">
        <f t="shared" ref="AY649:AY712" si="400">IF(E649="","",IF(AW649="", I649,0))</f>
        <v/>
      </c>
      <c r="AZ649" s="62" t="str">
        <f t="shared" ref="AZ649:AZ712" si="401">IF(E649="","",IF(AW649&lt;&gt;"",0,IF(B649="Supervised Independent Fieldwork",AX649,IF(B649="Practicum",AX649*1.5,IF(B649="Intensive Practicum",AX649*2,0)))))</f>
        <v/>
      </c>
      <c r="BA649" s="62" t="str">
        <f t="shared" ref="BA649:BA712" si="402">IF(E649="","",IF(AW649="", N649,0))</f>
        <v/>
      </c>
      <c r="BB649" s="62" t="str">
        <f t="shared" ref="BB649:BB712" si="403">IF(E649="","",IF(AW649="",P649,0))</f>
        <v/>
      </c>
      <c r="BC649" s="62" t="str">
        <f t="shared" ref="BC649:BC712" si="404">IF(E649="","",IF(AW649="",Q649,0))</f>
        <v/>
      </c>
      <c r="BD649" s="69" t="str">
        <f t="shared" ref="BD649:BD712" si="405">IF(AW649="", AU649,"")</f>
        <v/>
      </c>
      <c r="BE649" s="69" t="str">
        <f t="shared" ref="BE649:BE712" si="406">IF(AW649="", AV649,"")</f>
        <v/>
      </c>
      <c r="BF649" s="69" t="str">
        <f>IF(Z649=Z650,"",SUM(AW$9:AW649)-SUM(BF$9:BF648))</f>
        <v/>
      </c>
      <c r="BG649" s="12">
        <f t="shared" si="371"/>
        <v>641</v>
      </c>
    </row>
    <row r="650" spans="1:59" ht="20.100000000000001" customHeight="1">
      <c r="A650" s="13">
        <f t="shared" si="370"/>
        <v>642</v>
      </c>
      <c r="B650" s="153"/>
      <c r="C650" s="33"/>
      <c r="D650" s="33"/>
      <c r="E650" s="154"/>
      <c r="F650" s="155"/>
      <c r="G650" s="156"/>
      <c r="H650" s="19" t="str">
        <f t="shared" si="372"/>
        <v/>
      </c>
      <c r="I650" s="157"/>
      <c r="J650" s="19" t="str">
        <f t="shared" si="373"/>
        <v/>
      </c>
      <c r="K650" s="33"/>
      <c r="L650" s="34"/>
      <c r="M650" s="34"/>
      <c r="N650" s="19" t="str">
        <f t="shared" si="374"/>
        <v/>
      </c>
      <c r="O650" s="157"/>
      <c r="P650" s="19" t="str">
        <f t="shared" si="375"/>
        <v/>
      </c>
      <c r="Q650" s="19" t="str">
        <f t="shared" si="376"/>
        <v/>
      </c>
      <c r="R650" s="22"/>
      <c r="S650" s="33"/>
      <c r="T650" s="35" t="str">
        <f>IF(E650="","",Instructions!$B$5)</f>
        <v/>
      </c>
      <c r="U650" s="75" t="str">
        <f>IF(E650="","",Instructions!$C$5)</f>
        <v/>
      </c>
      <c r="V650" s="87" t="str">
        <f t="shared" si="377"/>
        <v/>
      </c>
      <c r="W650" s="72" t="str">
        <f>IF(E650="","",VLOOKUP(D650,Supervisors!$B$9:$F$32,5,FALSE))</f>
        <v/>
      </c>
      <c r="X650" s="72" t="str">
        <f>IF(E650="","",VLOOKUP(D650,Supervisors!$B$9:$G$32,6,FALSE))</f>
        <v/>
      </c>
      <c r="Y650" s="20" t="str">
        <f t="shared" si="378"/>
        <v/>
      </c>
      <c r="Z650" s="20" t="str">
        <f t="shared" si="379"/>
        <v/>
      </c>
      <c r="AA650" s="20" t="str">
        <f t="shared" si="380"/>
        <v/>
      </c>
      <c r="AB650" s="20" t="str">
        <f t="shared" si="381"/>
        <v/>
      </c>
      <c r="AC650" s="20" t="str">
        <f t="shared" si="382"/>
        <v/>
      </c>
      <c r="AD650" s="20" t="str">
        <f t="shared" si="383"/>
        <v/>
      </c>
      <c r="AE650" s="20" t="str">
        <f>IF(E650="","",SUM( INDEX( $H$9, 1) : H650))</f>
        <v/>
      </c>
      <c r="AF650" s="20" t="str">
        <f t="shared" si="384"/>
        <v/>
      </c>
      <c r="AG650" s="20" t="str">
        <f>IF(E650="","",SUM($AF$9:AF650))</f>
        <v/>
      </c>
      <c r="AH650" s="43" t="str">
        <f t="shared" si="385"/>
        <v/>
      </c>
      <c r="AI650" s="20" t="str">
        <f t="shared" si="386"/>
        <v/>
      </c>
      <c r="AJ650" s="20" t="str">
        <f t="shared" si="387"/>
        <v/>
      </c>
      <c r="AK650" s="20" t="str">
        <f t="shared" si="388"/>
        <v/>
      </c>
      <c r="AL650" s="20" t="str">
        <f>IF(E650="","",SUM( INDEX($I$9, 1) : I650))</f>
        <v/>
      </c>
      <c r="AM650" s="20" t="str">
        <f t="shared" si="389"/>
        <v/>
      </c>
      <c r="AN650" s="20" t="str">
        <f>IF(E650="","",SUM( INDEX($AM$9, 1) : AM650))</f>
        <v/>
      </c>
      <c r="AO650" s="43" t="str">
        <f t="shared" si="390"/>
        <v/>
      </c>
      <c r="AP650" s="43" t="str">
        <f t="shared" si="391"/>
        <v/>
      </c>
      <c r="AQ650" s="35" t="str">
        <f t="shared" si="392"/>
        <v/>
      </c>
      <c r="AR650" s="35" t="str">
        <f t="shared" si="393"/>
        <v/>
      </c>
      <c r="AS650" s="35" t="str">
        <f t="shared" si="394"/>
        <v/>
      </c>
      <c r="AT650" s="35" t="str">
        <f t="shared" si="395"/>
        <v/>
      </c>
      <c r="AU650" s="35" t="str">
        <f t="shared" si="396"/>
        <v/>
      </c>
      <c r="AV650" s="35" t="str">
        <f t="shared" si="397"/>
        <v/>
      </c>
      <c r="AW650" s="58" t="str">
        <f t="shared" si="398"/>
        <v/>
      </c>
      <c r="AX650" s="62" t="str">
        <f t="shared" si="399"/>
        <v/>
      </c>
      <c r="AY650" s="62" t="str">
        <f t="shared" si="400"/>
        <v/>
      </c>
      <c r="AZ650" s="62" t="str">
        <f t="shared" si="401"/>
        <v/>
      </c>
      <c r="BA650" s="62" t="str">
        <f t="shared" si="402"/>
        <v/>
      </c>
      <c r="BB650" s="62" t="str">
        <f t="shared" si="403"/>
        <v/>
      </c>
      <c r="BC650" s="62" t="str">
        <f t="shared" si="404"/>
        <v/>
      </c>
      <c r="BD650" s="69" t="str">
        <f t="shared" si="405"/>
        <v/>
      </c>
      <c r="BE650" s="69" t="str">
        <f t="shared" si="406"/>
        <v/>
      </c>
      <c r="BF650" s="69" t="str">
        <f>IF(Z650=Z651,"",SUM(AW$9:AW650)-SUM(BF$9:BF649))</f>
        <v/>
      </c>
      <c r="BG650" s="12">
        <f t="shared" si="371"/>
        <v>642</v>
      </c>
    </row>
    <row r="651" spans="1:59" ht="20.100000000000001" customHeight="1">
      <c r="A651" s="13">
        <f t="shared" si="370"/>
        <v>643</v>
      </c>
      <c r="B651" s="153"/>
      <c r="C651" s="33"/>
      <c r="D651" s="33"/>
      <c r="E651" s="154"/>
      <c r="F651" s="155"/>
      <c r="G651" s="156"/>
      <c r="H651" s="19" t="str">
        <f t="shared" si="372"/>
        <v/>
      </c>
      <c r="I651" s="157"/>
      <c r="J651" s="19" t="str">
        <f t="shared" si="373"/>
        <v/>
      </c>
      <c r="K651" s="33"/>
      <c r="L651" s="34"/>
      <c r="M651" s="34"/>
      <c r="N651" s="19" t="str">
        <f t="shared" si="374"/>
        <v/>
      </c>
      <c r="O651" s="157"/>
      <c r="P651" s="19" t="str">
        <f t="shared" si="375"/>
        <v/>
      </c>
      <c r="Q651" s="19" t="str">
        <f t="shared" si="376"/>
        <v/>
      </c>
      <c r="R651" s="22"/>
      <c r="S651" s="33"/>
      <c r="T651" s="35" t="str">
        <f>IF(E651="","",Instructions!$B$5)</f>
        <v/>
      </c>
      <c r="U651" s="75" t="str">
        <f>IF(E651="","",Instructions!$C$5)</f>
        <v/>
      </c>
      <c r="V651" s="87" t="str">
        <f t="shared" si="377"/>
        <v/>
      </c>
      <c r="W651" s="72" t="str">
        <f>IF(E651="","",VLOOKUP(D651,Supervisors!$B$9:$F$32,5,FALSE))</f>
        <v/>
      </c>
      <c r="X651" s="72" t="str">
        <f>IF(E651="","",VLOOKUP(D651,Supervisors!$B$9:$G$32,6,FALSE))</f>
        <v/>
      </c>
      <c r="Y651" s="20" t="str">
        <f t="shared" si="378"/>
        <v/>
      </c>
      <c r="Z651" s="20" t="str">
        <f t="shared" si="379"/>
        <v/>
      </c>
      <c r="AA651" s="20" t="str">
        <f t="shared" si="380"/>
        <v/>
      </c>
      <c r="AB651" s="20" t="str">
        <f t="shared" si="381"/>
        <v/>
      </c>
      <c r="AC651" s="20" t="str">
        <f t="shared" si="382"/>
        <v/>
      </c>
      <c r="AD651" s="20" t="str">
        <f t="shared" si="383"/>
        <v/>
      </c>
      <c r="AE651" s="20" t="str">
        <f>IF(E651="","",SUM( INDEX( $H$9, 1) : H651))</f>
        <v/>
      </c>
      <c r="AF651" s="20" t="str">
        <f t="shared" si="384"/>
        <v/>
      </c>
      <c r="AG651" s="20" t="str">
        <f>IF(E651="","",SUM($AF$9:AF651))</f>
        <v/>
      </c>
      <c r="AH651" s="43" t="str">
        <f t="shared" si="385"/>
        <v/>
      </c>
      <c r="AI651" s="20" t="str">
        <f t="shared" si="386"/>
        <v/>
      </c>
      <c r="AJ651" s="20" t="str">
        <f t="shared" si="387"/>
        <v/>
      </c>
      <c r="AK651" s="20" t="str">
        <f t="shared" si="388"/>
        <v/>
      </c>
      <c r="AL651" s="20" t="str">
        <f>IF(E651="","",SUM( INDEX($I$9, 1) : I651))</f>
        <v/>
      </c>
      <c r="AM651" s="20" t="str">
        <f t="shared" si="389"/>
        <v/>
      </c>
      <c r="AN651" s="20" t="str">
        <f>IF(E651="","",SUM( INDEX($AM$9, 1) : AM651))</f>
        <v/>
      </c>
      <c r="AO651" s="43" t="str">
        <f t="shared" si="390"/>
        <v/>
      </c>
      <c r="AP651" s="43" t="str">
        <f t="shared" si="391"/>
        <v/>
      </c>
      <c r="AQ651" s="35" t="str">
        <f t="shared" si="392"/>
        <v/>
      </c>
      <c r="AR651" s="35" t="str">
        <f t="shared" si="393"/>
        <v/>
      </c>
      <c r="AS651" s="35" t="str">
        <f t="shared" si="394"/>
        <v/>
      </c>
      <c r="AT651" s="35" t="str">
        <f t="shared" si="395"/>
        <v/>
      </c>
      <c r="AU651" s="35" t="str">
        <f t="shared" si="396"/>
        <v/>
      </c>
      <c r="AV651" s="35" t="str">
        <f t="shared" si="397"/>
        <v/>
      </c>
      <c r="AW651" s="58" t="str">
        <f t="shared" si="398"/>
        <v/>
      </c>
      <c r="AX651" s="62" t="str">
        <f t="shared" si="399"/>
        <v/>
      </c>
      <c r="AY651" s="62" t="str">
        <f t="shared" si="400"/>
        <v/>
      </c>
      <c r="AZ651" s="62" t="str">
        <f t="shared" si="401"/>
        <v/>
      </c>
      <c r="BA651" s="62" t="str">
        <f t="shared" si="402"/>
        <v/>
      </c>
      <c r="BB651" s="62" t="str">
        <f t="shared" si="403"/>
        <v/>
      </c>
      <c r="BC651" s="62" t="str">
        <f t="shared" si="404"/>
        <v/>
      </c>
      <c r="BD651" s="69" t="str">
        <f t="shared" si="405"/>
        <v/>
      </c>
      <c r="BE651" s="69" t="str">
        <f t="shared" si="406"/>
        <v/>
      </c>
      <c r="BF651" s="69" t="str">
        <f>IF(Z651=Z652,"",SUM(AW$9:AW651)-SUM(BF$9:BF650))</f>
        <v/>
      </c>
      <c r="BG651" s="12">
        <f t="shared" si="371"/>
        <v>643</v>
      </c>
    </row>
    <row r="652" spans="1:59" ht="20.100000000000001" customHeight="1">
      <c r="A652" s="13">
        <f t="shared" si="370"/>
        <v>644</v>
      </c>
      <c r="B652" s="153"/>
      <c r="C652" s="33"/>
      <c r="D652" s="33"/>
      <c r="E652" s="154"/>
      <c r="F652" s="155"/>
      <c r="G652" s="156"/>
      <c r="H652" s="19" t="str">
        <f t="shared" si="372"/>
        <v/>
      </c>
      <c r="I652" s="157"/>
      <c r="J652" s="19" t="str">
        <f t="shared" si="373"/>
        <v/>
      </c>
      <c r="K652" s="33"/>
      <c r="L652" s="34"/>
      <c r="M652" s="34"/>
      <c r="N652" s="19" t="str">
        <f t="shared" si="374"/>
        <v/>
      </c>
      <c r="O652" s="157"/>
      <c r="P652" s="19" t="str">
        <f t="shared" si="375"/>
        <v/>
      </c>
      <c r="Q652" s="19" t="str">
        <f t="shared" si="376"/>
        <v/>
      </c>
      <c r="R652" s="22"/>
      <c r="S652" s="33"/>
      <c r="T652" s="35" t="str">
        <f>IF(E652="","",Instructions!$B$5)</f>
        <v/>
      </c>
      <c r="U652" s="75" t="str">
        <f>IF(E652="","",Instructions!$C$5)</f>
        <v/>
      </c>
      <c r="V652" s="87" t="str">
        <f t="shared" si="377"/>
        <v/>
      </c>
      <c r="W652" s="72" t="str">
        <f>IF(E652="","",VLOOKUP(D652,Supervisors!$B$9:$F$32,5,FALSE))</f>
        <v/>
      </c>
      <c r="X652" s="72" t="str">
        <f>IF(E652="","",VLOOKUP(D652,Supervisors!$B$9:$G$32,6,FALSE))</f>
        <v/>
      </c>
      <c r="Y652" s="20" t="str">
        <f t="shared" si="378"/>
        <v/>
      </c>
      <c r="Z652" s="20" t="str">
        <f t="shared" si="379"/>
        <v/>
      </c>
      <c r="AA652" s="20" t="str">
        <f t="shared" si="380"/>
        <v/>
      </c>
      <c r="AB652" s="20" t="str">
        <f t="shared" si="381"/>
        <v/>
      </c>
      <c r="AC652" s="20" t="str">
        <f t="shared" si="382"/>
        <v/>
      </c>
      <c r="AD652" s="20" t="str">
        <f t="shared" si="383"/>
        <v/>
      </c>
      <c r="AE652" s="20" t="str">
        <f>IF(E652="","",SUM( INDEX( $H$9, 1) : H652))</f>
        <v/>
      </c>
      <c r="AF652" s="20" t="str">
        <f t="shared" si="384"/>
        <v/>
      </c>
      <c r="AG652" s="20" t="str">
        <f>IF(E652="","",SUM($AF$9:AF652))</f>
        <v/>
      </c>
      <c r="AH652" s="43" t="str">
        <f t="shared" si="385"/>
        <v/>
      </c>
      <c r="AI652" s="20" t="str">
        <f t="shared" si="386"/>
        <v/>
      </c>
      <c r="AJ652" s="20" t="str">
        <f t="shared" si="387"/>
        <v/>
      </c>
      <c r="AK652" s="20" t="str">
        <f t="shared" si="388"/>
        <v/>
      </c>
      <c r="AL652" s="20" t="str">
        <f>IF(E652="","",SUM( INDEX($I$9, 1) : I652))</f>
        <v/>
      </c>
      <c r="AM652" s="20" t="str">
        <f t="shared" si="389"/>
        <v/>
      </c>
      <c r="AN652" s="20" t="str">
        <f>IF(E652="","",SUM( INDEX($AM$9, 1) : AM652))</f>
        <v/>
      </c>
      <c r="AO652" s="43" t="str">
        <f t="shared" si="390"/>
        <v/>
      </c>
      <c r="AP652" s="43" t="str">
        <f t="shared" si="391"/>
        <v/>
      </c>
      <c r="AQ652" s="35" t="str">
        <f t="shared" si="392"/>
        <v/>
      </c>
      <c r="AR652" s="35" t="str">
        <f t="shared" si="393"/>
        <v/>
      </c>
      <c r="AS652" s="35" t="str">
        <f t="shared" si="394"/>
        <v/>
      </c>
      <c r="AT652" s="35" t="str">
        <f t="shared" si="395"/>
        <v/>
      </c>
      <c r="AU652" s="35" t="str">
        <f t="shared" si="396"/>
        <v/>
      </c>
      <c r="AV652" s="35" t="str">
        <f t="shared" si="397"/>
        <v/>
      </c>
      <c r="AW652" s="58" t="str">
        <f t="shared" si="398"/>
        <v/>
      </c>
      <c r="AX652" s="62" t="str">
        <f t="shared" si="399"/>
        <v/>
      </c>
      <c r="AY652" s="62" t="str">
        <f t="shared" si="400"/>
        <v/>
      </c>
      <c r="AZ652" s="62" t="str">
        <f t="shared" si="401"/>
        <v/>
      </c>
      <c r="BA652" s="62" t="str">
        <f t="shared" si="402"/>
        <v/>
      </c>
      <c r="BB652" s="62" t="str">
        <f t="shared" si="403"/>
        <v/>
      </c>
      <c r="BC652" s="62" t="str">
        <f t="shared" si="404"/>
        <v/>
      </c>
      <c r="BD652" s="69" t="str">
        <f t="shared" si="405"/>
        <v/>
      </c>
      <c r="BE652" s="69" t="str">
        <f t="shared" si="406"/>
        <v/>
      </c>
      <c r="BF652" s="69" t="str">
        <f>IF(Z652=Z653,"",SUM(AW$9:AW652)-SUM(BF$9:BF651))</f>
        <v/>
      </c>
      <c r="BG652" s="12">
        <f t="shared" si="371"/>
        <v>644</v>
      </c>
    </row>
    <row r="653" spans="1:59" ht="20.100000000000001" customHeight="1">
      <c r="A653" s="13">
        <f t="shared" si="370"/>
        <v>645</v>
      </c>
      <c r="B653" s="153"/>
      <c r="C653" s="33"/>
      <c r="D653" s="33"/>
      <c r="E653" s="154"/>
      <c r="F653" s="155"/>
      <c r="G653" s="156"/>
      <c r="H653" s="19" t="str">
        <f t="shared" si="372"/>
        <v/>
      </c>
      <c r="I653" s="157"/>
      <c r="J653" s="19" t="str">
        <f t="shared" si="373"/>
        <v/>
      </c>
      <c r="K653" s="33"/>
      <c r="L653" s="34"/>
      <c r="M653" s="34"/>
      <c r="N653" s="19" t="str">
        <f t="shared" si="374"/>
        <v/>
      </c>
      <c r="O653" s="157"/>
      <c r="P653" s="19" t="str">
        <f t="shared" si="375"/>
        <v/>
      </c>
      <c r="Q653" s="19" t="str">
        <f t="shared" si="376"/>
        <v/>
      </c>
      <c r="R653" s="22"/>
      <c r="S653" s="33"/>
      <c r="T653" s="35" t="str">
        <f>IF(E653="","",Instructions!$B$5)</f>
        <v/>
      </c>
      <c r="U653" s="75" t="str">
        <f>IF(E653="","",Instructions!$C$5)</f>
        <v/>
      </c>
      <c r="V653" s="87" t="str">
        <f t="shared" si="377"/>
        <v/>
      </c>
      <c r="W653" s="72" t="str">
        <f>IF(E653="","",VLOOKUP(D653,Supervisors!$B$9:$F$32,5,FALSE))</f>
        <v/>
      </c>
      <c r="X653" s="72" t="str">
        <f>IF(E653="","",VLOOKUP(D653,Supervisors!$B$9:$G$32,6,FALSE))</f>
        <v/>
      </c>
      <c r="Y653" s="20" t="str">
        <f t="shared" si="378"/>
        <v/>
      </c>
      <c r="Z653" s="20" t="str">
        <f t="shared" si="379"/>
        <v/>
      </c>
      <c r="AA653" s="20" t="str">
        <f t="shared" si="380"/>
        <v/>
      </c>
      <c r="AB653" s="20" t="str">
        <f t="shared" si="381"/>
        <v/>
      </c>
      <c r="AC653" s="20" t="str">
        <f t="shared" si="382"/>
        <v/>
      </c>
      <c r="AD653" s="20" t="str">
        <f t="shared" si="383"/>
        <v/>
      </c>
      <c r="AE653" s="20" t="str">
        <f>IF(E653="","",SUM( INDEX( $H$9, 1) : H653))</f>
        <v/>
      </c>
      <c r="AF653" s="20" t="str">
        <f t="shared" si="384"/>
        <v/>
      </c>
      <c r="AG653" s="20" t="str">
        <f>IF(E653="","",SUM($AF$9:AF653))</f>
        <v/>
      </c>
      <c r="AH653" s="43" t="str">
        <f t="shared" si="385"/>
        <v/>
      </c>
      <c r="AI653" s="20" t="str">
        <f t="shared" si="386"/>
        <v/>
      </c>
      <c r="AJ653" s="20" t="str">
        <f t="shared" si="387"/>
        <v/>
      </c>
      <c r="AK653" s="20" t="str">
        <f t="shared" si="388"/>
        <v/>
      </c>
      <c r="AL653" s="20" t="str">
        <f>IF(E653="","",SUM( INDEX($I$9, 1) : I653))</f>
        <v/>
      </c>
      <c r="AM653" s="20" t="str">
        <f t="shared" si="389"/>
        <v/>
      </c>
      <c r="AN653" s="20" t="str">
        <f>IF(E653="","",SUM( INDEX($AM$9, 1) : AM653))</f>
        <v/>
      </c>
      <c r="AO653" s="43" t="str">
        <f t="shared" si="390"/>
        <v/>
      </c>
      <c r="AP653" s="43" t="str">
        <f t="shared" si="391"/>
        <v/>
      </c>
      <c r="AQ653" s="35" t="str">
        <f t="shared" si="392"/>
        <v/>
      </c>
      <c r="AR653" s="35" t="str">
        <f t="shared" si="393"/>
        <v/>
      </c>
      <c r="AS653" s="35" t="str">
        <f t="shared" si="394"/>
        <v/>
      </c>
      <c r="AT653" s="35" t="str">
        <f t="shared" si="395"/>
        <v/>
      </c>
      <c r="AU653" s="35" t="str">
        <f t="shared" si="396"/>
        <v/>
      </c>
      <c r="AV653" s="35" t="str">
        <f t="shared" si="397"/>
        <v/>
      </c>
      <c r="AW653" s="58" t="str">
        <f t="shared" si="398"/>
        <v/>
      </c>
      <c r="AX653" s="62" t="str">
        <f t="shared" si="399"/>
        <v/>
      </c>
      <c r="AY653" s="62" t="str">
        <f t="shared" si="400"/>
        <v/>
      </c>
      <c r="AZ653" s="62" t="str">
        <f t="shared" si="401"/>
        <v/>
      </c>
      <c r="BA653" s="62" t="str">
        <f t="shared" si="402"/>
        <v/>
      </c>
      <c r="BB653" s="62" t="str">
        <f t="shared" si="403"/>
        <v/>
      </c>
      <c r="BC653" s="62" t="str">
        <f t="shared" si="404"/>
        <v/>
      </c>
      <c r="BD653" s="69" t="str">
        <f t="shared" si="405"/>
        <v/>
      </c>
      <c r="BE653" s="69" t="str">
        <f t="shared" si="406"/>
        <v/>
      </c>
      <c r="BF653" s="69" t="str">
        <f>IF(Z653=Z654,"",SUM(AW$9:AW653)-SUM(BF$9:BF652))</f>
        <v/>
      </c>
      <c r="BG653" s="12">
        <f t="shared" si="371"/>
        <v>645</v>
      </c>
    </row>
    <row r="654" spans="1:59" ht="20.100000000000001" customHeight="1">
      <c r="A654" s="13">
        <f t="shared" si="370"/>
        <v>646</v>
      </c>
      <c r="B654" s="153"/>
      <c r="C654" s="33"/>
      <c r="D654" s="33"/>
      <c r="E654" s="154"/>
      <c r="F654" s="155"/>
      <c r="G654" s="156"/>
      <c r="H654" s="19" t="str">
        <f t="shared" si="372"/>
        <v/>
      </c>
      <c r="I654" s="157"/>
      <c r="J654" s="19" t="str">
        <f t="shared" si="373"/>
        <v/>
      </c>
      <c r="K654" s="33"/>
      <c r="L654" s="34"/>
      <c r="M654" s="34"/>
      <c r="N654" s="19" t="str">
        <f t="shared" si="374"/>
        <v/>
      </c>
      <c r="O654" s="157"/>
      <c r="P654" s="19" t="str">
        <f t="shared" si="375"/>
        <v/>
      </c>
      <c r="Q654" s="19" t="str">
        <f t="shared" si="376"/>
        <v/>
      </c>
      <c r="R654" s="22"/>
      <c r="S654" s="33"/>
      <c r="T654" s="35" t="str">
        <f>IF(E654="","",Instructions!$B$5)</f>
        <v/>
      </c>
      <c r="U654" s="75" t="str">
        <f>IF(E654="","",Instructions!$C$5)</f>
        <v/>
      </c>
      <c r="V654" s="87" t="str">
        <f t="shared" si="377"/>
        <v/>
      </c>
      <c r="W654" s="72" t="str">
        <f>IF(E654="","",VLOOKUP(D654,Supervisors!$B$9:$F$32,5,FALSE))</f>
        <v/>
      </c>
      <c r="X654" s="72" t="str">
        <f>IF(E654="","",VLOOKUP(D654,Supervisors!$B$9:$G$32,6,FALSE))</f>
        <v/>
      </c>
      <c r="Y654" s="20" t="str">
        <f t="shared" si="378"/>
        <v/>
      </c>
      <c r="Z654" s="20" t="str">
        <f t="shared" si="379"/>
        <v/>
      </c>
      <c r="AA654" s="20" t="str">
        <f t="shared" si="380"/>
        <v/>
      </c>
      <c r="AB654" s="20" t="str">
        <f t="shared" si="381"/>
        <v/>
      </c>
      <c r="AC654" s="20" t="str">
        <f t="shared" si="382"/>
        <v/>
      </c>
      <c r="AD654" s="20" t="str">
        <f t="shared" si="383"/>
        <v/>
      </c>
      <c r="AE654" s="20" t="str">
        <f>IF(E654="","",SUM( INDEX( $H$9, 1) : H654))</f>
        <v/>
      </c>
      <c r="AF654" s="20" t="str">
        <f t="shared" si="384"/>
        <v/>
      </c>
      <c r="AG654" s="20" t="str">
        <f>IF(E654="","",SUM($AF$9:AF654))</f>
        <v/>
      </c>
      <c r="AH654" s="43" t="str">
        <f t="shared" si="385"/>
        <v/>
      </c>
      <c r="AI654" s="20" t="str">
        <f t="shared" si="386"/>
        <v/>
      </c>
      <c r="AJ654" s="20" t="str">
        <f t="shared" si="387"/>
        <v/>
      </c>
      <c r="AK654" s="20" t="str">
        <f t="shared" si="388"/>
        <v/>
      </c>
      <c r="AL654" s="20" t="str">
        <f>IF(E654="","",SUM( INDEX($I$9, 1) : I654))</f>
        <v/>
      </c>
      <c r="AM654" s="20" t="str">
        <f t="shared" si="389"/>
        <v/>
      </c>
      <c r="AN654" s="20" t="str">
        <f>IF(E654="","",SUM( INDEX($AM$9, 1) : AM654))</f>
        <v/>
      </c>
      <c r="AO654" s="43" t="str">
        <f t="shared" si="390"/>
        <v/>
      </c>
      <c r="AP654" s="43" t="str">
        <f t="shared" si="391"/>
        <v/>
      </c>
      <c r="AQ654" s="35" t="str">
        <f t="shared" si="392"/>
        <v/>
      </c>
      <c r="AR654" s="35" t="str">
        <f t="shared" si="393"/>
        <v/>
      </c>
      <c r="AS654" s="35" t="str">
        <f t="shared" si="394"/>
        <v/>
      </c>
      <c r="AT654" s="35" t="str">
        <f t="shared" si="395"/>
        <v/>
      </c>
      <c r="AU654" s="35" t="str">
        <f t="shared" si="396"/>
        <v/>
      </c>
      <c r="AV654" s="35" t="str">
        <f t="shared" si="397"/>
        <v/>
      </c>
      <c r="AW654" s="58" t="str">
        <f t="shared" si="398"/>
        <v/>
      </c>
      <c r="AX654" s="62" t="str">
        <f t="shared" si="399"/>
        <v/>
      </c>
      <c r="AY654" s="62" t="str">
        <f t="shared" si="400"/>
        <v/>
      </c>
      <c r="AZ654" s="62" t="str">
        <f t="shared" si="401"/>
        <v/>
      </c>
      <c r="BA654" s="62" t="str">
        <f t="shared" si="402"/>
        <v/>
      </c>
      <c r="BB654" s="62" t="str">
        <f t="shared" si="403"/>
        <v/>
      </c>
      <c r="BC654" s="62" t="str">
        <f t="shared" si="404"/>
        <v/>
      </c>
      <c r="BD654" s="69" t="str">
        <f t="shared" si="405"/>
        <v/>
      </c>
      <c r="BE654" s="69" t="str">
        <f t="shared" si="406"/>
        <v/>
      </c>
      <c r="BF654" s="69" t="str">
        <f>IF(Z654=Z655,"",SUM(AW$9:AW654)-SUM(BF$9:BF653))</f>
        <v/>
      </c>
      <c r="BG654" s="12">
        <f t="shared" si="371"/>
        <v>646</v>
      </c>
    </row>
    <row r="655" spans="1:59" ht="20.100000000000001" customHeight="1">
      <c r="A655" s="13">
        <f t="shared" si="370"/>
        <v>647</v>
      </c>
      <c r="B655" s="153"/>
      <c r="C655" s="33"/>
      <c r="D655" s="33"/>
      <c r="E655" s="154"/>
      <c r="F655" s="155"/>
      <c r="G655" s="156"/>
      <c r="H655" s="19" t="str">
        <f t="shared" si="372"/>
        <v/>
      </c>
      <c r="I655" s="157"/>
      <c r="J655" s="19" t="str">
        <f t="shared" si="373"/>
        <v/>
      </c>
      <c r="K655" s="33"/>
      <c r="L655" s="34"/>
      <c r="M655" s="34"/>
      <c r="N655" s="19" t="str">
        <f t="shared" si="374"/>
        <v/>
      </c>
      <c r="O655" s="157"/>
      <c r="P655" s="19" t="str">
        <f t="shared" si="375"/>
        <v/>
      </c>
      <c r="Q655" s="19" t="str">
        <f t="shared" si="376"/>
        <v/>
      </c>
      <c r="R655" s="22"/>
      <c r="S655" s="33"/>
      <c r="T655" s="35" t="str">
        <f>IF(E655="","",Instructions!$B$5)</f>
        <v/>
      </c>
      <c r="U655" s="75" t="str">
        <f>IF(E655="","",Instructions!$C$5)</f>
        <v/>
      </c>
      <c r="V655" s="87" t="str">
        <f t="shared" si="377"/>
        <v/>
      </c>
      <c r="W655" s="72" t="str">
        <f>IF(E655="","",VLOOKUP(D655,Supervisors!$B$9:$F$32,5,FALSE))</f>
        <v/>
      </c>
      <c r="X655" s="72" t="str">
        <f>IF(E655="","",VLOOKUP(D655,Supervisors!$B$9:$G$32,6,FALSE))</f>
        <v/>
      </c>
      <c r="Y655" s="20" t="str">
        <f t="shared" si="378"/>
        <v/>
      </c>
      <c r="Z655" s="20" t="str">
        <f t="shared" si="379"/>
        <v/>
      </c>
      <c r="AA655" s="20" t="str">
        <f t="shared" si="380"/>
        <v/>
      </c>
      <c r="AB655" s="20" t="str">
        <f t="shared" si="381"/>
        <v/>
      </c>
      <c r="AC655" s="20" t="str">
        <f t="shared" si="382"/>
        <v/>
      </c>
      <c r="AD655" s="20" t="str">
        <f t="shared" si="383"/>
        <v/>
      </c>
      <c r="AE655" s="20" t="str">
        <f>IF(E655="","",SUM( INDEX( $H$9, 1) : H655))</f>
        <v/>
      </c>
      <c r="AF655" s="20" t="str">
        <f t="shared" si="384"/>
        <v/>
      </c>
      <c r="AG655" s="20" t="str">
        <f>IF(E655="","",SUM($AF$9:AF655))</f>
        <v/>
      </c>
      <c r="AH655" s="43" t="str">
        <f t="shared" si="385"/>
        <v/>
      </c>
      <c r="AI655" s="20" t="str">
        <f t="shared" si="386"/>
        <v/>
      </c>
      <c r="AJ655" s="20" t="str">
        <f t="shared" si="387"/>
        <v/>
      </c>
      <c r="AK655" s="20" t="str">
        <f t="shared" si="388"/>
        <v/>
      </c>
      <c r="AL655" s="20" t="str">
        <f>IF(E655="","",SUM( INDEX($I$9, 1) : I655))</f>
        <v/>
      </c>
      <c r="AM655" s="20" t="str">
        <f t="shared" si="389"/>
        <v/>
      </c>
      <c r="AN655" s="20" t="str">
        <f>IF(E655="","",SUM( INDEX($AM$9, 1) : AM655))</f>
        <v/>
      </c>
      <c r="AO655" s="43" t="str">
        <f t="shared" si="390"/>
        <v/>
      </c>
      <c r="AP655" s="43" t="str">
        <f t="shared" si="391"/>
        <v/>
      </c>
      <c r="AQ655" s="35" t="str">
        <f t="shared" si="392"/>
        <v/>
      </c>
      <c r="AR655" s="35" t="str">
        <f t="shared" si="393"/>
        <v/>
      </c>
      <c r="AS655" s="35" t="str">
        <f t="shared" si="394"/>
        <v/>
      </c>
      <c r="AT655" s="35" t="str">
        <f t="shared" si="395"/>
        <v/>
      </c>
      <c r="AU655" s="35" t="str">
        <f t="shared" si="396"/>
        <v/>
      </c>
      <c r="AV655" s="35" t="str">
        <f t="shared" si="397"/>
        <v/>
      </c>
      <c r="AW655" s="58" t="str">
        <f t="shared" si="398"/>
        <v/>
      </c>
      <c r="AX655" s="62" t="str">
        <f t="shared" si="399"/>
        <v/>
      </c>
      <c r="AY655" s="62" t="str">
        <f t="shared" si="400"/>
        <v/>
      </c>
      <c r="AZ655" s="62" t="str">
        <f t="shared" si="401"/>
        <v/>
      </c>
      <c r="BA655" s="62" t="str">
        <f t="shared" si="402"/>
        <v/>
      </c>
      <c r="BB655" s="62" t="str">
        <f t="shared" si="403"/>
        <v/>
      </c>
      <c r="BC655" s="62" t="str">
        <f t="shared" si="404"/>
        <v/>
      </c>
      <c r="BD655" s="69" t="str">
        <f t="shared" si="405"/>
        <v/>
      </c>
      <c r="BE655" s="69" t="str">
        <f t="shared" si="406"/>
        <v/>
      </c>
      <c r="BF655" s="69" t="str">
        <f>IF(Z655=Z656,"",SUM(AW$9:AW655)-SUM(BF$9:BF654))</f>
        <v/>
      </c>
      <c r="BG655" s="12">
        <f t="shared" si="371"/>
        <v>647</v>
      </c>
    </row>
    <row r="656" spans="1:59" ht="20.100000000000001" customHeight="1">
      <c r="A656" s="13">
        <f t="shared" si="370"/>
        <v>648</v>
      </c>
      <c r="B656" s="153"/>
      <c r="C656" s="33"/>
      <c r="D656" s="33"/>
      <c r="E656" s="154"/>
      <c r="F656" s="155"/>
      <c r="G656" s="156"/>
      <c r="H656" s="19" t="str">
        <f t="shared" si="372"/>
        <v/>
      </c>
      <c r="I656" s="157"/>
      <c r="J656" s="19" t="str">
        <f t="shared" si="373"/>
        <v/>
      </c>
      <c r="K656" s="33"/>
      <c r="L656" s="34"/>
      <c r="M656" s="34"/>
      <c r="N656" s="19" t="str">
        <f t="shared" si="374"/>
        <v/>
      </c>
      <c r="O656" s="157"/>
      <c r="P656" s="19" t="str">
        <f t="shared" si="375"/>
        <v/>
      </c>
      <c r="Q656" s="19" t="str">
        <f t="shared" si="376"/>
        <v/>
      </c>
      <c r="R656" s="22"/>
      <c r="S656" s="33"/>
      <c r="T656" s="35" t="str">
        <f>IF(E656="","",Instructions!$B$5)</f>
        <v/>
      </c>
      <c r="U656" s="75" t="str">
        <f>IF(E656="","",Instructions!$C$5)</f>
        <v/>
      </c>
      <c r="V656" s="87" t="str">
        <f t="shared" si="377"/>
        <v/>
      </c>
      <c r="W656" s="72" t="str">
        <f>IF(E656="","",VLOOKUP(D656,Supervisors!$B$9:$F$32,5,FALSE))</f>
        <v/>
      </c>
      <c r="X656" s="72" t="str">
        <f>IF(E656="","",VLOOKUP(D656,Supervisors!$B$9:$G$32,6,FALSE))</f>
        <v/>
      </c>
      <c r="Y656" s="20" t="str">
        <f t="shared" si="378"/>
        <v/>
      </c>
      <c r="Z656" s="20" t="str">
        <f t="shared" si="379"/>
        <v/>
      </c>
      <c r="AA656" s="20" t="str">
        <f t="shared" si="380"/>
        <v/>
      </c>
      <c r="AB656" s="20" t="str">
        <f t="shared" si="381"/>
        <v/>
      </c>
      <c r="AC656" s="20" t="str">
        <f t="shared" si="382"/>
        <v/>
      </c>
      <c r="AD656" s="20" t="str">
        <f t="shared" si="383"/>
        <v/>
      </c>
      <c r="AE656" s="20" t="str">
        <f>IF(E656="","",SUM( INDEX( $H$9, 1) : H656))</f>
        <v/>
      </c>
      <c r="AF656" s="20" t="str">
        <f t="shared" si="384"/>
        <v/>
      </c>
      <c r="AG656" s="20" t="str">
        <f>IF(E656="","",SUM($AF$9:AF656))</f>
        <v/>
      </c>
      <c r="AH656" s="43" t="str">
        <f t="shared" si="385"/>
        <v/>
      </c>
      <c r="AI656" s="20" t="str">
        <f t="shared" si="386"/>
        <v/>
      </c>
      <c r="AJ656" s="20" t="str">
        <f t="shared" si="387"/>
        <v/>
      </c>
      <c r="AK656" s="20" t="str">
        <f t="shared" si="388"/>
        <v/>
      </c>
      <c r="AL656" s="20" t="str">
        <f>IF(E656="","",SUM( INDEX($I$9, 1) : I656))</f>
        <v/>
      </c>
      <c r="AM656" s="20" t="str">
        <f t="shared" si="389"/>
        <v/>
      </c>
      <c r="AN656" s="20" t="str">
        <f>IF(E656="","",SUM( INDEX($AM$9, 1) : AM656))</f>
        <v/>
      </c>
      <c r="AO656" s="43" t="str">
        <f t="shared" si="390"/>
        <v/>
      </c>
      <c r="AP656" s="43" t="str">
        <f t="shared" si="391"/>
        <v/>
      </c>
      <c r="AQ656" s="35" t="str">
        <f t="shared" si="392"/>
        <v/>
      </c>
      <c r="AR656" s="35" t="str">
        <f t="shared" si="393"/>
        <v/>
      </c>
      <c r="AS656" s="35" t="str">
        <f t="shared" si="394"/>
        <v/>
      </c>
      <c r="AT656" s="35" t="str">
        <f t="shared" si="395"/>
        <v/>
      </c>
      <c r="AU656" s="35" t="str">
        <f t="shared" si="396"/>
        <v/>
      </c>
      <c r="AV656" s="35" t="str">
        <f t="shared" si="397"/>
        <v/>
      </c>
      <c r="AW656" s="58" t="str">
        <f t="shared" si="398"/>
        <v/>
      </c>
      <c r="AX656" s="62" t="str">
        <f t="shared" si="399"/>
        <v/>
      </c>
      <c r="AY656" s="62" t="str">
        <f t="shared" si="400"/>
        <v/>
      </c>
      <c r="AZ656" s="62" t="str">
        <f t="shared" si="401"/>
        <v/>
      </c>
      <c r="BA656" s="62" t="str">
        <f t="shared" si="402"/>
        <v/>
      </c>
      <c r="BB656" s="62" t="str">
        <f t="shared" si="403"/>
        <v/>
      </c>
      <c r="BC656" s="62" t="str">
        <f t="shared" si="404"/>
        <v/>
      </c>
      <c r="BD656" s="69" t="str">
        <f t="shared" si="405"/>
        <v/>
      </c>
      <c r="BE656" s="69" t="str">
        <f t="shared" si="406"/>
        <v/>
      </c>
      <c r="BF656" s="69" t="str">
        <f>IF(Z656=Z657,"",SUM(AW$9:AW656)-SUM(BF$9:BF655))</f>
        <v/>
      </c>
      <c r="BG656" s="12">
        <f t="shared" si="371"/>
        <v>648</v>
      </c>
    </row>
    <row r="657" spans="1:59" ht="20.100000000000001" customHeight="1">
      <c r="A657" s="13">
        <f t="shared" si="370"/>
        <v>649</v>
      </c>
      <c r="B657" s="153"/>
      <c r="C657" s="33"/>
      <c r="D657" s="33"/>
      <c r="E657" s="154"/>
      <c r="F657" s="155"/>
      <c r="G657" s="156"/>
      <c r="H657" s="19" t="str">
        <f t="shared" si="372"/>
        <v/>
      </c>
      <c r="I657" s="157"/>
      <c r="J657" s="19" t="str">
        <f t="shared" si="373"/>
        <v/>
      </c>
      <c r="K657" s="33"/>
      <c r="L657" s="34"/>
      <c r="M657" s="34"/>
      <c r="N657" s="19" t="str">
        <f t="shared" si="374"/>
        <v/>
      </c>
      <c r="O657" s="157"/>
      <c r="P657" s="19" t="str">
        <f t="shared" si="375"/>
        <v/>
      </c>
      <c r="Q657" s="19" t="str">
        <f t="shared" si="376"/>
        <v/>
      </c>
      <c r="R657" s="22"/>
      <c r="S657" s="33"/>
      <c r="T657" s="35" t="str">
        <f>IF(E657="","",Instructions!$B$5)</f>
        <v/>
      </c>
      <c r="U657" s="75" t="str">
        <f>IF(E657="","",Instructions!$C$5)</f>
        <v/>
      </c>
      <c r="V657" s="87" t="str">
        <f t="shared" si="377"/>
        <v/>
      </c>
      <c r="W657" s="72" t="str">
        <f>IF(E657="","",VLOOKUP(D657,Supervisors!$B$9:$F$32,5,FALSE))</f>
        <v/>
      </c>
      <c r="X657" s="72" t="str">
        <f>IF(E657="","",VLOOKUP(D657,Supervisors!$B$9:$G$32,6,FALSE))</f>
        <v/>
      </c>
      <c r="Y657" s="20" t="str">
        <f t="shared" si="378"/>
        <v/>
      </c>
      <c r="Z657" s="20" t="str">
        <f t="shared" si="379"/>
        <v/>
      </c>
      <c r="AA657" s="20" t="str">
        <f t="shared" si="380"/>
        <v/>
      </c>
      <c r="AB657" s="20" t="str">
        <f t="shared" si="381"/>
        <v/>
      </c>
      <c r="AC657" s="20" t="str">
        <f t="shared" si="382"/>
        <v/>
      </c>
      <c r="AD657" s="20" t="str">
        <f t="shared" si="383"/>
        <v/>
      </c>
      <c r="AE657" s="20" t="str">
        <f>IF(E657="","",SUM( INDEX( $H$9, 1) : H657))</f>
        <v/>
      </c>
      <c r="AF657" s="20" t="str">
        <f t="shared" si="384"/>
        <v/>
      </c>
      <c r="AG657" s="20" t="str">
        <f>IF(E657="","",SUM($AF$9:AF657))</f>
        <v/>
      </c>
      <c r="AH657" s="43" t="str">
        <f t="shared" si="385"/>
        <v/>
      </c>
      <c r="AI657" s="20" t="str">
        <f t="shared" si="386"/>
        <v/>
      </c>
      <c r="AJ657" s="20" t="str">
        <f t="shared" si="387"/>
        <v/>
      </c>
      <c r="AK657" s="20" t="str">
        <f t="shared" si="388"/>
        <v/>
      </c>
      <c r="AL657" s="20" t="str">
        <f>IF(E657="","",SUM( INDEX($I$9, 1) : I657))</f>
        <v/>
      </c>
      <c r="AM657" s="20" t="str">
        <f t="shared" si="389"/>
        <v/>
      </c>
      <c r="AN657" s="20" t="str">
        <f>IF(E657="","",SUM( INDEX($AM$9, 1) : AM657))</f>
        <v/>
      </c>
      <c r="AO657" s="43" t="str">
        <f t="shared" si="390"/>
        <v/>
      </c>
      <c r="AP657" s="43" t="str">
        <f t="shared" si="391"/>
        <v/>
      </c>
      <c r="AQ657" s="35" t="str">
        <f t="shared" si="392"/>
        <v/>
      </c>
      <c r="AR657" s="35" t="str">
        <f t="shared" si="393"/>
        <v/>
      </c>
      <c r="AS657" s="35" t="str">
        <f t="shared" si="394"/>
        <v/>
      </c>
      <c r="AT657" s="35" t="str">
        <f t="shared" si="395"/>
        <v/>
      </c>
      <c r="AU657" s="35" t="str">
        <f t="shared" si="396"/>
        <v/>
      </c>
      <c r="AV657" s="35" t="str">
        <f t="shared" si="397"/>
        <v/>
      </c>
      <c r="AW657" s="58" t="str">
        <f t="shared" si="398"/>
        <v/>
      </c>
      <c r="AX657" s="62" t="str">
        <f t="shared" si="399"/>
        <v/>
      </c>
      <c r="AY657" s="62" t="str">
        <f t="shared" si="400"/>
        <v/>
      </c>
      <c r="AZ657" s="62" t="str">
        <f t="shared" si="401"/>
        <v/>
      </c>
      <c r="BA657" s="62" t="str">
        <f t="shared" si="402"/>
        <v/>
      </c>
      <c r="BB657" s="62" t="str">
        <f t="shared" si="403"/>
        <v/>
      </c>
      <c r="BC657" s="62" t="str">
        <f t="shared" si="404"/>
        <v/>
      </c>
      <c r="BD657" s="69" t="str">
        <f t="shared" si="405"/>
        <v/>
      </c>
      <c r="BE657" s="69" t="str">
        <f t="shared" si="406"/>
        <v/>
      </c>
      <c r="BF657" s="69" t="str">
        <f>IF(Z657=Z658,"",SUM(AW$9:AW657)-SUM(BF$9:BF656))</f>
        <v/>
      </c>
      <c r="BG657" s="12">
        <f t="shared" si="371"/>
        <v>649</v>
      </c>
    </row>
    <row r="658" spans="1:59" ht="20.100000000000001" customHeight="1">
      <c r="A658" s="13">
        <f t="shared" si="370"/>
        <v>650</v>
      </c>
      <c r="B658" s="153"/>
      <c r="C658" s="33"/>
      <c r="D658" s="33"/>
      <c r="E658" s="154"/>
      <c r="F658" s="155"/>
      <c r="G658" s="156"/>
      <c r="H658" s="19" t="str">
        <f t="shared" si="372"/>
        <v/>
      </c>
      <c r="I658" s="157"/>
      <c r="J658" s="19" t="str">
        <f t="shared" si="373"/>
        <v/>
      </c>
      <c r="K658" s="33"/>
      <c r="L658" s="34"/>
      <c r="M658" s="34"/>
      <c r="N658" s="19" t="str">
        <f t="shared" si="374"/>
        <v/>
      </c>
      <c r="O658" s="157"/>
      <c r="P658" s="19" t="str">
        <f t="shared" si="375"/>
        <v/>
      </c>
      <c r="Q658" s="19" t="str">
        <f t="shared" si="376"/>
        <v/>
      </c>
      <c r="R658" s="22"/>
      <c r="S658" s="33"/>
      <c r="T658" s="35" t="str">
        <f>IF(E658="","",Instructions!$B$5)</f>
        <v/>
      </c>
      <c r="U658" s="75" t="str">
        <f>IF(E658="","",Instructions!$C$5)</f>
        <v/>
      </c>
      <c r="V658" s="87" t="str">
        <f t="shared" si="377"/>
        <v/>
      </c>
      <c r="W658" s="72" t="str">
        <f>IF(E658="","",VLOOKUP(D658,Supervisors!$B$9:$F$32,5,FALSE))</f>
        <v/>
      </c>
      <c r="X658" s="72" t="str">
        <f>IF(E658="","",VLOOKUP(D658,Supervisors!$B$9:$G$32,6,FALSE))</f>
        <v/>
      </c>
      <c r="Y658" s="20" t="str">
        <f t="shared" si="378"/>
        <v/>
      </c>
      <c r="Z658" s="20" t="str">
        <f t="shared" si="379"/>
        <v/>
      </c>
      <c r="AA658" s="20" t="str">
        <f t="shared" si="380"/>
        <v/>
      </c>
      <c r="AB658" s="20" t="str">
        <f t="shared" si="381"/>
        <v/>
      </c>
      <c r="AC658" s="20" t="str">
        <f t="shared" si="382"/>
        <v/>
      </c>
      <c r="AD658" s="20" t="str">
        <f t="shared" si="383"/>
        <v/>
      </c>
      <c r="AE658" s="20" t="str">
        <f>IF(E658="","",SUM( INDEX( $H$9, 1) : H658))</f>
        <v/>
      </c>
      <c r="AF658" s="20" t="str">
        <f t="shared" si="384"/>
        <v/>
      </c>
      <c r="AG658" s="20" t="str">
        <f>IF(E658="","",SUM($AF$9:AF658))</f>
        <v/>
      </c>
      <c r="AH658" s="43" t="str">
        <f t="shared" si="385"/>
        <v/>
      </c>
      <c r="AI658" s="20" t="str">
        <f t="shared" si="386"/>
        <v/>
      </c>
      <c r="AJ658" s="20" t="str">
        <f t="shared" si="387"/>
        <v/>
      </c>
      <c r="AK658" s="20" t="str">
        <f t="shared" si="388"/>
        <v/>
      </c>
      <c r="AL658" s="20" t="str">
        <f>IF(E658="","",SUM( INDEX($I$9, 1) : I658))</f>
        <v/>
      </c>
      <c r="AM658" s="20" t="str">
        <f t="shared" si="389"/>
        <v/>
      </c>
      <c r="AN658" s="20" t="str">
        <f>IF(E658="","",SUM( INDEX($AM$9, 1) : AM658))</f>
        <v/>
      </c>
      <c r="AO658" s="43" t="str">
        <f t="shared" si="390"/>
        <v/>
      </c>
      <c r="AP658" s="43" t="str">
        <f t="shared" si="391"/>
        <v/>
      </c>
      <c r="AQ658" s="35" t="str">
        <f t="shared" si="392"/>
        <v/>
      </c>
      <c r="AR658" s="35" t="str">
        <f t="shared" si="393"/>
        <v/>
      </c>
      <c r="AS658" s="35" t="str">
        <f t="shared" si="394"/>
        <v/>
      </c>
      <c r="AT658" s="35" t="str">
        <f t="shared" si="395"/>
        <v/>
      </c>
      <c r="AU658" s="35" t="str">
        <f t="shared" si="396"/>
        <v/>
      </c>
      <c r="AV658" s="35" t="str">
        <f t="shared" si="397"/>
        <v/>
      </c>
      <c r="AW658" s="58" t="str">
        <f t="shared" si="398"/>
        <v/>
      </c>
      <c r="AX658" s="62" t="str">
        <f t="shared" si="399"/>
        <v/>
      </c>
      <c r="AY658" s="62" t="str">
        <f t="shared" si="400"/>
        <v/>
      </c>
      <c r="AZ658" s="62" t="str">
        <f t="shared" si="401"/>
        <v/>
      </c>
      <c r="BA658" s="62" t="str">
        <f t="shared" si="402"/>
        <v/>
      </c>
      <c r="BB658" s="62" t="str">
        <f t="shared" si="403"/>
        <v/>
      </c>
      <c r="BC658" s="62" t="str">
        <f t="shared" si="404"/>
        <v/>
      </c>
      <c r="BD658" s="69" t="str">
        <f t="shared" si="405"/>
        <v/>
      </c>
      <c r="BE658" s="69" t="str">
        <f t="shared" si="406"/>
        <v/>
      </c>
      <c r="BF658" s="69" t="str">
        <f>IF(Z658=Z659,"",SUM(AW$9:AW658)-SUM(BF$9:BF657))</f>
        <v/>
      </c>
      <c r="BG658" s="12">
        <f t="shared" si="371"/>
        <v>650</v>
      </c>
    </row>
    <row r="659" spans="1:59" ht="20.100000000000001" customHeight="1">
      <c r="A659" s="13">
        <f t="shared" si="370"/>
        <v>651</v>
      </c>
      <c r="B659" s="153"/>
      <c r="C659" s="33"/>
      <c r="D659" s="33"/>
      <c r="E659" s="154"/>
      <c r="F659" s="155"/>
      <c r="G659" s="156"/>
      <c r="H659" s="19" t="str">
        <f t="shared" si="372"/>
        <v/>
      </c>
      <c r="I659" s="157"/>
      <c r="J659" s="19" t="str">
        <f t="shared" si="373"/>
        <v/>
      </c>
      <c r="K659" s="33"/>
      <c r="L659" s="34"/>
      <c r="M659" s="34"/>
      <c r="N659" s="19" t="str">
        <f t="shared" si="374"/>
        <v/>
      </c>
      <c r="O659" s="157"/>
      <c r="P659" s="19" t="str">
        <f t="shared" si="375"/>
        <v/>
      </c>
      <c r="Q659" s="19" t="str">
        <f t="shared" si="376"/>
        <v/>
      </c>
      <c r="R659" s="22"/>
      <c r="S659" s="33"/>
      <c r="T659" s="35" t="str">
        <f>IF(E659="","",Instructions!$B$5)</f>
        <v/>
      </c>
      <c r="U659" s="75" t="str">
        <f>IF(E659="","",Instructions!$C$5)</f>
        <v/>
      </c>
      <c r="V659" s="87" t="str">
        <f t="shared" si="377"/>
        <v/>
      </c>
      <c r="W659" s="72" t="str">
        <f>IF(E659="","",VLOOKUP(D659,Supervisors!$B$9:$F$32,5,FALSE))</f>
        <v/>
      </c>
      <c r="X659" s="72" t="str">
        <f>IF(E659="","",VLOOKUP(D659,Supervisors!$B$9:$G$32,6,FALSE))</f>
        <v/>
      </c>
      <c r="Y659" s="20" t="str">
        <f t="shared" si="378"/>
        <v/>
      </c>
      <c r="Z659" s="20" t="str">
        <f t="shared" si="379"/>
        <v/>
      </c>
      <c r="AA659" s="20" t="str">
        <f t="shared" si="380"/>
        <v/>
      </c>
      <c r="AB659" s="20" t="str">
        <f t="shared" si="381"/>
        <v/>
      </c>
      <c r="AC659" s="20" t="str">
        <f t="shared" si="382"/>
        <v/>
      </c>
      <c r="AD659" s="20" t="str">
        <f t="shared" si="383"/>
        <v/>
      </c>
      <c r="AE659" s="20" t="str">
        <f>IF(E659="","",SUM( INDEX( $H$9, 1) : H659))</f>
        <v/>
      </c>
      <c r="AF659" s="20" t="str">
        <f t="shared" si="384"/>
        <v/>
      </c>
      <c r="AG659" s="20" t="str">
        <f>IF(E659="","",SUM($AF$9:AF659))</f>
        <v/>
      </c>
      <c r="AH659" s="43" t="str">
        <f t="shared" si="385"/>
        <v/>
      </c>
      <c r="AI659" s="20" t="str">
        <f t="shared" si="386"/>
        <v/>
      </c>
      <c r="AJ659" s="20" t="str">
        <f t="shared" si="387"/>
        <v/>
      </c>
      <c r="AK659" s="20" t="str">
        <f t="shared" si="388"/>
        <v/>
      </c>
      <c r="AL659" s="20" t="str">
        <f>IF(E659="","",SUM( INDEX($I$9, 1) : I659))</f>
        <v/>
      </c>
      <c r="AM659" s="20" t="str">
        <f t="shared" si="389"/>
        <v/>
      </c>
      <c r="AN659" s="20" t="str">
        <f>IF(E659="","",SUM( INDEX($AM$9, 1) : AM659))</f>
        <v/>
      </c>
      <c r="AO659" s="43" t="str">
        <f t="shared" si="390"/>
        <v/>
      </c>
      <c r="AP659" s="43" t="str">
        <f t="shared" si="391"/>
        <v/>
      </c>
      <c r="AQ659" s="35" t="str">
        <f t="shared" si="392"/>
        <v/>
      </c>
      <c r="AR659" s="35" t="str">
        <f t="shared" si="393"/>
        <v/>
      </c>
      <c r="AS659" s="35" t="str">
        <f t="shared" si="394"/>
        <v/>
      </c>
      <c r="AT659" s="35" t="str">
        <f t="shared" si="395"/>
        <v/>
      </c>
      <c r="AU659" s="35" t="str">
        <f t="shared" si="396"/>
        <v/>
      </c>
      <c r="AV659" s="35" t="str">
        <f t="shared" si="397"/>
        <v/>
      </c>
      <c r="AW659" s="58" t="str">
        <f t="shared" si="398"/>
        <v/>
      </c>
      <c r="AX659" s="62" t="str">
        <f t="shared" si="399"/>
        <v/>
      </c>
      <c r="AY659" s="62" t="str">
        <f t="shared" si="400"/>
        <v/>
      </c>
      <c r="AZ659" s="62" t="str">
        <f t="shared" si="401"/>
        <v/>
      </c>
      <c r="BA659" s="62" t="str">
        <f t="shared" si="402"/>
        <v/>
      </c>
      <c r="BB659" s="62" t="str">
        <f t="shared" si="403"/>
        <v/>
      </c>
      <c r="BC659" s="62" t="str">
        <f t="shared" si="404"/>
        <v/>
      </c>
      <c r="BD659" s="69" t="str">
        <f t="shared" si="405"/>
        <v/>
      </c>
      <c r="BE659" s="69" t="str">
        <f t="shared" si="406"/>
        <v/>
      </c>
      <c r="BF659" s="69" t="str">
        <f>IF(Z659=Z660,"",SUM(AW$9:AW659)-SUM(BF$9:BF658))</f>
        <v/>
      </c>
      <c r="BG659" s="12">
        <f t="shared" si="371"/>
        <v>651</v>
      </c>
    </row>
    <row r="660" spans="1:59" ht="20.100000000000001" customHeight="1">
      <c r="A660" s="13">
        <f t="shared" si="370"/>
        <v>652</v>
      </c>
      <c r="B660" s="153"/>
      <c r="C660" s="33"/>
      <c r="D660" s="33"/>
      <c r="E660" s="154"/>
      <c r="F660" s="155"/>
      <c r="G660" s="156"/>
      <c r="H660" s="19" t="str">
        <f t="shared" si="372"/>
        <v/>
      </c>
      <c r="I660" s="157"/>
      <c r="J660" s="19" t="str">
        <f t="shared" si="373"/>
        <v/>
      </c>
      <c r="K660" s="33"/>
      <c r="L660" s="34"/>
      <c r="M660" s="34"/>
      <c r="N660" s="19" t="str">
        <f t="shared" si="374"/>
        <v/>
      </c>
      <c r="O660" s="157"/>
      <c r="P660" s="19" t="str">
        <f t="shared" si="375"/>
        <v/>
      </c>
      <c r="Q660" s="19" t="str">
        <f t="shared" si="376"/>
        <v/>
      </c>
      <c r="R660" s="22"/>
      <c r="S660" s="33"/>
      <c r="T660" s="35" t="str">
        <f>IF(E660="","",Instructions!$B$5)</f>
        <v/>
      </c>
      <c r="U660" s="75" t="str">
        <f>IF(E660="","",Instructions!$C$5)</f>
        <v/>
      </c>
      <c r="V660" s="87" t="str">
        <f t="shared" si="377"/>
        <v/>
      </c>
      <c r="W660" s="72" t="str">
        <f>IF(E660="","",VLOOKUP(D660,Supervisors!$B$9:$F$32,5,FALSE))</f>
        <v/>
      </c>
      <c r="X660" s="72" t="str">
        <f>IF(E660="","",VLOOKUP(D660,Supervisors!$B$9:$G$32,6,FALSE))</f>
        <v/>
      </c>
      <c r="Y660" s="20" t="str">
        <f t="shared" si="378"/>
        <v/>
      </c>
      <c r="Z660" s="20" t="str">
        <f t="shared" si="379"/>
        <v/>
      </c>
      <c r="AA660" s="20" t="str">
        <f t="shared" si="380"/>
        <v/>
      </c>
      <c r="AB660" s="20" t="str">
        <f t="shared" si="381"/>
        <v/>
      </c>
      <c r="AC660" s="20" t="str">
        <f t="shared" si="382"/>
        <v/>
      </c>
      <c r="AD660" s="20" t="str">
        <f t="shared" si="383"/>
        <v/>
      </c>
      <c r="AE660" s="20" t="str">
        <f>IF(E660="","",SUM( INDEX( $H$9, 1) : H660))</f>
        <v/>
      </c>
      <c r="AF660" s="20" t="str">
        <f t="shared" si="384"/>
        <v/>
      </c>
      <c r="AG660" s="20" t="str">
        <f>IF(E660="","",SUM($AF$9:AF660))</f>
        <v/>
      </c>
      <c r="AH660" s="43" t="str">
        <f t="shared" si="385"/>
        <v/>
      </c>
      <c r="AI660" s="20" t="str">
        <f t="shared" si="386"/>
        <v/>
      </c>
      <c r="AJ660" s="20" t="str">
        <f t="shared" si="387"/>
        <v/>
      </c>
      <c r="AK660" s="20" t="str">
        <f t="shared" si="388"/>
        <v/>
      </c>
      <c r="AL660" s="20" t="str">
        <f>IF(E660="","",SUM( INDEX($I$9, 1) : I660))</f>
        <v/>
      </c>
      <c r="AM660" s="20" t="str">
        <f t="shared" si="389"/>
        <v/>
      </c>
      <c r="AN660" s="20" t="str">
        <f>IF(E660="","",SUM( INDEX($AM$9, 1) : AM660))</f>
        <v/>
      </c>
      <c r="AO660" s="43" t="str">
        <f t="shared" si="390"/>
        <v/>
      </c>
      <c r="AP660" s="43" t="str">
        <f t="shared" si="391"/>
        <v/>
      </c>
      <c r="AQ660" s="35" t="str">
        <f t="shared" si="392"/>
        <v/>
      </c>
      <c r="AR660" s="35" t="str">
        <f t="shared" si="393"/>
        <v/>
      </c>
      <c r="AS660" s="35" t="str">
        <f t="shared" si="394"/>
        <v/>
      </c>
      <c r="AT660" s="35" t="str">
        <f t="shared" si="395"/>
        <v/>
      </c>
      <c r="AU660" s="35" t="str">
        <f t="shared" si="396"/>
        <v/>
      </c>
      <c r="AV660" s="35" t="str">
        <f t="shared" si="397"/>
        <v/>
      </c>
      <c r="AW660" s="58" t="str">
        <f t="shared" si="398"/>
        <v/>
      </c>
      <c r="AX660" s="62" t="str">
        <f t="shared" si="399"/>
        <v/>
      </c>
      <c r="AY660" s="62" t="str">
        <f t="shared" si="400"/>
        <v/>
      </c>
      <c r="AZ660" s="62" t="str">
        <f t="shared" si="401"/>
        <v/>
      </c>
      <c r="BA660" s="62" t="str">
        <f t="shared" si="402"/>
        <v/>
      </c>
      <c r="BB660" s="62" t="str">
        <f t="shared" si="403"/>
        <v/>
      </c>
      <c r="BC660" s="62" t="str">
        <f t="shared" si="404"/>
        <v/>
      </c>
      <c r="BD660" s="69" t="str">
        <f t="shared" si="405"/>
        <v/>
      </c>
      <c r="BE660" s="69" t="str">
        <f t="shared" si="406"/>
        <v/>
      </c>
      <c r="BF660" s="69" t="str">
        <f>IF(Z660=Z661,"",SUM(AW$9:AW660)-SUM(BF$9:BF659))</f>
        <v/>
      </c>
      <c r="BG660" s="12">
        <f t="shared" si="371"/>
        <v>652</v>
      </c>
    </row>
    <row r="661" spans="1:59" ht="20.100000000000001" customHeight="1">
      <c r="A661" s="13">
        <f t="shared" si="370"/>
        <v>653</v>
      </c>
      <c r="B661" s="153"/>
      <c r="C661" s="33"/>
      <c r="D661" s="33"/>
      <c r="E661" s="154"/>
      <c r="F661" s="155"/>
      <c r="G661" s="156"/>
      <c r="H661" s="19" t="str">
        <f t="shared" si="372"/>
        <v/>
      </c>
      <c r="I661" s="157"/>
      <c r="J661" s="19" t="str">
        <f t="shared" si="373"/>
        <v/>
      </c>
      <c r="K661" s="33"/>
      <c r="L661" s="34"/>
      <c r="M661" s="34"/>
      <c r="N661" s="19" t="str">
        <f t="shared" si="374"/>
        <v/>
      </c>
      <c r="O661" s="157"/>
      <c r="P661" s="19" t="str">
        <f t="shared" si="375"/>
        <v/>
      </c>
      <c r="Q661" s="19" t="str">
        <f t="shared" si="376"/>
        <v/>
      </c>
      <c r="R661" s="22"/>
      <c r="S661" s="33"/>
      <c r="T661" s="35" t="str">
        <f>IF(E661="","",Instructions!$B$5)</f>
        <v/>
      </c>
      <c r="U661" s="75" t="str">
        <f>IF(E661="","",Instructions!$C$5)</f>
        <v/>
      </c>
      <c r="V661" s="87" t="str">
        <f t="shared" si="377"/>
        <v/>
      </c>
      <c r="W661" s="72" t="str">
        <f>IF(E661="","",VLOOKUP(D661,Supervisors!$B$9:$F$32,5,FALSE))</f>
        <v/>
      </c>
      <c r="X661" s="72" t="str">
        <f>IF(E661="","",VLOOKUP(D661,Supervisors!$B$9:$G$32,6,FALSE))</f>
        <v/>
      </c>
      <c r="Y661" s="20" t="str">
        <f t="shared" si="378"/>
        <v/>
      </c>
      <c r="Z661" s="20" t="str">
        <f t="shared" si="379"/>
        <v/>
      </c>
      <c r="AA661" s="20" t="str">
        <f t="shared" si="380"/>
        <v/>
      </c>
      <c r="AB661" s="20" t="str">
        <f t="shared" si="381"/>
        <v/>
      </c>
      <c r="AC661" s="20" t="str">
        <f t="shared" si="382"/>
        <v/>
      </c>
      <c r="AD661" s="20" t="str">
        <f t="shared" si="383"/>
        <v/>
      </c>
      <c r="AE661" s="20" t="str">
        <f>IF(E661="","",SUM( INDEX( $H$9, 1) : H661))</f>
        <v/>
      </c>
      <c r="AF661" s="20" t="str">
        <f t="shared" si="384"/>
        <v/>
      </c>
      <c r="AG661" s="20" t="str">
        <f>IF(E661="","",SUM($AF$9:AF661))</f>
        <v/>
      </c>
      <c r="AH661" s="43" t="str">
        <f t="shared" si="385"/>
        <v/>
      </c>
      <c r="AI661" s="20" t="str">
        <f t="shared" si="386"/>
        <v/>
      </c>
      <c r="AJ661" s="20" t="str">
        <f t="shared" si="387"/>
        <v/>
      </c>
      <c r="AK661" s="20" t="str">
        <f t="shared" si="388"/>
        <v/>
      </c>
      <c r="AL661" s="20" t="str">
        <f>IF(E661="","",SUM( INDEX($I$9, 1) : I661))</f>
        <v/>
      </c>
      <c r="AM661" s="20" t="str">
        <f t="shared" si="389"/>
        <v/>
      </c>
      <c r="AN661" s="20" t="str">
        <f>IF(E661="","",SUM( INDEX($AM$9, 1) : AM661))</f>
        <v/>
      </c>
      <c r="AO661" s="43" t="str">
        <f t="shared" si="390"/>
        <v/>
      </c>
      <c r="AP661" s="43" t="str">
        <f t="shared" si="391"/>
        <v/>
      </c>
      <c r="AQ661" s="35" t="str">
        <f t="shared" si="392"/>
        <v/>
      </c>
      <c r="AR661" s="35" t="str">
        <f t="shared" si="393"/>
        <v/>
      </c>
      <c r="AS661" s="35" t="str">
        <f t="shared" si="394"/>
        <v/>
      </c>
      <c r="AT661" s="35" t="str">
        <f t="shared" si="395"/>
        <v/>
      </c>
      <c r="AU661" s="35" t="str">
        <f t="shared" si="396"/>
        <v/>
      </c>
      <c r="AV661" s="35" t="str">
        <f t="shared" si="397"/>
        <v/>
      </c>
      <c r="AW661" s="58" t="str">
        <f t="shared" si="398"/>
        <v/>
      </c>
      <c r="AX661" s="62" t="str">
        <f t="shared" si="399"/>
        <v/>
      </c>
      <c r="AY661" s="62" t="str">
        <f t="shared" si="400"/>
        <v/>
      </c>
      <c r="AZ661" s="62" t="str">
        <f t="shared" si="401"/>
        <v/>
      </c>
      <c r="BA661" s="62" t="str">
        <f t="shared" si="402"/>
        <v/>
      </c>
      <c r="BB661" s="62" t="str">
        <f t="shared" si="403"/>
        <v/>
      </c>
      <c r="BC661" s="62" t="str">
        <f t="shared" si="404"/>
        <v/>
      </c>
      <c r="BD661" s="69" t="str">
        <f t="shared" si="405"/>
        <v/>
      </c>
      <c r="BE661" s="69" t="str">
        <f t="shared" si="406"/>
        <v/>
      </c>
      <c r="BF661" s="69" t="str">
        <f>IF(Z661=Z662,"",SUM(AW$9:AW661)-SUM(BF$9:BF660))</f>
        <v/>
      </c>
      <c r="BG661" s="12">
        <f t="shared" si="371"/>
        <v>653</v>
      </c>
    </row>
    <row r="662" spans="1:59" ht="20.100000000000001" customHeight="1">
      <c r="A662" s="13">
        <f t="shared" si="370"/>
        <v>654</v>
      </c>
      <c r="B662" s="153"/>
      <c r="C662" s="33"/>
      <c r="D662" s="33"/>
      <c r="E662" s="154"/>
      <c r="F662" s="155"/>
      <c r="G662" s="156"/>
      <c r="H662" s="19" t="str">
        <f t="shared" si="372"/>
        <v/>
      </c>
      <c r="I662" s="157"/>
      <c r="J662" s="19" t="str">
        <f t="shared" si="373"/>
        <v/>
      </c>
      <c r="K662" s="33"/>
      <c r="L662" s="34"/>
      <c r="M662" s="34"/>
      <c r="N662" s="19" t="str">
        <f t="shared" si="374"/>
        <v/>
      </c>
      <c r="O662" s="157"/>
      <c r="P662" s="19" t="str">
        <f t="shared" si="375"/>
        <v/>
      </c>
      <c r="Q662" s="19" t="str">
        <f t="shared" si="376"/>
        <v/>
      </c>
      <c r="R662" s="22"/>
      <c r="S662" s="33"/>
      <c r="T662" s="35" t="str">
        <f>IF(E662="","",Instructions!$B$5)</f>
        <v/>
      </c>
      <c r="U662" s="75" t="str">
        <f>IF(E662="","",Instructions!$C$5)</f>
        <v/>
      </c>
      <c r="V662" s="87" t="str">
        <f t="shared" si="377"/>
        <v/>
      </c>
      <c r="W662" s="72" t="str">
        <f>IF(E662="","",VLOOKUP(D662,Supervisors!$B$9:$F$32,5,FALSE))</f>
        <v/>
      </c>
      <c r="X662" s="72" t="str">
        <f>IF(E662="","",VLOOKUP(D662,Supervisors!$B$9:$G$32,6,FALSE))</f>
        <v/>
      </c>
      <c r="Y662" s="20" t="str">
        <f t="shared" si="378"/>
        <v/>
      </c>
      <c r="Z662" s="20" t="str">
        <f t="shared" si="379"/>
        <v/>
      </c>
      <c r="AA662" s="20" t="str">
        <f t="shared" si="380"/>
        <v/>
      </c>
      <c r="AB662" s="20" t="str">
        <f t="shared" si="381"/>
        <v/>
      </c>
      <c r="AC662" s="20" t="str">
        <f t="shared" si="382"/>
        <v/>
      </c>
      <c r="AD662" s="20" t="str">
        <f t="shared" si="383"/>
        <v/>
      </c>
      <c r="AE662" s="20" t="str">
        <f>IF(E662="","",SUM( INDEX( $H$9, 1) : H662))</f>
        <v/>
      </c>
      <c r="AF662" s="20" t="str">
        <f t="shared" si="384"/>
        <v/>
      </c>
      <c r="AG662" s="20" t="str">
        <f>IF(E662="","",SUM($AF$9:AF662))</f>
        <v/>
      </c>
      <c r="AH662" s="43" t="str">
        <f t="shared" si="385"/>
        <v/>
      </c>
      <c r="AI662" s="20" t="str">
        <f t="shared" si="386"/>
        <v/>
      </c>
      <c r="AJ662" s="20" t="str">
        <f t="shared" si="387"/>
        <v/>
      </c>
      <c r="AK662" s="20" t="str">
        <f t="shared" si="388"/>
        <v/>
      </c>
      <c r="AL662" s="20" t="str">
        <f>IF(E662="","",SUM( INDEX($I$9, 1) : I662))</f>
        <v/>
      </c>
      <c r="AM662" s="20" t="str">
        <f t="shared" si="389"/>
        <v/>
      </c>
      <c r="AN662" s="20" t="str">
        <f>IF(E662="","",SUM( INDEX($AM$9, 1) : AM662))</f>
        <v/>
      </c>
      <c r="AO662" s="43" t="str">
        <f t="shared" si="390"/>
        <v/>
      </c>
      <c r="AP662" s="43" t="str">
        <f t="shared" si="391"/>
        <v/>
      </c>
      <c r="AQ662" s="35" t="str">
        <f t="shared" si="392"/>
        <v/>
      </c>
      <c r="AR662" s="35" t="str">
        <f t="shared" si="393"/>
        <v/>
      </c>
      <c r="AS662" s="35" t="str">
        <f t="shared" si="394"/>
        <v/>
      </c>
      <c r="AT662" s="35" t="str">
        <f t="shared" si="395"/>
        <v/>
      </c>
      <c r="AU662" s="35" t="str">
        <f t="shared" si="396"/>
        <v/>
      </c>
      <c r="AV662" s="35" t="str">
        <f t="shared" si="397"/>
        <v/>
      </c>
      <c r="AW662" s="58" t="str">
        <f t="shared" si="398"/>
        <v/>
      </c>
      <c r="AX662" s="62" t="str">
        <f t="shared" si="399"/>
        <v/>
      </c>
      <c r="AY662" s="62" t="str">
        <f t="shared" si="400"/>
        <v/>
      </c>
      <c r="AZ662" s="62" t="str">
        <f t="shared" si="401"/>
        <v/>
      </c>
      <c r="BA662" s="62" t="str">
        <f t="shared" si="402"/>
        <v/>
      </c>
      <c r="BB662" s="62" t="str">
        <f t="shared" si="403"/>
        <v/>
      </c>
      <c r="BC662" s="62" t="str">
        <f t="shared" si="404"/>
        <v/>
      </c>
      <c r="BD662" s="69" t="str">
        <f t="shared" si="405"/>
        <v/>
      </c>
      <c r="BE662" s="69" t="str">
        <f t="shared" si="406"/>
        <v/>
      </c>
      <c r="BF662" s="69" t="str">
        <f>IF(Z662=Z663,"",SUM(AW$9:AW662)-SUM(BF$9:BF661))</f>
        <v/>
      </c>
      <c r="BG662" s="12">
        <f t="shared" si="371"/>
        <v>654</v>
      </c>
    </row>
    <row r="663" spans="1:59" ht="20.100000000000001" customHeight="1">
      <c r="A663" s="13">
        <f t="shared" si="370"/>
        <v>655</v>
      </c>
      <c r="B663" s="153"/>
      <c r="C663" s="33"/>
      <c r="D663" s="33"/>
      <c r="E663" s="154"/>
      <c r="F663" s="155"/>
      <c r="G663" s="156"/>
      <c r="H663" s="19" t="str">
        <f t="shared" si="372"/>
        <v/>
      </c>
      <c r="I663" s="157"/>
      <c r="J663" s="19" t="str">
        <f t="shared" si="373"/>
        <v/>
      </c>
      <c r="K663" s="33"/>
      <c r="L663" s="34"/>
      <c r="M663" s="34"/>
      <c r="N663" s="19" t="str">
        <f t="shared" si="374"/>
        <v/>
      </c>
      <c r="O663" s="157"/>
      <c r="P663" s="19" t="str">
        <f t="shared" si="375"/>
        <v/>
      </c>
      <c r="Q663" s="19" t="str">
        <f t="shared" si="376"/>
        <v/>
      </c>
      <c r="R663" s="22"/>
      <c r="S663" s="33"/>
      <c r="T663" s="35" t="str">
        <f>IF(E663="","",Instructions!$B$5)</f>
        <v/>
      </c>
      <c r="U663" s="75" t="str">
        <f>IF(E663="","",Instructions!$C$5)</f>
        <v/>
      </c>
      <c r="V663" s="87" t="str">
        <f t="shared" si="377"/>
        <v/>
      </c>
      <c r="W663" s="72" t="str">
        <f>IF(E663="","",VLOOKUP(D663,Supervisors!$B$9:$F$32,5,FALSE))</f>
        <v/>
      </c>
      <c r="X663" s="72" t="str">
        <f>IF(E663="","",VLOOKUP(D663,Supervisors!$B$9:$G$32,6,FALSE))</f>
        <v/>
      </c>
      <c r="Y663" s="20" t="str">
        <f t="shared" si="378"/>
        <v/>
      </c>
      <c r="Z663" s="20" t="str">
        <f t="shared" si="379"/>
        <v/>
      </c>
      <c r="AA663" s="20" t="str">
        <f t="shared" si="380"/>
        <v/>
      </c>
      <c r="AB663" s="20" t="str">
        <f t="shared" si="381"/>
        <v/>
      </c>
      <c r="AC663" s="20" t="str">
        <f t="shared" si="382"/>
        <v/>
      </c>
      <c r="AD663" s="20" t="str">
        <f t="shared" si="383"/>
        <v/>
      </c>
      <c r="AE663" s="20" t="str">
        <f>IF(E663="","",SUM( INDEX( $H$9, 1) : H663))</f>
        <v/>
      </c>
      <c r="AF663" s="20" t="str">
        <f t="shared" si="384"/>
        <v/>
      </c>
      <c r="AG663" s="20" t="str">
        <f>IF(E663="","",SUM($AF$9:AF663))</f>
        <v/>
      </c>
      <c r="AH663" s="43" t="str">
        <f t="shared" si="385"/>
        <v/>
      </c>
      <c r="AI663" s="20" t="str">
        <f t="shared" si="386"/>
        <v/>
      </c>
      <c r="AJ663" s="20" t="str">
        <f t="shared" si="387"/>
        <v/>
      </c>
      <c r="AK663" s="20" t="str">
        <f t="shared" si="388"/>
        <v/>
      </c>
      <c r="AL663" s="20" t="str">
        <f>IF(E663="","",SUM( INDEX($I$9, 1) : I663))</f>
        <v/>
      </c>
      <c r="AM663" s="20" t="str">
        <f t="shared" si="389"/>
        <v/>
      </c>
      <c r="AN663" s="20" t="str">
        <f>IF(E663="","",SUM( INDEX($AM$9, 1) : AM663))</f>
        <v/>
      </c>
      <c r="AO663" s="43" t="str">
        <f t="shared" si="390"/>
        <v/>
      </c>
      <c r="AP663" s="43" t="str">
        <f t="shared" si="391"/>
        <v/>
      </c>
      <c r="AQ663" s="35" t="str">
        <f t="shared" si="392"/>
        <v/>
      </c>
      <c r="AR663" s="35" t="str">
        <f t="shared" si="393"/>
        <v/>
      </c>
      <c r="AS663" s="35" t="str">
        <f t="shared" si="394"/>
        <v/>
      </c>
      <c r="AT663" s="35" t="str">
        <f t="shared" si="395"/>
        <v/>
      </c>
      <c r="AU663" s="35" t="str">
        <f t="shared" si="396"/>
        <v/>
      </c>
      <c r="AV663" s="35" t="str">
        <f t="shared" si="397"/>
        <v/>
      </c>
      <c r="AW663" s="58" t="str">
        <f t="shared" si="398"/>
        <v/>
      </c>
      <c r="AX663" s="62" t="str">
        <f t="shared" si="399"/>
        <v/>
      </c>
      <c r="AY663" s="62" t="str">
        <f t="shared" si="400"/>
        <v/>
      </c>
      <c r="AZ663" s="62" t="str">
        <f t="shared" si="401"/>
        <v/>
      </c>
      <c r="BA663" s="62" t="str">
        <f t="shared" si="402"/>
        <v/>
      </c>
      <c r="BB663" s="62" t="str">
        <f t="shared" si="403"/>
        <v/>
      </c>
      <c r="BC663" s="62" t="str">
        <f t="shared" si="404"/>
        <v/>
      </c>
      <c r="BD663" s="69" t="str">
        <f t="shared" si="405"/>
        <v/>
      </c>
      <c r="BE663" s="69" t="str">
        <f t="shared" si="406"/>
        <v/>
      </c>
      <c r="BF663" s="69" t="str">
        <f>IF(Z663=Z664,"",SUM(AW$9:AW663)-SUM(BF$9:BF662))</f>
        <v/>
      </c>
      <c r="BG663" s="12">
        <f t="shared" si="371"/>
        <v>655</v>
      </c>
    </row>
    <row r="664" spans="1:59" ht="20.100000000000001" customHeight="1">
      <c r="A664" s="13">
        <f t="shared" si="370"/>
        <v>656</v>
      </c>
      <c r="B664" s="153"/>
      <c r="C664" s="33"/>
      <c r="D664" s="33"/>
      <c r="E664" s="154"/>
      <c r="F664" s="155"/>
      <c r="G664" s="156"/>
      <c r="H664" s="19" t="str">
        <f t="shared" si="372"/>
        <v/>
      </c>
      <c r="I664" s="157"/>
      <c r="J664" s="19" t="str">
        <f t="shared" si="373"/>
        <v/>
      </c>
      <c r="K664" s="33"/>
      <c r="L664" s="34"/>
      <c r="M664" s="34"/>
      <c r="N664" s="19" t="str">
        <f t="shared" si="374"/>
        <v/>
      </c>
      <c r="O664" s="157"/>
      <c r="P664" s="19" t="str">
        <f t="shared" si="375"/>
        <v/>
      </c>
      <c r="Q664" s="19" t="str">
        <f t="shared" si="376"/>
        <v/>
      </c>
      <c r="R664" s="22"/>
      <c r="S664" s="33"/>
      <c r="T664" s="35" t="str">
        <f>IF(E664="","",Instructions!$B$5)</f>
        <v/>
      </c>
      <c r="U664" s="75" t="str">
        <f>IF(E664="","",Instructions!$C$5)</f>
        <v/>
      </c>
      <c r="V664" s="87" t="str">
        <f t="shared" si="377"/>
        <v/>
      </c>
      <c r="W664" s="72" t="str">
        <f>IF(E664="","",VLOOKUP(D664,Supervisors!$B$9:$F$32,5,FALSE))</f>
        <v/>
      </c>
      <c r="X664" s="72" t="str">
        <f>IF(E664="","",VLOOKUP(D664,Supervisors!$B$9:$G$32,6,FALSE))</f>
        <v/>
      </c>
      <c r="Y664" s="20" t="str">
        <f t="shared" si="378"/>
        <v/>
      </c>
      <c r="Z664" s="20" t="str">
        <f t="shared" si="379"/>
        <v/>
      </c>
      <c r="AA664" s="20" t="str">
        <f t="shared" si="380"/>
        <v/>
      </c>
      <c r="AB664" s="20" t="str">
        <f t="shared" si="381"/>
        <v/>
      </c>
      <c r="AC664" s="20" t="str">
        <f t="shared" si="382"/>
        <v/>
      </c>
      <c r="AD664" s="20" t="str">
        <f t="shared" si="383"/>
        <v/>
      </c>
      <c r="AE664" s="20" t="str">
        <f>IF(E664="","",SUM( INDEX( $H$9, 1) : H664))</f>
        <v/>
      </c>
      <c r="AF664" s="20" t="str">
        <f t="shared" si="384"/>
        <v/>
      </c>
      <c r="AG664" s="20" t="str">
        <f>IF(E664="","",SUM($AF$9:AF664))</f>
        <v/>
      </c>
      <c r="AH664" s="43" t="str">
        <f t="shared" si="385"/>
        <v/>
      </c>
      <c r="AI664" s="20" t="str">
        <f t="shared" si="386"/>
        <v/>
      </c>
      <c r="AJ664" s="20" t="str">
        <f t="shared" si="387"/>
        <v/>
      </c>
      <c r="AK664" s="20" t="str">
        <f t="shared" si="388"/>
        <v/>
      </c>
      <c r="AL664" s="20" t="str">
        <f>IF(E664="","",SUM( INDEX($I$9, 1) : I664))</f>
        <v/>
      </c>
      <c r="AM664" s="20" t="str">
        <f t="shared" si="389"/>
        <v/>
      </c>
      <c r="AN664" s="20" t="str">
        <f>IF(E664="","",SUM( INDEX($AM$9, 1) : AM664))</f>
        <v/>
      </c>
      <c r="AO664" s="43" t="str">
        <f t="shared" si="390"/>
        <v/>
      </c>
      <c r="AP664" s="43" t="str">
        <f t="shared" si="391"/>
        <v/>
      </c>
      <c r="AQ664" s="35" t="str">
        <f t="shared" si="392"/>
        <v/>
      </c>
      <c r="AR664" s="35" t="str">
        <f t="shared" si="393"/>
        <v/>
      </c>
      <c r="AS664" s="35" t="str">
        <f t="shared" si="394"/>
        <v/>
      </c>
      <c r="AT664" s="35" t="str">
        <f t="shared" si="395"/>
        <v/>
      </c>
      <c r="AU664" s="35" t="str">
        <f t="shared" si="396"/>
        <v/>
      </c>
      <c r="AV664" s="35" t="str">
        <f t="shared" si="397"/>
        <v/>
      </c>
      <c r="AW664" s="58" t="str">
        <f t="shared" si="398"/>
        <v/>
      </c>
      <c r="AX664" s="62" t="str">
        <f t="shared" si="399"/>
        <v/>
      </c>
      <c r="AY664" s="62" t="str">
        <f t="shared" si="400"/>
        <v/>
      </c>
      <c r="AZ664" s="62" t="str">
        <f t="shared" si="401"/>
        <v/>
      </c>
      <c r="BA664" s="62" t="str">
        <f t="shared" si="402"/>
        <v/>
      </c>
      <c r="BB664" s="62" t="str">
        <f t="shared" si="403"/>
        <v/>
      </c>
      <c r="BC664" s="62" t="str">
        <f t="shared" si="404"/>
        <v/>
      </c>
      <c r="BD664" s="69" t="str">
        <f t="shared" si="405"/>
        <v/>
      </c>
      <c r="BE664" s="69" t="str">
        <f t="shared" si="406"/>
        <v/>
      </c>
      <c r="BF664" s="69" t="str">
        <f>IF(Z664=Z665,"",SUM(AW$9:AW664)-SUM(BF$9:BF663))</f>
        <v/>
      </c>
      <c r="BG664" s="12">
        <f t="shared" si="371"/>
        <v>656</v>
      </c>
    </row>
    <row r="665" spans="1:59" ht="20.100000000000001" customHeight="1">
      <c r="A665" s="13">
        <f t="shared" si="370"/>
        <v>657</v>
      </c>
      <c r="B665" s="153"/>
      <c r="C665" s="33"/>
      <c r="D665" s="33"/>
      <c r="E665" s="154"/>
      <c r="F665" s="155"/>
      <c r="G665" s="156"/>
      <c r="H665" s="19" t="str">
        <f t="shared" si="372"/>
        <v/>
      </c>
      <c r="I665" s="157"/>
      <c r="J665" s="19" t="str">
        <f t="shared" si="373"/>
        <v/>
      </c>
      <c r="K665" s="33"/>
      <c r="L665" s="34"/>
      <c r="M665" s="34"/>
      <c r="N665" s="19" t="str">
        <f t="shared" si="374"/>
        <v/>
      </c>
      <c r="O665" s="157"/>
      <c r="P665" s="19" t="str">
        <f t="shared" si="375"/>
        <v/>
      </c>
      <c r="Q665" s="19" t="str">
        <f t="shared" si="376"/>
        <v/>
      </c>
      <c r="R665" s="22"/>
      <c r="S665" s="33"/>
      <c r="T665" s="35" t="str">
        <f>IF(E665="","",Instructions!$B$5)</f>
        <v/>
      </c>
      <c r="U665" s="75" t="str">
        <f>IF(E665="","",Instructions!$C$5)</f>
        <v/>
      </c>
      <c r="V665" s="87" t="str">
        <f t="shared" si="377"/>
        <v/>
      </c>
      <c r="W665" s="72" t="str">
        <f>IF(E665="","",VLOOKUP(D665,Supervisors!$B$9:$F$32,5,FALSE))</f>
        <v/>
      </c>
      <c r="X665" s="72" t="str">
        <f>IF(E665="","",VLOOKUP(D665,Supervisors!$B$9:$G$32,6,FALSE))</f>
        <v/>
      </c>
      <c r="Y665" s="20" t="str">
        <f t="shared" si="378"/>
        <v/>
      </c>
      <c r="Z665" s="20" t="str">
        <f t="shared" si="379"/>
        <v/>
      </c>
      <c r="AA665" s="20" t="str">
        <f t="shared" si="380"/>
        <v/>
      </c>
      <c r="AB665" s="20" t="str">
        <f t="shared" si="381"/>
        <v/>
      </c>
      <c r="AC665" s="20" t="str">
        <f t="shared" si="382"/>
        <v/>
      </c>
      <c r="AD665" s="20" t="str">
        <f t="shared" si="383"/>
        <v/>
      </c>
      <c r="AE665" s="20" t="str">
        <f>IF(E665="","",SUM( INDEX( $H$9, 1) : H665))</f>
        <v/>
      </c>
      <c r="AF665" s="20" t="str">
        <f t="shared" si="384"/>
        <v/>
      </c>
      <c r="AG665" s="20" t="str">
        <f>IF(E665="","",SUM($AF$9:AF665))</f>
        <v/>
      </c>
      <c r="AH665" s="43" t="str">
        <f t="shared" si="385"/>
        <v/>
      </c>
      <c r="AI665" s="20" t="str">
        <f t="shared" si="386"/>
        <v/>
      </c>
      <c r="AJ665" s="20" t="str">
        <f t="shared" si="387"/>
        <v/>
      </c>
      <c r="AK665" s="20" t="str">
        <f t="shared" si="388"/>
        <v/>
      </c>
      <c r="AL665" s="20" t="str">
        <f>IF(E665="","",SUM( INDEX($I$9, 1) : I665))</f>
        <v/>
      </c>
      <c r="AM665" s="20" t="str">
        <f t="shared" si="389"/>
        <v/>
      </c>
      <c r="AN665" s="20" t="str">
        <f>IF(E665="","",SUM( INDEX($AM$9, 1) : AM665))</f>
        <v/>
      </c>
      <c r="AO665" s="43" t="str">
        <f t="shared" si="390"/>
        <v/>
      </c>
      <c r="AP665" s="43" t="str">
        <f t="shared" si="391"/>
        <v/>
      </c>
      <c r="AQ665" s="35" t="str">
        <f t="shared" si="392"/>
        <v/>
      </c>
      <c r="AR665" s="35" t="str">
        <f t="shared" si="393"/>
        <v/>
      </c>
      <c r="AS665" s="35" t="str">
        <f t="shared" si="394"/>
        <v/>
      </c>
      <c r="AT665" s="35" t="str">
        <f t="shared" si="395"/>
        <v/>
      </c>
      <c r="AU665" s="35" t="str">
        <f t="shared" si="396"/>
        <v/>
      </c>
      <c r="AV665" s="35" t="str">
        <f t="shared" si="397"/>
        <v/>
      </c>
      <c r="AW665" s="58" t="str">
        <f t="shared" si="398"/>
        <v/>
      </c>
      <c r="AX665" s="62" t="str">
        <f t="shared" si="399"/>
        <v/>
      </c>
      <c r="AY665" s="62" t="str">
        <f t="shared" si="400"/>
        <v/>
      </c>
      <c r="AZ665" s="62" t="str">
        <f t="shared" si="401"/>
        <v/>
      </c>
      <c r="BA665" s="62" t="str">
        <f t="shared" si="402"/>
        <v/>
      </c>
      <c r="BB665" s="62" t="str">
        <f t="shared" si="403"/>
        <v/>
      </c>
      <c r="BC665" s="62" t="str">
        <f t="shared" si="404"/>
        <v/>
      </c>
      <c r="BD665" s="69" t="str">
        <f t="shared" si="405"/>
        <v/>
      </c>
      <c r="BE665" s="69" t="str">
        <f t="shared" si="406"/>
        <v/>
      </c>
      <c r="BF665" s="69" t="str">
        <f>IF(Z665=Z666,"",SUM(AW$9:AW665)-SUM(BF$9:BF664))</f>
        <v/>
      </c>
      <c r="BG665" s="12">
        <f t="shared" si="371"/>
        <v>657</v>
      </c>
    </row>
    <row r="666" spans="1:59" ht="20.100000000000001" customHeight="1">
      <c r="A666" s="13">
        <f t="shared" si="370"/>
        <v>658</v>
      </c>
      <c r="B666" s="153"/>
      <c r="C666" s="33"/>
      <c r="D666" s="33"/>
      <c r="E666" s="154"/>
      <c r="F666" s="155"/>
      <c r="G666" s="156"/>
      <c r="H666" s="19" t="str">
        <f t="shared" si="372"/>
        <v/>
      </c>
      <c r="I666" s="157"/>
      <c r="J666" s="19" t="str">
        <f t="shared" si="373"/>
        <v/>
      </c>
      <c r="K666" s="33"/>
      <c r="L666" s="34"/>
      <c r="M666" s="34"/>
      <c r="N666" s="19" t="str">
        <f t="shared" si="374"/>
        <v/>
      </c>
      <c r="O666" s="157"/>
      <c r="P666" s="19" t="str">
        <f t="shared" si="375"/>
        <v/>
      </c>
      <c r="Q666" s="19" t="str">
        <f t="shared" si="376"/>
        <v/>
      </c>
      <c r="R666" s="22"/>
      <c r="S666" s="33"/>
      <c r="T666" s="35" t="str">
        <f>IF(E666="","",Instructions!$B$5)</f>
        <v/>
      </c>
      <c r="U666" s="75" t="str">
        <f>IF(E666="","",Instructions!$C$5)</f>
        <v/>
      </c>
      <c r="V666" s="87" t="str">
        <f t="shared" si="377"/>
        <v/>
      </c>
      <c r="W666" s="72" t="str">
        <f>IF(E666="","",VLOOKUP(D666,Supervisors!$B$9:$F$32,5,FALSE))</f>
        <v/>
      </c>
      <c r="X666" s="72" t="str">
        <f>IF(E666="","",VLOOKUP(D666,Supervisors!$B$9:$G$32,6,FALSE))</f>
        <v/>
      </c>
      <c r="Y666" s="20" t="str">
        <f t="shared" si="378"/>
        <v/>
      </c>
      <c r="Z666" s="20" t="str">
        <f t="shared" si="379"/>
        <v/>
      </c>
      <c r="AA666" s="20" t="str">
        <f t="shared" si="380"/>
        <v/>
      </c>
      <c r="AB666" s="20" t="str">
        <f t="shared" si="381"/>
        <v/>
      </c>
      <c r="AC666" s="20" t="str">
        <f t="shared" si="382"/>
        <v/>
      </c>
      <c r="AD666" s="20" t="str">
        <f t="shared" si="383"/>
        <v/>
      </c>
      <c r="AE666" s="20" t="str">
        <f>IF(E666="","",SUM( INDEX( $H$9, 1) : H666))</f>
        <v/>
      </c>
      <c r="AF666" s="20" t="str">
        <f t="shared" si="384"/>
        <v/>
      </c>
      <c r="AG666" s="20" t="str">
        <f>IF(E666="","",SUM($AF$9:AF666))</f>
        <v/>
      </c>
      <c r="AH666" s="43" t="str">
        <f t="shared" si="385"/>
        <v/>
      </c>
      <c r="AI666" s="20" t="str">
        <f t="shared" si="386"/>
        <v/>
      </c>
      <c r="AJ666" s="20" t="str">
        <f t="shared" si="387"/>
        <v/>
      </c>
      <c r="AK666" s="20" t="str">
        <f t="shared" si="388"/>
        <v/>
      </c>
      <c r="AL666" s="20" t="str">
        <f>IF(E666="","",SUM( INDEX($I$9, 1) : I666))</f>
        <v/>
      </c>
      <c r="AM666" s="20" t="str">
        <f t="shared" si="389"/>
        <v/>
      </c>
      <c r="AN666" s="20" t="str">
        <f>IF(E666="","",SUM( INDEX($AM$9, 1) : AM666))</f>
        <v/>
      </c>
      <c r="AO666" s="43" t="str">
        <f t="shared" si="390"/>
        <v/>
      </c>
      <c r="AP666" s="43" t="str">
        <f t="shared" si="391"/>
        <v/>
      </c>
      <c r="AQ666" s="35" t="str">
        <f t="shared" si="392"/>
        <v/>
      </c>
      <c r="AR666" s="35" t="str">
        <f t="shared" si="393"/>
        <v/>
      </c>
      <c r="AS666" s="35" t="str">
        <f t="shared" si="394"/>
        <v/>
      </c>
      <c r="AT666" s="35" t="str">
        <f t="shared" si="395"/>
        <v/>
      </c>
      <c r="AU666" s="35" t="str">
        <f t="shared" si="396"/>
        <v/>
      </c>
      <c r="AV666" s="35" t="str">
        <f t="shared" si="397"/>
        <v/>
      </c>
      <c r="AW666" s="58" t="str">
        <f t="shared" si="398"/>
        <v/>
      </c>
      <c r="AX666" s="62" t="str">
        <f t="shared" si="399"/>
        <v/>
      </c>
      <c r="AY666" s="62" t="str">
        <f t="shared" si="400"/>
        <v/>
      </c>
      <c r="AZ666" s="62" t="str">
        <f t="shared" si="401"/>
        <v/>
      </c>
      <c r="BA666" s="62" t="str">
        <f t="shared" si="402"/>
        <v/>
      </c>
      <c r="BB666" s="62" t="str">
        <f t="shared" si="403"/>
        <v/>
      </c>
      <c r="BC666" s="62" t="str">
        <f t="shared" si="404"/>
        <v/>
      </c>
      <c r="BD666" s="69" t="str">
        <f t="shared" si="405"/>
        <v/>
      </c>
      <c r="BE666" s="69" t="str">
        <f t="shared" si="406"/>
        <v/>
      </c>
      <c r="BF666" s="69" t="str">
        <f>IF(Z666=Z667,"",SUM(AW$9:AW666)-SUM(BF$9:BF665))</f>
        <v/>
      </c>
      <c r="BG666" s="12">
        <f t="shared" si="371"/>
        <v>658</v>
      </c>
    </row>
    <row r="667" spans="1:59" ht="20.100000000000001" customHeight="1">
      <c r="A667" s="13">
        <f t="shared" si="370"/>
        <v>659</v>
      </c>
      <c r="B667" s="153"/>
      <c r="C667" s="33"/>
      <c r="D667" s="33"/>
      <c r="E667" s="154"/>
      <c r="F667" s="155"/>
      <c r="G667" s="156"/>
      <c r="H667" s="19" t="str">
        <f t="shared" si="372"/>
        <v/>
      </c>
      <c r="I667" s="157"/>
      <c r="J667" s="19" t="str">
        <f t="shared" si="373"/>
        <v/>
      </c>
      <c r="K667" s="33"/>
      <c r="L667" s="34"/>
      <c r="M667" s="34"/>
      <c r="N667" s="19" t="str">
        <f t="shared" si="374"/>
        <v/>
      </c>
      <c r="O667" s="157"/>
      <c r="P667" s="19" t="str">
        <f t="shared" si="375"/>
        <v/>
      </c>
      <c r="Q667" s="19" t="str">
        <f t="shared" si="376"/>
        <v/>
      </c>
      <c r="R667" s="22"/>
      <c r="S667" s="33"/>
      <c r="T667" s="35" t="str">
        <f>IF(E667="","",Instructions!$B$5)</f>
        <v/>
      </c>
      <c r="U667" s="75" t="str">
        <f>IF(E667="","",Instructions!$C$5)</f>
        <v/>
      </c>
      <c r="V667" s="87" t="str">
        <f t="shared" si="377"/>
        <v/>
      </c>
      <c r="W667" s="72" t="str">
        <f>IF(E667="","",VLOOKUP(D667,Supervisors!$B$9:$F$32,5,FALSE))</f>
        <v/>
      </c>
      <c r="X667" s="72" t="str">
        <f>IF(E667="","",VLOOKUP(D667,Supervisors!$B$9:$G$32,6,FALSE))</f>
        <v/>
      </c>
      <c r="Y667" s="20" t="str">
        <f t="shared" si="378"/>
        <v/>
      </c>
      <c r="Z667" s="20" t="str">
        <f t="shared" si="379"/>
        <v/>
      </c>
      <c r="AA667" s="20" t="str">
        <f t="shared" si="380"/>
        <v/>
      </c>
      <c r="AB667" s="20" t="str">
        <f t="shared" si="381"/>
        <v/>
      </c>
      <c r="AC667" s="20" t="str">
        <f t="shared" si="382"/>
        <v/>
      </c>
      <c r="AD667" s="20" t="str">
        <f t="shared" si="383"/>
        <v/>
      </c>
      <c r="AE667" s="20" t="str">
        <f>IF(E667="","",SUM( INDEX( $H$9, 1) : H667))</f>
        <v/>
      </c>
      <c r="AF667" s="20" t="str">
        <f t="shared" si="384"/>
        <v/>
      </c>
      <c r="AG667" s="20" t="str">
        <f>IF(E667="","",SUM($AF$9:AF667))</f>
        <v/>
      </c>
      <c r="AH667" s="43" t="str">
        <f t="shared" si="385"/>
        <v/>
      </c>
      <c r="AI667" s="20" t="str">
        <f t="shared" si="386"/>
        <v/>
      </c>
      <c r="AJ667" s="20" t="str">
        <f t="shared" si="387"/>
        <v/>
      </c>
      <c r="AK667" s="20" t="str">
        <f t="shared" si="388"/>
        <v/>
      </c>
      <c r="AL667" s="20" t="str">
        <f>IF(E667="","",SUM( INDEX($I$9, 1) : I667))</f>
        <v/>
      </c>
      <c r="AM667" s="20" t="str">
        <f t="shared" si="389"/>
        <v/>
      </c>
      <c r="AN667" s="20" t="str">
        <f>IF(E667="","",SUM( INDEX($AM$9, 1) : AM667))</f>
        <v/>
      </c>
      <c r="AO667" s="43" t="str">
        <f t="shared" si="390"/>
        <v/>
      </c>
      <c r="AP667" s="43" t="str">
        <f t="shared" si="391"/>
        <v/>
      </c>
      <c r="AQ667" s="35" t="str">
        <f t="shared" si="392"/>
        <v/>
      </c>
      <c r="AR667" s="35" t="str">
        <f t="shared" si="393"/>
        <v/>
      </c>
      <c r="AS667" s="35" t="str">
        <f t="shared" si="394"/>
        <v/>
      </c>
      <c r="AT667" s="35" t="str">
        <f t="shared" si="395"/>
        <v/>
      </c>
      <c r="AU667" s="35" t="str">
        <f t="shared" si="396"/>
        <v/>
      </c>
      <c r="AV667" s="35" t="str">
        <f t="shared" si="397"/>
        <v/>
      </c>
      <c r="AW667" s="58" t="str">
        <f t="shared" si="398"/>
        <v/>
      </c>
      <c r="AX667" s="62" t="str">
        <f t="shared" si="399"/>
        <v/>
      </c>
      <c r="AY667" s="62" t="str">
        <f t="shared" si="400"/>
        <v/>
      </c>
      <c r="AZ667" s="62" t="str">
        <f t="shared" si="401"/>
        <v/>
      </c>
      <c r="BA667" s="62" t="str">
        <f t="shared" si="402"/>
        <v/>
      </c>
      <c r="BB667" s="62" t="str">
        <f t="shared" si="403"/>
        <v/>
      </c>
      <c r="BC667" s="62" t="str">
        <f t="shared" si="404"/>
        <v/>
      </c>
      <c r="BD667" s="69" t="str">
        <f t="shared" si="405"/>
        <v/>
      </c>
      <c r="BE667" s="69" t="str">
        <f t="shared" si="406"/>
        <v/>
      </c>
      <c r="BF667" s="69" t="str">
        <f>IF(Z667=Z668,"",SUM(AW$9:AW667)-SUM(BF$9:BF666))</f>
        <v/>
      </c>
      <c r="BG667" s="12">
        <f t="shared" si="371"/>
        <v>659</v>
      </c>
    </row>
    <row r="668" spans="1:59" ht="20.100000000000001" customHeight="1">
      <c r="A668" s="13">
        <f t="shared" si="370"/>
        <v>660</v>
      </c>
      <c r="B668" s="153"/>
      <c r="C668" s="33"/>
      <c r="D668" s="33"/>
      <c r="E668" s="154"/>
      <c r="F668" s="155"/>
      <c r="G668" s="156"/>
      <c r="H668" s="19" t="str">
        <f t="shared" si="372"/>
        <v/>
      </c>
      <c r="I668" s="157"/>
      <c r="J668" s="19" t="str">
        <f t="shared" si="373"/>
        <v/>
      </c>
      <c r="K668" s="33"/>
      <c r="L668" s="34"/>
      <c r="M668" s="34"/>
      <c r="N668" s="19" t="str">
        <f t="shared" si="374"/>
        <v/>
      </c>
      <c r="O668" s="157"/>
      <c r="P668" s="19" t="str">
        <f t="shared" si="375"/>
        <v/>
      </c>
      <c r="Q668" s="19" t="str">
        <f t="shared" si="376"/>
        <v/>
      </c>
      <c r="R668" s="22"/>
      <c r="S668" s="33"/>
      <c r="T668" s="35" t="str">
        <f>IF(E668="","",Instructions!$B$5)</f>
        <v/>
      </c>
      <c r="U668" s="75" t="str">
        <f>IF(E668="","",Instructions!$C$5)</f>
        <v/>
      </c>
      <c r="V668" s="87" t="str">
        <f t="shared" si="377"/>
        <v/>
      </c>
      <c r="W668" s="72" t="str">
        <f>IF(E668="","",VLOOKUP(D668,Supervisors!$B$9:$F$32,5,FALSE))</f>
        <v/>
      </c>
      <c r="X668" s="72" t="str">
        <f>IF(E668="","",VLOOKUP(D668,Supervisors!$B$9:$G$32,6,FALSE))</f>
        <v/>
      </c>
      <c r="Y668" s="20" t="str">
        <f t="shared" si="378"/>
        <v/>
      </c>
      <c r="Z668" s="20" t="str">
        <f t="shared" si="379"/>
        <v/>
      </c>
      <c r="AA668" s="20" t="str">
        <f t="shared" si="380"/>
        <v/>
      </c>
      <c r="AB668" s="20" t="str">
        <f t="shared" si="381"/>
        <v/>
      </c>
      <c r="AC668" s="20" t="str">
        <f t="shared" si="382"/>
        <v/>
      </c>
      <c r="AD668" s="20" t="str">
        <f t="shared" si="383"/>
        <v/>
      </c>
      <c r="AE668" s="20" t="str">
        <f>IF(E668="","",SUM( INDEX( $H$9, 1) : H668))</f>
        <v/>
      </c>
      <c r="AF668" s="20" t="str">
        <f t="shared" si="384"/>
        <v/>
      </c>
      <c r="AG668" s="20" t="str">
        <f>IF(E668="","",SUM($AF$9:AF668))</f>
        <v/>
      </c>
      <c r="AH668" s="43" t="str">
        <f t="shared" si="385"/>
        <v/>
      </c>
      <c r="AI668" s="20" t="str">
        <f t="shared" si="386"/>
        <v/>
      </c>
      <c r="AJ668" s="20" t="str">
        <f t="shared" si="387"/>
        <v/>
      </c>
      <c r="AK668" s="20" t="str">
        <f t="shared" si="388"/>
        <v/>
      </c>
      <c r="AL668" s="20" t="str">
        <f>IF(E668="","",SUM( INDEX($I$9, 1) : I668))</f>
        <v/>
      </c>
      <c r="AM668" s="20" t="str">
        <f t="shared" si="389"/>
        <v/>
      </c>
      <c r="AN668" s="20" t="str">
        <f>IF(E668="","",SUM( INDEX($AM$9, 1) : AM668))</f>
        <v/>
      </c>
      <c r="AO668" s="43" t="str">
        <f t="shared" si="390"/>
        <v/>
      </c>
      <c r="AP668" s="43" t="str">
        <f t="shared" si="391"/>
        <v/>
      </c>
      <c r="AQ668" s="35" t="str">
        <f t="shared" si="392"/>
        <v/>
      </c>
      <c r="AR668" s="35" t="str">
        <f t="shared" si="393"/>
        <v/>
      </c>
      <c r="AS668" s="35" t="str">
        <f t="shared" si="394"/>
        <v/>
      </c>
      <c r="AT668" s="35" t="str">
        <f t="shared" si="395"/>
        <v/>
      </c>
      <c r="AU668" s="35" t="str">
        <f t="shared" si="396"/>
        <v/>
      </c>
      <c r="AV668" s="35" t="str">
        <f t="shared" si="397"/>
        <v/>
      </c>
      <c r="AW668" s="58" t="str">
        <f t="shared" si="398"/>
        <v/>
      </c>
      <c r="AX668" s="62" t="str">
        <f t="shared" si="399"/>
        <v/>
      </c>
      <c r="AY668" s="62" t="str">
        <f t="shared" si="400"/>
        <v/>
      </c>
      <c r="AZ668" s="62" t="str">
        <f t="shared" si="401"/>
        <v/>
      </c>
      <c r="BA668" s="62" t="str">
        <f t="shared" si="402"/>
        <v/>
      </c>
      <c r="BB668" s="62" t="str">
        <f t="shared" si="403"/>
        <v/>
      </c>
      <c r="BC668" s="62" t="str">
        <f t="shared" si="404"/>
        <v/>
      </c>
      <c r="BD668" s="69" t="str">
        <f t="shared" si="405"/>
        <v/>
      </c>
      <c r="BE668" s="69" t="str">
        <f t="shared" si="406"/>
        <v/>
      </c>
      <c r="BF668" s="69" t="str">
        <f>IF(Z668=Z669,"",SUM(AW$9:AW668)-SUM(BF$9:BF667))</f>
        <v/>
      </c>
      <c r="BG668" s="12">
        <f t="shared" si="371"/>
        <v>660</v>
      </c>
    </row>
    <row r="669" spans="1:59" ht="20.100000000000001" customHeight="1">
      <c r="A669" s="13">
        <f t="shared" si="370"/>
        <v>661</v>
      </c>
      <c r="B669" s="153"/>
      <c r="C669" s="33"/>
      <c r="D669" s="33"/>
      <c r="E669" s="154"/>
      <c r="F669" s="155"/>
      <c r="G669" s="156"/>
      <c r="H669" s="19" t="str">
        <f t="shared" si="372"/>
        <v/>
      </c>
      <c r="I669" s="157"/>
      <c r="J669" s="19" t="str">
        <f t="shared" si="373"/>
        <v/>
      </c>
      <c r="K669" s="33"/>
      <c r="L669" s="34"/>
      <c r="M669" s="34"/>
      <c r="N669" s="19" t="str">
        <f t="shared" si="374"/>
        <v/>
      </c>
      <c r="O669" s="157"/>
      <c r="P669" s="19" t="str">
        <f t="shared" si="375"/>
        <v/>
      </c>
      <c r="Q669" s="19" t="str">
        <f t="shared" si="376"/>
        <v/>
      </c>
      <c r="R669" s="22"/>
      <c r="S669" s="33"/>
      <c r="T669" s="35" t="str">
        <f>IF(E669="","",Instructions!$B$5)</f>
        <v/>
      </c>
      <c r="U669" s="75" t="str">
        <f>IF(E669="","",Instructions!$C$5)</f>
        <v/>
      </c>
      <c r="V669" s="87" t="str">
        <f t="shared" si="377"/>
        <v/>
      </c>
      <c r="W669" s="72" t="str">
        <f>IF(E669="","",VLOOKUP(D669,Supervisors!$B$9:$F$32,5,FALSE))</f>
        <v/>
      </c>
      <c r="X669" s="72" t="str">
        <f>IF(E669="","",VLOOKUP(D669,Supervisors!$B$9:$G$32,6,FALSE))</f>
        <v/>
      </c>
      <c r="Y669" s="20" t="str">
        <f t="shared" si="378"/>
        <v/>
      </c>
      <c r="Z669" s="20" t="str">
        <f t="shared" si="379"/>
        <v/>
      </c>
      <c r="AA669" s="20" t="str">
        <f t="shared" si="380"/>
        <v/>
      </c>
      <c r="AB669" s="20" t="str">
        <f t="shared" si="381"/>
        <v/>
      </c>
      <c r="AC669" s="20" t="str">
        <f t="shared" si="382"/>
        <v/>
      </c>
      <c r="AD669" s="20" t="str">
        <f t="shared" si="383"/>
        <v/>
      </c>
      <c r="AE669" s="20" t="str">
        <f>IF(E669="","",SUM( INDEX( $H$9, 1) : H669))</f>
        <v/>
      </c>
      <c r="AF669" s="20" t="str">
        <f t="shared" si="384"/>
        <v/>
      </c>
      <c r="AG669" s="20" t="str">
        <f>IF(E669="","",SUM($AF$9:AF669))</f>
        <v/>
      </c>
      <c r="AH669" s="43" t="str">
        <f t="shared" si="385"/>
        <v/>
      </c>
      <c r="AI669" s="20" t="str">
        <f t="shared" si="386"/>
        <v/>
      </c>
      <c r="AJ669" s="20" t="str">
        <f t="shared" si="387"/>
        <v/>
      </c>
      <c r="AK669" s="20" t="str">
        <f t="shared" si="388"/>
        <v/>
      </c>
      <c r="AL669" s="20" t="str">
        <f>IF(E669="","",SUM( INDEX($I$9, 1) : I669))</f>
        <v/>
      </c>
      <c r="AM669" s="20" t="str">
        <f t="shared" si="389"/>
        <v/>
      </c>
      <c r="AN669" s="20" t="str">
        <f>IF(E669="","",SUM( INDEX($AM$9, 1) : AM669))</f>
        <v/>
      </c>
      <c r="AO669" s="43" t="str">
        <f t="shared" si="390"/>
        <v/>
      </c>
      <c r="AP669" s="43" t="str">
        <f t="shared" si="391"/>
        <v/>
      </c>
      <c r="AQ669" s="35" t="str">
        <f t="shared" si="392"/>
        <v/>
      </c>
      <c r="AR669" s="35" t="str">
        <f t="shared" si="393"/>
        <v/>
      </c>
      <c r="AS669" s="35" t="str">
        <f t="shared" si="394"/>
        <v/>
      </c>
      <c r="AT669" s="35" t="str">
        <f t="shared" si="395"/>
        <v/>
      </c>
      <c r="AU669" s="35" t="str">
        <f t="shared" si="396"/>
        <v/>
      </c>
      <c r="AV669" s="35" t="str">
        <f t="shared" si="397"/>
        <v/>
      </c>
      <c r="AW669" s="58" t="str">
        <f t="shared" si="398"/>
        <v/>
      </c>
      <c r="AX669" s="62" t="str">
        <f t="shared" si="399"/>
        <v/>
      </c>
      <c r="AY669" s="62" t="str">
        <f t="shared" si="400"/>
        <v/>
      </c>
      <c r="AZ669" s="62" t="str">
        <f t="shared" si="401"/>
        <v/>
      </c>
      <c r="BA669" s="62" t="str">
        <f t="shared" si="402"/>
        <v/>
      </c>
      <c r="BB669" s="62" t="str">
        <f t="shared" si="403"/>
        <v/>
      </c>
      <c r="BC669" s="62" t="str">
        <f t="shared" si="404"/>
        <v/>
      </c>
      <c r="BD669" s="69" t="str">
        <f t="shared" si="405"/>
        <v/>
      </c>
      <c r="BE669" s="69" t="str">
        <f t="shared" si="406"/>
        <v/>
      </c>
      <c r="BF669" s="69" t="str">
        <f>IF(Z669=Z670,"",SUM(AW$9:AW669)-SUM(BF$9:BF668))</f>
        <v/>
      </c>
      <c r="BG669" s="12">
        <f t="shared" si="371"/>
        <v>661</v>
      </c>
    </row>
    <row r="670" spans="1:59" ht="20.100000000000001" customHeight="1">
      <c r="A670" s="13">
        <f t="shared" si="370"/>
        <v>662</v>
      </c>
      <c r="B670" s="153"/>
      <c r="C670" s="33"/>
      <c r="D670" s="33"/>
      <c r="E670" s="154"/>
      <c r="F670" s="155"/>
      <c r="G670" s="156"/>
      <c r="H670" s="19" t="str">
        <f t="shared" si="372"/>
        <v/>
      </c>
      <c r="I670" s="157"/>
      <c r="J670" s="19" t="str">
        <f t="shared" si="373"/>
        <v/>
      </c>
      <c r="K670" s="33"/>
      <c r="L670" s="34"/>
      <c r="M670" s="34"/>
      <c r="N670" s="19" t="str">
        <f t="shared" si="374"/>
        <v/>
      </c>
      <c r="O670" s="157"/>
      <c r="P670" s="19" t="str">
        <f t="shared" si="375"/>
        <v/>
      </c>
      <c r="Q670" s="19" t="str">
        <f t="shared" si="376"/>
        <v/>
      </c>
      <c r="R670" s="22"/>
      <c r="S670" s="33"/>
      <c r="T670" s="35" t="str">
        <f>IF(E670="","",Instructions!$B$5)</f>
        <v/>
      </c>
      <c r="U670" s="75" t="str">
        <f>IF(E670="","",Instructions!$C$5)</f>
        <v/>
      </c>
      <c r="V670" s="87" t="str">
        <f t="shared" si="377"/>
        <v/>
      </c>
      <c r="W670" s="72" t="str">
        <f>IF(E670="","",VLOOKUP(D670,Supervisors!$B$9:$F$32,5,FALSE))</f>
        <v/>
      </c>
      <c r="X670" s="72" t="str">
        <f>IF(E670="","",VLOOKUP(D670,Supervisors!$B$9:$G$32,6,FALSE))</f>
        <v/>
      </c>
      <c r="Y670" s="20" t="str">
        <f t="shared" si="378"/>
        <v/>
      </c>
      <c r="Z670" s="20" t="str">
        <f t="shared" si="379"/>
        <v/>
      </c>
      <c r="AA670" s="20" t="str">
        <f t="shared" si="380"/>
        <v/>
      </c>
      <c r="AB670" s="20" t="str">
        <f t="shared" si="381"/>
        <v/>
      </c>
      <c r="AC670" s="20" t="str">
        <f t="shared" si="382"/>
        <v/>
      </c>
      <c r="AD670" s="20" t="str">
        <f t="shared" si="383"/>
        <v/>
      </c>
      <c r="AE670" s="20" t="str">
        <f>IF(E670="","",SUM( INDEX( $H$9, 1) : H670))</f>
        <v/>
      </c>
      <c r="AF670" s="20" t="str">
        <f t="shared" si="384"/>
        <v/>
      </c>
      <c r="AG670" s="20" t="str">
        <f>IF(E670="","",SUM($AF$9:AF670))</f>
        <v/>
      </c>
      <c r="AH670" s="43" t="str">
        <f t="shared" si="385"/>
        <v/>
      </c>
      <c r="AI670" s="20" t="str">
        <f t="shared" si="386"/>
        <v/>
      </c>
      <c r="AJ670" s="20" t="str">
        <f t="shared" si="387"/>
        <v/>
      </c>
      <c r="AK670" s="20" t="str">
        <f t="shared" si="388"/>
        <v/>
      </c>
      <c r="AL670" s="20" t="str">
        <f>IF(E670="","",SUM( INDEX($I$9, 1) : I670))</f>
        <v/>
      </c>
      <c r="AM670" s="20" t="str">
        <f t="shared" si="389"/>
        <v/>
      </c>
      <c r="AN670" s="20" t="str">
        <f>IF(E670="","",SUM( INDEX($AM$9, 1) : AM670))</f>
        <v/>
      </c>
      <c r="AO670" s="43" t="str">
        <f t="shared" si="390"/>
        <v/>
      </c>
      <c r="AP670" s="43" t="str">
        <f t="shared" si="391"/>
        <v/>
      </c>
      <c r="AQ670" s="35" t="str">
        <f t="shared" si="392"/>
        <v/>
      </c>
      <c r="AR670" s="35" t="str">
        <f t="shared" si="393"/>
        <v/>
      </c>
      <c r="AS670" s="35" t="str">
        <f t="shared" si="394"/>
        <v/>
      </c>
      <c r="AT670" s="35" t="str">
        <f t="shared" si="395"/>
        <v/>
      </c>
      <c r="AU670" s="35" t="str">
        <f t="shared" si="396"/>
        <v/>
      </c>
      <c r="AV670" s="35" t="str">
        <f t="shared" si="397"/>
        <v/>
      </c>
      <c r="AW670" s="58" t="str">
        <f t="shared" si="398"/>
        <v/>
      </c>
      <c r="AX670" s="62" t="str">
        <f t="shared" si="399"/>
        <v/>
      </c>
      <c r="AY670" s="62" t="str">
        <f t="shared" si="400"/>
        <v/>
      </c>
      <c r="AZ670" s="62" t="str">
        <f t="shared" si="401"/>
        <v/>
      </c>
      <c r="BA670" s="62" t="str">
        <f t="shared" si="402"/>
        <v/>
      </c>
      <c r="BB670" s="62" t="str">
        <f t="shared" si="403"/>
        <v/>
      </c>
      <c r="BC670" s="62" t="str">
        <f t="shared" si="404"/>
        <v/>
      </c>
      <c r="BD670" s="69" t="str">
        <f t="shared" si="405"/>
        <v/>
      </c>
      <c r="BE670" s="69" t="str">
        <f t="shared" si="406"/>
        <v/>
      </c>
      <c r="BF670" s="69" t="str">
        <f>IF(Z670=Z671,"",SUM(AW$9:AW670)-SUM(BF$9:BF669))</f>
        <v/>
      </c>
      <c r="BG670" s="12">
        <f t="shared" si="371"/>
        <v>662</v>
      </c>
    </row>
    <row r="671" spans="1:59" ht="20.100000000000001" customHeight="1">
      <c r="A671" s="13">
        <f t="shared" si="370"/>
        <v>663</v>
      </c>
      <c r="B671" s="153"/>
      <c r="C671" s="33"/>
      <c r="D671" s="33"/>
      <c r="E671" s="154"/>
      <c r="F671" s="155"/>
      <c r="G671" s="156"/>
      <c r="H671" s="19" t="str">
        <f t="shared" si="372"/>
        <v/>
      </c>
      <c r="I671" s="157"/>
      <c r="J671" s="19" t="str">
        <f t="shared" si="373"/>
        <v/>
      </c>
      <c r="K671" s="33"/>
      <c r="L671" s="34"/>
      <c r="M671" s="34"/>
      <c r="N671" s="19" t="str">
        <f t="shared" si="374"/>
        <v/>
      </c>
      <c r="O671" s="157"/>
      <c r="P671" s="19" t="str">
        <f t="shared" si="375"/>
        <v/>
      </c>
      <c r="Q671" s="19" t="str">
        <f t="shared" si="376"/>
        <v/>
      </c>
      <c r="R671" s="22"/>
      <c r="S671" s="33"/>
      <c r="T671" s="35" t="str">
        <f>IF(E671="","",Instructions!$B$5)</f>
        <v/>
      </c>
      <c r="U671" s="75" t="str">
        <f>IF(E671="","",Instructions!$C$5)</f>
        <v/>
      </c>
      <c r="V671" s="87" t="str">
        <f t="shared" si="377"/>
        <v/>
      </c>
      <c r="W671" s="72" t="str">
        <f>IF(E671="","",VLOOKUP(D671,Supervisors!$B$9:$F$32,5,FALSE))</f>
        <v/>
      </c>
      <c r="X671" s="72" t="str">
        <f>IF(E671="","",VLOOKUP(D671,Supervisors!$B$9:$G$32,6,FALSE))</f>
        <v/>
      </c>
      <c r="Y671" s="20" t="str">
        <f t="shared" si="378"/>
        <v/>
      </c>
      <c r="Z671" s="20" t="str">
        <f t="shared" si="379"/>
        <v/>
      </c>
      <c r="AA671" s="20" t="str">
        <f t="shared" si="380"/>
        <v/>
      </c>
      <c r="AB671" s="20" t="str">
        <f t="shared" si="381"/>
        <v/>
      </c>
      <c r="AC671" s="20" t="str">
        <f t="shared" si="382"/>
        <v/>
      </c>
      <c r="AD671" s="20" t="str">
        <f t="shared" si="383"/>
        <v/>
      </c>
      <c r="AE671" s="20" t="str">
        <f>IF(E671="","",SUM( INDEX( $H$9, 1) : H671))</f>
        <v/>
      </c>
      <c r="AF671" s="20" t="str">
        <f t="shared" si="384"/>
        <v/>
      </c>
      <c r="AG671" s="20" t="str">
        <f>IF(E671="","",SUM($AF$9:AF671))</f>
        <v/>
      </c>
      <c r="AH671" s="43" t="str">
        <f t="shared" si="385"/>
        <v/>
      </c>
      <c r="AI671" s="20" t="str">
        <f t="shared" si="386"/>
        <v/>
      </c>
      <c r="AJ671" s="20" t="str">
        <f t="shared" si="387"/>
        <v/>
      </c>
      <c r="AK671" s="20" t="str">
        <f t="shared" si="388"/>
        <v/>
      </c>
      <c r="AL671" s="20" t="str">
        <f>IF(E671="","",SUM( INDEX($I$9, 1) : I671))</f>
        <v/>
      </c>
      <c r="AM671" s="20" t="str">
        <f t="shared" si="389"/>
        <v/>
      </c>
      <c r="AN671" s="20" t="str">
        <f>IF(E671="","",SUM( INDEX($AM$9, 1) : AM671))</f>
        <v/>
      </c>
      <c r="AO671" s="43" t="str">
        <f t="shared" si="390"/>
        <v/>
      </c>
      <c r="AP671" s="43" t="str">
        <f t="shared" si="391"/>
        <v/>
      </c>
      <c r="AQ671" s="35" t="str">
        <f t="shared" si="392"/>
        <v/>
      </c>
      <c r="AR671" s="35" t="str">
        <f t="shared" si="393"/>
        <v/>
      </c>
      <c r="AS671" s="35" t="str">
        <f t="shared" si="394"/>
        <v/>
      </c>
      <c r="AT671" s="35" t="str">
        <f t="shared" si="395"/>
        <v/>
      </c>
      <c r="AU671" s="35" t="str">
        <f t="shared" si="396"/>
        <v/>
      </c>
      <c r="AV671" s="35" t="str">
        <f t="shared" si="397"/>
        <v/>
      </c>
      <c r="AW671" s="58" t="str">
        <f t="shared" si="398"/>
        <v/>
      </c>
      <c r="AX671" s="62" t="str">
        <f t="shared" si="399"/>
        <v/>
      </c>
      <c r="AY671" s="62" t="str">
        <f t="shared" si="400"/>
        <v/>
      </c>
      <c r="AZ671" s="62" t="str">
        <f t="shared" si="401"/>
        <v/>
      </c>
      <c r="BA671" s="62" t="str">
        <f t="shared" si="402"/>
        <v/>
      </c>
      <c r="BB671" s="62" t="str">
        <f t="shared" si="403"/>
        <v/>
      </c>
      <c r="BC671" s="62" t="str">
        <f t="shared" si="404"/>
        <v/>
      </c>
      <c r="BD671" s="69" t="str">
        <f t="shared" si="405"/>
        <v/>
      </c>
      <c r="BE671" s="69" t="str">
        <f t="shared" si="406"/>
        <v/>
      </c>
      <c r="BF671" s="69" t="str">
        <f>IF(Z671=Z672,"",SUM(AW$9:AW671)-SUM(BF$9:BF670))</f>
        <v/>
      </c>
      <c r="BG671" s="12">
        <f t="shared" si="371"/>
        <v>663</v>
      </c>
    </row>
    <row r="672" spans="1:59" ht="20.100000000000001" customHeight="1">
      <c r="A672" s="13">
        <f t="shared" si="370"/>
        <v>664</v>
      </c>
      <c r="B672" s="153"/>
      <c r="C672" s="33"/>
      <c r="D672" s="33"/>
      <c r="E672" s="154"/>
      <c r="F672" s="155"/>
      <c r="G672" s="156"/>
      <c r="H672" s="19" t="str">
        <f t="shared" si="372"/>
        <v/>
      </c>
      <c r="I672" s="157"/>
      <c r="J672" s="19" t="str">
        <f t="shared" si="373"/>
        <v/>
      </c>
      <c r="K672" s="33"/>
      <c r="L672" s="34"/>
      <c r="M672" s="34"/>
      <c r="N672" s="19" t="str">
        <f t="shared" si="374"/>
        <v/>
      </c>
      <c r="O672" s="157"/>
      <c r="P672" s="19" t="str">
        <f t="shared" si="375"/>
        <v/>
      </c>
      <c r="Q672" s="19" t="str">
        <f t="shared" si="376"/>
        <v/>
      </c>
      <c r="R672" s="22"/>
      <c r="S672" s="33"/>
      <c r="T672" s="35" t="str">
        <f>IF(E672="","",Instructions!$B$5)</f>
        <v/>
      </c>
      <c r="U672" s="75" t="str">
        <f>IF(E672="","",Instructions!$C$5)</f>
        <v/>
      </c>
      <c r="V672" s="87" t="str">
        <f t="shared" si="377"/>
        <v/>
      </c>
      <c r="W672" s="72" t="str">
        <f>IF(E672="","",VLOOKUP(D672,Supervisors!$B$9:$F$32,5,FALSE))</f>
        <v/>
      </c>
      <c r="X672" s="72" t="str">
        <f>IF(E672="","",VLOOKUP(D672,Supervisors!$B$9:$G$32,6,FALSE))</f>
        <v/>
      </c>
      <c r="Y672" s="20" t="str">
        <f t="shared" si="378"/>
        <v/>
      </c>
      <c r="Z672" s="20" t="str">
        <f t="shared" si="379"/>
        <v/>
      </c>
      <c r="AA672" s="20" t="str">
        <f t="shared" si="380"/>
        <v/>
      </c>
      <c r="AB672" s="20" t="str">
        <f t="shared" si="381"/>
        <v/>
      </c>
      <c r="AC672" s="20" t="str">
        <f t="shared" si="382"/>
        <v/>
      </c>
      <c r="AD672" s="20" t="str">
        <f t="shared" si="383"/>
        <v/>
      </c>
      <c r="AE672" s="20" t="str">
        <f>IF(E672="","",SUM( INDEX( $H$9, 1) : H672))</f>
        <v/>
      </c>
      <c r="AF672" s="20" t="str">
        <f t="shared" si="384"/>
        <v/>
      </c>
      <c r="AG672" s="20" t="str">
        <f>IF(E672="","",SUM($AF$9:AF672))</f>
        <v/>
      </c>
      <c r="AH672" s="43" t="str">
        <f t="shared" si="385"/>
        <v/>
      </c>
      <c r="AI672" s="20" t="str">
        <f t="shared" si="386"/>
        <v/>
      </c>
      <c r="AJ672" s="20" t="str">
        <f t="shared" si="387"/>
        <v/>
      </c>
      <c r="AK672" s="20" t="str">
        <f t="shared" si="388"/>
        <v/>
      </c>
      <c r="AL672" s="20" t="str">
        <f>IF(E672="","",SUM( INDEX($I$9, 1) : I672))</f>
        <v/>
      </c>
      <c r="AM672" s="20" t="str">
        <f t="shared" si="389"/>
        <v/>
      </c>
      <c r="AN672" s="20" t="str">
        <f>IF(E672="","",SUM( INDEX($AM$9, 1) : AM672))</f>
        <v/>
      </c>
      <c r="AO672" s="43" t="str">
        <f t="shared" si="390"/>
        <v/>
      </c>
      <c r="AP672" s="43" t="str">
        <f t="shared" si="391"/>
        <v/>
      </c>
      <c r="AQ672" s="35" t="str">
        <f t="shared" si="392"/>
        <v/>
      </c>
      <c r="AR672" s="35" t="str">
        <f t="shared" si="393"/>
        <v/>
      </c>
      <c r="AS672" s="35" t="str">
        <f t="shared" si="394"/>
        <v/>
      </c>
      <c r="AT672" s="35" t="str">
        <f t="shared" si="395"/>
        <v/>
      </c>
      <c r="AU672" s="35" t="str">
        <f t="shared" si="396"/>
        <v/>
      </c>
      <c r="AV672" s="35" t="str">
        <f t="shared" si="397"/>
        <v/>
      </c>
      <c r="AW672" s="58" t="str">
        <f t="shared" si="398"/>
        <v/>
      </c>
      <c r="AX672" s="62" t="str">
        <f t="shared" si="399"/>
        <v/>
      </c>
      <c r="AY672" s="62" t="str">
        <f t="shared" si="400"/>
        <v/>
      </c>
      <c r="AZ672" s="62" t="str">
        <f t="shared" si="401"/>
        <v/>
      </c>
      <c r="BA672" s="62" t="str">
        <f t="shared" si="402"/>
        <v/>
      </c>
      <c r="BB672" s="62" t="str">
        <f t="shared" si="403"/>
        <v/>
      </c>
      <c r="BC672" s="62" t="str">
        <f t="shared" si="404"/>
        <v/>
      </c>
      <c r="BD672" s="69" t="str">
        <f t="shared" si="405"/>
        <v/>
      </c>
      <c r="BE672" s="69" t="str">
        <f t="shared" si="406"/>
        <v/>
      </c>
      <c r="BF672" s="69" t="str">
        <f>IF(Z672=Z673,"",SUM(AW$9:AW672)-SUM(BF$9:BF671))</f>
        <v/>
      </c>
      <c r="BG672" s="12">
        <f t="shared" si="371"/>
        <v>664</v>
      </c>
    </row>
    <row r="673" spans="1:59" ht="20.100000000000001" customHeight="1">
      <c r="A673" s="13">
        <f t="shared" si="370"/>
        <v>665</v>
      </c>
      <c r="B673" s="153"/>
      <c r="C673" s="33"/>
      <c r="D673" s="33"/>
      <c r="E673" s="154"/>
      <c r="F673" s="155"/>
      <c r="G673" s="156"/>
      <c r="H673" s="19" t="str">
        <f t="shared" si="372"/>
        <v/>
      </c>
      <c r="I673" s="157"/>
      <c r="J673" s="19" t="str">
        <f t="shared" si="373"/>
        <v/>
      </c>
      <c r="K673" s="33"/>
      <c r="L673" s="34"/>
      <c r="M673" s="34"/>
      <c r="N673" s="19" t="str">
        <f t="shared" si="374"/>
        <v/>
      </c>
      <c r="O673" s="157"/>
      <c r="P673" s="19" t="str">
        <f t="shared" si="375"/>
        <v/>
      </c>
      <c r="Q673" s="19" t="str">
        <f t="shared" si="376"/>
        <v/>
      </c>
      <c r="R673" s="22"/>
      <c r="S673" s="33"/>
      <c r="T673" s="35" t="str">
        <f>IF(E673="","",Instructions!$B$5)</f>
        <v/>
      </c>
      <c r="U673" s="75" t="str">
        <f>IF(E673="","",Instructions!$C$5)</f>
        <v/>
      </c>
      <c r="V673" s="87" t="str">
        <f t="shared" si="377"/>
        <v/>
      </c>
      <c r="W673" s="72" t="str">
        <f>IF(E673="","",VLOOKUP(D673,Supervisors!$B$9:$F$32,5,FALSE))</f>
        <v/>
      </c>
      <c r="X673" s="72" t="str">
        <f>IF(E673="","",VLOOKUP(D673,Supervisors!$B$9:$G$32,6,FALSE))</f>
        <v/>
      </c>
      <c r="Y673" s="20" t="str">
        <f t="shared" si="378"/>
        <v/>
      </c>
      <c r="Z673" s="20" t="str">
        <f t="shared" si="379"/>
        <v/>
      </c>
      <c r="AA673" s="20" t="str">
        <f t="shared" si="380"/>
        <v/>
      </c>
      <c r="AB673" s="20" t="str">
        <f t="shared" si="381"/>
        <v/>
      </c>
      <c r="AC673" s="20" t="str">
        <f t="shared" si="382"/>
        <v/>
      </c>
      <c r="AD673" s="20" t="str">
        <f t="shared" si="383"/>
        <v/>
      </c>
      <c r="AE673" s="20" t="str">
        <f>IF(E673="","",SUM( INDEX( $H$9, 1) : H673))</f>
        <v/>
      </c>
      <c r="AF673" s="20" t="str">
        <f t="shared" si="384"/>
        <v/>
      </c>
      <c r="AG673" s="20" t="str">
        <f>IF(E673="","",SUM($AF$9:AF673))</f>
        <v/>
      </c>
      <c r="AH673" s="43" t="str">
        <f t="shared" si="385"/>
        <v/>
      </c>
      <c r="AI673" s="20" t="str">
        <f t="shared" si="386"/>
        <v/>
      </c>
      <c r="AJ673" s="20" t="str">
        <f t="shared" si="387"/>
        <v/>
      </c>
      <c r="AK673" s="20" t="str">
        <f t="shared" si="388"/>
        <v/>
      </c>
      <c r="AL673" s="20" t="str">
        <f>IF(E673="","",SUM( INDEX($I$9, 1) : I673))</f>
        <v/>
      </c>
      <c r="AM673" s="20" t="str">
        <f t="shared" si="389"/>
        <v/>
      </c>
      <c r="AN673" s="20" t="str">
        <f>IF(E673="","",SUM( INDEX($AM$9, 1) : AM673))</f>
        <v/>
      </c>
      <c r="AO673" s="43" t="str">
        <f t="shared" si="390"/>
        <v/>
      </c>
      <c r="AP673" s="43" t="str">
        <f t="shared" si="391"/>
        <v/>
      </c>
      <c r="AQ673" s="35" t="str">
        <f t="shared" si="392"/>
        <v/>
      </c>
      <c r="AR673" s="35" t="str">
        <f t="shared" si="393"/>
        <v/>
      </c>
      <c r="AS673" s="35" t="str">
        <f t="shared" si="394"/>
        <v/>
      </c>
      <c r="AT673" s="35" t="str">
        <f t="shared" si="395"/>
        <v/>
      </c>
      <c r="AU673" s="35" t="str">
        <f t="shared" si="396"/>
        <v/>
      </c>
      <c r="AV673" s="35" t="str">
        <f t="shared" si="397"/>
        <v/>
      </c>
      <c r="AW673" s="58" t="str">
        <f t="shared" si="398"/>
        <v/>
      </c>
      <c r="AX673" s="62" t="str">
        <f t="shared" si="399"/>
        <v/>
      </c>
      <c r="AY673" s="62" t="str">
        <f t="shared" si="400"/>
        <v/>
      </c>
      <c r="AZ673" s="62" t="str">
        <f t="shared" si="401"/>
        <v/>
      </c>
      <c r="BA673" s="62" t="str">
        <f t="shared" si="402"/>
        <v/>
      </c>
      <c r="BB673" s="62" t="str">
        <f t="shared" si="403"/>
        <v/>
      </c>
      <c r="BC673" s="62" t="str">
        <f t="shared" si="404"/>
        <v/>
      </c>
      <c r="BD673" s="69" t="str">
        <f t="shared" si="405"/>
        <v/>
      </c>
      <c r="BE673" s="69" t="str">
        <f t="shared" si="406"/>
        <v/>
      </c>
      <c r="BF673" s="69" t="str">
        <f>IF(Z673=Z674,"",SUM(AW$9:AW673)-SUM(BF$9:BF672))</f>
        <v/>
      </c>
      <c r="BG673" s="12">
        <f t="shared" si="371"/>
        <v>665</v>
      </c>
    </row>
    <row r="674" spans="1:59" ht="20.100000000000001" customHeight="1">
      <c r="A674" s="13">
        <f t="shared" ref="A674:A737" si="407">ROW()-8</f>
        <v>666</v>
      </c>
      <c r="B674" s="153"/>
      <c r="C674" s="33"/>
      <c r="D674" s="33"/>
      <c r="E674" s="154"/>
      <c r="F674" s="155"/>
      <c r="G674" s="156"/>
      <c r="H674" s="19" t="str">
        <f t="shared" si="372"/>
        <v/>
      </c>
      <c r="I674" s="157"/>
      <c r="J674" s="19" t="str">
        <f t="shared" si="373"/>
        <v/>
      </c>
      <c r="K674" s="33"/>
      <c r="L674" s="34"/>
      <c r="M674" s="34"/>
      <c r="N674" s="19" t="str">
        <f t="shared" si="374"/>
        <v/>
      </c>
      <c r="O674" s="157"/>
      <c r="P674" s="19" t="str">
        <f t="shared" si="375"/>
        <v/>
      </c>
      <c r="Q674" s="19" t="str">
        <f t="shared" si="376"/>
        <v/>
      </c>
      <c r="R674" s="22"/>
      <c r="S674" s="33"/>
      <c r="T674" s="35" t="str">
        <f>IF(E674="","",Instructions!$B$5)</f>
        <v/>
      </c>
      <c r="U674" s="75" t="str">
        <f>IF(E674="","",Instructions!$C$5)</f>
        <v/>
      </c>
      <c r="V674" s="87" t="str">
        <f t="shared" si="377"/>
        <v/>
      </c>
      <c r="W674" s="72" t="str">
        <f>IF(E674="","",VLOOKUP(D674,Supervisors!$B$9:$F$32,5,FALSE))</f>
        <v/>
      </c>
      <c r="X674" s="72" t="str">
        <f>IF(E674="","",VLOOKUP(D674,Supervisors!$B$9:$G$32,6,FALSE))</f>
        <v/>
      </c>
      <c r="Y674" s="20" t="str">
        <f t="shared" si="378"/>
        <v/>
      </c>
      <c r="Z674" s="20" t="str">
        <f t="shared" si="379"/>
        <v/>
      </c>
      <c r="AA674" s="20" t="str">
        <f t="shared" si="380"/>
        <v/>
      </c>
      <c r="AB674" s="20" t="str">
        <f t="shared" si="381"/>
        <v/>
      </c>
      <c r="AC674" s="20" t="str">
        <f t="shared" si="382"/>
        <v/>
      </c>
      <c r="AD674" s="20" t="str">
        <f t="shared" si="383"/>
        <v/>
      </c>
      <c r="AE674" s="20" t="str">
        <f>IF(E674="","",SUM( INDEX( $H$9, 1) : H674))</f>
        <v/>
      </c>
      <c r="AF674" s="20" t="str">
        <f t="shared" si="384"/>
        <v/>
      </c>
      <c r="AG674" s="20" t="str">
        <f>IF(E674="","",SUM($AF$9:AF674))</f>
        <v/>
      </c>
      <c r="AH674" s="43" t="str">
        <f t="shared" si="385"/>
        <v/>
      </c>
      <c r="AI674" s="20" t="str">
        <f t="shared" si="386"/>
        <v/>
      </c>
      <c r="AJ674" s="20" t="str">
        <f t="shared" si="387"/>
        <v/>
      </c>
      <c r="AK674" s="20" t="str">
        <f t="shared" si="388"/>
        <v/>
      </c>
      <c r="AL674" s="20" t="str">
        <f>IF(E674="","",SUM( INDEX($I$9, 1) : I674))</f>
        <v/>
      </c>
      <c r="AM674" s="20" t="str">
        <f t="shared" si="389"/>
        <v/>
      </c>
      <c r="AN674" s="20" t="str">
        <f>IF(E674="","",SUM( INDEX($AM$9, 1) : AM674))</f>
        <v/>
      </c>
      <c r="AO674" s="43" t="str">
        <f t="shared" si="390"/>
        <v/>
      </c>
      <c r="AP674" s="43" t="str">
        <f t="shared" si="391"/>
        <v/>
      </c>
      <c r="AQ674" s="35" t="str">
        <f t="shared" si="392"/>
        <v/>
      </c>
      <c r="AR674" s="35" t="str">
        <f t="shared" si="393"/>
        <v/>
      </c>
      <c r="AS674" s="35" t="str">
        <f t="shared" si="394"/>
        <v/>
      </c>
      <c r="AT674" s="35" t="str">
        <f t="shared" si="395"/>
        <v/>
      </c>
      <c r="AU674" s="35" t="str">
        <f t="shared" si="396"/>
        <v/>
      </c>
      <c r="AV674" s="35" t="str">
        <f t="shared" si="397"/>
        <v/>
      </c>
      <c r="AW674" s="58" t="str">
        <f t="shared" si="398"/>
        <v/>
      </c>
      <c r="AX674" s="62" t="str">
        <f t="shared" si="399"/>
        <v/>
      </c>
      <c r="AY674" s="62" t="str">
        <f t="shared" si="400"/>
        <v/>
      </c>
      <c r="AZ674" s="62" t="str">
        <f t="shared" si="401"/>
        <v/>
      </c>
      <c r="BA674" s="62" t="str">
        <f t="shared" si="402"/>
        <v/>
      </c>
      <c r="BB674" s="62" t="str">
        <f t="shared" si="403"/>
        <v/>
      </c>
      <c r="BC674" s="62" t="str">
        <f t="shared" si="404"/>
        <v/>
      </c>
      <c r="BD674" s="69" t="str">
        <f t="shared" si="405"/>
        <v/>
      </c>
      <c r="BE674" s="69" t="str">
        <f t="shared" si="406"/>
        <v/>
      </c>
      <c r="BF674" s="69" t="str">
        <f>IF(Z674=Z675,"",SUM(AW$9:AW674)-SUM(BF$9:BF673))</f>
        <v/>
      </c>
      <c r="BG674" s="12">
        <f t="shared" ref="BG674:BG737" si="408">ROW()-8</f>
        <v>666</v>
      </c>
    </row>
    <row r="675" spans="1:59" ht="20.100000000000001" customHeight="1">
      <c r="A675" s="13">
        <f t="shared" si="407"/>
        <v>667</v>
      </c>
      <c r="B675" s="153"/>
      <c r="C675" s="33"/>
      <c r="D675" s="33"/>
      <c r="E675" s="154"/>
      <c r="F675" s="155"/>
      <c r="G675" s="156"/>
      <c r="H675" s="19" t="str">
        <f t="shared" si="372"/>
        <v/>
      </c>
      <c r="I675" s="157"/>
      <c r="J675" s="19" t="str">
        <f t="shared" si="373"/>
        <v/>
      </c>
      <c r="K675" s="33"/>
      <c r="L675" s="34"/>
      <c r="M675" s="34"/>
      <c r="N675" s="19" t="str">
        <f t="shared" si="374"/>
        <v/>
      </c>
      <c r="O675" s="157"/>
      <c r="P675" s="19" t="str">
        <f t="shared" si="375"/>
        <v/>
      </c>
      <c r="Q675" s="19" t="str">
        <f t="shared" si="376"/>
        <v/>
      </c>
      <c r="R675" s="22"/>
      <c r="S675" s="33"/>
      <c r="T675" s="35" t="str">
        <f>IF(E675="","",Instructions!$B$5)</f>
        <v/>
      </c>
      <c r="U675" s="75" t="str">
        <f>IF(E675="","",Instructions!$C$5)</f>
        <v/>
      </c>
      <c r="V675" s="87" t="str">
        <f t="shared" si="377"/>
        <v/>
      </c>
      <c r="W675" s="72" t="str">
        <f>IF(E675="","",VLOOKUP(D675,Supervisors!$B$9:$F$32,5,FALSE))</f>
        <v/>
      </c>
      <c r="X675" s="72" t="str">
        <f>IF(E675="","",VLOOKUP(D675,Supervisors!$B$9:$G$32,6,FALSE))</f>
        <v/>
      </c>
      <c r="Y675" s="20" t="str">
        <f t="shared" si="378"/>
        <v/>
      </c>
      <c r="Z675" s="20" t="str">
        <f t="shared" si="379"/>
        <v/>
      </c>
      <c r="AA675" s="20" t="str">
        <f t="shared" si="380"/>
        <v/>
      </c>
      <c r="AB675" s="20" t="str">
        <f t="shared" si="381"/>
        <v/>
      </c>
      <c r="AC675" s="20" t="str">
        <f t="shared" si="382"/>
        <v/>
      </c>
      <c r="AD675" s="20" t="str">
        <f t="shared" si="383"/>
        <v/>
      </c>
      <c r="AE675" s="20" t="str">
        <f>IF(E675="","",SUM( INDEX( $H$9, 1) : H675))</f>
        <v/>
      </c>
      <c r="AF675" s="20" t="str">
        <f t="shared" si="384"/>
        <v/>
      </c>
      <c r="AG675" s="20" t="str">
        <f>IF(E675="","",SUM($AF$9:AF675))</f>
        <v/>
      </c>
      <c r="AH675" s="43" t="str">
        <f t="shared" si="385"/>
        <v/>
      </c>
      <c r="AI675" s="20" t="str">
        <f t="shared" si="386"/>
        <v/>
      </c>
      <c r="AJ675" s="20" t="str">
        <f t="shared" si="387"/>
        <v/>
      </c>
      <c r="AK675" s="20" t="str">
        <f t="shared" si="388"/>
        <v/>
      </c>
      <c r="AL675" s="20" t="str">
        <f>IF(E675="","",SUM( INDEX($I$9, 1) : I675))</f>
        <v/>
      </c>
      <c r="AM675" s="20" t="str">
        <f t="shared" si="389"/>
        <v/>
      </c>
      <c r="AN675" s="20" t="str">
        <f>IF(E675="","",SUM( INDEX($AM$9, 1) : AM675))</f>
        <v/>
      </c>
      <c r="AO675" s="43" t="str">
        <f t="shared" si="390"/>
        <v/>
      </c>
      <c r="AP675" s="43" t="str">
        <f t="shared" si="391"/>
        <v/>
      </c>
      <c r="AQ675" s="35" t="str">
        <f t="shared" si="392"/>
        <v/>
      </c>
      <c r="AR675" s="35" t="str">
        <f t="shared" si="393"/>
        <v/>
      </c>
      <c r="AS675" s="35" t="str">
        <f t="shared" si="394"/>
        <v/>
      </c>
      <c r="AT675" s="35" t="str">
        <f t="shared" si="395"/>
        <v/>
      </c>
      <c r="AU675" s="35" t="str">
        <f t="shared" si="396"/>
        <v/>
      </c>
      <c r="AV675" s="35" t="str">
        <f t="shared" si="397"/>
        <v/>
      </c>
      <c r="AW675" s="58" t="str">
        <f t="shared" si="398"/>
        <v/>
      </c>
      <c r="AX675" s="62" t="str">
        <f t="shared" si="399"/>
        <v/>
      </c>
      <c r="AY675" s="62" t="str">
        <f t="shared" si="400"/>
        <v/>
      </c>
      <c r="AZ675" s="62" t="str">
        <f t="shared" si="401"/>
        <v/>
      </c>
      <c r="BA675" s="62" t="str">
        <f t="shared" si="402"/>
        <v/>
      </c>
      <c r="BB675" s="62" t="str">
        <f t="shared" si="403"/>
        <v/>
      </c>
      <c r="BC675" s="62" t="str">
        <f t="shared" si="404"/>
        <v/>
      </c>
      <c r="BD675" s="69" t="str">
        <f t="shared" si="405"/>
        <v/>
      </c>
      <c r="BE675" s="69" t="str">
        <f t="shared" si="406"/>
        <v/>
      </c>
      <c r="BF675" s="69" t="str">
        <f>IF(Z675=Z676,"",SUM(AW$9:AW675)-SUM(BF$9:BF674))</f>
        <v/>
      </c>
      <c r="BG675" s="12">
        <f t="shared" si="408"/>
        <v>667</v>
      </c>
    </row>
    <row r="676" spans="1:59" ht="20.100000000000001" customHeight="1">
      <c r="A676" s="13">
        <f t="shared" si="407"/>
        <v>668</v>
      </c>
      <c r="B676" s="153"/>
      <c r="C676" s="33"/>
      <c r="D676" s="33"/>
      <c r="E676" s="154"/>
      <c r="F676" s="155"/>
      <c r="G676" s="156"/>
      <c r="H676" s="19" t="str">
        <f t="shared" si="372"/>
        <v/>
      </c>
      <c r="I676" s="157"/>
      <c r="J676" s="19" t="str">
        <f t="shared" si="373"/>
        <v/>
      </c>
      <c r="K676" s="33"/>
      <c r="L676" s="34"/>
      <c r="M676" s="34"/>
      <c r="N676" s="19" t="str">
        <f t="shared" si="374"/>
        <v/>
      </c>
      <c r="O676" s="157"/>
      <c r="P676" s="19" t="str">
        <f t="shared" si="375"/>
        <v/>
      </c>
      <c r="Q676" s="19" t="str">
        <f t="shared" si="376"/>
        <v/>
      </c>
      <c r="R676" s="22"/>
      <c r="S676" s="33"/>
      <c r="T676" s="35" t="str">
        <f>IF(E676="","",Instructions!$B$5)</f>
        <v/>
      </c>
      <c r="U676" s="75" t="str">
        <f>IF(E676="","",Instructions!$C$5)</f>
        <v/>
      </c>
      <c r="V676" s="87" t="str">
        <f t="shared" si="377"/>
        <v/>
      </c>
      <c r="W676" s="72" t="str">
        <f>IF(E676="","",VLOOKUP(D676,Supervisors!$B$9:$F$32,5,FALSE))</f>
        <v/>
      </c>
      <c r="X676" s="72" t="str">
        <f>IF(E676="","",VLOOKUP(D676,Supervisors!$B$9:$G$32,6,FALSE))</f>
        <v/>
      </c>
      <c r="Y676" s="20" t="str">
        <f t="shared" si="378"/>
        <v/>
      </c>
      <c r="Z676" s="20" t="str">
        <f t="shared" si="379"/>
        <v/>
      </c>
      <c r="AA676" s="20" t="str">
        <f t="shared" si="380"/>
        <v/>
      </c>
      <c r="AB676" s="20" t="str">
        <f t="shared" si="381"/>
        <v/>
      </c>
      <c r="AC676" s="20" t="str">
        <f t="shared" si="382"/>
        <v/>
      </c>
      <c r="AD676" s="20" t="str">
        <f t="shared" si="383"/>
        <v/>
      </c>
      <c r="AE676" s="20" t="str">
        <f>IF(E676="","",SUM( INDEX( $H$9, 1) : H676))</f>
        <v/>
      </c>
      <c r="AF676" s="20" t="str">
        <f t="shared" si="384"/>
        <v/>
      </c>
      <c r="AG676" s="20" t="str">
        <f>IF(E676="","",SUM($AF$9:AF676))</f>
        <v/>
      </c>
      <c r="AH676" s="43" t="str">
        <f t="shared" si="385"/>
        <v/>
      </c>
      <c r="AI676" s="20" t="str">
        <f t="shared" si="386"/>
        <v/>
      </c>
      <c r="AJ676" s="20" t="str">
        <f t="shared" si="387"/>
        <v/>
      </c>
      <c r="AK676" s="20" t="str">
        <f t="shared" si="388"/>
        <v/>
      </c>
      <c r="AL676" s="20" t="str">
        <f>IF(E676="","",SUM( INDEX($I$9, 1) : I676))</f>
        <v/>
      </c>
      <c r="AM676" s="20" t="str">
        <f t="shared" si="389"/>
        <v/>
      </c>
      <c r="AN676" s="20" t="str">
        <f>IF(E676="","",SUM( INDEX($AM$9, 1) : AM676))</f>
        <v/>
      </c>
      <c r="AO676" s="43" t="str">
        <f t="shared" si="390"/>
        <v/>
      </c>
      <c r="AP676" s="43" t="str">
        <f t="shared" si="391"/>
        <v/>
      </c>
      <c r="AQ676" s="35" t="str">
        <f t="shared" si="392"/>
        <v/>
      </c>
      <c r="AR676" s="35" t="str">
        <f t="shared" si="393"/>
        <v/>
      </c>
      <c r="AS676" s="35" t="str">
        <f t="shared" si="394"/>
        <v/>
      </c>
      <c r="AT676" s="35" t="str">
        <f t="shared" si="395"/>
        <v/>
      </c>
      <c r="AU676" s="35" t="str">
        <f t="shared" si="396"/>
        <v/>
      </c>
      <c r="AV676" s="35" t="str">
        <f t="shared" si="397"/>
        <v/>
      </c>
      <c r="AW676" s="58" t="str">
        <f t="shared" si="398"/>
        <v/>
      </c>
      <c r="AX676" s="62" t="str">
        <f t="shared" si="399"/>
        <v/>
      </c>
      <c r="AY676" s="62" t="str">
        <f t="shared" si="400"/>
        <v/>
      </c>
      <c r="AZ676" s="62" t="str">
        <f t="shared" si="401"/>
        <v/>
      </c>
      <c r="BA676" s="62" t="str">
        <f t="shared" si="402"/>
        <v/>
      </c>
      <c r="BB676" s="62" t="str">
        <f t="shared" si="403"/>
        <v/>
      </c>
      <c r="BC676" s="62" t="str">
        <f t="shared" si="404"/>
        <v/>
      </c>
      <c r="BD676" s="69" t="str">
        <f t="shared" si="405"/>
        <v/>
      </c>
      <c r="BE676" s="69" t="str">
        <f t="shared" si="406"/>
        <v/>
      </c>
      <c r="BF676" s="69" t="str">
        <f>IF(Z676=Z677,"",SUM(AW$9:AW676)-SUM(BF$9:BF675))</f>
        <v/>
      </c>
      <c r="BG676" s="12">
        <f t="shared" si="408"/>
        <v>668</v>
      </c>
    </row>
    <row r="677" spans="1:59" ht="20.100000000000001" customHeight="1">
      <c r="A677" s="13">
        <f t="shared" si="407"/>
        <v>669</v>
      </c>
      <c r="B677" s="153"/>
      <c r="C677" s="33"/>
      <c r="D677" s="33"/>
      <c r="E677" s="154"/>
      <c r="F677" s="155"/>
      <c r="G677" s="156"/>
      <c r="H677" s="19" t="str">
        <f t="shared" si="372"/>
        <v/>
      </c>
      <c r="I677" s="157"/>
      <c r="J677" s="19" t="str">
        <f t="shared" si="373"/>
        <v/>
      </c>
      <c r="K677" s="33"/>
      <c r="L677" s="34"/>
      <c r="M677" s="34"/>
      <c r="N677" s="19" t="str">
        <f t="shared" si="374"/>
        <v/>
      </c>
      <c r="O677" s="157"/>
      <c r="P677" s="19" t="str">
        <f t="shared" si="375"/>
        <v/>
      </c>
      <c r="Q677" s="19" t="str">
        <f t="shared" si="376"/>
        <v/>
      </c>
      <c r="R677" s="22"/>
      <c r="S677" s="33"/>
      <c r="T677" s="35" t="str">
        <f>IF(E677="","",Instructions!$B$5)</f>
        <v/>
      </c>
      <c r="U677" s="75" t="str">
        <f>IF(E677="","",Instructions!$C$5)</f>
        <v/>
      </c>
      <c r="V677" s="87" t="str">
        <f t="shared" si="377"/>
        <v/>
      </c>
      <c r="W677" s="72" t="str">
        <f>IF(E677="","",VLOOKUP(D677,Supervisors!$B$9:$F$32,5,FALSE))</f>
        <v/>
      </c>
      <c r="X677" s="72" t="str">
        <f>IF(E677="","",VLOOKUP(D677,Supervisors!$B$9:$G$32,6,FALSE))</f>
        <v/>
      </c>
      <c r="Y677" s="20" t="str">
        <f t="shared" si="378"/>
        <v/>
      </c>
      <c r="Z677" s="20" t="str">
        <f t="shared" si="379"/>
        <v/>
      </c>
      <c r="AA677" s="20" t="str">
        <f t="shared" si="380"/>
        <v/>
      </c>
      <c r="AB677" s="20" t="str">
        <f t="shared" si="381"/>
        <v/>
      </c>
      <c r="AC677" s="20" t="str">
        <f t="shared" si="382"/>
        <v/>
      </c>
      <c r="AD677" s="20" t="str">
        <f t="shared" si="383"/>
        <v/>
      </c>
      <c r="AE677" s="20" t="str">
        <f>IF(E677="","",SUM( INDEX( $H$9, 1) : H677))</f>
        <v/>
      </c>
      <c r="AF677" s="20" t="str">
        <f t="shared" si="384"/>
        <v/>
      </c>
      <c r="AG677" s="20" t="str">
        <f>IF(E677="","",SUM($AF$9:AF677))</f>
        <v/>
      </c>
      <c r="AH677" s="43" t="str">
        <f t="shared" si="385"/>
        <v/>
      </c>
      <c r="AI677" s="20" t="str">
        <f t="shared" si="386"/>
        <v/>
      </c>
      <c r="AJ677" s="20" t="str">
        <f t="shared" si="387"/>
        <v/>
      </c>
      <c r="AK677" s="20" t="str">
        <f t="shared" si="388"/>
        <v/>
      </c>
      <c r="AL677" s="20" t="str">
        <f>IF(E677="","",SUM( INDEX($I$9, 1) : I677))</f>
        <v/>
      </c>
      <c r="AM677" s="20" t="str">
        <f t="shared" si="389"/>
        <v/>
      </c>
      <c r="AN677" s="20" t="str">
        <f>IF(E677="","",SUM( INDEX($AM$9, 1) : AM677))</f>
        <v/>
      </c>
      <c r="AO677" s="43" t="str">
        <f t="shared" si="390"/>
        <v/>
      </c>
      <c r="AP677" s="43" t="str">
        <f t="shared" si="391"/>
        <v/>
      </c>
      <c r="AQ677" s="35" t="str">
        <f t="shared" si="392"/>
        <v/>
      </c>
      <c r="AR677" s="35" t="str">
        <f t="shared" si="393"/>
        <v/>
      </c>
      <c r="AS677" s="35" t="str">
        <f t="shared" si="394"/>
        <v/>
      </c>
      <c r="AT677" s="35" t="str">
        <f t="shared" si="395"/>
        <v/>
      </c>
      <c r="AU677" s="35" t="str">
        <f t="shared" si="396"/>
        <v/>
      </c>
      <c r="AV677" s="35" t="str">
        <f t="shared" si="397"/>
        <v/>
      </c>
      <c r="AW677" s="58" t="str">
        <f t="shared" si="398"/>
        <v/>
      </c>
      <c r="AX677" s="62" t="str">
        <f t="shared" si="399"/>
        <v/>
      </c>
      <c r="AY677" s="62" t="str">
        <f t="shared" si="400"/>
        <v/>
      </c>
      <c r="AZ677" s="62" t="str">
        <f t="shared" si="401"/>
        <v/>
      </c>
      <c r="BA677" s="62" t="str">
        <f t="shared" si="402"/>
        <v/>
      </c>
      <c r="BB677" s="62" t="str">
        <f t="shared" si="403"/>
        <v/>
      </c>
      <c r="BC677" s="62" t="str">
        <f t="shared" si="404"/>
        <v/>
      </c>
      <c r="BD677" s="69" t="str">
        <f t="shared" si="405"/>
        <v/>
      </c>
      <c r="BE677" s="69" t="str">
        <f t="shared" si="406"/>
        <v/>
      </c>
      <c r="BF677" s="69" t="str">
        <f>IF(Z677=Z678,"",SUM(AW$9:AW677)-SUM(BF$9:BF676))</f>
        <v/>
      </c>
      <c r="BG677" s="12">
        <f t="shared" si="408"/>
        <v>669</v>
      </c>
    </row>
    <row r="678" spans="1:59" ht="20.100000000000001" customHeight="1">
      <c r="A678" s="13">
        <f t="shared" si="407"/>
        <v>670</v>
      </c>
      <c r="B678" s="153"/>
      <c r="C678" s="33"/>
      <c r="D678" s="33"/>
      <c r="E678" s="154"/>
      <c r="F678" s="155"/>
      <c r="G678" s="156"/>
      <c r="H678" s="19" t="str">
        <f t="shared" si="372"/>
        <v/>
      </c>
      <c r="I678" s="157"/>
      <c r="J678" s="19" t="str">
        <f t="shared" si="373"/>
        <v/>
      </c>
      <c r="K678" s="33"/>
      <c r="L678" s="34"/>
      <c r="M678" s="34"/>
      <c r="N678" s="19" t="str">
        <f t="shared" si="374"/>
        <v/>
      </c>
      <c r="O678" s="157"/>
      <c r="P678" s="19" t="str">
        <f t="shared" si="375"/>
        <v/>
      </c>
      <c r="Q678" s="19" t="str">
        <f t="shared" si="376"/>
        <v/>
      </c>
      <c r="R678" s="22"/>
      <c r="S678" s="33"/>
      <c r="T678" s="35" t="str">
        <f>IF(E678="","",Instructions!$B$5)</f>
        <v/>
      </c>
      <c r="U678" s="75" t="str">
        <f>IF(E678="","",Instructions!$C$5)</f>
        <v/>
      </c>
      <c r="V678" s="87" t="str">
        <f t="shared" si="377"/>
        <v/>
      </c>
      <c r="W678" s="72" t="str">
        <f>IF(E678="","",VLOOKUP(D678,Supervisors!$B$9:$F$32,5,FALSE))</f>
        <v/>
      </c>
      <c r="X678" s="72" t="str">
        <f>IF(E678="","",VLOOKUP(D678,Supervisors!$B$9:$G$32,6,FALSE))</f>
        <v/>
      </c>
      <c r="Y678" s="20" t="str">
        <f t="shared" si="378"/>
        <v/>
      </c>
      <c r="Z678" s="20" t="str">
        <f t="shared" si="379"/>
        <v/>
      </c>
      <c r="AA678" s="20" t="str">
        <f t="shared" si="380"/>
        <v/>
      </c>
      <c r="AB678" s="20" t="str">
        <f t="shared" si="381"/>
        <v/>
      </c>
      <c r="AC678" s="20" t="str">
        <f t="shared" si="382"/>
        <v/>
      </c>
      <c r="AD678" s="20" t="str">
        <f t="shared" si="383"/>
        <v/>
      </c>
      <c r="AE678" s="20" t="str">
        <f>IF(E678="","",SUM( INDEX( $H$9, 1) : H678))</f>
        <v/>
      </c>
      <c r="AF678" s="20" t="str">
        <f t="shared" si="384"/>
        <v/>
      </c>
      <c r="AG678" s="20" t="str">
        <f>IF(E678="","",SUM($AF$9:AF678))</f>
        <v/>
      </c>
      <c r="AH678" s="43" t="str">
        <f t="shared" si="385"/>
        <v/>
      </c>
      <c r="AI678" s="20" t="str">
        <f t="shared" si="386"/>
        <v/>
      </c>
      <c r="AJ678" s="20" t="str">
        <f t="shared" si="387"/>
        <v/>
      </c>
      <c r="AK678" s="20" t="str">
        <f t="shared" si="388"/>
        <v/>
      </c>
      <c r="AL678" s="20" t="str">
        <f>IF(E678="","",SUM( INDEX($I$9, 1) : I678))</f>
        <v/>
      </c>
      <c r="AM678" s="20" t="str">
        <f t="shared" si="389"/>
        <v/>
      </c>
      <c r="AN678" s="20" t="str">
        <f>IF(E678="","",SUM( INDEX($AM$9, 1) : AM678))</f>
        <v/>
      </c>
      <c r="AO678" s="43" t="str">
        <f t="shared" si="390"/>
        <v/>
      </c>
      <c r="AP678" s="43" t="str">
        <f t="shared" si="391"/>
        <v/>
      </c>
      <c r="AQ678" s="35" t="str">
        <f t="shared" si="392"/>
        <v/>
      </c>
      <c r="AR678" s="35" t="str">
        <f t="shared" si="393"/>
        <v/>
      </c>
      <c r="AS678" s="35" t="str">
        <f t="shared" si="394"/>
        <v/>
      </c>
      <c r="AT678" s="35" t="str">
        <f t="shared" si="395"/>
        <v/>
      </c>
      <c r="AU678" s="35" t="str">
        <f t="shared" si="396"/>
        <v/>
      </c>
      <c r="AV678" s="35" t="str">
        <f t="shared" si="397"/>
        <v/>
      </c>
      <c r="AW678" s="58" t="str">
        <f t="shared" si="398"/>
        <v/>
      </c>
      <c r="AX678" s="62" t="str">
        <f t="shared" si="399"/>
        <v/>
      </c>
      <c r="AY678" s="62" t="str">
        <f t="shared" si="400"/>
        <v/>
      </c>
      <c r="AZ678" s="62" t="str">
        <f t="shared" si="401"/>
        <v/>
      </c>
      <c r="BA678" s="62" t="str">
        <f t="shared" si="402"/>
        <v/>
      </c>
      <c r="BB678" s="62" t="str">
        <f t="shared" si="403"/>
        <v/>
      </c>
      <c r="BC678" s="62" t="str">
        <f t="shared" si="404"/>
        <v/>
      </c>
      <c r="BD678" s="69" t="str">
        <f t="shared" si="405"/>
        <v/>
      </c>
      <c r="BE678" s="69" t="str">
        <f t="shared" si="406"/>
        <v/>
      </c>
      <c r="BF678" s="69" t="str">
        <f>IF(Z678=Z679,"",SUM(AW$9:AW678)-SUM(BF$9:BF677))</f>
        <v/>
      </c>
      <c r="BG678" s="12">
        <f t="shared" si="408"/>
        <v>670</v>
      </c>
    </row>
    <row r="679" spans="1:59" ht="20.100000000000001" customHeight="1">
      <c r="A679" s="13">
        <f t="shared" si="407"/>
        <v>671</v>
      </c>
      <c r="B679" s="153"/>
      <c r="C679" s="33"/>
      <c r="D679" s="33"/>
      <c r="E679" s="154"/>
      <c r="F679" s="155"/>
      <c r="G679" s="156"/>
      <c r="H679" s="19" t="str">
        <f t="shared" si="372"/>
        <v/>
      </c>
      <c r="I679" s="157"/>
      <c r="J679" s="19" t="str">
        <f t="shared" si="373"/>
        <v/>
      </c>
      <c r="K679" s="33"/>
      <c r="L679" s="34"/>
      <c r="M679" s="34"/>
      <c r="N679" s="19" t="str">
        <f t="shared" si="374"/>
        <v/>
      </c>
      <c r="O679" s="157"/>
      <c r="P679" s="19" t="str">
        <f t="shared" si="375"/>
        <v/>
      </c>
      <c r="Q679" s="19" t="str">
        <f t="shared" si="376"/>
        <v/>
      </c>
      <c r="R679" s="22"/>
      <c r="S679" s="33"/>
      <c r="T679" s="35" t="str">
        <f>IF(E679="","",Instructions!$B$5)</f>
        <v/>
      </c>
      <c r="U679" s="75" t="str">
        <f>IF(E679="","",Instructions!$C$5)</f>
        <v/>
      </c>
      <c r="V679" s="87" t="str">
        <f t="shared" si="377"/>
        <v/>
      </c>
      <c r="W679" s="72" t="str">
        <f>IF(E679="","",VLOOKUP(D679,Supervisors!$B$9:$F$32,5,FALSE))</f>
        <v/>
      </c>
      <c r="X679" s="72" t="str">
        <f>IF(E679="","",VLOOKUP(D679,Supervisors!$B$9:$G$32,6,FALSE))</f>
        <v/>
      </c>
      <c r="Y679" s="20" t="str">
        <f t="shared" si="378"/>
        <v/>
      </c>
      <c r="Z679" s="20" t="str">
        <f t="shared" si="379"/>
        <v/>
      </c>
      <c r="AA679" s="20" t="str">
        <f t="shared" si="380"/>
        <v/>
      </c>
      <c r="AB679" s="20" t="str">
        <f t="shared" si="381"/>
        <v/>
      </c>
      <c r="AC679" s="20" t="str">
        <f t="shared" si="382"/>
        <v/>
      </c>
      <c r="AD679" s="20" t="str">
        <f t="shared" si="383"/>
        <v/>
      </c>
      <c r="AE679" s="20" t="str">
        <f>IF(E679="","",SUM( INDEX( $H$9, 1) : H679))</f>
        <v/>
      </c>
      <c r="AF679" s="20" t="str">
        <f t="shared" si="384"/>
        <v/>
      </c>
      <c r="AG679" s="20" t="str">
        <f>IF(E679="","",SUM($AF$9:AF679))</f>
        <v/>
      </c>
      <c r="AH679" s="43" t="str">
        <f t="shared" si="385"/>
        <v/>
      </c>
      <c r="AI679" s="20" t="str">
        <f t="shared" si="386"/>
        <v/>
      </c>
      <c r="AJ679" s="20" t="str">
        <f t="shared" si="387"/>
        <v/>
      </c>
      <c r="AK679" s="20" t="str">
        <f t="shared" si="388"/>
        <v/>
      </c>
      <c r="AL679" s="20" t="str">
        <f>IF(E679="","",SUM( INDEX($I$9, 1) : I679))</f>
        <v/>
      </c>
      <c r="AM679" s="20" t="str">
        <f t="shared" si="389"/>
        <v/>
      </c>
      <c r="AN679" s="20" t="str">
        <f>IF(E679="","",SUM( INDEX($AM$9, 1) : AM679))</f>
        <v/>
      </c>
      <c r="AO679" s="43" t="str">
        <f t="shared" si="390"/>
        <v/>
      </c>
      <c r="AP679" s="43" t="str">
        <f t="shared" si="391"/>
        <v/>
      </c>
      <c r="AQ679" s="35" t="str">
        <f t="shared" si="392"/>
        <v/>
      </c>
      <c r="AR679" s="35" t="str">
        <f t="shared" si="393"/>
        <v/>
      </c>
      <c r="AS679" s="35" t="str">
        <f t="shared" si="394"/>
        <v/>
      </c>
      <c r="AT679" s="35" t="str">
        <f t="shared" si="395"/>
        <v/>
      </c>
      <c r="AU679" s="35" t="str">
        <f t="shared" si="396"/>
        <v/>
      </c>
      <c r="AV679" s="35" t="str">
        <f t="shared" si="397"/>
        <v/>
      </c>
      <c r="AW679" s="58" t="str">
        <f t="shared" si="398"/>
        <v/>
      </c>
      <c r="AX679" s="62" t="str">
        <f t="shared" si="399"/>
        <v/>
      </c>
      <c r="AY679" s="62" t="str">
        <f t="shared" si="400"/>
        <v/>
      </c>
      <c r="AZ679" s="62" t="str">
        <f t="shared" si="401"/>
        <v/>
      </c>
      <c r="BA679" s="62" t="str">
        <f t="shared" si="402"/>
        <v/>
      </c>
      <c r="BB679" s="62" t="str">
        <f t="shared" si="403"/>
        <v/>
      </c>
      <c r="BC679" s="62" t="str">
        <f t="shared" si="404"/>
        <v/>
      </c>
      <c r="BD679" s="69" t="str">
        <f t="shared" si="405"/>
        <v/>
      </c>
      <c r="BE679" s="69" t="str">
        <f t="shared" si="406"/>
        <v/>
      </c>
      <c r="BF679" s="69" t="str">
        <f>IF(Z679=Z680,"",SUM(AW$9:AW679)-SUM(BF$9:BF678))</f>
        <v/>
      </c>
      <c r="BG679" s="12">
        <f t="shared" si="408"/>
        <v>671</v>
      </c>
    </row>
    <row r="680" spans="1:59" ht="20.100000000000001" customHeight="1">
      <c r="A680" s="13">
        <f t="shared" si="407"/>
        <v>672</v>
      </c>
      <c r="B680" s="153"/>
      <c r="C680" s="33"/>
      <c r="D680" s="33"/>
      <c r="E680" s="154"/>
      <c r="F680" s="155"/>
      <c r="G680" s="156"/>
      <c r="H680" s="19" t="str">
        <f t="shared" si="372"/>
        <v/>
      </c>
      <c r="I680" s="157"/>
      <c r="J680" s="19" t="str">
        <f t="shared" si="373"/>
        <v/>
      </c>
      <c r="K680" s="33"/>
      <c r="L680" s="34"/>
      <c r="M680" s="34"/>
      <c r="N680" s="19" t="str">
        <f t="shared" si="374"/>
        <v/>
      </c>
      <c r="O680" s="157"/>
      <c r="P680" s="19" t="str">
        <f t="shared" si="375"/>
        <v/>
      </c>
      <c r="Q680" s="19" t="str">
        <f t="shared" si="376"/>
        <v/>
      </c>
      <c r="R680" s="22"/>
      <c r="S680" s="33"/>
      <c r="T680" s="35" t="str">
        <f>IF(E680="","",Instructions!$B$5)</f>
        <v/>
      </c>
      <c r="U680" s="75" t="str">
        <f>IF(E680="","",Instructions!$C$5)</f>
        <v/>
      </c>
      <c r="V680" s="87" t="str">
        <f t="shared" si="377"/>
        <v/>
      </c>
      <c r="W680" s="72" t="str">
        <f>IF(E680="","",VLOOKUP(D680,Supervisors!$B$9:$F$32,5,FALSE))</f>
        <v/>
      </c>
      <c r="X680" s="72" t="str">
        <f>IF(E680="","",VLOOKUP(D680,Supervisors!$B$9:$G$32,6,FALSE))</f>
        <v/>
      </c>
      <c r="Y680" s="20" t="str">
        <f t="shared" si="378"/>
        <v/>
      </c>
      <c r="Z680" s="20" t="str">
        <f t="shared" si="379"/>
        <v/>
      </c>
      <c r="AA680" s="20" t="str">
        <f t="shared" si="380"/>
        <v/>
      </c>
      <c r="AB680" s="20" t="str">
        <f t="shared" si="381"/>
        <v/>
      </c>
      <c r="AC680" s="20" t="str">
        <f t="shared" si="382"/>
        <v/>
      </c>
      <c r="AD680" s="20" t="str">
        <f t="shared" si="383"/>
        <v/>
      </c>
      <c r="AE680" s="20" t="str">
        <f>IF(E680="","",SUM( INDEX( $H$9, 1) : H680))</f>
        <v/>
      </c>
      <c r="AF680" s="20" t="str">
        <f t="shared" si="384"/>
        <v/>
      </c>
      <c r="AG680" s="20" t="str">
        <f>IF(E680="","",SUM($AF$9:AF680))</f>
        <v/>
      </c>
      <c r="AH680" s="43" t="str">
        <f t="shared" si="385"/>
        <v/>
      </c>
      <c r="AI680" s="20" t="str">
        <f t="shared" si="386"/>
        <v/>
      </c>
      <c r="AJ680" s="20" t="str">
        <f t="shared" si="387"/>
        <v/>
      </c>
      <c r="AK680" s="20" t="str">
        <f t="shared" si="388"/>
        <v/>
      </c>
      <c r="AL680" s="20" t="str">
        <f>IF(E680="","",SUM( INDEX($I$9, 1) : I680))</f>
        <v/>
      </c>
      <c r="AM680" s="20" t="str">
        <f t="shared" si="389"/>
        <v/>
      </c>
      <c r="AN680" s="20" t="str">
        <f>IF(E680="","",SUM( INDEX($AM$9, 1) : AM680))</f>
        <v/>
      </c>
      <c r="AO680" s="43" t="str">
        <f t="shared" si="390"/>
        <v/>
      </c>
      <c r="AP680" s="43" t="str">
        <f t="shared" si="391"/>
        <v/>
      </c>
      <c r="AQ680" s="35" t="str">
        <f t="shared" si="392"/>
        <v/>
      </c>
      <c r="AR680" s="35" t="str">
        <f t="shared" si="393"/>
        <v/>
      </c>
      <c r="AS680" s="35" t="str">
        <f t="shared" si="394"/>
        <v/>
      </c>
      <c r="AT680" s="35" t="str">
        <f t="shared" si="395"/>
        <v/>
      </c>
      <c r="AU680" s="35" t="str">
        <f t="shared" si="396"/>
        <v/>
      </c>
      <c r="AV680" s="35" t="str">
        <f t="shared" si="397"/>
        <v/>
      </c>
      <c r="AW680" s="58" t="str">
        <f t="shared" si="398"/>
        <v/>
      </c>
      <c r="AX680" s="62" t="str">
        <f t="shared" si="399"/>
        <v/>
      </c>
      <c r="AY680" s="62" t="str">
        <f t="shared" si="400"/>
        <v/>
      </c>
      <c r="AZ680" s="62" t="str">
        <f t="shared" si="401"/>
        <v/>
      </c>
      <c r="BA680" s="62" t="str">
        <f t="shared" si="402"/>
        <v/>
      </c>
      <c r="BB680" s="62" t="str">
        <f t="shared" si="403"/>
        <v/>
      </c>
      <c r="BC680" s="62" t="str">
        <f t="shared" si="404"/>
        <v/>
      </c>
      <c r="BD680" s="69" t="str">
        <f t="shared" si="405"/>
        <v/>
      </c>
      <c r="BE680" s="69" t="str">
        <f t="shared" si="406"/>
        <v/>
      </c>
      <c r="BF680" s="69" t="str">
        <f>IF(Z680=Z681,"",SUM(AW$9:AW680)-SUM(BF$9:BF679))</f>
        <v/>
      </c>
      <c r="BG680" s="12">
        <f t="shared" si="408"/>
        <v>672</v>
      </c>
    </row>
    <row r="681" spans="1:59" ht="20.100000000000001" customHeight="1">
      <c r="A681" s="13">
        <f t="shared" si="407"/>
        <v>673</v>
      </c>
      <c r="B681" s="153"/>
      <c r="C681" s="33"/>
      <c r="D681" s="33"/>
      <c r="E681" s="154"/>
      <c r="F681" s="155"/>
      <c r="G681" s="156"/>
      <c r="H681" s="19" t="str">
        <f t="shared" si="372"/>
        <v/>
      </c>
      <c r="I681" s="157"/>
      <c r="J681" s="19" t="str">
        <f t="shared" si="373"/>
        <v/>
      </c>
      <c r="K681" s="33"/>
      <c r="L681" s="34"/>
      <c r="M681" s="34"/>
      <c r="N681" s="19" t="str">
        <f t="shared" si="374"/>
        <v/>
      </c>
      <c r="O681" s="157"/>
      <c r="P681" s="19" t="str">
        <f t="shared" si="375"/>
        <v/>
      </c>
      <c r="Q681" s="19" t="str">
        <f t="shared" si="376"/>
        <v/>
      </c>
      <c r="R681" s="22"/>
      <c r="S681" s="33"/>
      <c r="T681" s="35" t="str">
        <f>IF(E681="","",Instructions!$B$5)</f>
        <v/>
      </c>
      <c r="U681" s="75" t="str">
        <f>IF(E681="","",Instructions!$C$5)</f>
        <v/>
      </c>
      <c r="V681" s="87" t="str">
        <f t="shared" si="377"/>
        <v/>
      </c>
      <c r="W681" s="72" t="str">
        <f>IF(E681="","",VLOOKUP(D681,Supervisors!$B$9:$F$32,5,FALSE))</f>
        <v/>
      </c>
      <c r="X681" s="72" t="str">
        <f>IF(E681="","",VLOOKUP(D681,Supervisors!$B$9:$G$32,6,FALSE))</f>
        <v/>
      </c>
      <c r="Y681" s="20" t="str">
        <f t="shared" si="378"/>
        <v/>
      </c>
      <c r="Z681" s="20" t="str">
        <f t="shared" si="379"/>
        <v/>
      </c>
      <c r="AA681" s="20" t="str">
        <f t="shared" si="380"/>
        <v/>
      </c>
      <c r="AB681" s="20" t="str">
        <f t="shared" si="381"/>
        <v/>
      </c>
      <c r="AC681" s="20" t="str">
        <f t="shared" si="382"/>
        <v/>
      </c>
      <c r="AD681" s="20" t="str">
        <f t="shared" si="383"/>
        <v/>
      </c>
      <c r="AE681" s="20" t="str">
        <f>IF(E681="","",SUM( INDEX( $H$9, 1) : H681))</f>
        <v/>
      </c>
      <c r="AF681" s="20" t="str">
        <f t="shared" si="384"/>
        <v/>
      </c>
      <c r="AG681" s="20" t="str">
        <f>IF(E681="","",SUM($AF$9:AF681))</f>
        <v/>
      </c>
      <c r="AH681" s="43" t="str">
        <f t="shared" si="385"/>
        <v/>
      </c>
      <c r="AI681" s="20" t="str">
        <f t="shared" si="386"/>
        <v/>
      </c>
      <c r="AJ681" s="20" t="str">
        <f t="shared" si="387"/>
        <v/>
      </c>
      <c r="AK681" s="20" t="str">
        <f t="shared" si="388"/>
        <v/>
      </c>
      <c r="AL681" s="20" t="str">
        <f>IF(E681="","",SUM( INDEX($I$9, 1) : I681))</f>
        <v/>
      </c>
      <c r="AM681" s="20" t="str">
        <f t="shared" si="389"/>
        <v/>
      </c>
      <c r="AN681" s="20" t="str">
        <f>IF(E681="","",SUM( INDEX($AM$9, 1) : AM681))</f>
        <v/>
      </c>
      <c r="AO681" s="43" t="str">
        <f t="shared" si="390"/>
        <v/>
      </c>
      <c r="AP681" s="43" t="str">
        <f t="shared" si="391"/>
        <v/>
      </c>
      <c r="AQ681" s="35" t="str">
        <f t="shared" si="392"/>
        <v/>
      </c>
      <c r="AR681" s="35" t="str">
        <f t="shared" si="393"/>
        <v/>
      </c>
      <c r="AS681" s="35" t="str">
        <f t="shared" si="394"/>
        <v/>
      </c>
      <c r="AT681" s="35" t="str">
        <f t="shared" si="395"/>
        <v/>
      </c>
      <c r="AU681" s="35" t="str">
        <f t="shared" si="396"/>
        <v/>
      </c>
      <c r="AV681" s="35" t="str">
        <f t="shared" si="397"/>
        <v/>
      </c>
      <c r="AW681" s="58" t="str">
        <f t="shared" si="398"/>
        <v/>
      </c>
      <c r="AX681" s="62" t="str">
        <f t="shared" si="399"/>
        <v/>
      </c>
      <c r="AY681" s="62" t="str">
        <f t="shared" si="400"/>
        <v/>
      </c>
      <c r="AZ681" s="62" t="str">
        <f t="shared" si="401"/>
        <v/>
      </c>
      <c r="BA681" s="62" t="str">
        <f t="shared" si="402"/>
        <v/>
      </c>
      <c r="BB681" s="62" t="str">
        <f t="shared" si="403"/>
        <v/>
      </c>
      <c r="BC681" s="62" t="str">
        <f t="shared" si="404"/>
        <v/>
      </c>
      <c r="BD681" s="69" t="str">
        <f t="shared" si="405"/>
        <v/>
      </c>
      <c r="BE681" s="69" t="str">
        <f t="shared" si="406"/>
        <v/>
      </c>
      <c r="BF681" s="69" t="str">
        <f>IF(Z681=Z682,"",SUM(AW$9:AW681)-SUM(BF$9:BF680))</f>
        <v/>
      </c>
      <c r="BG681" s="12">
        <f t="shared" si="408"/>
        <v>673</v>
      </c>
    </row>
    <row r="682" spans="1:59" ht="20.100000000000001" customHeight="1">
      <c r="A682" s="13">
        <f t="shared" si="407"/>
        <v>674</v>
      </c>
      <c r="B682" s="153"/>
      <c r="C682" s="33"/>
      <c r="D682" s="33"/>
      <c r="E682" s="154"/>
      <c r="F682" s="155"/>
      <c r="G682" s="156"/>
      <c r="H682" s="19" t="str">
        <f t="shared" si="372"/>
        <v/>
      </c>
      <c r="I682" s="157"/>
      <c r="J682" s="19" t="str">
        <f t="shared" si="373"/>
        <v/>
      </c>
      <c r="K682" s="33"/>
      <c r="L682" s="34"/>
      <c r="M682" s="34"/>
      <c r="N682" s="19" t="str">
        <f t="shared" si="374"/>
        <v/>
      </c>
      <c r="O682" s="157"/>
      <c r="P682" s="19" t="str">
        <f t="shared" si="375"/>
        <v/>
      </c>
      <c r="Q682" s="19" t="str">
        <f t="shared" si="376"/>
        <v/>
      </c>
      <c r="R682" s="22"/>
      <c r="S682" s="33"/>
      <c r="T682" s="35" t="str">
        <f>IF(E682="","",Instructions!$B$5)</f>
        <v/>
      </c>
      <c r="U682" s="75" t="str">
        <f>IF(E682="","",Instructions!$C$5)</f>
        <v/>
      </c>
      <c r="V682" s="87" t="str">
        <f t="shared" si="377"/>
        <v/>
      </c>
      <c r="W682" s="72" t="str">
        <f>IF(E682="","",VLOOKUP(D682,Supervisors!$B$9:$F$32,5,FALSE))</f>
        <v/>
      </c>
      <c r="X682" s="72" t="str">
        <f>IF(E682="","",VLOOKUP(D682,Supervisors!$B$9:$G$32,6,FALSE))</f>
        <v/>
      </c>
      <c r="Y682" s="20" t="str">
        <f t="shared" si="378"/>
        <v/>
      </c>
      <c r="Z682" s="20" t="str">
        <f t="shared" si="379"/>
        <v/>
      </c>
      <c r="AA682" s="20" t="str">
        <f t="shared" si="380"/>
        <v/>
      </c>
      <c r="AB682" s="20" t="str">
        <f t="shared" si="381"/>
        <v/>
      </c>
      <c r="AC682" s="20" t="str">
        <f t="shared" si="382"/>
        <v/>
      </c>
      <c r="AD682" s="20" t="str">
        <f t="shared" si="383"/>
        <v/>
      </c>
      <c r="AE682" s="20" t="str">
        <f>IF(E682="","",SUM( INDEX( $H$9, 1) : H682))</f>
        <v/>
      </c>
      <c r="AF682" s="20" t="str">
        <f t="shared" si="384"/>
        <v/>
      </c>
      <c r="AG682" s="20" t="str">
        <f>IF(E682="","",SUM($AF$9:AF682))</f>
        <v/>
      </c>
      <c r="AH682" s="43" t="str">
        <f t="shared" si="385"/>
        <v/>
      </c>
      <c r="AI682" s="20" t="str">
        <f t="shared" si="386"/>
        <v/>
      </c>
      <c r="AJ682" s="20" t="str">
        <f t="shared" si="387"/>
        <v/>
      </c>
      <c r="AK682" s="20" t="str">
        <f t="shared" si="388"/>
        <v/>
      </c>
      <c r="AL682" s="20" t="str">
        <f>IF(E682="","",SUM( INDEX($I$9, 1) : I682))</f>
        <v/>
      </c>
      <c r="AM682" s="20" t="str">
        <f t="shared" si="389"/>
        <v/>
      </c>
      <c r="AN682" s="20" t="str">
        <f>IF(E682="","",SUM( INDEX($AM$9, 1) : AM682))</f>
        <v/>
      </c>
      <c r="AO682" s="43" t="str">
        <f t="shared" si="390"/>
        <v/>
      </c>
      <c r="AP682" s="43" t="str">
        <f t="shared" si="391"/>
        <v/>
      </c>
      <c r="AQ682" s="35" t="str">
        <f t="shared" si="392"/>
        <v/>
      </c>
      <c r="AR682" s="35" t="str">
        <f t="shared" si="393"/>
        <v/>
      </c>
      <c r="AS682" s="35" t="str">
        <f t="shared" si="394"/>
        <v/>
      </c>
      <c r="AT682" s="35" t="str">
        <f t="shared" si="395"/>
        <v/>
      </c>
      <c r="AU682" s="35" t="str">
        <f t="shared" si="396"/>
        <v/>
      </c>
      <c r="AV682" s="35" t="str">
        <f t="shared" si="397"/>
        <v/>
      </c>
      <c r="AW682" s="58" t="str">
        <f t="shared" si="398"/>
        <v/>
      </c>
      <c r="AX682" s="62" t="str">
        <f t="shared" si="399"/>
        <v/>
      </c>
      <c r="AY682" s="62" t="str">
        <f t="shared" si="400"/>
        <v/>
      </c>
      <c r="AZ682" s="62" t="str">
        <f t="shared" si="401"/>
        <v/>
      </c>
      <c r="BA682" s="62" t="str">
        <f t="shared" si="402"/>
        <v/>
      </c>
      <c r="BB682" s="62" t="str">
        <f t="shared" si="403"/>
        <v/>
      </c>
      <c r="BC682" s="62" t="str">
        <f t="shared" si="404"/>
        <v/>
      </c>
      <c r="BD682" s="69" t="str">
        <f t="shared" si="405"/>
        <v/>
      </c>
      <c r="BE682" s="69" t="str">
        <f t="shared" si="406"/>
        <v/>
      </c>
      <c r="BF682" s="69" t="str">
        <f>IF(Z682=Z683,"",SUM(AW$9:AW682)-SUM(BF$9:BF681))</f>
        <v/>
      </c>
      <c r="BG682" s="12">
        <f t="shared" si="408"/>
        <v>674</v>
      </c>
    </row>
    <row r="683" spans="1:59" ht="20.100000000000001" customHeight="1">
      <c r="A683" s="13">
        <f t="shared" si="407"/>
        <v>675</v>
      </c>
      <c r="B683" s="153"/>
      <c r="C683" s="33"/>
      <c r="D683" s="33"/>
      <c r="E683" s="154"/>
      <c r="F683" s="155"/>
      <c r="G683" s="156"/>
      <c r="H683" s="19" t="str">
        <f t="shared" si="372"/>
        <v/>
      </c>
      <c r="I683" s="157"/>
      <c r="J683" s="19" t="str">
        <f t="shared" si="373"/>
        <v/>
      </c>
      <c r="K683" s="33"/>
      <c r="L683" s="34"/>
      <c r="M683" s="34"/>
      <c r="N683" s="19" t="str">
        <f t="shared" si="374"/>
        <v/>
      </c>
      <c r="O683" s="157"/>
      <c r="P683" s="19" t="str">
        <f t="shared" si="375"/>
        <v/>
      </c>
      <c r="Q683" s="19" t="str">
        <f t="shared" si="376"/>
        <v/>
      </c>
      <c r="R683" s="22"/>
      <c r="S683" s="33"/>
      <c r="T683" s="35" t="str">
        <f>IF(E683="","",Instructions!$B$5)</f>
        <v/>
      </c>
      <c r="U683" s="75" t="str">
        <f>IF(E683="","",Instructions!$C$5)</f>
        <v/>
      </c>
      <c r="V683" s="87" t="str">
        <f t="shared" si="377"/>
        <v/>
      </c>
      <c r="W683" s="72" t="str">
        <f>IF(E683="","",VLOOKUP(D683,Supervisors!$B$9:$F$32,5,FALSE))</f>
        <v/>
      </c>
      <c r="X683" s="72" t="str">
        <f>IF(E683="","",VLOOKUP(D683,Supervisors!$B$9:$G$32,6,FALSE))</f>
        <v/>
      </c>
      <c r="Y683" s="20" t="str">
        <f t="shared" si="378"/>
        <v/>
      </c>
      <c r="Z683" s="20" t="str">
        <f t="shared" si="379"/>
        <v/>
      </c>
      <c r="AA683" s="20" t="str">
        <f t="shared" si="380"/>
        <v/>
      </c>
      <c r="AB683" s="20" t="str">
        <f t="shared" si="381"/>
        <v/>
      </c>
      <c r="AC683" s="20" t="str">
        <f t="shared" si="382"/>
        <v/>
      </c>
      <c r="AD683" s="20" t="str">
        <f t="shared" si="383"/>
        <v/>
      </c>
      <c r="AE683" s="20" t="str">
        <f>IF(E683="","",SUM( INDEX( $H$9, 1) : H683))</f>
        <v/>
      </c>
      <c r="AF683" s="20" t="str">
        <f t="shared" si="384"/>
        <v/>
      </c>
      <c r="AG683" s="20" t="str">
        <f>IF(E683="","",SUM($AF$9:AF683))</f>
        <v/>
      </c>
      <c r="AH683" s="43" t="str">
        <f t="shared" si="385"/>
        <v/>
      </c>
      <c r="AI683" s="20" t="str">
        <f t="shared" si="386"/>
        <v/>
      </c>
      <c r="AJ683" s="20" t="str">
        <f t="shared" si="387"/>
        <v/>
      </c>
      <c r="AK683" s="20" t="str">
        <f t="shared" si="388"/>
        <v/>
      </c>
      <c r="AL683" s="20" t="str">
        <f>IF(E683="","",SUM( INDEX($I$9, 1) : I683))</f>
        <v/>
      </c>
      <c r="AM683" s="20" t="str">
        <f t="shared" si="389"/>
        <v/>
      </c>
      <c r="AN683" s="20" t="str">
        <f>IF(E683="","",SUM( INDEX($AM$9, 1) : AM683))</f>
        <v/>
      </c>
      <c r="AO683" s="43" t="str">
        <f t="shared" si="390"/>
        <v/>
      </c>
      <c r="AP683" s="43" t="str">
        <f t="shared" si="391"/>
        <v/>
      </c>
      <c r="AQ683" s="35" t="str">
        <f t="shared" si="392"/>
        <v/>
      </c>
      <c r="AR683" s="35" t="str">
        <f t="shared" si="393"/>
        <v/>
      </c>
      <c r="AS683" s="35" t="str">
        <f t="shared" si="394"/>
        <v/>
      </c>
      <c r="AT683" s="35" t="str">
        <f t="shared" si="395"/>
        <v/>
      </c>
      <c r="AU683" s="35" t="str">
        <f t="shared" si="396"/>
        <v/>
      </c>
      <c r="AV683" s="35" t="str">
        <f t="shared" si="397"/>
        <v/>
      </c>
      <c r="AW683" s="58" t="str">
        <f t="shared" si="398"/>
        <v/>
      </c>
      <c r="AX683" s="62" t="str">
        <f t="shared" si="399"/>
        <v/>
      </c>
      <c r="AY683" s="62" t="str">
        <f t="shared" si="400"/>
        <v/>
      </c>
      <c r="AZ683" s="62" t="str">
        <f t="shared" si="401"/>
        <v/>
      </c>
      <c r="BA683" s="62" t="str">
        <f t="shared" si="402"/>
        <v/>
      </c>
      <c r="BB683" s="62" t="str">
        <f t="shared" si="403"/>
        <v/>
      </c>
      <c r="BC683" s="62" t="str">
        <f t="shared" si="404"/>
        <v/>
      </c>
      <c r="BD683" s="69" t="str">
        <f t="shared" si="405"/>
        <v/>
      </c>
      <c r="BE683" s="69" t="str">
        <f t="shared" si="406"/>
        <v/>
      </c>
      <c r="BF683" s="69" t="str">
        <f>IF(Z683=Z684,"",SUM(AW$9:AW683)-SUM(BF$9:BF682))</f>
        <v/>
      </c>
      <c r="BG683" s="12">
        <f t="shared" si="408"/>
        <v>675</v>
      </c>
    </row>
    <row r="684" spans="1:59" ht="20.100000000000001" customHeight="1">
      <c r="A684" s="13">
        <f t="shared" si="407"/>
        <v>676</v>
      </c>
      <c r="B684" s="153"/>
      <c r="C684" s="33"/>
      <c r="D684" s="33"/>
      <c r="E684" s="154"/>
      <c r="F684" s="155"/>
      <c r="G684" s="156"/>
      <c r="H684" s="19" t="str">
        <f t="shared" si="372"/>
        <v/>
      </c>
      <c r="I684" s="157"/>
      <c r="J684" s="19" t="str">
        <f t="shared" si="373"/>
        <v/>
      </c>
      <c r="K684" s="33"/>
      <c r="L684" s="34"/>
      <c r="M684" s="34"/>
      <c r="N684" s="19" t="str">
        <f t="shared" si="374"/>
        <v/>
      </c>
      <c r="O684" s="157"/>
      <c r="P684" s="19" t="str">
        <f t="shared" si="375"/>
        <v/>
      </c>
      <c r="Q684" s="19" t="str">
        <f t="shared" si="376"/>
        <v/>
      </c>
      <c r="R684" s="22"/>
      <c r="S684" s="33"/>
      <c r="T684" s="35" t="str">
        <f>IF(E684="","",Instructions!$B$5)</f>
        <v/>
      </c>
      <c r="U684" s="75" t="str">
        <f>IF(E684="","",Instructions!$C$5)</f>
        <v/>
      </c>
      <c r="V684" s="87" t="str">
        <f t="shared" si="377"/>
        <v/>
      </c>
      <c r="W684" s="72" t="str">
        <f>IF(E684="","",VLOOKUP(D684,Supervisors!$B$9:$F$32,5,FALSE))</f>
        <v/>
      </c>
      <c r="X684" s="72" t="str">
        <f>IF(E684="","",VLOOKUP(D684,Supervisors!$B$9:$G$32,6,FALSE))</f>
        <v/>
      </c>
      <c r="Y684" s="20" t="str">
        <f t="shared" si="378"/>
        <v/>
      </c>
      <c r="Z684" s="20" t="str">
        <f t="shared" si="379"/>
        <v/>
      </c>
      <c r="AA684" s="20" t="str">
        <f t="shared" si="380"/>
        <v/>
      </c>
      <c r="AB684" s="20" t="str">
        <f t="shared" si="381"/>
        <v/>
      </c>
      <c r="AC684" s="20" t="str">
        <f t="shared" si="382"/>
        <v/>
      </c>
      <c r="AD684" s="20" t="str">
        <f t="shared" si="383"/>
        <v/>
      </c>
      <c r="AE684" s="20" t="str">
        <f>IF(E684="","",SUM( INDEX( $H$9, 1) : H684))</f>
        <v/>
      </c>
      <c r="AF684" s="20" t="str">
        <f t="shared" si="384"/>
        <v/>
      </c>
      <c r="AG684" s="20" t="str">
        <f>IF(E684="","",SUM($AF$9:AF684))</f>
        <v/>
      </c>
      <c r="AH684" s="43" t="str">
        <f t="shared" si="385"/>
        <v/>
      </c>
      <c r="AI684" s="20" t="str">
        <f t="shared" si="386"/>
        <v/>
      </c>
      <c r="AJ684" s="20" t="str">
        <f t="shared" si="387"/>
        <v/>
      </c>
      <c r="AK684" s="20" t="str">
        <f t="shared" si="388"/>
        <v/>
      </c>
      <c r="AL684" s="20" t="str">
        <f>IF(E684="","",SUM( INDEX($I$9, 1) : I684))</f>
        <v/>
      </c>
      <c r="AM684" s="20" t="str">
        <f t="shared" si="389"/>
        <v/>
      </c>
      <c r="AN684" s="20" t="str">
        <f>IF(E684="","",SUM( INDEX($AM$9, 1) : AM684))</f>
        <v/>
      </c>
      <c r="AO684" s="43" t="str">
        <f t="shared" si="390"/>
        <v/>
      </c>
      <c r="AP684" s="43" t="str">
        <f t="shared" si="391"/>
        <v/>
      </c>
      <c r="AQ684" s="35" t="str">
        <f t="shared" si="392"/>
        <v/>
      </c>
      <c r="AR684" s="35" t="str">
        <f t="shared" si="393"/>
        <v/>
      </c>
      <c r="AS684" s="35" t="str">
        <f t="shared" si="394"/>
        <v/>
      </c>
      <c r="AT684" s="35" t="str">
        <f t="shared" si="395"/>
        <v/>
      </c>
      <c r="AU684" s="35" t="str">
        <f t="shared" si="396"/>
        <v/>
      </c>
      <c r="AV684" s="35" t="str">
        <f t="shared" si="397"/>
        <v/>
      </c>
      <c r="AW684" s="58" t="str">
        <f t="shared" si="398"/>
        <v/>
      </c>
      <c r="AX684" s="62" t="str">
        <f t="shared" si="399"/>
        <v/>
      </c>
      <c r="AY684" s="62" t="str">
        <f t="shared" si="400"/>
        <v/>
      </c>
      <c r="AZ684" s="62" t="str">
        <f t="shared" si="401"/>
        <v/>
      </c>
      <c r="BA684" s="62" t="str">
        <f t="shared" si="402"/>
        <v/>
      </c>
      <c r="BB684" s="62" t="str">
        <f t="shared" si="403"/>
        <v/>
      </c>
      <c r="BC684" s="62" t="str">
        <f t="shared" si="404"/>
        <v/>
      </c>
      <c r="BD684" s="69" t="str">
        <f t="shared" si="405"/>
        <v/>
      </c>
      <c r="BE684" s="69" t="str">
        <f t="shared" si="406"/>
        <v/>
      </c>
      <c r="BF684" s="69" t="str">
        <f>IF(Z684=Z685,"",SUM(AW$9:AW684)-SUM(BF$9:BF683))</f>
        <v/>
      </c>
      <c r="BG684" s="12">
        <f t="shared" si="408"/>
        <v>676</v>
      </c>
    </row>
    <row r="685" spans="1:59" ht="20.100000000000001" customHeight="1">
      <c r="A685" s="13">
        <f t="shared" si="407"/>
        <v>677</v>
      </c>
      <c r="B685" s="153"/>
      <c r="C685" s="33"/>
      <c r="D685" s="33"/>
      <c r="E685" s="154"/>
      <c r="F685" s="155"/>
      <c r="G685" s="156"/>
      <c r="H685" s="19" t="str">
        <f t="shared" si="372"/>
        <v/>
      </c>
      <c r="I685" s="157"/>
      <c r="J685" s="19" t="str">
        <f t="shared" si="373"/>
        <v/>
      </c>
      <c r="K685" s="33"/>
      <c r="L685" s="34"/>
      <c r="M685" s="34"/>
      <c r="N685" s="19" t="str">
        <f t="shared" si="374"/>
        <v/>
      </c>
      <c r="O685" s="157"/>
      <c r="P685" s="19" t="str">
        <f t="shared" si="375"/>
        <v/>
      </c>
      <c r="Q685" s="19" t="str">
        <f t="shared" si="376"/>
        <v/>
      </c>
      <c r="R685" s="22"/>
      <c r="S685" s="33"/>
      <c r="T685" s="35" t="str">
        <f>IF(E685="","",Instructions!$B$5)</f>
        <v/>
      </c>
      <c r="U685" s="75" t="str">
        <f>IF(E685="","",Instructions!$C$5)</f>
        <v/>
      </c>
      <c r="V685" s="87" t="str">
        <f t="shared" si="377"/>
        <v/>
      </c>
      <c r="W685" s="72" t="str">
        <f>IF(E685="","",VLOOKUP(D685,Supervisors!$B$9:$F$32,5,FALSE))</f>
        <v/>
      </c>
      <c r="X685" s="72" t="str">
        <f>IF(E685="","",VLOOKUP(D685,Supervisors!$B$9:$G$32,6,FALSE))</f>
        <v/>
      </c>
      <c r="Y685" s="20" t="str">
        <f t="shared" si="378"/>
        <v/>
      </c>
      <c r="Z685" s="20" t="str">
        <f t="shared" si="379"/>
        <v/>
      </c>
      <c r="AA685" s="20" t="str">
        <f t="shared" si="380"/>
        <v/>
      </c>
      <c r="AB685" s="20" t="str">
        <f t="shared" si="381"/>
        <v/>
      </c>
      <c r="AC685" s="20" t="str">
        <f t="shared" si="382"/>
        <v/>
      </c>
      <c r="AD685" s="20" t="str">
        <f t="shared" si="383"/>
        <v/>
      </c>
      <c r="AE685" s="20" t="str">
        <f>IF(E685="","",SUM( INDEX( $H$9, 1) : H685))</f>
        <v/>
      </c>
      <c r="AF685" s="20" t="str">
        <f t="shared" si="384"/>
        <v/>
      </c>
      <c r="AG685" s="20" t="str">
        <f>IF(E685="","",SUM($AF$9:AF685))</f>
        <v/>
      </c>
      <c r="AH685" s="43" t="str">
        <f t="shared" si="385"/>
        <v/>
      </c>
      <c r="AI685" s="20" t="str">
        <f t="shared" si="386"/>
        <v/>
      </c>
      <c r="AJ685" s="20" t="str">
        <f t="shared" si="387"/>
        <v/>
      </c>
      <c r="AK685" s="20" t="str">
        <f t="shared" si="388"/>
        <v/>
      </c>
      <c r="AL685" s="20" t="str">
        <f>IF(E685="","",SUM( INDEX($I$9, 1) : I685))</f>
        <v/>
      </c>
      <c r="AM685" s="20" t="str">
        <f t="shared" si="389"/>
        <v/>
      </c>
      <c r="AN685" s="20" t="str">
        <f>IF(E685="","",SUM( INDEX($AM$9, 1) : AM685))</f>
        <v/>
      </c>
      <c r="AO685" s="43" t="str">
        <f t="shared" si="390"/>
        <v/>
      </c>
      <c r="AP685" s="43" t="str">
        <f t="shared" si="391"/>
        <v/>
      </c>
      <c r="AQ685" s="35" t="str">
        <f t="shared" si="392"/>
        <v/>
      </c>
      <c r="AR685" s="35" t="str">
        <f t="shared" si="393"/>
        <v/>
      </c>
      <c r="AS685" s="35" t="str">
        <f t="shared" si="394"/>
        <v/>
      </c>
      <c r="AT685" s="35" t="str">
        <f t="shared" si="395"/>
        <v/>
      </c>
      <c r="AU685" s="35" t="str">
        <f t="shared" si="396"/>
        <v/>
      </c>
      <c r="AV685" s="35" t="str">
        <f t="shared" si="397"/>
        <v/>
      </c>
      <c r="AW685" s="58" t="str">
        <f t="shared" si="398"/>
        <v/>
      </c>
      <c r="AX685" s="62" t="str">
        <f t="shared" si="399"/>
        <v/>
      </c>
      <c r="AY685" s="62" t="str">
        <f t="shared" si="400"/>
        <v/>
      </c>
      <c r="AZ685" s="62" t="str">
        <f t="shared" si="401"/>
        <v/>
      </c>
      <c r="BA685" s="62" t="str">
        <f t="shared" si="402"/>
        <v/>
      </c>
      <c r="BB685" s="62" t="str">
        <f t="shared" si="403"/>
        <v/>
      </c>
      <c r="BC685" s="62" t="str">
        <f t="shared" si="404"/>
        <v/>
      </c>
      <c r="BD685" s="69" t="str">
        <f t="shared" si="405"/>
        <v/>
      </c>
      <c r="BE685" s="69" t="str">
        <f t="shared" si="406"/>
        <v/>
      </c>
      <c r="BF685" s="69" t="str">
        <f>IF(Z685=Z686,"",SUM(AW$9:AW685)-SUM(BF$9:BF684))</f>
        <v/>
      </c>
      <c r="BG685" s="12">
        <f t="shared" si="408"/>
        <v>677</v>
      </c>
    </row>
    <row r="686" spans="1:59" ht="20.100000000000001" customHeight="1">
      <c r="A686" s="13">
        <f t="shared" si="407"/>
        <v>678</v>
      </c>
      <c r="B686" s="153"/>
      <c r="C686" s="33"/>
      <c r="D686" s="33"/>
      <c r="E686" s="154"/>
      <c r="F686" s="155"/>
      <c r="G686" s="156"/>
      <c r="H686" s="19" t="str">
        <f t="shared" si="372"/>
        <v/>
      </c>
      <c r="I686" s="157"/>
      <c r="J686" s="19" t="str">
        <f t="shared" si="373"/>
        <v/>
      </c>
      <c r="K686" s="33"/>
      <c r="L686" s="34"/>
      <c r="M686" s="34"/>
      <c r="N686" s="19" t="str">
        <f t="shared" si="374"/>
        <v/>
      </c>
      <c r="O686" s="157"/>
      <c r="P686" s="19" t="str">
        <f t="shared" si="375"/>
        <v/>
      </c>
      <c r="Q686" s="19" t="str">
        <f t="shared" si="376"/>
        <v/>
      </c>
      <c r="R686" s="22"/>
      <c r="S686" s="33"/>
      <c r="T686" s="35" t="str">
        <f>IF(E686="","",Instructions!$B$5)</f>
        <v/>
      </c>
      <c r="U686" s="75" t="str">
        <f>IF(E686="","",Instructions!$C$5)</f>
        <v/>
      </c>
      <c r="V686" s="87" t="str">
        <f t="shared" si="377"/>
        <v/>
      </c>
      <c r="W686" s="72" t="str">
        <f>IF(E686="","",VLOOKUP(D686,Supervisors!$B$9:$F$32,5,FALSE))</f>
        <v/>
      </c>
      <c r="X686" s="72" t="str">
        <f>IF(E686="","",VLOOKUP(D686,Supervisors!$B$9:$G$32,6,FALSE))</f>
        <v/>
      </c>
      <c r="Y686" s="20" t="str">
        <f t="shared" si="378"/>
        <v/>
      </c>
      <c r="Z686" s="20" t="str">
        <f t="shared" si="379"/>
        <v/>
      </c>
      <c r="AA686" s="20" t="str">
        <f t="shared" si="380"/>
        <v/>
      </c>
      <c r="AB686" s="20" t="str">
        <f t="shared" si="381"/>
        <v/>
      </c>
      <c r="AC686" s="20" t="str">
        <f t="shared" si="382"/>
        <v/>
      </c>
      <c r="AD686" s="20" t="str">
        <f t="shared" si="383"/>
        <v/>
      </c>
      <c r="AE686" s="20" t="str">
        <f>IF(E686="","",SUM( INDEX( $H$9, 1) : H686))</f>
        <v/>
      </c>
      <c r="AF686" s="20" t="str">
        <f t="shared" si="384"/>
        <v/>
      </c>
      <c r="AG686" s="20" t="str">
        <f>IF(E686="","",SUM($AF$9:AF686))</f>
        <v/>
      </c>
      <c r="AH686" s="43" t="str">
        <f t="shared" si="385"/>
        <v/>
      </c>
      <c r="AI686" s="20" t="str">
        <f t="shared" si="386"/>
        <v/>
      </c>
      <c r="AJ686" s="20" t="str">
        <f t="shared" si="387"/>
        <v/>
      </c>
      <c r="AK686" s="20" t="str">
        <f t="shared" si="388"/>
        <v/>
      </c>
      <c r="AL686" s="20" t="str">
        <f>IF(E686="","",SUM( INDEX($I$9, 1) : I686))</f>
        <v/>
      </c>
      <c r="AM686" s="20" t="str">
        <f t="shared" si="389"/>
        <v/>
      </c>
      <c r="AN686" s="20" t="str">
        <f>IF(E686="","",SUM( INDEX($AM$9, 1) : AM686))</f>
        <v/>
      </c>
      <c r="AO686" s="43" t="str">
        <f t="shared" si="390"/>
        <v/>
      </c>
      <c r="AP686" s="43" t="str">
        <f t="shared" si="391"/>
        <v/>
      </c>
      <c r="AQ686" s="35" t="str">
        <f t="shared" si="392"/>
        <v/>
      </c>
      <c r="AR686" s="35" t="str">
        <f t="shared" si="393"/>
        <v/>
      </c>
      <c r="AS686" s="35" t="str">
        <f t="shared" si="394"/>
        <v/>
      </c>
      <c r="AT686" s="35" t="str">
        <f t="shared" si="395"/>
        <v/>
      </c>
      <c r="AU686" s="35" t="str">
        <f t="shared" si="396"/>
        <v/>
      </c>
      <c r="AV686" s="35" t="str">
        <f t="shared" si="397"/>
        <v/>
      </c>
      <c r="AW686" s="58" t="str">
        <f t="shared" si="398"/>
        <v/>
      </c>
      <c r="AX686" s="62" t="str">
        <f t="shared" si="399"/>
        <v/>
      </c>
      <c r="AY686" s="62" t="str">
        <f t="shared" si="400"/>
        <v/>
      </c>
      <c r="AZ686" s="62" t="str">
        <f t="shared" si="401"/>
        <v/>
      </c>
      <c r="BA686" s="62" t="str">
        <f t="shared" si="402"/>
        <v/>
      </c>
      <c r="BB686" s="62" t="str">
        <f t="shared" si="403"/>
        <v/>
      </c>
      <c r="BC686" s="62" t="str">
        <f t="shared" si="404"/>
        <v/>
      </c>
      <c r="BD686" s="69" t="str">
        <f t="shared" si="405"/>
        <v/>
      </c>
      <c r="BE686" s="69" t="str">
        <f t="shared" si="406"/>
        <v/>
      </c>
      <c r="BF686" s="69" t="str">
        <f>IF(Z686=Z687,"",SUM(AW$9:AW686)-SUM(BF$9:BF685))</f>
        <v/>
      </c>
      <c r="BG686" s="12">
        <f t="shared" si="408"/>
        <v>678</v>
      </c>
    </row>
    <row r="687" spans="1:59" ht="20.100000000000001" customHeight="1">
      <c r="A687" s="13">
        <f t="shared" si="407"/>
        <v>679</v>
      </c>
      <c r="B687" s="153"/>
      <c r="C687" s="33"/>
      <c r="D687" s="33"/>
      <c r="E687" s="154"/>
      <c r="F687" s="155"/>
      <c r="G687" s="156"/>
      <c r="H687" s="19" t="str">
        <f t="shared" si="372"/>
        <v/>
      </c>
      <c r="I687" s="157"/>
      <c r="J687" s="19" t="str">
        <f t="shared" si="373"/>
        <v/>
      </c>
      <c r="K687" s="33"/>
      <c r="L687" s="34"/>
      <c r="M687" s="34"/>
      <c r="N687" s="19" t="str">
        <f t="shared" si="374"/>
        <v/>
      </c>
      <c r="O687" s="157"/>
      <c r="P687" s="19" t="str">
        <f t="shared" si="375"/>
        <v/>
      </c>
      <c r="Q687" s="19" t="str">
        <f t="shared" si="376"/>
        <v/>
      </c>
      <c r="R687" s="22"/>
      <c r="S687" s="33"/>
      <c r="T687" s="35" t="str">
        <f>IF(E687="","",Instructions!$B$5)</f>
        <v/>
      </c>
      <c r="U687" s="75" t="str">
        <f>IF(E687="","",Instructions!$C$5)</f>
        <v/>
      </c>
      <c r="V687" s="87" t="str">
        <f t="shared" si="377"/>
        <v/>
      </c>
      <c r="W687" s="72" t="str">
        <f>IF(E687="","",VLOOKUP(D687,Supervisors!$B$9:$F$32,5,FALSE))</f>
        <v/>
      </c>
      <c r="X687" s="72" t="str">
        <f>IF(E687="","",VLOOKUP(D687,Supervisors!$B$9:$G$32,6,FALSE))</f>
        <v/>
      </c>
      <c r="Y687" s="20" t="str">
        <f t="shared" si="378"/>
        <v/>
      </c>
      <c r="Z687" s="20" t="str">
        <f t="shared" si="379"/>
        <v/>
      </c>
      <c r="AA687" s="20" t="str">
        <f t="shared" si="380"/>
        <v/>
      </c>
      <c r="AB687" s="20" t="str">
        <f t="shared" si="381"/>
        <v/>
      </c>
      <c r="AC687" s="20" t="str">
        <f t="shared" si="382"/>
        <v/>
      </c>
      <c r="AD687" s="20" t="str">
        <f t="shared" si="383"/>
        <v/>
      </c>
      <c r="AE687" s="20" t="str">
        <f>IF(E687="","",SUM( INDEX( $H$9, 1) : H687))</f>
        <v/>
      </c>
      <c r="AF687" s="20" t="str">
        <f t="shared" si="384"/>
        <v/>
      </c>
      <c r="AG687" s="20" t="str">
        <f>IF(E687="","",SUM($AF$9:AF687))</f>
        <v/>
      </c>
      <c r="AH687" s="43" t="str">
        <f t="shared" si="385"/>
        <v/>
      </c>
      <c r="AI687" s="20" t="str">
        <f t="shared" si="386"/>
        <v/>
      </c>
      <c r="AJ687" s="20" t="str">
        <f t="shared" si="387"/>
        <v/>
      </c>
      <c r="AK687" s="20" t="str">
        <f t="shared" si="388"/>
        <v/>
      </c>
      <c r="AL687" s="20" t="str">
        <f>IF(E687="","",SUM( INDEX($I$9, 1) : I687))</f>
        <v/>
      </c>
      <c r="AM687" s="20" t="str">
        <f t="shared" si="389"/>
        <v/>
      </c>
      <c r="AN687" s="20" t="str">
        <f>IF(E687="","",SUM( INDEX($AM$9, 1) : AM687))</f>
        <v/>
      </c>
      <c r="AO687" s="43" t="str">
        <f t="shared" si="390"/>
        <v/>
      </c>
      <c r="AP687" s="43" t="str">
        <f t="shared" si="391"/>
        <v/>
      </c>
      <c r="AQ687" s="35" t="str">
        <f t="shared" si="392"/>
        <v/>
      </c>
      <c r="AR687" s="35" t="str">
        <f t="shared" si="393"/>
        <v/>
      </c>
      <c r="AS687" s="35" t="str">
        <f t="shared" si="394"/>
        <v/>
      </c>
      <c r="AT687" s="35" t="str">
        <f t="shared" si="395"/>
        <v/>
      </c>
      <c r="AU687" s="35" t="str">
        <f t="shared" si="396"/>
        <v/>
      </c>
      <c r="AV687" s="35" t="str">
        <f t="shared" si="397"/>
        <v/>
      </c>
      <c r="AW687" s="58" t="str">
        <f t="shared" si="398"/>
        <v/>
      </c>
      <c r="AX687" s="62" t="str">
        <f t="shared" si="399"/>
        <v/>
      </c>
      <c r="AY687" s="62" t="str">
        <f t="shared" si="400"/>
        <v/>
      </c>
      <c r="AZ687" s="62" t="str">
        <f t="shared" si="401"/>
        <v/>
      </c>
      <c r="BA687" s="62" t="str">
        <f t="shared" si="402"/>
        <v/>
      </c>
      <c r="BB687" s="62" t="str">
        <f t="shared" si="403"/>
        <v/>
      </c>
      <c r="BC687" s="62" t="str">
        <f t="shared" si="404"/>
        <v/>
      </c>
      <c r="BD687" s="69" t="str">
        <f t="shared" si="405"/>
        <v/>
      </c>
      <c r="BE687" s="69" t="str">
        <f t="shared" si="406"/>
        <v/>
      </c>
      <c r="BF687" s="69" t="str">
        <f>IF(Z687=Z688,"",SUM(AW$9:AW687)-SUM(BF$9:BF686))</f>
        <v/>
      </c>
      <c r="BG687" s="12">
        <f t="shared" si="408"/>
        <v>679</v>
      </c>
    </row>
    <row r="688" spans="1:59" ht="20.100000000000001" customHeight="1">
      <c r="A688" s="13">
        <f t="shared" si="407"/>
        <v>680</v>
      </c>
      <c r="B688" s="153"/>
      <c r="C688" s="33"/>
      <c r="D688" s="33"/>
      <c r="E688" s="154"/>
      <c r="F688" s="155"/>
      <c r="G688" s="156"/>
      <c r="H688" s="19" t="str">
        <f t="shared" si="372"/>
        <v/>
      </c>
      <c r="I688" s="157"/>
      <c r="J688" s="19" t="str">
        <f t="shared" si="373"/>
        <v/>
      </c>
      <c r="K688" s="33"/>
      <c r="L688" s="34"/>
      <c r="M688" s="34"/>
      <c r="N688" s="19" t="str">
        <f t="shared" si="374"/>
        <v/>
      </c>
      <c r="O688" s="157"/>
      <c r="P688" s="19" t="str">
        <f t="shared" si="375"/>
        <v/>
      </c>
      <c r="Q688" s="19" t="str">
        <f t="shared" si="376"/>
        <v/>
      </c>
      <c r="R688" s="22"/>
      <c r="S688" s="33"/>
      <c r="T688" s="35" t="str">
        <f>IF(E688="","",Instructions!$B$5)</f>
        <v/>
      </c>
      <c r="U688" s="75" t="str">
        <f>IF(E688="","",Instructions!$C$5)</f>
        <v/>
      </c>
      <c r="V688" s="87" t="str">
        <f t="shared" si="377"/>
        <v/>
      </c>
      <c r="W688" s="72" t="str">
        <f>IF(E688="","",VLOOKUP(D688,Supervisors!$B$9:$F$32,5,FALSE))</f>
        <v/>
      </c>
      <c r="X688" s="72" t="str">
        <f>IF(E688="","",VLOOKUP(D688,Supervisors!$B$9:$G$32,6,FALSE))</f>
        <v/>
      </c>
      <c r="Y688" s="20" t="str">
        <f t="shared" si="378"/>
        <v/>
      </c>
      <c r="Z688" s="20" t="str">
        <f t="shared" si="379"/>
        <v/>
      </c>
      <c r="AA688" s="20" t="str">
        <f t="shared" si="380"/>
        <v/>
      </c>
      <c r="AB688" s="20" t="str">
        <f t="shared" si="381"/>
        <v/>
      </c>
      <c r="AC688" s="20" t="str">
        <f t="shared" si="382"/>
        <v/>
      </c>
      <c r="AD688" s="20" t="str">
        <f t="shared" si="383"/>
        <v/>
      </c>
      <c r="AE688" s="20" t="str">
        <f>IF(E688="","",SUM( INDEX( $H$9, 1) : H688))</f>
        <v/>
      </c>
      <c r="AF688" s="20" t="str">
        <f t="shared" si="384"/>
        <v/>
      </c>
      <c r="AG688" s="20" t="str">
        <f>IF(E688="","",SUM($AF$9:AF688))</f>
        <v/>
      </c>
      <c r="AH688" s="43" t="str">
        <f t="shared" si="385"/>
        <v/>
      </c>
      <c r="AI688" s="20" t="str">
        <f t="shared" si="386"/>
        <v/>
      </c>
      <c r="AJ688" s="20" t="str">
        <f t="shared" si="387"/>
        <v/>
      </c>
      <c r="AK688" s="20" t="str">
        <f t="shared" si="388"/>
        <v/>
      </c>
      <c r="AL688" s="20" t="str">
        <f>IF(E688="","",SUM( INDEX($I$9, 1) : I688))</f>
        <v/>
      </c>
      <c r="AM688" s="20" t="str">
        <f t="shared" si="389"/>
        <v/>
      </c>
      <c r="AN688" s="20" t="str">
        <f>IF(E688="","",SUM( INDEX($AM$9, 1) : AM688))</f>
        <v/>
      </c>
      <c r="AO688" s="43" t="str">
        <f t="shared" si="390"/>
        <v/>
      </c>
      <c r="AP688" s="43" t="str">
        <f t="shared" si="391"/>
        <v/>
      </c>
      <c r="AQ688" s="35" t="str">
        <f t="shared" si="392"/>
        <v/>
      </c>
      <c r="AR688" s="35" t="str">
        <f t="shared" si="393"/>
        <v/>
      </c>
      <c r="AS688" s="35" t="str">
        <f t="shared" si="394"/>
        <v/>
      </c>
      <c r="AT688" s="35" t="str">
        <f t="shared" si="395"/>
        <v/>
      </c>
      <c r="AU688" s="35" t="str">
        <f t="shared" si="396"/>
        <v/>
      </c>
      <c r="AV688" s="35" t="str">
        <f t="shared" si="397"/>
        <v/>
      </c>
      <c r="AW688" s="58" t="str">
        <f t="shared" si="398"/>
        <v/>
      </c>
      <c r="AX688" s="62" t="str">
        <f t="shared" si="399"/>
        <v/>
      </c>
      <c r="AY688" s="62" t="str">
        <f t="shared" si="400"/>
        <v/>
      </c>
      <c r="AZ688" s="62" t="str">
        <f t="shared" si="401"/>
        <v/>
      </c>
      <c r="BA688" s="62" t="str">
        <f t="shared" si="402"/>
        <v/>
      </c>
      <c r="BB688" s="62" t="str">
        <f t="shared" si="403"/>
        <v/>
      </c>
      <c r="BC688" s="62" t="str">
        <f t="shared" si="404"/>
        <v/>
      </c>
      <c r="BD688" s="69" t="str">
        <f t="shared" si="405"/>
        <v/>
      </c>
      <c r="BE688" s="69" t="str">
        <f t="shared" si="406"/>
        <v/>
      </c>
      <c r="BF688" s="69" t="str">
        <f>IF(Z688=Z689,"",SUM(AW$9:AW688)-SUM(BF$9:BF687))</f>
        <v/>
      </c>
      <c r="BG688" s="12">
        <f t="shared" si="408"/>
        <v>680</v>
      </c>
    </row>
    <row r="689" spans="1:59" ht="20.100000000000001" customHeight="1">
      <c r="A689" s="13">
        <f t="shared" si="407"/>
        <v>681</v>
      </c>
      <c r="B689" s="153"/>
      <c r="C689" s="33"/>
      <c r="D689" s="33"/>
      <c r="E689" s="154"/>
      <c r="F689" s="155"/>
      <c r="G689" s="156"/>
      <c r="H689" s="19" t="str">
        <f t="shared" si="372"/>
        <v/>
      </c>
      <c r="I689" s="157"/>
      <c r="J689" s="19" t="str">
        <f t="shared" si="373"/>
        <v/>
      </c>
      <c r="K689" s="33"/>
      <c r="L689" s="34"/>
      <c r="M689" s="34"/>
      <c r="N689" s="19" t="str">
        <f t="shared" si="374"/>
        <v/>
      </c>
      <c r="O689" s="157"/>
      <c r="P689" s="19" t="str">
        <f t="shared" si="375"/>
        <v/>
      </c>
      <c r="Q689" s="19" t="str">
        <f t="shared" si="376"/>
        <v/>
      </c>
      <c r="R689" s="22"/>
      <c r="S689" s="33"/>
      <c r="T689" s="35" t="str">
        <f>IF(E689="","",Instructions!$B$5)</f>
        <v/>
      </c>
      <c r="U689" s="75" t="str">
        <f>IF(E689="","",Instructions!$C$5)</f>
        <v/>
      </c>
      <c r="V689" s="87" t="str">
        <f t="shared" si="377"/>
        <v/>
      </c>
      <c r="W689" s="72" t="str">
        <f>IF(E689="","",VLOOKUP(D689,Supervisors!$B$9:$F$32,5,FALSE))</f>
        <v/>
      </c>
      <c r="X689" s="72" t="str">
        <f>IF(E689="","",VLOOKUP(D689,Supervisors!$B$9:$G$32,6,FALSE))</f>
        <v/>
      </c>
      <c r="Y689" s="20" t="str">
        <f t="shared" si="378"/>
        <v/>
      </c>
      <c r="Z689" s="20" t="str">
        <f t="shared" si="379"/>
        <v/>
      </c>
      <c r="AA689" s="20" t="str">
        <f t="shared" si="380"/>
        <v/>
      </c>
      <c r="AB689" s="20" t="str">
        <f t="shared" si="381"/>
        <v/>
      </c>
      <c r="AC689" s="20" t="str">
        <f t="shared" si="382"/>
        <v/>
      </c>
      <c r="AD689" s="20" t="str">
        <f t="shared" si="383"/>
        <v/>
      </c>
      <c r="AE689" s="20" t="str">
        <f>IF(E689="","",SUM( INDEX( $H$9, 1) : H689))</f>
        <v/>
      </c>
      <c r="AF689" s="20" t="str">
        <f t="shared" si="384"/>
        <v/>
      </c>
      <c r="AG689" s="20" t="str">
        <f>IF(E689="","",SUM($AF$9:AF689))</f>
        <v/>
      </c>
      <c r="AH689" s="43" t="str">
        <f t="shared" si="385"/>
        <v/>
      </c>
      <c r="AI689" s="20" t="str">
        <f t="shared" si="386"/>
        <v/>
      </c>
      <c r="AJ689" s="20" t="str">
        <f t="shared" si="387"/>
        <v/>
      </c>
      <c r="AK689" s="20" t="str">
        <f t="shared" si="388"/>
        <v/>
      </c>
      <c r="AL689" s="20" t="str">
        <f>IF(E689="","",SUM( INDEX($I$9, 1) : I689))</f>
        <v/>
      </c>
      <c r="AM689" s="20" t="str">
        <f t="shared" si="389"/>
        <v/>
      </c>
      <c r="AN689" s="20" t="str">
        <f>IF(E689="","",SUM( INDEX($AM$9, 1) : AM689))</f>
        <v/>
      </c>
      <c r="AO689" s="43" t="str">
        <f t="shared" si="390"/>
        <v/>
      </c>
      <c r="AP689" s="43" t="str">
        <f t="shared" si="391"/>
        <v/>
      </c>
      <c r="AQ689" s="35" t="str">
        <f t="shared" si="392"/>
        <v/>
      </c>
      <c r="AR689" s="35" t="str">
        <f t="shared" si="393"/>
        <v/>
      </c>
      <c r="AS689" s="35" t="str">
        <f t="shared" si="394"/>
        <v/>
      </c>
      <c r="AT689" s="35" t="str">
        <f t="shared" si="395"/>
        <v/>
      </c>
      <c r="AU689" s="35" t="str">
        <f t="shared" si="396"/>
        <v/>
      </c>
      <c r="AV689" s="35" t="str">
        <f t="shared" si="397"/>
        <v/>
      </c>
      <c r="AW689" s="58" t="str">
        <f t="shared" si="398"/>
        <v/>
      </c>
      <c r="AX689" s="62" t="str">
        <f t="shared" si="399"/>
        <v/>
      </c>
      <c r="AY689" s="62" t="str">
        <f t="shared" si="400"/>
        <v/>
      </c>
      <c r="AZ689" s="62" t="str">
        <f t="shared" si="401"/>
        <v/>
      </c>
      <c r="BA689" s="62" t="str">
        <f t="shared" si="402"/>
        <v/>
      </c>
      <c r="BB689" s="62" t="str">
        <f t="shared" si="403"/>
        <v/>
      </c>
      <c r="BC689" s="62" t="str">
        <f t="shared" si="404"/>
        <v/>
      </c>
      <c r="BD689" s="69" t="str">
        <f t="shared" si="405"/>
        <v/>
      </c>
      <c r="BE689" s="69" t="str">
        <f t="shared" si="406"/>
        <v/>
      </c>
      <c r="BF689" s="69" t="str">
        <f>IF(Z689=Z690,"",SUM(AW$9:AW689)-SUM(BF$9:BF688))</f>
        <v/>
      </c>
      <c r="BG689" s="12">
        <f t="shared" si="408"/>
        <v>681</v>
      </c>
    </row>
    <row r="690" spans="1:59" ht="20.100000000000001" customHeight="1">
      <c r="A690" s="13">
        <f t="shared" si="407"/>
        <v>682</v>
      </c>
      <c r="B690" s="153"/>
      <c r="C690" s="33"/>
      <c r="D690" s="33"/>
      <c r="E690" s="154"/>
      <c r="F690" s="155"/>
      <c r="G690" s="156"/>
      <c r="H690" s="19" t="str">
        <f t="shared" si="372"/>
        <v/>
      </c>
      <c r="I690" s="157"/>
      <c r="J690" s="19" t="str">
        <f t="shared" si="373"/>
        <v/>
      </c>
      <c r="K690" s="33"/>
      <c r="L690" s="34"/>
      <c r="M690" s="34"/>
      <c r="N690" s="19" t="str">
        <f t="shared" si="374"/>
        <v/>
      </c>
      <c r="O690" s="157"/>
      <c r="P690" s="19" t="str">
        <f t="shared" si="375"/>
        <v/>
      </c>
      <c r="Q690" s="19" t="str">
        <f t="shared" si="376"/>
        <v/>
      </c>
      <c r="R690" s="22"/>
      <c r="S690" s="33"/>
      <c r="T690" s="35" t="str">
        <f>IF(E690="","",Instructions!$B$5)</f>
        <v/>
      </c>
      <c r="U690" s="75" t="str">
        <f>IF(E690="","",Instructions!$C$5)</f>
        <v/>
      </c>
      <c r="V690" s="87" t="str">
        <f t="shared" si="377"/>
        <v/>
      </c>
      <c r="W690" s="72" t="str">
        <f>IF(E690="","",VLOOKUP(D690,Supervisors!$B$9:$F$32,5,FALSE))</f>
        <v/>
      </c>
      <c r="X690" s="72" t="str">
        <f>IF(E690="","",VLOOKUP(D690,Supervisors!$B$9:$G$32,6,FALSE))</f>
        <v/>
      </c>
      <c r="Y690" s="20" t="str">
        <f t="shared" si="378"/>
        <v/>
      </c>
      <c r="Z690" s="20" t="str">
        <f t="shared" si="379"/>
        <v/>
      </c>
      <c r="AA690" s="20" t="str">
        <f t="shared" si="380"/>
        <v/>
      </c>
      <c r="AB690" s="20" t="str">
        <f t="shared" si="381"/>
        <v/>
      </c>
      <c r="AC690" s="20" t="str">
        <f t="shared" si="382"/>
        <v/>
      </c>
      <c r="AD690" s="20" t="str">
        <f t="shared" si="383"/>
        <v/>
      </c>
      <c r="AE690" s="20" t="str">
        <f>IF(E690="","",SUM( INDEX( $H$9, 1) : H690))</f>
        <v/>
      </c>
      <c r="AF690" s="20" t="str">
        <f t="shared" si="384"/>
        <v/>
      </c>
      <c r="AG690" s="20" t="str">
        <f>IF(E690="","",SUM($AF$9:AF690))</f>
        <v/>
      </c>
      <c r="AH690" s="43" t="str">
        <f t="shared" si="385"/>
        <v/>
      </c>
      <c r="AI690" s="20" t="str">
        <f t="shared" si="386"/>
        <v/>
      </c>
      <c r="AJ690" s="20" t="str">
        <f t="shared" si="387"/>
        <v/>
      </c>
      <c r="AK690" s="20" t="str">
        <f t="shared" si="388"/>
        <v/>
      </c>
      <c r="AL690" s="20" t="str">
        <f>IF(E690="","",SUM( INDEX($I$9, 1) : I690))</f>
        <v/>
      </c>
      <c r="AM690" s="20" t="str">
        <f t="shared" si="389"/>
        <v/>
      </c>
      <c r="AN690" s="20" t="str">
        <f>IF(E690="","",SUM( INDEX($AM$9, 1) : AM690))</f>
        <v/>
      </c>
      <c r="AO690" s="43" t="str">
        <f t="shared" si="390"/>
        <v/>
      </c>
      <c r="AP690" s="43" t="str">
        <f t="shared" si="391"/>
        <v/>
      </c>
      <c r="AQ690" s="35" t="str">
        <f t="shared" si="392"/>
        <v/>
      </c>
      <c r="AR690" s="35" t="str">
        <f t="shared" si="393"/>
        <v/>
      </c>
      <c r="AS690" s="35" t="str">
        <f t="shared" si="394"/>
        <v/>
      </c>
      <c r="AT690" s="35" t="str">
        <f t="shared" si="395"/>
        <v/>
      </c>
      <c r="AU690" s="35" t="str">
        <f t="shared" si="396"/>
        <v/>
      </c>
      <c r="AV690" s="35" t="str">
        <f t="shared" si="397"/>
        <v/>
      </c>
      <c r="AW690" s="58" t="str">
        <f t="shared" si="398"/>
        <v/>
      </c>
      <c r="AX690" s="62" t="str">
        <f t="shared" si="399"/>
        <v/>
      </c>
      <c r="AY690" s="62" t="str">
        <f t="shared" si="400"/>
        <v/>
      </c>
      <c r="AZ690" s="62" t="str">
        <f t="shared" si="401"/>
        <v/>
      </c>
      <c r="BA690" s="62" t="str">
        <f t="shared" si="402"/>
        <v/>
      </c>
      <c r="BB690" s="62" t="str">
        <f t="shared" si="403"/>
        <v/>
      </c>
      <c r="BC690" s="62" t="str">
        <f t="shared" si="404"/>
        <v/>
      </c>
      <c r="BD690" s="69" t="str">
        <f t="shared" si="405"/>
        <v/>
      </c>
      <c r="BE690" s="69" t="str">
        <f t="shared" si="406"/>
        <v/>
      </c>
      <c r="BF690" s="69" t="str">
        <f>IF(Z690=Z691,"",SUM(AW$9:AW690)-SUM(BF$9:BF689))</f>
        <v/>
      </c>
      <c r="BG690" s="12">
        <f t="shared" si="408"/>
        <v>682</v>
      </c>
    </row>
    <row r="691" spans="1:59" ht="20.100000000000001" customHeight="1">
      <c r="A691" s="13">
        <f t="shared" si="407"/>
        <v>683</v>
      </c>
      <c r="B691" s="153"/>
      <c r="C691" s="33"/>
      <c r="D691" s="33"/>
      <c r="E691" s="154"/>
      <c r="F691" s="155"/>
      <c r="G691" s="156"/>
      <c r="H691" s="19" t="str">
        <f t="shared" si="372"/>
        <v/>
      </c>
      <c r="I691" s="157"/>
      <c r="J691" s="19" t="str">
        <f t="shared" si="373"/>
        <v/>
      </c>
      <c r="K691" s="33"/>
      <c r="L691" s="34"/>
      <c r="M691" s="34"/>
      <c r="N691" s="19" t="str">
        <f t="shared" si="374"/>
        <v/>
      </c>
      <c r="O691" s="157"/>
      <c r="P691" s="19" t="str">
        <f t="shared" si="375"/>
        <v/>
      </c>
      <c r="Q691" s="19" t="str">
        <f t="shared" si="376"/>
        <v/>
      </c>
      <c r="R691" s="22"/>
      <c r="S691" s="33"/>
      <c r="T691" s="35" t="str">
        <f>IF(E691="","",Instructions!$B$5)</f>
        <v/>
      </c>
      <c r="U691" s="75" t="str">
        <f>IF(E691="","",Instructions!$C$5)</f>
        <v/>
      </c>
      <c r="V691" s="87" t="str">
        <f t="shared" si="377"/>
        <v/>
      </c>
      <c r="W691" s="72" t="str">
        <f>IF(E691="","",VLOOKUP(D691,Supervisors!$B$9:$F$32,5,FALSE))</f>
        <v/>
      </c>
      <c r="X691" s="72" t="str">
        <f>IF(E691="","",VLOOKUP(D691,Supervisors!$B$9:$G$32,6,FALSE))</f>
        <v/>
      </c>
      <c r="Y691" s="20" t="str">
        <f t="shared" si="378"/>
        <v/>
      </c>
      <c r="Z691" s="20" t="str">
        <f t="shared" si="379"/>
        <v/>
      </c>
      <c r="AA691" s="20" t="str">
        <f t="shared" si="380"/>
        <v/>
      </c>
      <c r="AB691" s="20" t="str">
        <f t="shared" si="381"/>
        <v/>
      </c>
      <c r="AC691" s="20" t="str">
        <f t="shared" si="382"/>
        <v/>
      </c>
      <c r="AD691" s="20" t="str">
        <f t="shared" si="383"/>
        <v/>
      </c>
      <c r="AE691" s="20" t="str">
        <f>IF(E691="","",SUM( INDEX( $H$9, 1) : H691))</f>
        <v/>
      </c>
      <c r="AF691" s="20" t="str">
        <f t="shared" si="384"/>
        <v/>
      </c>
      <c r="AG691" s="20" t="str">
        <f>IF(E691="","",SUM($AF$9:AF691))</f>
        <v/>
      </c>
      <c r="AH691" s="43" t="str">
        <f t="shared" si="385"/>
        <v/>
      </c>
      <c r="AI691" s="20" t="str">
        <f t="shared" si="386"/>
        <v/>
      </c>
      <c r="AJ691" s="20" t="str">
        <f t="shared" si="387"/>
        <v/>
      </c>
      <c r="AK691" s="20" t="str">
        <f t="shared" si="388"/>
        <v/>
      </c>
      <c r="AL691" s="20" t="str">
        <f>IF(E691="","",SUM( INDEX($I$9, 1) : I691))</f>
        <v/>
      </c>
      <c r="AM691" s="20" t="str">
        <f t="shared" si="389"/>
        <v/>
      </c>
      <c r="AN691" s="20" t="str">
        <f>IF(E691="","",SUM( INDEX($AM$9, 1) : AM691))</f>
        <v/>
      </c>
      <c r="AO691" s="43" t="str">
        <f t="shared" si="390"/>
        <v/>
      </c>
      <c r="AP691" s="43" t="str">
        <f t="shared" si="391"/>
        <v/>
      </c>
      <c r="AQ691" s="35" t="str">
        <f t="shared" si="392"/>
        <v/>
      </c>
      <c r="AR691" s="35" t="str">
        <f t="shared" si="393"/>
        <v/>
      </c>
      <c r="AS691" s="35" t="str">
        <f t="shared" si="394"/>
        <v/>
      </c>
      <c r="AT691" s="35" t="str">
        <f t="shared" si="395"/>
        <v/>
      </c>
      <c r="AU691" s="35" t="str">
        <f t="shared" si="396"/>
        <v/>
      </c>
      <c r="AV691" s="35" t="str">
        <f t="shared" si="397"/>
        <v/>
      </c>
      <c r="AW691" s="58" t="str">
        <f t="shared" si="398"/>
        <v/>
      </c>
      <c r="AX691" s="62" t="str">
        <f t="shared" si="399"/>
        <v/>
      </c>
      <c r="AY691" s="62" t="str">
        <f t="shared" si="400"/>
        <v/>
      </c>
      <c r="AZ691" s="62" t="str">
        <f t="shared" si="401"/>
        <v/>
      </c>
      <c r="BA691" s="62" t="str">
        <f t="shared" si="402"/>
        <v/>
      </c>
      <c r="BB691" s="62" t="str">
        <f t="shared" si="403"/>
        <v/>
      </c>
      <c r="BC691" s="62" t="str">
        <f t="shared" si="404"/>
        <v/>
      </c>
      <c r="BD691" s="69" t="str">
        <f t="shared" si="405"/>
        <v/>
      </c>
      <c r="BE691" s="69" t="str">
        <f t="shared" si="406"/>
        <v/>
      </c>
      <c r="BF691" s="69" t="str">
        <f>IF(Z691=Z692,"",SUM(AW$9:AW691)-SUM(BF$9:BF690))</f>
        <v/>
      </c>
      <c r="BG691" s="12">
        <f t="shared" si="408"/>
        <v>683</v>
      </c>
    </row>
    <row r="692" spans="1:59" ht="20.100000000000001" customHeight="1">
      <c r="A692" s="13">
        <f t="shared" si="407"/>
        <v>684</v>
      </c>
      <c r="B692" s="153"/>
      <c r="C692" s="33"/>
      <c r="D692" s="33"/>
      <c r="E692" s="154"/>
      <c r="F692" s="155"/>
      <c r="G692" s="156"/>
      <c r="H692" s="19" t="str">
        <f t="shared" si="372"/>
        <v/>
      </c>
      <c r="I692" s="157"/>
      <c r="J692" s="19" t="str">
        <f t="shared" si="373"/>
        <v/>
      </c>
      <c r="K692" s="33"/>
      <c r="L692" s="34"/>
      <c r="M692" s="34"/>
      <c r="N692" s="19" t="str">
        <f t="shared" si="374"/>
        <v/>
      </c>
      <c r="O692" s="157"/>
      <c r="P692" s="19" t="str">
        <f t="shared" si="375"/>
        <v/>
      </c>
      <c r="Q692" s="19" t="str">
        <f t="shared" si="376"/>
        <v/>
      </c>
      <c r="R692" s="22"/>
      <c r="S692" s="33"/>
      <c r="T692" s="35" t="str">
        <f>IF(E692="","",Instructions!$B$5)</f>
        <v/>
      </c>
      <c r="U692" s="75" t="str">
        <f>IF(E692="","",Instructions!$C$5)</f>
        <v/>
      </c>
      <c r="V692" s="87" t="str">
        <f t="shared" si="377"/>
        <v/>
      </c>
      <c r="W692" s="72" t="str">
        <f>IF(E692="","",VLOOKUP(D692,Supervisors!$B$9:$F$32,5,FALSE))</f>
        <v/>
      </c>
      <c r="X692" s="72" t="str">
        <f>IF(E692="","",VLOOKUP(D692,Supervisors!$B$9:$G$32,6,FALSE))</f>
        <v/>
      </c>
      <c r="Y692" s="20" t="str">
        <f t="shared" si="378"/>
        <v/>
      </c>
      <c r="Z692" s="20" t="str">
        <f t="shared" si="379"/>
        <v/>
      </c>
      <c r="AA692" s="20" t="str">
        <f t="shared" si="380"/>
        <v/>
      </c>
      <c r="AB692" s="20" t="str">
        <f t="shared" si="381"/>
        <v/>
      </c>
      <c r="AC692" s="20" t="str">
        <f t="shared" si="382"/>
        <v/>
      </c>
      <c r="AD692" s="20" t="str">
        <f t="shared" si="383"/>
        <v/>
      </c>
      <c r="AE692" s="20" t="str">
        <f>IF(E692="","",SUM( INDEX( $H$9, 1) : H692))</f>
        <v/>
      </c>
      <c r="AF692" s="20" t="str">
        <f t="shared" si="384"/>
        <v/>
      </c>
      <c r="AG692" s="20" t="str">
        <f>IF(E692="","",SUM($AF$9:AF692))</f>
        <v/>
      </c>
      <c r="AH692" s="43" t="str">
        <f t="shared" si="385"/>
        <v/>
      </c>
      <c r="AI692" s="20" t="str">
        <f t="shared" si="386"/>
        <v/>
      </c>
      <c r="AJ692" s="20" t="str">
        <f t="shared" si="387"/>
        <v/>
      </c>
      <c r="AK692" s="20" t="str">
        <f t="shared" si="388"/>
        <v/>
      </c>
      <c r="AL692" s="20" t="str">
        <f>IF(E692="","",SUM( INDEX($I$9, 1) : I692))</f>
        <v/>
      </c>
      <c r="AM692" s="20" t="str">
        <f t="shared" si="389"/>
        <v/>
      </c>
      <c r="AN692" s="20" t="str">
        <f>IF(E692="","",SUM( INDEX($AM$9, 1) : AM692))</f>
        <v/>
      </c>
      <c r="AO692" s="43" t="str">
        <f t="shared" si="390"/>
        <v/>
      </c>
      <c r="AP692" s="43" t="str">
        <f t="shared" si="391"/>
        <v/>
      </c>
      <c r="AQ692" s="35" t="str">
        <f t="shared" si="392"/>
        <v/>
      </c>
      <c r="AR692" s="35" t="str">
        <f t="shared" si="393"/>
        <v/>
      </c>
      <c r="AS692" s="35" t="str">
        <f t="shared" si="394"/>
        <v/>
      </c>
      <c r="AT692" s="35" t="str">
        <f t="shared" si="395"/>
        <v/>
      </c>
      <c r="AU692" s="35" t="str">
        <f t="shared" si="396"/>
        <v/>
      </c>
      <c r="AV692" s="35" t="str">
        <f t="shared" si="397"/>
        <v/>
      </c>
      <c r="AW692" s="58" t="str">
        <f t="shared" si="398"/>
        <v/>
      </c>
      <c r="AX692" s="62" t="str">
        <f t="shared" si="399"/>
        <v/>
      </c>
      <c r="AY692" s="62" t="str">
        <f t="shared" si="400"/>
        <v/>
      </c>
      <c r="AZ692" s="62" t="str">
        <f t="shared" si="401"/>
        <v/>
      </c>
      <c r="BA692" s="62" t="str">
        <f t="shared" si="402"/>
        <v/>
      </c>
      <c r="BB692" s="62" t="str">
        <f t="shared" si="403"/>
        <v/>
      </c>
      <c r="BC692" s="62" t="str">
        <f t="shared" si="404"/>
        <v/>
      </c>
      <c r="BD692" s="69" t="str">
        <f t="shared" si="405"/>
        <v/>
      </c>
      <c r="BE692" s="69" t="str">
        <f t="shared" si="406"/>
        <v/>
      </c>
      <c r="BF692" s="69" t="str">
        <f>IF(Z692=Z693,"",SUM(AW$9:AW692)-SUM(BF$9:BF691))</f>
        <v/>
      </c>
      <c r="BG692" s="12">
        <f t="shared" si="408"/>
        <v>684</v>
      </c>
    </row>
    <row r="693" spans="1:59" ht="20.100000000000001" customHeight="1">
      <c r="A693" s="13">
        <f t="shared" si="407"/>
        <v>685</v>
      </c>
      <c r="B693" s="153"/>
      <c r="C693" s="33"/>
      <c r="D693" s="33"/>
      <c r="E693" s="154"/>
      <c r="F693" s="155"/>
      <c r="G693" s="156"/>
      <c r="H693" s="19" t="str">
        <f t="shared" si="372"/>
        <v/>
      </c>
      <c r="I693" s="157"/>
      <c r="J693" s="19" t="str">
        <f t="shared" si="373"/>
        <v/>
      </c>
      <c r="K693" s="33"/>
      <c r="L693" s="34"/>
      <c r="M693" s="34"/>
      <c r="N693" s="19" t="str">
        <f t="shared" si="374"/>
        <v/>
      </c>
      <c r="O693" s="157"/>
      <c r="P693" s="19" t="str">
        <f t="shared" si="375"/>
        <v/>
      </c>
      <c r="Q693" s="19" t="str">
        <f t="shared" si="376"/>
        <v/>
      </c>
      <c r="R693" s="22"/>
      <c r="S693" s="33"/>
      <c r="T693" s="35" t="str">
        <f>IF(E693="","",Instructions!$B$5)</f>
        <v/>
      </c>
      <c r="U693" s="75" t="str">
        <f>IF(E693="","",Instructions!$C$5)</f>
        <v/>
      </c>
      <c r="V693" s="87" t="str">
        <f t="shared" si="377"/>
        <v/>
      </c>
      <c r="W693" s="72" t="str">
        <f>IF(E693="","",VLOOKUP(D693,Supervisors!$B$9:$F$32,5,FALSE))</f>
        <v/>
      </c>
      <c r="X693" s="72" t="str">
        <f>IF(E693="","",VLOOKUP(D693,Supervisors!$B$9:$G$32,6,FALSE))</f>
        <v/>
      </c>
      <c r="Y693" s="20" t="str">
        <f t="shared" si="378"/>
        <v/>
      </c>
      <c r="Z693" s="20" t="str">
        <f t="shared" si="379"/>
        <v/>
      </c>
      <c r="AA693" s="20" t="str">
        <f t="shared" si="380"/>
        <v/>
      </c>
      <c r="AB693" s="20" t="str">
        <f t="shared" si="381"/>
        <v/>
      </c>
      <c r="AC693" s="20" t="str">
        <f t="shared" si="382"/>
        <v/>
      </c>
      <c r="AD693" s="20" t="str">
        <f t="shared" si="383"/>
        <v/>
      </c>
      <c r="AE693" s="20" t="str">
        <f>IF(E693="","",SUM( INDEX( $H$9, 1) : H693))</f>
        <v/>
      </c>
      <c r="AF693" s="20" t="str">
        <f t="shared" si="384"/>
        <v/>
      </c>
      <c r="AG693" s="20" t="str">
        <f>IF(E693="","",SUM($AF$9:AF693))</f>
        <v/>
      </c>
      <c r="AH693" s="43" t="str">
        <f t="shared" si="385"/>
        <v/>
      </c>
      <c r="AI693" s="20" t="str">
        <f t="shared" si="386"/>
        <v/>
      </c>
      <c r="AJ693" s="20" t="str">
        <f t="shared" si="387"/>
        <v/>
      </c>
      <c r="AK693" s="20" t="str">
        <f t="shared" si="388"/>
        <v/>
      </c>
      <c r="AL693" s="20" t="str">
        <f>IF(E693="","",SUM( INDEX($I$9, 1) : I693))</f>
        <v/>
      </c>
      <c r="AM693" s="20" t="str">
        <f t="shared" si="389"/>
        <v/>
      </c>
      <c r="AN693" s="20" t="str">
        <f>IF(E693="","",SUM( INDEX($AM$9, 1) : AM693))</f>
        <v/>
      </c>
      <c r="AO693" s="43" t="str">
        <f t="shared" si="390"/>
        <v/>
      </c>
      <c r="AP693" s="43" t="str">
        <f t="shared" si="391"/>
        <v/>
      </c>
      <c r="AQ693" s="35" t="str">
        <f t="shared" si="392"/>
        <v/>
      </c>
      <c r="AR693" s="35" t="str">
        <f t="shared" si="393"/>
        <v/>
      </c>
      <c r="AS693" s="35" t="str">
        <f t="shared" si="394"/>
        <v/>
      </c>
      <c r="AT693" s="35" t="str">
        <f t="shared" si="395"/>
        <v/>
      </c>
      <c r="AU693" s="35" t="str">
        <f t="shared" si="396"/>
        <v/>
      </c>
      <c r="AV693" s="35" t="str">
        <f t="shared" si="397"/>
        <v/>
      </c>
      <c r="AW693" s="58" t="str">
        <f t="shared" si="398"/>
        <v/>
      </c>
      <c r="AX693" s="62" t="str">
        <f t="shared" si="399"/>
        <v/>
      </c>
      <c r="AY693" s="62" t="str">
        <f t="shared" si="400"/>
        <v/>
      </c>
      <c r="AZ693" s="62" t="str">
        <f t="shared" si="401"/>
        <v/>
      </c>
      <c r="BA693" s="62" t="str">
        <f t="shared" si="402"/>
        <v/>
      </c>
      <c r="BB693" s="62" t="str">
        <f t="shared" si="403"/>
        <v/>
      </c>
      <c r="BC693" s="62" t="str">
        <f t="shared" si="404"/>
        <v/>
      </c>
      <c r="BD693" s="69" t="str">
        <f t="shared" si="405"/>
        <v/>
      </c>
      <c r="BE693" s="69" t="str">
        <f t="shared" si="406"/>
        <v/>
      </c>
      <c r="BF693" s="69" t="str">
        <f>IF(Z693=Z694,"",SUM(AW$9:AW693)-SUM(BF$9:BF692))</f>
        <v/>
      </c>
      <c r="BG693" s="12">
        <f t="shared" si="408"/>
        <v>685</v>
      </c>
    </row>
    <row r="694" spans="1:59" ht="20.100000000000001" customHeight="1">
      <c r="A694" s="13">
        <f t="shared" si="407"/>
        <v>686</v>
      </c>
      <c r="B694" s="153"/>
      <c r="C694" s="33"/>
      <c r="D694" s="33"/>
      <c r="E694" s="154"/>
      <c r="F694" s="155"/>
      <c r="G694" s="156"/>
      <c r="H694" s="19" t="str">
        <f t="shared" si="372"/>
        <v/>
      </c>
      <c r="I694" s="157"/>
      <c r="J694" s="19" t="str">
        <f t="shared" si="373"/>
        <v/>
      </c>
      <c r="K694" s="33"/>
      <c r="L694" s="34"/>
      <c r="M694" s="34"/>
      <c r="N694" s="19" t="str">
        <f t="shared" si="374"/>
        <v/>
      </c>
      <c r="O694" s="157"/>
      <c r="P694" s="19" t="str">
        <f t="shared" si="375"/>
        <v/>
      </c>
      <c r="Q694" s="19" t="str">
        <f t="shared" si="376"/>
        <v/>
      </c>
      <c r="R694" s="22"/>
      <c r="S694" s="33"/>
      <c r="T694" s="35" t="str">
        <f>IF(E694="","",Instructions!$B$5)</f>
        <v/>
      </c>
      <c r="U694" s="75" t="str">
        <f>IF(E694="","",Instructions!$C$5)</f>
        <v/>
      </c>
      <c r="V694" s="87" t="str">
        <f t="shared" si="377"/>
        <v/>
      </c>
      <c r="W694" s="72" t="str">
        <f>IF(E694="","",VLOOKUP(D694,Supervisors!$B$9:$F$32,5,FALSE))</f>
        <v/>
      </c>
      <c r="X694" s="72" t="str">
        <f>IF(E694="","",VLOOKUP(D694,Supervisors!$B$9:$G$32,6,FALSE))</f>
        <v/>
      </c>
      <c r="Y694" s="20" t="str">
        <f t="shared" si="378"/>
        <v/>
      </c>
      <c r="Z694" s="20" t="str">
        <f t="shared" si="379"/>
        <v/>
      </c>
      <c r="AA694" s="20" t="str">
        <f t="shared" si="380"/>
        <v/>
      </c>
      <c r="AB694" s="20" t="str">
        <f t="shared" si="381"/>
        <v/>
      </c>
      <c r="AC694" s="20" t="str">
        <f t="shared" si="382"/>
        <v/>
      </c>
      <c r="AD694" s="20" t="str">
        <f t="shared" si="383"/>
        <v/>
      </c>
      <c r="AE694" s="20" t="str">
        <f>IF(E694="","",SUM( INDEX( $H$9, 1) : H694))</f>
        <v/>
      </c>
      <c r="AF694" s="20" t="str">
        <f t="shared" si="384"/>
        <v/>
      </c>
      <c r="AG694" s="20" t="str">
        <f>IF(E694="","",SUM($AF$9:AF694))</f>
        <v/>
      </c>
      <c r="AH694" s="43" t="str">
        <f t="shared" si="385"/>
        <v/>
      </c>
      <c r="AI694" s="20" t="str">
        <f t="shared" si="386"/>
        <v/>
      </c>
      <c r="AJ694" s="20" t="str">
        <f t="shared" si="387"/>
        <v/>
      </c>
      <c r="AK694" s="20" t="str">
        <f t="shared" si="388"/>
        <v/>
      </c>
      <c r="AL694" s="20" t="str">
        <f>IF(E694="","",SUM( INDEX($I$9, 1) : I694))</f>
        <v/>
      </c>
      <c r="AM694" s="20" t="str">
        <f t="shared" si="389"/>
        <v/>
      </c>
      <c r="AN694" s="20" t="str">
        <f>IF(E694="","",SUM( INDEX($AM$9, 1) : AM694))</f>
        <v/>
      </c>
      <c r="AO694" s="43" t="str">
        <f t="shared" si="390"/>
        <v/>
      </c>
      <c r="AP694" s="43" t="str">
        <f t="shared" si="391"/>
        <v/>
      </c>
      <c r="AQ694" s="35" t="str">
        <f t="shared" si="392"/>
        <v/>
      </c>
      <c r="AR694" s="35" t="str">
        <f t="shared" si="393"/>
        <v/>
      </c>
      <c r="AS694" s="35" t="str">
        <f t="shared" si="394"/>
        <v/>
      </c>
      <c r="AT694" s="35" t="str">
        <f t="shared" si="395"/>
        <v/>
      </c>
      <c r="AU694" s="35" t="str">
        <f t="shared" si="396"/>
        <v/>
      </c>
      <c r="AV694" s="35" t="str">
        <f t="shared" si="397"/>
        <v/>
      </c>
      <c r="AW694" s="58" t="str">
        <f t="shared" si="398"/>
        <v/>
      </c>
      <c r="AX694" s="62" t="str">
        <f t="shared" si="399"/>
        <v/>
      </c>
      <c r="AY694" s="62" t="str">
        <f t="shared" si="400"/>
        <v/>
      </c>
      <c r="AZ694" s="62" t="str">
        <f t="shared" si="401"/>
        <v/>
      </c>
      <c r="BA694" s="62" t="str">
        <f t="shared" si="402"/>
        <v/>
      </c>
      <c r="BB694" s="62" t="str">
        <f t="shared" si="403"/>
        <v/>
      </c>
      <c r="BC694" s="62" t="str">
        <f t="shared" si="404"/>
        <v/>
      </c>
      <c r="BD694" s="69" t="str">
        <f t="shared" si="405"/>
        <v/>
      </c>
      <c r="BE694" s="69" t="str">
        <f t="shared" si="406"/>
        <v/>
      </c>
      <c r="BF694" s="69" t="str">
        <f>IF(Z694=Z695,"",SUM(AW$9:AW694)-SUM(BF$9:BF693))</f>
        <v/>
      </c>
      <c r="BG694" s="12">
        <f t="shared" si="408"/>
        <v>686</v>
      </c>
    </row>
    <row r="695" spans="1:59" ht="20.100000000000001" customHeight="1">
      <c r="A695" s="13">
        <f t="shared" si="407"/>
        <v>687</v>
      </c>
      <c r="B695" s="153"/>
      <c r="C695" s="33"/>
      <c r="D695" s="33"/>
      <c r="E695" s="154"/>
      <c r="F695" s="155"/>
      <c r="G695" s="156"/>
      <c r="H695" s="19" t="str">
        <f t="shared" si="372"/>
        <v/>
      </c>
      <c r="I695" s="157"/>
      <c r="J695" s="19" t="str">
        <f t="shared" si="373"/>
        <v/>
      </c>
      <c r="K695" s="33"/>
      <c r="L695" s="34"/>
      <c r="M695" s="34"/>
      <c r="N695" s="19" t="str">
        <f t="shared" si="374"/>
        <v/>
      </c>
      <c r="O695" s="157"/>
      <c r="P695" s="19" t="str">
        <f t="shared" si="375"/>
        <v/>
      </c>
      <c r="Q695" s="19" t="str">
        <f t="shared" si="376"/>
        <v/>
      </c>
      <c r="R695" s="22"/>
      <c r="S695" s="33"/>
      <c r="T695" s="35" t="str">
        <f>IF(E695="","",Instructions!$B$5)</f>
        <v/>
      </c>
      <c r="U695" s="75" t="str">
        <f>IF(E695="","",Instructions!$C$5)</f>
        <v/>
      </c>
      <c r="V695" s="87" t="str">
        <f t="shared" si="377"/>
        <v/>
      </c>
      <c r="W695" s="72" t="str">
        <f>IF(E695="","",VLOOKUP(D695,Supervisors!$B$9:$F$32,5,FALSE))</f>
        <v/>
      </c>
      <c r="X695" s="72" t="str">
        <f>IF(E695="","",VLOOKUP(D695,Supervisors!$B$9:$G$32,6,FALSE))</f>
        <v/>
      </c>
      <c r="Y695" s="20" t="str">
        <f t="shared" si="378"/>
        <v/>
      </c>
      <c r="Z695" s="20" t="str">
        <f t="shared" si="379"/>
        <v/>
      </c>
      <c r="AA695" s="20" t="str">
        <f t="shared" si="380"/>
        <v/>
      </c>
      <c r="AB695" s="20" t="str">
        <f t="shared" si="381"/>
        <v/>
      </c>
      <c r="AC695" s="20" t="str">
        <f t="shared" si="382"/>
        <v/>
      </c>
      <c r="AD695" s="20" t="str">
        <f t="shared" si="383"/>
        <v/>
      </c>
      <c r="AE695" s="20" t="str">
        <f>IF(E695="","",SUM( INDEX( $H$9, 1) : H695))</f>
        <v/>
      </c>
      <c r="AF695" s="20" t="str">
        <f t="shared" si="384"/>
        <v/>
      </c>
      <c r="AG695" s="20" t="str">
        <f>IF(E695="","",SUM($AF$9:AF695))</f>
        <v/>
      </c>
      <c r="AH695" s="43" t="str">
        <f t="shared" si="385"/>
        <v/>
      </c>
      <c r="AI695" s="20" t="str">
        <f t="shared" si="386"/>
        <v/>
      </c>
      <c r="AJ695" s="20" t="str">
        <f t="shared" si="387"/>
        <v/>
      </c>
      <c r="AK695" s="20" t="str">
        <f t="shared" si="388"/>
        <v/>
      </c>
      <c r="AL695" s="20" t="str">
        <f>IF(E695="","",SUM( INDEX($I$9, 1) : I695))</f>
        <v/>
      </c>
      <c r="AM695" s="20" t="str">
        <f t="shared" si="389"/>
        <v/>
      </c>
      <c r="AN695" s="20" t="str">
        <f>IF(E695="","",SUM( INDEX($AM$9, 1) : AM695))</f>
        <v/>
      </c>
      <c r="AO695" s="43" t="str">
        <f t="shared" si="390"/>
        <v/>
      </c>
      <c r="AP695" s="43" t="str">
        <f t="shared" si="391"/>
        <v/>
      </c>
      <c r="AQ695" s="35" t="str">
        <f t="shared" si="392"/>
        <v/>
      </c>
      <c r="AR695" s="35" t="str">
        <f t="shared" si="393"/>
        <v/>
      </c>
      <c r="AS695" s="35" t="str">
        <f t="shared" si="394"/>
        <v/>
      </c>
      <c r="AT695" s="35" t="str">
        <f t="shared" si="395"/>
        <v/>
      </c>
      <c r="AU695" s="35" t="str">
        <f t="shared" si="396"/>
        <v/>
      </c>
      <c r="AV695" s="35" t="str">
        <f t="shared" si="397"/>
        <v/>
      </c>
      <c r="AW695" s="58" t="str">
        <f t="shared" si="398"/>
        <v/>
      </c>
      <c r="AX695" s="62" t="str">
        <f t="shared" si="399"/>
        <v/>
      </c>
      <c r="AY695" s="62" t="str">
        <f t="shared" si="400"/>
        <v/>
      </c>
      <c r="AZ695" s="62" t="str">
        <f t="shared" si="401"/>
        <v/>
      </c>
      <c r="BA695" s="62" t="str">
        <f t="shared" si="402"/>
        <v/>
      </c>
      <c r="BB695" s="62" t="str">
        <f t="shared" si="403"/>
        <v/>
      </c>
      <c r="BC695" s="62" t="str">
        <f t="shared" si="404"/>
        <v/>
      </c>
      <c r="BD695" s="69" t="str">
        <f t="shared" si="405"/>
        <v/>
      </c>
      <c r="BE695" s="69" t="str">
        <f t="shared" si="406"/>
        <v/>
      </c>
      <c r="BF695" s="69" t="str">
        <f>IF(Z695=Z696,"",SUM(AW$9:AW695)-SUM(BF$9:BF694))</f>
        <v/>
      </c>
      <c r="BG695" s="12">
        <f t="shared" si="408"/>
        <v>687</v>
      </c>
    </row>
    <row r="696" spans="1:59" ht="20.100000000000001" customHeight="1">
      <c r="A696" s="13">
        <f t="shared" si="407"/>
        <v>688</v>
      </c>
      <c r="B696" s="153"/>
      <c r="C696" s="33"/>
      <c r="D696" s="33"/>
      <c r="E696" s="154"/>
      <c r="F696" s="155"/>
      <c r="G696" s="156"/>
      <c r="H696" s="19" t="str">
        <f t="shared" si="372"/>
        <v/>
      </c>
      <c r="I696" s="157"/>
      <c r="J696" s="19" t="str">
        <f t="shared" si="373"/>
        <v/>
      </c>
      <c r="K696" s="33"/>
      <c r="L696" s="34"/>
      <c r="M696" s="34"/>
      <c r="N696" s="19" t="str">
        <f t="shared" si="374"/>
        <v/>
      </c>
      <c r="O696" s="157"/>
      <c r="P696" s="19" t="str">
        <f t="shared" si="375"/>
        <v/>
      </c>
      <c r="Q696" s="19" t="str">
        <f t="shared" si="376"/>
        <v/>
      </c>
      <c r="R696" s="22"/>
      <c r="S696" s="33"/>
      <c r="T696" s="35" t="str">
        <f>IF(E696="","",Instructions!$B$5)</f>
        <v/>
      </c>
      <c r="U696" s="75" t="str">
        <f>IF(E696="","",Instructions!$C$5)</f>
        <v/>
      </c>
      <c r="V696" s="87" t="str">
        <f t="shared" si="377"/>
        <v/>
      </c>
      <c r="W696" s="72" t="str">
        <f>IF(E696="","",VLOOKUP(D696,Supervisors!$B$9:$F$32,5,FALSE))</f>
        <v/>
      </c>
      <c r="X696" s="72" t="str">
        <f>IF(E696="","",VLOOKUP(D696,Supervisors!$B$9:$G$32,6,FALSE))</f>
        <v/>
      </c>
      <c r="Y696" s="20" t="str">
        <f t="shared" si="378"/>
        <v/>
      </c>
      <c r="Z696" s="20" t="str">
        <f t="shared" si="379"/>
        <v/>
      </c>
      <c r="AA696" s="20" t="str">
        <f t="shared" si="380"/>
        <v/>
      </c>
      <c r="AB696" s="20" t="str">
        <f t="shared" si="381"/>
        <v/>
      </c>
      <c r="AC696" s="20" t="str">
        <f t="shared" si="382"/>
        <v/>
      </c>
      <c r="AD696" s="20" t="str">
        <f t="shared" si="383"/>
        <v/>
      </c>
      <c r="AE696" s="20" t="str">
        <f>IF(E696="","",SUM( INDEX( $H$9, 1) : H696))</f>
        <v/>
      </c>
      <c r="AF696" s="20" t="str">
        <f t="shared" si="384"/>
        <v/>
      </c>
      <c r="AG696" s="20" t="str">
        <f>IF(E696="","",SUM($AF$9:AF696))</f>
        <v/>
      </c>
      <c r="AH696" s="43" t="str">
        <f t="shared" si="385"/>
        <v/>
      </c>
      <c r="AI696" s="20" t="str">
        <f t="shared" si="386"/>
        <v/>
      </c>
      <c r="AJ696" s="20" t="str">
        <f t="shared" si="387"/>
        <v/>
      </c>
      <c r="AK696" s="20" t="str">
        <f t="shared" si="388"/>
        <v/>
      </c>
      <c r="AL696" s="20" t="str">
        <f>IF(E696="","",SUM( INDEX($I$9, 1) : I696))</f>
        <v/>
      </c>
      <c r="AM696" s="20" t="str">
        <f t="shared" si="389"/>
        <v/>
      </c>
      <c r="AN696" s="20" t="str">
        <f>IF(E696="","",SUM( INDEX($AM$9, 1) : AM696))</f>
        <v/>
      </c>
      <c r="AO696" s="43" t="str">
        <f t="shared" si="390"/>
        <v/>
      </c>
      <c r="AP696" s="43" t="str">
        <f t="shared" si="391"/>
        <v/>
      </c>
      <c r="AQ696" s="35" t="str">
        <f t="shared" si="392"/>
        <v/>
      </c>
      <c r="AR696" s="35" t="str">
        <f t="shared" si="393"/>
        <v/>
      </c>
      <c r="AS696" s="35" t="str">
        <f t="shared" si="394"/>
        <v/>
      </c>
      <c r="AT696" s="35" t="str">
        <f t="shared" si="395"/>
        <v/>
      </c>
      <c r="AU696" s="35" t="str">
        <f t="shared" si="396"/>
        <v/>
      </c>
      <c r="AV696" s="35" t="str">
        <f t="shared" si="397"/>
        <v/>
      </c>
      <c r="AW696" s="58" t="str">
        <f t="shared" si="398"/>
        <v/>
      </c>
      <c r="AX696" s="62" t="str">
        <f t="shared" si="399"/>
        <v/>
      </c>
      <c r="AY696" s="62" t="str">
        <f t="shared" si="400"/>
        <v/>
      </c>
      <c r="AZ696" s="62" t="str">
        <f t="shared" si="401"/>
        <v/>
      </c>
      <c r="BA696" s="62" t="str">
        <f t="shared" si="402"/>
        <v/>
      </c>
      <c r="BB696" s="62" t="str">
        <f t="shared" si="403"/>
        <v/>
      </c>
      <c r="BC696" s="62" t="str">
        <f t="shared" si="404"/>
        <v/>
      </c>
      <c r="BD696" s="69" t="str">
        <f t="shared" si="405"/>
        <v/>
      </c>
      <c r="BE696" s="69" t="str">
        <f t="shared" si="406"/>
        <v/>
      </c>
      <c r="BF696" s="69" t="str">
        <f>IF(Z696=Z697,"",SUM(AW$9:AW696)-SUM(BF$9:BF695))</f>
        <v/>
      </c>
      <c r="BG696" s="12">
        <f t="shared" si="408"/>
        <v>688</v>
      </c>
    </row>
    <row r="697" spans="1:59" ht="20.100000000000001" customHeight="1">
      <c r="A697" s="13">
        <f t="shared" si="407"/>
        <v>689</v>
      </c>
      <c r="B697" s="153"/>
      <c r="C697" s="33"/>
      <c r="D697" s="33"/>
      <c r="E697" s="154"/>
      <c r="F697" s="155"/>
      <c r="G697" s="156"/>
      <c r="H697" s="19" t="str">
        <f t="shared" si="372"/>
        <v/>
      </c>
      <c r="I697" s="157"/>
      <c r="J697" s="19" t="str">
        <f t="shared" si="373"/>
        <v/>
      </c>
      <c r="K697" s="33"/>
      <c r="L697" s="34"/>
      <c r="M697" s="34"/>
      <c r="N697" s="19" t="str">
        <f t="shared" si="374"/>
        <v/>
      </c>
      <c r="O697" s="157"/>
      <c r="P697" s="19" t="str">
        <f t="shared" si="375"/>
        <v/>
      </c>
      <c r="Q697" s="19" t="str">
        <f t="shared" si="376"/>
        <v/>
      </c>
      <c r="R697" s="22"/>
      <c r="S697" s="33"/>
      <c r="T697" s="35" t="str">
        <f>IF(E697="","",Instructions!$B$5)</f>
        <v/>
      </c>
      <c r="U697" s="75" t="str">
        <f>IF(E697="","",Instructions!$C$5)</f>
        <v/>
      </c>
      <c r="V697" s="87" t="str">
        <f t="shared" si="377"/>
        <v/>
      </c>
      <c r="W697" s="72" t="str">
        <f>IF(E697="","",VLOOKUP(D697,Supervisors!$B$9:$F$32,5,FALSE))</f>
        <v/>
      </c>
      <c r="X697" s="72" t="str">
        <f>IF(E697="","",VLOOKUP(D697,Supervisors!$B$9:$G$32,6,FALSE))</f>
        <v/>
      </c>
      <c r="Y697" s="20" t="str">
        <f t="shared" si="378"/>
        <v/>
      </c>
      <c r="Z697" s="20" t="str">
        <f t="shared" si="379"/>
        <v/>
      </c>
      <c r="AA697" s="20" t="str">
        <f t="shared" si="380"/>
        <v/>
      </c>
      <c r="AB697" s="20" t="str">
        <f t="shared" si="381"/>
        <v/>
      </c>
      <c r="AC697" s="20" t="str">
        <f t="shared" si="382"/>
        <v/>
      </c>
      <c r="AD697" s="20" t="str">
        <f t="shared" si="383"/>
        <v/>
      </c>
      <c r="AE697" s="20" t="str">
        <f>IF(E697="","",SUM( INDEX( $H$9, 1) : H697))</f>
        <v/>
      </c>
      <c r="AF697" s="20" t="str">
        <f t="shared" si="384"/>
        <v/>
      </c>
      <c r="AG697" s="20" t="str">
        <f>IF(E697="","",SUM($AF$9:AF697))</f>
        <v/>
      </c>
      <c r="AH697" s="43" t="str">
        <f t="shared" si="385"/>
        <v/>
      </c>
      <c r="AI697" s="20" t="str">
        <f t="shared" si="386"/>
        <v/>
      </c>
      <c r="AJ697" s="20" t="str">
        <f t="shared" si="387"/>
        <v/>
      </c>
      <c r="AK697" s="20" t="str">
        <f t="shared" si="388"/>
        <v/>
      </c>
      <c r="AL697" s="20" t="str">
        <f>IF(E697="","",SUM( INDEX($I$9, 1) : I697))</f>
        <v/>
      </c>
      <c r="AM697" s="20" t="str">
        <f t="shared" si="389"/>
        <v/>
      </c>
      <c r="AN697" s="20" t="str">
        <f>IF(E697="","",SUM( INDEX($AM$9, 1) : AM697))</f>
        <v/>
      </c>
      <c r="AO697" s="43" t="str">
        <f t="shared" si="390"/>
        <v/>
      </c>
      <c r="AP697" s="43" t="str">
        <f t="shared" si="391"/>
        <v/>
      </c>
      <c r="AQ697" s="35" t="str">
        <f t="shared" si="392"/>
        <v/>
      </c>
      <c r="AR697" s="35" t="str">
        <f t="shared" si="393"/>
        <v/>
      </c>
      <c r="AS697" s="35" t="str">
        <f t="shared" si="394"/>
        <v/>
      </c>
      <c r="AT697" s="35" t="str">
        <f t="shared" si="395"/>
        <v/>
      </c>
      <c r="AU697" s="35" t="str">
        <f t="shared" si="396"/>
        <v/>
      </c>
      <c r="AV697" s="35" t="str">
        <f t="shared" si="397"/>
        <v/>
      </c>
      <c r="AW697" s="58" t="str">
        <f t="shared" si="398"/>
        <v/>
      </c>
      <c r="AX697" s="62" t="str">
        <f t="shared" si="399"/>
        <v/>
      </c>
      <c r="AY697" s="62" t="str">
        <f t="shared" si="400"/>
        <v/>
      </c>
      <c r="AZ697" s="62" t="str">
        <f t="shared" si="401"/>
        <v/>
      </c>
      <c r="BA697" s="62" t="str">
        <f t="shared" si="402"/>
        <v/>
      </c>
      <c r="BB697" s="62" t="str">
        <f t="shared" si="403"/>
        <v/>
      </c>
      <c r="BC697" s="62" t="str">
        <f t="shared" si="404"/>
        <v/>
      </c>
      <c r="BD697" s="69" t="str">
        <f t="shared" si="405"/>
        <v/>
      </c>
      <c r="BE697" s="69" t="str">
        <f t="shared" si="406"/>
        <v/>
      </c>
      <c r="BF697" s="69" t="str">
        <f>IF(Z697=Z698,"",SUM(AW$9:AW697)-SUM(BF$9:BF696))</f>
        <v/>
      </c>
      <c r="BG697" s="12">
        <f t="shared" si="408"/>
        <v>689</v>
      </c>
    </row>
    <row r="698" spans="1:59" ht="20.100000000000001" customHeight="1">
      <c r="A698" s="13">
        <f t="shared" si="407"/>
        <v>690</v>
      </c>
      <c r="B698" s="153"/>
      <c r="C698" s="33"/>
      <c r="D698" s="33"/>
      <c r="E698" s="154"/>
      <c r="F698" s="155"/>
      <c r="G698" s="156"/>
      <c r="H698" s="19" t="str">
        <f t="shared" si="372"/>
        <v/>
      </c>
      <c r="I698" s="157"/>
      <c r="J698" s="19" t="str">
        <f t="shared" si="373"/>
        <v/>
      </c>
      <c r="K698" s="33"/>
      <c r="L698" s="34"/>
      <c r="M698" s="34"/>
      <c r="N698" s="19" t="str">
        <f t="shared" si="374"/>
        <v/>
      </c>
      <c r="O698" s="157"/>
      <c r="P698" s="19" t="str">
        <f t="shared" si="375"/>
        <v/>
      </c>
      <c r="Q698" s="19" t="str">
        <f t="shared" si="376"/>
        <v/>
      </c>
      <c r="R698" s="22"/>
      <c r="S698" s="33"/>
      <c r="T698" s="35" t="str">
        <f>IF(E698="","",Instructions!$B$5)</f>
        <v/>
      </c>
      <c r="U698" s="75" t="str">
        <f>IF(E698="","",Instructions!$C$5)</f>
        <v/>
      </c>
      <c r="V698" s="87" t="str">
        <f t="shared" si="377"/>
        <v/>
      </c>
      <c r="W698" s="72" t="str">
        <f>IF(E698="","",VLOOKUP(D698,Supervisors!$B$9:$F$32,5,FALSE))</f>
        <v/>
      </c>
      <c r="X698" s="72" t="str">
        <f>IF(E698="","",VLOOKUP(D698,Supervisors!$B$9:$G$32,6,FALSE))</f>
        <v/>
      </c>
      <c r="Y698" s="20" t="str">
        <f t="shared" si="378"/>
        <v/>
      </c>
      <c r="Z698" s="20" t="str">
        <f t="shared" si="379"/>
        <v/>
      </c>
      <c r="AA698" s="20" t="str">
        <f t="shared" si="380"/>
        <v/>
      </c>
      <c r="AB698" s="20" t="str">
        <f t="shared" si="381"/>
        <v/>
      </c>
      <c r="AC698" s="20" t="str">
        <f t="shared" si="382"/>
        <v/>
      </c>
      <c r="AD698" s="20" t="str">
        <f t="shared" si="383"/>
        <v/>
      </c>
      <c r="AE698" s="20" t="str">
        <f>IF(E698="","",SUM( INDEX( $H$9, 1) : H698))</f>
        <v/>
      </c>
      <c r="AF698" s="20" t="str">
        <f t="shared" si="384"/>
        <v/>
      </c>
      <c r="AG698" s="20" t="str">
        <f>IF(E698="","",SUM($AF$9:AF698))</f>
        <v/>
      </c>
      <c r="AH698" s="43" t="str">
        <f t="shared" si="385"/>
        <v/>
      </c>
      <c r="AI698" s="20" t="str">
        <f t="shared" si="386"/>
        <v/>
      </c>
      <c r="AJ698" s="20" t="str">
        <f t="shared" si="387"/>
        <v/>
      </c>
      <c r="AK698" s="20" t="str">
        <f t="shared" si="388"/>
        <v/>
      </c>
      <c r="AL698" s="20" t="str">
        <f>IF(E698="","",SUM( INDEX($I$9, 1) : I698))</f>
        <v/>
      </c>
      <c r="AM698" s="20" t="str">
        <f t="shared" si="389"/>
        <v/>
      </c>
      <c r="AN698" s="20" t="str">
        <f>IF(E698="","",SUM( INDEX($AM$9, 1) : AM698))</f>
        <v/>
      </c>
      <c r="AO698" s="43" t="str">
        <f t="shared" si="390"/>
        <v/>
      </c>
      <c r="AP698" s="43" t="str">
        <f t="shared" si="391"/>
        <v/>
      </c>
      <c r="AQ698" s="35" t="str">
        <f t="shared" si="392"/>
        <v/>
      </c>
      <c r="AR698" s="35" t="str">
        <f t="shared" si="393"/>
        <v/>
      </c>
      <c r="AS698" s="35" t="str">
        <f t="shared" si="394"/>
        <v/>
      </c>
      <c r="AT698" s="35" t="str">
        <f t="shared" si="395"/>
        <v/>
      </c>
      <c r="AU698" s="35" t="str">
        <f t="shared" si="396"/>
        <v/>
      </c>
      <c r="AV698" s="35" t="str">
        <f t="shared" si="397"/>
        <v/>
      </c>
      <c r="AW698" s="58" t="str">
        <f t="shared" si="398"/>
        <v/>
      </c>
      <c r="AX698" s="62" t="str">
        <f t="shared" si="399"/>
        <v/>
      </c>
      <c r="AY698" s="62" t="str">
        <f t="shared" si="400"/>
        <v/>
      </c>
      <c r="AZ698" s="62" t="str">
        <f t="shared" si="401"/>
        <v/>
      </c>
      <c r="BA698" s="62" t="str">
        <f t="shared" si="402"/>
        <v/>
      </c>
      <c r="BB698" s="62" t="str">
        <f t="shared" si="403"/>
        <v/>
      </c>
      <c r="BC698" s="62" t="str">
        <f t="shared" si="404"/>
        <v/>
      </c>
      <c r="BD698" s="69" t="str">
        <f t="shared" si="405"/>
        <v/>
      </c>
      <c r="BE698" s="69" t="str">
        <f t="shared" si="406"/>
        <v/>
      </c>
      <c r="BF698" s="69" t="str">
        <f>IF(Z698=Z699,"",SUM(AW$9:AW698)-SUM(BF$9:BF697))</f>
        <v/>
      </c>
      <c r="BG698" s="12">
        <f t="shared" si="408"/>
        <v>690</v>
      </c>
    </row>
    <row r="699" spans="1:59" ht="20.100000000000001" customHeight="1">
      <c r="A699" s="13">
        <f t="shared" si="407"/>
        <v>691</v>
      </c>
      <c r="B699" s="153"/>
      <c r="C699" s="33"/>
      <c r="D699" s="33"/>
      <c r="E699" s="154"/>
      <c r="F699" s="155"/>
      <c r="G699" s="156"/>
      <c r="H699" s="19" t="str">
        <f t="shared" si="372"/>
        <v/>
      </c>
      <c r="I699" s="157"/>
      <c r="J699" s="19" t="str">
        <f t="shared" si="373"/>
        <v/>
      </c>
      <c r="K699" s="33"/>
      <c r="L699" s="34"/>
      <c r="M699" s="34"/>
      <c r="N699" s="19" t="str">
        <f t="shared" si="374"/>
        <v/>
      </c>
      <c r="O699" s="157"/>
      <c r="P699" s="19" t="str">
        <f t="shared" si="375"/>
        <v/>
      </c>
      <c r="Q699" s="19" t="str">
        <f t="shared" si="376"/>
        <v/>
      </c>
      <c r="R699" s="22"/>
      <c r="S699" s="33"/>
      <c r="T699" s="35" t="str">
        <f>IF(E699="","",Instructions!$B$5)</f>
        <v/>
      </c>
      <c r="U699" s="75" t="str">
        <f>IF(E699="","",Instructions!$C$5)</f>
        <v/>
      </c>
      <c r="V699" s="87" t="str">
        <f t="shared" si="377"/>
        <v/>
      </c>
      <c r="W699" s="72" t="str">
        <f>IF(E699="","",VLOOKUP(D699,Supervisors!$B$9:$F$32,5,FALSE))</f>
        <v/>
      </c>
      <c r="X699" s="72" t="str">
        <f>IF(E699="","",VLOOKUP(D699,Supervisors!$B$9:$G$32,6,FALSE))</f>
        <v/>
      </c>
      <c r="Y699" s="20" t="str">
        <f t="shared" si="378"/>
        <v/>
      </c>
      <c r="Z699" s="20" t="str">
        <f t="shared" si="379"/>
        <v/>
      </c>
      <c r="AA699" s="20" t="str">
        <f t="shared" si="380"/>
        <v/>
      </c>
      <c r="AB699" s="20" t="str">
        <f t="shared" si="381"/>
        <v/>
      </c>
      <c r="AC699" s="20" t="str">
        <f t="shared" si="382"/>
        <v/>
      </c>
      <c r="AD699" s="20" t="str">
        <f t="shared" si="383"/>
        <v/>
      </c>
      <c r="AE699" s="20" t="str">
        <f>IF(E699="","",SUM( INDEX( $H$9, 1) : H699))</f>
        <v/>
      </c>
      <c r="AF699" s="20" t="str">
        <f t="shared" si="384"/>
        <v/>
      </c>
      <c r="AG699" s="20" t="str">
        <f>IF(E699="","",SUM($AF$9:AF699))</f>
        <v/>
      </c>
      <c r="AH699" s="43" t="str">
        <f t="shared" si="385"/>
        <v/>
      </c>
      <c r="AI699" s="20" t="str">
        <f t="shared" si="386"/>
        <v/>
      </c>
      <c r="AJ699" s="20" t="str">
        <f t="shared" si="387"/>
        <v/>
      </c>
      <c r="AK699" s="20" t="str">
        <f t="shared" si="388"/>
        <v/>
      </c>
      <c r="AL699" s="20" t="str">
        <f>IF(E699="","",SUM( INDEX($I$9, 1) : I699))</f>
        <v/>
      </c>
      <c r="AM699" s="20" t="str">
        <f t="shared" si="389"/>
        <v/>
      </c>
      <c r="AN699" s="20" t="str">
        <f>IF(E699="","",SUM( INDEX($AM$9, 1) : AM699))</f>
        <v/>
      </c>
      <c r="AO699" s="43" t="str">
        <f t="shared" si="390"/>
        <v/>
      </c>
      <c r="AP699" s="43" t="str">
        <f t="shared" si="391"/>
        <v/>
      </c>
      <c r="AQ699" s="35" t="str">
        <f t="shared" si="392"/>
        <v/>
      </c>
      <c r="AR699" s="35" t="str">
        <f t="shared" si="393"/>
        <v/>
      </c>
      <c r="AS699" s="35" t="str">
        <f t="shared" si="394"/>
        <v/>
      </c>
      <c r="AT699" s="35" t="str">
        <f t="shared" si="395"/>
        <v/>
      </c>
      <c r="AU699" s="35" t="str">
        <f t="shared" si="396"/>
        <v/>
      </c>
      <c r="AV699" s="35" t="str">
        <f t="shared" si="397"/>
        <v/>
      </c>
      <c r="AW699" s="58" t="str">
        <f t="shared" si="398"/>
        <v/>
      </c>
      <c r="AX699" s="62" t="str">
        <f t="shared" si="399"/>
        <v/>
      </c>
      <c r="AY699" s="62" t="str">
        <f t="shared" si="400"/>
        <v/>
      </c>
      <c r="AZ699" s="62" t="str">
        <f t="shared" si="401"/>
        <v/>
      </c>
      <c r="BA699" s="62" t="str">
        <f t="shared" si="402"/>
        <v/>
      </c>
      <c r="BB699" s="62" t="str">
        <f t="shared" si="403"/>
        <v/>
      </c>
      <c r="BC699" s="62" t="str">
        <f t="shared" si="404"/>
        <v/>
      </c>
      <c r="BD699" s="69" t="str">
        <f t="shared" si="405"/>
        <v/>
      </c>
      <c r="BE699" s="69" t="str">
        <f t="shared" si="406"/>
        <v/>
      </c>
      <c r="BF699" s="69" t="str">
        <f>IF(Z699=Z700,"",SUM(AW$9:AW699)-SUM(BF$9:BF698))</f>
        <v/>
      </c>
      <c r="BG699" s="12">
        <f t="shared" si="408"/>
        <v>691</v>
      </c>
    </row>
    <row r="700" spans="1:59" ht="20.100000000000001" customHeight="1">
      <c r="A700" s="13">
        <f t="shared" si="407"/>
        <v>692</v>
      </c>
      <c r="B700" s="153"/>
      <c r="C700" s="33"/>
      <c r="D700" s="33"/>
      <c r="E700" s="154"/>
      <c r="F700" s="155"/>
      <c r="G700" s="156"/>
      <c r="H700" s="19" t="str">
        <f t="shared" si="372"/>
        <v/>
      </c>
      <c r="I700" s="157"/>
      <c r="J700" s="19" t="str">
        <f t="shared" si="373"/>
        <v/>
      </c>
      <c r="K700" s="33"/>
      <c r="L700" s="34"/>
      <c r="M700" s="34"/>
      <c r="N700" s="19" t="str">
        <f t="shared" si="374"/>
        <v/>
      </c>
      <c r="O700" s="157"/>
      <c r="P700" s="19" t="str">
        <f t="shared" si="375"/>
        <v/>
      </c>
      <c r="Q700" s="19" t="str">
        <f t="shared" si="376"/>
        <v/>
      </c>
      <c r="R700" s="22"/>
      <c r="S700" s="33"/>
      <c r="T700" s="35" t="str">
        <f>IF(E700="","",Instructions!$B$5)</f>
        <v/>
      </c>
      <c r="U700" s="75" t="str">
        <f>IF(E700="","",Instructions!$C$5)</f>
        <v/>
      </c>
      <c r="V700" s="87" t="str">
        <f t="shared" si="377"/>
        <v/>
      </c>
      <c r="W700" s="72" t="str">
        <f>IF(E700="","",VLOOKUP(D700,Supervisors!$B$9:$F$32,5,FALSE))</f>
        <v/>
      </c>
      <c r="X700" s="72" t="str">
        <f>IF(E700="","",VLOOKUP(D700,Supervisors!$B$9:$G$32,6,FALSE))</f>
        <v/>
      </c>
      <c r="Y700" s="20" t="str">
        <f t="shared" si="378"/>
        <v/>
      </c>
      <c r="Z700" s="20" t="str">
        <f t="shared" si="379"/>
        <v/>
      </c>
      <c r="AA700" s="20" t="str">
        <f t="shared" si="380"/>
        <v/>
      </c>
      <c r="AB700" s="20" t="str">
        <f t="shared" si="381"/>
        <v/>
      </c>
      <c r="AC700" s="20" t="str">
        <f t="shared" si="382"/>
        <v/>
      </c>
      <c r="AD700" s="20" t="str">
        <f t="shared" si="383"/>
        <v/>
      </c>
      <c r="AE700" s="20" t="str">
        <f>IF(E700="","",SUM( INDEX( $H$9, 1) : H700))</f>
        <v/>
      </c>
      <c r="AF700" s="20" t="str">
        <f t="shared" si="384"/>
        <v/>
      </c>
      <c r="AG700" s="20" t="str">
        <f>IF(E700="","",SUM($AF$9:AF700))</f>
        <v/>
      </c>
      <c r="AH700" s="43" t="str">
        <f t="shared" si="385"/>
        <v/>
      </c>
      <c r="AI700" s="20" t="str">
        <f t="shared" si="386"/>
        <v/>
      </c>
      <c r="AJ700" s="20" t="str">
        <f t="shared" si="387"/>
        <v/>
      </c>
      <c r="AK700" s="20" t="str">
        <f t="shared" si="388"/>
        <v/>
      </c>
      <c r="AL700" s="20" t="str">
        <f>IF(E700="","",SUM( INDEX($I$9, 1) : I700))</f>
        <v/>
      </c>
      <c r="AM700" s="20" t="str">
        <f t="shared" si="389"/>
        <v/>
      </c>
      <c r="AN700" s="20" t="str">
        <f>IF(E700="","",SUM( INDEX($AM$9, 1) : AM700))</f>
        <v/>
      </c>
      <c r="AO700" s="43" t="str">
        <f t="shared" si="390"/>
        <v/>
      </c>
      <c r="AP700" s="43" t="str">
        <f t="shared" si="391"/>
        <v/>
      </c>
      <c r="AQ700" s="35" t="str">
        <f t="shared" si="392"/>
        <v/>
      </c>
      <c r="AR700" s="35" t="str">
        <f t="shared" si="393"/>
        <v/>
      </c>
      <c r="AS700" s="35" t="str">
        <f t="shared" si="394"/>
        <v/>
      </c>
      <c r="AT700" s="35" t="str">
        <f t="shared" si="395"/>
        <v/>
      </c>
      <c r="AU700" s="35" t="str">
        <f t="shared" si="396"/>
        <v/>
      </c>
      <c r="AV700" s="35" t="str">
        <f t="shared" si="397"/>
        <v/>
      </c>
      <c r="AW700" s="58" t="str">
        <f t="shared" si="398"/>
        <v/>
      </c>
      <c r="AX700" s="62" t="str">
        <f t="shared" si="399"/>
        <v/>
      </c>
      <c r="AY700" s="62" t="str">
        <f t="shared" si="400"/>
        <v/>
      </c>
      <c r="AZ700" s="62" t="str">
        <f t="shared" si="401"/>
        <v/>
      </c>
      <c r="BA700" s="62" t="str">
        <f t="shared" si="402"/>
        <v/>
      </c>
      <c r="BB700" s="62" t="str">
        <f t="shared" si="403"/>
        <v/>
      </c>
      <c r="BC700" s="62" t="str">
        <f t="shared" si="404"/>
        <v/>
      </c>
      <c r="BD700" s="69" t="str">
        <f t="shared" si="405"/>
        <v/>
      </c>
      <c r="BE700" s="69" t="str">
        <f t="shared" si="406"/>
        <v/>
      </c>
      <c r="BF700" s="69" t="str">
        <f>IF(Z700=Z701,"",SUM(AW$9:AW700)-SUM(BF$9:BF699))</f>
        <v/>
      </c>
      <c r="BG700" s="12">
        <f t="shared" si="408"/>
        <v>692</v>
      </c>
    </row>
    <row r="701" spans="1:59" ht="20.100000000000001" customHeight="1">
      <c r="A701" s="13">
        <f t="shared" si="407"/>
        <v>693</v>
      </c>
      <c r="B701" s="153"/>
      <c r="C701" s="33"/>
      <c r="D701" s="33"/>
      <c r="E701" s="154"/>
      <c r="F701" s="155"/>
      <c r="G701" s="156"/>
      <c r="H701" s="19" t="str">
        <f t="shared" si="372"/>
        <v/>
      </c>
      <c r="I701" s="157"/>
      <c r="J701" s="19" t="str">
        <f t="shared" si="373"/>
        <v/>
      </c>
      <c r="K701" s="33"/>
      <c r="L701" s="34"/>
      <c r="M701" s="34"/>
      <c r="N701" s="19" t="str">
        <f t="shared" si="374"/>
        <v/>
      </c>
      <c r="O701" s="157"/>
      <c r="P701" s="19" t="str">
        <f t="shared" si="375"/>
        <v/>
      </c>
      <c r="Q701" s="19" t="str">
        <f t="shared" si="376"/>
        <v/>
      </c>
      <c r="R701" s="22"/>
      <c r="S701" s="33"/>
      <c r="T701" s="35" t="str">
        <f>IF(E701="","",Instructions!$B$5)</f>
        <v/>
      </c>
      <c r="U701" s="75" t="str">
        <f>IF(E701="","",Instructions!$C$5)</f>
        <v/>
      </c>
      <c r="V701" s="87" t="str">
        <f t="shared" si="377"/>
        <v/>
      </c>
      <c r="W701" s="72" t="str">
        <f>IF(E701="","",VLOOKUP(D701,Supervisors!$B$9:$F$32,5,FALSE))</f>
        <v/>
      </c>
      <c r="X701" s="72" t="str">
        <f>IF(E701="","",VLOOKUP(D701,Supervisors!$B$9:$G$32,6,FALSE))</f>
        <v/>
      </c>
      <c r="Y701" s="20" t="str">
        <f t="shared" si="378"/>
        <v/>
      </c>
      <c r="Z701" s="20" t="str">
        <f t="shared" si="379"/>
        <v/>
      </c>
      <c r="AA701" s="20" t="str">
        <f t="shared" si="380"/>
        <v/>
      </c>
      <c r="AB701" s="20" t="str">
        <f t="shared" si="381"/>
        <v/>
      </c>
      <c r="AC701" s="20" t="str">
        <f t="shared" si="382"/>
        <v/>
      </c>
      <c r="AD701" s="20" t="str">
        <f t="shared" si="383"/>
        <v/>
      </c>
      <c r="AE701" s="20" t="str">
        <f>IF(E701="","",SUM( INDEX( $H$9, 1) : H701))</f>
        <v/>
      </c>
      <c r="AF701" s="20" t="str">
        <f t="shared" si="384"/>
        <v/>
      </c>
      <c r="AG701" s="20" t="str">
        <f>IF(E701="","",SUM($AF$9:AF701))</f>
        <v/>
      </c>
      <c r="AH701" s="43" t="str">
        <f t="shared" si="385"/>
        <v/>
      </c>
      <c r="AI701" s="20" t="str">
        <f t="shared" si="386"/>
        <v/>
      </c>
      <c r="AJ701" s="20" t="str">
        <f t="shared" si="387"/>
        <v/>
      </c>
      <c r="AK701" s="20" t="str">
        <f t="shared" si="388"/>
        <v/>
      </c>
      <c r="AL701" s="20" t="str">
        <f>IF(E701="","",SUM( INDEX($I$9, 1) : I701))</f>
        <v/>
      </c>
      <c r="AM701" s="20" t="str">
        <f t="shared" si="389"/>
        <v/>
      </c>
      <c r="AN701" s="20" t="str">
        <f>IF(E701="","",SUM( INDEX($AM$9, 1) : AM701))</f>
        <v/>
      </c>
      <c r="AO701" s="43" t="str">
        <f t="shared" si="390"/>
        <v/>
      </c>
      <c r="AP701" s="43" t="str">
        <f t="shared" si="391"/>
        <v/>
      </c>
      <c r="AQ701" s="35" t="str">
        <f t="shared" si="392"/>
        <v/>
      </c>
      <c r="AR701" s="35" t="str">
        <f t="shared" si="393"/>
        <v/>
      </c>
      <c r="AS701" s="35" t="str">
        <f t="shared" si="394"/>
        <v/>
      </c>
      <c r="AT701" s="35" t="str">
        <f t="shared" si="395"/>
        <v/>
      </c>
      <c r="AU701" s="35" t="str">
        <f t="shared" si="396"/>
        <v/>
      </c>
      <c r="AV701" s="35" t="str">
        <f t="shared" si="397"/>
        <v/>
      </c>
      <c r="AW701" s="58" t="str">
        <f t="shared" si="398"/>
        <v/>
      </c>
      <c r="AX701" s="62" t="str">
        <f t="shared" si="399"/>
        <v/>
      </c>
      <c r="AY701" s="62" t="str">
        <f t="shared" si="400"/>
        <v/>
      </c>
      <c r="AZ701" s="62" t="str">
        <f t="shared" si="401"/>
        <v/>
      </c>
      <c r="BA701" s="62" t="str">
        <f t="shared" si="402"/>
        <v/>
      </c>
      <c r="BB701" s="62" t="str">
        <f t="shared" si="403"/>
        <v/>
      </c>
      <c r="BC701" s="62" t="str">
        <f t="shared" si="404"/>
        <v/>
      </c>
      <c r="BD701" s="69" t="str">
        <f t="shared" si="405"/>
        <v/>
      </c>
      <c r="BE701" s="69" t="str">
        <f t="shared" si="406"/>
        <v/>
      </c>
      <c r="BF701" s="69" t="str">
        <f>IF(Z701=Z702,"",SUM(AW$9:AW701)-SUM(BF$9:BF700))</f>
        <v/>
      </c>
      <c r="BG701" s="12">
        <f t="shared" si="408"/>
        <v>693</v>
      </c>
    </row>
    <row r="702" spans="1:59" ht="20.100000000000001" customHeight="1">
      <c r="A702" s="13">
        <f t="shared" si="407"/>
        <v>694</v>
      </c>
      <c r="B702" s="153"/>
      <c r="C702" s="33"/>
      <c r="D702" s="33"/>
      <c r="E702" s="154"/>
      <c r="F702" s="155"/>
      <c r="G702" s="156"/>
      <c r="H702" s="19" t="str">
        <f t="shared" si="372"/>
        <v/>
      </c>
      <c r="I702" s="157"/>
      <c r="J702" s="19" t="str">
        <f t="shared" si="373"/>
        <v/>
      </c>
      <c r="K702" s="33"/>
      <c r="L702" s="34"/>
      <c r="M702" s="34"/>
      <c r="N702" s="19" t="str">
        <f t="shared" si="374"/>
        <v/>
      </c>
      <c r="O702" s="157"/>
      <c r="P702" s="19" t="str">
        <f t="shared" si="375"/>
        <v/>
      </c>
      <c r="Q702" s="19" t="str">
        <f t="shared" si="376"/>
        <v/>
      </c>
      <c r="R702" s="22"/>
      <c r="S702" s="33"/>
      <c r="T702" s="35" t="str">
        <f>IF(E702="","",Instructions!$B$5)</f>
        <v/>
      </c>
      <c r="U702" s="75" t="str">
        <f>IF(E702="","",Instructions!$C$5)</f>
        <v/>
      </c>
      <c r="V702" s="87" t="str">
        <f t="shared" si="377"/>
        <v/>
      </c>
      <c r="W702" s="72" t="str">
        <f>IF(E702="","",VLOOKUP(D702,Supervisors!$B$9:$F$32,5,FALSE))</f>
        <v/>
      </c>
      <c r="X702" s="72" t="str">
        <f>IF(E702="","",VLOOKUP(D702,Supervisors!$B$9:$G$32,6,FALSE))</f>
        <v/>
      </c>
      <c r="Y702" s="20" t="str">
        <f t="shared" si="378"/>
        <v/>
      </c>
      <c r="Z702" s="20" t="str">
        <f t="shared" si="379"/>
        <v/>
      </c>
      <c r="AA702" s="20" t="str">
        <f t="shared" si="380"/>
        <v/>
      </c>
      <c r="AB702" s="20" t="str">
        <f t="shared" si="381"/>
        <v/>
      </c>
      <c r="AC702" s="20" t="str">
        <f t="shared" si="382"/>
        <v/>
      </c>
      <c r="AD702" s="20" t="str">
        <f t="shared" si="383"/>
        <v/>
      </c>
      <c r="AE702" s="20" t="str">
        <f>IF(E702="","",SUM( INDEX( $H$9, 1) : H702))</f>
        <v/>
      </c>
      <c r="AF702" s="20" t="str">
        <f t="shared" si="384"/>
        <v/>
      </c>
      <c r="AG702" s="20" t="str">
        <f>IF(E702="","",SUM($AF$9:AF702))</f>
        <v/>
      </c>
      <c r="AH702" s="43" t="str">
        <f t="shared" si="385"/>
        <v/>
      </c>
      <c r="AI702" s="20" t="str">
        <f t="shared" si="386"/>
        <v/>
      </c>
      <c r="AJ702" s="20" t="str">
        <f t="shared" si="387"/>
        <v/>
      </c>
      <c r="AK702" s="20" t="str">
        <f t="shared" si="388"/>
        <v/>
      </c>
      <c r="AL702" s="20" t="str">
        <f>IF(E702="","",SUM( INDEX($I$9, 1) : I702))</f>
        <v/>
      </c>
      <c r="AM702" s="20" t="str">
        <f t="shared" si="389"/>
        <v/>
      </c>
      <c r="AN702" s="20" t="str">
        <f>IF(E702="","",SUM( INDEX($AM$9, 1) : AM702))</f>
        <v/>
      </c>
      <c r="AO702" s="43" t="str">
        <f t="shared" si="390"/>
        <v/>
      </c>
      <c r="AP702" s="43" t="str">
        <f t="shared" si="391"/>
        <v/>
      </c>
      <c r="AQ702" s="35" t="str">
        <f t="shared" si="392"/>
        <v/>
      </c>
      <c r="AR702" s="35" t="str">
        <f t="shared" si="393"/>
        <v/>
      </c>
      <c r="AS702" s="35" t="str">
        <f t="shared" si="394"/>
        <v/>
      </c>
      <c r="AT702" s="35" t="str">
        <f t="shared" si="395"/>
        <v/>
      </c>
      <c r="AU702" s="35" t="str">
        <f t="shared" si="396"/>
        <v/>
      </c>
      <c r="AV702" s="35" t="str">
        <f t="shared" si="397"/>
        <v/>
      </c>
      <c r="AW702" s="58" t="str">
        <f t="shared" si="398"/>
        <v/>
      </c>
      <c r="AX702" s="62" t="str">
        <f t="shared" si="399"/>
        <v/>
      </c>
      <c r="AY702" s="62" t="str">
        <f t="shared" si="400"/>
        <v/>
      </c>
      <c r="AZ702" s="62" t="str">
        <f t="shared" si="401"/>
        <v/>
      </c>
      <c r="BA702" s="62" t="str">
        <f t="shared" si="402"/>
        <v/>
      </c>
      <c r="BB702" s="62" t="str">
        <f t="shared" si="403"/>
        <v/>
      </c>
      <c r="BC702" s="62" t="str">
        <f t="shared" si="404"/>
        <v/>
      </c>
      <c r="BD702" s="69" t="str">
        <f t="shared" si="405"/>
        <v/>
      </c>
      <c r="BE702" s="69" t="str">
        <f t="shared" si="406"/>
        <v/>
      </c>
      <c r="BF702" s="69" t="str">
        <f>IF(Z702=Z703,"",SUM(AW$9:AW702)-SUM(BF$9:BF701))</f>
        <v/>
      </c>
      <c r="BG702" s="12">
        <f t="shared" si="408"/>
        <v>694</v>
      </c>
    </row>
    <row r="703" spans="1:59" ht="20.100000000000001" customHeight="1">
      <c r="A703" s="13">
        <f t="shared" si="407"/>
        <v>695</v>
      </c>
      <c r="B703" s="153"/>
      <c r="C703" s="33"/>
      <c r="D703" s="33"/>
      <c r="E703" s="154"/>
      <c r="F703" s="155"/>
      <c r="G703" s="156"/>
      <c r="H703" s="19" t="str">
        <f t="shared" si="372"/>
        <v/>
      </c>
      <c r="I703" s="157"/>
      <c r="J703" s="19" t="str">
        <f t="shared" si="373"/>
        <v/>
      </c>
      <c r="K703" s="33"/>
      <c r="L703" s="34"/>
      <c r="M703" s="34"/>
      <c r="N703" s="19" t="str">
        <f t="shared" si="374"/>
        <v/>
      </c>
      <c r="O703" s="157"/>
      <c r="P703" s="19" t="str">
        <f t="shared" si="375"/>
        <v/>
      </c>
      <c r="Q703" s="19" t="str">
        <f t="shared" si="376"/>
        <v/>
      </c>
      <c r="R703" s="22"/>
      <c r="S703" s="33"/>
      <c r="T703" s="35" t="str">
        <f>IF(E703="","",Instructions!$B$5)</f>
        <v/>
      </c>
      <c r="U703" s="75" t="str">
        <f>IF(E703="","",Instructions!$C$5)</f>
        <v/>
      </c>
      <c r="V703" s="87" t="str">
        <f t="shared" si="377"/>
        <v/>
      </c>
      <c r="W703" s="72" t="str">
        <f>IF(E703="","",VLOOKUP(D703,Supervisors!$B$9:$F$32,5,FALSE))</f>
        <v/>
      </c>
      <c r="X703" s="72" t="str">
        <f>IF(E703="","",VLOOKUP(D703,Supervisors!$B$9:$G$32,6,FALSE))</f>
        <v/>
      </c>
      <c r="Y703" s="20" t="str">
        <f t="shared" si="378"/>
        <v/>
      </c>
      <c r="Z703" s="20" t="str">
        <f t="shared" si="379"/>
        <v/>
      </c>
      <c r="AA703" s="20" t="str">
        <f t="shared" si="380"/>
        <v/>
      </c>
      <c r="AB703" s="20" t="str">
        <f t="shared" si="381"/>
        <v/>
      </c>
      <c r="AC703" s="20" t="str">
        <f t="shared" si="382"/>
        <v/>
      </c>
      <c r="AD703" s="20" t="str">
        <f t="shared" si="383"/>
        <v/>
      </c>
      <c r="AE703" s="20" t="str">
        <f>IF(E703="","",SUM( INDEX( $H$9, 1) : H703))</f>
        <v/>
      </c>
      <c r="AF703" s="20" t="str">
        <f t="shared" si="384"/>
        <v/>
      </c>
      <c r="AG703" s="20" t="str">
        <f>IF(E703="","",SUM($AF$9:AF703))</f>
        <v/>
      </c>
      <c r="AH703" s="43" t="str">
        <f t="shared" si="385"/>
        <v/>
      </c>
      <c r="AI703" s="20" t="str">
        <f t="shared" si="386"/>
        <v/>
      </c>
      <c r="AJ703" s="20" t="str">
        <f t="shared" si="387"/>
        <v/>
      </c>
      <c r="AK703" s="20" t="str">
        <f t="shared" si="388"/>
        <v/>
      </c>
      <c r="AL703" s="20" t="str">
        <f>IF(E703="","",SUM( INDEX($I$9, 1) : I703))</f>
        <v/>
      </c>
      <c r="AM703" s="20" t="str">
        <f t="shared" si="389"/>
        <v/>
      </c>
      <c r="AN703" s="20" t="str">
        <f>IF(E703="","",SUM( INDEX($AM$9, 1) : AM703))</f>
        <v/>
      </c>
      <c r="AO703" s="43" t="str">
        <f t="shared" si="390"/>
        <v/>
      </c>
      <c r="AP703" s="43" t="str">
        <f t="shared" si="391"/>
        <v/>
      </c>
      <c r="AQ703" s="35" t="str">
        <f t="shared" si="392"/>
        <v/>
      </c>
      <c r="AR703" s="35" t="str">
        <f t="shared" si="393"/>
        <v/>
      </c>
      <c r="AS703" s="35" t="str">
        <f t="shared" si="394"/>
        <v/>
      </c>
      <c r="AT703" s="35" t="str">
        <f t="shared" si="395"/>
        <v/>
      </c>
      <c r="AU703" s="35" t="str">
        <f t="shared" si="396"/>
        <v/>
      </c>
      <c r="AV703" s="35" t="str">
        <f t="shared" si="397"/>
        <v/>
      </c>
      <c r="AW703" s="58" t="str">
        <f t="shared" si="398"/>
        <v/>
      </c>
      <c r="AX703" s="62" t="str">
        <f t="shared" si="399"/>
        <v/>
      </c>
      <c r="AY703" s="62" t="str">
        <f t="shared" si="400"/>
        <v/>
      </c>
      <c r="AZ703" s="62" t="str">
        <f t="shared" si="401"/>
        <v/>
      </c>
      <c r="BA703" s="62" t="str">
        <f t="shared" si="402"/>
        <v/>
      </c>
      <c r="BB703" s="62" t="str">
        <f t="shared" si="403"/>
        <v/>
      </c>
      <c r="BC703" s="62" t="str">
        <f t="shared" si="404"/>
        <v/>
      </c>
      <c r="BD703" s="69" t="str">
        <f t="shared" si="405"/>
        <v/>
      </c>
      <c r="BE703" s="69" t="str">
        <f t="shared" si="406"/>
        <v/>
      </c>
      <c r="BF703" s="69" t="str">
        <f>IF(Z703=Z704,"",SUM(AW$9:AW703)-SUM(BF$9:BF702))</f>
        <v/>
      </c>
      <c r="BG703" s="12">
        <f t="shared" si="408"/>
        <v>695</v>
      </c>
    </row>
    <row r="704" spans="1:59" ht="20.100000000000001" customHeight="1">
      <c r="A704" s="13">
        <f t="shared" si="407"/>
        <v>696</v>
      </c>
      <c r="B704" s="153"/>
      <c r="C704" s="33"/>
      <c r="D704" s="33"/>
      <c r="E704" s="154"/>
      <c r="F704" s="155"/>
      <c r="G704" s="156"/>
      <c r="H704" s="19" t="str">
        <f t="shared" si="372"/>
        <v/>
      </c>
      <c r="I704" s="157"/>
      <c r="J704" s="19" t="str">
        <f t="shared" si="373"/>
        <v/>
      </c>
      <c r="K704" s="33"/>
      <c r="L704" s="34"/>
      <c r="M704" s="34"/>
      <c r="N704" s="19" t="str">
        <f t="shared" si="374"/>
        <v/>
      </c>
      <c r="O704" s="157"/>
      <c r="P704" s="19" t="str">
        <f t="shared" si="375"/>
        <v/>
      </c>
      <c r="Q704" s="19" t="str">
        <f t="shared" si="376"/>
        <v/>
      </c>
      <c r="R704" s="22"/>
      <c r="S704" s="33"/>
      <c r="T704" s="35" t="str">
        <f>IF(E704="","",Instructions!$B$5)</f>
        <v/>
      </c>
      <c r="U704" s="75" t="str">
        <f>IF(E704="","",Instructions!$C$5)</f>
        <v/>
      </c>
      <c r="V704" s="87" t="str">
        <f t="shared" si="377"/>
        <v/>
      </c>
      <c r="W704" s="72" t="str">
        <f>IF(E704="","",VLOOKUP(D704,Supervisors!$B$9:$F$32,5,FALSE))</f>
        <v/>
      </c>
      <c r="X704" s="72" t="str">
        <f>IF(E704="","",VLOOKUP(D704,Supervisors!$B$9:$G$32,6,FALSE))</f>
        <v/>
      </c>
      <c r="Y704" s="20" t="str">
        <f t="shared" si="378"/>
        <v/>
      </c>
      <c r="Z704" s="20" t="str">
        <f t="shared" si="379"/>
        <v/>
      </c>
      <c r="AA704" s="20" t="str">
        <f t="shared" si="380"/>
        <v/>
      </c>
      <c r="AB704" s="20" t="str">
        <f t="shared" si="381"/>
        <v/>
      </c>
      <c r="AC704" s="20" t="str">
        <f t="shared" si="382"/>
        <v/>
      </c>
      <c r="AD704" s="20" t="str">
        <f t="shared" si="383"/>
        <v/>
      </c>
      <c r="AE704" s="20" t="str">
        <f>IF(E704="","",SUM( INDEX( $H$9, 1) : H704))</f>
        <v/>
      </c>
      <c r="AF704" s="20" t="str">
        <f t="shared" si="384"/>
        <v/>
      </c>
      <c r="AG704" s="20" t="str">
        <f>IF(E704="","",SUM($AF$9:AF704))</f>
        <v/>
      </c>
      <c r="AH704" s="43" t="str">
        <f t="shared" si="385"/>
        <v/>
      </c>
      <c r="AI704" s="20" t="str">
        <f t="shared" si="386"/>
        <v/>
      </c>
      <c r="AJ704" s="20" t="str">
        <f t="shared" si="387"/>
        <v/>
      </c>
      <c r="AK704" s="20" t="str">
        <f t="shared" si="388"/>
        <v/>
      </c>
      <c r="AL704" s="20" t="str">
        <f>IF(E704="","",SUM( INDEX($I$9, 1) : I704))</f>
        <v/>
      </c>
      <c r="AM704" s="20" t="str">
        <f t="shared" si="389"/>
        <v/>
      </c>
      <c r="AN704" s="20" t="str">
        <f>IF(E704="","",SUM( INDEX($AM$9, 1) : AM704))</f>
        <v/>
      </c>
      <c r="AO704" s="43" t="str">
        <f t="shared" si="390"/>
        <v/>
      </c>
      <c r="AP704" s="43" t="str">
        <f t="shared" si="391"/>
        <v/>
      </c>
      <c r="AQ704" s="35" t="str">
        <f t="shared" si="392"/>
        <v/>
      </c>
      <c r="AR704" s="35" t="str">
        <f t="shared" si="393"/>
        <v/>
      </c>
      <c r="AS704" s="35" t="str">
        <f t="shared" si="394"/>
        <v/>
      </c>
      <c r="AT704" s="35" t="str">
        <f t="shared" si="395"/>
        <v/>
      </c>
      <c r="AU704" s="35" t="str">
        <f t="shared" si="396"/>
        <v/>
      </c>
      <c r="AV704" s="35" t="str">
        <f t="shared" si="397"/>
        <v/>
      </c>
      <c r="AW704" s="58" t="str">
        <f t="shared" si="398"/>
        <v/>
      </c>
      <c r="AX704" s="62" t="str">
        <f t="shared" si="399"/>
        <v/>
      </c>
      <c r="AY704" s="62" t="str">
        <f t="shared" si="400"/>
        <v/>
      </c>
      <c r="AZ704" s="62" t="str">
        <f t="shared" si="401"/>
        <v/>
      </c>
      <c r="BA704" s="62" t="str">
        <f t="shared" si="402"/>
        <v/>
      </c>
      <c r="BB704" s="62" t="str">
        <f t="shared" si="403"/>
        <v/>
      </c>
      <c r="BC704" s="62" t="str">
        <f t="shared" si="404"/>
        <v/>
      </c>
      <c r="BD704" s="69" t="str">
        <f t="shared" si="405"/>
        <v/>
      </c>
      <c r="BE704" s="69" t="str">
        <f t="shared" si="406"/>
        <v/>
      </c>
      <c r="BF704" s="69" t="str">
        <f>IF(Z704=Z705,"",SUM(AW$9:AW704)-SUM(BF$9:BF703))</f>
        <v/>
      </c>
      <c r="BG704" s="12">
        <f t="shared" si="408"/>
        <v>696</v>
      </c>
    </row>
    <row r="705" spans="1:59" ht="20.100000000000001" customHeight="1">
      <c r="A705" s="13">
        <f t="shared" si="407"/>
        <v>697</v>
      </c>
      <c r="B705" s="153"/>
      <c r="C705" s="33"/>
      <c r="D705" s="33"/>
      <c r="E705" s="154"/>
      <c r="F705" s="155"/>
      <c r="G705" s="156"/>
      <c r="H705" s="19" t="str">
        <f t="shared" si="372"/>
        <v/>
      </c>
      <c r="I705" s="157"/>
      <c r="J705" s="19" t="str">
        <f t="shared" si="373"/>
        <v/>
      </c>
      <c r="K705" s="33"/>
      <c r="L705" s="34"/>
      <c r="M705" s="34"/>
      <c r="N705" s="19" t="str">
        <f t="shared" si="374"/>
        <v/>
      </c>
      <c r="O705" s="157"/>
      <c r="P705" s="19" t="str">
        <f t="shared" si="375"/>
        <v/>
      </c>
      <c r="Q705" s="19" t="str">
        <f t="shared" si="376"/>
        <v/>
      </c>
      <c r="R705" s="22"/>
      <c r="S705" s="33"/>
      <c r="T705" s="35" t="str">
        <f>IF(E705="","",Instructions!$B$5)</f>
        <v/>
      </c>
      <c r="U705" s="75" t="str">
        <f>IF(E705="","",Instructions!$C$5)</f>
        <v/>
      </c>
      <c r="V705" s="87" t="str">
        <f t="shared" si="377"/>
        <v/>
      </c>
      <c r="W705" s="72" t="str">
        <f>IF(E705="","",VLOOKUP(D705,Supervisors!$B$9:$F$32,5,FALSE))</f>
        <v/>
      </c>
      <c r="X705" s="72" t="str">
        <f>IF(E705="","",VLOOKUP(D705,Supervisors!$B$9:$G$32,6,FALSE))</f>
        <v/>
      </c>
      <c r="Y705" s="20" t="str">
        <f t="shared" si="378"/>
        <v/>
      </c>
      <c r="Z705" s="20" t="str">
        <f t="shared" si="379"/>
        <v/>
      </c>
      <c r="AA705" s="20" t="str">
        <f t="shared" si="380"/>
        <v/>
      </c>
      <c r="AB705" s="20" t="str">
        <f t="shared" si="381"/>
        <v/>
      </c>
      <c r="AC705" s="20" t="str">
        <f t="shared" si="382"/>
        <v/>
      </c>
      <c r="AD705" s="20" t="str">
        <f t="shared" si="383"/>
        <v/>
      </c>
      <c r="AE705" s="20" t="str">
        <f>IF(E705="","",SUM( INDEX( $H$9, 1) : H705))</f>
        <v/>
      </c>
      <c r="AF705" s="20" t="str">
        <f t="shared" si="384"/>
        <v/>
      </c>
      <c r="AG705" s="20" t="str">
        <f>IF(E705="","",SUM($AF$9:AF705))</f>
        <v/>
      </c>
      <c r="AH705" s="43" t="str">
        <f t="shared" si="385"/>
        <v/>
      </c>
      <c r="AI705" s="20" t="str">
        <f t="shared" si="386"/>
        <v/>
      </c>
      <c r="AJ705" s="20" t="str">
        <f t="shared" si="387"/>
        <v/>
      </c>
      <c r="AK705" s="20" t="str">
        <f t="shared" si="388"/>
        <v/>
      </c>
      <c r="AL705" s="20" t="str">
        <f>IF(E705="","",SUM( INDEX($I$9, 1) : I705))</f>
        <v/>
      </c>
      <c r="AM705" s="20" t="str">
        <f t="shared" si="389"/>
        <v/>
      </c>
      <c r="AN705" s="20" t="str">
        <f>IF(E705="","",SUM( INDEX($AM$9, 1) : AM705))</f>
        <v/>
      </c>
      <c r="AO705" s="43" t="str">
        <f t="shared" si="390"/>
        <v/>
      </c>
      <c r="AP705" s="43" t="str">
        <f t="shared" si="391"/>
        <v/>
      </c>
      <c r="AQ705" s="35" t="str">
        <f t="shared" si="392"/>
        <v/>
      </c>
      <c r="AR705" s="35" t="str">
        <f t="shared" si="393"/>
        <v/>
      </c>
      <c r="AS705" s="35" t="str">
        <f t="shared" si="394"/>
        <v/>
      </c>
      <c r="AT705" s="35" t="str">
        <f t="shared" si="395"/>
        <v/>
      </c>
      <c r="AU705" s="35" t="str">
        <f t="shared" si="396"/>
        <v/>
      </c>
      <c r="AV705" s="35" t="str">
        <f t="shared" si="397"/>
        <v/>
      </c>
      <c r="AW705" s="58" t="str">
        <f t="shared" si="398"/>
        <v/>
      </c>
      <c r="AX705" s="62" t="str">
        <f t="shared" si="399"/>
        <v/>
      </c>
      <c r="AY705" s="62" t="str">
        <f t="shared" si="400"/>
        <v/>
      </c>
      <c r="AZ705" s="62" t="str">
        <f t="shared" si="401"/>
        <v/>
      </c>
      <c r="BA705" s="62" t="str">
        <f t="shared" si="402"/>
        <v/>
      </c>
      <c r="BB705" s="62" t="str">
        <f t="shared" si="403"/>
        <v/>
      </c>
      <c r="BC705" s="62" t="str">
        <f t="shared" si="404"/>
        <v/>
      </c>
      <c r="BD705" s="69" t="str">
        <f t="shared" si="405"/>
        <v/>
      </c>
      <c r="BE705" s="69" t="str">
        <f t="shared" si="406"/>
        <v/>
      </c>
      <c r="BF705" s="69" t="str">
        <f>IF(Z705=Z706,"",SUM(AW$9:AW705)-SUM(BF$9:BF704))</f>
        <v/>
      </c>
      <c r="BG705" s="12">
        <f t="shared" si="408"/>
        <v>697</v>
      </c>
    </row>
    <row r="706" spans="1:59" ht="20.100000000000001" customHeight="1">
      <c r="A706" s="13">
        <f t="shared" si="407"/>
        <v>698</v>
      </c>
      <c r="B706" s="153"/>
      <c r="C706" s="33"/>
      <c r="D706" s="33"/>
      <c r="E706" s="154"/>
      <c r="F706" s="155"/>
      <c r="G706" s="156"/>
      <c r="H706" s="19" t="str">
        <f t="shared" si="372"/>
        <v/>
      </c>
      <c r="I706" s="157"/>
      <c r="J706" s="19" t="str">
        <f t="shared" si="373"/>
        <v/>
      </c>
      <c r="K706" s="33"/>
      <c r="L706" s="34"/>
      <c r="M706" s="34"/>
      <c r="N706" s="19" t="str">
        <f t="shared" si="374"/>
        <v/>
      </c>
      <c r="O706" s="157"/>
      <c r="P706" s="19" t="str">
        <f t="shared" si="375"/>
        <v/>
      </c>
      <c r="Q706" s="19" t="str">
        <f t="shared" si="376"/>
        <v/>
      </c>
      <c r="R706" s="22"/>
      <c r="S706" s="33"/>
      <c r="T706" s="35" t="str">
        <f>IF(E706="","",Instructions!$B$5)</f>
        <v/>
      </c>
      <c r="U706" s="75" t="str">
        <f>IF(E706="","",Instructions!$C$5)</f>
        <v/>
      </c>
      <c r="V706" s="87" t="str">
        <f t="shared" si="377"/>
        <v/>
      </c>
      <c r="W706" s="72" t="str">
        <f>IF(E706="","",VLOOKUP(D706,Supervisors!$B$9:$F$32,5,FALSE))</f>
        <v/>
      </c>
      <c r="X706" s="72" t="str">
        <f>IF(E706="","",VLOOKUP(D706,Supervisors!$B$9:$G$32,6,FALSE))</f>
        <v/>
      </c>
      <c r="Y706" s="20" t="str">
        <f t="shared" si="378"/>
        <v/>
      </c>
      <c r="Z706" s="20" t="str">
        <f t="shared" si="379"/>
        <v/>
      </c>
      <c r="AA706" s="20" t="str">
        <f t="shared" si="380"/>
        <v/>
      </c>
      <c r="AB706" s="20" t="str">
        <f t="shared" si="381"/>
        <v/>
      </c>
      <c r="AC706" s="20" t="str">
        <f t="shared" si="382"/>
        <v/>
      </c>
      <c r="AD706" s="20" t="str">
        <f t="shared" si="383"/>
        <v/>
      </c>
      <c r="AE706" s="20" t="str">
        <f>IF(E706="","",SUM( INDEX( $H$9, 1) : H706))</f>
        <v/>
      </c>
      <c r="AF706" s="20" t="str">
        <f t="shared" si="384"/>
        <v/>
      </c>
      <c r="AG706" s="20" t="str">
        <f>IF(E706="","",SUM($AF$9:AF706))</f>
        <v/>
      </c>
      <c r="AH706" s="43" t="str">
        <f t="shared" si="385"/>
        <v/>
      </c>
      <c r="AI706" s="20" t="str">
        <f t="shared" si="386"/>
        <v/>
      </c>
      <c r="AJ706" s="20" t="str">
        <f t="shared" si="387"/>
        <v/>
      </c>
      <c r="AK706" s="20" t="str">
        <f t="shared" si="388"/>
        <v/>
      </c>
      <c r="AL706" s="20" t="str">
        <f>IF(E706="","",SUM( INDEX($I$9, 1) : I706))</f>
        <v/>
      </c>
      <c r="AM706" s="20" t="str">
        <f t="shared" si="389"/>
        <v/>
      </c>
      <c r="AN706" s="20" t="str">
        <f>IF(E706="","",SUM( INDEX($AM$9, 1) : AM706))</f>
        <v/>
      </c>
      <c r="AO706" s="43" t="str">
        <f t="shared" si="390"/>
        <v/>
      </c>
      <c r="AP706" s="43" t="str">
        <f t="shared" si="391"/>
        <v/>
      </c>
      <c r="AQ706" s="35" t="str">
        <f t="shared" si="392"/>
        <v/>
      </c>
      <c r="AR706" s="35" t="str">
        <f t="shared" si="393"/>
        <v/>
      </c>
      <c r="AS706" s="35" t="str">
        <f t="shared" si="394"/>
        <v/>
      </c>
      <c r="AT706" s="35" t="str">
        <f t="shared" si="395"/>
        <v/>
      </c>
      <c r="AU706" s="35" t="str">
        <f t="shared" si="396"/>
        <v/>
      </c>
      <c r="AV706" s="35" t="str">
        <f t="shared" si="397"/>
        <v/>
      </c>
      <c r="AW706" s="58" t="str">
        <f t="shared" si="398"/>
        <v/>
      </c>
      <c r="AX706" s="62" t="str">
        <f t="shared" si="399"/>
        <v/>
      </c>
      <c r="AY706" s="62" t="str">
        <f t="shared" si="400"/>
        <v/>
      </c>
      <c r="AZ706" s="62" t="str">
        <f t="shared" si="401"/>
        <v/>
      </c>
      <c r="BA706" s="62" t="str">
        <f t="shared" si="402"/>
        <v/>
      </c>
      <c r="BB706" s="62" t="str">
        <f t="shared" si="403"/>
        <v/>
      </c>
      <c r="BC706" s="62" t="str">
        <f t="shared" si="404"/>
        <v/>
      </c>
      <c r="BD706" s="69" t="str">
        <f t="shared" si="405"/>
        <v/>
      </c>
      <c r="BE706" s="69" t="str">
        <f t="shared" si="406"/>
        <v/>
      </c>
      <c r="BF706" s="69" t="str">
        <f>IF(Z706=Z707,"",SUM(AW$9:AW706)-SUM(BF$9:BF705))</f>
        <v/>
      </c>
      <c r="BG706" s="12">
        <f t="shared" si="408"/>
        <v>698</v>
      </c>
    </row>
    <row r="707" spans="1:59" ht="20.100000000000001" customHeight="1">
      <c r="A707" s="13">
        <f t="shared" si="407"/>
        <v>699</v>
      </c>
      <c r="B707" s="153"/>
      <c r="C707" s="33"/>
      <c r="D707" s="33"/>
      <c r="E707" s="154"/>
      <c r="F707" s="155"/>
      <c r="G707" s="156"/>
      <c r="H707" s="19" t="str">
        <f t="shared" si="372"/>
        <v/>
      </c>
      <c r="I707" s="157"/>
      <c r="J707" s="19" t="str">
        <f t="shared" si="373"/>
        <v/>
      </c>
      <c r="K707" s="33"/>
      <c r="L707" s="34"/>
      <c r="M707" s="34"/>
      <c r="N707" s="19" t="str">
        <f t="shared" si="374"/>
        <v/>
      </c>
      <c r="O707" s="157"/>
      <c r="P707" s="19" t="str">
        <f t="shared" si="375"/>
        <v/>
      </c>
      <c r="Q707" s="19" t="str">
        <f t="shared" si="376"/>
        <v/>
      </c>
      <c r="R707" s="22"/>
      <c r="S707" s="33"/>
      <c r="T707" s="35" t="str">
        <f>IF(E707="","",Instructions!$B$5)</f>
        <v/>
      </c>
      <c r="U707" s="75" t="str">
        <f>IF(E707="","",Instructions!$C$5)</f>
        <v/>
      </c>
      <c r="V707" s="87" t="str">
        <f t="shared" si="377"/>
        <v/>
      </c>
      <c r="W707" s="72" t="str">
        <f>IF(E707="","",VLOOKUP(D707,Supervisors!$B$9:$F$32,5,FALSE))</f>
        <v/>
      </c>
      <c r="X707" s="72" t="str">
        <f>IF(E707="","",VLOOKUP(D707,Supervisors!$B$9:$G$32,6,FALSE))</f>
        <v/>
      </c>
      <c r="Y707" s="20" t="str">
        <f t="shared" si="378"/>
        <v/>
      </c>
      <c r="Z707" s="20" t="str">
        <f t="shared" si="379"/>
        <v/>
      </c>
      <c r="AA707" s="20" t="str">
        <f t="shared" si="380"/>
        <v/>
      </c>
      <c r="AB707" s="20" t="str">
        <f t="shared" si="381"/>
        <v/>
      </c>
      <c r="AC707" s="20" t="str">
        <f t="shared" si="382"/>
        <v/>
      </c>
      <c r="AD707" s="20" t="str">
        <f t="shared" si="383"/>
        <v/>
      </c>
      <c r="AE707" s="20" t="str">
        <f>IF(E707="","",SUM( INDEX( $H$9, 1) : H707))</f>
        <v/>
      </c>
      <c r="AF707" s="20" t="str">
        <f t="shared" si="384"/>
        <v/>
      </c>
      <c r="AG707" s="20" t="str">
        <f>IF(E707="","",SUM($AF$9:AF707))</f>
        <v/>
      </c>
      <c r="AH707" s="43" t="str">
        <f t="shared" si="385"/>
        <v/>
      </c>
      <c r="AI707" s="20" t="str">
        <f t="shared" si="386"/>
        <v/>
      </c>
      <c r="AJ707" s="20" t="str">
        <f t="shared" si="387"/>
        <v/>
      </c>
      <c r="AK707" s="20" t="str">
        <f t="shared" si="388"/>
        <v/>
      </c>
      <c r="AL707" s="20" t="str">
        <f>IF(E707="","",SUM( INDEX($I$9, 1) : I707))</f>
        <v/>
      </c>
      <c r="AM707" s="20" t="str">
        <f t="shared" si="389"/>
        <v/>
      </c>
      <c r="AN707" s="20" t="str">
        <f>IF(E707="","",SUM( INDEX($AM$9, 1) : AM707))</f>
        <v/>
      </c>
      <c r="AO707" s="43" t="str">
        <f t="shared" si="390"/>
        <v/>
      </c>
      <c r="AP707" s="43" t="str">
        <f t="shared" si="391"/>
        <v/>
      </c>
      <c r="AQ707" s="35" t="str">
        <f t="shared" si="392"/>
        <v/>
      </c>
      <c r="AR707" s="35" t="str">
        <f t="shared" si="393"/>
        <v/>
      </c>
      <c r="AS707" s="35" t="str">
        <f t="shared" si="394"/>
        <v/>
      </c>
      <c r="AT707" s="35" t="str">
        <f t="shared" si="395"/>
        <v/>
      </c>
      <c r="AU707" s="35" t="str">
        <f t="shared" si="396"/>
        <v/>
      </c>
      <c r="AV707" s="35" t="str">
        <f t="shared" si="397"/>
        <v/>
      </c>
      <c r="AW707" s="58" t="str">
        <f t="shared" si="398"/>
        <v/>
      </c>
      <c r="AX707" s="62" t="str">
        <f t="shared" si="399"/>
        <v/>
      </c>
      <c r="AY707" s="62" t="str">
        <f t="shared" si="400"/>
        <v/>
      </c>
      <c r="AZ707" s="62" t="str">
        <f t="shared" si="401"/>
        <v/>
      </c>
      <c r="BA707" s="62" t="str">
        <f t="shared" si="402"/>
        <v/>
      </c>
      <c r="BB707" s="62" t="str">
        <f t="shared" si="403"/>
        <v/>
      </c>
      <c r="BC707" s="62" t="str">
        <f t="shared" si="404"/>
        <v/>
      </c>
      <c r="BD707" s="69" t="str">
        <f t="shared" si="405"/>
        <v/>
      </c>
      <c r="BE707" s="69" t="str">
        <f t="shared" si="406"/>
        <v/>
      </c>
      <c r="BF707" s="69" t="str">
        <f>IF(Z707=Z708,"",SUM(AW$9:AW707)-SUM(BF$9:BF706))</f>
        <v/>
      </c>
      <c r="BG707" s="12">
        <f t="shared" si="408"/>
        <v>699</v>
      </c>
    </row>
    <row r="708" spans="1:59" ht="20.100000000000001" customHeight="1">
      <c r="A708" s="13">
        <f t="shared" si="407"/>
        <v>700</v>
      </c>
      <c r="B708" s="153"/>
      <c r="C708" s="33"/>
      <c r="D708" s="33"/>
      <c r="E708" s="154"/>
      <c r="F708" s="155"/>
      <c r="G708" s="156"/>
      <c r="H708" s="19" t="str">
        <f t="shared" si="372"/>
        <v/>
      </c>
      <c r="I708" s="157"/>
      <c r="J708" s="19" t="str">
        <f t="shared" si="373"/>
        <v/>
      </c>
      <c r="K708" s="33"/>
      <c r="L708" s="34"/>
      <c r="M708" s="34"/>
      <c r="N708" s="19" t="str">
        <f t="shared" si="374"/>
        <v/>
      </c>
      <c r="O708" s="157"/>
      <c r="P708" s="19" t="str">
        <f t="shared" si="375"/>
        <v/>
      </c>
      <c r="Q708" s="19" t="str">
        <f t="shared" si="376"/>
        <v/>
      </c>
      <c r="R708" s="22"/>
      <c r="S708" s="33"/>
      <c r="T708" s="35" t="str">
        <f>IF(E708="","",Instructions!$B$5)</f>
        <v/>
      </c>
      <c r="U708" s="75" t="str">
        <f>IF(E708="","",Instructions!$C$5)</f>
        <v/>
      </c>
      <c r="V708" s="87" t="str">
        <f t="shared" si="377"/>
        <v/>
      </c>
      <c r="W708" s="72" t="str">
        <f>IF(E708="","",VLOOKUP(D708,Supervisors!$B$9:$F$32,5,FALSE))</f>
        <v/>
      </c>
      <c r="X708" s="72" t="str">
        <f>IF(E708="","",VLOOKUP(D708,Supervisors!$B$9:$G$32,6,FALSE))</f>
        <v/>
      </c>
      <c r="Y708" s="20" t="str">
        <f t="shared" si="378"/>
        <v/>
      </c>
      <c r="Z708" s="20" t="str">
        <f t="shared" si="379"/>
        <v/>
      </c>
      <c r="AA708" s="20" t="str">
        <f t="shared" si="380"/>
        <v/>
      </c>
      <c r="AB708" s="20" t="str">
        <f t="shared" si="381"/>
        <v/>
      </c>
      <c r="AC708" s="20" t="str">
        <f t="shared" si="382"/>
        <v/>
      </c>
      <c r="AD708" s="20" t="str">
        <f t="shared" si="383"/>
        <v/>
      </c>
      <c r="AE708" s="20" t="str">
        <f>IF(E708="","",SUM( INDEX( $H$9, 1) : H708))</f>
        <v/>
      </c>
      <c r="AF708" s="20" t="str">
        <f t="shared" si="384"/>
        <v/>
      </c>
      <c r="AG708" s="20" t="str">
        <f>IF(E708="","",SUM($AF$9:AF708))</f>
        <v/>
      </c>
      <c r="AH708" s="43" t="str">
        <f t="shared" si="385"/>
        <v/>
      </c>
      <c r="AI708" s="20" t="str">
        <f t="shared" si="386"/>
        <v/>
      </c>
      <c r="AJ708" s="20" t="str">
        <f t="shared" si="387"/>
        <v/>
      </c>
      <c r="AK708" s="20" t="str">
        <f t="shared" si="388"/>
        <v/>
      </c>
      <c r="AL708" s="20" t="str">
        <f>IF(E708="","",SUM( INDEX($I$9, 1) : I708))</f>
        <v/>
      </c>
      <c r="AM708" s="20" t="str">
        <f t="shared" si="389"/>
        <v/>
      </c>
      <c r="AN708" s="20" t="str">
        <f>IF(E708="","",SUM( INDEX($AM$9, 1) : AM708))</f>
        <v/>
      </c>
      <c r="AO708" s="43" t="str">
        <f t="shared" si="390"/>
        <v/>
      </c>
      <c r="AP708" s="43" t="str">
        <f t="shared" si="391"/>
        <v/>
      </c>
      <c r="AQ708" s="35" t="str">
        <f t="shared" si="392"/>
        <v/>
      </c>
      <c r="AR708" s="35" t="str">
        <f t="shared" si="393"/>
        <v/>
      </c>
      <c r="AS708" s="35" t="str">
        <f t="shared" si="394"/>
        <v/>
      </c>
      <c r="AT708" s="35" t="str">
        <f t="shared" si="395"/>
        <v/>
      </c>
      <c r="AU708" s="35" t="str">
        <f t="shared" si="396"/>
        <v/>
      </c>
      <c r="AV708" s="35" t="str">
        <f t="shared" si="397"/>
        <v/>
      </c>
      <c r="AW708" s="58" t="str">
        <f t="shared" si="398"/>
        <v/>
      </c>
      <c r="AX708" s="62" t="str">
        <f t="shared" si="399"/>
        <v/>
      </c>
      <c r="AY708" s="62" t="str">
        <f t="shared" si="400"/>
        <v/>
      </c>
      <c r="AZ708" s="62" t="str">
        <f t="shared" si="401"/>
        <v/>
      </c>
      <c r="BA708" s="62" t="str">
        <f t="shared" si="402"/>
        <v/>
      </c>
      <c r="BB708" s="62" t="str">
        <f t="shared" si="403"/>
        <v/>
      </c>
      <c r="BC708" s="62" t="str">
        <f t="shared" si="404"/>
        <v/>
      </c>
      <c r="BD708" s="69" t="str">
        <f t="shared" si="405"/>
        <v/>
      </c>
      <c r="BE708" s="69" t="str">
        <f t="shared" si="406"/>
        <v/>
      </c>
      <c r="BF708" s="69" t="str">
        <f>IF(Z708=Z709,"",SUM(AW$9:AW708)-SUM(BF$9:BF707))</f>
        <v/>
      </c>
      <c r="BG708" s="12">
        <f t="shared" si="408"/>
        <v>700</v>
      </c>
    </row>
    <row r="709" spans="1:59" ht="20.100000000000001" customHeight="1">
      <c r="A709" s="13">
        <f t="shared" si="407"/>
        <v>701</v>
      </c>
      <c r="B709" s="153"/>
      <c r="C709" s="33"/>
      <c r="D709" s="33"/>
      <c r="E709" s="154"/>
      <c r="F709" s="155"/>
      <c r="G709" s="156"/>
      <c r="H709" s="19" t="str">
        <f t="shared" si="372"/>
        <v/>
      </c>
      <c r="I709" s="157"/>
      <c r="J709" s="19" t="str">
        <f t="shared" si="373"/>
        <v/>
      </c>
      <c r="K709" s="33"/>
      <c r="L709" s="34"/>
      <c r="M709" s="34"/>
      <c r="N709" s="19" t="str">
        <f t="shared" si="374"/>
        <v/>
      </c>
      <c r="O709" s="157"/>
      <c r="P709" s="19" t="str">
        <f t="shared" si="375"/>
        <v/>
      </c>
      <c r="Q709" s="19" t="str">
        <f t="shared" si="376"/>
        <v/>
      </c>
      <c r="R709" s="22"/>
      <c r="S709" s="33"/>
      <c r="T709" s="35" t="str">
        <f>IF(E709="","",Instructions!$B$5)</f>
        <v/>
      </c>
      <c r="U709" s="75" t="str">
        <f>IF(E709="","",Instructions!$C$5)</f>
        <v/>
      </c>
      <c r="V709" s="87" t="str">
        <f t="shared" si="377"/>
        <v/>
      </c>
      <c r="W709" s="72" t="str">
        <f>IF(E709="","",VLOOKUP(D709,Supervisors!$B$9:$F$32,5,FALSE))</f>
        <v/>
      </c>
      <c r="X709" s="72" t="str">
        <f>IF(E709="","",VLOOKUP(D709,Supervisors!$B$9:$G$32,6,FALSE))</f>
        <v/>
      </c>
      <c r="Y709" s="20" t="str">
        <f t="shared" si="378"/>
        <v/>
      </c>
      <c r="Z709" s="20" t="str">
        <f t="shared" si="379"/>
        <v/>
      </c>
      <c r="AA709" s="20" t="str">
        <f t="shared" si="380"/>
        <v/>
      </c>
      <c r="AB709" s="20" t="str">
        <f t="shared" si="381"/>
        <v/>
      </c>
      <c r="AC709" s="20" t="str">
        <f t="shared" si="382"/>
        <v/>
      </c>
      <c r="AD709" s="20" t="str">
        <f t="shared" si="383"/>
        <v/>
      </c>
      <c r="AE709" s="20" t="str">
        <f>IF(E709="","",SUM( INDEX( $H$9, 1) : H709))</f>
        <v/>
      </c>
      <c r="AF709" s="20" t="str">
        <f t="shared" si="384"/>
        <v/>
      </c>
      <c r="AG709" s="20" t="str">
        <f>IF(E709="","",SUM($AF$9:AF709))</f>
        <v/>
      </c>
      <c r="AH709" s="43" t="str">
        <f t="shared" si="385"/>
        <v/>
      </c>
      <c r="AI709" s="20" t="str">
        <f t="shared" si="386"/>
        <v/>
      </c>
      <c r="AJ709" s="20" t="str">
        <f t="shared" si="387"/>
        <v/>
      </c>
      <c r="AK709" s="20" t="str">
        <f t="shared" si="388"/>
        <v/>
      </c>
      <c r="AL709" s="20" t="str">
        <f>IF(E709="","",SUM( INDEX($I$9, 1) : I709))</f>
        <v/>
      </c>
      <c r="AM709" s="20" t="str">
        <f t="shared" si="389"/>
        <v/>
      </c>
      <c r="AN709" s="20" t="str">
        <f>IF(E709="","",SUM( INDEX($AM$9, 1) : AM709))</f>
        <v/>
      </c>
      <c r="AO709" s="43" t="str">
        <f t="shared" si="390"/>
        <v/>
      </c>
      <c r="AP709" s="43" t="str">
        <f t="shared" si="391"/>
        <v/>
      </c>
      <c r="AQ709" s="35" t="str">
        <f t="shared" si="392"/>
        <v/>
      </c>
      <c r="AR709" s="35" t="str">
        <f t="shared" si="393"/>
        <v/>
      </c>
      <c r="AS709" s="35" t="str">
        <f t="shared" si="394"/>
        <v/>
      </c>
      <c r="AT709" s="35" t="str">
        <f t="shared" si="395"/>
        <v/>
      </c>
      <c r="AU709" s="35" t="str">
        <f t="shared" si="396"/>
        <v/>
      </c>
      <c r="AV709" s="35" t="str">
        <f t="shared" si="397"/>
        <v/>
      </c>
      <c r="AW709" s="58" t="str">
        <f t="shared" si="398"/>
        <v/>
      </c>
      <c r="AX709" s="62" t="str">
        <f t="shared" si="399"/>
        <v/>
      </c>
      <c r="AY709" s="62" t="str">
        <f t="shared" si="400"/>
        <v/>
      </c>
      <c r="AZ709" s="62" t="str">
        <f t="shared" si="401"/>
        <v/>
      </c>
      <c r="BA709" s="62" t="str">
        <f t="shared" si="402"/>
        <v/>
      </c>
      <c r="BB709" s="62" t="str">
        <f t="shared" si="403"/>
        <v/>
      </c>
      <c r="BC709" s="62" t="str">
        <f t="shared" si="404"/>
        <v/>
      </c>
      <c r="BD709" s="69" t="str">
        <f t="shared" si="405"/>
        <v/>
      </c>
      <c r="BE709" s="69" t="str">
        <f t="shared" si="406"/>
        <v/>
      </c>
      <c r="BF709" s="69" t="str">
        <f>IF(Z709=Z710,"",SUM(AW$9:AW709)-SUM(BF$9:BF708))</f>
        <v/>
      </c>
      <c r="BG709" s="12">
        <f t="shared" si="408"/>
        <v>701</v>
      </c>
    </row>
    <row r="710" spans="1:59" ht="20.100000000000001" customHeight="1">
      <c r="A710" s="13">
        <f t="shared" si="407"/>
        <v>702</v>
      </c>
      <c r="B710" s="153"/>
      <c r="C710" s="33"/>
      <c r="D710" s="33"/>
      <c r="E710" s="154"/>
      <c r="F710" s="155"/>
      <c r="G710" s="156"/>
      <c r="H710" s="19" t="str">
        <f t="shared" si="372"/>
        <v/>
      </c>
      <c r="I710" s="157"/>
      <c r="J710" s="19" t="str">
        <f t="shared" si="373"/>
        <v/>
      </c>
      <c r="K710" s="33"/>
      <c r="L710" s="34"/>
      <c r="M710" s="34"/>
      <c r="N710" s="19" t="str">
        <f t="shared" si="374"/>
        <v/>
      </c>
      <c r="O710" s="157"/>
      <c r="P710" s="19" t="str">
        <f t="shared" si="375"/>
        <v/>
      </c>
      <c r="Q710" s="19" t="str">
        <f t="shared" si="376"/>
        <v/>
      </c>
      <c r="R710" s="22"/>
      <c r="S710" s="33"/>
      <c r="T710" s="35" t="str">
        <f>IF(E710="","",Instructions!$B$5)</f>
        <v/>
      </c>
      <c r="U710" s="75" t="str">
        <f>IF(E710="","",Instructions!$C$5)</f>
        <v/>
      </c>
      <c r="V710" s="87" t="str">
        <f t="shared" si="377"/>
        <v/>
      </c>
      <c r="W710" s="72" t="str">
        <f>IF(E710="","",VLOOKUP(D710,Supervisors!$B$9:$F$32,5,FALSE))</f>
        <v/>
      </c>
      <c r="X710" s="72" t="str">
        <f>IF(E710="","",VLOOKUP(D710,Supervisors!$B$9:$G$32,6,FALSE))</f>
        <v/>
      </c>
      <c r="Y710" s="20" t="str">
        <f t="shared" si="378"/>
        <v/>
      </c>
      <c r="Z710" s="20" t="str">
        <f t="shared" si="379"/>
        <v/>
      </c>
      <c r="AA710" s="20" t="str">
        <f t="shared" si="380"/>
        <v/>
      </c>
      <c r="AB710" s="20" t="str">
        <f t="shared" si="381"/>
        <v/>
      </c>
      <c r="AC710" s="20" t="str">
        <f t="shared" si="382"/>
        <v/>
      </c>
      <c r="AD710" s="20" t="str">
        <f t="shared" si="383"/>
        <v/>
      </c>
      <c r="AE710" s="20" t="str">
        <f>IF(E710="","",SUM( INDEX( $H$9, 1) : H710))</f>
        <v/>
      </c>
      <c r="AF710" s="20" t="str">
        <f t="shared" si="384"/>
        <v/>
      </c>
      <c r="AG710" s="20" t="str">
        <f>IF(E710="","",SUM($AF$9:AF710))</f>
        <v/>
      </c>
      <c r="AH710" s="43" t="str">
        <f t="shared" si="385"/>
        <v/>
      </c>
      <c r="AI710" s="20" t="str">
        <f t="shared" si="386"/>
        <v/>
      </c>
      <c r="AJ710" s="20" t="str">
        <f t="shared" si="387"/>
        <v/>
      </c>
      <c r="AK710" s="20" t="str">
        <f t="shared" si="388"/>
        <v/>
      </c>
      <c r="AL710" s="20" t="str">
        <f>IF(E710="","",SUM( INDEX($I$9, 1) : I710))</f>
        <v/>
      </c>
      <c r="AM710" s="20" t="str">
        <f t="shared" si="389"/>
        <v/>
      </c>
      <c r="AN710" s="20" t="str">
        <f>IF(E710="","",SUM( INDEX($AM$9, 1) : AM710))</f>
        <v/>
      </c>
      <c r="AO710" s="43" t="str">
        <f t="shared" si="390"/>
        <v/>
      </c>
      <c r="AP710" s="43" t="str">
        <f t="shared" si="391"/>
        <v/>
      </c>
      <c r="AQ710" s="35" t="str">
        <f t="shared" si="392"/>
        <v/>
      </c>
      <c r="AR710" s="35" t="str">
        <f t="shared" si="393"/>
        <v/>
      </c>
      <c r="AS710" s="35" t="str">
        <f t="shared" si="394"/>
        <v/>
      </c>
      <c r="AT710" s="35" t="str">
        <f t="shared" si="395"/>
        <v/>
      </c>
      <c r="AU710" s="35" t="str">
        <f t="shared" si="396"/>
        <v/>
      </c>
      <c r="AV710" s="35" t="str">
        <f t="shared" si="397"/>
        <v/>
      </c>
      <c r="AW710" s="58" t="str">
        <f t="shared" si="398"/>
        <v/>
      </c>
      <c r="AX710" s="62" t="str">
        <f t="shared" si="399"/>
        <v/>
      </c>
      <c r="AY710" s="62" t="str">
        <f t="shared" si="400"/>
        <v/>
      </c>
      <c r="AZ710" s="62" t="str">
        <f t="shared" si="401"/>
        <v/>
      </c>
      <c r="BA710" s="62" t="str">
        <f t="shared" si="402"/>
        <v/>
      </c>
      <c r="BB710" s="62" t="str">
        <f t="shared" si="403"/>
        <v/>
      </c>
      <c r="BC710" s="62" t="str">
        <f t="shared" si="404"/>
        <v/>
      </c>
      <c r="BD710" s="69" t="str">
        <f t="shared" si="405"/>
        <v/>
      </c>
      <c r="BE710" s="69" t="str">
        <f t="shared" si="406"/>
        <v/>
      </c>
      <c r="BF710" s="69" t="str">
        <f>IF(Z710=Z711,"",SUM(AW$9:AW710)-SUM(BF$9:BF709))</f>
        <v/>
      </c>
      <c r="BG710" s="12">
        <f t="shared" si="408"/>
        <v>702</v>
      </c>
    </row>
    <row r="711" spans="1:59" ht="20.100000000000001" customHeight="1">
      <c r="A711" s="13">
        <f t="shared" si="407"/>
        <v>703</v>
      </c>
      <c r="B711" s="153"/>
      <c r="C711" s="33"/>
      <c r="D711" s="33"/>
      <c r="E711" s="154"/>
      <c r="F711" s="155"/>
      <c r="G711" s="156"/>
      <c r="H711" s="19" t="str">
        <f t="shared" si="372"/>
        <v/>
      </c>
      <c r="I711" s="157"/>
      <c r="J711" s="19" t="str">
        <f t="shared" si="373"/>
        <v/>
      </c>
      <c r="K711" s="33"/>
      <c r="L711" s="34"/>
      <c r="M711" s="34"/>
      <c r="N711" s="19" t="str">
        <f t="shared" si="374"/>
        <v/>
      </c>
      <c r="O711" s="157"/>
      <c r="P711" s="19" t="str">
        <f t="shared" si="375"/>
        <v/>
      </c>
      <c r="Q711" s="19" t="str">
        <f t="shared" si="376"/>
        <v/>
      </c>
      <c r="R711" s="22"/>
      <c r="S711" s="33"/>
      <c r="T711" s="35" t="str">
        <f>IF(E711="","",Instructions!$B$5)</f>
        <v/>
      </c>
      <c r="U711" s="75" t="str">
        <f>IF(E711="","",Instructions!$C$5)</f>
        <v/>
      </c>
      <c r="V711" s="87" t="str">
        <f t="shared" si="377"/>
        <v/>
      </c>
      <c r="W711" s="72" t="str">
        <f>IF(E711="","",VLOOKUP(D711,Supervisors!$B$9:$F$32,5,FALSE))</f>
        <v/>
      </c>
      <c r="X711" s="72" t="str">
        <f>IF(E711="","",VLOOKUP(D711,Supervisors!$B$9:$G$32,6,FALSE))</f>
        <v/>
      </c>
      <c r="Y711" s="20" t="str">
        <f t="shared" si="378"/>
        <v/>
      </c>
      <c r="Z711" s="20" t="str">
        <f t="shared" si="379"/>
        <v/>
      </c>
      <c r="AA711" s="20" t="str">
        <f t="shared" si="380"/>
        <v/>
      </c>
      <c r="AB711" s="20" t="str">
        <f t="shared" si="381"/>
        <v/>
      </c>
      <c r="AC711" s="20" t="str">
        <f t="shared" si="382"/>
        <v/>
      </c>
      <c r="AD711" s="20" t="str">
        <f t="shared" si="383"/>
        <v/>
      </c>
      <c r="AE711" s="20" t="str">
        <f>IF(E711="","",SUM( INDEX( $H$9, 1) : H711))</f>
        <v/>
      </c>
      <c r="AF711" s="20" t="str">
        <f t="shared" si="384"/>
        <v/>
      </c>
      <c r="AG711" s="20" t="str">
        <f>IF(E711="","",SUM($AF$9:AF711))</f>
        <v/>
      </c>
      <c r="AH711" s="43" t="str">
        <f t="shared" si="385"/>
        <v/>
      </c>
      <c r="AI711" s="20" t="str">
        <f t="shared" si="386"/>
        <v/>
      </c>
      <c r="AJ711" s="20" t="str">
        <f t="shared" si="387"/>
        <v/>
      </c>
      <c r="AK711" s="20" t="str">
        <f t="shared" si="388"/>
        <v/>
      </c>
      <c r="AL711" s="20" t="str">
        <f>IF(E711="","",SUM( INDEX($I$9, 1) : I711))</f>
        <v/>
      </c>
      <c r="AM711" s="20" t="str">
        <f t="shared" si="389"/>
        <v/>
      </c>
      <c r="AN711" s="20" t="str">
        <f>IF(E711="","",SUM( INDEX($AM$9, 1) : AM711))</f>
        <v/>
      </c>
      <c r="AO711" s="43" t="str">
        <f t="shared" si="390"/>
        <v/>
      </c>
      <c r="AP711" s="43" t="str">
        <f t="shared" si="391"/>
        <v/>
      </c>
      <c r="AQ711" s="35" t="str">
        <f t="shared" si="392"/>
        <v/>
      </c>
      <c r="AR711" s="35" t="str">
        <f t="shared" si="393"/>
        <v/>
      </c>
      <c r="AS711" s="35" t="str">
        <f t="shared" si="394"/>
        <v/>
      </c>
      <c r="AT711" s="35" t="str">
        <f t="shared" si="395"/>
        <v/>
      </c>
      <c r="AU711" s="35" t="str">
        <f t="shared" si="396"/>
        <v/>
      </c>
      <c r="AV711" s="35" t="str">
        <f t="shared" si="397"/>
        <v/>
      </c>
      <c r="AW711" s="58" t="str">
        <f t="shared" si="398"/>
        <v/>
      </c>
      <c r="AX711" s="62" t="str">
        <f t="shared" si="399"/>
        <v/>
      </c>
      <c r="AY711" s="62" t="str">
        <f t="shared" si="400"/>
        <v/>
      </c>
      <c r="AZ711" s="62" t="str">
        <f t="shared" si="401"/>
        <v/>
      </c>
      <c r="BA711" s="62" t="str">
        <f t="shared" si="402"/>
        <v/>
      </c>
      <c r="BB711" s="62" t="str">
        <f t="shared" si="403"/>
        <v/>
      </c>
      <c r="BC711" s="62" t="str">
        <f t="shared" si="404"/>
        <v/>
      </c>
      <c r="BD711" s="69" t="str">
        <f t="shared" si="405"/>
        <v/>
      </c>
      <c r="BE711" s="69" t="str">
        <f t="shared" si="406"/>
        <v/>
      </c>
      <c r="BF711" s="69" t="str">
        <f>IF(Z711=Z712,"",SUM(AW$9:AW711)-SUM(BF$9:BF710))</f>
        <v/>
      </c>
      <c r="BG711" s="12">
        <f t="shared" si="408"/>
        <v>703</v>
      </c>
    </row>
    <row r="712" spans="1:59" ht="20.100000000000001" customHeight="1">
      <c r="A712" s="13">
        <f t="shared" si="407"/>
        <v>704</v>
      </c>
      <c r="B712" s="153"/>
      <c r="C712" s="33"/>
      <c r="D712" s="33"/>
      <c r="E712" s="154"/>
      <c r="F712" s="155"/>
      <c r="G712" s="156"/>
      <c r="H712" s="19" t="str">
        <f t="shared" si="372"/>
        <v/>
      </c>
      <c r="I712" s="157"/>
      <c r="J712" s="19" t="str">
        <f t="shared" si="373"/>
        <v/>
      </c>
      <c r="K712" s="33"/>
      <c r="L712" s="34"/>
      <c r="M712" s="34"/>
      <c r="N712" s="19" t="str">
        <f t="shared" si="374"/>
        <v/>
      </c>
      <c r="O712" s="157"/>
      <c r="P712" s="19" t="str">
        <f t="shared" si="375"/>
        <v/>
      </c>
      <c r="Q712" s="19" t="str">
        <f t="shared" si="376"/>
        <v/>
      </c>
      <c r="R712" s="22"/>
      <c r="S712" s="33"/>
      <c r="T712" s="35" t="str">
        <f>IF(E712="","",Instructions!$B$5)</f>
        <v/>
      </c>
      <c r="U712" s="75" t="str">
        <f>IF(E712="","",Instructions!$C$5)</f>
        <v/>
      </c>
      <c r="V712" s="87" t="str">
        <f t="shared" si="377"/>
        <v/>
      </c>
      <c r="W712" s="72" t="str">
        <f>IF(E712="","",VLOOKUP(D712,Supervisors!$B$9:$F$32,5,FALSE))</f>
        <v/>
      </c>
      <c r="X712" s="72" t="str">
        <f>IF(E712="","",VLOOKUP(D712,Supervisors!$B$9:$G$32,6,FALSE))</f>
        <v/>
      </c>
      <c r="Y712" s="20" t="str">
        <f t="shared" si="378"/>
        <v/>
      </c>
      <c r="Z712" s="20" t="str">
        <f t="shared" si="379"/>
        <v/>
      </c>
      <c r="AA712" s="20" t="str">
        <f t="shared" si="380"/>
        <v/>
      </c>
      <c r="AB712" s="20" t="str">
        <f t="shared" si="381"/>
        <v/>
      </c>
      <c r="AC712" s="20" t="str">
        <f t="shared" si="382"/>
        <v/>
      </c>
      <c r="AD712" s="20" t="str">
        <f t="shared" si="383"/>
        <v/>
      </c>
      <c r="AE712" s="20" t="str">
        <f>IF(E712="","",SUM( INDEX( $H$9, 1) : H712))</f>
        <v/>
      </c>
      <c r="AF712" s="20" t="str">
        <f t="shared" si="384"/>
        <v/>
      </c>
      <c r="AG712" s="20" t="str">
        <f>IF(E712="","",SUM($AF$9:AF712))</f>
        <v/>
      </c>
      <c r="AH712" s="43" t="str">
        <f t="shared" si="385"/>
        <v/>
      </c>
      <c r="AI712" s="20" t="str">
        <f t="shared" si="386"/>
        <v/>
      </c>
      <c r="AJ712" s="20" t="str">
        <f t="shared" si="387"/>
        <v/>
      </c>
      <c r="AK712" s="20" t="str">
        <f t="shared" si="388"/>
        <v/>
      </c>
      <c r="AL712" s="20" t="str">
        <f>IF(E712="","",SUM( INDEX($I$9, 1) : I712))</f>
        <v/>
      </c>
      <c r="AM712" s="20" t="str">
        <f t="shared" si="389"/>
        <v/>
      </c>
      <c r="AN712" s="20" t="str">
        <f>IF(E712="","",SUM( INDEX($AM$9, 1) : AM712))</f>
        <v/>
      </c>
      <c r="AO712" s="43" t="str">
        <f t="shared" si="390"/>
        <v/>
      </c>
      <c r="AP712" s="43" t="str">
        <f t="shared" si="391"/>
        <v/>
      </c>
      <c r="AQ712" s="35" t="str">
        <f t="shared" si="392"/>
        <v/>
      </c>
      <c r="AR712" s="35" t="str">
        <f t="shared" si="393"/>
        <v/>
      </c>
      <c r="AS712" s="35" t="str">
        <f t="shared" si="394"/>
        <v/>
      </c>
      <c r="AT712" s="35" t="str">
        <f t="shared" si="395"/>
        <v/>
      </c>
      <c r="AU712" s="35" t="str">
        <f t="shared" si="396"/>
        <v/>
      </c>
      <c r="AV712" s="35" t="str">
        <f t="shared" si="397"/>
        <v/>
      </c>
      <c r="AW712" s="58" t="str">
        <f t="shared" si="398"/>
        <v/>
      </c>
      <c r="AX712" s="62" t="str">
        <f t="shared" si="399"/>
        <v/>
      </c>
      <c r="AY712" s="62" t="str">
        <f t="shared" si="400"/>
        <v/>
      </c>
      <c r="AZ712" s="62" t="str">
        <f t="shared" si="401"/>
        <v/>
      </c>
      <c r="BA712" s="62" t="str">
        <f t="shared" si="402"/>
        <v/>
      </c>
      <c r="BB712" s="62" t="str">
        <f t="shared" si="403"/>
        <v/>
      </c>
      <c r="BC712" s="62" t="str">
        <f t="shared" si="404"/>
        <v/>
      </c>
      <c r="BD712" s="69" t="str">
        <f t="shared" si="405"/>
        <v/>
      </c>
      <c r="BE712" s="69" t="str">
        <f t="shared" si="406"/>
        <v/>
      </c>
      <c r="BF712" s="69" t="str">
        <f>IF(Z712=Z713,"",SUM(AW$9:AW712)-SUM(BF$9:BF711))</f>
        <v/>
      </c>
      <c r="BG712" s="12">
        <f t="shared" si="408"/>
        <v>704</v>
      </c>
    </row>
    <row r="713" spans="1:59" ht="20.100000000000001" customHeight="1">
      <c r="A713" s="13">
        <f t="shared" si="407"/>
        <v>705</v>
      </c>
      <c r="B713" s="153"/>
      <c r="C713" s="33"/>
      <c r="D713" s="33"/>
      <c r="E713" s="154"/>
      <c r="F713" s="155"/>
      <c r="G713" s="156"/>
      <c r="H713" s="19" t="str">
        <f t="shared" ref="H713:H776" si="409">IF(E713="","",(ROUND((G713-F713),2) * 24))</f>
        <v/>
      </c>
      <c r="I713" s="157"/>
      <c r="J713" s="19" t="str">
        <f t="shared" ref="J713:J776" si="410">IF(H713="","",H713-I713)</f>
        <v/>
      </c>
      <c r="K713" s="33"/>
      <c r="L713" s="34"/>
      <c r="M713" s="34"/>
      <c r="N713" s="19" t="str">
        <f t="shared" ref="N713:N776" si="411">IF(E713="","",(ROUND((M713-L713),2) * 24))</f>
        <v/>
      </c>
      <c r="O713" s="157"/>
      <c r="P713" s="19" t="str">
        <f t="shared" ref="P713:P776" si="412">IF(N713=0,"",IF(ISERROR(N713-O713),"",N713-O713))</f>
        <v/>
      </c>
      <c r="Q713" s="19" t="str">
        <f t="shared" ref="Q713:Q776" si="413">IF(H713="","",H713-N713)</f>
        <v/>
      </c>
      <c r="R713" s="22"/>
      <c r="S713" s="33"/>
      <c r="T713" s="35" t="str">
        <f>IF(E713="","",Instructions!$B$5)</f>
        <v/>
      </c>
      <c r="U713" s="75" t="str">
        <f>IF(E713="","",Instructions!$C$5)</f>
        <v/>
      </c>
      <c r="V713" s="87" t="str">
        <f t="shared" ref="V713:V776" si="414">IF(E713="","",IF(U713="BCBA",1,IF(U713="BCaBA",2,"")))</f>
        <v/>
      </c>
      <c r="W713" s="72" t="str">
        <f>IF(E713="","",VLOOKUP(D713,Supervisors!$B$9:$F$32,5,FALSE))</f>
        <v/>
      </c>
      <c r="X713" s="72" t="str">
        <f>IF(E713="","",VLOOKUP(D713,Supervisors!$B$9:$G$32,6,FALSE))</f>
        <v/>
      </c>
      <c r="Y713" s="20" t="str">
        <f t="shared" ref="Y713:Y776" si="415">IF(E713="","",TEXT(E713,"yyyy"))</f>
        <v/>
      </c>
      <c r="Z713" s="20" t="str">
        <f t="shared" ref="Z713:Z776" si="416">IF(E713="","",TEXT(E713,"mmmm"))</f>
        <v/>
      </c>
      <c r="AA713" s="20" t="str">
        <f t="shared" ref="AA713:AA776" si="417">IF(E713="","",TEXT(E713,"dd"))</f>
        <v/>
      </c>
      <c r="AB713" s="20" t="str">
        <f t="shared" ref="AB713:AB776" si="418">IF(E713="","",TEXT(E713, "yyyy-mm"))</f>
        <v/>
      </c>
      <c r="AC713" s="20" t="str">
        <f t="shared" ref="AC713:AC776" si="419">IF(E713="","",IF(B713="Supervised Independent Fieldwork", "-1", IF(B713="Practicum", "-2", IF(B713="Intensive Practicum","-3",""))))</f>
        <v/>
      </c>
      <c r="AD713" s="20" t="str">
        <f t="shared" ref="AD713:AD776" si="420">AB713&amp;AC713</f>
        <v/>
      </c>
      <c r="AE713" s="20" t="str">
        <f>IF(E713="","",SUM( INDEX( $H$9, 1) : H713))</f>
        <v/>
      </c>
      <c r="AF713" s="20" t="str">
        <f t="shared" ref="AF713:AF776" si="421">IF(E713="","",IF(B713="Supervised Independent Fieldwork",H713, IF(B713="Practicum",H713*1.5,IF(B713="Intensive Practicum",H713*2,""))))</f>
        <v/>
      </c>
      <c r="AG713" s="20" t="str">
        <f>IF(E713="","",SUM($AF$9:AF713))</f>
        <v/>
      </c>
      <c r="AH713" s="43" t="str">
        <f t="shared" ref="AH713:AH776" si="422">IF(E713="","",IF(U713="BCBA",AG713/1500,IF(U713="BCaBA",AG713/1000,"")))</f>
        <v/>
      </c>
      <c r="AI713" s="20" t="str">
        <f t="shared" ref="AI713:AI776" si="423">IF(E713="","",IF(B713="Supervised Independent Fieldwork",H713,""))</f>
        <v/>
      </c>
      <c r="AJ713" s="20" t="str">
        <f t="shared" ref="AJ713:AJ776" si="424">IF(E713="","",IF(B713="Practicum",H713,""))</f>
        <v/>
      </c>
      <c r="AK713" s="20" t="str">
        <f t="shared" ref="AK713:AK776" si="425">IF(E713="","",IF(B713="Intensive Practicum",H713,""))</f>
        <v/>
      </c>
      <c r="AL713" s="20" t="str">
        <f>IF(E713="","",SUM( INDEX($I$9, 1) : I713))</f>
        <v/>
      </c>
      <c r="AM713" s="20" t="str">
        <f t="shared" ref="AM713:AM776" si="426">IF(E713="","",IF(B713="Supervised Independent Fieldwork",I713, IF(B713="Practicum",I713*1.5,IF(B713="Intensive Practicum",I713*2,""))))</f>
        <v/>
      </c>
      <c r="AN713" s="20" t="str">
        <f>IF(E713="","",SUM( INDEX($AM$9, 1) : AM713))</f>
        <v/>
      </c>
      <c r="AO713" s="43" t="str">
        <f t="shared" ref="AO713:AO776" si="427">IF(E713="","",IF(U713="BCaBA",MIN(100%,AN713/1000), IF(U713="BCBA",MIN(100%,AN713/1500),0)))</f>
        <v/>
      </c>
      <c r="AP713" s="43" t="str">
        <f t="shared" ref="AP713:AP776" si="428">IF(Z713=Z714,"",AO713)</f>
        <v/>
      </c>
      <c r="AQ713" s="35" t="str">
        <f t="shared" ref="AQ713:AQ776" si="429">IF(E713="","",IF(OR(K713="No Supervision Session",K713=""),1,""))</f>
        <v/>
      </c>
      <c r="AR713" s="35" t="str">
        <f t="shared" ref="AR713:AR776" si="430">IF(E713="","",IF(K713="Face-to-Face",1,""))</f>
        <v/>
      </c>
      <c r="AS713" s="35" t="str">
        <f t="shared" ref="AS713:AS776" si="431">IF(E713="","",IF(K713="Video Conferencing",1,""))</f>
        <v/>
      </c>
      <c r="AT713" s="35" t="str">
        <f t="shared" ref="AT713:AT776" si="432">IF(E713="","",IF(K713="Telephone",1,""))</f>
        <v/>
      </c>
      <c r="AU713" s="35" t="str">
        <f t="shared" ref="AU713:AU776" si="433">IF(E713="","",IF(N713&gt;0,COUNT(N713),""))</f>
        <v/>
      </c>
      <c r="AV713" s="35" t="str">
        <f t="shared" ref="AV713:AV776" si="434">IF(E713="","",IF(E713="","",IF(R713="Yes",1,"")))</f>
        <v/>
      </c>
      <c r="AW713" s="58" t="str">
        <f t="shared" ref="AW713:AW776" si="435">IF(E713="","",IF(E713&lt;X713,1,IF(E713&lt;W713,1,"")))</f>
        <v/>
      </c>
      <c r="AX713" s="62" t="str">
        <f t="shared" ref="AX713:AX776" si="436">IF(E713="","",IF(AW713="",H713,0))</f>
        <v/>
      </c>
      <c r="AY713" s="62" t="str">
        <f t="shared" ref="AY713:AY776" si="437">IF(E713="","",IF(AW713="", I713,0))</f>
        <v/>
      </c>
      <c r="AZ713" s="62" t="str">
        <f t="shared" ref="AZ713:AZ776" si="438">IF(E713="","",IF(AW713&lt;&gt;"",0,IF(B713="Supervised Independent Fieldwork",AX713,IF(B713="Practicum",AX713*1.5,IF(B713="Intensive Practicum",AX713*2,0)))))</f>
        <v/>
      </c>
      <c r="BA713" s="62" t="str">
        <f t="shared" ref="BA713:BA776" si="439">IF(E713="","",IF(AW713="", N713,0))</f>
        <v/>
      </c>
      <c r="BB713" s="62" t="str">
        <f t="shared" ref="BB713:BB776" si="440">IF(E713="","",IF(AW713="",P713,0))</f>
        <v/>
      </c>
      <c r="BC713" s="62" t="str">
        <f t="shared" ref="BC713:BC776" si="441">IF(E713="","",IF(AW713="",Q713,0))</f>
        <v/>
      </c>
      <c r="BD713" s="69" t="str">
        <f t="shared" ref="BD713:BD776" si="442">IF(AW713="", AU713,"")</f>
        <v/>
      </c>
      <c r="BE713" s="69" t="str">
        <f t="shared" ref="BE713:BE776" si="443">IF(AW713="", AV713,"")</f>
        <v/>
      </c>
      <c r="BF713" s="69" t="str">
        <f>IF(Z713=Z714,"",SUM(AW$9:AW713)-SUM(BF$9:BF712))</f>
        <v/>
      </c>
      <c r="BG713" s="12">
        <f t="shared" si="408"/>
        <v>705</v>
      </c>
    </row>
    <row r="714" spans="1:59" ht="20.100000000000001" customHeight="1">
      <c r="A714" s="13">
        <f t="shared" si="407"/>
        <v>706</v>
      </c>
      <c r="B714" s="153"/>
      <c r="C714" s="33"/>
      <c r="D714" s="33"/>
      <c r="E714" s="154"/>
      <c r="F714" s="155"/>
      <c r="G714" s="156"/>
      <c r="H714" s="19" t="str">
        <f t="shared" si="409"/>
        <v/>
      </c>
      <c r="I714" s="157"/>
      <c r="J714" s="19" t="str">
        <f t="shared" si="410"/>
        <v/>
      </c>
      <c r="K714" s="33"/>
      <c r="L714" s="34"/>
      <c r="M714" s="34"/>
      <c r="N714" s="19" t="str">
        <f t="shared" si="411"/>
        <v/>
      </c>
      <c r="O714" s="157"/>
      <c r="P714" s="19" t="str">
        <f t="shared" si="412"/>
        <v/>
      </c>
      <c r="Q714" s="19" t="str">
        <f t="shared" si="413"/>
        <v/>
      </c>
      <c r="R714" s="22"/>
      <c r="S714" s="33"/>
      <c r="T714" s="35" t="str">
        <f>IF(E714="","",Instructions!$B$5)</f>
        <v/>
      </c>
      <c r="U714" s="75" t="str">
        <f>IF(E714="","",Instructions!$C$5)</f>
        <v/>
      </c>
      <c r="V714" s="87" t="str">
        <f t="shared" si="414"/>
        <v/>
      </c>
      <c r="W714" s="72" t="str">
        <f>IF(E714="","",VLOOKUP(D714,Supervisors!$B$9:$F$32,5,FALSE))</f>
        <v/>
      </c>
      <c r="X714" s="72" t="str">
        <f>IF(E714="","",VLOOKUP(D714,Supervisors!$B$9:$G$32,6,FALSE))</f>
        <v/>
      </c>
      <c r="Y714" s="20" t="str">
        <f t="shared" si="415"/>
        <v/>
      </c>
      <c r="Z714" s="20" t="str">
        <f t="shared" si="416"/>
        <v/>
      </c>
      <c r="AA714" s="20" t="str">
        <f t="shared" si="417"/>
        <v/>
      </c>
      <c r="AB714" s="20" t="str">
        <f t="shared" si="418"/>
        <v/>
      </c>
      <c r="AC714" s="20" t="str">
        <f t="shared" si="419"/>
        <v/>
      </c>
      <c r="AD714" s="20" t="str">
        <f t="shared" si="420"/>
        <v/>
      </c>
      <c r="AE714" s="20" t="str">
        <f>IF(E714="","",SUM( INDEX( $H$9, 1) : H714))</f>
        <v/>
      </c>
      <c r="AF714" s="20" t="str">
        <f t="shared" si="421"/>
        <v/>
      </c>
      <c r="AG714" s="20" t="str">
        <f>IF(E714="","",SUM($AF$9:AF714))</f>
        <v/>
      </c>
      <c r="AH714" s="43" t="str">
        <f t="shared" si="422"/>
        <v/>
      </c>
      <c r="AI714" s="20" t="str">
        <f t="shared" si="423"/>
        <v/>
      </c>
      <c r="AJ714" s="20" t="str">
        <f t="shared" si="424"/>
        <v/>
      </c>
      <c r="AK714" s="20" t="str">
        <f t="shared" si="425"/>
        <v/>
      </c>
      <c r="AL714" s="20" t="str">
        <f>IF(E714="","",SUM( INDEX($I$9, 1) : I714))</f>
        <v/>
      </c>
      <c r="AM714" s="20" t="str">
        <f t="shared" si="426"/>
        <v/>
      </c>
      <c r="AN714" s="20" t="str">
        <f>IF(E714="","",SUM( INDEX($AM$9, 1) : AM714))</f>
        <v/>
      </c>
      <c r="AO714" s="43" t="str">
        <f t="shared" si="427"/>
        <v/>
      </c>
      <c r="AP714" s="43" t="str">
        <f t="shared" si="428"/>
        <v/>
      </c>
      <c r="AQ714" s="35" t="str">
        <f t="shared" si="429"/>
        <v/>
      </c>
      <c r="AR714" s="35" t="str">
        <f t="shared" si="430"/>
        <v/>
      </c>
      <c r="AS714" s="35" t="str">
        <f t="shared" si="431"/>
        <v/>
      </c>
      <c r="AT714" s="35" t="str">
        <f t="shared" si="432"/>
        <v/>
      </c>
      <c r="AU714" s="35" t="str">
        <f t="shared" si="433"/>
        <v/>
      </c>
      <c r="AV714" s="35" t="str">
        <f t="shared" si="434"/>
        <v/>
      </c>
      <c r="AW714" s="58" t="str">
        <f t="shared" si="435"/>
        <v/>
      </c>
      <c r="AX714" s="62" t="str">
        <f t="shared" si="436"/>
        <v/>
      </c>
      <c r="AY714" s="62" t="str">
        <f t="shared" si="437"/>
        <v/>
      </c>
      <c r="AZ714" s="62" t="str">
        <f t="shared" si="438"/>
        <v/>
      </c>
      <c r="BA714" s="62" t="str">
        <f t="shared" si="439"/>
        <v/>
      </c>
      <c r="BB714" s="62" t="str">
        <f t="shared" si="440"/>
        <v/>
      </c>
      <c r="BC714" s="62" t="str">
        <f t="shared" si="441"/>
        <v/>
      </c>
      <c r="BD714" s="69" t="str">
        <f t="shared" si="442"/>
        <v/>
      </c>
      <c r="BE714" s="69" t="str">
        <f t="shared" si="443"/>
        <v/>
      </c>
      <c r="BF714" s="69" t="str">
        <f>IF(Z714=Z715,"",SUM(AW$9:AW714)-SUM(BF$9:BF713))</f>
        <v/>
      </c>
      <c r="BG714" s="12">
        <f t="shared" si="408"/>
        <v>706</v>
      </c>
    </row>
    <row r="715" spans="1:59" ht="20.100000000000001" customHeight="1">
      <c r="A715" s="13">
        <f t="shared" si="407"/>
        <v>707</v>
      </c>
      <c r="B715" s="153"/>
      <c r="C715" s="33"/>
      <c r="D715" s="33"/>
      <c r="E715" s="154"/>
      <c r="F715" s="155"/>
      <c r="G715" s="156"/>
      <c r="H715" s="19" t="str">
        <f t="shared" si="409"/>
        <v/>
      </c>
      <c r="I715" s="157"/>
      <c r="J715" s="19" t="str">
        <f t="shared" si="410"/>
        <v/>
      </c>
      <c r="K715" s="33"/>
      <c r="L715" s="34"/>
      <c r="M715" s="34"/>
      <c r="N715" s="19" t="str">
        <f t="shared" si="411"/>
        <v/>
      </c>
      <c r="O715" s="157"/>
      <c r="P715" s="19" t="str">
        <f t="shared" si="412"/>
        <v/>
      </c>
      <c r="Q715" s="19" t="str">
        <f t="shared" si="413"/>
        <v/>
      </c>
      <c r="R715" s="22"/>
      <c r="S715" s="33"/>
      <c r="T715" s="35" t="str">
        <f>IF(E715="","",Instructions!$B$5)</f>
        <v/>
      </c>
      <c r="U715" s="75" t="str">
        <f>IF(E715="","",Instructions!$C$5)</f>
        <v/>
      </c>
      <c r="V715" s="87" t="str">
        <f t="shared" si="414"/>
        <v/>
      </c>
      <c r="W715" s="72" t="str">
        <f>IF(E715="","",VLOOKUP(D715,Supervisors!$B$9:$F$32,5,FALSE))</f>
        <v/>
      </c>
      <c r="X715" s="72" t="str">
        <f>IF(E715="","",VLOOKUP(D715,Supervisors!$B$9:$G$32,6,FALSE))</f>
        <v/>
      </c>
      <c r="Y715" s="20" t="str">
        <f t="shared" si="415"/>
        <v/>
      </c>
      <c r="Z715" s="20" t="str">
        <f t="shared" si="416"/>
        <v/>
      </c>
      <c r="AA715" s="20" t="str">
        <f t="shared" si="417"/>
        <v/>
      </c>
      <c r="AB715" s="20" t="str">
        <f t="shared" si="418"/>
        <v/>
      </c>
      <c r="AC715" s="20" t="str">
        <f t="shared" si="419"/>
        <v/>
      </c>
      <c r="AD715" s="20" t="str">
        <f t="shared" si="420"/>
        <v/>
      </c>
      <c r="AE715" s="20" t="str">
        <f>IF(E715="","",SUM( INDEX( $H$9, 1) : H715))</f>
        <v/>
      </c>
      <c r="AF715" s="20" t="str">
        <f t="shared" si="421"/>
        <v/>
      </c>
      <c r="AG715" s="20" t="str">
        <f>IF(E715="","",SUM($AF$9:AF715))</f>
        <v/>
      </c>
      <c r="AH715" s="43" t="str">
        <f t="shared" si="422"/>
        <v/>
      </c>
      <c r="AI715" s="20" t="str">
        <f t="shared" si="423"/>
        <v/>
      </c>
      <c r="AJ715" s="20" t="str">
        <f t="shared" si="424"/>
        <v/>
      </c>
      <c r="AK715" s="20" t="str">
        <f t="shared" si="425"/>
        <v/>
      </c>
      <c r="AL715" s="20" t="str">
        <f>IF(E715="","",SUM( INDEX($I$9, 1) : I715))</f>
        <v/>
      </c>
      <c r="AM715" s="20" t="str">
        <f t="shared" si="426"/>
        <v/>
      </c>
      <c r="AN715" s="20" t="str">
        <f>IF(E715="","",SUM( INDEX($AM$9, 1) : AM715))</f>
        <v/>
      </c>
      <c r="AO715" s="43" t="str">
        <f t="shared" si="427"/>
        <v/>
      </c>
      <c r="AP715" s="43" t="str">
        <f t="shared" si="428"/>
        <v/>
      </c>
      <c r="AQ715" s="35" t="str">
        <f t="shared" si="429"/>
        <v/>
      </c>
      <c r="AR715" s="35" t="str">
        <f t="shared" si="430"/>
        <v/>
      </c>
      <c r="AS715" s="35" t="str">
        <f t="shared" si="431"/>
        <v/>
      </c>
      <c r="AT715" s="35" t="str">
        <f t="shared" si="432"/>
        <v/>
      </c>
      <c r="AU715" s="35" t="str">
        <f t="shared" si="433"/>
        <v/>
      </c>
      <c r="AV715" s="35" t="str">
        <f t="shared" si="434"/>
        <v/>
      </c>
      <c r="AW715" s="58" t="str">
        <f t="shared" si="435"/>
        <v/>
      </c>
      <c r="AX715" s="62" t="str">
        <f t="shared" si="436"/>
        <v/>
      </c>
      <c r="AY715" s="62" t="str">
        <f t="shared" si="437"/>
        <v/>
      </c>
      <c r="AZ715" s="62" t="str">
        <f t="shared" si="438"/>
        <v/>
      </c>
      <c r="BA715" s="62" t="str">
        <f t="shared" si="439"/>
        <v/>
      </c>
      <c r="BB715" s="62" t="str">
        <f t="shared" si="440"/>
        <v/>
      </c>
      <c r="BC715" s="62" t="str">
        <f t="shared" si="441"/>
        <v/>
      </c>
      <c r="BD715" s="69" t="str">
        <f t="shared" si="442"/>
        <v/>
      </c>
      <c r="BE715" s="69" t="str">
        <f t="shared" si="443"/>
        <v/>
      </c>
      <c r="BF715" s="69" t="str">
        <f>IF(Z715=Z716,"",SUM(AW$9:AW715)-SUM(BF$9:BF714))</f>
        <v/>
      </c>
      <c r="BG715" s="12">
        <f t="shared" si="408"/>
        <v>707</v>
      </c>
    </row>
    <row r="716" spans="1:59" ht="20.100000000000001" customHeight="1">
      <c r="A716" s="13">
        <f t="shared" si="407"/>
        <v>708</v>
      </c>
      <c r="B716" s="153"/>
      <c r="C716" s="33"/>
      <c r="D716" s="33"/>
      <c r="E716" s="154"/>
      <c r="F716" s="155"/>
      <c r="G716" s="156"/>
      <c r="H716" s="19" t="str">
        <f t="shared" si="409"/>
        <v/>
      </c>
      <c r="I716" s="157"/>
      <c r="J716" s="19" t="str">
        <f t="shared" si="410"/>
        <v/>
      </c>
      <c r="K716" s="33"/>
      <c r="L716" s="34"/>
      <c r="M716" s="34"/>
      <c r="N716" s="19" t="str">
        <f t="shared" si="411"/>
        <v/>
      </c>
      <c r="O716" s="157"/>
      <c r="P716" s="19" t="str">
        <f t="shared" si="412"/>
        <v/>
      </c>
      <c r="Q716" s="19" t="str">
        <f t="shared" si="413"/>
        <v/>
      </c>
      <c r="R716" s="22"/>
      <c r="S716" s="33"/>
      <c r="T716" s="35" t="str">
        <f>IF(E716="","",Instructions!$B$5)</f>
        <v/>
      </c>
      <c r="U716" s="75" t="str">
        <f>IF(E716="","",Instructions!$C$5)</f>
        <v/>
      </c>
      <c r="V716" s="87" t="str">
        <f t="shared" si="414"/>
        <v/>
      </c>
      <c r="W716" s="72" t="str">
        <f>IF(E716="","",VLOOKUP(D716,Supervisors!$B$9:$F$32,5,FALSE))</f>
        <v/>
      </c>
      <c r="X716" s="72" t="str">
        <f>IF(E716="","",VLOOKUP(D716,Supervisors!$B$9:$G$32,6,FALSE))</f>
        <v/>
      </c>
      <c r="Y716" s="20" t="str">
        <f t="shared" si="415"/>
        <v/>
      </c>
      <c r="Z716" s="20" t="str">
        <f t="shared" si="416"/>
        <v/>
      </c>
      <c r="AA716" s="20" t="str">
        <f t="shared" si="417"/>
        <v/>
      </c>
      <c r="AB716" s="20" t="str">
        <f t="shared" si="418"/>
        <v/>
      </c>
      <c r="AC716" s="20" t="str">
        <f t="shared" si="419"/>
        <v/>
      </c>
      <c r="AD716" s="20" t="str">
        <f t="shared" si="420"/>
        <v/>
      </c>
      <c r="AE716" s="20" t="str">
        <f>IF(E716="","",SUM( INDEX( $H$9, 1) : H716))</f>
        <v/>
      </c>
      <c r="AF716" s="20" t="str">
        <f t="shared" si="421"/>
        <v/>
      </c>
      <c r="AG716" s="20" t="str">
        <f>IF(E716="","",SUM($AF$9:AF716))</f>
        <v/>
      </c>
      <c r="AH716" s="43" t="str">
        <f t="shared" si="422"/>
        <v/>
      </c>
      <c r="AI716" s="20" t="str">
        <f t="shared" si="423"/>
        <v/>
      </c>
      <c r="AJ716" s="20" t="str">
        <f t="shared" si="424"/>
        <v/>
      </c>
      <c r="AK716" s="20" t="str">
        <f t="shared" si="425"/>
        <v/>
      </c>
      <c r="AL716" s="20" t="str">
        <f>IF(E716="","",SUM( INDEX($I$9, 1) : I716))</f>
        <v/>
      </c>
      <c r="AM716" s="20" t="str">
        <f t="shared" si="426"/>
        <v/>
      </c>
      <c r="AN716" s="20" t="str">
        <f>IF(E716="","",SUM( INDEX($AM$9, 1) : AM716))</f>
        <v/>
      </c>
      <c r="AO716" s="43" t="str">
        <f t="shared" si="427"/>
        <v/>
      </c>
      <c r="AP716" s="43" t="str">
        <f t="shared" si="428"/>
        <v/>
      </c>
      <c r="AQ716" s="35" t="str">
        <f t="shared" si="429"/>
        <v/>
      </c>
      <c r="AR716" s="35" t="str">
        <f t="shared" si="430"/>
        <v/>
      </c>
      <c r="AS716" s="35" t="str">
        <f t="shared" si="431"/>
        <v/>
      </c>
      <c r="AT716" s="35" t="str">
        <f t="shared" si="432"/>
        <v/>
      </c>
      <c r="AU716" s="35" t="str">
        <f t="shared" si="433"/>
        <v/>
      </c>
      <c r="AV716" s="35" t="str">
        <f t="shared" si="434"/>
        <v/>
      </c>
      <c r="AW716" s="58" t="str">
        <f t="shared" si="435"/>
        <v/>
      </c>
      <c r="AX716" s="62" t="str">
        <f t="shared" si="436"/>
        <v/>
      </c>
      <c r="AY716" s="62" t="str">
        <f t="shared" si="437"/>
        <v/>
      </c>
      <c r="AZ716" s="62" t="str">
        <f t="shared" si="438"/>
        <v/>
      </c>
      <c r="BA716" s="62" t="str">
        <f t="shared" si="439"/>
        <v/>
      </c>
      <c r="BB716" s="62" t="str">
        <f t="shared" si="440"/>
        <v/>
      </c>
      <c r="BC716" s="62" t="str">
        <f t="shared" si="441"/>
        <v/>
      </c>
      <c r="BD716" s="69" t="str">
        <f t="shared" si="442"/>
        <v/>
      </c>
      <c r="BE716" s="69" t="str">
        <f t="shared" si="443"/>
        <v/>
      </c>
      <c r="BF716" s="69" t="str">
        <f>IF(Z716=Z717,"",SUM(AW$9:AW716)-SUM(BF$9:BF715))</f>
        <v/>
      </c>
      <c r="BG716" s="12">
        <f t="shared" si="408"/>
        <v>708</v>
      </c>
    </row>
    <row r="717" spans="1:59" ht="20.100000000000001" customHeight="1">
      <c r="A717" s="13">
        <f t="shared" si="407"/>
        <v>709</v>
      </c>
      <c r="B717" s="153"/>
      <c r="C717" s="33"/>
      <c r="D717" s="33"/>
      <c r="E717" s="154"/>
      <c r="F717" s="155"/>
      <c r="G717" s="156"/>
      <c r="H717" s="19" t="str">
        <f t="shared" si="409"/>
        <v/>
      </c>
      <c r="I717" s="157"/>
      <c r="J717" s="19" t="str">
        <f t="shared" si="410"/>
        <v/>
      </c>
      <c r="K717" s="33"/>
      <c r="L717" s="34"/>
      <c r="M717" s="34"/>
      <c r="N717" s="19" t="str">
        <f t="shared" si="411"/>
        <v/>
      </c>
      <c r="O717" s="157"/>
      <c r="P717" s="19" t="str">
        <f t="shared" si="412"/>
        <v/>
      </c>
      <c r="Q717" s="19" t="str">
        <f t="shared" si="413"/>
        <v/>
      </c>
      <c r="R717" s="22"/>
      <c r="S717" s="33"/>
      <c r="T717" s="35" t="str">
        <f>IF(E717="","",Instructions!$B$5)</f>
        <v/>
      </c>
      <c r="U717" s="75" t="str">
        <f>IF(E717="","",Instructions!$C$5)</f>
        <v/>
      </c>
      <c r="V717" s="87" t="str">
        <f t="shared" si="414"/>
        <v/>
      </c>
      <c r="W717" s="72" t="str">
        <f>IF(E717="","",VLOOKUP(D717,Supervisors!$B$9:$F$32,5,FALSE))</f>
        <v/>
      </c>
      <c r="X717" s="72" t="str">
        <f>IF(E717="","",VLOOKUP(D717,Supervisors!$B$9:$G$32,6,FALSE))</f>
        <v/>
      </c>
      <c r="Y717" s="20" t="str">
        <f t="shared" si="415"/>
        <v/>
      </c>
      <c r="Z717" s="20" t="str">
        <f t="shared" si="416"/>
        <v/>
      </c>
      <c r="AA717" s="20" t="str">
        <f t="shared" si="417"/>
        <v/>
      </c>
      <c r="AB717" s="20" t="str">
        <f t="shared" si="418"/>
        <v/>
      </c>
      <c r="AC717" s="20" t="str">
        <f t="shared" si="419"/>
        <v/>
      </c>
      <c r="AD717" s="20" t="str">
        <f t="shared" si="420"/>
        <v/>
      </c>
      <c r="AE717" s="20" t="str">
        <f>IF(E717="","",SUM( INDEX( $H$9, 1) : H717))</f>
        <v/>
      </c>
      <c r="AF717" s="20" t="str">
        <f t="shared" si="421"/>
        <v/>
      </c>
      <c r="AG717" s="20" t="str">
        <f>IF(E717="","",SUM($AF$9:AF717))</f>
        <v/>
      </c>
      <c r="AH717" s="43" t="str">
        <f t="shared" si="422"/>
        <v/>
      </c>
      <c r="AI717" s="20" t="str">
        <f t="shared" si="423"/>
        <v/>
      </c>
      <c r="AJ717" s="20" t="str">
        <f t="shared" si="424"/>
        <v/>
      </c>
      <c r="AK717" s="20" t="str">
        <f t="shared" si="425"/>
        <v/>
      </c>
      <c r="AL717" s="20" t="str">
        <f>IF(E717="","",SUM( INDEX($I$9, 1) : I717))</f>
        <v/>
      </c>
      <c r="AM717" s="20" t="str">
        <f t="shared" si="426"/>
        <v/>
      </c>
      <c r="AN717" s="20" t="str">
        <f>IF(E717="","",SUM( INDEX($AM$9, 1) : AM717))</f>
        <v/>
      </c>
      <c r="AO717" s="43" t="str">
        <f t="shared" si="427"/>
        <v/>
      </c>
      <c r="AP717" s="43" t="str">
        <f t="shared" si="428"/>
        <v/>
      </c>
      <c r="AQ717" s="35" t="str">
        <f t="shared" si="429"/>
        <v/>
      </c>
      <c r="AR717" s="35" t="str">
        <f t="shared" si="430"/>
        <v/>
      </c>
      <c r="AS717" s="35" t="str">
        <f t="shared" si="431"/>
        <v/>
      </c>
      <c r="AT717" s="35" t="str">
        <f t="shared" si="432"/>
        <v/>
      </c>
      <c r="AU717" s="35" t="str">
        <f t="shared" si="433"/>
        <v/>
      </c>
      <c r="AV717" s="35" t="str">
        <f t="shared" si="434"/>
        <v/>
      </c>
      <c r="AW717" s="58" t="str">
        <f t="shared" si="435"/>
        <v/>
      </c>
      <c r="AX717" s="62" t="str">
        <f t="shared" si="436"/>
        <v/>
      </c>
      <c r="AY717" s="62" t="str">
        <f t="shared" si="437"/>
        <v/>
      </c>
      <c r="AZ717" s="62" t="str">
        <f t="shared" si="438"/>
        <v/>
      </c>
      <c r="BA717" s="62" t="str">
        <f t="shared" si="439"/>
        <v/>
      </c>
      <c r="BB717" s="62" t="str">
        <f t="shared" si="440"/>
        <v/>
      </c>
      <c r="BC717" s="62" t="str">
        <f t="shared" si="441"/>
        <v/>
      </c>
      <c r="BD717" s="69" t="str">
        <f t="shared" si="442"/>
        <v/>
      </c>
      <c r="BE717" s="69" t="str">
        <f t="shared" si="443"/>
        <v/>
      </c>
      <c r="BF717" s="69" t="str">
        <f>IF(Z717=Z718,"",SUM(AW$9:AW717)-SUM(BF$9:BF716))</f>
        <v/>
      </c>
      <c r="BG717" s="12">
        <f t="shared" si="408"/>
        <v>709</v>
      </c>
    </row>
    <row r="718" spans="1:59" ht="20.100000000000001" customHeight="1">
      <c r="A718" s="13">
        <f t="shared" si="407"/>
        <v>710</v>
      </c>
      <c r="B718" s="153"/>
      <c r="C718" s="33"/>
      <c r="D718" s="33"/>
      <c r="E718" s="154"/>
      <c r="F718" s="155"/>
      <c r="G718" s="156"/>
      <c r="H718" s="19" t="str">
        <f t="shared" si="409"/>
        <v/>
      </c>
      <c r="I718" s="157"/>
      <c r="J718" s="19" t="str">
        <f t="shared" si="410"/>
        <v/>
      </c>
      <c r="K718" s="33"/>
      <c r="L718" s="34"/>
      <c r="M718" s="34"/>
      <c r="N718" s="19" t="str">
        <f t="shared" si="411"/>
        <v/>
      </c>
      <c r="O718" s="157"/>
      <c r="P718" s="19" t="str">
        <f t="shared" si="412"/>
        <v/>
      </c>
      <c r="Q718" s="19" t="str">
        <f t="shared" si="413"/>
        <v/>
      </c>
      <c r="R718" s="22"/>
      <c r="S718" s="33"/>
      <c r="T718" s="35" t="str">
        <f>IF(E718="","",Instructions!$B$5)</f>
        <v/>
      </c>
      <c r="U718" s="75" t="str">
        <f>IF(E718="","",Instructions!$C$5)</f>
        <v/>
      </c>
      <c r="V718" s="87" t="str">
        <f t="shared" si="414"/>
        <v/>
      </c>
      <c r="W718" s="72" t="str">
        <f>IF(E718="","",VLOOKUP(D718,Supervisors!$B$9:$F$32,5,FALSE))</f>
        <v/>
      </c>
      <c r="X718" s="72" t="str">
        <f>IF(E718="","",VLOOKUP(D718,Supervisors!$B$9:$G$32,6,FALSE))</f>
        <v/>
      </c>
      <c r="Y718" s="20" t="str">
        <f t="shared" si="415"/>
        <v/>
      </c>
      <c r="Z718" s="20" t="str">
        <f t="shared" si="416"/>
        <v/>
      </c>
      <c r="AA718" s="20" t="str">
        <f t="shared" si="417"/>
        <v/>
      </c>
      <c r="AB718" s="20" t="str">
        <f t="shared" si="418"/>
        <v/>
      </c>
      <c r="AC718" s="20" t="str">
        <f t="shared" si="419"/>
        <v/>
      </c>
      <c r="AD718" s="20" t="str">
        <f t="shared" si="420"/>
        <v/>
      </c>
      <c r="AE718" s="20" t="str">
        <f>IF(E718="","",SUM( INDEX( $H$9, 1) : H718))</f>
        <v/>
      </c>
      <c r="AF718" s="20" t="str">
        <f t="shared" si="421"/>
        <v/>
      </c>
      <c r="AG718" s="20" t="str">
        <f>IF(E718="","",SUM($AF$9:AF718))</f>
        <v/>
      </c>
      <c r="AH718" s="43" t="str">
        <f t="shared" si="422"/>
        <v/>
      </c>
      <c r="AI718" s="20" t="str">
        <f t="shared" si="423"/>
        <v/>
      </c>
      <c r="AJ718" s="20" t="str">
        <f t="shared" si="424"/>
        <v/>
      </c>
      <c r="AK718" s="20" t="str">
        <f t="shared" si="425"/>
        <v/>
      </c>
      <c r="AL718" s="20" t="str">
        <f>IF(E718="","",SUM( INDEX($I$9, 1) : I718))</f>
        <v/>
      </c>
      <c r="AM718" s="20" t="str">
        <f t="shared" si="426"/>
        <v/>
      </c>
      <c r="AN718" s="20" t="str">
        <f>IF(E718="","",SUM( INDEX($AM$9, 1) : AM718))</f>
        <v/>
      </c>
      <c r="AO718" s="43" t="str">
        <f t="shared" si="427"/>
        <v/>
      </c>
      <c r="AP718" s="43" t="str">
        <f t="shared" si="428"/>
        <v/>
      </c>
      <c r="AQ718" s="35" t="str">
        <f t="shared" si="429"/>
        <v/>
      </c>
      <c r="AR718" s="35" t="str">
        <f t="shared" si="430"/>
        <v/>
      </c>
      <c r="AS718" s="35" t="str">
        <f t="shared" si="431"/>
        <v/>
      </c>
      <c r="AT718" s="35" t="str">
        <f t="shared" si="432"/>
        <v/>
      </c>
      <c r="AU718" s="35" t="str">
        <f t="shared" si="433"/>
        <v/>
      </c>
      <c r="AV718" s="35" t="str">
        <f t="shared" si="434"/>
        <v/>
      </c>
      <c r="AW718" s="58" t="str">
        <f t="shared" si="435"/>
        <v/>
      </c>
      <c r="AX718" s="62" t="str">
        <f t="shared" si="436"/>
        <v/>
      </c>
      <c r="AY718" s="62" t="str">
        <f t="shared" si="437"/>
        <v/>
      </c>
      <c r="AZ718" s="62" t="str">
        <f t="shared" si="438"/>
        <v/>
      </c>
      <c r="BA718" s="62" t="str">
        <f t="shared" si="439"/>
        <v/>
      </c>
      <c r="BB718" s="62" t="str">
        <f t="shared" si="440"/>
        <v/>
      </c>
      <c r="BC718" s="62" t="str">
        <f t="shared" si="441"/>
        <v/>
      </c>
      <c r="BD718" s="69" t="str">
        <f t="shared" si="442"/>
        <v/>
      </c>
      <c r="BE718" s="69" t="str">
        <f t="shared" si="443"/>
        <v/>
      </c>
      <c r="BF718" s="69" t="str">
        <f>IF(Z718=Z719,"",SUM(AW$9:AW718)-SUM(BF$9:BF717))</f>
        <v/>
      </c>
      <c r="BG718" s="12">
        <f t="shared" si="408"/>
        <v>710</v>
      </c>
    </row>
    <row r="719" spans="1:59" ht="20.100000000000001" customHeight="1">
      <c r="A719" s="13">
        <f t="shared" si="407"/>
        <v>711</v>
      </c>
      <c r="B719" s="153"/>
      <c r="C719" s="33"/>
      <c r="D719" s="33"/>
      <c r="E719" s="154"/>
      <c r="F719" s="155"/>
      <c r="G719" s="156"/>
      <c r="H719" s="19" t="str">
        <f t="shared" si="409"/>
        <v/>
      </c>
      <c r="I719" s="157"/>
      <c r="J719" s="19" t="str">
        <f t="shared" si="410"/>
        <v/>
      </c>
      <c r="K719" s="33"/>
      <c r="L719" s="34"/>
      <c r="M719" s="34"/>
      <c r="N719" s="19" t="str">
        <f t="shared" si="411"/>
        <v/>
      </c>
      <c r="O719" s="157"/>
      <c r="P719" s="19" t="str">
        <f t="shared" si="412"/>
        <v/>
      </c>
      <c r="Q719" s="19" t="str">
        <f t="shared" si="413"/>
        <v/>
      </c>
      <c r="R719" s="22"/>
      <c r="S719" s="33"/>
      <c r="T719" s="35" t="str">
        <f>IF(E719="","",Instructions!$B$5)</f>
        <v/>
      </c>
      <c r="U719" s="75" t="str">
        <f>IF(E719="","",Instructions!$C$5)</f>
        <v/>
      </c>
      <c r="V719" s="87" t="str">
        <f t="shared" si="414"/>
        <v/>
      </c>
      <c r="W719" s="72" t="str">
        <f>IF(E719="","",VLOOKUP(D719,Supervisors!$B$9:$F$32,5,FALSE))</f>
        <v/>
      </c>
      <c r="X719" s="72" t="str">
        <f>IF(E719="","",VLOOKUP(D719,Supervisors!$B$9:$G$32,6,FALSE))</f>
        <v/>
      </c>
      <c r="Y719" s="20" t="str">
        <f t="shared" si="415"/>
        <v/>
      </c>
      <c r="Z719" s="20" t="str">
        <f t="shared" si="416"/>
        <v/>
      </c>
      <c r="AA719" s="20" t="str">
        <f t="shared" si="417"/>
        <v/>
      </c>
      <c r="AB719" s="20" t="str">
        <f t="shared" si="418"/>
        <v/>
      </c>
      <c r="AC719" s="20" t="str">
        <f t="shared" si="419"/>
        <v/>
      </c>
      <c r="AD719" s="20" t="str">
        <f t="shared" si="420"/>
        <v/>
      </c>
      <c r="AE719" s="20" t="str">
        <f>IF(E719="","",SUM( INDEX( $H$9, 1) : H719))</f>
        <v/>
      </c>
      <c r="AF719" s="20" t="str">
        <f t="shared" si="421"/>
        <v/>
      </c>
      <c r="AG719" s="20" t="str">
        <f>IF(E719="","",SUM($AF$9:AF719))</f>
        <v/>
      </c>
      <c r="AH719" s="43" t="str">
        <f t="shared" si="422"/>
        <v/>
      </c>
      <c r="AI719" s="20" t="str">
        <f t="shared" si="423"/>
        <v/>
      </c>
      <c r="AJ719" s="20" t="str">
        <f t="shared" si="424"/>
        <v/>
      </c>
      <c r="AK719" s="20" t="str">
        <f t="shared" si="425"/>
        <v/>
      </c>
      <c r="AL719" s="20" t="str">
        <f>IF(E719="","",SUM( INDEX($I$9, 1) : I719))</f>
        <v/>
      </c>
      <c r="AM719" s="20" t="str">
        <f t="shared" si="426"/>
        <v/>
      </c>
      <c r="AN719" s="20" t="str">
        <f>IF(E719="","",SUM( INDEX($AM$9, 1) : AM719))</f>
        <v/>
      </c>
      <c r="AO719" s="43" t="str">
        <f t="shared" si="427"/>
        <v/>
      </c>
      <c r="AP719" s="43" t="str">
        <f t="shared" si="428"/>
        <v/>
      </c>
      <c r="AQ719" s="35" t="str">
        <f t="shared" si="429"/>
        <v/>
      </c>
      <c r="AR719" s="35" t="str">
        <f t="shared" si="430"/>
        <v/>
      </c>
      <c r="AS719" s="35" t="str">
        <f t="shared" si="431"/>
        <v/>
      </c>
      <c r="AT719" s="35" t="str">
        <f t="shared" si="432"/>
        <v/>
      </c>
      <c r="AU719" s="35" t="str">
        <f t="shared" si="433"/>
        <v/>
      </c>
      <c r="AV719" s="35" t="str">
        <f t="shared" si="434"/>
        <v/>
      </c>
      <c r="AW719" s="58" t="str">
        <f t="shared" si="435"/>
        <v/>
      </c>
      <c r="AX719" s="62" t="str">
        <f t="shared" si="436"/>
        <v/>
      </c>
      <c r="AY719" s="62" t="str">
        <f t="shared" si="437"/>
        <v/>
      </c>
      <c r="AZ719" s="62" t="str">
        <f t="shared" si="438"/>
        <v/>
      </c>
      <c r="BA719" s="62" t="str">
        <f t="shared" si="439"/>
        <v/>
      </c>
      <c r="BB719" s="62" t="str">
        <f t="shared" si="440"/>
        <v/>
      </c>
      <c r="BC719" s="62" t="str">
        <f t="shared" si="441"/>
        <v/>
      </c>
      <c r="BD719" s="69" t="str">
        <f t="shared" si="442"/>
        <v/>
      </c>
      <c r="BE719" s="69" t="str">
        <f t="shared" si="443"/>
        <v/>
      </c>
      <c r="BF719" s="69" t="str">
        <f>IF(Z719=Z720,"",SUM(AW$9:AW719)-SUM(BF$9:BF718))</f>
        <v/>
      </c>
      <c r="BG719" s="12">
        <f t="shared" si="408"/>
        <v>711</v>
      </c>
    </row>
    <row r="720" spans="1:59" ht="20.100000000000001" customHeight="1">
      <c r="A720" s="13">
        <f t="shared" si="407"/>
        <v>712</v>
      </c>
      <c r="B720" s="153"/>
      <c r="C720" s="33"/>
      <c r="D720" s="33"/>
      <c r="E720" s="154"/>
      <c r="F720" s="155"/>
      <c r="G720" s="156"/>
      <c r="H720" s="19" t="str">
        <f t="shared" si="409"/>
        <v/>
      </c>
      <c r="I720" s="157"/>
      <c r="J720" s="19" t="str">
        <f t="shared" si="410"/>
        <v/>
      </c>
      <c r="K720" s="33"/>
      <c r="L720" s="34"/>
      <c r="M720" s="34"/>
      <c r="N720" s="19" t="str">
        <f t="shared" si="411"/>
        <v/>
      </c>
      <c r="O720" s="157"/>
      <c r="P720" s="19" t="str">
        <f t="shared" si="412"/>
        <v/>
      </c>
      <c r="Q720" s="19" t="str">
        <f t="shared" si="413"/>
        <v/>
      </c>
      <c r="R720" s="22"/>
      <c r="S720" s="33"/>
      <c r="T720" s="35" t="str">
        <f>IF(E720="","",Instructions!$B$5)</f>
        <v/>
      </c>
      <c r="U720" s="75" t="str">
        <f>IF(E720="","",Instructions!$C$5)</f>
        <v/>
      </c>
      <c r="V720" s="87" t="str">
        <f t="shared" si="414"/>
        <v/>
      </c>
      <c r="W720" s="72" t="str">
        <f>IF(E720="","",VLOOKUP(D720,Supervisors!$B$9:$F$32,5,FALSE))</f>
        <v/>
      </c>
      <c r="X720" s="72" t="str">
        <f>IF(E720="","",VLOOKUP(D720,Supervisors!$B$9:$G$32,6,FALSE))</f>
        <v/>
      </c>
      <c r="Y720" s="20" t="str">
        <f t="shared" si="415"/>
        <v/>
      </c>
      <c r="Z720" s="20" t="str">
        <f t="shared" si="416"/>
        <v/>
      </c>
      <c r="AA720" s="20" t="str">
        <f t="shared" si="417"/>
        <v/>
      </c>
      <c r="AB720" s="20" t="str">
        <f t="shared" si="418"/>
        <v/>
      </c>
      <c r="AC720" s="20" t="str">
        <f t="shared" si="419"/>
        <v/>
      </c>
      <c r="AD720" s="20" t="str">
        <f t="shared" si="420"/>
        <v/>
      </c>
      <c r="AE720" s="20" t="str">
        <f>IF(E720="","",SUM( INDEX( $H$9, 1) : H720))</f>
        <v/>
      </c>
      <c r="AF720" s="20" t="str">
        <f t="shared" si="421"/>
        <v/>
      </c>
      <c r="AG720" s="20" t="str">
        <f>IF(E720="","",SUM($AF$9:AF720))</f>
        <v/>
      </c>
      <c r="AH720" s="43" t="str">
        <f t="shared" si="422"/>
        <v/>
      </c>
      <c r="AI720" s="20" t="str">
        <f t="shared" si="423"/>
        <v/>
      </c>
      <c r="AJ720" s="20" t="str">
        <f t="shared" si="424"/>
        <v/>
      </c>
      <c r="AK720" s="20" t="str">
        <f t="shared" si="425"/>
        <v/>
      </c>
      <c r="AL720" s="20" t="str">
        <f>IF(E720="","",SUM( INDEX($I$9, 1) : I720))</f>
        <v/>
      </c>
      <c r="AM720" s="20" t="str">
        <f t="shared" si="426"/>
        <v/>
      </c>
      <c r="AN720" s="20" t="str">
        <f>IF(E720="","",SUM( INDEX($AM$9, 1) : AM720))</f>
        <v/>
      </c>
      <c r="AO720" s="43" t="str">
        <f t="shared" si="427"/>
        <v/>
      </c>
      <c r="AP720" s="43" t="str">
        <f t="shared" si="428"/>
        <v/>
      </c>
      <c r="AQ720" s="35" t="str">
        <f t="shared" si="429"/>
        <v/>
      </c>
      <c r="AR720" s="35" t="str">
        <f t="shared" si="430"/>
        <v/>
      </c>
      <c r="AS720" s="35" t="str">
        <f t="shared" si="431"/>
        <v/>
      </c>
      <c r="AT720" s="35" t="str">
        <f t="shared" si="432"/>
        <v/>
      </c>
      <c r="AU720" s="35" t="str">
        <f t="shared" si="433"/>
        <v/>
      </c>
      <c r="AV720" s="35" t="str">
        <f t="shared" si="434"/>
        <v/>
      </c>
      <c r="AW720" s="58" t="str">
        <f t="shared" si="435"/>
        <v/>
      </c>
      <c r="AX720" s="62" t="str">
        <f t="shared" si="436"/>
        <v/>
      </c>
      <c r="AY720" s="62" t="str">
        <f t="shared" si="437"/>
        <v/>
      </c>
      <c r="AZ720" s="62" t="str">
        <f t="shared" si="438"/>
        <v/>
      </c>
      <c r="BA720" s="62" t="str">
        <f t="shared" si="439"/>
        <v/>
      </c>
      <c r="BB720" s="62" t="str">
        <f t="shared" si="440"/>
        <v/>
      </c>
      <c r="BC720" s="62" t="str">
        <f t="shared" si="441"/>
        <v/>
      </c>
      <c r="BD720" s="69" t="str">
        <f t="shared" si="442"/>
        <v/>
      </c>
      <c r="BE720" s="69" t="str">
        <f t="shared" si="443"/>
        <v/>
      </c>
      <c r="BF720" s="69" t="str">
        <f>IF(Z720=Z721,"",SUM(AW$9:AW720)-SUM(BF$9:BF719))</f>
        <v/>
      </c>
      <c r="BG720" s="12">
        <f t="shared" si="408"/>
        <v>712</v>
      </c>
    </row>
    <row r="721" spans="1:59" ht="20.100000000000001" customHeight="1">
      <c r="A721" s="13">
        <f t="shared" si="407"/>
        <v>713</v>
      </c>
      <c r="B721" s="153"/>
      <c r="C721" s="33"/>
      <c r="D721" s="33"/>
      <c r="E721" s="154"/>
      <c r="F721" s="155"/>
      <c r="G721" s="156"/>
      <c r="H721" s="19" t="str">
        <f t="shared" si="409"/>
        <v/>
      </c>
      <c r="I721" s="157"/>
      <c r="J721" s="19" t="str">
        <f t="shared" si="410"/>
        <v/>
      </c>
      <c r="K721" s="33"/>
      <c r="L721" s="34"/>
      <c r="M721" s="34"/>
      <c r="N721" s="19" t="str">
        <f t="shared" si="411"/>
        <v/>
      </c>
      <c r="O721" s="157"/>
      <c r="P721" s="19" t="str">
        <f t="shared" si="412"/>
        <v/>
      </c>
      <c r="Q721" s="19" t="str">
        <f t="shared" si="413"/>
        <v/>
      </c>
      <c r="R721" s="22"/>
      <c r="S721" s="33"/>
      <c r="T721" s="35" t="str">
        <f>IF(E721="","",Instructions!$B$5)</f>
        <v/>
      </c>
      <c r="U721" s="75" t="str">
        <f>IF(E721="","",Instructions!$C$5)</f>
        <v/>
      </c>
      <c r="V721" s="87" t="str">
        <f t="shared" si="414"/>
        <v/>
      </c>
      <c r="W721" s="72" t="str">
        <f>IF(E721="","",VLOOKUP(D721,Supervisors!$B$9:$F$32,5,FALSE))</f>
        <v/>
      </c>
      <c r="X721" s="72" t="str">
        <f>IF(E721="","",VLOOKUP(D721,Supervisors!$B$9:$G$32,6,FALSE))</f>
        <v/>
      </c>
      <c r="Y721" s="20" t="str">
        <f t="shared" si="415"/>
        <v/>
      </c>
      <c r="Z721" s="20" t="str">
        <f t="shared" si="416"/>
        <v/>
      </c>
      <c r="AA721" s="20" t="str">
        <f t="shared" si="417"/>
        <v/>
      </c>
      <c r="AB721" s="20" t="str">
        <f t="shared" si="418"/>
        <v/>
      </c>
      <c r="AC721" s="20" t="str">
        <f t="shared" si="419"/>
        <v/>
      </c>
      <c r="AD721" s="20" t="str">
        <f t="shared" si="420"/>
        <v/>
      </c>
      <c r="AE721" s="20" t="str">
        <f>IF(E721="","",SUM( INDEX( $H$9, 1) : H721))</f>
        <v/>
      </c>
      <c r="AF721" s="20" t="str">
        <f t="shared" si="421"/>
        <v/>
      </c>
      <c r="AG721" s="20" t="str">
        <f>IF(E721="","",SUM($AF$9:AF721))</f>
        <v/>
      </c>
      <c r="AH721" s="43" t="str">
        <f t="shared" si="422"/>
        <v/>
      </c>
      <c r="AI721" s="20" t="str">
        <f t="shared" si="423"/>
        <v/>
      </c>
      <c r="AJ721" s="20" t="str">
        <f t="shared" si="424"/>
        <v/>
      </c>
      <c r="AK721" s="20" t="str">
        <f t="shared" si="425"/>
        <v/>
      </c>
      <c r="AL721" s="20" t="str">
        <f>IF(E721="","",SUM( INDEX($I$9, 1) : I721))</f>
        <v/>
      </c>
      <c r="AM721" s="20" t="str">
        <f t="shared" si="426"/>
        <v/>
      </c>
      <c r="AN721" s="20" t="str">
        <f>IF(E721="","",SUM( INDEX($AM$9, 1) : AM721))</f>
        <v/>
      </c>
      <c r="AO721" s="43" t="str">
        <f t="shared" si="427"/>
        <v/>
      </c>
      <c r="AP721" s="43" t="str">
        <f t="shared" si="428"/>
        <v/>
      </c>
      <c r="AQ721" s="35" t="str">
        <f t="shared" si="429"/>
        <v/>
      </c>
      <c r="AR721" s="35" t="str">
        <f t="shared" si="430"/>
        <v/>
      </c>
      <c r="AS721" s="35" t="str">
        <f t="shared" si="431"/>
        <v/>
      </c>
      <c r="AT721" s="35" t="str">
        <f t="shared" si="432"/>
        <v/>
      </c>
      <c r="AU721" s="35" t="str">
        <f t="shared" si="433"/>
        <v/>
      </c>
      <c r="AV721" s="35" t="str">
        <f t="shared" si="434"/>
        <v/>
      </c>
      <c r="AW721" s="58" t="str">
        <f t="shared" si="435"/>
        <v/>
      </c>
      <c r="AX721" s="62" t="str">
        <f t="shared" si="436"/>
        <v/>
      </c>
      <c r="AY721" s="62" t="str">
        <f t="shared" si="437"/>
        <v/>
      </c>
      <c r="AZ721" s="62" t="str">
        <f t="shared" si="438"/>
        <v/>
      </c>
      <c r="BA721" s="62" t="str">
        <f t="shared" si="439"/>
        <v/>
      </c>
      <c r="BB721" s="62" t="str">
        <f t="shared" si="440"/>
        <v/>
      </c>
      <c r="BC721" s="62" t="str">
        <f t="shared" si="441"/>
        <v/>
      </c>
      <c r="BD721" s="69" t="str">
        <f t="shared" si="442"/>
        <v/>
      </c>
      <c r="BE721" s="69" t="str">
        <f t="shared" si="443"/>
        <v/>
      </c>
      <c r="BF721" s="69" t="str">
        <f>IF(Z721=Z722,"",SUM(AW$9:AW721)-SUM(BF$9:BF720))</f>
        <v/>
      </c>
      <c r="BG721" s="12">
        <f t="shared" si="408"/>
        <v>713</v>
      </c>
    </row>
    <row r="722" spans="1:59" ht="20.100000000000001" customHeight="1">
      <c r="A722" s="13">
        <f t="shared" si="407"/>
        <v>714</v>
      </c>
      <c r="B722" s="153"/>
      <c r="C722" s="33"/>
      <c r="D722" s="33"/>
      <c r="E722" s="154"/>
      <c r="F722" s="155"/>
      <c r="G722" s="156"/>
      <c r="H722" s="19" t="str">
        <f t="shared" si="409"/>
        <v/>
      </c>
      <c r="I722" s="157"/>
      <c r="J722" s="19" t="str">
        <f t="shared" si="410"/>
        <v/>
      </c>
      <c r="K722" s="33"/>
      <c r="L722" s="34"/>
      <c r="M722" s="34"/>
      <c r="N722" s="19" t="str">
        <f t="shared" si="411"/>
        <v/>
      </c>
      <c r="O722" s="157"/>
      <c r="P722" s="19" t="str">
        <f t="shared" si="412"/>
        <v/>
      </c>
      <c r="Q722" s="19" t="str">
        <f t="shared" si="413"/>
        <v/>
      </c>
      <c r="R722" s="22"/>
      <c r="S722" s="33"/>
      <c r="T722" s="35" t="str">
        <f>IF(E722="","",Instructions!$B$5)</f>
        <v/>
      </c>
      <c r="U722" s="75" t="str">
        <f>IF(E722="","",Instructions!$C$5)</f>
        <v/>
      </c>
      <c r="V722" s="87" t="str">
        <f t="shared" si="414"/>
        <v/>
      </c>
      <c r="W722" s="72" t="str">
        <f>IF(E722="","",VLOOKUP(D722,Supervisors!$B$9:$F$32,5,FALSE))</f>
        <v/>
      </c>
      <c r="X722" s="72" t="str">
        <f>IF(E722="","",VLOOKUP(D722,Supervisors!$B$9:$G$32,6,FALSE))</f>
        <v/>
      </c>
      <c r="Y722" s="20" t="str">
        <f t="shared" si="415"/>
        <v/>
      </c>
      <c r="Z722" s="20" t="str">
        <f t="shared" si="416"/>
        <v/>
      </c>
      <c r="AA722" s="20" t="str">
        <f t="shared" si="417"/>
        <v/>
      </c>
      <c r="AB722" s="20" t="str">
        <f t="shared" si="418"/>
        <v/>
      </c>
      <c r="AC722" s="20" t="str">
        <f t="shared" si="419"/>
        <v/>
      </c>
      <c r="AD722" s="20" t="str">
        <f t="shared" si="420"/>
        <v/>
      </c>
      <c r="AE722" s="20" t="str">
        <f>IF(E722="","",SUM( INDEX( $H$9, 1) : H722))</f>
        <v/>
      </c>
      <c r="AF722" s="20" t="str">
        <f t="shared" si="421"/>
        <v/>
      </c>
      <c r="AG722" s="20" t="str">
        <f>IF(E722="","",SUM($AF$9:AF722))</f>
        <v/>
      </c>
      <c r="AH722" s="43" t="str">
        <f t="shared" si="422"/>
        <v/>
      </c>
      <c r="AI722" s="20" t="str">
        <f t="shared" si="423"/>
        <v/>
      </c>
      <c r="AJ722" s="20" t="str">
        <f t="shared" si="424"/>
        <v/>
      </c>
      <c r="AK722" s="20" t="str">
        <f t="shared" si="425"/>
        <v/>
      </c>
      <c r="AL722" s="20" t="str">
        <f>IF(E722="","",SUM( INDEX($I$9, 1) : I722))</f>
        <v/>
      </c>
      <c r="AM722" s="20" t="str">
        <f t="shared" si="426"/>
        <v/>
      </c>
      <c r="AN722" s="20" t="str">
        <f>IF(E722="","",SUM( INDEX($AM$9, 1) : AM722))</f>
        <v/>
      </c>
      <c r="AO722" s="43" t="str">
        <f t="shared" si="427"/>
        <v/>
      </c>
      <c r="AP722" s="43" t="str">
        <f t="shared" si="428"/>
        <v/>
      </c>
      <c r="AQ722" s="35" t="str">
        <f t="shared" si="429"/>
        <v/>
      </c>
      <c r="AR722" s="35" t="str">
        <f t="shared" si="430"/>
        <v/>
      </c>
      <c r="AS722" s="35" t="str">
        <f t="shared" si="431"/>
        <v/>
      </c>
      <c r="AT722" s="35" t="str">
        <f t="shared" si="432"/>
        <v/>
      </c>
      <c r="AU722" s="35" t="str">
        <f t="shared" si="433"/>
        <v/>
      </c>
      <c r="AV722" s="35" t="str">
        <f t="shared" si="434"/>
        <v/>
      </c>
      <c r="AW722" s="58" t="str">
        <f t="shared" si="435"/>
        <v/>
      </c>
      <c r="AX722" s="62" t="str">
        <f t="shared" si="436"/>
        <v/>
      </c>
      <c r="AY722" s="62" t="str">
        <f t="shared" si="437"/>
        <v/>
      </c>
      <c r="AZ722" s="62" t="str">
        <f t="shared" si="438"/>
        <v/>
      </c>
      <c r="BA722" s="62" t="str">
        <f t="shared" si="439"/>
        <v/>
      </c>
      <c r="BB722" s="62" t="str">
        <f t="shared" si="440"/>
        <v/>
      </c>
      <c r="BC722" s="62" t="str">
        <f t="shared" si="441"/>
        <v/>
      </c>
      <c r="BD722" s="69" t="str">
        <f t="shared" si="442"/>
        <v/>
      </c>
      <c r="BE722" s="69" t="str">
        <f t="shared" si="443"/>
        <v/>
      </c>
      <c r="BF722" s="69" t="str">
        <f>IF(Z722=Z723,"",SUM(AW$9:AW722)-SUM(BF$9:BF721))</f>
        <v/>
      </c>
      <c r="BG722" s="12">
        <f t="shared" si="408"/>
        <v>714</v>
      </c>
    </row>
    <row r="723" spans="1:59" ht="20.100000000000001" customHeight="1">
      <c r="A723" s="13">
        <f t="shared" si="407"/>
        <v>715</v>
      </c>
      <c r="B723" s="153"/>
      <c r="C723" s="33"/>
      <c r="D723" s="33"/>
      <c r="E723" s="154"/>
      <c r="F723" s="155"/>
      <c r="G723" s="156"/>
      <c r="H723" s="19" t="str">
        <f t="shared" si="409"/>
        <v/>
      </c>
      <c r="I723" s="157"/>
      <c r="J723" s="19" t="str">
        <f t="shared" si="410"/>
        <v/>
      </c>
      <c r="K723" s="33"/>
      <c r="L723" s="34"/>
      <c r="M723" s="34"/>
      <c r="N723" s="19" t="str">
        <f t="shared" si="411"/>
        <v/>
      </c>
      <c r="O723" s="157"/>
      <c r="P723" s="19" t="str">
        <f t="shared" si="412"/>
        <v/>
      </c>
      <c r="Q723" s="19" t="str">
        <f t="shared" si="413"/>
        <v/>
      </c>
      <c r="R723" s="22"/>
      <c r="S723" s="33"/>
      <c r="T723" s="35" t="str">
        <f>IF(E723="","",Instructions!$B$5)</f>
        <v/>
      </c>
      <c r="U723" s="75" t="str">
        <f>IF(E723="","",Instructions!$C$5)</f>
        <v/>
      </c>
      <c r="V723" s="87" t="str">
        <f t="shared" si="414"/>
        <v/>
      </c>
      <c r="W723" s="72" t="str">
        <f>IF(E723="","",VLOOKUP(D723,Supervisors!$B$9:$F$32,5,FALSE))</f>
        <v/>
      </c>
      <c r="X723" s="72" t="str">
        <f>IF(E723="","",VLOOKUP(D723,Supervisors!$B$9:$G$32,6,FALSE))</f>
        <v/>
      </c>
      <c r="Y723" s="20" t="str">
        <f t="shared" si="415"/>
        <v/>
      </c>
      <c r="Z723" s="20" t="str">
        <f t="shared" si="416"/>
        <v/>
      </c>
      <c r="AA723" s="20" t="str">
        <f t="shared" si="417"/>
        <v/>
      </c>
      <c r="AB723" s="20" t="str">
        <f t="shared" si="418"/>
        <v/>
      </c>
      <c r="AC723" s="20" t="str">
        <f t="shared" si="419"/>
        <v/>
      </c>
      <c r="AD723" s="20" t="str">
        <f t="shared" si="420"/>
        <v/>
      </c>
      <c r="AE723" s="20" t="str">
        <f>IF(E723="","",SUM( INDEX( $H$9, 1) : H723))</f>
        <v/>
      </c>
      <c r="AF723" s="20" t="str">
        <f t="shared" si="421"/>
        <v/>
      </c>
      <c r="AG723" s="20" t="str">
        <f>IF(E723="","",SUM($AF$9:AF723))</f>
        <v/>
      </c>
      <c r="AH723" s="43" t="str">
        <f t="shared" si="422"/>
        <v/>
      </c>
      <c r="AI723" s="20" t="str">
        <f t="shared" si="423"/>
        <v/>
      </c>
      <c r="AJ723" s="20" t="str">
        <f t="shared" si="424"/>
        <v/>
      </c>
      <c r="AK723" s="20" t="str">
        <f t="shared" si="425"/>
        <v/>
      </c>
      <c r="AL723" s="20" t="str">
        <f>IF(E723="","",SUM( INDEX($I$9, 1) : I723))</f>
        <v/>
      </c>
      <c r="AM723" s="20" t="str">
        <f t="shared" si="426"/>
        <v/>
      </c>
      <c r="AN723" s="20" t="str">
        <f>IF(E723="","",SUM( INDEX($AM$9, 1) : AM723))</f>
        <v/>
      </c>
      <c r="AO723" s="43" t="str">
        <f t="shared" si="427"/>
        <v/>
      </c>
      <c r="AP723" s="43" t="str">
        <f t="shared" si="428"/>
        <v/>
      </c>
      <c r="AQ723" s="35" t="str">
        <f t="shared" si="429"/>
        <v/>
      </c>
      <c r="AR723" s="35" t="str">
        <f t="shared" si="430"/>
        <v/>
      </c>
      <c r="AS723" s="35" t="str">
        <f t="shared" si="431"/>
        <v/>
      </c>
      <c r="AT723" s="35" t="str">
        <f t="shared" si="432"/>
        <v/>
      </c>
      <c r="AU723" s="35" t="str">
        <f t="shared" si="433"/>
        <v/>
      </c>
      <c r="AV723" s="35" t="str">
        <f t="shared" si="434"/>
        <v/>
      </c>
      <c r="AW723" s="58" t="str">
        <f t="shared" si="435"/>
        <v/>
      </c>
      <c r="AX723" s="62" t="str">
        <f t="shared" si="436"/>
        <v/>
      </c>
      <c r="AY723" s="62" t="str">
        <f t="shared" si="437"/>
        <v/>
      </c>
      <c r="AZ723" s="62" t="str">
        <f t="shared" si="438"/>
        <v/>
      </c>
      <c r="BA723" s="62" t="str">
        <f t="shared" si="439"/>
        <v/>
      </c>
      <c r="BB723" s="62" t="str">
        <f t="shared" si="440"/>
        <v/>
      </c>
      <c r="BC723" s="62" t="str">
        <f t="shared" si="441"/>
        <v/>
      </c>
      <c r="BD723" s="69" t="str">
        <f t="shared" si="442"/>
        <v/>
      </c>
      <c r="BE723" s="69" t="str">
        <f t="shared" si="443"/>
        <v/>
      </c>
      <c r="BF723" s="69" t="str">
        <f>IF(Z723=Z724,"",SUM(AW$9:AW723)-SUM(BF$9:BF722))</f>
        <v/>
      </c>
      <c r="BG723" s="12">
        <f t="shared" si="408"/>
        <v>715</v>
      </c>
    </row>
    <row r="724" spans="1:59" ht="20.100000000000001" customHeight="1">
      <c r="A724" s="13">
        <f t="shared" si="407"/>
        <v>716</v>
      </c>
      <c r="B724" s="153"/>
      <c r="C724" s="33"/>
      <c r="D724" s="33"/>
      <c r="E724" s="154"/>
      <c r="F724" s="155"/>
      <c r="G724" s="156"/>
      <c r="H724" s="19" t="str">
        <f t="shared" si="409"/>
        <v/>
      </c>
      <c r="I724" s="157"/>
      <c r="J724" s="19" t="str">
        <f t="shared" si="410"/>
        <v/>
      </c>
      <c r="K724" s="33"/>
      <c r="L724" s="34"/>
      <c r="M724" s="34"/>
      <c r="N724" s="19" t="str">
        <f t="shared" si="411"/>
        <v/>
      </c>
      <c r="O724" s="157"/>
      <c r="P724" s="19" t="str">
        <f t="shared" si="412"/>
        <v/>
      </c>
      <c r="Q724" s="19" t="str">
        <f t="shared" si="413"/>
        <v/>
      </c>
      <c r="R724" s="22"/>
      <c r="S724" s="33"/>
      <c r="T724" s="35" t="str">
        <f>IF(E724="","",Instructions!$B$5)</f>
        <v/>
      </c>
      <c r="U724" s="75" t="str">
        <f>IF(E724="","",Instructions!$C$5)</f>
        <v/>
      </c>
      <c r="V724" s="87" t="str">
        <f t="shared" si="414"/>
        <v/>
      </c>
      <c r="W724" s="72" t="str">
        <f>IF(E724="","",VLOOKUP(D724,Supervisors!$B$9:$F$32,5,FALSE))</f>
        <v/>
      </c>
      <c r="X724" s="72" t="str">
        <f>IF(E724="","",VLOOKUP(D724,Supervisors!$B$9:$G$32,6,FALSE))</f>
        <v/>
      </c>
      <c r="Y724" s="20" t="str">
        <f t="shared" si="415"/>
        <v/>
      </c>
      <c r="Z724" s="20" t="str">
        <f t="shared" si="416"/>
        <v/>
      </c>
      <c r="AA724" s="20" t="str">
        <f t="shared" si="417"/>
        <v/>
      </c>
      <c r="AB724" s="20" t="str">
        <f t="shared" si="418"/>
        <v/>
      </c>
      <c r="AC724" s="20" t="str">
        <f t="shared" si="419"/>
        <v/>
      </c>
      <c r="AD724" s="20" t="str">
        <f t="shared" si="420"/>
        <v/>
      </c>
      <c r="AE724" s="20" t="str">
        <f>IF(E724="","",SUM( INDEX( $H$9, 1) : H724))</f>
        <v/>
      </c>
      <c r="AF724" s="20" t="str">
        <f t="shared" si="421"/>
        <v/>
      </c>
      <c r="AG724" s="20" t="str">
        <f>IF(E724="","",SUM($AF$9:AF724))</f>
        <v/>
      </c>
      <c r="AH724" s="43" t="str">
        <f t="shared" si="422"/>
        <v/>
      </c>
      <c r="AI724" s="20" t="str">
        <f t="shared" si="423"/>
        <v/>
      </c>
      <c r="AJ724" s="20" t="str">
        <f t="shared" si="424"/>
        <v/>
      </c>
      <c r="AK724" s="20" t="str">
        <f t="shared" si="425"/>
        <v/>
      </c>
      <c r="AL724" s="20" t="str">
        <f>IF(E724="","",SUM( INDEX($I$9, 1) : I724))</f>
        <v/>
      </c>
      <c r="AM724" s="20" t="str">
        <f t="shared" si="426"/>
        <v/>
      </c>
      <c r="AN724" s="20" t="str">
        <f>IF(E724="","",SUM( INDEX($AM$9, 1) : AM724))</f>
        <v/>
      </c>
      <c r="AO724" s="43" t="str">
        <f t="shared" si="427"/>
        <v/>
      </c>
      <c r="AP724" s="43" t="str">
        <f t="shared" si="428"/>
        <v/>
      </c>
      <c r="AQ724" s="35" t="str">
        <f t="shared" si="429"/>
        <v/>
      </c>
      <c r="AR724" s="35" t="str">
        <f t="shared" si="430"/>
        <v/>
      </c>
      <c r="AS724" s="35" t="str">
        <f t="shared" si="431"/>
        <v/>
      </c>
      <c r="AT724" s="35" t="str">
        <f t="shared" si="432"/>
        <v/>
      </c>
      <c r="AU724" s="35" t="str">
        <f t="shared" si="433"/>
        <v/>
      </c>
      <c r="AV724" s="35" t="str">
        <f t="shared" si="434"/>
        <v/>
      </c>
      <c r="AW724" s="58" t="str">
        <f t="shared" si="435"/>
        <v/>
      </c>
      <c r="AX724" s="62" t="str">
        <f t="shared" si="436"/>
        <v/>
      </c>
      <c r="AY724" s="62" t="str">
        <f t="shared" si="437"/>
        <v/>
      </c>
      <c r="AZ724" s="62" t="str">
        <f t="shared" si="438"/>
        <v/>
      </c>
      <c r="BA724" s="62" t="str">
        <f t="shared" si="439"/>
        <v/>
      </c>
      <c r="BB724" s="62" t="str">
        <f t="shared" si="440"/>
        <v/>
      </c>
      <c r="BC724" s="62" t="str">
        <f t="shared" si="441"/>
        <v/>
      </c>
      <c r="BD724" s="69" t="str">
        <f t="shared" si="442"/>
        <v/>
      </c>
      <c r="BE724" s="69" t="str">
        <f t="shared" si="443"/>
        <v/>
      </c>
      <c r="BF724" s="69" t="str">
        <f>IF(Z724=Z725,"",SUM(AW$9:AW724)-SUM(BF$9:BF723))</f>
        <v/>
      </c>
      <c r="BG724" s="12">
        <f t="shared" si="408"/>
        <v>716</v>
      </c>
    </row>
    <row r="725" spans="1:59" ht="20.100000000000001" customHeight="1">
      <c r="A725" s="13">
        <f t="shared" si="407"/>
        <v>717</v>
      </c>
      <c r="B725" s="153"/>
      <c r="C725" s="33"/>
      <c r="D725" s="33"/>
      <c r="E725" s="154"/>
      <c r="F725" s="155"/>
      <c r="G725" s="156"/>
      <c r="H725" s="19" t="str">
        <f t="shared" si="409"/>
        <v/>
      </c>
      <c r="I725" s="157"/>
      <c r="J725" s="19" t="str">
        <f t="shared" si="410"/>
        <v/>
      </c>
      <c r="K725" s="33"/>
      <c r="L725" s="34"/>
      <c r="M725" s="34"/>
      <c r="N725" s="19" t="str">
        <f t="shared" si="411"/>
        <v/>
      </c>
      <c r="O725" s="157"/>
      <c r="P725" s="19" t="str">
        <f t="shared" si="412"/>
        <v/>
      </c>
      <c r="Q725" s="19" t="str">
        <f t="shared" si="413"/>
        <v/>
      </c>
      <c r="R725" s="22"/>
      <c r="S725" s="33"/>
      <c r="T725" s="35" t="str">
        <f>IF(E725="","",Instructions!$B$5)</f>
        <v/>
      </c>
      <c r="U725" s="75" t="str">
        <f>IF(E725="","",Instructions!$C$5)</f>
        <v/>
      </c>
      <c r="V725" s="87" t="str">
        <f t="shared" si="414"/>
        <v/>
      </c>
      <c r="W725" s="72" t="str">
        <f>IF(E725="","",VLOOKUP(D725,Supervisors!$B$9:$F$32,5,FALSE))</f>
        <v/>
      </c>
      <c r="X725" s="72" t="str">
        <f>IF(E725="","",VLOOKUP(D725,Supervisors!$B$9:$G$32,6,FALSE))</f>
        <v/>
      </c>
      <c r="Y725" s="20" t="str">
        <f t="shared" si="415"/>
        <v/>
      </c>
      <c r="Z725" s="20" t="str">
        <f t="shared" si="416"/>
        <v/>
      </c>
      <c r="AA725" s="20" t="str">
        <f t="shared" si="417"/>
        <v/>
      </c>
      <c r="AB725" s="20" t="str">
        <f t="shared" si="418"/>
        <v/>
      </c>
      <c r="AC725" s="20" t="str">
        <f t="shared" si="419"/>
        <v/>
      </c>
      <c r="AD725" s="20" t="str">
        <f t="shared" si="420"/>
        <v/>
      </c>
      <c r="AE725" s="20" t="str">
        <f>IF(E725="","",SUM( INDEX( $H$9, 1) : H725))</f>
        <v/>
      </c>
      <c r="AF725" s="20" t="str">
        <f t="shared" si="421"/>
        <v/>
      </c>
      <c r="AG725" s="20" t="str">
        <f>IF(E725="","",SUM($AF$9:AF725))</f>
        <v/>
      </c>
      <c r="AH725" s="43" t="str">
        <f t="shared" si="422"/>
        <v/>
      </c>
      <c r="AI725" s="20" t="str">
        <f t="shared" si="423"/>
        <v/>
      </c>
      <c r="AJ725" s="20" t="str">
        <f t="shared" si="424"/>
        <v/>
      </c>
      <c r="AK725" s="20" t="str">
        <f t="shared" si="425"/>
        <v/>
      </c>
      <c r="AL725" s="20" t="str">
        <f>IF(E725="","",SUM( INDEX($I$9, 1) : I725))</f>
        <v/>
      </c>
      <c r="AM725" s="20" t="str">
        <f t="shared" si="426"/>
        <v/>
      </c>
      <c r="AN725" s="20" t="str">
        <f>IF(E725="","",SUM( INDEX($AM$9, 1) : AM725))</f>
        <v/>
      </c>
      <c r="AO725" s="43" t="str">
        <f t="shared" si="427"/>
        <v/>
      </c>
      <c r="AP725" s="43" t="str">
        <f t="shared" si="428"/>
        <v/>
      </c>
      <c r="AQ725" s="35" t="str">
        <f t="shared" si="429"/>
        <v/>
      </c>
      <c r="AR725" s="35" t="str">
        <f t="shared" si="430"/>
        <v/>
      </c>
      <c r="AS725" s="35" t="str">
        <f t="shared" si="431"/>
        <v/>
      </c>
      <c r="AT725" s="35" t="str">
        <f t="shared" si="432"/>
        <v/>
      </c>
      <c r="AU725" s="35" t="str">
        <f t="shared" si="433"/>
        <v/>
      </c>
      <c r="AV725" s="35" t="str">
        <f t="shared" si="434"/>
        <v/>
      </c>
      <c r="AW725" s="58" t="str">
        <f t="shared" si="435"/>
        <v/>
      </c>
      <c r="AX725" s="62" t="str">
        <f t="shared" si="436"/>
        <v/>
      </c>
      <c r="AY725" s="62" t="str">
        <f t="shared" si="437"/>
        <v/>
      </c>
      <c r="AZ725" s="62" t="str">
        <f t="shared" si="438"/>
        <v/>
      </c>
      <c r="BA725" s="62" t="str">
        <f t="shared" si="439"/>
        <v/>
      </c>
      <c r="BB725" s="62" t="str">
        <f t="shared" si="440"/>
        <v/>
      </c>
      <c r="BC725" s="62" t="str">
        <f t="shared" si="441"/>
        <v/>
      </c>
      <c r="BD725" s="69" t="str">
        <f t="shared" si="442"/>
        <v/>
      </c>
      <c r="BE725" s="69" t="str">
        <f t="shared" si="443"/>
        <v/>
      </c>
      <c r="BF725" s="69" t="str">
        <f>IF(Z725=Z726,"",SUM(AW$9:AW725)-SUM(BF$9:BF724))</f>
        <v/>
      </c>
      <c r="BG725" s="12">
        <f t="shared" si="408"/>
        <v>717</v>
      </c>
    </row>
    <row r="726" spans="1:59" ht="20.100000000000001" customHeight="1">
      <c r="A726" s="13">
        <f t="shared" si="407"/>
        <v>718</v>
      </c>
      <c r="B726" s="153"/>
      <c r="C726" s="33"/>
      <c r="D726" s="33"/>
      <c r="E726" s="154"/>
      <c r="F726" s="155"/>
      <c r="G726" s="156"/>
      <c r="H726" s="19" t="str">
        <f t="shared" si="409"/>
        <v/>
      </c>
      <c r="I726" s="157"/>
      <c r="J726" s="19" t="str">
        <f t="shared" si="410"/>
        <v/>
      </c>
      <c r="K726" s="33"/>
      <c r="L726" s="34"/>
      <c r="M726" s="34"/>
      <c r="N726" s="19" t="str">
        <f t="shared" si="411"/>
        <v/>
      </c>
      <c r="O726" s="157"/>
      <c r="P726" s="19" t="str">
        <f t="shared" si="412"/>
        <v/>
      </c>
      <c r="Q726" s="19" t="str">
        <f t="shared" si="413"/>
        <v/>
      </c>
      <c r="R726" s="22"/>
      <c r="S726" s="33"/>
      <c r="T726" s="35" t="str">
        <f>IF(E726="","",Instructions!$B$5)</f>
        <v/>
      </c>
      <c r="U726" s="75" t="str">
        <f>IF(E726="","",Instructions!$C$5)</f>
        <v/>
      </c>
      <c r="V726" s="87" t="str">
        <f t="shared" si="414"/>
        <v/>
      </c>
      <c r="W726" s="72" t="str">
        <f>IF(E726="","",VLOOKUP(D726,Supervisors!$B$9:$F$32,5,FALSE))</f>
        <v/>
      </c>
      <c r="X726" s="72" t="str">
        <f>IF(E726="","",VLOOKUP(D726,Supervisors!$B$9:$G$32,6,FALSE))</f>
        <v/>
      </c>
      <c r="Y726" s="20" t="str">
        <f t="shared" si="415"/>
        <v/>
      </c>
      <c r="Z726" s="20" t="str">
        <f t="shared" si="416"/>
        <v/>
      </c>
      <c r="AA726" s="20" t="str">
        <f t="shared" si="417"/>
        <v/>
      </c>
      <c r="AB726" s="20" t="str">
        <f t="shared" si="418"/>
        <v/>
      </c>
      <c r="AC726" s="20" t="str">
        <f t="shared" si="419"/>
        <v/>
      </c>
      <c r="AD726" s="20" t="str">
        <f t="shared" si="420"/>
        <v/>
      </c>
      <c r="AE726" s="20" t="str">
        <f>IF(E726="","",SUM( INDEX( $H$9, 1) : H726))</f>
        <v/>
      </c>
      <c r="AF726" s="20" t="str">
        <f t="shared" si="421"/>
        <v/>
      </c>
      <c r="AG726" s="20" t="str">
        <f>IF(E726="","",SUM($AF$9:AF726))</f>
        <v/>
      </c>
      <c r="AH726" s="43" t="str">
        <f t="shared" si="422"/>
        <v/>
      </c>
      <c r="AI726" s="20" t="str">
        <f t="shared" si="423"/>
        <v/>
      </c>
      <c r="AJ726" s="20" t="str">
        <f t="shared" si="424"/>
        <v/>
      </c>
      <c r="AK726" s="20" t="str">
        <f t="shared" si="425"/>
        <v/>
      </c>
      <c r="AL726" s="20" t="str">
        <f>IF(E726="","",SUM( INDEX($I$9, 1) : I726))</f>
        <v/>
      </c>
      <c r="AM726" s="20" t="str">
        <f t="shared" si="426"/>
        <v/>
      </c>
      <c r="AN726" s="20" t="str">
        <f>IF(E726="","",SUM( INDEX($AM$9, 1) : AM726))</f>
        <v/>
      </c>
      <c r="AO726" s="43" t="str">
        <f t="shared" si="427"/>
        <v/>
      </c>
      <c r="AP726" s="43" t="str">
        <f t="shared" si="428"/>
        <v/>
      </c>
      <c r="AQ726" s="35" t="str">
        <f t="shared" si="429"/>
        <v/>
      </c>
      <c r="AR726" s="35" t="str">
        <f t="shared" si="430"/>
        <v/>
      </c>
      <c r="AS726" s="35" t="str">
        <f t="shared" si="431"/>
        <v/>
      </c>
      <c r="AT726" s="35" t="str">
        <f t="shared" si="432"/>
        <v/>
      </c>
      <c r="AU726" s="35" t="str">
        <f t="shared" si="433"/>
        <v/>
      </c>
      <c r="AV726" s="35" t="str">
        <f t="shared" si="434"/>
        <v/>
      </c>
      <c r="AW726" s="58" t="str">
        <f t="shared" si="435"/>
        <v/>
      </c>
      <c r="AX726" s="62" t="str">
        <f t="shared" si="436"/>
        <v/>
      </c>
      <c r="AY726" s="62" t="str">
        <f t="shared" si="437"/>
        <v/>
      </c>
      <c r="AZ726" s="62" t="str">
        <f t="shared" si="438"/>
        <v/>
      </c>
      <c r="BA726" s="62" t="str">
        <f t="shared" si="439"/>
        <v/>
      </c>
      <c r="BB726" s="62" t="str">
        <f t="shared" si="440"/>
        <v/>
      </c>
      <c r="BC726" s="62" t="str">
        <f t="shared" si="441"/>
        <v/>
      </c>
      <c r="BD726" s="69" t="str">
        <f t="shared" si="442"/>
        <v/>
      </c>
      <c r="BE726" s="69" t="str">
        <f t="shared" si="443"/>
        <v/>
      </c>
      <c r="BF726" s="69" t="str">
        <f>IF(Z726=Z727,"",SUM(AW$9:AW726)-SUM(BF$9:BF725))</f>
        <v/>
      </c>
      <c r="BG726" s="12">
        <f t="shared" si="408"/>
        <v>718</v>
      </c>
    </row>
    <row r="727" spans="1:59" ht="20.100000000000001" customHeight="1">
      <c r="A727" s="13">
        <f t="shared" si="407"/>
        <v>719</v>
      </c>
      <c r="B727" s="153"/>
      <c r="C727" s="33"/>
      <c r="D727" s="33"/>
      <c r="E727" s="154"/>
      <c r="F727" s="155"/>
      <c r="G727" s="156"/>
      <c r="H727" s="19" t="str">
        <f t="shared" si="409"/>
        <v/>
      </c>
      <c r="I727" s="157"/>
      <c r="J727" s="19" t="str">
        <f t="shared" si="410"/>
        <v/>
      </c>
      <c r="K727" s="33"/>
      <c r="L727" s="34"/>
      <c r="M727" s="34"/>
      <c r="N727" s="19" t="str">
        <f t="shared" si="411"/>
        <v/>
      </c>
      <c r="O727" s="157"/>
      <c r="P727" s="19" t="str">
        <f t="shared" si="412"/>
        <v/>
      </c>
      <c r="Q727" s="19" t="str">
        <f t="shared" si="413"/>
        <v/>
      </c>
      <c r="R727" s="22"/>
      <c r="S727" s="33"/>
      <c r="T727" s="35" t="str">
        <f>IF(E727="","",Instructions!$B$5)</f>
        <v/>
      </c>
      <c r="U727" s="75" t="str">
        <f>IF(E727="","",Instructions!$C$5)</f>
        <v/>
      </c>
      <c r="V727" s="87" t="str">
        <f t="shared" si="414"/>
        <v/>
      </c>
      <c r="W727" s="72" t="str">
        <f>IF(E727="","",VLOOKUP(D727,Supervisors!$B$9:$F$32,5,FALSE))</f>
        <v/>
      </c>
      <c r="X727" s="72" t="str">
        <f>IF(E727="","",VLOOKUP(D727,Supervisors!$B$9:$G$32,6,FALSE))</f>
        <v/>
      </c>
      <c r="Y727" s="20" t="str">
        <f t="shared" si="415"/>
        <v/>
      </c>
      <c r="Z727" s="20" t="str">
        <f t="shared" si="416"/>
        <v/>
      </c>
      <c r="AA727" s="20" t="str">
        <f t="shared" si="417"/>
        <v/>
      </c>
      <c r="AB727" s="20" t="str">
        <f t="shared" si="418"/>
        <v/>
      </c>
      <c r="AC727" s="20" t="str">
        <f t="shared" si="419"/>
        <v/>
      </c>
      <c r="AD727" s="20" t="str">
        <f t="shared" si="420"/>
        <v/>
      </c>
      <c r="AE727" s="20" t="str">
        <f>IF(E727="","",SUM( INDEX( $H$9, 1) : H727))</f>
        <v/>
      </c>
      <c r="AF727" s="20" t="str">
        <f t="shared" si="421"/>
        <v/>
      </c>
      <c r="AG727" s="20" t="str">
        <f>IF(E727="","",SUM($AF$9:AF727))</f>
        <v/>
      </c>
      <c r="AH727" s="43" t="str">
        <f t="shared" si="422"/>
        <v/>
      </c>
      <c r="AI727" s="20" t="str">
        <f t="shared" si="423"/>
        <v/>
      </c>
      <c r="AJ727" s="20" t="str">
        <f t="shared" si="424"/>
        <v/>
      </c>
      <c r="AK727" s="20" t="str">
        <f t="shared" si="425"/>
        <v/>
      </c>
      <c r="AL727" s="20" t="str">
        <f>IF(E727="","",SUM( INDEX($I$9, 1) : I727))</f>
        <v/>
      </c>
      <c r="AM727" s="20" t="str">
        <f t="shared" si="426"/>
        <v/>
      </c>
      <c r="AN727" s="20" t="str">
        <f>IF(E727="","",SUM( INDEX($AM$9, 1) : AM727))</f>
        <v/>
      </c>
      <c r="AO727" s="43" t="str">
        <f t="shared" si="427"/>
        <v/>
      </c>
      <c r="AP727" s="43" t="str">
        <f t="shared" si="428"/>
        <v/>
      </c>
      <c r="AQ727" s="35" t="str">
        <f t="shared" si="429"/>
        <v/>
      </c>
      <c r="AR727" s="35" t="str">
        <f t="shared" si="430"/>
        <v/>
      </c>
      <c r="AS727" s="35" t="str">
        <f t="shared" si="431"/>
        <v/>
      </c>
      <c r="AT727" s="35" t="str">
        <f t="shared" si="432"/>
        <v/>
      </c>
      <c r="AU727" s="35" t="str">
        <f t="shared" si="433"/>
        <v/>
      </c>
      <c r="AV727" s="35" t="str">
        <f t="shared" si="434"/>
        <v/>
      </c>
      <c r="AW727" s="58" t="str">
        <f t="shared" si="435"/>
        <v/>
      </c>
      <c r="AX727" s="62" t="str">
        <f t="shared" si="436"/>
        <v/>
      </c>
      <c r="AY727" s="62" t="str">
        <f t="shared" si="437"/>
        <v/>
      </c>
      <c r="AZ727" s="62" t="str">
        <f t="shared" si="438"/>
        <v/>
      </c>
      <c r="BA727" s="62" t="str">
        <f t="shared" si="439"/>
        <v/>
      </c>
      <c r="BB727" s="62" t="str">
        <f t="shared" si="440"/>
        <v/>
      </c>
      <c r="BC727" s="62" t="str">
        <f t="shared" si="441"/>
        <v/>
      </c>
      <c r="BD727" s="69" t="str">
        <f t="shared" si="442"/>
        <v/>
      </c>
      <c r="BE727" s="69" t="str">
        <f t="shared" si="443"/>
        <v/>
      </c>
      <c r="BF727" s="69" t="str">
        <f>IF(Z727=Z728,"",SUM(AW$9:AW727)-SUM(BF$9:BF726))</f>
        <v/>
      </c>
      <c r="BG727" s="12">
        <f t="shared" si="408"/>
        <v>719</v>
      </c>
    </row>
    <row r="728" spans="1:59" ht="20.100000000000001" customHeight="1">
      <c r="A728" s="13">
        <f t="shared" si="407"/>
        <v>720</v>
      </c>
      <c r="B728" s="153"/>
      <c r="C728" s="33"/>
      <c r="D728" s="33"/>
      <c r="E728" s="154"/>
      <c r="F728" s="155"/>
      <c r="G728" s="156"/>
      <c r="H728" s="19" t="str">
        <f t="shared" si="409"/>
        <v/>
      </c>
      <c r="I728" s="157"/>
      <c r="J728" s="19" t="str">
        <f t="shared" si="410"/>
        <v/>
      </c>
      <c r="K728" s="33"/>
      <c r="L728" s="34"/>
      <c r="M728" s="34"/>
      <c r="N728" s="19" t="str">
        <f t="shared" si="411"/>
        <v/>
      </c>
      <c r="O728" s="157"/>
      <c r="P728" s="19" t="str">
        <f t="shared" si="412"/>
        <v/>
      </c>
      <c r="Q728" s="19" t="str">
        <f t="shared" si="413"/>
        <v/>
      </c>
      <c r="R728" s="22"/>
      <c r="S728" s="33"/>
      <c r="T728" s="35" t="str">
        <f>IF(E728="","",Instructions!$B$5)</f>
        <v/>
      </c>
      <c r="U728" s="75" t="str">
        <f>IF(E728="","",Instructions!$C$5)</f>
        <v/>
      </c>
      <c r="V728" s="87" t="str">
        <f t="shared" si="414"/>
        <v/>
      </c>
      <c r="W728" s="72" t="str">
        <f>IF(E728="","",VLOOKUP(D728,Supervisors!$B$9:$F$32,5,FALSE))</f>
        <v/>
      </c>
      <c r="X728" s="72" t="str">
        <f>IF(E728="","",VLOOKUP(D728,Supervisors!$B$9:$G$32,6,FALSE))</f>
        <v/>
      </c>
      <c r="Y728" s="20" t="str">
        <f t="shared" si="415"/>
        <v/>
      </c>
      <c r="Z728" s="20" t="str">
        <f t="shared" si="416"/>
        <v/>
      </c>
      <c r="AA728" s="20" t="str">
        <f t="shared" si="417"/>
        <v/>
      </c>
      <c r="AB728" s="20" t="str">
        <f t="shared" si="418"/>
        <v/>
      </c>
      <c r="AC728" s="20" t="str">
        <f t="shared" si="419"/>
        <v/>
      </c>
      <c r="AD728" s="20" t="str">
        <f t="shared" si="420"/>
        <v/>
      </c>
      <c r="AE728" s="20" t="str">
        <f>IF(E728="","",SUM( INDEX( $H$9, 1) : H728))</f>
        <v/>
      </c>
      <c r="AF728" s="20" t="str">
        <f t="shared" si="421"/>
        <v/>
      </c>
      <c r="AG728" s="20" t="str">
        <f>IF(E728="","",SUM($AF$9:AF728))</f>
        <v/>
      </c>
      <c r="AH728" s="43" t="str">
        <f t="shared" si="422"/>
        <v/>
      </c>
      <c r="AI728" s="20" t="str">
        <f t="shared" si="423"/>
        <v/>
      </c>
      <c r="AJ728" s="20" t="str">
        <f t="shared" si="424"/>
        <v/>
      </c>
      <c r="AK728" s="20" t="str">
        <f t="shared" si="425"/>
        <v/>
      </c>
      <c r="AL728" s="20" t="str">
        <f>IF(E728="","",SUM( INDEX($I$9, 1) : I728))</f>
        <v/>
      </c>
      <c r="AM728" s="20" t="str">
        <f t="shared" si="426"/>
        <v/>
      </c>
      <c r="AN728" s="20" t="str">
        <f>IF(E728="","",SUM( INDEX($AM$9, 1) : AM728))</f>
        <v/>
      </c>
      <c r="AO728" s="43" t="str">
        <f t="shared" si="427"/>
        <v/>
      </c>
      <c r="AP728" s="43" t="str">
        <f t="shared" si="428"/>
        <v/>
      </c>
      <c r="AQ728" s="35" t="str">
        <f t="shared" si="429"/>
        <v/>
      </c>
      <c r="AR728" s="35" t="str">
        <f t="shared" si="430"/>
        <v/>
      </c>
      <c r="AS728" s="35" t="str">
        <f t="shared" si="431"/>
        <v/>
      </c>
      <c r="AT728" s="35" t="str">
        <f t="shared" si="432"/>
        <v/>
      </c>
      <c r="AU728" s="35" t="str">
        <f t="shared" si="433"/>
        <v/>
      </c>
      <c r="AV728" s="35" t="str">
        <f t="shared" si="434"/>
        <v/>
      </c>
      <c r="AW728" s="58" t="str">
        <f t="shared" si="435"/>
        <v/>
      </c>
      <c r="AX728" s="62" t="str">
        <f t="shared" si="436"/>
        <v/>
      </c>
      <c r="AY728" s="62" t="str">
        <f t="shared" si="437"/>
        <v/>
      </c>
      <c r="AZ728" s="62" t="str">
        <f t="shared" si="438"/>
        <v/>
      </c>
      <c r="BA728" s="62" t="str">
        <f t="shared" si="439"/>
        <v/>
      </c>
      <c r="BB728" s="62" t="str">
        <f t="shared" si="440"/>
        <v/>
      </c>
      <c r="BC728" s="62" t="str">
        <f t="shared" si="441"/>
        <v/>
      </c>
      <c r="BD728" s="69" t="str">
        <f t="shared" si="442"/>
        <v/>
      </c>
      <c r="BE728" s="69" t="str">
        <f t="shared" si="443"/>
        <v/>
      </c>
      <c r="BF728" s="69" t="str">
        <f>IF(Z728=Z729,"",SUM(AW$9:AW728)-SUM(BF$9:BF727))</f>
        <v/>
      </c>
      <c r="BG728" s="12">
        <f t="shared" si="408"/>
        <v>720</v>
      </c>
    </row>
    <row r="729" spans="1:59" ht="20.100000000000001" customHeight="1">
      <c r="A729" s="13">
        <f t="shared" si="407"/>
        <v>721</v>
      </c>
      <c r="B729" s="153"/>
      <c r="C729" s="33"/>
      <c r="D729" s="33"/>
      <c r="E729" s="154"/>
      <c r="F729" s="155"/>
      <c r="G729" s="156"/>
      <c r="H729" s="19" t="str">
        <f t="shared" si="409"/>
        <v/>
      </c>
      <c r="I729" s="157"/>
      <c r="J729" s="19" t="str">
        <f t="shared" si="410"/>
        <v/>
      </c>
      <c r="K729" s="33"/>
      <c r="L729" s="34"/>
      <c r="M729" s="34"/>
      <c r="N729" s="19" t="str">
        <f t="shared" si="411"/>
        <v/>
      </c>
      <c r="O729" s="157"/>
      <c r="P729" s="19" t="str">
        <f t="shared" si="412"/>
        <v/>
      </c>
      <c r="Q729" s="19" t="str">
        <f t="shared" si="413"/>
        <v/>
      </c>
      <c r="R729" s="22"/>
      <c r="S729" s="33"/>
      <c r="T729" s="35" t="str">
        <f>IF(E729="","",Instructions!$B$5)</f>
        <v/>
      </c>
      <c r="U729" s="75" t="str">
        <f>IF(E729="","",Instructions!$C$5)</f>
        <v/>
      </c>
      <c r="V729" s="87" t="str">
        <f t="shared" si="414"/>
        <v/>
      </c>
      <c r="W729" s="72" t="str">
        <f>IF(E729="","",VLOOKUP(D729,Supervisors!$B$9:$F$32,5,FALSE))</f>
        <v/>
      </c>
      <c r="X729" s="72" t="str">
        <f>IF(E729="","",VLOOKUP(D729,Supervisors!$B$9:$G$32,6,FALSE))</f>
        <v/>
      </c>
      <c r="Y729" s="20" t="str">
        <f t="shared" si="415"/>
        <v/>
      </c>
      <c r="Z729" s="20" t="str">
        <f t="shared" si="416"/>
        <v/>
      </c>
      <c r="AA729" s="20" t="str">
        <f t="shared" si="417"/>
        <v/>
      </c>
      <c r="AB729" s="20" t="str">
        <f t="shared" si="418"/>
        <v/>
      </c>
      <c r="AC729" s="20" t="str">
        <f t="shared" si="419"/>
        <v/>
      </c>
      <c r="AD729" s="20" t="str">
        <f t="shared" si="420"/>
        <v/>
      </c>
      <c r="AE729" s="20" t="str">
        <f>IF(E729="","",SUM( INDEX( $H$9, 1) : H729))</f>
        <v/>
      </c>
      <c r="AF729" s="20" t="str">
        <f t="shared" si="421"/>
        <v/>
      </c>
      <c r="AG729" s="20" t="str">
        <f>IF(E729="","",SUM($AF$9:AF729))</f>
        <v/>
      </c>
      <c r="AH729" s="43" t="str">
        <f t="shared" si="422"/>
        <v/>
      </c>
      <c r="AI729" s="20" t="str">
        <f t="shared" si="423"/>
        <v/>
      </c>
      <c r="AJ729" s="20" t="str">
        <f t="shared" si="424"/>
        <v/>
      </c>
      <c r="AK729" s="20" t="str">
        <f t="shared" si="425"/>
        <v/>
      </c>
      <c r="AL729" s="20" t="str">
        <f>IF(E729="","",SUM( INDEX($I$9, 1) : I729))</f>
        <v/>
      </c>
      <c r="AM729" s="20" t="str">
        <f t="shared" si="426"/>
        <v/>
      </c>
      <c r="AN729" s="20" t="str">
        <f>IF(E729="","",SUM( INDEX($AM$9, 1) : AM729))</f>
        <v/>
      </c>
      <c r="AO729" s="43" t="str">
        <f t="shared" si="427"/>
        <v/>
      </c>
      <c r="AP729" s="43" t="str">
        <f t="shared" si="428"/>
        <v/>
      </c>
      <c r="AQ729" s="35" t="str">
        <f t="shared" si="429"/>
        <v/>
      </c>
      <c r="AR729" s="35" t="str">
        <f t="shared" si="430"/>
        <v/>
      </c>
      <c r="AS729" s="35" t="str">
        <f t="shared" si="431"/>
        <v/>
      </c>
      <c r="AT729" s="35" t="str">
        <f t="shared" si="432"/>
        <v/>
      </c>
      <c r="AU729" s="35" t="str">
        <f t="shared" si="433"/>
        <v/>
      </c>
      <c r="AV729" s="35" t="str">
        <f t="shared" si="434"/>
        <v/>
      </c>
      <c r="AW729" s="58" t="str">
        <f t="shared" si="435"/>
        <v/>
      </c>
      <c r="AX729" s="62" t="str">
        <f t="shared" si="436"/>
        <v/>
      </c>
      <c r="AY729" s="62" t="str">
        <f t="shared" si="437"/>
        <v/>
      </c>
      <c r="AZ729" s="62" t="str">
        <f t="shared" si="438"/>
        <v/>
      </c>
      <c r="BA729" s="62" t="str">
        <f t="shared" si="439"/>
        <v/>
      </c>
      <c r="BB729" s="62" t="str">
        <f t="shared" si="440"/>
        <v/>
      </c>
      <c r="BC729" s="62" t="str">
        <f t="shared" si="441"/>
        <v/>
      </c>
      <c r="BD729" s="69" t="str">
        <f t="shared" si="442"/>
        <v/>
      </c>
      <c r="BE729" s="69" t="str">
        <f t="shared" si="443"/>
        <v/>
      </c>
      <c r="BF729" s="69" t="str">
        <f>IF(Z729=Z730,"",SUM(AW$9:AW729)-SUM(BF$9:BF728))</f>
        <v/>
      </c>
      <c r="BG729" s="12">
        <f t="shared" si="408"/>
        <v>721</v>
      </c>
    </row>
    <row r="730" spans="1:59" ht="20.100000000000001" customHeight="1">
      <c r="A730" s="13">
        <f t="shared" si="407"/>
        <v>722</v>
      </c>
      <c r="B730" s="153"/>
      <c r="C730" s="33"/>
      <c r="D730" s="33"/>
      <c r="E730" s="154"/>
      <c r="F730" s="155"/>
      <c r="G730" s="156"/>
      <c r="H730" s="19" t="str">
        <f t="shared" si="409"/>
        <v/>
      </c>
      <c r="I730" s="157"/>
      <c r="J730" s="19" t="str">
        <f t="shared" si="410"/>
        <v/>
      </c>
      <c r="K730" s="33"/>
      <c r="L730" s="34"/>
      <c r="M730" s="34"/>
      <c r="N730" s="19" t="str">
        <f t="shared" si="411"/>
        <v/>
      </c>
      <c r="O730" s="157"/>
      <c r="P730" s="19" t="str">
        <f t="shared" si="412"/>
        <v/>
      </c>
      <c r="Q730" s="19" t="str">
        <f t="shared" si="413"/>
        <v/>
      </c>
      <c r="R730" s="22"/>
      <c r="S730" s="33"/>
      <c r="T730" s="35" t="str">
        <f>IF(E730="","",Instructions!$B$5)</f>
        <v/>
      </c>
      <c r="U730" s="75" t="str">
        <f>IF(E730="","",Instructions!$C$5)</f>
        <v/>
      </c>
      <c r="V730" s="87" t="str">
        <f t="shared" si="414"/>
        <v/>
      </c>
      <c r="W730" s="72" t="str">
        <f>IF(E730="","",VLOOKUP(D730,Supervisors!$B$9:$F$32,5,FALSE))</f>
        <v/>
      </c>
      <c r="X730" s="72" t="str">
        <f>IF(E730="","",VLOOKUP(D730,Supervisors!$B$9:$G$32,6,FALSE))</f>
        <v/>
      </c>
      <c r="Y730" s="20" t="str">
        <f t="shared" si="415"/>
        <v/>
      </c>
      <c r="Z730" s="20" t="str">
        <f t="shared" si="416"/>
        <v/>
      </c>
      <c r="AA730" s="20" t="str">
        <f t="shared" si="417"/>
        <v/>
      </c>
      <c r="AB730" s="20" t="str">
        <f t="shared" si="418"/>
        <v/>
      </c>
      <c r="AC730" s="20" t="str">
        <f t="shared" si="419"/>
        <v/>
      </c>
      <c r="AD730" s="20" t="str">
        <f t="shared" si="420"/>
        <v/>
      </c>
      <c r="AE730" s="20" t="str">
        <f>IF(E730="","",SUM( INDEX( $H$9, 1) : H730))</f>
        <v/>
      </c>
      <c r="AF730" s="20" t="str">
        <f t="shared" si="421"/>
        <v/>
      </c>
      <c r="AG730" s="20" t="str">
        <f>IF(E730="","",SUM($AF$9:AF730))</f>
        <v/>
      </c>
      <c r="AH730" s="43" t="str">
        <f t="shared" si="422"/>
        <v/>
      </c>
      <c r="AI730" s="20" t="str">
        <f t="shared" si="423"/>
        <v/>
      </c>
      <c r="AJ730" s="20" t="str">
        <f t="shared" si="424"/>
        <v/>
      </c>
      <c r="AK730" s="20" t="str">
        <f t="shared" si="425"/>
        <v/>
      </c>
      <c r="AL730" s="20" t="str">
        <f>IF(E730="","",SUM( INDEX($I$9, 1) : I730))</f>
        <v/>
      </c>
      <c r="AM730" s="20" t="str">
        <f t="shared" si="426"/>
        <v/>
      </c>
      <c r="AN730" s="20" t="str">
        <f>IF(E730="","",SUM( INDEX($AM$9, 1) : AM730))</f>
        <v/>
      </c>
      <c r="AO730" s="43" t="str">
        <f t="shared" si="427"/>
        <v/>
      </c>
      <c r="AP730" s="43" t="str">
        <f t="shared" si="428"/>
        <v/>
      </c>
      <c r="AQ730" s="35" t="str">
        <f t="shared" si="429"/>
        <v/>
      </c>
      <c r="AR730" s="35" t="str">
        <f t="shared" si="430"/>
        <v/>
      </c>
      <c r="AS730" s="35" t="str">
        <f t="shared" si="431"/>
        <v/>
      </c>
      <c r="AT730" s="35" t="str">
        <f t="shared" si="432"/>
        <v/>
      </c>
      <c r="AU730" s="35" t="str">
        <f t="shared" si="433"/>
        <v/>
      </c>
      <c r="AV730" s="35" t="str">
        <f t="shared" si="434"/>
        <v/>
      </c>
      <c r="AW730" s="58" t="str">
        <f t="shared" si="435"/>
        <v/>
      </c>
      <c r="AX730" s="62" t="str">
        <f t="shared" si="436"/>
        <v/>
      </c>
      <c r="AY730" s="62" t="str">
        <f t="shared" si="437"/>
        <v/>
      </c>
      <c r="AZ730" s="62" t="str">
        <f t="shared" si="438"/>
        <v/>
      </c>
      <c r="BA730" s="62" t="str">
        <f t="shared" si="439"/>
        <v/>
      </c>
      <c r="BB730" s="62" t="str">
        <f t="shared" si="440"/>
        <v/>
      </c>
      <c r="BC730" s="62" t="str">
        <f t="shared" si="441"/>
        <v/>
      </c>
      <c r="BD730" s="69" t="str">
        <f t="shared" si="442"/>
        <v/>
      </c>
      <c r="BE730" s="69" t="str">
        <f t="shared" si="443"/>
        <v/>
      </c>
      <c r="BF730" s="69" t="str">
        <f>IF(Z730=Z731,"",SUM(AW$9:AW730)-SUM(BF$9:BF729))</f>
        <v/>
      </c>
      <c r="BG730" s="12">
        <f t="shared" si="408"/>
        <v>722</v>
      </c>
    </row>
    <row r="731" spans="1:59" ht="20.100000000000001" customHeight="1">
      <c r="A731" s="13">
        <f t="shared" si="407"/>
        <v>723</v>
      </c>
      <c r="B731" s="153"/>
      <c r="C731" s="33"/>
      <c r="D731" s="33"/>
      <c r="E731" s="154"/>
      <c r="F731" s="155"/>
      <c r="G731" s="156"/>
      <c r="H731" s="19" t="str">
        <f t="shared" si="409"/>
        <v/>
      </c>
      <c r="I731" s="157"/>
      <c r="J731" s="19" t="str">
        <f t="shared" si="410"/>
        <v/>
      </c>
      <c r="K731" s="33"/>
      <c r="L731" s="34"/>
      <c r="M731" s="34"/>
      <c r="N731" s="19" t="str">
        <f t="shared" si="411"/>
        <v/>
      </c>
      <c r="O731" s="157"/>
      <c r="P731" s="19" t="str">
        <f t="shared" si="412"/>
        <v/>
      </c>
      <c r="Q731" s="19" t="str">
        <f t="shared" si="413"/>
        <v/>
      </c>
      <c r="R731" s="22"/>
      <c r="S731" s="33"/>
      <c r="T731" s="35" t="str">
        <f>IF(E731="","",Instructions!$B$5)</f>
        <v/>
      </c>
      <c r="U731" s="75" t="str">
        <f>IF(E731="","",Instructions!$C$5)</f>
        <v/>
      </c>
      <c r="V731" s="87" t="str">
        <f t="shared" si="414"/>
        <v/>
      </c>
      <c r="W731" s="72" t="str">
        <f>IF(E731="","",VLOOKUP(D731,Supervisors!$B$9:$F$32,5,FALSE))</f>
        <v/>
      </c>
      <c r="X731" s="72" t="str">
        <f>IF(E731="","",VLOOKUP(D731,Supervisors!$B$9:$G$32,6,FALSE))</f>
        <v/>
      </c>
      <c r="Y731" s="20" t="str">
        <f t="shared" si="415"/>
        <v/>
      </c>
      <c r="Z731" s="20" t="str">
        <f t="shared" si="416"/>
        <v/>
      </c>
      <c r="AA731" s="20" t="str">
        <f t="shared" si="417"/>
        <v/>
      </c>
      <c r="AB731" s="20" t="str">
        <f t="shared" si="418"/>
        <v/>
      </c>
      <c r="AC731" s="20" t="str">
        <f t="shared" si="419"/>
        <v/>
      </c>
      <c r="AD731" s="20" t="str">
        <f t="shared" si="420"/>
        <v/>
      </c>
      <c r="AE731" s="20" t="str">
        <f>IF(E731="","",SUM( INDEX( $H$9, 1) : H731))</f>
        <v/>
      </c>
      <c r="AF731" s="20" t="str">
        <f t="shared" si="421"/>
        <v/>
      </c>
      <c r="AG731" s="20" t="str">
        <f>IF(E731="","",SUM($AF$9:AF731))</f>
        <v/>
      </c>
      <c r="AH731" s="43" t="str">
        <f t="shared" si="422"/>
        <v/>
      </c>
      <c r="AI731" s="20" t="str">
        <f t="shared" si="423"/>
        <v/>
      </c>
      <c r="AJ731" s="20" t="str">
        <f t="shared" si="424"/>
        <v/>
      </c>
      <c r="AK731" s="20" t="str">
        <f t="shared" si="425"/>
        <v/>
      </c>
      <c r="AL731" s="20" t="str">
        <f>IF(E731="","",SUM( INDEX($I$9, 1) : I731))</f>
        <v/>
      </c>
      <c r="AM731" s="20" t="str">
        <f t="shared" si="426"/>
        <v/>
      </c>
      <c r="AN731" s="20" t="str">
        <f>IF(E731="","",SUM( INDEX($AM$9, 1) : AM731))</f>
        <v/>
      </c>
      <c r="AO731" s="43" t="str">
        <f t="shared" si="427"/>
        <v/>
      </c>
      <c r="AP731" s="43" t="str">
        <f t="shared" si="428"/>
        <v/>
      </c>
      <c r="AQ731" s="35" t="str">
        <f t="shared" si="429"/>
        <v/>
      </c>
      <c r="AR731" s="35" t="str">
        <f t="shared" si="430"/>
        <v/>
      </c>
      <c r="AS731" s="35" t="str">
        <f t="shared" si="431"/>
        <v/>
      </c>
      <c r="AT731" s="35" t="str">
        <f t="shared" si="432"/>
        <v/>
      </c>
      <c r="AU731" s="35" t="str">
        <f t="shared" si="433"/>
        <v/>
      </c>
      <c r="AV731" s="35" t="str">
        <f t="shared" si="434"/>
        <v/>
      </c>
      <c r="AW731" s="58" t="str">
        <f t="shared" si="435"/>
        <v/>
      </c>
      <c r="AX731" s="62" t="str">
        <f t="shared" si="436"/>
        <v/>
      </c>
      <c r="AY731" s="62" t="str">
        <f t="shared" si="437"/>
        <v/>
      </c>
      <c r="AZ731" s="62" t="str">
        <f t="shared" si="438"/>
        <v/>
      </c>
      <c r="BA731" s="62" t="str">
        <f t="shared" si="439"/>
        <v/>
      </c>
      <c r="BB731" s="62" t="str">
        <f t="shared" si="440"/>
        <v/>
      </c>
      <c r="BC731" s="62" t="str">
        <f t="shared" si="441"/>
        <v/>
      </c>
      <c r="BD731" s="69" t="str">
        <f t="shared" si="442"/>
        <v/>
      </c>
      <c r="BE731" s="69" t="str">
        <f t="shared" si="443"/>
        <v/>
      </c>
      <c r="BF731" s="69" t="str">
        <f>IF(Z731=Z732,"",SUM(AW$9:AW731)-SUM(BF$9:BF730))</f>
        <v/>
      </c>
      <c r="BG731" s="12">
        <f t="shared" si="408"/>
        <v>723</v>
      </c>
    </row>
    <row r="732" spans="1:59" ht="20.100000000000001" customHeight="1">
      <c r="A732" s="13">
        <f t="shared" si="407"/>
        <v>724</v>
      </c>
      <c r="B732" s="153"/>
      <c r="C732" s="33"/>
      <c r="D732" s="33"/>
      <c r="E732" s="154"/>
      <c r="F732" s="155"/>
      <c r="G732" s="156"/>
      <c r="H732" s="19" t="str">
        <f t="shared" si="409"/>
        <v/>
      </c>
      <c r="I732" s="157"/>
      <c r="J732" s="19" t="str">
        <f t="shared" si="410"/>
        <v/>
      </c>
      <c r="K732" s="33"/>
      <c r="L732" s="34"/>
      <c r="M732" s="34"/>
      <c r="N732" s="19" t="str">
        <f t="shared" si="411"/>
        <v/>
      </c>
      <c r="O732" s="157"/>
      <c r="P732" s="19" t="str">
        <f t="shared" si="412"/>
        <v/>
      </c>
      <c r="Q732" s="19" t="str">
        <f t="shared" si="413"/>
        <v/>
      </c>
      <c r="R732" s="22"/>
      <c r="S732" s="33"/>
      <c r="T732" s="35" t="str">
        <f>IF(E732="","",Instructions!$B$5)</f>
        <v/>
      </c>
      <c r="U732" s="75" t="str">
        <f>IF(E732="","",Instructions!$C$5)</f>
        <v/>
      </c>
      <c r="V732" s="87" t="str">
        <f t="shared" si="414"/>
        <v/>
      </c>
      <c r="W732" s="72" t="str">
        <f>IF(E732="","",VLOOKUP(D732,Supervisors!$B$9:$F$32,5,FALSE))</f>
        <v/>
      </c>
      <c r="X732" s="72" t="str">
        <f>IF(E732="","",VLOOKUP(D732,Supervisors!$B$9:$G$32,6,FALSE))</f>
        <v/>
      </c>
      <c r="Y732" s="20" t="str">
        <f t="shared" si="415"/>
        <v/>
      </c>
      <c r="Z732" s="20" t="str">
        <f t="shared" si="416"/>
        <v/>
      </c>
      <c r="AA732" s="20" t="str">
        <f t="shared" si="417"/>
        <v/>
      </c>
      <c r="AB732" s="20" t="str">
        <f t="shared" si="418"/>
        <v/>
      </c>
      <c r="AC732" s="20" t="str">
        <f t="shared" si="419"/>
        <v/>
      </c>
      <c r="AD732" s="20" t="str">
        <f t="shared" si="420"/>
        <v/>
      </c>
      <c r="AE732" s="20" t="str">
        <f>IF(E732="","",SUM( INDEX( $H$9, 1) : H732))</f>
        <v/>
      </c>
      <c r="AF732" s="20" t="str">
        <f t="shared" si="421"/>
        <v/>
      </c>
      <c r="AG732" s="20" t="str">
        <f>IF(E732="","",SUM($AF$9:AF732))</f>
        <v/>
      </c>
      <c r="AH732" s="43" t="str">
        <f t="shared" si="422"/>
        <v/>
      </c>
      <c r="AI732" s="20" t="str">
        <f t="shared" si="423"/>
        <v/>
      </c>
      <c r="AJ732" s="20" t="str">
        <f t="shared" si="424"/>
        <v/>
      </c>
      <c r="AK732" s="20" t="str">
        <f t="shared" si="425"/>
        <v/>
      </c>
      <c r="AL732" s="20" t="str">
        <f>IF(E732="","",SUM( INDEX($I$9, 1) : I732))</f>
        <v/>
      </c>
      <c r="AM732" s="20" t="str">
        <f t="shared" si="426"/>
        <v/>
      </c>
      <c r="AN732" s="20" t="str">
        <f>IF(E732="","",SUM( INDEX($AM$9, 1) : AM732))</f>
        <v/>
      </c>
      <c r="AO732" s="43" t="str">
        <f t="shared" si="427"/>
        <v/>
      </c>
      <c r="AP732" s="43" t="str">
        <f t="shared" si="428"/>
        <v/>
      </c>
      <c r="AQ732" s="35" t="str">
        <f t="shared" si="429"/>
        <v/>
      </c>
      <c r="AR732" s="35" t="str">
        <f t="shared" si="430"/>
        <v/>
      </c>
      <c r="AS732" s="35" t="str">
        <f t="shared" si="431"/>
        <v/>
      </c>
      <c r="AT732" s="35" t="str">
        <f t="shared" si="432"/>
        <v/>
      </c>
      <c r="AU732" s="35" t="str">
        <f t="shared" si="433"/>
        <v/>
      </c>
      <c r="AV732" s="35" t="str">
        <f t="shared" si="434"/>
        <v/>
      </c>
      <c r="AW732" s="58" t="str">
        <f t="shared" si="435"/>
        <v/>
      </c>
      <c r="AX732" s="62" t="str">
        <f t="shared" si="436"/>
        <v/>
      </c>
      <c r="AY732" s="62" t="str">
        <f t="shared" si="437"/>
        <v/>
      </c>
      <c r="AZ732" s="62" t="str">
        <f t="shared" si="438"/>
        <v/>
      </c>
      <c r="BA732" s="62" t="str">
        <f t="shared" si="439"/>
        <v/>
      </c>
      <c r="BB732" s="62" t="str">
        <f t="shared" si="440"/>
        <v/>
      </c>
      <c r="BC732" s="62" t="str">
        <f t="shared" si="441"/>
        <v/>
      </c>
      <c r="BD732" s="69" t="str">
        <f t="shared" si="442"/>
        <v/>
      </c>
      <c r="BE732" s="69" t="str">
        <f t="shared" si="443"/>
        <v/>
      </c>
      <c r="BF732" s="69" t="str">
        <f>IF(Z732=Z733,"",SUM(AW$9:AW732)-SUM(BF$9:BF731))</f>
        <v/>
      </c>
      <c r="BG732" s="12">
        <f t="shared" si="408"/>
        <v>724</v>
      </c>
    </row>
    <row r="733" spans="1:59" ht="20.100000000000001" customHeight="1">
      <c r="A733" s="13">
        <f t="shared" si="407"/>
        <v>725</v>
      </c>
      <c r="B733" s="153"/>
      <c r="C733" s="33"/>
      <c r="D733" s="33"/>
      <c r="E733" s="154"/>
      <c r="F733" s="155"/>
      <c r="G733" s="156"/>
      <c r="H733" s="19" t="str">
        <f t="shared" si="409"/>
        <v/>
      </c>
      <c r="I733" s="157"/>
      <c r="J733" s="19" t="str">
        <f t="shared" si="410"/>
        <v/>
      </c>
      <c r="K733" s="33"/>
      <c r="L733" s="34"/>
      <c r="M733" s="34"/>
      <c r="N733" s="19" t="str">
        <f t="shared" si="411"/>
        <v/>
      </c>
      <c r="O733" s="157"/>
      <c r="P733" s="19" t="str">
        <f t="shared" si="412"/>
        <v/>
      </c>
      <c r="Q733" s="19" t="str">
        <f t="shared" si="413"/>
        <v/>
      </c>
      <c r="R733" s="22"/>
      <c r="S733" s="33"/>
      <c r="T733" s="35" t="str">
        <f>IF(E733="","",Instructions!$B$5)</f>
        <v/>
      </c>
      <c r="U733" s="75" t="str">
        <f>IF(E733="","",Instructions!$C$5)</f>
        <v/>
      </c>
      <c r="V733" s="87" t="str">
        <f t="shared" si="414"/>
        <v/>
      </c>
      <c r="W733" s="72" t="str">
        <f>IF(E733="","",VLOOKUP(D733,Supervisors!$B$9:$F$32,5,FALSE))</f>
        <v/>
      </c>
      <c r="X733" s="72" t="str">
        <f>IF(E733="","",VLOOKUP(D733,Supervisors!$B$9:$G$32,6,FALSE))</f>
        <v/>
      </c>
      <c r="Y733" s="20" t="str">
        <f t="shared" si="415"/>
        <v/>
      </c>
      <c r="Z733" s="20" t="str">
        <f t="shared" si="416"/>
        <v/>
      </c>
      <c r="AA733" s="20" t="str">
        <f t="shared" si="417"/>
        <v/>
      </c>
      <c r="AB733" s="20" t="str">
        <f t="shared" si="418"/>
        <v/>
      </c>
      <c r="AC733" s="20" t="str">
        <f t="shared" si="419"/>
        <v/>
      </c>
      <c r="AD733" s="20" t="str">
        <f t="shared" si="420"/>
        <v/>
      </c>
      <c r="AE733" s="20" t="str">
        <f>IF(E733="","",SUM( INDEX( $H$9, 1) : H733))</f>
        <v/>
      </c>
      <c r="AF733" s="20" t="str">
        <f t="shared" si="421"/>
        <v/>
      </c>
      <c r="AG733" s="20" t="str">
        <f>IF(E733="","",SUM($AF$9:AF733))</f>
        <v/>
      </c>
      <c r="AH733" s="43" t="str">
        <f t="shared" si="422"/>
        <v/>
      </c>
      <c r="AI733" s="20" t="str">
        <f t="shared" si="423"/>
        <v/>
      </c>
      <c r="AJ733" s="20" t="str">
        <f t="shared" si="424"/>
        <v/>
      </c>
      <c r="AK733" s="20" t="str">
        <f t="shared" si="425"/>
        <v/>
      </c>
      <c r="AL733" s="20" t="str">
        <f>IF(E733="","",SUM( INDEX($I$9, 1) : I733))</f>
        <v/>
      </c>
      <c r="AM733" s="20" t="str">
        <f t="shared" si="426"/>
        <v/>
      </c>
      <c r="AN733" s="20" t="str">
        <f>IF(E733="","",SUM( INDEX($AM$9, 1) : AM733))</f>
        <v/>
      </c>
      <c r="AO733" s="43" t="str">
        <f t="shared" si="427"/>
        <v/>
      </c>
      <c r="AP733" s="43" t="str">
        <f t="shared" si="428"/>
        <v/>
      </c>
      <c r="AQ733" s="35" t="str">
        <f t="shared" si="429"/>
        <v/>
      </c>
      <c r="AR733" s="35" t="str">
        <f t="shared" si="430"/>
        <v/>
      </c>
      <c r="AS733" s="35" t="str">
        <f t="shared" si="431"/>
        <v/>
      </c>
      <c r="AT733" s="35" t="str">
        <f t="shared" si="432"/>
        <v/>
      </c>
      <c r="AU733" s="35" t="str">
        <f t="shared" si="433"/>
        <v/>
      </c>
      <c r="AV733" s="35" t="str">
        <f t="shared" si="434"/>
        <v/>
      </c>
      <c r="AW733" s="58" t="str">
        <f t="shared" si="435"/>
        <v/>
      </c>
      <c r="AX733" s="62" t="str">
        <f t="shared" si="436"/>
        <v/>
      </c>
      <c r="AY733" s="62" t="str">
        <f t="shared" si="437"/>
        <v/>
      </c>
      <c r="AZ733" s="62" t="str">
        <f t="shared" si="438"/>
        <v/>
      </c>
      <c r="BA733" s="62" t="str">
        <f t="shared" si="439"/>
        <v/>
      </c>
      <c r="BB733" s="62" t="str">
        <f t="shared" si="440"/>
        <v/>
      </c>
      <c r="BC733" s="62" t="str">
        <f t="shared" si="441"/>
        <v/>
      </c>
      <c r="BD733" s="69" t="str">
        <f t="shared" si="442"/>
        <v/>
      </c>
      <c r="BE733" s="69" t="str">
        <f t="shared" si="443"/>
        <v/>
      </c>
      <c r="BF733" s="69" t="str">
        <f>IF(Z733=Z734,"",SUM(AW$9:AW733)-SUM(BF$9:BF732))</f>
        <v/>
      </c>
      <c r="BG733" s="12">
        <f t="shared" si="408"/>
        <v>725</v>
      </c>
    </row>
    <row r="734" spans="1:59" ht="20.100000000000001" customHeight="1">
      <c r="A734" s="13">
        <f t="shared" si="407"/>
        <v>726</v>
      </c>
      <c r="B734" s="153"/>
      <c r="C734" s="33"/>
      <c r="D734" s="33"/>
      <c r="E734" s="154"/>
      <c r="F734" s="155"/>
      <c r="G734" s="156"/>
      <c r="H734" s="19" t="str">
        <f t="shared" si="409"/>
        <v/>
      </c>
      <c r="I734" s="157"/>
      <c r="J734" s="19" t="str">
        <f t="shared" si="410"/>
        <v/>
      </c>
      <c r="K734" s="33"/>
      <c r="L734" s="34"/>
      <c r="M734" s="34"/>
      <c r="N734" s="19" t="str">
        <f t="shared" si="411"/>
        <v/>
      </c>
      <c r="O734" s="157"/>
      <c r="P734" s="19" t="str">
        <f t="shared" si="412"/>
        <v/>
      </c>
      <c r="Q734" s="19" t="str">
        <f t="shared" si="413"/>
        <v/>
      </c>
      <c r="R734" s="22"/>
      <c r="S734" s="33"/>
      <c r="T734" s="35" t="str">
        <f>IF(E734="","",Instructions!$B$5)</f>
        <v/>
      </c>
      <c r="U734" s="75" t="str">
        <f>IF(E734="","",Instructions!$C$5)</f>
        <v/>
      </c>
      <c r="V734" s="87" t="str">
        <f t="shared" si="414"/>
        <v/>
      </c>
      <c r="W734" s="72" t="str">
        <f>IF(E734="","",VLOOKUP(D734,Supervisors!$B$9:$F$32,5,FALSE))</f>
        <v/>
      </c>
      <c r="X734" s="72" t="str">
        <f>IF(E734="","",VLOOKUP(D734,Supervisors!$B$9:$G$32,6,FALSE))</f>
        <v/>
      </c>
      <c r="Y734" s="20" t="str">
        <f t="shared" si="415"/>
        <v/>
      </c>
      <c r="Z734" s="20" t="str">
        <f t="shared" si="416"/>
        <v/>
      </c>
      <c r="AA734" s="20" t="str">
        <f t="shared" si="417"/>
        <v/>
      </c>
      <c r="AB734" s="20" t="str">
        <f t="shared" si="418"/>
        <v/>
      </c>
      <c r="AC734" s="20" t="str">
        <f t="shared" si="419"/>
        <v/>
      </c>
      <c r="AD734" s="20" t="str">
        <f t="shared" si="420"/>
        <v/>
      </c>
      <c r="AE734" s="20" t="str">
        <f>IF(E734="","",SUM( INDEX( $H$9, 1) : H734))</f>
        <v/>
      </c>
      <c r="AF734" s="20" t="str">
        <f t="shared" si="421"/>
        <v/>
      </c>
      <c r="AG734" s="20" t="str">
        <f>IF(E734="","",SUM($AF$9:AF734))</f>
        <v/>
      </c>
      <c r="AH734" s="43" t="str">
        <f t="shared" si="422"/>
        <v/>
      </c>
      <c r="AI734" s="20" t="str">
        <f t="shared" si="423"/>
        <v/>
      </c>
      <c r="AJ734" s="20" t="str">
        <f t="shared" si="424"/>
        <v/>
      </c>
      <c r="AK734" s="20" t="str">
        <f t="shared" si="425"/>
        <v/>
      </c>
      <c r="AL734" s="20" t="str">
        <f>IF(E734="","",SUM( INDEX($I$9, 1) : I734))</f>
        <v/>
      </c>
      <c r="AM734" s="20" t="str">
        <f t="shared" si="426"/>
        <v/>
      </c>
      <c r="AN734" s="20" t="str">
        <f>IF(E734="","",SUM( INDEX($AM$9, 1) : AM734))</f>
        <v/>
      </c>
      <c r="AO734" s="43" t="str">
        <f t="shared" si="427"/>
        <v/>
      </c>
      <c r="AP734" s="43" t="str">
        <f t="shared" si="428"/>
        <v/>
      </c>
      <c r="AQ734" s="35" t="str">
        <f t="shared" si="429"/>
        <v/>
      </c>
      <c r="AR734" s="35" t="str">
        <f t="shared" si="430"/>
        <v/>
      </c>
      <c r="AS734" s="35" t="str">
        <f t="shared" si="431"/>
        <v/>
      </c>
      <c r="AT734" s="35" t="str">
        <f t="shared" si="432"/>
        <v/>
      </c>
      <c r="AU734" s="35" t="str">
        <f t="shared" si="433"/>
        <v/>
      </c>
      <c r="AV734" s="35" t="str">
        <f t="shared" si="434"/>
        <v/>
      </c>
      <c r="AW734" s="58" t="str">
        <f t="shared" si="435"/>
        <v/>
      </c>
      <c r="AX734" s="62" t="str">
        <f t="shared" si="436"/>
        <v/>
      </c>
      <c r="AY734" s="62" t="str">
        <f t="shared" si="437"/>
        <v/>
      </c>
      <c r="AZ734" s="62" t="str">
        <f t="shared" si="438"/>
        <v/>
      </c>
      <c r="BA734" s="62" t="str">
        <f t="shared" si="439"/>
        <v/>
      </c>
      <c r="BB734" s="62" t="str">
        <f t="shared" si="440"/>
        <v/>
      </c>
      <c r="BC734" s="62" t="str">
        <f t="shared" si="441"/>
        <v/>
      </c>
      <c r="BD734" s="69" t="str">
        <f t="shared" si="442"/>
        <v/>
      </c>
      <c r="BE734" s="69" t="str">
        <f t="shared" si="443"/>
        <v/>
      </c>
      <c r="BF734" s="69" t="str">
        <f>IF(Z734=Z735,"",SUM(AW$9:AW734)-SUM(BF$9:BF733))</f>
        <v/>
      </c>
      <c r="BG734" s="12">
        <f t="shared" si="408"/>
        <v>726</v>
      </c>
    </row>
    <row r="735" spans="1:59" ht="20.100000000000001" customHeight="1">
      <c r="A735" s="13">
        <f t="shared" si="407"/>
        <v>727</v>
      </c>
      <c r="B735" s="153"/>
      <c r="C735" s="33"/>
      <c r="D735" s="33"/>
      <c r="E735" s="154"/>
      <c r="F735" s="155"/>
      <c r="G735" s="156"/>
      <c r="H735" s="19" t="str">
        <f t="shared" si="409"/>
        <v/>
      </c>
      <c r="I735" s="157"/>
      <c r="J735" s="19" t="str">
        <f t="shared" si="410"/>
        <v/>
      </c>
      <c r="K735" s="33"/>
      <c r="L735" s="34"/>
      <c r="M735" s="34"/>
      <c r="N735" s="19" t="str">
        <f t="shared" si="411"/>
        <v/>
      </c>
      <c r="O735" s="157"/>
      <c r="P735" s="19" t="str">
        <f t="shared" si="412"/>
        <v/>
      </c>
      <c r="Q735" s="19" t="str">
        <f t="shared" si="413"/>
        <v/>
      </c>
      <c r="R735" s="22"/>
      <c r="S735" s="33"/>
      <c r="T735" s="35" t="str">
        <f>IF(E735="","",Instructions!$B$5)</f>
        <v/>
      </c>
      <c r="U735" s="75" t="str">
        <f>IF(E735="","",Instructions!$C$5)</f>
        <v/>
      </c>
      <c r="V735" s="87" t="str">
        <f t="shared" si="414"/>
        <v/>
      </c>
      <c r="W735" s="72" t="str">
        <f>IF(E735="","",VLOOKUP(D735,Supervisors!$B$9:$F$32,5,FALSE))</f>
        <v/>
      </c>
      <c r="X735" s="72" t="str">
        <f>IF(E735="","",VLOOKUP(D735,Supervisors!$B$9:$G$32,6,FALSE))</f>
        <v/>
      </c>
      <c r="Y735" s="20" t="str">
        <f t="shared" si="415"/>
        <v/>
      </c>
      <c r="Z735" s="20" t="str">
        <f t="shared" si="416"/>
        <v/>
      </c>
      <c r="AA735" s="20" t="str">
        <f t="shared" si="417"/>
        <v/>
      </c>
      <c r="AB735" s="20" t="str">
        <f t="shared" si="418"/>
        <v/>
      </c>
      <c r="AC735" s="20" t="str">
        <f t="shared" si="419"/>
        <v/>
      </c>
      <c r="AD735" s="20" t="str">
        <f t="shared" si="420"/>
        <v/>
      </c>
      <c r="AE735" s="20" t="str">
        <f>IF(E735="","",SUM( INDEX( $H$9, 1) : H735))</f>
        <v/>
      </c>
      <c r="AF735" s="20" t="str">
        <f t="shared" si="421"/>
        <v/>
      </c>
      <c r="AG735" s="20" t="str">
        <f>IF(E735="","",SUM($AF$9:AF735))</f>
        <v/>
      </c>
      <c r="AH735" s="43" t="str">
        <f t="shared" si="422"/>
        <v/>
      </c>
      <c r="AI735" s="20" t="str">
        <f t="shared" si="423"/>
        <v/>
      </c>
      <c r="AJ735" s="20" t="str">
        <f t="shared" si="424"/>
        <v/>
      </c>
      <c r="AK735" s="20" t="str">
        <f t="shared" si="425"/>
        <v/>
      </c>
      <c r="AL735" s="20" t="str">
        <f>IF(E735="","",SUM( INDEX($I$9, 1) : I735))</f>
        <v/>
      </c>
      <c r="AM735" s="20" t="str">
        <f t="shared" si="426"/>
        <v/>
      </c>
      <c r="AN735" s="20" t="str">
        <f>IF(E735="","",SUM( INDEX($AM$9, 1) : AM735))</f>
        <v/>
      </c>
      <c r="AO735" s="43" t="str">
        <f t="shared" si="427"/>
        <v/>
      </c>
      <c r="AP735" s="43" t="str">
        <f t="shared" si="428"/>
        <v/>
      </c>
      <c r="AQ735" s="35" t="str">
        <f t="shared" si="429"/>
        <v/>
      </c>
      <c r="AR735" s="35" t="str">
        <f t="shared" si="430"/>
        <v/>
      </c>
      <c r="AS735" s="35" t="str">
        <f t="shared" si="431"/>
        <v/>
      </c>
      <c r="AT735" s="35" t="str">
        <f t="shared" si="432"/>
        <v/>
      </c>
      <c r="AU735" s="35" t="str">
        <f t="shared" si="433"/>
        <v/>
      </c>
      <c r="AV735" s="35" t="str">
        <f t="shared" si="434"/>
        <v/>
      </c>
      <c r="AW735" s="58" t="str">
        <f t="shared" si="435"/>
        <v/>
      </c>
      <c r="AX735" s="62" t="str">
        <f t="shared" si="436"/>
        <v/>
      </c>
      <c r="AY735" s="62" t="str">
        <f t="shared" si="437"/>
        <v/>
      </c>
      <c r="AZ735" s="62" t="str">
        <f t="shared" si="438"/>
        <v/>
      </c>
      <c r="BA735" s="62" t="str">
        <f t="shared" si="439"/>
        <v/>
      </c>
      <c r="BB735" s="62" t="str">
        <f t="shared" si="440"/>
        <v/>
      </c>
      <c r="BC735" s="62" t="str">
        <f t="shared" si="441"/>
        <v/>
      </c>
      <c r="BD735" s="69" t="str">
        <f t="shared" si="442"/>
        <v/>
      </c>
      <c r="BE735" s="69" t="str">
        <f t="shared" si="443"/>
        <v/>
      </c>
      <c r="BF735" s="69" t="str">
        <f>IF(Z735=Z736,"",SUM(AW$9:AW735)-SUM(BF$9:BF734))</f>
        <v/>
      </c>
      <c r="BG735" s="12">
        <f t="shared" si="408"/>
        <v>727</v>
      </c>
    </row>
    <row r="736" spans="1:59" ht="20.100000000000001" customHeight="1">
      <c r="A736" s="13">
        <f t="shared" si="407"/>
        <v>728</v>
      </c>
      <c r="B736" s="153"/>
      <c r="C736" s="33"/>
      <c r="D736" s="33"/>
      <c r="E736" s="154"/>
      <c r="F736" s="155"/>
      <c r="G736" s="156"/>
      <c r="H736" s="19" t="str">
        <f t="shared" si="409"/>
        <v/>
      </c>
      <c r="I736" s="157"/>
      <c r="J736" s="19" t="str">
        <f t="shared" si="410"/>
        <v/>
      </c>
      <c r="K736" s="33"/>
      <c r="L736" s="34"/>
      <c r="M736" s="34"/>
      <c r="N736" s="19" t="str">
        <f t="shared" si="411"/>
        <v/>
      </c>
      <c r="O736" s="157"/>
      <c r="P736" s="19" t="str">
        <f t="shared" si="412"/>
        <v/>
      </c>
      <c r="Q736" s="19" t="str">
        <f t="shared" si="413"/>
        <v/>
      </c>
      <c r="R736" s="22"/>
      <c r="S736" s="33"/>
      <c r="T736" s="35" t="str">
        <f>IF(E736="","",Instructions!$B$5)</f>
        <v/>
      </c>
      <c r="U736" s="75" t="str">
        <f>IF(E736="","",Instructions!$C$5)</f>
        <v/>
      </c>
      <c r="V736" s="87" t="str">
        <f t="shared" si="414"/>
        <v/>
      </c>
      <c r="W736" s="72" t="str">
        <f>IF(E736="","",VLOOKUP(D736,Supervisors!$B$9:$F$32,5,FALSE))</f>
        <v/>
      </c>
      <c r="X736" s="72" t="str">
        <f>IF(E736="","",VLOOKUP(D736,Supervisors!$B$9:$G$32,6,FALSE))</f>
        <v/>
      </c>
      <c r="Y736" s="20" t="str">
        <f t="shared" si="415"/>
        <v/>
      </c>
      <c r="Z736" s="20" t="str">
        <f t="shared" si="416"/>
        <v/>
      </c>
      <c r="AA736" s="20" t="str">
        <f t="shared" si="417"/>
        <v/>
      </c>
      <c r="AB736" s="20" t="str">
        <f t="shared" si="418"/>
        <v/>
      </c>
      <c r="AC736" s="20" t="str">
        <f t="shared" si="419"/>
        <v/>
      </c>
      <c r="AD736" s="20" t="str">
        <f t="shared" si="420"/>
        <v/>
      </c>
      <c r="AE736" s="20" t="str">
        <f>IF(E736="","",SUM( INDEX( $H$9, 1) : H736))</f>
        <v/>
      </c>
      <c r="AF736" s="20" t="str">
        <f t="shared" si="421"/>
        <v/>
      </c>
      <c r="AG736" s="20" t="str">
        <f>IF(E736="","",SUM($AF$9:AF736))</f>
        <v/>
      </c>
      <c r="AH736" s="43" t="str">
        <f t="shared" si="422"/>
        <v/>
      </c>
      <c r="AI736" s="20" t="str">
        <f t="shared" si="423"/>
        <v/>
      </c>
      <c r="AJ736" s="20" t="str">
        <f t="shared" si="424"/>
        <v/>
      </c>
      <c r="AK736" s="20" t="str">
        <f t="shared" si="425"/>
        <v/>
      </c>
      <c r="AL736" s="20" t="str">
        <f>IF(E736="","",SUM( INDEX($I$9, 1) : I736))</f>
        <v/>
      </c>
      <c r="AM736" s="20" t="str">
        <f t="shared" si="426"/>
        <v/>
      </c>
      <c r="AN736" s="20" t="str">
        <f>IF(E736="","",SUM( INDEX($AM$9, 1) : AM736))</f>
        <v/>
      </c>
      <c r="AO736" s="43" t="str">
        <f t="shared" si="427"/>
        <v/>
      </c>
      <c r="AP736" s="43" t="str">
        <f t="shared" si="428"/>
        <v/>
      </c>
      <c r="AQ736" s="35" t="str">
        <f t="shared" si="429"/>
        <v/>
      </c>
      <c r="AR736" s="35" t="str">
        <f t="shared" si="430"/>
        <v/>
      </c>
      <c r="AS736" s="35" t="str">
        <f t="shared" si="431"/>
        <v/>
      </c>
      <c r="AT736" s="35" t="str">
        <f t="shared" si="432"/>
        <v/>
      </c>
      <c r="AU736" s="35" t="str">
        <f t="shared" si="433"/>
        <v/>
      </c>
      <c r="AV736" s="35" t="str">
        <f t="shared" si="434"/>
        <v/>
      </c>
      <c r="AW736" s="58" t="str">
        <f t="shared" si="435"/>
        <v/>
      </c>
      <c r="AX736" s="62" t="str">
        <f t="shared" si="436"/>
        <v/>
      </c>
      <c r="AY736" s="62" t="str">
        <f t="shared" si="437"/>
        <v/>
      </c>
      <c r="AZ736" s="62" t="str">
        <f t="shared" si="438"/>
        <v/>
      </c>
      <c r="BA736" s="62" t="str">
        <f t="shared" si="439"/>
        <v/>
      </c>
      <c r="BB736" s="62" t="str">
        <f t="shared" si="440"/>
        <v/>
      </c>
      <c r="BC736" s="62" t="str">
        <f t="shared" si="441"/>
        <v/>
      </c>
      <c r="BD736" s="69" t="str">
        <f t="shared" si="442"/>
        <v/>
      </c>
      <c r="BE736" s="69" t="str">
        <f t="shared" si="443"/>
        <v/>
      </c>
      <c r="BF736" s="69" t="str">
        <f>IF(Z736=Z737,"",SUM(AW$9:AW736)-SUM(BF$9:BF735))</f>
        <v/>
      </c>
      <c r="BG736" s="12">
        <f t="shared" si="408"/>
        <v>728</v>
      </c>
    </row>
    <row r="737" spans="1:59" ht="20.100000000000001" customHeight="1">
      <c r="A737" s="13">
        <f t="shared" si="407"/>
        <v>729</v>
      </c>
      <c r="B737" s="153"/>
      <c r="C737" s="33"/>
      <c r="D737" s="33"/>
      <c r="E737" s="154"/>
      <c r="F737" s="155"/>
      <c r="G737" s="156"/>
      <c r="H737" s="19" t="str">
        <f t="shared" si="409"/>
        <v/>
      </c>
      <c r="I737" s="157"/>
      <c r="J737" s="19" t="str">
        <f t="shared" si="410"/>
        <v/>
      </c>
      <c r="K737" s="33"/>
      <c r="L737" s="34"/>
      <c r="M737" s="34"/>
      <c r="N737" s="19" t="str">
        <f t="shared" si="411"/>
        <v/>
      </c>
      <c r="O737" s="157"/>
      <c r="P737" s="19" t="str">
        <f t="shared" si="412"/>
        <v/>
      </c>
      <c r="Q737" s="19" t="str">
        <f t="shared" si="413"/>
        <v/>
      </c>
      <c r="R737" s="22"/>
      <c r="S737" s="33"/>
      <c r="T737" s="35" t="str">
        <f>IF(E737="","",Instructions!$B$5)</f>
        <v/>
      </c>
      <c r="U737" s="75" t="str">
        <f>IF(E737="","",Instructions!$C$5)</f>
        <v/>
      </c>
      <c r="V737" s="87" t="str">
        <f t="shared" si="414"/>
        <v/>
      </c>
      <c r="W737" s="72" t="str">
        <f>IF(E737="","",VLOOKUP(D737,Supervisors!$B$9:$F$32,5,FALSE))</f>
        <v/>
      </c>
      <c r="X737" s="72" t="str">
        <f>IF(E737="","",VLOOKUP(D737,Supervisors!$B$9:$G$32,6,FALSE))</f>
        <v/>
      </c>
      <c r="Y737" s="20" t="str">
        <f t="shared" si="415"/>
        <v/>
      </c>
      <c r="Z737" s="20" t="str">
        <f t="shared" si="416"/>
        <v/>
      </c>
      <c r="AA737" s="20" t="str">
        <f t="shared" si="417"/>
        <v/>
      </c>
      <c r="AB737" s="20" t="str">
        <f t="shared" si="418"/>
        <v/>
      </c>
      <c r="AC737" s="20" t="str">
        <f t="shared" si="419"/>
        <v/>
      </c>
      <c r="AD737" s="20" t="str">
        <f t="shared" si="420"/>
        <v/>
      </c>
      <c r="AE737" s="20" t="str">
        <f>IF(E737="","",SUM( INDEX( $H$9, 1) : H737))</f>
        <v/>
      </c>
      <c r="AF737" s="20" t="str">
        <f t="shared" si="421"/>
        <v/>
      </c>
      <c r="AG737" s="20" t="str">
        <f>IF(E737="","",SUM($AF$9:AF737))</f>
        <v/>
      </c>
      <c r="AH737" s="43" t="str">
        <f t="shared" si="422"/>
        <v/>
      </c>
      <c r="AI737" s="20" t="str">
        <f t="shared" si="423"/>
        <v/>
      </c>
      <c r="AJ737" s="20" t="str">
        <f t="shared" si="424"/>
        <v/>
      </c>
      <c r="AK737" s="20" t="str">
        <f t="shared" si="425"/>
        <v/>
      </c>
      <c r="AL737" s="20" t="str">
        <f>IF(E737="","",SUM( INDEX($I$9, 1) : I737))</f>
        <v/>
      </c>
      <c r="AM737" s="20" t="str">
        <f t="shared" si="426"/>
        <v/>
      </c>
      <c r="AN737" s="20" t="str">
        <f>IF(E737="","",SUM( INDEX($AM$9, 1) : AM737))</f>
        <v/>
      </c>
      <c r="AO737" s="43" t="str">
        <f t="shared" si="427"/>
        <v/>
      </c>
      <c r="AP737" s="43" t="str">
        <f t="shared" si="428"/>
        <v/>
      </c>
      <c r="AQ737" s="35" t="str">
        <f t="shared" si="429"/>
        <v/>
      </c>
      <c r="AR737" s="35" t="str">
        <f t="shared" si="430"/>
        <v/>
      </c>
      <c r="AS737" s="35" t="str">
        <f t="shared" si="431"/>
        <v/>
      </c>
      <c r="AT737" s="35" t="str">
        <f t="shared" si="432"/>
        <v/>
      </c>
      <c r="AU737" s="35" t="str">
        <f t="shared" si="433"/>
        <v/>
      </c>
      <c r="AV737" s="35" t="str">
        <f t="shared" si="434"/>
        <v/>
      </c>
      <c r="AW737" s="58" t="str">
        <f t="shared" si="435"/>
        <v/>
      </c>
      <c r="AX737" s="62" t="str">
        <f t="shared" si="436"/>
        <v/>
      </c>
      <c r="AY737" s="62" t="str">
        <f t="shared" si="437"/>
        <v/>
      </c>
      <c r="AZ737" s="62" t="str">
        <f t="shared" si="438"/>
        <v/>
      </c>
      <c r="BA737" s="62" t="str">
        <f t="shared" si="439"/>
        <v/>
      </c>
      <c r="BB737" s="62" t="str">
        <f t="shared" si="440"/>
        <v/>
      </c>
      <c r="BC737" s="62" t="str">
        <f t="shared" si="441"/>
        <v/>
      </c>
      <c r="BD737" s="69" t="str">
        <f t="shared" si="442"/>
        <v/>
      </c>
      <c r="BE737" s="69" t="str">
        <f t="shared" si="443"/>
        <v/>
      </c>
      <c r="BF737" s="69" t="str">
        <f>IF(Z737=Z738,"",SUM(AW$9:AW737)-SUM(BF$9:BF736))</f>
        <v/>
      </c>
      <c r="BG737" s="12">
        <f t="shared" si="408"/>
        <v>729</v>
      </c>
    </row>
    <row r="738" spans="1:59" ht="20.100000000000001" customHeight="1">
      <c r="A738" s="13">
        <f t="shared" ref="A738:A801" si="444">ROW()-8</f>
        <v>730</v>
      </c>
      <c r="B738" s="153"/>
      <c r="C738" s="33"/>
      <c r="D738" s="33"/>
      <c r="E738" s="154"/>
      <c r="F738" s="155"/>
      <c r="G738" s="156"/>
      <c r="H738" s="19" t="str">
        <f t="shared" si="409"/>
        <v/>
      </c>
      <c r="I738" s="157"/>
      <c r="J738" s="19" t="str">
        <f t="shared" si="410"/>
        <v/>
      </c>
      <c r="K738" s="33"/>
      <c r="L738" s="34"/>
      <c r="M738" s="34"/>
      <c r="N738" s="19" t="str">
        <f t="shared" si="411"/>
        <v/>
      </c>
      <c r="O738" s="157"/>
      <c r="P738" s="19" t="str">
        <f t="shared" si="412"/>
        <v/>
      </c>
      <c r="Q738" s="19" t="str">
        <f t="shared" si="413"/>
        <v/>
      </c>
      <c r="R738" s="22"/>
      <c r="S738" s="33"/>
      <c r="T738" s="35" t="str">
        <f>IF(E738="","",Instructions!$B$5)</f>
        <v/>
      </c>
      <c r="U738" s="75" t="str">
        <f>IF(E738="","",Instructions!$C$5)</f>
        <v/>
      </c>
      <c r="V738" s="87" t="str">
        <f t="shared" si="414"/>
        <v/>
      </c>
      <c r="W738" s="72" t="str">
        <f>IF(E738="","",VLOOKUP(D738,Supervisors!$B$9:$F$32,5,FALSE))</f>
        <v/>
      </c>
      <c r="X738" s="72" t="str">
        <f>IF(E738="","",VLOOKUP(D738,Supervisors!$B$9:$G$32,6,FALSE))</f>
        <v/>
      </c>
      <c r="Y738" s="20" t="str">
        <f t="shared" si="415"/>
        <v/>
      </c>
      <c r="Z738" s="20" t="str">
        <f t="shared" si="416"/>
        <v/>
      </c>
      <c r="AA738" s="20" t="str">
        <f t="shared" si="417"/>
        <v/>
      </c>
      <c r="AB738" s="20" t="str">
        <f t="shared" si="418"/>
        <v/>
      </c>
      <c r="AC738" s="20" t="str">
        <f t="shared" si="419"/>
        <v/>
      </c>
      <c r="AD738" s="20" t="str">
        <f t="shared" si="420"/>
        <v/>
      </c>
      <c r="AE738" s="20" t="str">
        <f>IF(E738="","",SUM( INDEX( $H$9, 1) : H738))</f>
        <v/>
      </c>
      <c r="AF738" s="20" t="str">
        <f t="shared" si="421"/>
        <v/>
      </c>
      <c r="AG738" s="20" t="str">
        <f>IF(E738="","",SUM($AF$9:AF738))</f>
        <v/>
      </c>
      <c r="AH738" s="43" t="str">
        <f t="shared" si="422"/>
        <v/>
      </c>
      <c r="AI738" s="20" t="str">
        <f t="shared" si="423"/>
        <v/>
      </c>
      <c r="AJ738" s="20" t="str">
        <f t="shared" si="424"/>
        <v/>
      </c>
      <c r="AK738" s="20" t="str">
        <f t="shared" si="425"/>
        <v/>
      </c>
      <c r="AL738" s="20" t="str">
        <f>IF(E738="","",SUM( INDEX($I$9, 1) : I738))</f>
        <v/>
      </c>
      <c r="AM738" s="20" t="str">
        <f t="shared" si="426"/>
        <v/>
      </c>
      <c r="AN738" s="20" t="str">
        <f>IF(E738="","",SUM( INDEX($AM$9, 1) : AM738))</f>
        <v/>
      </c>
      <c r="AO738" s="43" t="str">
        <f t="shared" si="427"/>
        <v/>
      </c>
      <c r="AP738" s="43" t="str">
        <f t="shared" si="428"/>
        <v/>
      </c>
      <c r="AQ738" s="35" t="str">
        <f t="shared" si="429"/>
        <v/>
      </c>
      <c r="AR738" s="35" t="str">
        <f t="shared" si="430"/>
        <v/>
      </c>
      <c r="AS738" s="35" t="str">
        <f t="shared" si="431"/>
        <v/>
      </c>
      <c r="AT738" s="35" t="str">
        <f t="shared" si="432"/>
        <v/>
      </c>
      <c r="AU738" s="35" t="str">
        <f t="shared" si="433"/>
        <v/>
      </c>
      <c r="AV738" s="35" t="str">
        <f t="shared" si="434"/>
        <v/>
      </c>
      <c r="AW738" s="58" t="str">
        <f t="shared" si="435"/>
        <v/>
      </c>
      <c r="AX738" s="62" t="str">
        <f t="shared" si="436"/>
        <v/>
      </c>
      <c r="AY738" s="62" t="str">
        <f t="shared" si="437"/>
        <v/>
      </c>
      <c r="AZ738" s="62" t="str">
        <f t="shared" si="438"/>
        <v/>
      </c>
      <c r="BA738" s="62" t="str">
        <f t="shared" si="439"/>
        <v/>
      </c>
      <c r="BB738" s="62" t="str">
        <f t="shared" si="440"/>
        <v/>
      </c>
      <c r="BC738" s="62" t="str">
        <f t="shared" si="441"/>
        <v/>
      </c>
      <c r="BD738" s="69" t="str">
        <f t="shared" si="442"/>
        <v/>
      </c>
      <c r="BE738" s="69" t="str">
        <f t="shared" si="443"/>
        <v/>
      </c>
      <c r="BF738" s="69" t="str">
        <f>IF(Z738=Z739,"",SUM(AW$9:AW738)-SUM(BF$9:BF737))</f>
        <v/>
      </c>
      <c r="BG738" s="12">
        <f t="shared" ref="BG738:BG801" si="445">ROW()-8</f>
        <v>730</v>
      </c>
    </row>
    <row r="739" spans="1:59" ht="20.100000000000001" customHeight="1">
      <c r="A739" s="13">
        <f t="shared" si="444"/>
        <v>731</v>
      </c>
      <c r="B739" s="153"/>
      <c r="C739" s="33"/>
      <c r="D739" s="33"/>
      <c r="E739" s="154"/>
      <c r="F739" s="155"/>
      <c r="G739" s="156"/>
      <c r="H739" s="19" t="str">
        <f t="shared" si="409"/>
        <v/>
      </c>
      <c r="I739" s="157"/>
      <c r="J739" s="19" t="str">
        <f t="shared" si="410"/>
        <v/>
      </c>
      <c r="K739" s="33"/>
      <c r="L739" s="34"/>
      <c r="M739" s="34"/>
      <c r="N739" s="19" t="str">
        <f t="shared" si="411"/>
        <v/>
      </c>
      <c r="O739" s="157"/>
      <c r="P739" s="19" t="str">
        <f t="shared" si="412"/>
        <v/>
      </c>
      <c r="Q739" s="19" t="str">
        <f t="shared" si="413"/>
        <v/>
      </c>
      <c r="R739" s="22"/>
      <c r="S739" s="33"/>
      <c r="T739" s="35" t="str">
        <f>IF(E739="","",Instructions!$B$5)</f>
        <v/>
      </c>
      <c r="U739" s="75" t="str">
        <f>IF(E739="","",Instructions!$C$5)</f>
        <v/>
      </c>
      <c r="V739" s="87" t="str">
        <f t="shared" si="414"/>
        <v/>
      </c>
      <c r="W739" s="72" t="str">
        <f>IF(E739="","",VLOOKUP(D739,Supervisors!$B$9:$F$32,5,FALSE))</f>
        <v/>
      </c>
      <c r="X739" s="72" t="str">
        <f>IF(E739="","",VLOOKUP(D739,Supervisors!$B$9:$G$32,6,FALSE))</f>
        <v/>
      </c>
      <c r="Y739" s="20" t="str">
        <f t="shared" si="415"/>
        <v/>
      </c>
      <c r="Z739" s="20" t="str">
        <f t="shared" si="416"/>
        <v/>
      </c>
      <c r="AA739" s="20" t="str">
        <f t="shared" si="417"/>
        <v/>
      </c>
      <c r="AB739" s="20" t="str">
        <f t="shared" si="418"/>
        <v/>
      </c>
      <c r="AC739" s="20" t="str">
        <f t="shared" si="419"/>
        <v/>
      </c>
      <c r="AD739" s="20" t="str">
        <f t="shared" si="420"/>
        <v/>
      </c>
      <c r="AE739" s="20" t="str">
        <f>IF(E739="","",SUM( INDEX( $H$9, 1) : H739))</f>
        <v/>
      </c>
      <c r="AF739" s="20" t="str">
        <f t="shared" si="421"/>
        <v/>
      </c>
      <c r="AG739" s="20" t="str">
        <f>IF(E739="","",SUM($AF$9:AF739))</f>
        <v/>
      </c>
      <c r="AH739" s="43" t="str">
        <f t="shared" si="422"/>
        <v/>
      </c>
      <c r="AI739" s="20" t="str">
        <f t="shared" si="423"/>
        <v/>
      </c>
      <c r="AJ739" s="20" t="str">
        <f t="shared" si="424"/>
        <v/>
      </c>
      <c r="AK739" s="20" t="str">
        <f t="shared" si="425"/>
        <v/>
      </c>
      <c r="AL739" s="20" t="str">
        <f>IF(E739="","",SUM( INDEX($I$9, 1) : I739))</f>
        <v/>
      </c>
      <c r="AM739" s="20" t="str">
        <f t="shared" si="426"/>
        <v/>
      </c>
      <c r="AN739" s="20" t="str">
        <f>IF(E739="","",SUM( INDEX($AM$9, 1) : AM739))</f>
        <v/>
      </c>
      <c r="AO739" s="43" t="str">
        <f t="shared" si="427"/>
        <v/>
      </c>
      <c r="AP739" s="43" t="str">
        <f t="shared" si="428"/>
        <v/>
      </c>
      <c r="AQ739" s="35" t="str">
        <f t="shared" si="429"/>
        <v/>
      </c>
      <c r="AR739" s="35" t="str">
        <f t="shared" si="430"/>
        <v/>
      </c>
      <c r="AS739" s="35" t="str">
        <f t="shared" si="431"/>
        <v/>
      </c>
      <c r="AT739" s="35" t="str">
        <f t="shared" si="432"/>
        <v/>
      </c>
      <c r="AU739" s="35" t="str">
        <f t="shared" si="433"/>
        <v/>
      </c>
      <c r="AV739" s="35" t="str">
        <f t="shared" si="434"/>
        <v/>
      </c>
      <c r="AW739" s="58" t="str">
        <f t="shared" si="435"/>
        <v/>
      </c>
      <c r="AX739" s="62" t="str">
        <f t="shared" si="436"/>
        <v/>
      </c>
      <c r="AY739" s="62" t="str">
        <f t="shared" si="437"/>
        <v/>
      </c>
      <c r="AZ739" s="62" t="str">
        <f t="shared" si="438"/>
        <v/>
      </c>
      <c r="BA739" s="62" t="str">
        <f t="shared" si="439"/>
        <v/>
      </c>
      <c r="BB739" s="62" t="str">
        <f t="shared" si="440"/>
        <v/>
      </c>
      <c r="BC739" s="62" t="str">
        <f t="shared" si="441"/>
        <v/>
      </c>
      <c r="BD739" s="69" t="str">
        <f t="shared" si="442"/>
        <v/>
      </c>
      <c r="BE739" s="69" t="str">
        <f t="shared" si="443"/>
        <v/>
      </c>
      <c r="BF739" s="69" t="str">
        <f>IF(Z739=Z740,"",SUM(AW$9:AW739)-SUM(BF$9:BF738))</f>
        <v/>
      </c>
      <c r="BG739" s="12">
        <f t="shared" si="445"/>
        <v>731</v>
      </c>
    </row>
    <row r="740" spans="1:59" ht="20.100000000000001" customHeight="1">
      <c r="A740" s="13">
        <f t="shared" si="444"/>
        <v>732</v>
      </c>
      <c r="B740" s="153"/>
      <c r="C740" s="33"/>
      <c r="D740" s="33"/>
      <c r="E740" s="154"/>
      <c r="F740" s="155"/>
      <c r="G740" s="156"/>
      <c r="H740" s="19" t="str">
        <f t="shared" si="409"/>
        <v/>
      </c>
      <c r="I740" s="157"/>
      <c r="J740" s="19" t="str">
        <f t="shared" si="410"/>
        <v/>
      </c>
      <c r="K740" s="33"/>
      <c r="L740" s="34"/>
      <c r="M740" s="34"/>
      <c r="N740" s="19" t="str">
        <f t="shared" si="411"/>
        <v/>
      </c>
      <c r="O740" s="157"/>
      <c r="P740" s="19" t="str">
        <f t="shared" si="412"/>
        <v/>
      </c>
      <c r="Q740" s="19" t="str">
        <f t="shared" si="413"/>
        <v/>
      </c>
      <c r="R740" s="22"/>
      <c r="S740" s="33"/>
      <c r="T740" s="35" t="str">
        <f>IF(E740="","",Instructions!$B$5)</f>
        <v/>
      </c>
      <c r="U740" s="75" t="str">
        <f>IF(E740="","",Instructions!$C$5)</f>
        <v/>
      </c>
      <c r="V740" s="87" t="str">
        <f t="shared" si="414"/>
        <v/>
      </c>
      <c r="W740" s="72" t="str">
        <f>IF(E740="","",VLOOKUP(D740,Supervisors!$B$9:$F$32,5,FALSE))</f>
        <v/>
      </c>
      <c r="X740" s="72" t="str">
        <f>IF(E740="","",VLOOKUP(D740,Supervisors!$B$9:$G$32,6,FALSE))</f>
        <v/>
      </c>
      <c r="Y740" s="20" t="str">
        <f t="shared" si="415"/>
        <v/>
      </c>
      <c r="Z740" s="20" t="str">
        <f t="shared" si="416"/>
        <v/>
      </c>
      <c r="AA740" s="20" t="str">
        <f t="shared" si="417"/>
        <v/>
      </c>
      <c r="AB740" s="20" t="str">
        <f t="shared" si="418"/>
        <v/>
      </c>
      <c r="AC740" s="20" t="str">
        <f t="shared" si="419"/>
        <v/>
      </c>
      <c r="AD740" s="20" t="str">
        <f t="shared" si="420"/>
        <v/>
      </c>
      <c r="AE740" s="20" t="str">
        <f>IF(E740="","",SUM( INDEX( $H$9, 1) : H740))</f>
        <v/>
      </c>
      <c r="AF740" s="20" t="str">
        <f t="shared" si="421"/>
        <v/>
      </c>
      <c r="AG740" s="20" t="str">
        <f>IF(E740="","",SUM($AF$9:AF740))</f>
        <v/>
      </c>
      <c r="AH740" s="43" t="str">
        <f t="shared" si="422"/>
        <v/>
      </c>
      <c r="AI740" s="20" t="str">
        <f t="shared" si="423"/>
        <v/>
      </c>
      <c r="AJ740" s="20" t="str">
        <f t="shared" si="424"/>
        <v/>
      </c>
      <c r="AK740" s="20" t="str">
        <f t="shared" si="425"/>
        <v/>
      </c>
      <c r="AL740" s="20" t="str">
        <f>IF(E740="","",SUM( INDEX($I$9, 1) : I740))</f>
        <v/>
      </c>
      <c r="AM740" s="20" t="str">
        <f t="shared" si="426"/>
        <v/>
      </c>
      <c r="AN740" s="20" t="str">
        <f>IF(E740="","",SUM( INDEX($AM$9, 1) : AM740))</f>
        <v/>
      </c>
      <c r="AO740" s="43" t="str">
        <f t="shared" si="427"/>
        <v/>
      </c>
      <c r="AP740" s="43" t="str">
        <f t="shared" si="428"/>
        <v/>
      </c>
      <c r="AQ740" s="35" t="str">
        <f t="shared" si="429"/>
        <v/>
      </c>
      <c r="AR740" s="35" t="str">
        <f t="shared" si="430"/>
        <v/>
      </c>
      <c r="AS740" s="35" t="str">
        <f t="shared" si="431"/>
        <v/>
      </c>
      <c r="AT740" s="35" t="str">
        <f t="shared" si="432"/>
        <v/>
      </c>
      <c r="AU740" s="35" t="str">
        <f t="shared" si="433"/>
        <v/>
      </c>
      <c r="AV740" s="35" t="str">
        <f t="shared" si="434"/>
        <v/>
      </c>
      <c r="AW740" s="58" t="str">
        <f t="shared" si="435"/>
        <v/>
      </c>
      <c r="AX740" s="62" t="str">
        <f t="shared" si="436"/>
        <v/>
      </c>
      <c r="AY740" s="62" t="str">
        <f t="shared" si="437"/>
        <v/>
      </c>
      <c r="AZ740" s="62" t="str">
        <f t="shared" si="438"/>
        <v/>
      </c>
      <c r="BA740" s="62" t="str">
        <f t="shared" si="439"/>
        <v/>
      </c>
      <c r="BB740" s="62" t="str">
        <f t="shared" si="440"/>
        <v/>
      </c>
      <c r="BC740" s="62" t="str">
        <f t="shared" si="441"/>
        <v/>
      </c>
      <c r="BD740" s="69" t="str">
        <f t="shared" si="442"/>
        <v/>
      </c>
      <c r="BE740" s="69" t="str">
        <f t="shared" si="443"/>
        <v/>
      </c>
      <c r="BF740" s="69" t="str">
        <f>IF(Z740=Z741,"",SUM(AW$9:AW740)-SUM(BF$9:BF739))</f>
        <v/>
      </c>
      <c r="BG740" s="12">
        <f t="shared" si="445"/>
        <v>732</v>
      </c>
    </row>
    <row r="741" spans="1:59" ht="20.100000000000001" customHeight="1">
      <c r="A741" s="13">
        <f t="shared" si="444"/>
        <v>733</v>
      </c>
      <c r="B741" s="153"/>
      <c r="C741" s="33"/>
      <c r="D741" s="33"/>
      <c r="E741" s="154"/>
      <c r="F741" s="155"/>
      <c r="G741" s="156"/>
      <c r="H741" s="19" t="str">
        <f t="shared" si="409"/>
        <v/>
      </c>
      <c r="I741" s="157"/>
      <c r="J741" s="19" t="str">
        <f t="shared" si="410"/>
        <v/>
      </c>
      <c r="K741" s="33"/>
      <c r="L741" s="34"/>
      <c r="M741" s="34"/>
      <c r="N741" s="19" t="str">
        <f t="shared" si="411"/>
        <v/>
      </c>
      <c r="O741" s="157"/>
      <c r="P741" s="19" t="str">
        <f t="shared" si="412"/>
        <v/>
      </c>
      <c r="Q741" s="19" t="str">
        <f t="shared" si="413"/>
        <v/>
      </c>
      <c r="R741" s="22"/>
      <c r="S741" s="33"/>
      <c r="T741" s="35" t="str">
        <f>IF(E741="","",Instructions!$B$5)</f>
        <v/>
      </c>
      <c r="U741" s="75" t="str">
        <f>IF(E741="","",Instructions!$C$5)</f>
        <v/>
      </c>
      <c r="V741" s="87" t="str">
        <f t="shared" si="414"/>
        <v/>
      </c>
      <c r="W741" s="72" t="str">
        <f>IF(E741="","",VLOOKUP(D741,Supervisors!$B$9:$F$32,5,FALSE))</f>
        <v/>
      </c>
      <c r="X741" s="72" t="str">
        <f>IF(E741="","",VLOOKUP(D741,Supervisors!$B$9:$G$32,6,FALSE))</f>
        <v/>
      </c>
      <c r="Y741" s="20" t="str">
        <f t="shared" si="415"/>
        <v/>
      </c>
      <c r="Z741" s="20" t="str">
        <f t="shared" si="416"/>
        <v/>
      </c>
      <c r="AA741" s="20" t="str">
        <f t="shared" si="417"/>
        <v/>
      </c>
      <c r="AB741" s="20" t="str">
        <f t="shared" si="418"/>
        <v/>
      </c>
      <c r="AC741" s="20" t="str">
        <f t="shared" si="419"/>
        <v/>
      </c>
      <c r="AD741" s="20" t="str">
        <f t="shared" si="420"/>
        <v/>
      </c>
      <c r="AE741" s="20" t="str">
        <f>IF(E741="","",SUM( INDEX( $H$9, 1) : H741))</f>
        <v/>
      </c>
      <c r="AF741" s="20" t="str">
        <f t="shared" si="421"/>
        <v/>
      </c>
      <c r="AG741" s="20" t="str">
        <f>IF(E741="","",SUM($AF$9:AF741))</f>
        <v/>
      </c>
      <c r="AH741" s="43" t="str">
        <f t="shared" si="422"/>
        <v/>
      </c>
      <c r="AI741" s="20" t="str">
        <f t="shared" si="423"/>
        <v/>
      </c>
      <c r="AJ741" s="20" t="str">
        <f t="shared" si="424"/>
        <v/>
      </c>
      <c r="AK741" s="20" t="str">
        <f t="shared" si="425"/>
        <v/>
      </c>
      <c r="AL741" s="20" t="str">
        <f>IF(E741="","",SUM( INDEX($I$9, 1) : I741))</f>
        <v/>
      </c>
      <c r="AM741" s="20" t="str">
        <f t="shared" si="426"/>
        <v/>
      </c>
      <c r="AN741" s="20" t="str">
        <f>IF(E741="","",SUM( INDEX($AM$9, 1) : AM741))</f>
        <v/>
      </c>
      <c r="AO741" s="43" t="str">
        <f t="shared" si="427"/>
        <v/>
      </c>
      <c r="AP741" s="43" t="str">
        <f t="shared" si="428"/>
        <v/>
      </c>
      <c r="AQ741" s="35" t="str">
        <f t="shared" si="429"/>
        <v/>
      </c>
      <c r="AR741" s="35" t="str">
        <f t="shared" si="430"/>
        <v/>
      </c>
      <c r="AS741" s="35" t="str">
        <f t="shared" si="431"/>
        <v/>
      </c>
      <c r="AT741" s="35" t="str">
        <f t="shared" si="432"/>
        <v/>
      </c>
      <c r="AU741" s="35" t="str">
        <f t="shared" si="433"/>
        <v/>
      </c>
      <c r="AV741" s="35" t="str">
        <f t="shared" si="434"/>
        <v/>
      </c>
      <c r="AW741" s="58" t="str">
        <f t="shared" si="435"/>
        <v/>
      </c>
      <c r="AX741" s="62" t="str">
        <f t="shared" si="436"/>
        <v/>
      </c>
      <c r="AY741" s="62" t="str">
        <f t="shared" si="437"/>
        <v/>
      </c>
      <c r="AZ741" s="62" t="str">
        <f t="shared" si="438"/>
        <v/>
      </c>
      <c r="BA741" s="62" t="str">
        <f t="shared" si="439"/>
        <v/>
      </c>
      <c r="BB741" s="62" t="str">
        <f t="shared" si="440"/>
        <v/>
      </c>
      <c r="BC741" s="62" t="str">
        <f t="shared" si="441"/>
        <v/>
      </c>
      <c r="BD741" s="69" t="str">
        <f t="shared" si="442"/>
        <v/>
      </c>
      <c r="BE741" s="69" t="str">
        <f t="shared" si="443"/>
        <v/>
      </c>
      <c r="BF741" s="69" t="str">
        <f>IF(Z741=Z742,"",SUM(AW$9:AW741)-SUM(BF$9:BF740))</f>
        <v/>
      </c>
      <c r="BG741" s="12">
        <f t="shared" si="445"/>
        <v>733</v>
      </c>
    </row>
    <row r="742" spans="1:59" ht="20.100000000000001" customHeight="1">
      <c r="A742" s="13">
        <f t="shared" si="444"/>
        <v>734</v>
      </c>
      <c r="B742" s="153"/>
      <c r="C742" s="33"/>
      <c r="D742" s="33"/>
      <c r="E742" s="154"/>
      <c r="F742" s="155"/>
      <c r="G742" s="156"/>
      <c r="H742" s="19" t="str">
        <f t="shared" si="409"/>
        <v/>
      </c>
      <c r="I742" s="157"/>
      <c r="J742" s="19" t="str">
        <f t="shared" si="410"/>
        <v/>
      </c>
      <c r="K742" s="33"/>
      <c r="L742" s="34"/>
      <c r="M742" s="34"/>
      <c r="N742" s="19" t="str">
        <f t="shared" si="411"/>
        <v/>
      </c>
      <c r="O742" s="157"/>
      <c r="P742" s="19" t="str">
        <f t="shared" si="412"/>
        <v/>
      </c>
      <c r="Q742" s="19" t="str">
        <f t="shared" si="413"/>
        <v/>
      </c>
      <c r="R742" s="22"/>
      <c r="S742" s="33"/>
      <c r="T742" s="35" t="str">
        <f>IF(E742="","",Instructions!$B$5)</f>
        <v/>
      </c>
      <c r="U742" s="75" t="str">
        <f>IF(E742="","",Instructions!$C$5)</f>
        <v/>
      </c>
      <c r="V742" s="87" t="str">
        <f t="shared" si="414"/>
        <v/>
      </c>
      <c r="W742" s="72" t="str">
        <f>IF(E742="","",VLOOKUP(D742,Supervisors!$B$9:$F$32,5,FALSE))</f>
        <v/>
      </c>
      <c r="X742" s="72" t="str">
        <f>IF(E742="","",VLOOKUP(D742,Supervisors!$B$9:$G$32,6,FALSE))</f>
        <v/>
      </c>
      <c r="Y742" s="20" t="str">
        <f t="shared" si="415"/>
        <v/>
      </c>
      <c r="Z742" s="20" t="str">
        <f t="shared" si="416"/>
        <v/>
      </c>
      <c r="AA742" s="20" t="str">
        <f t="shared" si="417"/>
        <v/>
      </c>
      <c r="AB742" s="20" t="str">
        <f t="shared" si="418"/>
        <v/>
      </c>
      <c r="AC742" s="20" t="str">
        <f t="shared" si="419"/>
        <v/>
      </c>
      <c r="AD742" s="20" t="str">
        <f t="shared" si="420"/>
        <v/>
      </c>
      <c r="AE742" s="20" t="str">
        <f>IF(E742="","",SUM( INDEX( $H$9, 1) : H742))</f>
        <v/>
      </c>
      <c r="AF742" s="20" t="str">
        <f t="shared" si="421"/>
        <v/>
      </c>
      <c r="AG742" s="20" t="str">
        <f>IF(E742="","",SUM($AF$9:AF742))</f>
        <v/>
      </c>
      <c r="AH742" s="43" t="str">
        <f t="shared" si="422"/>
        <v/>
      </c>
      <c r="AI742" s="20" t="str">
        <f t="shared" si="423"/>
        <v/>
      </c>
      <c r="AJ742" s="20" t="str">
        <f t="shared" si="424"/>
        <v/>
      </c>
      <c r="AK742" s="20" t="str">
        <f t="shared" si="425"/>
        <v/>
      </c>
      <c r="AL742" s="20" t="str">
        <f>IF(E742="","",SUM( INDEX($I$9, 1) : I742))</f>
        <v/>
      </c>
      <c r="AM742" s="20" t="str">
        <f t="shared" si="426"/>
        <v/>
      </c>
      <c r="AN742" s="20" t="str">
        <f>IF(E742="","",SUM( INDEX($AM$9, 1) : AM742))</f>
        <v/>
      </c>
      <c r="AO742" s="43" t="str">
        <f t="shared" si="427"/>
        <v/>
      </c>
      <c r="AP742" s="43" t="str">
        <f t="shared" si="428"/>
        <v/>
      </c>
      <c r="AQ742" s="35" t="str">
        <f t="shared" si="429"/>
        <v/>
      </c>
      <c r="AR742" s="35" t="str">
        <f t="shared" si="430"/>
        <v/>
      </c>
      <c r="AS742" s="35" t="str">
        <f t="shared" si="431"/>
        <v/>
      </c>
      <c r="AT742" s="35" t="str">
        <f t="shared" si="432"/>
        <v/>
      </c>
      <c r="AU742" s="35" t="str">
        <f t="shared" si="433"/>
        <v/>
      </c>
      <c r="AV742" s="35" t="str">
        <f t="shared" si="434"/>
        <v/>
      </c>
      <c r="AW742" s="58" t="str">
        <f t="shared" si="435"/>
        <v/>
      </c>
      <c r="AX742" s="62" t="str">
        <f t="shared" si="436"/>
        <v/>
      </c>
      <c r="AY742" s="62" t="str">
        <f t="shared" si="437"/>
        <v/>
      </c>
      <c r="AZ742" s="62" t="str">
        <f t="shared" si="438"/>
        <v/>
      </c>
      <c r="BA742" s="62" t="str">
        <f t="shared" si="439"/>
        <v/>
      </c>
      <c r="BB742" s="62" t="str">
        <f t="shared" si="440"/>
        <v/>
      </c>
      <c r="BC742" s="62" t="str">
        <f t="shared" si="441"/>
        <v/>
      </c>
      <c r="BD742" s="69" t="str">
        <f t="shared" si="442"/>
        <v/>
      </c>
      <c r="BE742" s="69" t="str">
        <f t="shared" si="443"/>
        <v/>
      </c>
      <c r="BF742" s="69" t="str">
        <f>IF(Z742=Z743,"",SUM(AW$9:AW742)-SUM(BF$9:BF741))</f>
        <v/>
      </c>
      <c r="BG742" s="12">
        <f t="shared" si="445"/>
        <v>734</v>
      </c>
    </row>
    <row r="743" spans="1:59" ht="20.100000000000001" customHeight="1">
      <c r="A743" s="13">
        <f t="shared" si="444"/>
        <v>735</v>
      </c>
      <c r="B743" s="153"/>
      <c r="C743" s="33"/>
      <c r="D743" s="33"/>
      <c r="E743" s="154"/>
      <c r="F743" s="155"/>
      <c r="G743" s="156"/>
      <c r="H743" s="19" t="str">
        <f t="shared" si="409"/>
        <v/>
      </c>
      <c r="I743" s="157"/>
      <c r="J743" s="19" t="str">
        <f t="shared" si="410"/>
        <v/>
      </c>
      <c r="K743" s="33"/>
      <c r="L743" s="34"/>
      <c r="M743" s="34"/>
      <c r="N743" s="19" t="str">
        <f t="shared" si="411"/>
        <v/>
      </c>
      <c r="O743" s="157"/>
      <c r="P743" s="19" t="str">
        <f t="shared" si="412"/>
        <v/>
      </c>
      <c r="Q743" s="19" t="str">
        <f t="shared" si="413"/>
        <v/>
      </c>
      <c r="R743" s="22"/>
      <c r="S743" s="33"/>
      <c r="T743" s="35" t="str">
        <f>IF(E743="","",Instructions!$B$5)</f>
        <v/>
      </c>
      <c r="U743" s="75" t="str">
        <f>IF(E743="","",Instructions!$C$5)</f>
        <v/>
      </c>
      <c r="V743" s="87" t="str">
        <f t="shared" si="414"/>
        <v/>
      </c>
      <c r="W743" s="72" t="str">
        <f>IF(E743="","",VLOOKUP(D743,Supervisors!$B$9:$F$32,5,FALSE))</f>
        <v/>
      </c>
      <c r="X743" s="72" t="str">
        <f>IF(E743="","",VLOOKUP(D743,Supervisors!$B$9:$G$32,6,FALSE))</f>
        <v/>
      </c>
      <c r="Y743" s="20" t="str">
        <f t="shared" si="415"/>
        <v/>
      </c>
      <c r="Z743" s="20" t="str">
        <f t="shared" si="416"/>
        <v/>
      </c>
      <c r="AA743" s="20" t="str">
        <f t="shared" si="417"/>
        <v/>
      </c>
      <c r="AB743" s="20" t="str">
        <f t="shared" si="418"/>
        <v/>
      </c>
      <c r="AC743" s="20" t="str">
        <f t="shared" si="419"/>
        <v/>
      </c>
      <c r="AD743" s="20" t="str">
        <f t="shared" si="420"/>
        <v/>
      </c>
      <c r="AE743" s="20" t="str">
        <f>IF(E743="","",SUM( INDEX( $H$9, 1) : H743))</f>
        <v/>
      </c>
      <c r="AF743" s="20" t="str">
        <f t="shared" si="421"/>
        <v/>
      </c>
      <c r="AG743" s="20" t="str">
        <f>IF(E743="","",SUM($AF$9:AF743))</f>
        <v/>
      </c>
      <c r="AH743" s="43" t="str">
        <f t="shared" si="422"/>
        <v/>
      </c>
      <c r="AI743" s="20" t="str">
        <f t="shared" si="423"/>
        <v/>
      </c>
      <c r="AJ743" s="20" t="str">
        <f t="shared" si="424"/>
        <v/>
      </c>
      <c r="AK743" s="20" t="str">
        <f t="shared" si="425"/>
        <v/>
      </c>
      <c r="AL743" s="20" t="str">
        <f>IF(E743="","",SUM( INDEX($I$9, 1) : I743))</f>
        <v/>
      </c>
      <c r="AM743" s="20" t="str">
        <f t="shared" si="426"/>
        <v/>
      </c>
      <c r="AN743" s="20" t="str">
        <f>IF(E743="","",SUM( INDEX($AM$9, 1) : AM743))</f>
        <v/>
      </c>
      <c r="AO743" s="43" t="str">
        <f t="shared" si="427"/>
        <v/>
      </c>
      <c r="AP743" s="43" t="str">
        <f t="shared" si="428"/>
        <v/>
      </c>
      <c r="AQ743" s="35" t="str">
        <f t="shared" si="429"/>
        <v/>
      </c>
      <c r="AR743" s="35" t="str">
        <f t="shared" si="430"/>
        <v/>
      </c>
      <c r="AS743" s="35" t="str">
        <f t="shared" si="431"/>
        <v/>
      </c>
      <c r="AT743" s="35" t="str">
        <f t="shared" si="432"/>
        <v/>
      </c>
      <c r="AU743" s="35" t="str">
        <f t="shared" si="433"/>
        <v/>
      </c>
      <c r="AV743" s="35" t="str">
        <f t="shared" si="434"/>
        <v/>
      </c>
      <c r="AW743" s="58" t="str">
        <f t="shared" si="435"/>
        <v/>
      </c>
      <c r="AX743" s="62" t="str">
        <f t="shared" si="436"/>
        <v/>
      </c>
      <c r="AY743" s="62" t="str">
        <f t="shared" si="437"/>
        <v/>
      </c>
      <c r="AZ743" s="62" t="str">
        <f t="shared" si="438"/>
        <v/>
      </c>
      <c r="BA743" s="62" t="str">
        <f t="shared" si="439"/>
        <v/>
      </c>
      <c r="BB743" s="62" t="str">
        <f t="shared" si="440"/>
        <v/>
      </c>
      <c r="BC743" s="62" t="str">
        <f t="shared" si="441"/>
        <v/>
      </c>
      <c r="BD743" s="69" t="str">
        <f t="shared" si="442"/>
        <v/>
      </c>
      <c r="BE743" s="69" t="str">
        <f t="shared" si="443"/>
        <v/>
      </c>
      <c r="BF743" s="69" t="str">
        <f>IF(Z743=Z744,"",SUM(AW$9:AW743)-SUM(BF$9:BF742))</f>
        <v/>
      </c>
      <c r="BG743" s="12">
        <f t="shared" si="445"/>
        <v>735</v>
      </c>
    </row>
    <row r="744" spans="1:59" ht="20.100000000000001" customHeight="1">
      <c r="A744" s="13">
        <f t="shared" si="444"/>
        <v>736</v>
      </c>
      <c r="B744" s="153"/>
      <c r="C744" s="33"/>
      <c r="D744" s="33"/>
      <c r="E744" s="154"/>
      <c r="F744" s="155"/>
      <c r="G744" s="156"/>
      <c r="H744" s="19" t="str">
        <f t="shared" si="409"/>
        <v/>
      </c>
      <c r="I744" s="157"/>
      <c r="J744" s="19" t="str">
        <f t="shared" si="410"/>
        <v/>
      </c>
      <c r="K744" s="33"/>
      <c r="L744" s="34"/>
      <c r="M744" s="34"/>
      <c r="N744" s="19" t="str">
        <f t="shared" si="411"/>
        <v/>
      </c>
      <c r="O744" s="157"/>
      <c r="P744" s="19" t="str">
        <f t="shared" si="412"/>
        <v/>
      </c>
      <c r="Q744" s="19" t="str">
        <f t="shared" si="413"/>
        <v/>
      </c>
      <c r="R744" s="22"/>
      <c r="S744" s="33"/>
      <c r="T744" s="35" t="str">
        <f>IF(E744="","",Instructions!$B$5)</f>
        <v/>
      </c>
      <c r="U744" s="75" t="str">
        <f>IF(E744="","",Instructions!$C$5)</f>
        <v/>
      </c>
      <c r="V744" s="87" t="str">
        <f t="shared" si="414"/>
        <v/>
      </c>
      <c r="W744" s="72" t="str">
        <f>IF(E744="","",VLOOKUP(D744,Supervisors!$B$9:$F$32,5,FALSE))</f>
        <v/>
      </c>
      <c r="X744" s="72" t="str">
        <f>IF(E744="","",VLOOKUP(D744,Supervisors!$B$9:$G$32,6,FALSE))</f>
        <v/>
      </c>
      <c r="Y744" s="20" t="str">
        <f t="shared" si="415"/>
        <v/>
      </c>
      <c r="Z744" s="20" t="str">
        <f t="shared" si="416"/>
        <v/>
      </c>
      <c r="AA744" s="20" t="str">
        <f t="shared" si="417"/>
        <v/>
      </c>
      <c r="AB744" s="20" t="str">
        <f t="shared" si="418"/>
        <v/>
      </c>
      <c r="AC744" s="20" t="str">
        <f t="shared" si="419"/>
        <v/>
      </c>
      <c r="AD744" s="20" t="str">
        <f t="shared" si="420"/>
        <v/>
      </c>
      <c r="AE744" s="20" t="str">
        <f>IF(E744="","",SUM( INDEX( $H$9, 1) : H744))</f>
        <v/>
      </c>
      <c r="AF744" s="20" t="str">
        <f t="shared" si="421"/>
        <v/>
      </c>
      <c r="AG744" s="20" t="str">
        <f>IF(E744="","",SUM($AF$9:AF744))</f>
        <v/>
      </c>
      <c r="AH744" s="43" t="str">
        <f t="shared" si="422"/>
        <v/>
      </c>
      <c r="AI744" s="20" t="str">
        <f t="shared" si="423"/>
        <v/>
      </c>
      <c r="AJ744" s="20" t="str">
        <f t="shared" si="424"/>
        <v/>
      </c>
      <c r="AK744" s="20" t="str">
        <f t="shared" si="425"/>
        <v/>
      </c>
      <c r="AL744" s="20" t="str">
        <f>IF(E744="","",SUM( INDEX($I$9, 1) : I744))</f>
        <v/>
      </c>
      <c r="AM744" s="20" t="str">
        <f t="shared" si="426"/>
        <v/>
      </c>
      <c r="AN744" s="20" t="str">
        <f>IF(E744="","",SUM( INDEX($AM$9, 1) : AM744))</f>
        <v/>
      </c>
      <c r="AO744" s="43" t="str">
        <f t="shared" si="427"/>
        <v/>
      </c>
      <c r="AP744" s="43" t="str">
        <f t="shared" si="428"/>
        <v/>
      </c>
      <c r="AQ744" s="35" t="str">
        <f t="shared" si="429"/>
        <v/>
      </c>
      <c r="AR744" s="35" t="str">
        <f t="shared" si="430"/>
        <v/>
      </c>
      <c r="AS744" s="35" t="str">
        <f t="shared" si="431"/>
        <v/>
      </c>
      <c r="AT744" s="35" t="str">
        <f t="shared" si="432"/>
        <v/>
      </c>
      <c r="AU744" s="35" t="str">
        <f t="shared" si="433"/>
        <v/>
      </c>
      <c r="AV744" s="35" t="str">
        <f t="shared" si="434"/>
        <v/>
      </c>
      <c r="AW744" s="58" t="str">
        <f t="shared" si="435"/>
        <v/>
      </c>
      <c r="AX744" s="62" t="str">
        <f t="shared" si="436"/>
        <v/>
      </c>
      <c r="AY744" s="62" t="str">
        <f t="shared" si="437"/>
        <v/>
      </c>
      <c r="AZ744" s="62" t="str">
        <f t="shared" si="438"/>
        <v/>
      </c>
      <c r="BA744" s="62" t="str">
        <f t="shared" si="439"/>
        <v/>
      </c>
      <c r="BB744" s="62" t="str">
        <f t="shared" si="440"/>
        <v/>
      </c>
      <c r="BC744" s="62" t="str">
        <f t="shared" si="441"/>
        <v/>
      </c>
      <c r="BD744" s="69" t="str">
        <f t="shared" si="442"/>
        <v/>
      </c>
      <c r="BE744" s="69" t="str">
        <f t="shared" si="443"/>
        <v/>
      </c>
      <c r="BF744" s="69" t="str">
        <f>IF(Z744=Z745,"",SUM(AW$9:AW744)-SUM(BF$9:BF743))</f>
        <v/>
      </c>
      <c r="BG744" s="12">
        <f t="shared" si="445"/>
        <v>736</v>
      </c>
    </row>
    <row r="745" spans="1:59" ht="20.100000000000001" customHeight="1">
      <c r="A745" s="13">
        <f t="shared" si="444"/>
        <v>737</v>
      </c>
      <c r="B745" s="153"/>
      <c r="C745" s="33"/>
      <c r="D745" s="33"/>
      <c r="E745" s="154"/>
      <c r="F745" s="155"/>
      <c r="G745" s="156"/>
      <c r="H745" s="19" t="str">
        <f t="shared" si="409"/>
        <v/>
      </c>
      <c r="I745" s="157"/>
      <c r="J745" s="19" t="str">
        <f t="shared" si="410"/>
        <v/>
      </c>
      <c r="K745" s="33"/>
      <c r="L745" s="34"/>
      <c r="M745" s="34"/>
      <c r="N745" s="19" t="str">
        <f t="shared" si="411"/>
        <v/>
      </c>
      <c r="O745" s="157"/>
      <c r="P745" s="19" t="str">
        <f t="shared" si="412"/>
        <v/>
      </c>
      <c r="Q745" s="19" t="str">
        <f t="shared" si="413"/>
        <v/>
      </c>
      <c r="R745" s="22"/>
      <c r="S745" s="33"/>
      <c r="T745" s="35" t="str">
        <f>IF(E745="","",Instructions!$B$5)</f>
        <v/>
      </c>
      <c r="U745" s="75" t="str">
        <f>IF(E745="","",Instructions!$C$5)</f>
        <v/>
      </c>
      <c r="V745" s="87" t="str">
        <f t="shared" si="414"/>
        <v/>
      </c>
      <c r="W745" s="72" t="str">
        <f>IF(E745="","",VLOOKUP(D745,Supervisors!$B$9:$F$32,5,FALSE))</f>
        <v/>
      </c>
      <c r="X745" s="72" t="str">
        <f>IF(E745="","",VLOOKUP(D745,Supervisors!$B$9:$G$32,6,FALSE))</f>
        <v/>
      </c>
      <c r="Y745" s="20" t="str">
        <f t="shared" si="415"/>
        <v/>
      </c>
      <c r="Z745" s="20" t="str">
        <f t="shared" si="416"/>
        <v/>
      </c>
      <c r="AA745" s="20" t="str">
        <f t="shared" si="417"/>
        <v/>
      </c>
      <c r="AB745" s="20" t="str">
        <f t="shared" si="418"/>
        <v/>
      </c>
      <c r="AC745" s="20" t="str">
        <f t="shared" si="419"/>
        <v/>
      </c>
      <c r="AD745" s="20" t="str">
        <f t="shared" si="420"/>
        <v/>
      </c>
      <c r="AE745" s="20" t="str">
        <f>IF(E745="","",SUM( INDEX( $H$9, 1) : H745))</f>
        <v/>
      </c>
      <c r="AF745" s="20" t="str">
        <f t="shared" si="421"/>
        <v/>
      </c>
      <c r="AG745" s="20" t="str">
        <f>IF(E745="","",SUM($AF$9:AF745))</f>
        <v/>
      </c>
      <c r="AH745" s="43" t="str">
        <f t="shared" si="422"/>
        <v/>
      </c>
      <c r="AI745" s="20" t="str">
        <f t="shared" si="423"/>
        <v/>
      </c>
      <c r="AJ745" s="20" t="str">
        <f t="shared" si="424"/>
        <v/>
      </c>
      <c r="AK745" s="20" t="str">
        <f t="shared" si="425"/>
        <v/>
      </c>
      <c r="AL745" s="20" t="str">
        <f>IF(E745="","",SUM( INDEX($I$9, 1) : I745))</f>
        <v/>
      </c>
      <c r="AM745" s="20" t="str">
        <f t="shared" si="426"/>
        <v/>
      </c>
      <c r="AN745" s="20" t="str">
        <f>IF(E745="","",SUM( INDEX($AM$9, 1) : AM745))</f>
        <v/>
      </c>
      <c r="AO745" s="43" t="str">
        <f t="shared" si="427"/>
        <v/>
      </c>
      <c r="AP745" s="43" t="str">
        <f t="shared" si="428"/>
        <v/>
      </c>
      <c r="AQ745" s="35" t="str">
        <f t="shared" si="429"/>
        <v/>
      </c>
      <c r="AR745" s="35" t="str">
        <f t="shared" si="430"/>
        <v/>
      </c>
      <c r="AS745" s="35" t="str">
        <f t="shared" si="431"/>
        <v/>
      </c>
      <c r="AT745" s="35" t="str">
        <f t="shared" si="432"/>
        <v/>
      </c>
      <c r="AU745" s="35" t="str">
        <f t="shared" si="433"/>
        <v/>
      </c>
      <c r="AV745" s="35" t="str">
        <f t="shared" si="434"/>
        <v/>
      </c>
      <c r="AW745" s="58" t="str">
        <f t="shared" si="435"/>
        <v/>
      </c>
      <c r="AX745" s="62" t="str">
        <f t="shared" si="436"/>
        <v/>
      </c>
      <c r="AY745" s="62" t="str">
        <f t="shared" si="437"/>
        <v/>
      </c>
      <c r="AZ745" s="62" t="str">
        <f t="shared" si="438"/>
        <v/>
      </c>
      <c r="BA745" s="62" t="str">
        <f t="shared" si="439"/>
        <v/>
      </c>
      <c r="BB745" s="62" t="str">
        <f t="shared" si="440"/>
        <v/>
      </c>
      <c r="BC745" s="62" t="str">
        <f t="shared" si="441"/>
        <v/>
      </c>
      <c r="BD745" s="69" t="str">
        <f t="shared" si="442"/>
        <v/>
      </c>
      <c r="BE745" s="69" t="str">
        <f t="shared" si="443"/>
        <v/>
      </c>
      <c r="BF745" s="69" t="str">
        <f>IF(Z745=Z746,"",SUM(AW$9:AW745)-SUM(BF$9:BF744))</f>
        <v/>
      </c>
      <c r="BG745" s="12">
        <f t="shared" si="445"/>
        <v>737</v>
      </c>
    </row>
    <row r="746" spans="1:59" ht="20.100000000000001" customHeight="1">
      <c r="A746" s="13">
        <f t="shared" si="444"/>
        <v>738</v>
      </c>
      <c r="B746" s="153"/>
      <c r="C746" s="33"/>
      <c r="D746" s="33"/>
      <c r="E746" s="154"/>
      <c r="F746" s="155"/>
      <c r="G746" s="156"/>
      <c r="H746" s="19" t="str">
        <f t="shared" si="409"/>
        <v/>
      </c>
      <c r="I746" s="157"/>
      <c r="J746" s="19" t="str">
        <f t="shared" si="410"/>
        <v/>
      </c>
      <c r="K746" s="33"/>
      <c r="L746" s="34"/>
      <c r="M746" s="34"/>
      <c r="N746" s="19" t="str">
        <f t="shared" si="411"/>
        <v/>
      </c>
      <c r="O746" s="157"/>
      <c r="P746" s="19" t="str">
        <f t="shared" si="412"/>
        <v/>
      </c>
      <c r="Q746" s="19" t="str">
        <f t="shared" si="413"/>
        <v/>
      </c>
      <c r="R746" s="22"/>
      <c r="S746" s="33"/>
      <c r="T746" s="35" t="str">
        <f>IF(E746="","",Instructions!$B$5)</f>
        <v/>
      </c>
      <c r="U746" s="75" t="str">
        <f>IF(E746="","",Instructions!$C$5)</f>
        <v/>
      </c>
      <c r="V746" s="87" t="str">
        <f t="shared" si="414"/>
        <v/>
      </c>
      <c r="W746" s="72" t="str">
        <f>IF(E746="","",VLOOKUP(D746,Supervisors!$B$9:$F$32,5,FALSE))</f>
        <v/>
      </c>
      <c r="X746" s="72" t="str">
        <f>IF(E746="","",VLOOKUP(D746,Supervisors!$B$9:$G$32,6,FALSE))</f>
        <v/>
      </c>
      <c r="Y746" s="20" t="str">
        <f t="shared" si="415"/>
        <v/>
      </c>
      <c r="Z746" s="20" t="str">
        <f t="shared" si="416"/>
        <v/>
      </c>
      <c r="AA746" s="20" t="str">
        <f t="shared" si="417"/>
        <v/>
      </c>
      <c r="AB746" s="20" t="str">
        <f t="shared" si="418"/>
        <v/>
      </c>
      <c r="AC746" s="20" t="str">
        <f t="shared" si="419"/>
        <v/>
      </c>
      <c r="AD746" s="20" t="str">
        <f t="shared" si="420"/>
        <v/>
      </c>
      <c r="AE746" s="20" t="str">
        <f>IF(E746="","",SUM( INDEX( $H$9, 1) : H746))</f>
        <v/>
      </c>
      <c r="AF746" s="20" t="str">
        <f t="shared" si="421"/>
        <v/>
      </c>
      <c r="AG746" s="20" t="str">
        <f>IF(E746="","",SUM($AF$9:AF746))</f>
        <v/>
      </c>
      <c r="AH746" s="43" t="str">
        <f t="shared" si="422"/>
        <v/>
      </c>
      <c r="AI746" s="20" t="str">
        <f t="shared" si="423"/>
        <v/>
      </c>
      <c r="AJ746" s="20" t="str">
        <f t="shared" si="424"/>
        <v/>
      </c>
      <c r="AK746" s="20" t="str">
        <f t="shared" si="425"/>
        <v/>
      </c>
      <c r="AL746" s="20" t="str">
        <f>IF(E746="","",SUM( INDEX($I$9, 1) : I746))</f>
        <v/>
      </c>
      <c r="AM746" s="20" t="str">
        <f t="shared" si="426"/>
        <v/>
      </c>
      <c r="AN746" s="20" t="str">
        <f>IF(E746="","",SUM( INDEX($AM$9, 1) : AM746))</f>
        <v/>
      </c>
      <c r="AO746" s="43" t="str">
        <f t="shared" si="427"/>
        <v/>
      </c>
      <c r="AP746" s="43" t="str">
        <f t="shared" si="428"/>
        <v/>
      </c>
      <c r="AQ746" s="35" t="str">
        <f t="shared" si="429"/>
        <v/>
      </c>
      <c r="AR746" s="35" t="str">
        <f t="shared" si="430"/>
        <v/>
      </c>
      <c r="AS746" s="35" t="str">
        <f t="shared" si="431"/>
        <v/>
      </c>
      <c r="AT746" s="35" t="str">
        <f t="shared" si="432"/>
        <v/>
      </c>
      <c r="AU746" s="35" t="str">
        <f t="shared" si="433"/>
        <v/>
      </c>
      <c r="AV746" s="35" t="str">
        <f t="shared" si="434"/>
        <v/>
      </c>
      <c r="AW746" s="58" t="str">
        <f t="shared" si="435"/>
        <v/>
      </c>
      <c r="AX746" s="62" t="str">
        <f t="shared" si="436"/>
        <v/>
      </c>
      <c r="AY746" s="62" t="str">
        <f t="shared" si="437"/>
        <v/>
      </c>
      <c r="AZ746" s="62" t="str">
        <f t="shared" si="438"/>
        <v/>
      </c>
      <c r="BA746" s="62" t="str">
        <f t="shared" si="439"/>
        <v/>
      </c>
      <c r="BB746" s="62" t="str">
        <f t="shared" si="440"/>
        <v/>
      </c>
      <c r="BC746" s="62" t="str">
        <f t="shared" si="441"/>
        <v/>
      </c>
      <c r="BD746" s="69" t="str">
        <f t="shared" si="442"/>
        <v/>
      </c>
      <c r="BE746" s="69" t="str">
        <f t="shared" si="443"/>
        <v/>
      </c>
      <c r="BF746" s="69" t="str">
        <f>IF(Z746=Z747,"",SUM(AW$9:AW746)-SUM(BF$9:BF745))</f>
        <v/>
      </c>
      <c r="BG746" s="12">
        <f t="shared" si="445"/>
        <v>738</v>
      </c>
    </row>
    <row r="747" spans="1:59" ht="20.100000000000001" customHeight="1">
      <c r="A747" s="13">
        <f t="shared" si="444"/>
        <v>739</v>
      </c>
      <c r="B747" s="153"/>
      <c r="C747" s="33"/>
      <c r="D747" s="33"/>
      <c r="E747" s="154"/>
      <c r="F747" s="155"/>
      <c r="G747" s="156"/>
      <c r="H747" s="19" t="str">
        <f t="shared" si="409"/>
        <v/>
      </c>
      <c r="I747" s="157"/>
      <c r="J747" s="19" t="str">
        <f t="shared" si="410"/>
        <v/>
      </c>
      <c r="K747" s="33"/>
      <c r="L747" s="34"/>
      <c r="M747" s="34"/>
      <c r="N747" s="19" t="str">
        <f t="shared" si="411"/>
        <v/>
      </c>
      <c r="O747" s="157"/>
      <c r="P747" s="19" t="str">
        <f t="shared" si="412"/>
        <v/>
      </c>
      <c r="Q747" s="19" t="str">
        <f t="shared" si="413"/>
        <v/>
      </c>
      <c r="R747" s="22"/>
      <c r="S747" s="33"/>
      <c r="T747" s="35" t="str">
        <f>IF(E747="","",Instructions!$B$5)</f>
        <v/>
      </c>
      <c r="U747" s="75" t="str">
        <f>IF(E747="","",Instructions!$C$5)</f>
        <v/>
      </c>
      <c r="V747" s="87" t="str">
        <f t="shared" si="414"/>
        <v/>
      </c>
      <c r="W747" s="72" t="str">
        <f>IF(E747="","",VLOOKUP(D747,Supervisors!$B$9:$F$32,5,FALSE))</f>
        <v/>
      </c>
      <c r="X747" s="72" t="str">
        <f>IF(E747="","",VLOOKUP(D747,Supervisors!$B$9:$G$32,6,FALSE))</f>
        <v/>
      </c>
      <c r="Y747" s="20" t="str">
        <f t="shared" si="415"/>
        <v/>
      </c>
      <c r="Z747" s="20" t="str">
        <f t="shared" si="416"/>
        <v/>
      </c>
      <c r="AA747" s="20" t="str">
        <f t="shared" si="417"/>
        <v/>
      </c>
      <c r="AB747" s="20" t="str">
        <f t="shared" si="418"/>
        <v/>
      </c>
      <c r="AC747" s="20" t="str">
        <f t="shared" si="419"/>
        <v/>
      </c>
      <c r="AD747" s="20" t="str">
        <f t="shared" si="420"/>
        <v/>
      </c>
      <c r="AE747" s="20" t="str">
        <f>IF(E747="","",SUM( INDEX( $H$9, 1) : H747))</f>
        <v/>
      </c>
      <c r="AF747" s="20" t="str">
        <f t="shared" si="421"/>
        <v/>
      </c>
      <c r="AG747" s="20" t="str">
        <f>IF(E747="","",SUM($AF$9:AF747))</f>
        <v/>
      </c>
      <c r="AH747" s="43" t="str">
        <f t="shared" si="422"/>
        <v/>
      </c>
      <c r="AI747" s="20" t="str">
        <f t="shared" si="423"/>
        <v/>
      </c>
      <c r="AJ747" s="20" t="str">
        <f t="shared" si="424"/>
        <v/>
      </c>
      <c r="AK747" s="20" t="str">
        <f t="shared" si="425"/>
        <v/>
      </c>
      <c r="AL747" s="20" t="str">
        <f>IF(E747="","",SUM( INDEX($I$9, 1) : I747))</f>
        <v/>
      </c>
      <c r="AM747" s="20" t="str">
        <f t="shared" si="426"/>
        <v/>
      </c>
      <c r="AN747" s="20" t="str">
        <f>IF(E747="","",SUM( INDEX($AM$9, 1) : AM747))</f>
        <v/>
      </c>
      <c r="AO747" s="43" t="str">
        <f t="shared" si="427"/>
        <v/>
      </c>
      <c r="AP747" s="43" t="str">
        <f t="shared" si="428"/>
        <v/>
      </c>
      <c r="AQ747" s="35" t="str">
        <f t="shared" si="429"/>
        <v/>
      </c>
      <c r="AR747" s="35" t="str">
        <f t="shared" si="430"/>
        <v/>
      </c>
      <c r="AS747" s="35" t="str">
        <f t="shared" si="431"/>
        <v/>
      </c>
      <c r="AT747" s="35" t="str">
        <f t="shared" si="432"/>
        <v/>
      </c>
      <c r="AU747" s="35" t="str">
        <f t="shared" si="433"/>
        <v/>
      </c>
      <c r="AV747" s="35" t="str">
        <f t="shared" si="434"/>
        <v/>
      </c>
      <c r="AW747" s="58" t="str">
        <f t="shared" si="435"/>
        <v/>
      </c>
      <c r="AX747" s="62" t="str">
        <f t="shared" si="436"/>
        <v/>
      </c>
      <c r="AY747" s="62" t="str">
        <f t="shared" si="437"/>
        <v/>
      </c>
      <c r="AZ747" s="62" t="str">
        <f t="shared" si="438"/>
        <v/>
      </c>
      <c r="BA747" s="62" t="str">
        <f t="shared" si="439"/>
        <v/>
      </c>
      <c r="BB747" s="62" t="str">
        <f t="shared" si="440"/>
        <v/>
      </c>
      <c r="BC747" s="62" t="str">
        <f t="shared" si="441"/>
        <v/>
      </c>
      <c r="BD747" s="69" t="str">
        <f t="shared" si="442"/>
        <v/>
      </c>
      <c r="BE747" s="69" t="str">
        <f t="shared" si="443"/>
        <v/>
      </c>
      <c r="BF747" s="69" t="str">
        <f>IF(Z747=Z748,"",SUM(AW$9:AW747)-SUM(BF$9:BF746))</f>
        <v/>
      </c>
      <c r="BG747" s="12">
        <f t="shared" si="445"/>
        <v>739</v>
      </c>
    </row>
    <row r="748" spans="1:59" ht="20.100000000000001" customHeight="1">
      <c r="A748" s="13">
        <f t="shared" si="444"/>
        <v>740</v>
      </c>
      <c r="B748" s="153"/>
      <c r="C748" s="33"/>
      <c r="D748" s="33"/>
      <c r="E748" s="154"/>
      <c r="F748" s="155"/>
      <c r="G748" s="156"/>
      <c r="H748" s="19" t="str">
        <f t="shared" si="409"/>
        <v/>
      </c>
      <c r="I748" s="157"/>
      <c r="J748" s="19" t="str">
        <f t="shared" si="410"/>
        <v/>
      </c>
      <c r="K748" s="33"/>
      <c r="L748" s="34"/>
      <c r="M748" s="34"/>
      <c r="N748" s="19" t="str">
        <f t="shared" si="411"/>
        <v/>
      </c>
      <c r="O748" s="157"/>
      <c r="P748" s="19" t="str">
        <f t="shared" si="412"/>
        <v/>
      </c>
      <c r="Q748" s="19" t="str">
        <f t="shared" si="413"/>
        <v/>
      </c>
      <c r="R748" s="22"/>
      <c r="S748" s="33"/>
      <c r="T748" s="35" t="str">
        <f>IF(E748="","",Instructions!$B$5)</f>
        <v/>
      </c>
      <c r="U748" s="75" t="str">
        <f>IF(E748="","",Instructions!$C$5)</f>
        <v/>
      </c>
      <c r="V748" s="87" t="str">
        <f t="shared" si="414"/>
        <v/>
      </c>
      <c r="W748" s="72" t="str">
        <f>IF(E748="","",VLOOKUP(D748,Supervisors!$B$9:$F$32,5,FALSE))</f>
        <v/>
      </c>
      <c r="X748" s="72" t="str">
        <f>IF(E748="","",VLOOKUP(D748,Supervisors!$B$9:$G$32,6,FALSE))</f>
        <v/>
      </c>
      <c r="Y748" s="20" t="str">
        <f t="shared" si="415"/>
        <v/>
      </c>
      <c r="Z748" s="20" t="str">
        <f t="shared" si="416"/>
        <v/>
      </c>
      <c r="AA748" s="20" t="str">
        <f t="shared" si="417"/>
        <v/>
      </c>
      <c r="AB748" s="20" t="str">
        <f t="shared" si="418"/>
        <v/>
      </c>
      <c r="AC748" s="20" t="str">
        <f t="shared" si="419"/>
        <v/>
      </c>
      <c r="AD748" s="20" t="str">
        <f t="shared" si="420"/>
        <v/>
      </c>
      <c r="AE748" s="20" t="str">
        <f>IF(E748="","",SUM( INDEX( $H$9, 1) : H748))</f>
        <v/>
      </c>
      <c r="AF748" s="20" t="str">
        <f t="shared" si="421"/>
        <v/>
      </c>
      <c r="AG748" s="20" t="str">
        <f>IF(E748="","",SUM($AF$9:AF748))</f>
        <v/>
      </c>
      <c r="AH748" s="43" t="str">
        <f t="shared" si="422"/>
        <v/>
      </c>
      <c r="AI748" s="20" t="str">
        <f t="shared" si="423"/>
        <v/>
      </c>
      <c r="AJ748" s="20" t="str">
        <f t="shared" si="424"/>
        <v/>
      </c>
      <c r="AK748" s="20" t="str">
        <f t="shared" si="425"/>
        <v/>
      </c>
      <c r="AL748" s="20" t="str">
        <f>IF(E748="","",SUM( INDEX($I$9, 1) : I748))</f>
        <v/>
      </c>
      <c r="AM748" s="20" t="str">
        <f t="shared" si="426"/>
        <v/>
      </c>
      <c r="AN748" s="20" t="str">
        <f>IF(E748="","",SUM( INDEX($AM$9, 1) : AM748))</f>
        <v/>
      </c>
      <c r="AO748" s="43" t="str">
        <f t="shared" si="427"/>
        <v/>
      </c>
      <c r="AP748" s="43" t="str">
        <f t="shared" si="428"/>
        <v/>
      </c>
      <c r="AQ748" s="35" t="str">
        <f t="shared" si="429"/>
        <v/>
      </c>
      <c r="AR748" s="35" t="str">
        <f t="shared" si="430"/>
        <v/>
      </c>
      <c r="AS748" s="35" t="str">
        <f t="shared" si="431"/>
        <v/>
      </c>
      <c r="AT748" s="35" t="str">
        <f t="shared" si="432"/>
        <v/>
      </c>
      <c r="AU748" s="35" t="str">
        <f t="shared" si="433"/>
        <v/>
      </c>
      <c r="AV748" s="35" t="str">
        <f t="shared" si="434"/>
        <v/>
      </c>
      <c r="AW748" s="58" t="str">
        <f t="shared" si="435"/>
        <v/>
      </c>
      <c r="AX748" s="62" t="str">
        <f t="shared" si="436"/>
        <v/>
      </c>
      <c r="AY748" s="62" t="str">
        <f t="shared" si="437"/>
        <v/>
      </c>
      <c r="AZ748" s="62" t="str">
        <f t="shared" si="438"/>
        <v/>
      </c>
      <c r="BA748" s="62" t="str">
        <f t="shared" si="439"/>
        <v/>
      </c>
      <c r="BB748" s="62" t="str">
        <f t="shared" si="440"/>
        <v/>
      </c>
      <c r="BC748" s="62" t="str">
        <f t="shared" si="441"/>
        <v/>
      </c>
      <c r="BD748" s="69" t="str">
        <f t="shared" si="442"/>
        <v/>
      </c>
      <c r="BE748" s="69" t="str">
        <f t="shared" si="443"/>
        <v/>
      </c>
      <c r="BF748" s="69" t="str">
        <f>IF(Z748=Z749,"",SUM(AW$9:AW748)-SUM(BF$9:BF747))</f>
        <v/>
      </c>
      <c r="BG748" s="12">
        <f t="shared" si="445"/>
        <v>740</v>
      </c>
    </row>
    <row r="749" spans="1:59" ht="20.100000000000001" customHeight="1">
      <c r="A749" s="13">
        <f t="shared" si="444"/>
        <v>741</v>
      </c>
      <c r="B749" s="153"/>
      <c r="C749" s="33"/>
      <c r="D749" s="33"/>
      <c r="E749" s="154"/>
      <c r="F749" s="155"/>
      <c r="G749" s="156"/>
      <c r="H749" s="19" t="str">
        <f t="shared" si="409"/>
        <v/>
      </c>
      <c r="I749" s="157"/>
      <c r="J749" s="19" t="str">
        <f t="shared" si="410"/>
        <v/>
      </c>
      <c r="K749" s="33"/>
      <c r="L749" s="34"/>
      <c r="M749" s="34"/>
      <c r="N749" s="19" t="str">
        <f t="shared" si="411"/>
        <v/>
      </c>
      <c r="O749" s="157"/>
      <c r="P749" s="19" t="str">
        <f t="shared" si="412"/>
        <v/>
      </c>
      <c r="Q749" s="19" t="str">
        <f t="shared" si="413"/>
        <v/>
      </c>
      <c r="R749" s="22"/>
      <c r="S749" s="33"/>
      <c r="T749" s="35" t="str">
        <f>IF(E749="","",Instructions!$B$5)</f>
        <v/>
      </c>
      <c r="U749" s="75" t="str">
        <f>IF(E749="","",Instructions!$C$5)</f>
        <v/>
      </c>
      <c r="V749" s="87" t="str">
        <f t="shared" si="414"/>
        <v/>
      </c>
      <c r="W749" s="72" t="str">
        <f>IF(E749="","",VLOOKUP(D749,Supervisors!$B$9:$F$32,5,FALSE))</f>
        <v/>
      </c>
      <c r="X749" s="72" t="str">
        <f>IF(E749="","",VLOOKUP(D749,Supervisors!$B$9:$G$32,6,FALSE))</f>
        <v/>
      </c>
      <c r="Y749" s="20" t="str">
        <f t="shared" si="415"/>
        <v/>
      </c>
      <c r="Z749" s="20" t="str">
        <f t="shared" si="416"/>
        <v/>
      </c>
      <c r="AA749" s="20" t="str">
        <f t="shared" si="417"/>
        <v/>
      </c>
      <c r="AB749" s="20" t="str">
        <f t="shared" si="418"/>
        <v/>
      </c>
      <c r="AC749" s="20" t="str">
        <f t="shared" si="419"/>
        <v/>
      </c>
      <c r="AD749" s="20" t="str">
        <f t="shared" si="420"/>
        <v/>
      </c>
      <c r="AE749" s="20" t="str">
        <f>IF(E749="","",SUM( INDEX( $H$9, 1) : H749))</f>
        <v/>
      </c>
      <c r="AF749" s="20" t="str">
        <f t="shared" si="421"/>
        <v/>
      </c>
      <c r="AG749" s="20" t="str">
        <f>IF(E749="","",SUM($AF$9:AF749))</f>
        <v/>
      </c>
      <c r="AH749" s="43" t="str">
        <f t="shared" si="422"/>
        <v/>
      </c>
      <c r="AI749" s="20" t="str">
        <f t="shared" si="423"/>
        <v/>
      </c>
      <c r="AJ749" s="20" t="str">
        <f t="shared" si="424"/>
        <v/>
      </c>
      <c r="AK749" s="20" t="str">
        <f t="shared" si="425"/>
        <v/>
      </c>
      <c r="AL749" s="20" t="str">
        <f>IF(E749="","",SUM( INDEX($I$9, 1) : I749))</f>
        <v/>
      </c>
      <c r="AM749" s="20" t="str">
        <f t="shared" si="426"/>
        <v/>
      </c>
      <c r="AN749" s="20" t="str">
        <f>IF(E749="","",SUM( INDEX($AM$9, 1) : AM749))</f>
        <v/>
      </c>
      <c r="AO749" s="43" t="str">
        <f t="shared" si="427"/>
        <v/>
      </c>
      <c r="AP749" s="43" t="str">
        <f t="shared" si="428"/>
        <v/>
      </c>
      <c r="AQ749" s="35" t="str">
        <f t="shared" si="429"/>
        <v/>
      </c>
      <c r="AR749" s="35" t="str">
        <f t="shared" si="430"/>
        <v/>
      </c>
      <c r="AS749" s="35" t="str">
        <f t="shared" si="431"/>
        <v/>
      </c>
      <c r="AT749" s="35" t="str">
        <f t="shared" si="432"/>
        <v/>
      </c>
      <c r="AU749" s="35" t="str">
        <f t="shared" si="433"/>
        <v/>
      </c>
      <c r="AV749" s="35" t="str">
        <f t="shared" si="434"/>
        <v/>
      </c>
      <c r="AW749" s="58" t="str">
        <f t="shared" si="435"/>
        <v/>
      </c>
      <c r="AX749" s="62" t="str">
        <f t="shared" si="436"/>
        <v/>
      </c>
      <c r="AY749" s="62" t="str">
        <f t="shared" si="437"/>
        <v/>
      </c>
      <c r="AZ749" s="62" t="str">
        <f t="shared" si="438"/>
        <v/>
      </c>
      <c r="BA749" s="62" t="str">
        <f t="shared" si="439"/>
        <v/>
      </c>
      <c r="BB749" s="62" t="str">
        <f t="shared" si="440"/>
        <v/>
      </c>
      <c r="BC749" s="62" t="str">
        <f t="shared" si="441"/>
        <v/>
      </c>
      <c r="BD749" s="69" t="str">
        <f t="shared" si="442"/>
        <v/>
      </c>
      <c r="BE749" s="69" t="str">
        <f t="shared" si="443"/>
        <v/>
      </c>
      <c r="BF749" s="69" t="str">
        <f>IF(Z749=Z750,"",SUM(AW$9:AW749)-SUM(BF$9:BF748))</f>
        <v/>
      </c>
      <c r="BG749" s="12">
        <f t="shared" si="445"/>
        <v>741</v>
      </c>
    </row>
    <row r="750" spans="1:59" ht="20.100000000000001" customHeight="1">
      <c r="A750" s="13">
        <f t="shared" si="444"/>
        <v>742</v>
      </c>
      <c r="B750" s="153"/>
      <c r="C750" s="33"/>
      <c r="D750" s="33"/>
      <c r="E750" s="154"/>
      <c r="F750" s="155"/>
      <c r="G750" s="156"/>
      <c r="H750" s="19" t="str">
        <f t="shared" si="409"/>
        <v/>
      </c>
      <c r="I750" s="157"/>
      <c r="J750" s="19" t="str">
        <f t="shared" si="410"/>
        <v/>
      </c>
      <c r="K750" s="33"/>
      <c r="L750" s="34"/>
      <c r="M750" s="34"/>
      <c r="N750" s="19" t="str">
        <f t="shared" si="411"/>
        <v/>
      </c>
      <c r="O750" s="157"/>
      <c r="P750" s="19" t="str">
        <f t="shared" si="412"/>
        <v/>
      </c>
      <c r="Q750" s="19" t="str">
        <f t="shared" si="413"/>
        <v/>
      </c>
      <c r="R750" s="22"/>
      <c r="S750" s="33"/>
      <c r="T750" s="35" t="str">
        <f>IF(E750="","",Instructions!$B$5)</f>
        <v/>
      </c>
      <c r="U750" s="75" t="str">
        <f>IF(E750="","",Instructions!$C$5)</f>
        <v/>
      </c>
      <c r="V750" s="87" t="str">
        <f t="shared" si="414"/>
        <v/>
      </c>
      <c r="W750" s="72" t="str">
        <f>IF(E750="","",VLOOKUP(D750,Supervisors!$B$9:$F$32,5,FALSE))</f>
        <v/>
      </c>
      <c r="X750" s="72" t="str">
        <f>IF(E750="","",VLOOKUP(D750,Supervisors!$B$9:$G$32,6,FALSE))</f>
        <v/>
      </c>
      <c r="Y750" s="20" t="str">
        <f t="shared" si="415"/>
        <v/>
      </c>
      <c r="Z750" s="20" t="str">
        <f t="shared" si="416"/>
        <v/>
      </c>
      <c r="AA750" s="20" t="str">
        <f t="shared" si="417"/>
        <v/>
      </c>
      <c r="AB750" s="20" t="str">
        <f t="shared" si="418"/>
        <v/>
      </c>
      <c r="AC750" s="20" t="str">
        <f t="shared" si="419"/>
        <v/>
      </c>
      <c r="AD750" s="20" t="str">
        <f t="shared" si="420"/>
        <v/>
      </c>
      <c r="AE750" s="20" t="str">
        <f>IF(E750="","",SUM( INDEX( $H$9, 1) : H750))</f>
        <v/>
      </c>
      <c r="AF750" s="20" t="str">
        <f t="shared" si="421"/>
        <v/>
      </c>
      <c r="AG750" s="20" t="str">
        <f>IF(E750="","",SUM($AF$9:AF750))</f>
        <v/>
      </c>
      <c r="AH750" s="43" t="str">
        <f t="shared" si="422"/>
        <v/>
      </c>
      <c r="AI750" s="20" t="str">
        <f t="shared" si="423"/>
        <v/>
      </c>
      <c r="AJ750" s="20" t="str">
        <f t="shared" si="424"/>
        <v/>
      </c>
      <c r="AK750" s="20" t="str">
        <f t="shared" si="425"/>
        <v/>
      </c>
      <c r="AL750" s="20" t="str">
        <f>IF(E750="","",SUM( INDEX($I$9, 1) : I750))</f>
        <v/>
      </c>
      <c r="AM750" s="20" t="str">
        <f t="shared" si="426"/>
        <v/>
      </c>
      <c r="AN750" s="20" t="str">
        <f>IF(E750="","",SUM( INDEX($AM$9, 1) : AM750))</f>
        <v/>
      </c>
      <c r="AO750" s="43" t="str">
        <f t="shared" si="427"/>
        <v/>
      </c>
      <c r="AP750" s="43" t="str">
        <f t="shared" si="428"/>
        <v/>
      </c>
      <c r="AQ750" s="35" t="str">
        <f t="shared" si="429"/>
        <v/>
      </c>
      <c r="AR750" s="35" t="str">
        <f t="shared" si="430"/>
        <v/>
      </c>
      <c r="AS750" s="35" t="str">
        <f t="shared" si="431"/>
        <v/>
      </c>
      <c r="AT750" s="35" t="str">
        <f t="shared" si="432"/>
        <v/>
      </c>
      <c r="AU750" s="35" t="str">
        <f t="shared" si="433"/>
        <v/>
      </c>
      <c r="AV750" s="35" t="str">
        <f t="shared" si="434"/>
        <v/>
      </c>
      <c r="AW750" s="58" t="str">
        <f t="shared" si="435"/>
        <v/>
      </c>
      <c r="AX750" s="62" t="str">
        <f t="shared" si="436"/>
        <v/>
      </c>
      <c r="AY750" s="62" t="str">
        <f t="shared" si="437"/>
        <v/>
      </c>
      <c r="AZ750" s="62" t="str">
        <f t="shared" si="438"/>
        <v/>
      </c>
      <c r="BA750" s="62" t="str">
        <f t="shared" si="439"/>
        <v/>
      </c>
      <c r="BB750" s="62" t="str">
        <f t="shared" si="440"/>
        <v/>
      </c>
      <c r="BC750" s="62" t="str">
        <f t="shared" si="441"/>
        <v/>
      </c>
      <c r="BD750" s="69" t="str">
        <f t="shared" si="442"/>
        <v/>
      </c>
      <c r="BE750" s="69" t="str">
        <f t="shared" si="443"/>
        <v/>
      </c>
      <c r="BF750" s="69" t="str">
        <f>IF(Z750=Z751,"",SUM(AW$9:AW750)-SUM(BF$9:BF749))</f>
        <v/>
      </c>
      <c r="BG750" s="12">
        <f t="shared" si="445"/>
        <v>742</v>
      </c>
    </row>
    <row r="751" spans="1:59" ht="20.100000000000001" customHeight="1">
      <c r="A751" s="13">
        <f t="shared" si="444"/>
        <v>743</v>
      </c>
      <c r="B751" s="153"/>
      <c r="C751" s="33"/>
      <c r="D751" s="33"/>
      <c r="E751" s="154"/>
      <c r="F751" s="155"/>
      <c r="G751" s="156"/>
      <c r="H751" s="19" t="str">
        <f t="shared" si="409"/>
        <v/>
      </c>
      <c r="I751" s="157"/>
      <c r="J751" s="19" t="str">
        <f t="shared" si="410"/>
        <v/>
      </c>
      <c r="K751" s="33"/>
      <c r="L751" s="34"/>
      <c r="M751" s="34"/>
      <c r="N751" s="19" t="str">
        <f t="shared" si="411"/>
        <v/>
      </c>
      <c r="O751" s="157"/>
      <c r="P751" s="19" t="str">
        <f t="shared" si="412"/>
        <v/>
      </c>
      <c r="Q751" s="19" t="str">
        <f t="shared" si="413"/>
        <v/>
      </c>
      <c r="R751" s="22"/>
      <c r="S751" s="33"/>
      <c r="T751" s="35" t="str">
        <f>IF(E751="","",Instructions!$B$5)</f>
        <v/>
      </c>
      <c r="U751" s="75" t="str">
        <f>IF(E751="","",Instructions!$C$5)</f>
        <v/>
      </c>
      <c r="V751" s="87" t="str">
        <f t="shared" si="414"/>
        <v/>
      </c>
      <c r="W751" s="72" t="str">
        <f>IF(E751="","",VLOOKUP(D751,Supervisors!$B$9:$F$32,5,FALSE))</f>
        <v/>
      </c>
      <c r="X751" s="72" t="str">
        <f>IF(E751="","",VLOOKUP(D751,Supervisors!$B$9:$G$32,6,FALSE))</f>
        <v/>
      </c>
      <c r="Y751" s="20" t="str">
        <f t="shared" si="415"/>
        <v/>
      </c>
      <c r="Z751" s="20" t="str">
        <f t="shared" si="416"/>
        <v/>
      </c>
      <c r="AA751" s="20" t="str">
        <f t="shared" si="417"/>
        <v/>
      </c>
      <c r="AB751" s="20" t="str">
        <f t="shared" si="418"/>
        <v/>
      </c>
      <c r="AC751" s="20" t="str">
        <f t="shared" si="419"/>
        <v/>
      </c>
      <c r="AD751" s="20" t="str">
        <f t="shared" si="420"/>
        <v/>
      </c>
      <c r="AE751" s="20" t="str">
        <f>IF(E751="","",SUM( INDEX( $H$9, 1) : H751))</f>
        <v/>
      </c>
      <c r="AF751" s="20" t="str">
        <f t="shared" si="421"/>
        <v/>
      </c>
      <c r="AG751" s="20" t="str">
        <f>IF(E751="","",SUM($AF$9:AF751))</f>
        <v/>
      </c>
      <c r="AH751" s="43" t="str">
        <f t="shared" si="422"/>
        <v/>
      </c>
      <c r="AI751" s="20" t="str">
        <f t="shared" si="423"/>
        <v/>
      </c>
      <c r="AJ751" s="20" t="str">
        <f t="shared" si="424"/>
        <v/>
      </c>
      <c r="AK751" s="20" t="str">
        <f t="shared" si="425"/>
        <v/>
      </c>
      <c r="AL751" s="20" t="str">
        <f>IF(E751="","",SUM( INDEX($I$9, 1) : I751))</f>
        <v/>
      </c>
      <c r="AM751" s="20" t="str">
        <f t="shared" si="426"/>
        <v/>
      </c>
      <c r="AN751" s="20" t="str">
        <f>IF(E751="","",SUM( INDEX($AM$9, 1) : AM751))</f>
        <v/>
      </c>
      <c r="AO751" s="43" t="str">
        <f t="shared" si="427"/>
        <v/>
      </c>
      <c r="AP751" s="43" t="str">
        <f t="shared" si="428"/>
        <v/>
      </c>
      <c r="AQ751" s="35" t="str">
        <f t="shared" si="429"/>
        <v/>
      </c>
      <c r="AR751" s="35" t="str">
        <f t="shared" si="430"/>
        <v/>
      </c>
      <c r="AS751" s="35" t="str">
        <f t="shared" si="431"/>
        <v/>
      </c>
      <c r="AT751" s="35" t="str">
        <f t="shared" si="432"/>
        <v/>
      </c>
      <c r="AU751" s="35" t="str">
        <f t="shared" si="433"/>
        <v/>
      </c>
      <c r="AV751" s="35" t="str">
        <f t="shared" si="434"/>
        <v/>
      </c>
      <c r="AW751" s="58" t="str">
        <f t="shared" si="435"/>
        <v/>
      </c>
      <c r="AX751" s="62" t="str">
        <f t="shared" si="436"/>
        <v/>
      </c>
      <c r="AY751" s="62" t="str">
        <f t="shared" si="437"/>
        <v/>
      </c>
      <c r="AZ751" s="62" t="str">
        <f t="shared" si="438"/>
        <v/>
      </c>
      <c r="BA751" s="62" t="str">
        <f t="shared" si="439"/>
        <v/>
      </c>
      <c r="BB751" s="62" t="str">
        <f t="shared" si="440"/>
        <v/>
      </c>
      <c r="BC751" s="62" t="str">
        <f t="shared" si="441"/>
        <v/>
      </c>
      <c r="BD751" s="69" t="str">
        <f t="shared" si="442"/>
        <v/>
      </c>
      <c r="BE751" s="69" t="str">
        <f t="shared" si="443"/>
        <v/>
      </c>
      <c r="BF751" s="69" t="str">
        <f>IF(Z751=Z752,"",SUM(AW$9:AW751)-SUM(BF$9:BF750))</f>
        <v/>
      </c>
      <c r="BG751" s="12">
        <f t="shared" si="445"/>
        <v>743</v>
      </c>
    </row>
    <row r="752" spans="1:59" ht="20.100000000000001" customHeight="1">
      <c r="A752" s="13">
        <f t="shared" si="444"/>
        <v>744</v>
      </c>
      <c r="B752" s="153"/>
      <c r="C752" s="33"/>
      <c r="D752" s="33"/>
      <c r="E752" s="154"/>
      <c r="F752" s="155"/>
      <c r="G752" s="156"/>
      <c r="H752" s="19" t="str">
        <f t="shared" si="409"/>
        <v/>
      </c>
      <c r="I752" s="157"/>
      <c r="J752" s="19" t="str">
        <f t="shared" si="410"/>
        <v/>
      </c>
      <c r="K752" s="33"/>
      <c r="L752" s="34"/>
      <c r="M752" s="34"/>
      <c r="N752" s="19" t="str">
        <f t="shared" si="411"/>
        <v/>
      </c>
      <c r="O752" s="157"/>
      <c r="P752" s="19" t="str">
        <f t="shared" si="412"/>
        <v/>
      </c>
      <c r="Q752" s="19" t="str">
        <f t="shared" si="413"/>
        <v/>
      </c>
      <c r="R752" s="22"/>
      <c r="S752" s="33"/>
      <c r="T752" s="35" t="str">
        <f>IF(E752="","",Instructions!$B$5)</f>
        <v/>
      </c>
      <c r="U752" s="75" t="str">
        <f>IF(E752="","",Instructions!$C$5)</f>
        <v/>
      </c>
      <c r="V752" s="87" t="str">
        <f t="shared" si="414"/>
        <v/>
      </c>
      <c r="W752" s="72" t="str">
        <f>IF(E752="","",VLOOKUP(D752,Supervisors!$B$9:$F$32,5,FALSE))</f>
        <v/>
      </c>
      <c r="X752" s="72" t="str">
        <f>IF(E752="","",VLOOKUP(D752,Supervisors!$B$9:$G$32,6,FALSE))</f>
        <v/>
      </c>
      <c r="Y752" s="20" t="str">
        <f t="shared" si="415"/>
        <v/>
      </c>
      <c r="Z752" s="20" t="str">
        <f t="shared" si="416"/>
        <v/>
      </c>
      <c r="AA752" s="20" t="str">
        <f t="shared" si="417"/>
        <v/>
      </c>
      <c r="AB752" s="20" t="str">
        <f t="shared" si="418"/>
        <v/>
      </c>
      <c r="AC752" s="20" t="str">
        <f t="shared" si="419"/>
        <v/>
      </c>
      <c r="AD752" s="20" t="str">
        <f t="shared" si="420"/>
        <v/>
      </c>
      <c r="AE752" s="20" t="str">
        <f>IF(E752="","",SUM( INDEX( $H$9, 1) : H752))</f>
        <v/>
      </c>
      <c r="AF752" s="20" t="str">
        <f t="shared" si="421"/>
        <v/>
      </c>
      <c r="AG752" s="20" t="str">
        <f>IF(E752="","",SUM($AF$9:AF752))</f>
        <v/>
      </c>
      <c r="AH752" s="43" t="str">
        <f t="shared" si="422"/>
        <v/>
      </c>
      <c r="AI752" s="20" t="str">
        <f t="shared" si="423"/>
        <v/>
      </c>
      <c r="AJ752" s="20" t="str">
        <f t="shared" si="424"/>
        <v/>
      </c>
      <c r="AK752" s="20" t="str">
        <f t="shared" si="425"/>
        <v/>
      </c>
      <c r="AL752" s="20" t="str">
        <f>IF(E752="","",SUM( INDEX($I$9, 1) : I752))</f>
        <v/>
      </c>
      <c r="AM752" s="20" t="str">
        <f t="shared" si="426"/>
        <v/>
      </c>
      <c r="AN752" s="20" t="str">
        <f>IF(E752="","",SUM( INDEX($AM$9, 1) : AM752))</f>
        <v/>
      </c>
      <c r="AO752" s="43" t="str">
        <f t="shared" si="427"/>
        <v/>
      </c>
      <c r="AP752" s="43" t="str">
        <f t="shared" si="428"/>
        <v/>
      </c>
      <c r="AQ752" s="35" t="str">
        <f t="shared" si="429"/>
        <v/>
      </c>
      <c r="AR752" s="35" t="str">
        <f t="shared" si="430"/>
        <v/>
      </c>
      <c r="AS752" s="35" t="str">
        <f t="shared" si="431"/>
        <v/>
      </c>
      <c r="AT752" s="35" t="str">
        <f t="shared" si="432"/>
        <v/>
      </c>
      <c r="AU752" s="35" t="str">
        <f t="shared" si="433"/>
        <v/>
      </c>
      <c r="AV752" s="35" t="str">
        <f t="shared" si="434"/>
        <v/>
      </c>
      <c r="AW752" s="58" t="str">
        <f t="shared" si="435"/>
        <v/>
      </c>
      <c r="AX752" s="62" t="str">
        <f t="shared" si="436"/>
        <v/>
      </c>
      <c r="AY752" s="62" t="str">
        <f t="shared" si="437"/>
        <v/>
      </c>
      <c r="AZ752" s="62" t="str">
        <f t="shared" si="438"/>
        <v/>
      </c>
      <c r="BA752" s="62" t="str">
        <f t="shared" si="439"/>
        <v/>
      </c>
      <c r="BB752" s="62" t="str">
        <f t="shared" si="440"/>
        <v/>
      </c>
      <c r="BC752" s="62" t="str">
        <f t="shared" si="441"/>
        <v/>
      </c>
      <c r="BD752" s="69" t="str">
        <f t="shared" si="442"/>
        <v/>
      </c>
      <c r="BE752" s="69" t="str">
        <f t="shared" si="443"/>
        <v/>
      </c>
      <c r="BF752" s="69" t="str">
        <f>IF(Z752=Z753,"",SUM(AW$9:AW752)-SUM(BF$9:BF751))</f>
        <v/>
      </c>
      <c r="BG752" s="12">
        <f t="shared" si="445"/>
        <v>744</v>
      </c>
    </row>
    <row r="753" spans="1:59" ht="20.100000000000001" customHeight="1">
      <c r="A753" s="13">
        <f t="shared" si="444"/>
        <v>745</v>
      </c>
      <c r="B753" s="153"/>
      <c r="C753" s="33"/>
      <c r="D753" s="33"/>
      <c r="E753" s="154"/>
      <c r="F753" s="155"/>
      <c r="G753" s="156"/>
      <c r="H753" s="19" t="str">
        <f t="shared" si="409"/>
        <v/>
      </c>
      <c r="I753" s="157"/>
      <c r="J753" s="19" t="str">
        <f t="shared" si="410"/>
        <v/>
      </c>
      <c r="K753" s="33"/>
      <c r="L753" s="34"/>
      <c r="M753" s="34"/>
      <c r="N753" s="19" t="str">
        <f t="shared" si="411"/>
        <v/>
      </c>
      <c r="O753" s="157"/>
      <c r="P753" s="19" t="str">
        <f t="shared" si="412"/>
        <v/>
      </c>
      <c r="Q753" s="19" t="str">
        <f t="shared" si="413"/>
        <v/>
      </c>
      <c r="R753" s="22"/>
      <c r="S753" s="33"/>
      <c r="T753" s="35" t="str">
        <f>IF(E753="","",Instructions!$B$5)</f>
        <v/>
      </c>
      <c r="U753" s="75" t="str">
        <f>IF(E753="","",Instructions!$C$5)</f>
        <v/>
      </c>
      <c r="V753" s="87" t="str">
        <f t="shared" si="414"/>
        <v/>
      </c>
      <c r="W753" s="72" t="str">
        <f>IF(E753="","",VLOOKUP(D753,Supervisors!$B$9:$F$32,5,FALSE))</f>
        <v/>
      </c>
      <c r="X753" s="72" t="str">
        <f>IF(E753="","",VLOOKUP(D753,Supervisors!$B$9:$G$32,6,FALSE))</f>
        <v/>
      </c>
      <c r="Y753" s="20" t="str">
        <f t="shared" si="415"/>
        <v/>
      </c>
      <c r="Z753" s="20" t="str">
        <f t="shared" si="416"/>
        <v/>
      </c>
      <c r="AA753" s="20" t="str">
        <f t="shared" si="417"/>
        <v/>
      </c>
      <c r="AB753" s="20" t="str">
        <f t="shared" si="418"/>
        <v/>
      </c>
      <c r="AC753" s="20" t="str">
        <f t="shared" si="419"/>
        <v/>
      </c>
      <c r="AD753" s="20" t="str">
        <f t="shared" si="420"/>
        <v/>
      </c>
      <c r="AE753" s="20" t="str">
        <f>IF(E753="","",SUM( INDEX( $H$9, 1) : H753))</f>
        <v/>
      </c>
      <c r="AF753" s="20" t="str">
        <f t="shared" si="421"/>
        <v/>
      </c>
      <c r="AG753" s="20" t="str">
        <f>IF(E753="","",SUM($AF$9:AF753))</f>
        <v/>
      </c>
      <c r="AH753" s="43" t="str">
        <f t="shared" si="422"/>
        <v/>
      </c>
      <c r="AI753" s="20" t="str">
        <f t="shared" si="423"/>
        <v/>
      </c>
      <c r="AJ753" s="20" t="str">
        <f t="shared" si="424"/>
        <v/>
      </c>
      <c r="AK753" s="20" t="str">
        <f t="shared" si="425"/>
        <v/>
      </c>
      <c r="AL753" s="20" t="str">
        <f>IF(E753="","",SUM( INDEX($I$9, 1) : I753))</f>
        <v/>
      </c>
      <c r="AM753" s="20" t="str">
        <f t="shared" si="426"/>
        <v/>
      </c>
      <c r="AN753" s="20" t="str">
        <f>IF(E753="","",SUM( INDEX($AM$9, 1) : AM753))</f>
        <v/>
      </c>
      <c r="AO753" s="43" t="str">
        <f t="shared" si="427"/>
        <v/>
      </c>
      <c r="AP753" s="43" t="str">
        <f t="shared" si="428"/>
        <v/>
      </c>
      <c r="AQ753" s="35" t="str">
        <f t="shared" si="429"/>
        <v/>
      </c>
      <c r="AR753" s="35" t="str">
        <f t="shared" si="430"/>
        <v/>
      </c>
      <c r="AS753" s="35" t="str">
        <f t="shared" si="431"/>
        <v/>
      </c>
      <c r="AT753" s="35" t="str">
        <f t="shared" si="432"/>
        <v/>
      </c>
      <c r="AU753" s="35" t="str">
        <f t="shared" si="433"/>
        <v/>
      </c>
      <c r="AV753" s="35" t="str">
        <f t="shared" si="434"/>
        <v/>
      </c>
      <c r="AW753" s="58" t="str">
        <f t="shared" si="435"/>
        <v/>
      </c>
      <c r="AX753" s="62" t="str">
        <f t="shared" si="436"/>
        <v/>
      </c>
      <c r="AY753" s="62" t="str">
        <f t="shared" si="437"/>
        <v/>
      </c>
      <c r="AZ753" s="62" t="str">
        <f t="shared" si="438"/>
        <v/>
      </c>
      <c r="BA753" s="62" t="str">
        <f t="shared" si="439"/>
        <v/>
      </c>
      <c r="BB753" s="62" t="str">
        <f t="shared" si="440"/>
        <v/>
      </c>
      <c r="BC753" s="62" t="str">
        <f t="shared" si="441"/>
        <v/>
      </c>
      <c r="BD753" s="69" t="str">
        <f t="shared" si="442"/>
        <v/>
      </c>
      <c r="BE753" s="69" t="str">
        <f t="shared" si="443"/>
        <v/>
      </c>
      <c r="BF753" s="69" t="str">
        <f>IF(Z753=Z754,"",SUM(AW$9:AW753)-SUM(BF$9:BF752))</f>
        <v/>
      </c>
      <c r="BG753" s="12">
        <f t="shared" si="445"/>
        <v>745</v>
      </c>
    </row>
    <row r="754" spans="1:59" ht="20.100000000000001" customHeight="1">
      <c r="A754" s="13">
        <f t="shared" si="444"/>
        <v>746</v>
      </c>
      <c r="B754" s="153"/>
      <c r="C754" s="33"/>
      <c r="D754" s="33"/>
      <c r="E754" s="154"/>
      <c r="F754" s="155"/>
      <c r="G754" s="156"/>
      <c r="H754" s="19" t="str">
        <f t="shared" si="409"/>
        <v/>
      </c>
      <c r="I754" s="157"/>
      <c r="J754" s="19" t="str">
        <f t="shared" si="410"/>
        <v/>
      </c>
      <c r="K754" s="33"/>
      <c r="L754" s="34"/>
      <c r="M754" s="34"/>
      <c r="N754" s="19" t="str">
        <f t="shared" si="411"/>
        <v/>
      </c>
      <c r="O754" s="157"/>
      <c r="P754" s="19" t="str">
        <f t="shared" si="412"/>
        <v/>
      </c>
      <c r="Q754" s="19" t="str">
        <f t="shared" si="413"/>
        <v/>
      </c>
      <c r="R754" s="22"/>
      <c r="S754" s="33"/>
      <c r="T754" s="35" t="str">
        <f>IF(E754="","",Instructions!$B$5)</f>
        <v/>
      </c>
      <c r="U754" s="75" t="str">
        <f>IF(E754="","",Instructions!$C$5)</f>
        <v/>
      </c>
      <c r="V754" s="87" t="str">
        <f t="shared" si="414"/>
        <v/>
      </c>
      <c r="W754" s="72" t="str">
        <f>IF(E754="","",VLOOKUP(D754,Supervisors!$B$9:$F$32,5,FALSE))</f>
        <v/>
      </c>
      <c r="X754" s="72" t="str">
        <f>IF(E754="","",VLOOKUP(D754,Supervisors!$B$9:$G$32,6,FALSE))</f>
        <v/>
      </c>
      <c r="Y754" s="20" t="str">
        <f t="shared" si="415"/>
        <v/>
      </c>
      <c r="Z754" s="20" t="str">
        <f t="shared" si="416"/>
        <v/>
      </c>
      <c r="AA754" s="20" t="str">
        <f t="shared" si="417"/>
        <v/>
      </c>
      <c r="AB754" s="20" t="str">
        <f t="shared" si="418"/>
        <v/>
      </c>
      <c r="AC754" s="20" t="str">
        <f t="shared" si="419"/>
        <v/>
      </c>
      <c r="AD754" s="20" t="str">
        <f t="shared" si="420"/>
        <v/>
      </c>
      <c r="AE754" s="20" t="str">
        <f>IF(E754="","",SUM( INDEX( $H$9, 1) : H754))</f>
        <v/>
      </c>
      <c r="AF754" s="20" t="str">
        <f t="shared" si="421"/>
        <v/>
      </c>
      <c r="AG754" s="20" t="str">
        <f>IF(E754="","",SUM($AF$9:AF754))</f>
        <v/>
      </c>
      <c r="AH754" s="43" t="str">
        <f t="shared" si="422"/>
        <v/>
      </c>
      <c r="AI754" s="20" t="str">
        <f t="shared" si="423"/>
        <v/>
      </c>
      <c r="AJ754" s="20" t="str">
        <f t="shared" si="424"/>
        <v/>
      </c>
      <c r="AK754" s="20" t="str">
        <f t="shared" si="425"/>
        <v/>
      </c>
      <c r="AL754" s="20" t="str">
        <f>IF(E754="","",SUM( INDEX($I$9, 1) : I754))</f>
        <v/>
      </c>
      <c r="AM754" s="20" t="str">
        <f t="shared" si="426"/>
        <v/>
      </c>
      <c r="AN754" s="20" t="str">
        <f>IF(E754="","",SUM( INDEX($AM$9, 1) : AM754))</f>
        <v/>
      </c>
      <c r="AO754" s="43" t="str">
        <f t="shared" si="427"/>
        <v/>
      </c>
      <c r="AP754" s="43" t="str">
        <f t="shared" si="428"/>
        <v/>
      </c>
      <c r="AQ754" s="35" t="str">
        <f t="shared" si="429"/>
        <v/>
      </c>
      <c r="AR754" s="35" t="str">
        <f t="shared" si="430"/>
        <v/>
      </c>
      <c r="AS754" s="35" t="str">
        <f t="shared" si="431"/>
        <v/>
      </c>
      <c r="AT754" s="35" t="str">
        <f t="shared" si="432"/>
        <v/>
      </c>
      <c r="AU754" s="35" t="str">
        <f t="shared" si="433"/>
        <v/>
      </c>
      <c r="AV754" s="35" t="str">
        <f t="shared" si="434"/>
        <v/>
      </c>
      <c r="AW754" s="58" t="str">
        <f t="shared" si="435"/>
        <v/>
      </c>
      <c r="AX754" s="62" t="str">
        <f t="shared" si="436"/>
        <v/>
      </c>
      <c r="AY754" s="62" t="str">
        <f t="shared" si="437"/>
        <v/>
      </c>
      <c r="AZ754" s="62" t="str">
        <f t="shared" si="438"/>
        <v/>
      </c>
      <c r="BA754" s="62" t="str">
        <f t="shared" si="439"/>
        <v/>
      </c>
      <c r="BB754" s="62" t="str">
        <f t="shared" si="440"/>
        <v/>
      </c>
      <c r="BC754" s="62" t="str">
        <f t="shared" si="441"/>
        <v/>
      </c>
      <c r="BD754" s="69" t="str">
        <f t="shared" si="442"/>
        <v/>
      </c>
      <c r="BE754" s="69" t="str">
        <f t="shared" si="443"/>
        <v/>
      </c>
      <c r="BF754" s="69" t="str">
        <f>IF(Z754=Z755,"",SUM(AW$9:AW754)-SUM(BF$9:BF753))</f>
        <v/>
      </c>
      <c r="BG754" s="12">
        <f t="shared" si="445"/>
        <v>746</v>
      </c>
    </row>
    <row r="755" spans="1:59" ht="20.100000000000001" customHeight="1">
      <c r="A755" s="13">
        <f t="shared" si="444"/>
        <v>747</v>
      </c>
      <c r="B755" s="153"/>
      <c r="C755" s="33"/>
      <c r="D755" s="33"/>
      <c r="E755" s="154"/>
      <c r="F755" s="155"/>
      <c r="G755" s="156"/>
      <c r="H755" s="19" t="str">
        <f t="shared" si="409"/>
        <v/>
      </c>
      <c r="I755" s="157"/>
      <c r="J755" s="19" t="str">
        <f t="shared" si="410"/>
        <v/>
      </c>
      <c r="K755" s="33"/>
      <c r="L755" s="34"/>
      <c r="M755" s="34"/>
      <c r="N755" s="19" t="str">
        <f t="shared" si="411"/>
        <v/>
      </c>
      <c r="O755" s="157"/>
      <c r="P755" s="19" t="str">
        <f t="shared" si="412"/>
        <v/>
      </c>
      <c r="Q755" s="19" t="str">
        <f t="shared" si="413"/>
        <v/>
      </c>
      <c r="R755" s="22"/>
      <c r="S755" s="33"/>
      <c r="T755" s="35" t="str">
        <f>IF(E755="","",Instructions!$B$5)</f>
        <v/>
      </c>
      <c r="U755" s="75" t="str">
        <f>IF(E755="","",Instructions!$C$5)</f>
        <v/>
      </c>
      <c r="V755" s="87" t="str">
        <f t="shared" si="414"/>
        <v/>
      </c>
      <c r="W755" s="72" t="str">
        <f>IF(E755="","",VLOOKUP(D755,Supervisors!$B$9:$F$32,5,FALSE))</f>
        <v/>
      </c>
      <c r="X755" s="72" t="str">
        <f>IF(E755="","",VLOOKUP(D755,Supervisors!$B$9:$G$32,6,FALSE))</f>
        <v/>
      </c>
      <c r="Y755" s="20" t="str">
        <f t="shared" si="415"/>
        <v/>
      </c>
      <c r="Z755" s="20" t="str">
        <f t="shared" si="416"/>
        <v/>
      </c>
      <c r="AA755" s="20" t="str">
        <f t="shared" si="417"/>
        <v/>
      </c>
      <c r="AB755" s="20" t="str">
        <f t="shared" si="418"/>
        <v/>
      </c>
      <c r="AC755" s="20" t="str">
        <f t="shared" si="419"/>
        <v/>
      </c>
      <c r="AD755" s="20" t="str">
        <f t="shared" si="420"/>
        <v/>
      </c>
      <c r="AE755" s="20" t="str">
        <f>IF(E755="","",SUM( INDEX( $H$9, 1) : H755))</f>
        <v/>
      </c>
      <c r="AF755" s="20" t="str">
        <f t="shared" si="421"/>
        <v/>
      </c>
      <c r="AG755" s="20" t="str">
        <f>IF(E755="","",SUM($AF$9:AF755))</f>
        <v/>
      </c>
      <c r="AH755" s="43" t="str">
        <f t="shared" si="422"/>
        <v/>
      </c>
      <c r="AI755" s="20" t="str">
        <f t="shared" si="423"/>
        <v/>
      </c>
      <c r="AJ755" s="20" t="str">
        <f t="shared" si="424"/>
        <v/>
      </c>
      <c r="AK755" s="20" t="str">
        <f t="shared" si="425"/>
        <v/>
      </c>
      <c r="AL755" s="20" t="str">
        <f>IF(E755="","",SUM( INDEX($I$9, 1) : I755))</f>
        <v/>
      </c>
      <c r="AM755" s="20" t="str">
        <f t="shared" si="426"/>
        <v/>
      </c>
      <c r="AN755" s="20" t="str">
        <f>IF(E755="","",SUM( INDEX($AM$9, 1) : AM755))</f>
        <v/>
      </c>
      <c r="AO755" s="43" t="str">
        <f t="shared" si="427"/>
        <v/>
      </c>
      <c r="AP755" s="43" t="str">
        <f t="shared" si="428"/>
        <v/>
      </c>
      <c r="AQ755" s="35" t="str">
        <f t="shared" si="429"/>
        <v/>
      </c>
      <c r="AR755" s="35" t="str">
        <f t="shared" si="430"/>
        <v/>
      </c>
      <c r="AS755" s="35" t="str">
        <f t="shared" si="431"/>
        <v/>
      </c>
      <c r="AT755" s="35" t="str">
        <f t="shared" si="432"/>
        <v/>
      </c>
      <c r="AU755" s="35" t="str">
        <f t="shared" si="433"/>
        <v/>
      </c>
      <c r="AV755" s="35" t="str">
        <f t="shared" si="434"/>
        <v/>
      </c>
      <c r="AW755" s="58" t="str">
        <f t="shared" si="435"/>
        <v/>
      </c>
      <c r="AX755" s="62" t="str">
        <f t="shared" si="436"/>
        <v/>
      </c>
      <c r="AY755" s="62" t="str">
        <f t="shared" si="437"/>
        <v/>
      </c>
      <c r="AZ755" s="62" t="str">
        <f t="shared" si="438"/>
        <v/>
      </c>
      <c r="BA755" s="62" t="str">
        <f t="shared" si="439"/>
        <v/>
      </c>
      <c r="BB755" s="62" t="str">
        <f t="shared" si="440"/>
        <v/>
      </c>
      <c r="BC755" s="62" t="str">
        <f t="shared" si="441"/>
        <v/>
      </c>
      <c r="BD755" s="69" t="str">
        <f t="shared" si="442"/>
        <v/>
      </c>
      <c r="BE755" s="69" t="str">
        <f t="shared" si="443"/>
        <v/>
      </c>
      <c r="BF755" s="69" t="str">
        <f>IF(Z755=Z756,"",SUM(AW$9:AW755)-SUM(BF$9:BF754))</f>
        <v/>
      </c>
      <c r="BG755" s="12">
        <f t="shared" si="445"/>
        <v>747</v>
      </c>
    </row>
    <row r="756" spans="1:59" ht="20.100000000000001" customHeight="1">
      <c r="A756" s="13">
        <f t="shared" si="444"/>
        <v>748</v>
      </c>
      <c r="B756" s="153"/>
      <c r="C756" s="33"/>
      <c r="D756" s="33"/>
      <c r="E756" s="154"/>
      <c r="F756" s="155"/>
      <c r="G756" s="156"/>
      <c r="H756" s="19" t="str">
        <f t="shared" si="409"/>
        <v/>
      </c>
      <c r="I756" s="157"/>
      <c r="J756" s="19" t="str">
        <f t="shared" si="410"/>
        <v/>
      </c>
      <c r="K756" s="33"/>
      <c r="L756" s="34"/>
      <c r="M756" s="34"/>
      <c r="N756" s="19" t="str">
        <f t="shared" si="411"/>
        <v/>
      </c>
      <c r="O756" s="157"/>
      <c r="P756" s="19" t="str">
        <f t="shared" si="412"/>
        <v/>
      </c>
      <c r="Q756" s="19" t="str">
        <f t="shared" si="413"/>
        <v/>
      </c>
      <c r="R756" s="22"/>
      <c r="S756" s="33"/>
      <c r="T756" s="35" t="str">
        <f>IF(E756="","",Instructions!$B$5)</f>
        <v/>
      </c>
      <c r="U756" s="75" t="str">
        <f>IF(E756="","",Instructions!$C$5)</f>
        <v/>
      </c>
      <c r="V756" s="87" t="str">
        <f t="shared" si="414"/>
        <v/>
      </c>
      <c r="W756" s="72" t="str">
        <f>IF(E756="","",VLOOKUP(D756,Supervisors!$B$9:$F$32,5,FALSE))</f>
        <v/>
      </c>
      <c r="X756" s="72" t="str">
        <f>IF(E756="","",VLOOKUP(D756,Supervisors!$B$9:$G$32,6,FALSE))</f>
        <v/>
      </c>
      <c r="Y756" s="20" t="str">
        <f t="shared" si="415"/>
        <v/>
      </c>
      <c r="Z756" s="20" t="str">
        <f t="shared" si="416"/>
        <v/>
      </c>
      <c r="AA756" s="20" t="str">
        <f t="shared" si="417"/>
        <v/>
      </c>
      <c r="AB756" s="20" t="str">
        <f t="shared" si="418"/>
        <v/>
      </c>
      <c r="AC756" s="20" t="str">
        <f t="shared" si="419"/>
        <v/>
      </c>
      <c r="AD756" s="20" t="str">
        <f t="shared" si="420"/>
        <v/>
      </c>
      <c r="AE756" s="20" t="str">
        <f>IF(E756="","",SUM( INDEX( $H$9, 1) : H756))</f>
        <v/>
      </c>
      <c r="AF756" s="20" t="str">
        <f t="shared" si="421"/>
        <v/>
      </c>
      <c r="AG756" s="20" t="str">
        <f>IF(E756="","",SUM($AF$9:AF756))</f>
        <v/>
      </c>
      <c r="AH756" s="43" t="str">
        <f t="shared" si="422"/>
        <v/>
      </c>
      <c r="AI756" s="20" t="str">
        <f t="shared" si="423"/>
        <v/>
      </c>
      <c r="AJ756" s="20" t="str">
        <f t="shared" si="424"/>
        <v/>
      </c>
      <c r="AK756" s="20" t="str">
        <f t="shared" si="425"/>
        <v/>
      </c>
      <c r="AL756" s="20" t="str">
        <f>IF(E756="","",SUM( INDEX($I$9, 1) : I756))</f>
        <v/>
      </c>
      <c r="AM756" s="20" t="str">
        <f t="shared" si="426"/>
        <v/>
      </c>
      <c r="AN756" s="20" t="str">
        <f>IF(E756="","",SUM( INDEX($AM$9, 1) : AM756))</f>
        <v/>
      </c>
      <c r="AO756" s="43" t="str">
        <f t="shared" si="427"/>
        <v/>
      </c>
      <c r="AP756" s="43" t="str">
        <f t="shared" si="428"/>
        <v/>
      </c>
      <c r="AQ756" s="35" t="str">
        <f t="shared" si="429"/>
        <v/>
      </c>
      <c r="AR756" s="35" t="str">
        <f t="shared" si="430"/>
        <v/>
      </c>
      <c r="AS756" s="35" t="str">
        <f t="shared" si="431"/>
        <v/>
      </c>
      <c r="AT756" s="35" t="str">
        <f t="shared" si="432"/>
        <v/>
      </c>
      <c r="AU756" s="35" t="str">
        <f t="shared" si="433"/>
        <v/>
      </c>
      <c r="AV756" s="35" t="str">
        <f t="shared" si="434"/>
        <v/>
      </c>
      <c r="AW756" s="58" t="str">
        <f t="shared" si="435"/>
        <v/>
      </c>
      <c r="AX756" s="62" t="str">
        <f t="shared" si="436"/>
        <v/>
      </c>
      <c r="AY756" s="62" t="str">
        <f t="shared" si="437"/>
        <v/>
      </c>
      <c r="AZ756" s="62" t="str">
        <f t="shared" si="438"/>
        <v/>
      </c>
      <c r="BA756" s="62" t="str">
        <f t="shared" si="439"/>
        <v/>
      </c>
      <c r="BB756" s="62" t="str">
        <f t="shared" si="440"/>
        <v/>
      </c>
      <c r="BC756" s="62" t="str">
        <f t="shared" si="441"/>
        <v/>
      </c>
      <c r="BD756" s="69" t="str">
        <f t="shared" si="442"/>
        <v/>
      </c>
      <c r="BE756" s="69" t="str">
        <f t="shared" si="443"/>
        <v/>
      </c>
      <c r="BF756" s="69" t="str">
        <f>IF(Z756=Z757,"",SUM(AW$9:AW756)-SUM(BF$9:BF755))</f>
        <v/>
      </c>
      <c r="BG756" s="12">
        <f t="shared" si="445"/>
        <v>748</v>
      </c>
    </row>
    <row r="757" spans="1:59" ht="20.100000000000001" customHeight="1">
      <c r="A757" s="13">
        <f t="shared" si="444"/>
        <v>749</v>
      </c>
      <c r="B757" s="153"/>
      <c r="C757" s="33"/>
      <c r="D757" s="33"/>
      <c r="E757" s="154"/>
      <c r="F757" s="155"/>
      <c r="G757" s="156"/>
      <c r="H757" s="19" t="str">
        <f t="shared" si="409"/>
        <v/>
      </c>
      <c r="I757" s="157"/>
      <c r="J757" s="19" t="str">
        <f t="shared" si="410"/>
        <v/>
      </c>
      <c r="K757" s="33"/>
      <c r="L757" s="34"/>
      <c r="M757" s="34"/>
      <c r="N757" s="19" t="str">
        <f t="shared" si="411"/>
        <v/>
      </c>
      <c r="O757" s="157"/>
      <c r="P757" s="19" t="str">
        <f t="shared" si="412"/>
        <v/>
      </c>
      <c r="Q757" s="19" t="str">
        <f t="shared" si="413"/>
        <v/>
      </c>
      <c r="R757" s="22"/>
      <c r="S757" s="33"/>
      <c r="T757" s="35" t="str">
        <f>IF(E757="","",Instructions!$B$5)</f>
        <v/>
      </c>
      <c r="U757" s="75" t="str">
        <f>IF(E757="","",Instructions!$C$5)</f>
        <v/>
      </c>
      <c r="V757" s="87" t="str">
        <f t="shared" si="414"/>
        <v/>
      </c>
      <c r="W757" s="72" t="str">
        <f>IF(E757="","",VLOOKUP(D757,Supervisors!$B$9:$F$32,5,FALSE))</f>
        <v/>
      </c>
      <c r="X757" s="72" t="str">
        <f>IF(E757="","",VLOOKUP(D757,Supervisors!$B$9:$G$32,6,FALSE))</f>
        <v/>
      </c>
      <c r="Y757" s="20" t="str">
        <f t="shared" si="415"/>
        <v/>
      </c>
      <c r="Z757" s="20" t="str">
        <f t="shared" si="416"/>
        <v/>
      </c>
      <c r="AA757" s="20" t="str">
        <f t="shared" si="417"/>
        <v/>
      </c>
      <c r="AB757" s="20" t="str">
        <f t="shared" si="418"/>
        <v/>
      </c>
      <c r="AC757" s="20" t="str">
        <f t="shared" si="419"/>
        <v/>
      </c>
      <c r="AD757" s="20" t="str">
        <f t="shared" si="420"/>
        <v/>
      </c>
      <c r="AE757" s="20" t="str">
        <f>IF(E757="","",SUM( INDEX( $H$9, 1) : H757))</f>
        <v/>
      </c>
      <c r="AF757" s="20" t="str">
        <f t="shared" si="421"/>
        <v/>
      </c>
      <c r="AG757" s="20" t="str">
        <f>IF(E757="","",SUM($AF$9:AF757))</f>
        <v/>
      </c>
      <c r="AH757" s="43" t="str">
        <f t="shared" si="422"/>
        <v/>
      </c>
      <c r="AI757" s="20" t="str">
        <f t="shared" si="423"/>
        <v/>
      </c>
      <c r="AJ757" s="20" t="str">
        <f t="shared" si="424"/>
        <v/>
      </c>
      <c r="AK757" s="20" t="str">
        <f t="shared" si="425"/>
        <v/>
      </c>
      <c r="AL757" s="20" t="str">
        <f>IF(E757="","",SUM( INDEX($I$9, 1) : I757))</f>
        <v/>
      </c>
      <c r="AM757" s="20" t="str">
        <f t="shared" si="426"/>
        <v/>
      </c>
      <c r="AN757" s="20" t="str">
        <f>IF(E757="","",SUM( INDEX($AM$9, 1) : AM757))</f>
        <v/>
      </c>
      <c r="AO757" s="43" t="str">
        <f t="shared" si="427"/>
        <v/>
      </c>
      <c r="AP757" s="43" t="str">
        <f t="shared" si="428"/>
        <v/>
      </c>
      <c r="AQ757" s="35" t="str">
        <f t="shared" si="429"/>
        <v/>
      </c>
      <c r="AR757" s="35" t="str">
        <f t="shared" si="430"/>
        <v/>
      </c>
      <c r="AS757" s="35" t="str">
        <f t="shared" si="431"/>
        <v/>
      </c>
      <c r="AT757" s="35" t="str">
        <f t="shared" si="432"/>
        <v/>
      </c>
      <c r="AU757" s="35" t="str">
        <f t="shared" si="433"/>
        <v/>
      </c>
      <c r="AV757" s="35" t="str">
        <f t="shared" si="434"/>
        <v/>
      </c>
      <c r="AW757" s="58" t="str">
        <f t="shared" si="435"/>
        <v/>
      </c>
      <c r="AX757" s="62" t="str">
        <f t="shared" si="436"/>
        <v/>
      </c>
      <c r="AY757" s="62" t="str">
        <f t="shared" si="437"/>
        <v/>
      </c>
      <c r="AZ757" s="62" t="str">
        <f t="shared" si="438"/>
        <v/>
      </c>
      <c r="BA757" s="62" t="str">
        <f t="shared" si="439"/>
        <v/>
      </c>
      <c r="BB757" s="62" t="str">
        <f t="shared" si="440"/>
        <v/>
      </c>
      <c r="BC757" s="62" t="str">
        <f t="shared" si="441"/>
        <v/>
      </c>
      <c r="BD757" s="69" t="str">
        <f t="shared" si="442"/>
        <v/>
      </c>
      <c r="BE757" s="69" t="str">
        <f t="shared" si="443"/>
        <v/>
      </c>
      <c r="BF757" s="69" t="str">
        <f>IF(Z757=Z758,"",SUM(AW$9:AW757)-SUM(BF$9:BF756))</f>
        <v/>
      </c>
      <c r="BG757" s="12">
        <f t="shared" si="445"/>
        <v>749</v>
      </c>
    </row>
    <row r="758" spans="1:59" ht="20.100000000000001" customHeight="1">
      <c r="A758" s="13">
        <f t="shared" si="444"/>
        <v>750</v>
      </c>
      <c r="B758" s="153"/>
      <c r="C758" s="33"/>
      <c r="D758" s="33"/>
      <c r="E758" s="154"/>
      <c r="F758" s="155"/>
      <c r="G758" s="156"/>
      <c r="H758" s="19" t="str">
        <f t="shared" si="409"/>
        <v/>
      </c>
      <c r="I758" s="157"/>
      <c r="J758" s="19" t="str">
        <f t="shared" si="410"/>
        <v/>
      </c>
      <c r="K758" s="33"/>
      <c r="L758" s="34"/>
      <c r="M758" s="34"/>
      <c r="N758" s="19" t="str">
        <f t="shared" si="411"/>
        <v/>
      </c>
      <c r="O758" s="157"/>
      <c r="P758" s="19" t="str">
        <f t="shared" si="412"/>
        <v/>
      </c>
      <c r="Q758" s="19" t="str">
        <f t="shared" si="413"/>
        <v/>
      </c>
      <c r="R758" s="22"/>
      <c r="S758" s="33"/>
      <c r="T758" s="35" t="str">
        <f>IF(E758="","",Instructions!$B$5)</f>
        <v/>
      </c>
      <c r="U758" s="75" t="str">
        <f>IF(E758="","",Instructions!$C$5)</f>
        <v/>
      </c>
      <c r="V758" s="87" t="str">
        <f t="shared" si="414"/>
        <v/>
      </c>
      <c r="W758" s="72" t="str">
        <f>IF(E758="","",VLOOKUP(D758,Supervisors!$B$9:$F$32,5,FALSE))</f>
        <v/>
      </c>
      <c r="X758" s="72" t="str">
        <f>IF(E758="","",VLOOKUP(D758,Supervisors!$B$9:$G$32,6,FALSE))</f>
        <v/>
      </c>
      <c r="Y758" s="20" t="str">
        <f t="shared" si="415"/>
        <v/>
      </c>
      <c r="Z758" s="20" t="str">
        <f t="shared" si="416"/>
        <v/>
      </c>
      <c r="AA758" s="20" t="str">
        <f t="shared" si="417"/>
        <v/>
      </c>
      <c r="AB758" s="20" t="str">
        <f t="shared" si="418"/>
        <v/>
      </c>
      <c r="AC758" s="20" t="str">
        <f t="shared" si="419"/>
        <v/>
      </c>
      <c r="AD758" s="20" t="str">
        <f t="shared" si="420"/>
        <v/>
      </c>
      <c r="AE758" s="20" t="str">
        <f>IF(E758="","",SUM( INDEX( $H$9, 1) : H758))</f>
        <v/>
      </c>
      <c r="AF758" s="20" t="str">
        <f t="shared" si="421"/>
        <v/>
      </c>
      <c r="AG758" s="20" t="str">
        <f>IF(E758="","",SUM($AF$9:AF758))</f>
        <v/>
      </c>
      <c r="AH758" s="43" t="str">
        <f t="shared" si="422"/>
        <v/>
      </c>
      <c r="AI758" s="20" t="str">
        <f t="shared" si="423"/>
        <v/>
      </c>
      <c r="AJ758" s="20" t="str">
        <f t="shared" si="424"/>
        <v/>
      </c>
      <c r="AK758" s="20" t="str">
        <f t="shared" si="425"/>
        <v/>
      </c>
      <c r="AL758" s="20" t="str">
        <f>IF(E758="","",SUM( INDEX($I$9, 1) : I758))</f>
        <v/>
      </c>
      <c r="AM758" s="20" t="str">
        <f t="shared" si="426"/>
        <v/>
      </c>
      <c r="AN758" s="20" t="str">
        <f>IF(E758="","",SUM( INDEX($AM$9, 1) : AM758))</f>
        <v/>
      </c>
      <c r="AO758" s="43" t="str">
        <f t="shared" si="427"/>
        <v/>
      </c>
      <c r="AP758" s="43" t="str">
        <f t="shared" si="428"/>
        <v/>
      </c>
      <c r="AQ758" s="35" t="str">
        <f t="shared" si="429"/>
        <v/>
      </c>
      <c r="AR758" s="35" t="str">
        <f t="shared" si="430"/>
        <v/>
      </c>
      <c r="AS758" s="35" t="str">
        <f t="shared" si="431"/>
        <v/>
      </c>
      <c r="AT758" s="35" t="str">
        <f t="shared" si="432"/>
        <v/>
      </c>
      <c r="AU758" s="35" t="str">
        <f t="shared" si="433"/>
        <v/>
      </c>
      <c r="AV758" s="35" t="str">
        <f t="shared" si="434"/>
        <v/>
      </c>
      <c r="AW758" s="58" t="str">
        <f t="shared" si="435"/>
        <v/>
      </c>
      <c r="AX758" s="62" t="str">
        <f t="shared" si="436"/>
        <v/>
      </c>
      <c r="AY758" s="62" t="str">
        <f t="shared" si="437"/>
        <v/>
      </c>
      <c r="AZ758" s="62" t="str">
        <f t="shared" si="438"/>
        <v/>
      </c>
      <c r="BA758" s="62" t="str">
        <f t="shared" si="439"/>
        <v/>
      </c>
      <c r="BB758" s="62" t="str">
        <f t="shared" si="440"/>
        <v/>
      </c>
      <c r="BC758" s="62" t="str">
        <f t="shared" si="441"/>
        <v/>
      </c>
      <c r="BD758" s="69" t="str">
        <f t="shared" si="442"/>
        <v/>
      </c>
      <c r="BE758" s="69" t="str">
        <f t="shared" si="443"/>
        <v/>
      </c>
      <c r="BF758" s="69" t="str">
        <f>IF(Z758=Z759,"",SUM(AW$9:AW758)-SUM(BF$9:BF757))</f>
        <v/>
      </c>
      <c r="BG758" s="12">
        <f t="shared" si="445"/>
        <v>750</v>
      </c>
    </row>
    <row r="759" spans="1:59" ht="20.100000000000001" customHeight="1">
      <c r="A759" s="13">
        <f t="shared" si="444"/>
        <v>751</v>
      </c>
      <c r="B759" s="153"/>
      <c r="C759" s="33"/>
      <c r="D759" s="33"/>
      <c r="E759" s="154"/>
      <c r="F759" s="155"/>
      <c r="G759" s="156"/>
      <c r="H759" s="19" t="str">
        <f t="shared" si="409"/>
        <v/>
      </c>
      <c r="I759" s="157"/>
      <c r="J759" s="19" t="str">
        <f t="shared" si="410"/>
        <v/>
      </c>
      <c r="K759" s="33"/>
      <c r="L759" s="34"/>
      <c r="M759" s="34"/>
      <c r="N759" s="19" t="str">
        <f t="shared" si="411"/>
        <v/>
      </c>
      <c r="O759" s="157"/>
      <c r="P759" s="19" t="str">
        <f t="shared" si="412"/>
        <v/>
      </c>
      <c r="Q759" s="19" t="str">
        <f t="shared" si="413"/>
        <v/>
      </c>
      <c r="R759" s="22"/>
      <c r="S759" s="33"/>
      <c r="T759" s="35" t="str">
        <f>IF(E759="","",Instructions!$B$5)</f>
        <v/>
      </c>
      <c r="U759" s="75" t="str">
        <f>IF(E759="","",Instructions!$C$5)</f>
        <v/>
      </c>
      <c r="V759" s="87" t="str">
        <f t="shared" si="414"/>
        <v/>
      </c>
      <c r="W759" s="72" t="str">
        <f>IF(E759="","",VLOOKUP(D759,Supervisors!$B$9:$F$32,5,FALSE))</f>
        <v/>
      </c>
      <c r="X759" s="72" t="str">
        <f>IF(E759="","",VLOOKUP(D759,Supervisors!$B$9:$G$32,6,FALSE))</f>
        <v/>
      </c>
      <c r="Y759" s="20" t="str">
        <f t="shared" si="415"/>
        <v/>
      </c>
      <c r="Z759" s="20" t="str">
        <f t="shared" si="416"/>
        <v/>
      </c>
      <c r="AA759" s="20" t="str">
        <f t="shared" si="417"/>
        <v/>
      </c>
      <c r="AB759" s="20" t="str">
        <f t="shared" si="418"/>
        <v/>
      </c>
      <c r="AC759" s="20" t="str">
        <f t="shared" si="419"/>
        <v/>
      </c>
      <c r="AD759" s="20" t="str">
        <f t="shared" si="420"/>
        <v/>
      </c>
      <c r="AE759" s="20" t="str">
        <f>IF(E759="","",SUM( INDEX( $H$9, 1) : H759))</f>
        <v/>
      </c>
      <c r="AF759" s="20" t="str">
        <f t="shared" si="421"/>
        <v/>
      </c>
      <c r="AG759" s="20" t="str">
        <f>IF(E759="","",SUM($AF$9:AF759))</f>
        <v/>
      </c>
      <c r="AH759" s="43" t="str">
        <f t="shared" si="422"/>
        <v/>
      </c>
      <c r="AI759" s="20" t="str">
        <f t="shared" si="423"/>
        <v/>
      </c>
      <c r="AJ759" s="20" t="str">
        <f t="shared" si="424"/>
        <v/>
      </c>
      <c r="AK759" s="20" t="str">
        <f t="shared" si="425"/>
        <v/>
      </c>
      <c r="AL759" s="20" t="str">
        <f>IF(E759="","",SUM( INDEX($I$9, 1) : I759))</f>
        <v/>
      </c>
      <c r="AM759" s="20" t="str">
        <f t="shared" si="426"/>
        <v/>
      </c>
      <c r="AN759" s="20" t="str">
        <f>IF(E759="","",SUM( INDEX($AM$9, 1) : AM759))</f>
        <v/>
      </c>
      <c r="AO759" s="43" t="str">
        <f t="shared" si="427"/>
        <v/>
      </c>
      <c r="AP759" s="43" t="str">
        <f t="shared" si="428"/>
        <v/>
      </c>
      <c r="AQ759" s="35" t="str">
        <f t="shared" si="429"/>
        <v/>
      </c>
      <c r="AR759" s="35" t="str">
        <f t="shared" si="430"/>
        <v/>
      </c>
      <c r="AS759" s="35" t="str">
        <f t="shared" si="431"/>
        <v/>
      </c>
      <c r="AT759" s="35" t="str">
        <f t="shared" si="432"/>
        <v/>
      </c>
      <c r="AU759" s="35" t="str">
        <f t="shared" si="433"/>
        <v/>
      </c>
      <c r="AV759" s="35" t="str">
        <f t="shared" si="434"/>
        <v/>
      </c>
      <c r="AW759" s="58" t="str">
        <f t="shared" si="435"/>
        <v/>
      </c>
      <c r="AX759" s="62" t="str">
        <f t="shared" si="436"/>
        <v/>
      </c>
      <c r="AY759" s="62" t="str">
        <f t="shared" si="437"/>
        <v/>
      </c>
      <c r="AZ759" s="62" t="str">
        <f t="shared" si="438"/>
        <v/>
      </c>
      <c r="BA759" s="62" t="str">
        <f t="shared" si="439"/>
        <v/>
      </c>
      <c r="BB759" s="62" t="str">
        <f t="shared" si="440"/>
        <v/>
      </c>
      <c r="BC759" s="62" t="str">
        <f t="shared" si="441"/>
        <v/>
      </c>
      <c r="BD759" s="69" t="str">
        <f t="shared" si="442"/>
        <v/>
      </c>
      <c r="BE759" s="69" t="str">
        <f t="shared" si="443"/>
        <v/>
      </c>
      <c r="BF759" s="69" t="str">
        <f>IF(Z759=Z760,"",SUM(AW$9:AW759)-SUM(BF$9:BF758))</f>
        <v/>
      </c>
      <c r="BG759" s="12">
        <f t="shared" si="445"/>
        <v>751</v>
      </c>
    </row>
    <row r="760" spans="1:59" ht="20.100000000000001" customHeight="1">
      <c r="A760" s="13">
        <f t="shared" si="444"/>
        <v>752</v>
      </c>
      <c r="B760" s="153"/>
      <c r="C760" s="33"/>
      <c r="D760" s="33"/>
      <c r="E760" s="154"/>
      <c r="F760" s="155"/>
      <c r="G760" s="156"/>
      <c r="H760" s="19" t="str">
        <f t="shared" si="409"/>
        <v/>
      </c>
      <c r="I760" s="157"/>
      <c r="J760" s="19" t="str">
        <f t="shared" si="410"/>
        <v/>
      </c>
      <c r="K760" s="33"/>
      <c r="L760" s="34"/>
      <c r="M760" s="34"/>
      <c r="N760" s="19" t="str">
        <f t="shared" si="411"/>
        <v/>
      </c>
      <c r="O760" s="157"/>
      <c r="P760" s="19" t="str">
        <f t="shared" si="412"/>
        <v/>
      </c>
      <c r="Q760" s="19" t="str">
        <f t="shared" si="413"/>
        <v/>
      </c>
      <c r="R760" s="22"/>
      <c r="S760" s="33"/>
      <c r="T760" s="35" t="str">
        <f>IF(E760="","",Instructions!$B$5)</f>
        <v/>
      </c>
      <c r="U760" s="75" t="str">
        <f>IF(E760="","",Instructions!$C$5)</f>
        <v/>
      </c>
      <c r="V760" s="87" t="str">
        <f t="shared" si="414"/>
        <v/>
      </c>
      <c r="W760" s="72" t="str">
        <f>IF(E760="","",VLOOKUP(D760,Supervisors!$B$9:$F$32,5,FALSE))</f>
        <v/>
      </c>
      <c r="X760" s="72" t="str">
        <f>IF(E760="","",VLOOKUP(D760,Supervisors!$B$9:$G$32,6,FALSE))</f>
        <v/>
      </c>
      <c r="Y760" s="20" t="str">
        <f t="shared" si="415"/>
        <v/>
      </c>
      <c r="Z760" s="20" t="str">
        <f t="shared" si="416"/>
        <v/>
      </c>
      <c r="AA760" s="20" t="str">
        <f t="shared" si="417"/>
        <v/>
      </c>
      <c r="AB760" s="20" t="str">
        <f t="shared" si="418"/>
        <v/>
      </c>
      <c r="AC760" s="20" t="str">
        <f t="shared" si="419"/>
        <v/>
      </c>
      <c r="AD760" s="20" t="str">
        <f t="shared" si="420"/>
        <v/>
      </c>
      <c r="AE760" s="20" t="str">
        <f>IF(E760="","",SUM( INDEX( $H$9, 1) : H760))</f>
        <v/>
      </c>
      <c r="AF760" s="20" t="str">
        <f t="shared" si="421"/>
        <v/>
      </c>
      <c r="AG760" s="20" t="str">
        <f>IF(E760="","",SUM($AF$9:AF760))</f>
        <v/>
      </c>
      <c r="AH760" s="43" t="str">
        <f t="shared" si="422"/>
        <v/>
      </c>
      <c r="AI760" s="20" t="str">
        <f t="shared" si="423"/>
        <v/>
      </c>
      <c r="AJ760" s="20" t="str">
        <f t="shared" si="424"/>
        <v/>
      </c>
      <c r="AK760" s="20" t="str">
        <f t="shared" si="425"/>
        <v/>
      </c>
      <c r="AL760" s="20" t="str">
        <f>IF(E760="","",SUM( INDEX($I$9, 1) : I760))</f>
        <v/>
      </c>
      <c r="AM760" s="20" t="str">
        <f t="shared" si="426"/>
        <v/>
      </c>
      <c r="AN760" s="20" t="str">
        <f>IF(E760="","",SUM( INDEX($AM$9, 1) : AM760))</f>
        <v/>
      </c>
      <c r="AO760" s="43" t="str">
        <f t="shared" si="427"/>
        <v/>
      </c>
      <c r="AP760" s="43" t="str">
        <f t="shared" si="428"/>
        <v/>
      </c>
      <c r="AQ760" s="35" t="str">
        <f t="shared" si="429"/>
        <v/>
      </c>
      <c r="AR760" s="35" t="str">
        <f t="shared" si="430"/>
        <v/>
      </c>
      <c r="AS760" s="35" t="str">
        <f t="shared" si="431"/>
        <v/>
      </c>
      <c r="AT760" s="35" t="str">
        <f t="shared" si="432"/>
        <v/>
      </c>
      <c r="AU760" s="35" t="str">
        <f t="shared" si="433"/>
        <v/>
      </c>
      <c r="AV760" s="35" t="str">
        <f t="shared" si="434"/>
        <v/>
      </c>
      <c r="AW760" s="58" t="str">
        <f t="shared" si="435"/>
        <v/>
      </c>
      <c r="AX760" s="62" t="str">
        <f t="shared" si="436"/>
        <v/>
      </c>
      <c r="AY760" s="62" t="str">
        <f t="shared" si="437"/>
        <v/>
      </c>
      <c r="AZ760" s="62" t="str">
        <f t="shared" si="438"/>
        <v/>
      </c>
      <c r="BA760" s="62" t="str">
        <f t="shared" si="439"/>
        <v/>
      </c>
      <c r="BB760" s="62" t="str">
        <f t="shared" si="440"/>
        <v/>
      </c>
      <c r="BC760" s="62" t="str">
        <f t="shared" si="441"/>
        <v/>
      </c>
      <c r="BD760" s="69" t="str">
        <f t="shared" si="442"/>
        <v/>
      </c>
      <c r="BE760" s="69" t="str">
        <f t="shared" si="443"/>
        <v/>
      </c>
      <c r="BF760" s="69" t="str">
        <f>IF(Z760=Z761,"",SUM(AW$9:AW760)-SUM(BF$9:BF759))</f>
        <v/>
      </c>
      <c r="BG760" s="12">
        <f t="shared" si="445"/>
        <v>752</v>
      </c>
    </row>
    <row r="761" spans="1:59" ht="20.100000000000001" customHeight="1">
      <c r="A761" s="13">
        <f t="shared" si="444"/>
        <v>753</v>
      </c>
      <c r="B761" s="153"/>
      <c r="C761" s="33"/>
      <c r="D761" s="33"/>
      <c r="E761" s="154"/>
      <c r="F761" s="155"/>
      <c r="G761" s="156"/>
      <c r="H761" s="19" t="str">
        <f t="shared" si="409"/>
        <v/>
      </c>
      <c r="I761" s="157"/>
      <c r="J761" s="19" t="str">
        <f t="shared" si="410"/>
        <v/>
      </c>
      <c r="K761" s="33"/>
      <c r="L761" s="34"/>
      <c r="M761" s="34"/>
      <c r="N761" s="19" t="str">
        <f t="shared" si="411"/>
        <v/>
      </c>
      <c r="O761" s="157"/>
      <c r="P761" s="19" t="str">
        <f t="shared" si="412"/>
        <v/>
      </c>
      <c r="Q761" s="19" t="str">
        <f t="shared" si="413"/>
        <v/>
      </c>
      <c r="R761" s="22"/>
      <c r="S761" s="33"/>
      <c r="T761" s="35" t="str">
        <f>IF(E761="","",Instructions!$B$5)</f>
        <v/>
      </c>
      <c r="U761" s="75" t="str">
        <f>IF(E761="","",Instructions!$C$5)</f>
        <v/>
      </c>
      <c r="V761" s="87" t="str">
        <f t="shared" si="414"/>
        <v/>
      </c>
      <c r="W761" s="72" t="str">
        <f>IF(E761="","",VLOOKUP(D761,Supervisors!$B$9:$F$32,5,FALSE))</f>
        <v/>
      </c>
      <c r="X761" s="72" t="str">
        <f>IF(E761="","",VLOOKUP(D761,Supervisors!$B$9:$G$32,6,FALSE))</f>
        <v/>
      </c>
      <c r="Y761" s="20" t="str">
        <f t="shared" si="415"/>
        <v/>
      </c>
      <c r="Z761" s="20" t="str">
        <f t="shared" si="416"/>
        <v/>
      </c>
      <c r="AA761" s="20" t="str">
        <f t="shared" si="417"/>
        <v/>
      </c>
      <c r="AB761" s="20" t="str">
        <f t="shared" si="418"/>
        <v/>
      </c>
      <c r="AC761" s="20" t="str">
        <f t="shared" si="419"/>
        <v/>
      </c>
      <c r="AD761" s="20" t="str">
        <f t="shared" si="420"/>
        <v/>
      </c>
      <c r="AE761" s="20" t="str">
        <f>IF(E761="","",SUM( INDEX( $H$9, 1) : H761))</f>
        <v/>
      </c>
      <c r="AF761" s="20" t="str">
        <f t="shared" si="421"/>
        <v/>
      </c>
      <c r="AG761" s="20" t="str">
        <f>IF(E761="","",SUM($AF$9:AF761))</f>
        <v/>
      </c>
      <c r="AH761" s="43" t="str">
        <f t="shared" si="422"/>
        <v/>
      </c>
      <c r="AI761" s="20" t="str">
        <f t="shared" si="423"/>
        <v/>
      </c>
      <c r="AJ761" s="20" t="str">
        <f t="shared" si="424"/>
        <v/>
      </c>
      <c r="AK761" s="20" t="str">
        <f t="shared" si="425"/>
        <v/>
      </c>
      <c r="AL761" s="20" t="str">
        <f>IF(E761="","",SUM( INDEX($I$9, 1) : I761))</f>
        <v/>
      </c>
      <c r="AM761" s="20" t="str">
        <f t="shared" si="426"/>
        <v/>
      </c>
      <c r="AN761" s="20" t="str">
        <f>IF(E761="","",SUM( INDEX($AM$9, 1) : AM761))</f>
        <v/>
      </c>
      <c r="AO761" s="43" t="str">
        <f t="shared" si="427"/>
        <v/>
      </c>
      <c r="AP761" s="43" t="str">
        <f t="shared" si="428"/>
        <v/>
      </c>
      <c r="AQ761" s="35" t="str">
        <f t="shared" si="429"/>
        <v/>
      </c>
      <c r="AR761" s="35" t="str">
        <f t="shared" si="430"/>
        <v/>
      </c>
      <c r="AS761" s="35" t="str">
        <f t="shared" si="431"/>
        <v/>
      </c>
      <c r="AT761" s="35" t="str">
        <f t="shared" si="432"/>
        <v/>
      </c>
      <c r="AU761" s="35" t="str">
        <f t="shared" si="433"/>
        <v/>
      </c>
      <c r="AV761" s="35" t="str">
        <f t="shared" si="434"/>
        <v/>
      </c>
      <c r="AW761" s="58" t="str">
        <f t="shared" si="435"/>
        <v/>
      </c>
      <c r="AX761" s="62" t="str">
        <f t="shared" si="436"/>
        <v/>
      </c>
      <c r="AY761" s="62" t="str">
        <f t="shared" si="437"/>
        <v/>
      </c>
      <c r="AZ761" s="62" t="str">
        <f t="shared" si="438"/>
        <v/>
      </c>
      <c r="BA761" s="62" t="str">
        <f t="shared" si="439"/>
        <v/>
      </c>
      <c r="BB761" s="62" t="str">
        <f t="shared" si="440"/>
        <v/>
      </c>
      <c r="BC761" s="62" t="str">
        <f t="shared" si="441"/>
        <v/>
      </c>
      <c r="BD761" s="69" t="str">
        <f t="shared" si="442"/>
        <v/>
      </c>
      <c r="BE761" s="69" t="str">
        <f t="shared" si="443"/>
        <v/>
      </c>
      <c r="BF761" s="69" t="str">
        <f>IF(Z761=Z762,"",SUM(AW$9:AW761)-SUM(BF$9:BF760))</f>
        <v/>
      </c>
      <c r="BG761" s="12">
        <f t="shared" si="445"/>
        <v>753</v>
      </c>
    </row>
    <row r="762" spans="1:59" ht="20.100000000000001" customHeight="1">
      <c r="A762" s="13">
        <f t="shared" si="444"/>
        <v>754</v>
      </c>
      <c r="B762" s="153"/>
      <c r="C762" s="33"/>
      <c r="D762" s="33"/>
      <c r="E762" s="154"/>
      <c r="F762" s="155"/>
      <c r="G762" s="156"/>
      <c r="H762" s="19" t="str">
        <f t="shared" si="409"/>
        <v/>
      </c>
      <c r="I762" s="157"/>
      <c r="J762" s="19" t="str">
        <f t="shared" si="410"/>
        <v/>
      </c>
      <c r="K762" s="33"/>
      <c r="L762" s="34"/>
      <c r="M762" s="34"/>
      <c r="N762" s="19" t="str">
        <f t="shared" si="411"/>
        <v/>
      </c>
      <c r="O762" s="157"/>
      <c r="P762" s="19" t="str">
        <f t="shared" si="412"/>
        <v/>
      </c>
      <c r="Q762" s="19" t="str">
        <f t="shared" si="413"/>
        <v/>
      </c>
      <c r="R762" s="22"/>
      <c r="S762" s="33"/>
      <c r="T762" s="35" t="str">
        <f>IF(E762="","",Instructions!$B$5)</f>
        <v/>
      </c>
      <c r="U762" s="75" t="str">
        <f>IF(E762="","",Instructions!$C$5)</f>
        <v/>
      </c>
      <c r="V762" s="87" t="str">
        <f t="shared" si="414"/>
        <v/>
      </c>
      <c r="W762" s="72" t="str">
        <f>IF(E762="","",VLOOKUP(D762,Supervisors!$B$9:$F$32,5,FALSE))</f>
        <v/>
      </c>
      <c r="X762" s="72" t="str">
        <f>IF(E762="","",VLOOKUP(D762,Supervisors!$B$9:$G$32,6,FALSE))</f>
        <v/>
      </c>
      <c r="Y762" s="20" t="str">
        <f t="shared" si="415"/>
        <v/>
      </c>
      <c r="Z762" s="20" t="str">
        <f t="shared" si="416"/>
        <v/>
      </c>
      <c r="AA762" s="20" t="str">
        <f t="shared" si="417"/>
        <v/>
      </c>
      <c r="AB762" s="20" t="str">
        <f t="shared" si="418"/>
        <v/>
      </c>
      <c r="AC762" s="20" t="str">
        <f t="shared" si="419"/>
        <v/>
      </c>
      <c r="AD762" s="20" t="str">
        <f t="shared" si="420"/>
        <v/>
      </c>
      <c r="AE762" s="20" t="str">
        <f>IF(E762="","",SUM( INDEX( $H$9, 1) : H762))</f>
        <v/>
      </c>
      <c r="AF762" s="20" t="str">
        <f t="shared" si="421"/>
        <v/>
      </c>
      <c r="AG762" s="20" t="str">
        <f>IF(E762="","",SUM($AF$9:AF762))</f>
        <v/>
      </c>
      <c r="AH762" s="43" t="str">
        <f t="shared" si="422"/>
        <v/>
      </c>
      <c r="AI762" s="20" t="str">
        <f t="shared" si="423"/>
        <v/>
      </c>
      <c r="AJ762" s="20" t="str">
        <f t="shared" si="424"/>
        <v/>
      </c>
      <c r="AK762" s="20" t="str">
        <f t="shared" si="425"/>
        <v/>
      </c>
      <c r="AL762" s="20" t="str">
        <f>IF(E762="","",SUM( INDEX($I$9, 1) : I762))</f>
        <v/>
      </c>
      <c r="AM762" s="20" t="str">
        <f t="shared" si="426"/>
        <v/>
      </c>
      <c r="AN762" s="20" t="str">
        <f>IF(E762="","",SUM( INDEX($AM$9, 1) : AM762))</f>
        <v/>
      </c>
      <c r="AO762" s="43" t="str">
        <f t="shared" si="427"/>
        <v/>
      </c>
      <c r="AP762" s="43" t="str">
        <f t="shared" si="428"/>
        <v/>
      </c>
      <c r="AQ762" s="35" t="str">
        <f t="shared" si="429"/>
        <v/>
      </c>
      <c r="AR762" s="35" t="str">
        <f t="shared" si="430"/>
        <v/>
      </c>
      <c r="AS762" s="35" t="str">
        <f t="shared" si="431"/>
        <v/>
      </c>
      <c r="AT762" s="35" t="str">
        <f t="shared" si="432"/>
        <v/>
      </c>
      <c r="AU762" s="35" t="str">
        <f t="shared" si="433"/>
        <v/>
      </c>
      <c r="AV762" s="35" t="str">
        <f t="shared" si="434"/>
        <v/>
      </c>
      <c r="AW762" s="58" t="str">
        <f t="shared" si="435"/>
        <v/>
      </c>
      <c r="AX762" s="62" t="str">
        <f t="shared" si="436"/>
        <v/>
      </c>
      <c r="AY762" s="62" t="str">
        <f t="shared" si="437"/>
        <v/>
      </c>
      <c r="AZ762" s="62" t="str">
        <f t="shared" si="438"/>
        <v/>
      </c>
      <c r="BA762" s="62" t="str">
        <f t="shared" si="439"/>
        <v/>
      </c>
      <c r="BB762" s="62" t="str">
        <f t="shared" si="440"/>
        <v/>
      </c>
      <c r="BC762" s="62" t="str">
        <f t="shared" si="441"/>
        <v/>
      </c>
      <c r="BD762" s="69" t="str">
        <f t="shared" si="442"/>
        <v/>
      </c>
      <c r="BE762" s="69" t="str">
        <f t="shared" si="443"/>
        <v/>
      </c>
      <c r="BF762" s="69" t="str">
        <f>IF(Z762=Z763,"",SUM(AW$9:AW762)-SUM(BF$9:BF761))</f>
        <v/>
      </c>
      <c r="BG762" s="12">
        <f t="shared" si="445"/>
        <v>754</v>
      </c>
    </row>
    <row r="763" spans="1:59" ht="20.100000000000001" customHeight="1">
      <c r="A763" s="13">
        <f t="shared" si="444"/>
        <v>755</v>
      </c>
      <c r="B763" s="153"/>
      <c r="C763" s="33"/>
      <c r="D763" s="33"/>
      <c r="E763" s="154"/>
      <c r="F763" s="155"/>
      <c r="G763" s="156"/>
      <c r="H763" s="19" t="str">
        <f t="shared" si="409"/>
        <v/>
      </c>
      <c r="I763" s="157"/>
      <c r="J763" s="19" t="str">
        <f t="shared" si="410"/>
        <v/>
      </c>
      <c r="K763" s="33"/>
      <c r="L763" s="34"/>
      <c r="M763" s="34"/>
      <c r="N763" s="19" t="str">
        <f t="shared" si="411"/>
        <v/>
      </c>
      <c r="O763" s="157"/>
      <c r="P763" s="19" t="str">
        <f t="shared" si="412"/>
        <v/>
      </c>
      <c r="Q763" s="19" t="str">
        <f t="shared" si="413"/>
        <v/>
      </c>
      <c r="R763" s="22"/>
      <c r="S763" s="33"/>
      <c r="T763" s="35" t="str">
        <f>IF(E763="","",Instructions!$B$5)</f>
        <v/>
      </c>
      <c r="U763" s="75" t="str">
        <f>IF(E763="","",Instructions!$C$5)</f>
        <v/>
      </c>
      <c r="V763" s="87" t="str">
        <f t="shared" si="414"/>
        <v/>
      </c>
      <c r="W763" s="72" t="str">
        <f>IF(E763="","",VLOOKUP(D763,Supervisors!$B$9:$F$32,5,FALSE))</f>
        <v/>
      </c>
      <c r="X763" s="72" t="str">
        <f>IF(E763="","",VLOOKUP(D763,Supervisors!$B$9:$G$32,6,FALSE))</f>
        <v/>
      </c>
      <c r="Y763" s="20" t="str">
        <f t="shared" si="415"/>
        <v/>
      </c>
      <c r="Z763" s="20" t="str">
        <f t="shared" si="416"/>
        <v/>
      </c>
      <c r="AA763" s="20" t="str">
        <f t="shared" si="417"/>
        <v/>
      </c>
      <c r="AB763" s="20" t="str">
        <f t="shared" si="418"/>
        <v/>
      </c>
      <c r="AC763" s="20" t="str">
        <f t="shared" si="419"/>
        <v/>
      </c>
      <c r="AD763" s="20" t="str">
        <f t="shared" si="420"/>
        <v/>
      </c>
      <c r="AE763" s="20" t="str">
        <f>IF(E763="","",SUM( INDEX( $H$9, 1) : H763))</f>
        <v/>
      </c>
      <c r="AF763" s="20" t="str">
        <f t="shared" si="421"/>
        <v/>
      </c>
      <c r="AG763" s="20" t="str">
        <f>IF(E763="","",SUM($AF$9:AF763))</f>
        <v/>
      </c>
      <c r="AH763" s="43" t="str">
        <f t="shared" si="422"/>
        <v/>
      </c>
      <c r="AI763" s="20" t="str">
        <f t="shared" si="423"/>
        <v/>
      </c>
      <c r="AJ763" s="20" t="str">
        <f t="shared" si="424"/>
        <v/>
      </c>
      <c r="AK763" s="20" t="str">
        <f t="shared" si="425"/>
        <v/>
      </c>
      <c r="AL763" s="20" t="str">
        <f>IF(E763="","",SUM( INDEX($I$9, 1) : I763))</f>
        <v/>
      </c>
      <c r="AM763" s="20" t="str">
        <f t="shared" si="426"/>
        <v/>
      </c>
      <c r="AN763" s="20" t="str">
        <f>IF(E763="","",SUM( INDEX($AM$9, 1) : AM763))</f>
        <v/>
      </c>
      <c r="AO763" s="43" t="str">
        <f t="shared" si="427"/>
        <v/>
      </c>
      <c r="AP763" s="43" t="str">
        <f t="shared" si="428"/>
        <v/>
      </c>
      <c r="AQ763" s="35" t="str">
        <f t="shared" si="429"/>
        <v/>
      </c>
      <c r="AR763" s="35" t="str">
        <f t="shared" si="430"/>
        <v/>
      </c>
      <c r="AS763" s="35" t="str">
        <f t="shared" si="431"/>
        <v/>
      </c>
      <c r="AT763" s="35" t="str">
        <f t="shared" si="432"/>
        <v/>
      </c>
      <c r="AU763" s="35" t="str">
        <f t="shared" si="433"/>
        <v/>
      </c>
      <c r="AV763" s="35" t="str">
        <f t="shared" si="434"/>
        <v/>
      </c>
      <c r="AW763" s="58" t="str">
        <f t="shared" si="435"/>
        <v/>
      </c>
      <c r="AX763" s="62" t="str">
        <f t="shared" si="436"/>
        <v/>
      </c>
      <c r="AY763" s="62" t="str">
        <f t="shared" si="437"/>
        <v/>
      </c>
      <c r="AZ763" s="62" t="str">
        <f t="shared" si="438"/>
        <v/>
      </c>
      <c r="BA763" s="62" t="str">
        <f t="shared" si="439"/>
        <v/>
      </c>
      <c r="BB763" s="62" t="str">
        <f t="shared" si="440"/>
        <v/>
      </c>
      <c r="BC763" s="62" t="str">
        <f t="shared" si="441"/>
        <v/>
      </c>
      <c r="BD763" s="69" t="str">
        <f t="shared" si="442"/>
        <v/>
      </c>
      <c r="BE763" s="69" t="str">
        <f t="shared" si="443"/>
        <v/>
      </c>
      <c r="BF763" s="69" t="str">
        <f>IF(Z763=Z764,"",SUM(AW$9:AW763)-SUM(BF$9:BF762))</f>
        <v/>
      </c>
      <c r="BG763" s="12">
        <f t="shared" si="445"/>
        <v>755</v>
      </c>
    </row>
    <row r="764" spans="1:59" ht="20.100000000000001" customHeight="1">
      <c r="A764" s="13">
        <f t="shared" si="444"/>
        <v>756</v>
      </c>
      <c r="B764" s="153"/>
      <c r="C764" s="33"/>
      <c r="D764" s="33"/>
      <c r="E764" s="154"/>
      <c r="F764" s="155"/>
      <c r="G764" s="156"/>
      <c r="H764" s="19" t="str">
        <f t="shared" si="409"/>
        <v/>
      </c>
      <c r="I764" s="157"/>
      <c r="J764" s="19" t="str">
        <f t="shared" si="410"/>
        <v/>
      </c>
      <c r="K764" s="33"/>
      <c r="L764" s="34"/>
      <c r="M764" s="34"/>
      <c r="N764" s="19" t="str">
        <f t="shared" si="411"/>
        <v/>
      </c>
      <c r="O764" s="157"/>
      <c r="P764" s="19" t="str">
        <f t="shared" si="412"/>
        <v/>
      </c>
      <c r="Q764" s="19" t="str">
        <f t="shared" si="413"/>
        <v/>
      </c>
      <c r="R764" s="22"/>
      <c r="S764" s="33"/>
      <c r="T764" s="35" t="str">
        <f>IF(E764="","",Instructions!$B$5)</f>
        <v/>
      </c>
      <c r="U764" s="75" t="str">
        <f>IF(E764="","",Instructions!$C$5)</f>
        <v/>
      </c>
      <c r="V764" s="87" t="str">
        <f t="shared" si="414"/>
        <v/>
      </c>
      <c r="W764" s="72" t="str">
        <f>IF(E764="","",VLOOKUP(D764,Supervisors!$B$9:$F$32,5,FALSE))</f>
        <v/>
      </c>
      <c r="X764" s="72" t="str">
        <f>IF(E764="","",VLOOKUP(D764,Supervisors!$B$9:$G$32,6,FALSE))</f>
        <v/>
      </c>
      <c r="Y764" s="20" t="str">
        <f t="shared" si="415"/>
        <v/>
      </c>
      <c r="Z764" s="20" t="str">
        <f t="shared" si="416"/>
        <v/>
      </c>
      <c r="AA764" s="20" t="str">
        <f t="shared" si="417"/>
        <v/>
      </c>
      <c r="AB764" s="20" t="str">
        <f t="shared" si="418"/>
        <v/>
      </c>
      <c r="AC764" s="20" t="str">
        <f t="shared" si="419"/>
        <v/>
      </c>
      <c r="AD764" s="20" t="str">
        <f t="shared" si="420"/>
        <v/>
      </c>
      <c r="AE764" s="20" t="str">
        <f>IF(E764="","",SUM( INDEX( $H$9, 1) : H764))</f>
        <v/>
      </c>
      <c r="AF764" s="20" t="str">
        <f t="shared" si="421"/>
        <v/>
      </c>
      <c r="AG764" s="20" t="str">
        <f>IF(E764="","",SUM($AF$9:AF764))</f>
        <v/>
      </c>
      <c r="AH764" s="43" t="str">
        <f t="shared" si="422"/>
        <v/>
      </c>
      <c r="AI764" s="20" t="str">
        <f t="shared" si="423"/>
        <v/>
      </c>
      <c r="AJ764" s="20" t="str">
        <f t="shared" si="424"/>
        <v/>
      </c>
      <c r="AK764" s="20" t="str">
        <f t="shared" si="425"/>
        <v/>
      </c>
      <c r="AL764" s="20" t="str">
        <f>IF(E764="","",SUM( INDEX($I$9, 1) : I764))</f>
        <v/>
      </c>
      <c r="AM764" s="20" t="str">
        <f t="shared" si="426"/>
        <v/>
      </c>
      <c r="AN764" s="20" t="str">
        <f>IF(E764="","",SUM( INDEX($AM$9, 1) : AM764))</f>
        <v/>
      </c>
      <c r="AO764" s="43" t="str">
        <f t="shared" si="427"/>
        <v/>
      </c>
      <c r="AP764" s="43" t="str">
        <f t="shared" si="428"/>
        <v/>
      </c>
      <c r="AQ764" s="35" t="str">
        <f t="shared" si="429"/>
        <v/>
      </c>
      <c r="AR764" s="35" t="str">
        <f t="shared" si="430"/>
        <v/>
      </c>
      <c r="AS764" s="35" t="str">
        <f t="shared" si="431"/>
        <v/>
      </c>
      <c r="AT764" s="35" t="str">
        <f t="shared" si="432"/>
        <v/>
      </c>
      <c r="AU764" s="35" t="str">
        <f t="shared" si="433"/>
        <v/>
      </c>
      <c r="AV764" s="35" t="str">
        <f t="shared" si="434"/>
        <v/>
      </c>
      <c r="AW764" s="58" t="str">
        <f t="shared" si="435"/>
        <v/>
      </c>
      <c r="AX764" s="62" t="str">
        <f t="shared" si="436"/>
        <v/>
      </c>
      <c r="AY764" s="62" t="str">
        <f t="shared" si="437"/>
        <v/>
      </c>
      <c r="AZ764" s="62" t="str">
        <f t="shared" si="438"/>
        <v/>
      </c>
      <c r="BA764" s="62" t="str">
        <f t="shared" si="439"/>
        <v/>
      </c>
      <c r="BB764" s="62" t="str">
        <f t="shared" si="440"/>
        <v/>
      </c>
      <c r="BC764" s="62" t="str">
        <f t="shared" si="441"/>
        <v/>
      </c>
      <c r="BD764" s="69" t="str">
        <f t="shared" si="442"/>
        <v/>
      </c>
      <c r="BE764" s="69" t="str">
        <f t="shared" si="443"/>
        <v/>
      </c>
      <c r="BF764" s="69" t="str">
        <f>IF(Z764=Z765,"",SUM(AW$9:AW764)-SUM(BF$9:BF763))</f>
        <v/>
      </c>
      <c r="BG764" s="12">
        <f t="shared" si="445"/>
        <v>756</v>
      </c>
    </row>
    <row r="765" spans="1:59" ht="20.100000000000001" customHeight="1">
      <c r="A765" s="13">
        <f t="shared" si="444"/>
        <v>757</v>
      </c>
      <c r="B765" s="153"/>
      <c r="C765" s="33"/>
      <c r="D765" s="33"/>
      <c r="E765" s="154"/>
      <c r="F765" s="155"/>
      <c r="G765" s="156"/>
      <c r="H765" s="19" t="str">
        <f t="shared" si="409"/>
        <v/>
      </c>
      <c r="I765" s="157"/>
      <c r="J765" s="19" t="str">
        <f t="shared" si="410"/>
        <v/>
      </c>
      <c r="K765" s="33"/>
      <c r="L765" s="34"/>
      <c r="M765" s="34"/>
      <c r="N765" s="19" t="str">
        <f t="shared" si="411"/>
        <v/>
      </c>
      <c r="O765" s="157"/>
      <c r="P765" s="19" t="str">
        <f t="shared" si="412"/>
        <v/>
      </c>
      <c r="Q765" s="19" t="str">
        <f t="shared" si="413"/>
        <v/>
      </c>
      <c r="R765" s="22"/>
      <c r="S765" s="33"/>
      <c r="T765" s="35" t="str">
        <f>IF(E765="","",Instructions!$B$5)</f>
        <v/>
      </c>
      <c r="U765" s="75" t="str">
        <f>IF(E765="","",Instructions!$C$5)</f>
        <v/>
      </c>
      <c r="V765" s="87" t="str">
        <f t="shared" si="414"/>
        <v/>
      </c>
      <c r="W765" s="72" t="str">
        <f>IF(E765="","",VLOOKUP(D765,Supervisors!$B$9:$F$32,5,FALSE))</f>
        <v/>
      </c>
      <c r="X765" s="72" t="str">
        <f>IF(E765="","",VLOOKUP(D765,Supervisors!$B$9:$G$32,6,FALSE))</f>
        <v/>
      </c>
      <c r="Y765" s="20" t="str">
        <f t="shared" si="415"/>
        <v/>
      </c>
      <c r="Z765" s="20" t="str">
        <f t="shared" si="416"/>
        <v/>
      </c>
      <c r="AA765" s="20" t="str">
        <f t="shared" si="417"/>
        <v/>
      </c>
      <c r="AB765" s="20" t="str">
        <f t="shared" si="418"/>
        <v/>
      </c>
      <c r="AC765" s="20" t="str">
        <f t="shared" si="419"/>
        <v/>
      </c>
      <c r="AD765" s="20" t="str">
        <f t="shared" si="420"/>
        <v/>
      </c>
      <c r="AE765" s="20" t="str">
        <f>IF(E765="","",SUM( INDEX( $H$9, 1) : H765))</f>
        <v/>
      </c>
      <c r="AF765" s="20" t="str">
        <f t="shared" si="421"/>
        <v/>
      </c>
      <c r="AG765" s="20" t="str">
        <f>IF(E765="","",SUM($AF$9:AF765))</f>
        <v/>
      </c>
      <c r="AH765" s="43" t="str">
        <f t="shared" si="422"/>
        <v/>
      </c>
      <c r="AI765" s="20" t="str">
        <f t="shared" si="423"/>
        <v/>
      </c>
      <c r="AJ765" s="20" t="str">
        <f t="shared" si="424"/>
        <v/>
      </c>
      <c r="AK765" s="20" t="str">
        <f t="shared" si="425"/>
        <v/>
      </c>
      <c r="AL765" s="20" t="str">
        <f>IF(E765="","",SUM( INDEX($I$9, 1) : I765))</f>
        <v/>
      </c>
      <c r="AM765" s="20" t="str">
        <f t="shared" si="426"/>
        <v/>
      </c>
      <c r="AN765" s="20" t="str">
        <f>IF(E765="","",SUM( INDEX($AM$9, 1) : AM765))</f>
        <v/>
      </c>
      <c r="AO765" s="43" t="str">
        <f t="shared" si="427"/>
        <v/>
      </c>
      <c r="AP765" s="43" t="str">
        <f t="shared" si="428"/>
        <v/>
      </c>
      <c r="AQ765" s="35" t="str">
        <f t="shared" si="429"/>
        <v/>
      </c>
      <c r="AR765" s="35" t="str">
        <f t="shared" si="430"/>
        <v/>
      </c>
      <c r="AS765" s="35" t="str">
        <f t="shared" si="431"/>
        <v/>
      </c>
      <c r="AT765" s="35" t="str">
        <f t="shared" si="432"/>
        <v/>
      </c>
      <c r="AU765" s="35" t="str">
        <f t="shared" si="433"/>
        <v/>
      </c>
      <c r="AV765" s="35" t="str">
        <f t="shared" si="434"/>
        <v/>
      </c>
      <c r="AW765" s="58" t="str">
        <f t="shared" si="435"/>
        <v/>
      </c>
      <c r="AX765" s="62" t="str">
        <f t="shared" si="436"/>
        <v/>
      </c>
      <c r="AY765" s="62" t="str">
        <f t="shared" si="437"/>
        <v/>
      </c>
      <c r="AZ765" s="62" t="str">
        <f t="shared" si="438"/>
        <v/>
      </c>
      <c r="BA765" s="62" t="str">
        <f t="shared" si="439"/>
        <v/>
      </c>
      <c r="BB765" s="62" t="str">
        <f t="shared" si="440"/>
        <v/>
      </c>
      <c r="BC765" s="62" t="str">
        <f t="shared" si="441"/>
        <v/>
      </c>
      <c r="BD765" s="69" t="str">
        <f t="shared" si="442"/>
        <v/>
      </c>
      <c r="BE765" s="69" t="str">
        <f t="shared" si="443"/>
        <v/>
      </c>
      <c r="BF765" s="69" t="str">
        <f>IF(Z765=Z766,"",SUM(AW$9:AW765)-SUM(BF$9:BF764))</f>
        <v/>
      </c>
      <c r="BG765" s="12">
        <f t="shared" si="445"/>
        <v>757</v>
      </c>
    </row>
    <row r="766" spans="1:59" ht="20.100000000000001" customHeight="1">
      <c r="A766" s="13">
        <f t="shared" si="444"/>
        <v>758</v>
      </c>
      <c r="B766" s="153"/>
      <c r="C766" s="33"/>
      <c r="D766" s="33"/>
      <c r="E766" s="154"/>
      <c r="F766" s="155"/>
      <c r="G766" s="156"/>
      <c r="H766" s="19" t="str">
        <f t="shared" si="409"/>
        <v/>
      </c>
      <c r="I766" s="157"/>
      <c r="J766" s="19" t="str">
        <f t="shared" si="410"/>
        <v/>
      </c>
      <c r="K766" s="33"/>
      <c r="L766" s="34"/>
      <c r="M766" s="34"/>
      <c r="N766" s="19" t="str">
        <f t="shared" si="411"/>
        <v/>
      </c>
      <c r="O766" s="157"/>
      <c r="P766" s="19" t="str">
        <f t="shared" si="412"/>
        <v/>
      </c>
      <c r="Q766" s="19" t="str">
        <f t="shared" si="413"/>
        <v/>
      </c>
      <c r="R766" s="22"/>
      <c r="S766" s="33"/>
      <c r="T766" s="35" t="str">
        <f>IF(E766="","",Instructions!$B$5)</f>
        <v/>
      </c>
      <c r="U766" s="75" t="str">
        <f>IF(E766="","",Instructions!$C$5)</f>
        <v/>
      </c>
      <c r="V766" s="87" t="str">
        <f t="shared" si="414"/>
        <v/>
      </c>
      <c r="W766" s="72" t="str">
        <f>IF(E766="","",VLOOKUP(D766,Supervisors!$B$9:$F$32,5,FALSE))</f>
        <v/>
      </c>
      <c r="X766" s="72" t="str">
        <f>IF(E766="","",VLOOKUP(D766,Supervisors!$B$9:$G$32,6,FALSE))</f>
        <v/>
      </c>
      <c r="Y766" s="20" t="str">
        <f t="shared" si="415"/>
        <v/>
      </c>
      <c r="Z766" s="20" t="str">
        <f t="shared" si="416"/>
        <v/>
      </c>
      <c r="AA766" s="20" t="str">
        <f t="shared" si="417"/>
        <v/>
      </c>
      <c r="AB766" s="20" t="str">
        <f t="shared" si="418"/>
        <v/>
      </c>
      <c r="AC766" s="20" t="str">
        <f t="shared" si="419"/>
        <v/>
      </c>
      <c r="AD766" s="20" t="str">
        <f t="shared" si="420"/>
        <v/>
      </c>
      <c r="AE766" s="20" t="str">
        <f>IF(E766="","",SUM( INDEX( $H$9, 1) : H766))</f>
        <v/>
      </c>
      <c r="AF766" s="20" t="str">
        <f t="shared" si="421"/>
        <v/>
      </c>
      <c r="AG766" s="20" t="str">
        <f>IF(E766="","",SUM($AF$9:AF766))</f>
        <v/>
      </c>
      <c r="AH766" s="43" t="str">
        <f t="shared" si="422"/>
        <v/>
      </c>
      <c r="AI766" s="20" t="str">
        <f t="shared" si="423"/>
        <v/>
      </c>
      <c r="AJ766" s="20" t="str">
        <f t="shared" si="424"/>
        <v/>
      </c>
      <c r="AK766" s="20" t="str">
        <f t="shared" si="425"/>
        <v/>
      </c>
      <c r="AL766" s="20" t="str">
        <f>IF(E766="","",SUM( INDEX($I$9, 1) : I766))</f>
        <v/>
      </c>
      <c r="AM766" s="20" t="str">
        <f t="shared" si="426"/>
        <v/>
      </c>
      <c r="AN766" s="20" t="str">
        <f>IF(E766="","",SUM( INDEX($AM$9, 1) : AM766))</f>
        <v/>
      </c>
      <c r="AO766" s="43" t="str">
        <f t="shared" si="427"/>
        <v/>
      </c>
      <c r="AP766" s="43" t="str">
        <f t="shared" si="428"/>
        <v/>
      </c>
      <c r="AQ766" s="35" t="str">
        <f t="shared" si="429"/>
        <v/>
      </c>
      <c r="AR766" s="35" t="str">
        <f t="shared" si="430"/>
        <v/>
      </c>
      <c r="AS766" s="35" t="str">
        <f t="shared" si="431"/>
        <v/>
      </c>
      <c r="AT766" s="35" t="str">
        <f t="shared" si="432"/>
        <v/>
      </c>
      <c r="AU766" s="35" t="str">
        <f t="shared" si="433"/>
        <v/>
      </c>
      <c r="AV766" s="35" t="str">
        <f t="shared" si="434"/>
        <v/>
      </c>
      <c r="AW766" s="58" t="str">
        <f t="shared" si="435"/>
        <v/>
      </c>
      <c r="AX766" s="62" t="str">
        <f t="shared" si="436"/>
        <v/>
      </c>
      <c r="AY766" s="62" t="str">
        <f t="shared" si="437"/>
        <v/>
      </c>
      <c r="AZ766" s="62" t="str">
        <f t="shared" si="438"/>
        <v/>
      </c>
      <c r="BA766" s="62" t="str">
        <f t="shared" si="439"/>
        <v/>
      </c>
      <c r="BB766" s="62" t="str">
        <f t="shared" si="440"/>
        <v/>
      </c>
      <c r="BC766" s="62" t="str">
        <f t="shared" si="441"/>
        <v/>
      </c>
      <c r="BD766" s="69" t="str">
        <f t="shared" si="442"/>
        <v/>
      </c>
      <c r="BE766" s="69" t="str">
        <f t="shared" si="443"/>
        <v/>
      </c>
      <c r="BF766" s="69" t="str">
        <f>IF(Z766=Z767,"",SUM(AW$9:AW766)-SUM(BF$9:BF765))</f>
        <v/>
      </c>
      <c r="BG766" s="12">
        <f t="shared" si="445"/>
        <v>758</v>
      </c>
    </row>
    <row r="767" spans="1:59" ht="20.100000000000001" customHeight="1">
      <c r="A767" s="13">
        <f t="shared" si="444"/>
        <v>759</v>
      </c>
      <c r="B767" s="153"/>
      <c r="C767" s="33"/>
      <c r="D767" s="33"/>
      <c r="E767" s="154"/>
      <c r="F767" s="155"/>
      <c r="G767" s="156"/>
      <c r="H767" s="19" t="str">
        <f t="shared" si="409"/>
        <v/>
      </c>
      <c r="I767" s="157"/>
      <c r="J767" s="19" t="str">
        <f t="shared" si="410"/>
        <v/>
      </c>
      <c r="K767" s="33"/>
      <c r="L767" s="34"/>
      <c r="M767" s="34"/>
      <c r="N767" s="19" t="str">
        <f t="shared" si="411"/>
        <v/>
      </c>
      <c r="O767" s="157"/>
      <c r="P767" s="19" t="str">
        <f t="shared" si="412"/>
        <v/>
      </c>
      <c r="Q767" s="19" t="str">
        <f t="shared" si="413"/>
        <v/>
      </c>
      <c r="R767" s="22"/>
      <c r="S767" s="33"/>
      <c r="T767" s="35" t="str">
        <f>IF(E767="","",Instructions!$B$5)</f>
        <v/>
      </c>
      <c r="U767" s="75" t="str">
        <f>IF(E767="","",Instructions!$C$5)</f>
        <v/>
      </c>
      <c r="V767" s="87" t="str">
        <f t="shared" si="414"/>
        <v/>
      </c>
      <c r="W767" s="72" t="str">
        <f>IF(E767="","",VLOOKUP(D767,Supervisors!$B$9:$F$32,5,FALSE))</f>
        <v/>
      </c>
      <c r="X767" s="72" t="str">
        <f>IF(E767="","",VLOOKUP(D767,Supervisors!$B$9:$G$32,6,FALSE))</f>
        <v/>
      </c>
      <c r="Y767" s="20" t="str">
        <f t="shared" si="415"/>
        <v/>
      </c>
      <c r="Z767" s="20" t="str">
        <f t="shared" si="416"/>
        <v/>
      </c>
      <c r="AA767" s="20" t="str">
        <f t="shared" si="417"/>
        <v/>
      </c>
      <c r="AB767" s="20" t="str">
        <f t="shared" si="418"/>
        <v/>
      </c>
      <c r="AC767" s="20" t="str">
        <f t="shared" si="419"/>
        <v/>
      </c>
      <c r="AD767" s="20" t="str">
        <f t="shared" si="420"/>
        <v/>
      </c>
      <c r="AE767" s="20" t="str">
        <f>IF(E767="","",SUM( INDEX( $H$9, 1) : H767))</f>
        <v/>
      </c>
      <c r="AF767" s="20" t="str">
        <f t="shared" si="421"/>
        <v/>
      </c>
      <c r="AG767" s="20" t="str">
        <f>IF(E767="","",SUM($AF$9:AF767))</f>
        <v/>
      </c>
      <c r="AH767" s="43" t="str">
        <f t="shared" si="422"/>
        <v/>
      </c>
      <c r="AI767" s="20" t="str">
        <f t="shared" si="423"/>
        <v/>
      </c>
      <c r="AJ767" s="20" t="str">
        <f t="shared" si="424"/>
        <v/>
      </c>
      <c r="AK767" s="20" t="str">
        <f t="shared" si="425"/>
        <v/>
      </c>
      <c r="AL767" s="20" t="str">
        <f>IF(E767="","",SUM( INDEX($I$9, 1) : I767))</f>
        <v/>
      </c>
      <c r="AM767" s="20" t="str">
        <f t="shared" si="426"/>
        <v/>
      </c>
      <c r="AN767" s="20" t="str">
        <f>IF(E767="","",SUM( INDEX($AM$9, 1) : AM767))</f>
        <v/>
      </c>
      <c r="AO767" s="43" t="str">
        <f t="shared" si="427"/>
        <v/>
      </c>
      <c r="AP767" s="43" t="str">
        <f t="shared" si="428"/>
        <v/>
      </c>
      <c r="AQ767" s="35" t="str">
        <f t="shared" si="429"/>
        <v/>
      </c>
      <c r="AR767" s="35" t="str">
        <f t="shared" si="430"/>
        <v/>
      </c>
      <c r="AS767" s="35" t="str">
        <f t="shared" si="431"/>
        <v/>
      </c>
      <c r="AT767" s="35" t="str">
        <f t="shared" si="432"/>
        <v/>
      </c>
      <c r="AU767" s="35" t="str">
        <f t="shared" si="433"/>
        <v/>
      </c>
      <c r="AV767" s="35" t="str">
        <f t="shared" si="434"/>
        <v/>
      </c>
      <c r="AW767" s="58" t="str">
        <f t="shared" si="435"/>
        <v/>
      </c>
      <c r="AX767" s="62" t="str">
        <f t="shared" si="436"/>
        <v/>
      </c>
      <c r="AY767" s="62" t="str">
        <f t="shared" si="437"/>
        <v/>
      </c>
      <c r="AZ767" s="62" t="str">
        <f t="shared" si="438"/>
        <v/>
      </c>
      <c r="BA767" s="62" t="str">
        <f t="shared" si="439"/>
        <v/>
      </c>
      <c r="BB767" s="62" t="str">
        <f t="shared" si="440"/>
        <v/>
      </c>
      <c r="BC767" s="62" t="str">
        <f t="shared" si="441"/>
        <v/>
      </c>
      <c r="BD767" s="69" t="str">
        <f t="shared" si="442"/>
        <v/>
      </c>
      <c r="BE767" s="69" t="str">
        <f t="shared" si="443"/>
        <v/>
      </c>
      <c r="BF767" s="69" t="str">
        <f>IF(Z767=Z768,"",SUM(AW$9:AW767)-SUM(BF$9:BF766))</f>
        <v/>
      </c>
      <c r="BG767" s="12">
        <f t="shared" si="445"/>
        <v>759</v>
      </c>
    </row>
    <row r="768" spans="1:59" ht="20.100000000000001" customHeight="1">
      <c r="A768" s="13">
        <f t="shared" si="444"/>
        <v>760</v>
      </c>
      <c r="B768" s="153"/>
      <c r="C768" s="33"/>
      <c r="D768" s="33"/>
      <c r="E768" s="154"/>
      <c r="F768" s="155"/>
      <c r="G768" s="156"/>
      <c r="H768" s="19" t="str">
        <f t="shared" si="409"/>
        <v/>
      </c>
      <c r="I768" s="157"/>
      <c r="J768" s="19" t="str">
        <f t="shared" si="410"/>
        <v/>
      </c>
      <c r="K768" s="33"/>
      <c r="L768" s="34"/>
      <c r="M768" s="34"/>
      <c r="N768" s="19" t="str">
        <f t="shared" si="411"/>
        <v/>
      </c>
      <c r="O768" s="157"/>
      <c r="P768" s="19" t="str">
        <f t="shared" si="412"/>
        <v/>
      </c>
      <c r="Q768" s="19" t="str">
        <f t="shared" si="413"/>
        <v/>
      </c>
      <c r="R768" s="22"/>
      <c r="S768" s="33"/>
      <c r="T768" s="35" t="str">
        <f>IF(E768="","",Instructions!$B$5)</f>
        <v/>
      </c>
      <c r="U768" s="75" t="str">
        <f>IF(E768="","",Instructions!$C$5)</f>
        <v/>
      </c>
      <c r="V768" s="87" t="str">
        <f t="shared" si="414"/>
        <v/>
      </c>
      <c r="W768" s="72" t="str">
        <f>IF(E768="","",VLOOKUP(D768,Supervisors!$B$9:$F$32,5,FALSE))</f>
        <v/>
      </c>
      <c r="X768" s="72" t="str">
        <f>IF(E768="","",VLOOKUP(D768,Supervisors!$B$9:$G$32,6,FALSE))</f>
        <v/>
      </c>
      <c r="Y768" s="20" t="str">
        <f t="shared" si="415"/>
        <v/>
      </c>
      <c r="Z768" s="20" t="str">
        <f t="shared" si="416"/>
        <v/>
      </c>
      <c r="AA768" s="20" t="str">
        <f t="shared" si="417"/>
        <v/>
      </c>
      <c r="AB768" s="20" t="str">
        <f t="shared" si="418"/>
        <v/>
      </c>
      <c r="AC768" s="20" t="str">
        <f t="shared" si="419"/>
        <v/>
      </c>
      <c r="AD768" s="20" t="str">
        <f t="shared" si="420"/>
        <v/>
      </c>
      <c r="AE768" s="20" t="str">
        <f>IF(E768="","",SUM( INDEX( $H$9, 1) : H768))</f>
        <v/>
      </c>
      <c r="AF768" s="20" t="str">
        <f t="shared" si="421"/>
        <v/>
      </c>
      <c r="AG768" s="20" t="str">
        <f>IF(E768="","",SUM($AF$9:AF768))</f>
        <v/>
      </c>
      <c r="AH768" s="43" t="str">
        <f t="shared" si="422"/>
        <v/>
      </c>
      <c r="AI768" s="20" t="str">
        <f t="shared" si="423"/>
        <v/>
      </c>
      <c r="AJ768" s="20" t="str">
        <f t="shared" si="424"/>
        <v/>
      </c>
      <c r="AK768" s="20" t="str">
        <f t="shared" si="425"/>
        <v/>
      </c>
      <c r="AL768" s="20" t="str">
        <f>IF(E768="","",SUM( INDEX($I$9, 1) : I768))</f>
        <v/>
      </c>
      <c r="AM768" s="20" t="str">
        <f t="shared" si="426"/>
        <v/>
      </c>
      <c r="AN768" s="20" t="str">
        <f>IF(E768="","",SUM( INDEX($AM$9, 1) : AM768))</f>
        <v/>
      </c>
      <c r="AO768" s="43" t="str">
        <f t="shared" si="427"/>
        <v/>
      </c>
      <c r="AP768" s="43" t="str">
        <f t="shared" si="428"/>
        <v/>
      </c>
      <c r="AQ768" s="35" t="str">
        <f t="shared" si="429"/>
        <v/>
      </c>
      <c r="AR768" s="35" t="str">
        <f t="shared" si="430"/>
        <v/>
      </c>
      <c r="AS768" s="35" t="str">
        <f t="shared" si="431"/>
        <v/>
      </c>
      <c r="AT768" s="35" t="str">
        <f t="shared" si="432"/>
        <v/>
      </c>
      <c r="AU768" s="35" t="str">
        <f t="shared" si="433"/>
        <v/>
      </c>
      <c r="AV768" s="35" t="str">
        <f t="shared" si="434"/>
        <v/>
      </c>
      <c r="AW768" s="58" t="str">
        <f t="shared" si="435"/>
        <v/>
      </c>
      <c r="AX768" s="62" t="str">
        <f t="shared" si="436"/>
        <v/>
      </c>
      <c r="AY768" s="62" t="str">
        <f t="shared" si="437"/>
        <v/>
      </c>
      <c r="AZ768" s="62" t="str">
        <f t="shared" si="438"/>
        <v/>
      </c>
      <c r="BA768" s="62" t="str">
        <f t="shared" si="439"/>
        <v/>
      </c>
      <c r="BB768" s="62" t="str">
        <f t="shared" si="440"/>
        <v/>
      </c>
      <c r="BC768" s="62" t="str">
        <f t="shared" si="441"/>
        <v/>
      </c>
      <c r="BD768" s="69" t="str">
        <f t="shared" si="442"/>
        <v/>
      </c>
      <c r="BE768" s="69" t="str">
        <f t="shared" si="443"/>
        <v/>
      </c>
      <c r="BF768" s="69" t="str">
        <f>IF(Z768=Z769,"",SUM(AW$9:AW768)-SUM(BF$9:BF767))</f>
        <v/>
      </c>
      <c r="BG768" s="12">
        <f t="shared" si="445"/>
        <v>760</v>
      </c>
    </row>
    <row r="769" spans="1:59" ht="20.100000000000001" customHeight="1">
      <c r="A769" s="13">
        <f t="shared" si="444"/>
        <v>761</v>
      </c>
      <c r="B769" s="153"/>
      <c r="C769" s="33"/>
      <c r="D769" s="33"/>
      <c r="E769" s="154"/>
      <c r="F769" s="155"/>
      <c r="G769" s="156"/>
      <c r="H769" s="19" t="str">
        <f t="shared" si="409"/>
        <v/>
      </c>
      <c r="I769" s="157"/>
      <c r="J769" s="19" t="str">
        <f t="shared" si="410"/>
        <v/>
      </c>
      <c r="K769" s="33"/>
      <c r="L769" s="34"/>
      <c r="M769" s="34"/>
      <c r="N769" s="19" t="str">
        <f t="shared" si="411"/>
        <v/>
      </c>
      <c r="O769" s="157"/>
      <c r="P769" s="19" t="str">
        <f t="shared" si="412"/>
        <v/>
      </c>
      <c r="Q769" s="19" t="str">
        <f t="shared" si="413"/>
        <v/>
      </c>
      <c r="R769" s="22"/>
      <c r="S769" s="33"/>
      <c r="T769" s="35" t="str">
        <f>IF(E769="","",Instructions!$B$5)</f>
        <v/>
      </c>
      <c r="U769" s="75" t="str">
        <f>IF(E769="","",Instructions!$C$5)</f>
        <v/>
      </c>
      <c r="V769" s="87" t="str">
        <f t="shared" si="414"/>
        <v/>
      </c>
      <c r="W769" s="72" t="str">
        <f>IF(E769="","",VLOOKUP(D769,Supervisors!$B$9:$F$32,5,FALSE))</f>
        <v/>
      </c>
      <c r="X769" s="72" t="str">
        <f>IF(E769="","",VLOOKUP(D769,Supervisors!$B$9:$G$32,6,FALSE))</f>
        <v/>
      </c>
      <c r="Y769" s="20" t="str">
        <f t="shared" si="415"/>
        <v/>
      </c>
      <c r="Z769" s="20" t="str">
        <f t="shared" si="416"/>
        <v/>
      </c>
      <c r="AA769" s="20" t="str">
        <f t="shared" si="417"/>
        <v/>
      </c>
      <c r="AB769" s="20" t="str">
        <f t="shared" si="418"/>
        <v/>
      </c>
      <c r="AC769" s="20" t="str">
        <f t="shared" si="419"/>
        <v/>
      </c>
      <c r="AD769" s="20" t="str">
        <f t="shared" si="420"/>
        <v/>
      </c>
      <c r="AE769" s="20" t="str">
        <f>IF(E769="","",SUM( INDEX( $H$9, 1) : H769))</f>
        <v/>
      </c>
      <c r="AF769" s="20" t="str">
        <f t="shared" si="421"/>
        <v/>
      </c>
      <c r="AG769" s="20" t="str">
        <f>IF(E769="","",SUM($AF$9:AF769))</f>
        <v/>
      </c>
      <c r="AH769" s="43" t="str">
        <f t="shared" si="422"/>
        <v/>
      </c>
      <c r="AI769" s="20" t="str">
        <f t="shared" si="423"/>
        <v/>
      </c>
      <c r="AJ769" s="20" t="str">
        <f t="shared" si="424"/>
        <v/>
      </c>
      <c r="AK769" s="20" t="str">
        <f t="shared" si="425"/>
        <v/>
      </c>
      <c r="AL769" s="20" t="str">
        <f>IF(E769="","",SUM( INDEX($I$9, 1) : I769))</f>
        <v/>
      </c>
      <c r="AM769" s="20" t="str">
        <f t="shared" si="426"/>
        <v/>
      </c>
      <c r="AN769" s="20" t="str">
        <f>IF(E769="","",SUM( INDEX($AM$9, 1) : AM769))</f>
        <v/>
      </c>
      <c r="AO769" s="43" t="str">
        <f t="shared" si="427"/>
        <v/>
      </c>
      <c r="AP769" s="43" t="str">
        <f t="shared" si="428"/>
        <v/>
      </c>
      <c r="AQ769" s="35" t="str">
        <f t="shared" si="429"/>
        <v/>
      </c>
      <c r="AR769" s="35" t="str">
        <f t="shared" si="430"/>
        <v/>
      </c>
      <c r="AS769" s="35" t="str">
        <f t="shared" si="431"/>
        <v/>
      </c>
      <c r="AT769" s="35" t="str">
        <f t="shared" si="432"/>
        <v/>
      </c>
      <c r="AU769" s="35" t="str">
        <f t="shared" si="433"/>
        <v/>
      </c>
      <c r="AV769" s="35" t="str">
        <f t="shared" si="434"/>
        <v/>
      </c>
      <c r="AW769" s="58" t="str">
        <f t="shared" si="435"/>
        <v/>
      </c>
      <c r="AX769" s="62" t="str">
        <f t="shared" si="436"/>
        <v/>
      </c>
      <c r="AY769" s="62" t="str">
        <f t="shared" si="437"/>
        <v/>
      </c>
      <c r="AZ769" s="62" t="str">
        <f t="shared" si="438"/>
        <v/>
      </c>
      <c r="BA769" s="62" t="str">
        <f t="shared" si="439"/>
        <v/>
      </c>
      <c r="BB769" s="62" t="str">
        <f t="shared" si="440"/>
        <v/>
      </c>
      <c r="BC769" s="62" t="str">
        <f t="shared" si="441"/>
        <v/>
      </c>
      <c r="BD769" s="69" t="str">
        <f t="shared" si="442"/>
        <v/>
      </c>
      <c r="BE769" s="69" t="str">
        <f t="shared" si="443"/>
        <v/>
      </c>
      <c r="BF769" s="69" t="str">
        <f>IF(Z769=Z770,"",SUM(AW$9:AW769)-SUM(BF$9:BF768))</f>
        <v/>
      </c>
      <c r="BG769" s="12">
        <f t="shared" si="445"/>
        <v>761</v>
      </c>
    </row>
    <row r="770" spans="1:59" ht="20.100000000000001" customHeight="1">
      <c r="A770" s="13">
        <f t="shared" si="444"/>
        <v>762</v>
      </c>
      <c r="B770" s="153"/>
      <c r="C770" s="33"/>
      <c r="D770" s="33"/>
      <c r="E770" s="154"/>
      <c r="F770" s="155"/>
      <c r="G770" s="156"/>
      <c r="H770" s="19" t="str">
        <f t="shared" si="409"/>
        <v/>
      </c>
      <c r="I770" s="157"/>
      <c r="J770" s="19" t="str">
        <f t="shared" si="410"/>
        <v/>
      </c>
      <c r="K770" s="33"/>
      <c r="L770" s="34"/>
      <c r="M770" s="34"/>
      <c r="N770" s="19" t="str">
        <f t="shared" si="411"/>
        <v/>
      </c>
      <c r="O770" s="157"/>
      <c r="P770" s="19" t="str">
        <f t="shared" si="412"/>
        <v/>
      </c>
      <c r="Q770" s="19" t="str">
        <f t="shared" si="413"/>
        <v/>
      </c>
      <c r="R770" s="22"/>
      <c r="S770" s="33"/>
      <c r="T770" s="35" t="str">
        <f>IF(E770="","",Instructions!$B$5)</f>
        <v/>
      </c>
      <c r="U770" s="75" t="str">
        <f>IF(E770="","",Instructions!$C$5)</f>
        <v/>
      </c>
      <c r="V770" s="87" t="str">
        <f t="shared" si="414"/>
        <v/>
      </c>
      <c r="W770" s="72" t="str">
        <f>IF(E770="","",VLOOKUP(D770,Supervisors!$B$9:$F$32,5,FALSE))</f>
        <v/>
      </c>
      <c r="X770" s="72" t="str">
        <f>IF(E770="","",VLOOKUP(D770,Supervisors!$B$9:$G$32,6,FALSE))</f>
        <v/>
      </c>
      <c r="Y770" s="20" t="str">
        <f t="shared" si="415"/>
        <v/>
      </c>
      <c r="Z770" s="20" t="str">
        <f t="shared" si="416"/>
        <v/>
      </c>
      <c r="AA770" s="20" t="str">
        <f t="shared" si="417"/>
        <v/>
      </c>
      <c r="AB770" s="20" t="str">
        <f t="shared" si="418"/>
        <v/>
      </c>
      <c r="AC770" s="20" t="str">
        <f t="shared" si="419"/>
        <v/>
      </c>
      <c r="AD770" s="20" t="str">
        <f t="shared" si="420"/>
        <v/>
      </c>
      <c r="AE770" s="20" t="str">
        <f>IF(E770="","",SUM( INDEX( $H$9, 1) : H770))</f>
        <v/>
      </c>
      <c r="AF770" s="20" t="str">
        <f t="shared" si="421"/>
        <v/>
      </c>
      <c r="AG770" s="20" t="str">
        <f>IF(E770="","",SUM($AF$9:AF770))</f>
        <v/>
      </c>
      <c r="AH770" s="43" t="str">
        <f t="shared" si="422"/>
        <v/>
      </c>
      <c r="AI770" s="20" t="str">
        <f t="shared" si="423"/>
        <v/>
      </c>
      <c r="AJ770" s="20" t="str">
        <f t="shared" si="424"/>
        <v/>
      </c>
      <c r="AK770" s="20" t="str">
        <f t="shared" si="425"/>
        <v/>
      </c>
      <c r="AL770" s="20" t="str">
        <f>IF(E770="","",SUM( INDEX($I$9, 1) : I770))</f>
        <v/>
      </c>
      <c r="AM770" s="20" t="str">
        <f t="shared" si="426"/>
        <v/>
      </c>
      <c r="AN770" s="20" t="str">
        <f>IF(E770="","",SUM( INDEX($AM$9, 1) : AM770))</f>
        <v/>
      </c>
      <c r="AO770" s="43" t="str">
        <f t="shared" si="427"/>
        <v/>
      </c>
      <c r="AP770" s="43" t="str">
        <f t="shared" si="428"/>
        <v/>
      </c>
      <c r="AQ770" s="35" t="str">
        <f t="shared" si="429"/>
        <v/>
      </c>
      <c r="AR770" s="35" t="str">
        <f t="shared" si="430"/>
        <v/>
      </c>
      <c r="AS770" s="35" t="str">
        <f t="shared" si="431"/>
        <v/>
      </c>
      <c r="AT770" s="35" t="str">
        <f t="shared" si="432"/>
        <v/>
      </c>
      <c r="AU770" s="35" t="str">
        <f t="shared" si="433"/>
        <v/>
      </c>
      <c r="AV770" s="35" t="str">
        <f t="shared" si="434"/>
        <v/>
      </c>
      <c r="AW770" s="58" t="str">
        <f t="shared" si="435"/>
        <v/>
      </c>
      <c r="AX770" s="62" t="str">
        <f t="shared" si="436"/>
        <v/>
      </c>
      <c r="AY770" s="62" t="str">
        <f t="shared" si="437"/>
        <v/>
      </c>
      <c r="AZ770" s="62" t="str">
        <f t="shared" si="438"/>
        <v/>
      </c>
      <c r="BA770" s="62" t="str">
        <f t="shared" si="439"/>
        <v/>
      </c>
      <c r="BB770" s="62" t="str">
        <f t="shared" si="440"/>
        <v/>
      </c>
      <c r="BC770" s="62" t="str">
        <f t="shared" si="441"/>
        <v/>
      </c>
      <c r="BD770" s="69" t="str">
        <f t="shared" si="442"/>
        <v/>
      </c>
      <c r="BE770" s="69" t="str">
        <f t="shared" si="443"/>
        <v/>
      </c>
      <c r="BF770" s="69" t="str">
        <f>IF(Z770=Z771,"",SUM(AW$9:AW770)-SUM(BF$9:BF769))</f>
        <v/>
      </c>
      <c r="BG770" s="12">
        <f t="shared" si="445"/>
        <v>762</v>
      </c>
    </row>
    <row r="771" spans="1:59" ht="20.100000000000001" customHeight="1">
      <c r="A771" s="13">
        <f t="shared" si="444"/>
        <v>763</v>
      </c>
      <c r="B771" s="153"/>
      <c r="C771" s="33"/>
      <c r="D771" s="33"/>
      <c r="E771" s="154"/>
      <c r="F771" s="155"/>
      <c r="G771" s="156"/>
      <c r="H771" s="19" t="str">
        <f t="shared" si="409"/>
        <v/>
      </c>
      <c r="I771" s="157"/>
      <c r="J771" s="19" t="str">
        <f t="shared" si="410"/>
        <v/>
      </c>
      <c r="K771" s="33"/>
      <c r="L771" s="34"/>
      <c r="M771" s="34"/>
      <c r="N771" s="19" t="str">
        <f t="shared" si="411"/>
        <v/>
      </c>
      <c r="O771" s="157"/>
      <c r="P771" s="19" t="str">
        <f t="shared" si="412"/>
        <v/>
      </c>
      <c r="Q771" s="19" t="str">
        <f t="shared" si="413"/>
        <v/>
      </c>
      <c r="R771" s="22"/>
      <c r="S771" s="33"/>
      <c r="T771" s="35" t="str">
        <f>IF(E771="","",Instructions!$B$5)</f>
        <v/>
      </c>
      <c r="U771" s="75" t="str">
        <f>IF(E771="","",Instructions!$C$5)</f>
        <v/>
      </c>
      <c r="V771" s="87" t="str">
        <f t="shared" si="414"/>
        <v/>
      </c>
      <c r="W771" s="72" t="str">
        <f>IF(E771="","",VLOOKUP(D771,Supervisors!$B$9:$F$32,5,FALSE))</f>
        <v/>
      </c>
      <c r="X771" s="72" t="str">
        <f>IF(E771="","",VLOOKUP(D771,Supervisors!$B$9:$G$32,6,FALSE))</f>
        <v/>
      </c>
      <c r="Y771" s="20" t="str">
        <f t="shared" si="415"/>
        <v/>
      </c>
      <c r="Z771" s="20" t="str">
        <f t="shared" si="416"/>
        <v/>
      </c>
      <c r="AA771" s="20" t="str">
        <f t="shared" si="417"/>
        <v/>
      </c>
      <c r="AB771" s="20" t="str">
        <f t="shared" si="418"/>
        <v/>
      </c>
      <c r="AC771" s="20" t="str">
        <f t="shared" si="419"/>
        <v/>
      </c>
      <c r="AD771" s="20" t="str">
        <f t="shared" si="420"/>
        <v/>
      </c>
      <c r="AE771" s="20" t="str">
        <f>IF(E771="","",SUM( INDEX( $H$9, 1) : H771))</f>
        <v/>
      </c>
      <c r="AF771" s="20" t="str">
        <f t="shared" si="421"/>
        <v/>
      </c>
      <c r="AG771" s="20" t="str">
        <f>IF(E771="","",SUM($AF$9:AF771))</f>
        <v/>
      </c>
      <c r="AH771" s="43" t="str">
        <f t="shared" si="422"/>
        <v/>
      </c>
      <c r="AI771" s="20" t="str">
        <f t="shared" si="423"/>
        <v/>
      </c>
      <c r="AJ771" s="20" t="str">
        <f t="shared" si="424"/>
        <v/>
      </c>
      <c r="AK771" s="20" t="str">
        <f t="shared" si="425"/>
        <v/>
      </c>
      <c r="AL771" s="20" t="str">
        <f>IF(E771="","",SUM( INDEX($I$9, 1) : I771))</f>
        <v/>
      </c>
      <c r="AM771" s="20" t="str">
        <f t="shared" si="426"/>
        <v/>
      </c>
      <c r="AN771" s="20" t="str">
        <f>IF(E771="","",SUM( INDEX($AM$9, 1) : AM771))</f>
        <v/>
      </c>
      <c r="AO771" s="43" t="str">
        <f t="shared" si="427"/>
        <v/>
      </c>
      <c r="AP771" s="43" t="str">
        <f t="shared" si="428"/>
        <v/>
      </c>
      <c r="AQ771" s="35" t="str">
        <f t="shared" si="429"/>
        <v/>
      </c>
      <c r="AR771" s="35" t="str">
        <f t="shared" si="430"/>
        <v/>
      </c>
      <c r="AS771" s="35" t="str">
        <f t="shared" si="431"/>
        <v/>
      </c>
      <c r="AT771" s="35" t="str">
        <f t="shared" si="432"/>
        <v/>
      </c>
      <c r="AU771" s="35" t="str">
        <f t="shared" si="433"/>
        <v/>
      </c>
      <c r="AV771" s="35" t="str">
        <f t="shared" si="434"/>
        <v/>
      </c>
      <c r="AW771" s="58" t="str">
        <f t="shared" si="435"/>
        <v/>
      </c>
      <c r="AX771" s="62" t="str">
        <f t="shared" si="436"/>
        <v/>
      </c>
      <c r="AY771" s="62" t="str">
        <f t="shared" si="437"/>
        <v/>
      </c>
      <c r="AZ771" s="62" t="str">
        <f t="shared" si="438"/>
        <v/>
      </c>
      <c r="BA771" s="62" t="str">
        <f t="shared" si="439"/>
        <v/>
      </c>
      <c r="BB771" s="62" t="str">
        <f t="shared" si="440"/>
        <v/>
      </c>
      <c r="BC771" s="62" t="str">
        <f t="shared" si="441"/>
        <v/>
      </c>
      <c r="BD771" s="69" t="str">
        <f t="shared" si="442"/>
        <v/>
      </c>
      <c r="BE771" s="69" t="str">
        <f t="shared" si="443"/>
        <v/>
      </c>
      <c r="BF771" s="69" t="str">
        <f>IF(Z771=Z772,"",SUM(AW$9:AW771)-SUM(BF$9:BF770))</f>
        <v/>
      </c>
      <c r="BG771" s="12">
        <f t="shared" si="445"/>
        <v>763</v>
      </c>
    </row>
    <row r="772" spans="1:59" ht="20.100000000000001" customHeight="1">
      <c r="A772" s="13">
        <f t="shared" si="444"/>
        <v>764</v>
      </c>
      <c r="B772" s="153"/>
      <c r="C772" s="33"/>
      <c r="D772" s="33"/>
      <c r="E772" s="154"/>
      <c r="F772" s="155"/>
      <c r="G772" s="156"/>
      <c r="H772" s="19" t="str">
        <f t="shared" si="409"/>
        <v/>
      </c>
      <c r="I772" s="157"/>
      <c r="J772" s="19" t="str">
        <f t="shared" si="410"/>
        <v/>
      </c>
      <c r="K772" s="33"/>
      <c r="L772" s="34"/>
      <c r="M772" s="34"/>
      <c r="N772" s="19" t="str">
        <f t="shared" si="411"/>
        <v/>
      </c>
      <c r="O772" s="157"/>
      <c r="P772" s="19" t="str">
        <f t="shared" si="412"/>
        <v/>
      </c>
      <c r="Q772" s="19" t="str">
        <f t="shared" si="413"/>
        <v/>
      </c>
      <c r="R772" s="22"/>
      <c r="S772" s="33"/>
      <c r="T772" s="35" t="str">
        <f>IF(E772="","",Instructions!$B$5)</f>
        <v/>
      </c>
      <c r="U772" s="75" t="str">
        <f>IF(E772="","",Instructions!$C$5)</f>
        <v/>
      </c>
      <c r="V772" s="87" t="str">
        <f t="shared" si="414"/>
        <v/>
      </c>
      <c r="W772" s="72" t="str">
        <f>IF(E772="","",VLOOKUP(D772,Supervisors!$B$9:$F$32,5,FALSE))</f>
        <v/>
      </c>
      <c r="X772" s="72" t="str">
        <f>IF(E772="","",VLOOKUP(D772,Supervisors!$B$9:$G$32,6,FALSE))</f>
        <v/>
      </c>
      <c r="Y772" s="20" t="str">
        <f t="shared" si="415"/>
        <v/>
      </c>
      <c r="Z772" s="20" t="str">
        <f t="shared" si="416"/>
        <v/>
      </c>
      <c r="AA772" s="20" t="str">
        <f t="shared" si="417"/>
        <v/>
      </c>
      <c r="AB772" s="20" t="str">
        <f t="shared" si="418"/>
        <v/>
      </c>
      <c r="AC772" s="20" t="str">
        <f t="shared" si="419"/>
        <v/>
      </c>
      <c r="AD772" s="20" t="str">
        <f t="shared" si="420"/>
        <v/>
      </c>
      <c r="AE772" s="20" t="str">
        <f>IF(E772="","",SUM( INDEX( $H$9, 1) : H772))</f>
        <v/>
      </c>
      <c r="AF772" s="20" t="str">
        <f t="shared" si="421"/>
        <v/>
      </c>
      <c r="AG772" s="20" t="str">
        <f>IF(E772="","",SUM($AF$9:AF772))</f>
        <v/>
      </c>
      <c r="AH772" s="43" t="str">
        <f t="shared" si="422"/>
        <v/>
      </c>
      <c r="AI772" s="20" t="str">
        <f t="shared" si="423"/>
        <v/>
      </c>
      <c r="AJ772" s="20" t="str">
        <f t="shared" si="424"/>
        <v/>
      </c>
      <c r="AK772" s="20" t="str">
        <f t="shared" si="425"/>
        <v/>
      </c>
      <c r="AL772" s="20" t="str">
        <f>IF(E772="","",SUM( INDEX($I$9, 1) : I772))</f>
        <v/>
      </c>
      <c r="AM772" s="20" t="str">
        <f t="shared" si="426"/>
        <v/>
      </c>
      <c r="AN772" s="20" t="str">
        <f>IF(E772="","",SUM( INDEX($AM$9, 1) : AM772))</f>
        <v/>
      </c>
      <c r="AO772" s="43" t="str">
        <f t="shared" si="427"/>
        <v/>
      </c>
      <c r="AP772" s="43" t="str">
        <f t="shared" si="428"/>
        <v/>
      </c>
      <c r="AQ772" s="35" t="str">
        <f t="shared" si="429"/>
        <v/>
      </c>
      <c r="AR772" s="35" t="str">
        <f t="shared" si="430"/>
        <v/>
      </c>
      <c r="AS772" s="35" t="str">
        <f t="shared" si="431"/>
        <v/>
      </c>
      <c r="AT772" s="35" t="str">
        <f t="shared" si="432"/>
        <v/>
      </c>
      <c r="AU772" s="35" t="str">
        <f t="shared" si="433"/>
        <v/>
      </c>
      <c r="AV772" s="35" t="str">
        <f t="shared" si="434"/>
        <v/>
      </c>
      <c r="AW772" s="58" t="str">
        <f t="shared" si="435"/>
        <v/>
      </c>
      <c r="AX772" s="62" t="str">
        <f t="shared" si="436"/>
        <v/>
      </c>
      <c r="AY772" s="62" t="str">
        <f t="shared" si="437"/>
        <v/>
      </c>
      <c r="AZ772" s="62" t="str">
        <f t="shared" si="438"/>
        <v/>
      </c>
      <c r="BA772" s="62" t="str">
        <f t="shared" si="439"/>
        <v/>
      </c>
      <c r="BB772" s="62" t="str">
        <f t="shared" si="440"/>
        <v/>
      </c>
      <c r="BC772" s="62" t="str">
        <f t="shared" si="441"/>
        <v/>
      </c>
      <c r="BD772" s="69" t="str">
        <f t="shared" si="442"/>
        <v/>
      </c>
      <c r="BE772" s="69" t="str">
        <f t="shared" si="443"/>
        <v/>
      </c>
      <c r="BF772" s="69" t="str">
        <f>IF(Z772=Z773,"",SUM(AW$9:AW772)-SUM(BF$9:BF771))</f>
        <v/>
      </c>
      <c r="BG772" s="12">
        <f t="shared" si="445"/>
        <v>764</v>
      </c>
    </row>
    <row r="773" spans="1:59" ht="20.100000000000001" customHeight="1">
      <c r="A773" s="13">
        <f t="shared" si="444"/>
        <v>765</v>
      </c>
      <c r="B773" s="153"/>
      <c r="C773" s="33"/>
      <c r="D773" s="33"/>
      <c r="E773" s="154"/>
      <c r="F773" s="155"/>
      <c r="G773" s="156"/>
      <c r="H773" s="19" t="str">
        <f t="shared" si="409"/>
        <v/>
      </c>
      <c r="I773" s="157"/>
      <c r="J773" s="19" t="str">
        <f t="shared" si="410"/>
        <v/>
      </c>
      <c r="K773" s="33"/>
      <c r="L773" s="34"/>
      <c r="M773" s="34"/>
      <c r="N773" s="19" t="str">
        <f t="shared" si="411"/>
        <v/>
      </c>
      <c r="O773" s="157"/>
      <c r="P773" s="19" t="str">
        <f t="shared" si="412"/>
        <v/>
      </c>
      <c r="Q773" s="19" t="str">
        <f t="shared" si="413"/>
        <v/>
      </c>
      <c r="R773" s="22"/>
      <c r="S773" s="33"/>
      <c r="T773" s="35" t="str">
        <f>IF(E773="","",Instructions!$B$5)</f>
        <v/>
      </c>
      <c r="U773" s="75" t="str">
        <f>IF(E773="","",Instructions!$C$5)</f>
        <v/>
      </c>
      <c r="V773" s="87" t="str">
        <f t="shared" si="414"/>
        <v/>
      </c>
      <c r="W773" s="72" t="str">
        <f>IF(E773="","",VLOOKUP(D773,Supervisors!$B$9:$F$32,5,FALSE))</f>
        <v/>
      </c>
      <c r="X773" s="72" t="str">
        <f>IF(E773="","",VLOOKUP(D773,Supervisors!$B$9:$G$32,6,FALSE))</f>
        <v/>
      </c>
      <c r="Y773" s="20" t="str">
        <f t="shared" si="415"/>
        <v/>
      </c>
      <c r="Z773" s="20" t="str">
        <f t="shared" si="416"/>
        <v/>
      </c>
      <c r="AA773" s="20" t="str">
        <f t="shared" si="417"/>
        <v/>
      </c>
      <c r="AB773" s="20" t="str">
        <f t="shared" si="418"/>
        <v/>
      </c>
      <c r="AC773" s="20" t="str">
        <f t="shared" si="419"/>
        <v/>
      </c>
      <c r="AD773" s="20" t="str">
        <f t="shared" si="420"/>
        <v/>
      </c>
      <c r="AE773" s="20" t="str">
        <f>IF(E773="","",SUM( INDEX( $H$9, 1) : H773))</f>
        <v/>
      </c>
      <c r="AF773" s="20" t="str">
        <f t="shared" si="421"/>
        <v/>
      </c>
      <c r="AG773" s="20" t="str">
        <f>IF(E773="","",SUM($AF$9:AF773))</f>
        <v/>
      </c>
      <c r="AH773" s="43" t="str">
        <f t="shared" si="422"/>
        <v/>
      </c>
      <c r="AI773" s="20" t="str">
        <f t="shared" si="423"/>
        <v/>
      </c>
      <c r="AJ773" s="20" t="str">
        <f t="shared" si="424"/>
        <v/>
      </c>
      <c r="AK773" s="20" t="str">
        <f t="shared" si="425"/>
        <v/>
      </c>
      <c r="AL773" s="20" t="str">
        <f>IF(E773="","",SUM( INDEX($I$9, 1) : I773))</f>
        <v/>
      </c>
      <c r="AM773" s="20" t="str">
        <f t="shared" si="426"/>
        <v/>
      </c>
      <c r="AN773" s="20" t="str">
        <f>IF(E773="","",SUM( INDEX($AM$9, 1) : AM773))</f>
        <v/>
      </c>
      <c r="AO773" s="43" t="str">
        <f t="shared" si="427"/>
        <v/>
      </c>
      <c r="AP773" s="43" t="str">
        <f t="shared" si="428"/>
        <v/>
      </c>
      <c r="AQ773" s="35" t="str">
        <f t="shared" si="429"/>
        <v/>
      </c>
      <c r="AR773" s="35" t="str">
        <f t="shared" si="430"/>
        <v/>
      </c>
      <c r="AS773" s="35" t="str">
        <f t="shared" si="431"/>
        <v/>
      </c>
      <c r="AT773" s="35" t="str">
        <f t="shared" si="432"/>
        <v/>
      </c>
      <c r="AU773" s="35" t="str">
        <f t="shared" si="433"/>
        <v/>
      </c>
      <c r="AV773" s="35" t="str">
        <f t="shared" si="434"/>
        <v/>
      </c>
      <c r="AW773" s="58" t="str">
        <f t="shared" si="435"/>
        <v/>
      </c>
      <c r="AX773" s="62" t="str">
        <f t="shared" si="436"/>
        <v/>
      </c>
      <c r="AY773" s="62" t="str">
        <f t="shared" si="437"/>
        <v/>
      </c>
      <c r="AZ773" s="62" t="str">
        <f t="shared" si="438"/>
        <v/>
      </c>
      <c r="BA773" s="62" t="str">
        <f t="shared" si="439"/>
        <v/>
      </c>
      <c r="BB773" s="62" t="str">
        <f t="shared" si="440"/>
        <v/>
      </c>
      <c r="BC773" s="62" t="str">
        <f t="shared" si="441"/>
        <v/>
      </c>
      <c r="BD773" s="69" t="str">
        <f t="shared" si="442"/>
        <v/>
      </c>
      <c r="BE773" s="69" t="str">
        <f t="shared" si="443"/>
        <v/>
      </c>
      <c r="BF773" s="69" t="str">
        <f>IF(Z773=Z774,"",SUM(AW$9:AW773)-SUM(BF$9:BF772))</f>
        <v/>
      </c>
      <c r="BG773" s="12">
        <f t="shared" si="445"/>
        <v>765</v>
      </c>
    </row>
    <row r="774" spans="1:59" ht="20.100000000000001" customHeight="1">
      <c r="A774" s="13">
        <f t="shared" si="444"/>
        <v>766</v>
      </c>
      <c r="B774" s="153"/>
      <c r="C774" s="33"/>
      <c r="D774" s="33"/>
      <c r="E774" s="154"/>
      <c r="F774" s="155"/>
      <c r="G774" s="156"/>
      <c r="H774" s="19" t="str">
        <f t="shared" si="409"/>
        <v/>
      </c>
      <c r="I774" s="157"/>
      <c r="J774" s="19" t="str">
        <f t="shared" si="410"/>
        <v/>
      </c>
      <c r="K774" s="33"/>
      <c r="L774" s="34"/>
      <c r="M774" s="34"/>
      <c r="N774" s="19" t="str">
        <f t="shared" si="411"/>
        <v/>
      </c>
      <c r="O774" s="157"/>
      <c r="P774" s="19" t="str">
        <f t="shared" si="412"/>
        <v/>
      </c>
      <c r="Q774" s="19" t="str">
        <f t="shared" si="413"/>
        <v/>
      </c>
      <c r="R774" s="22"/>
      <c r="S774" s="33"/>
      <c r="T774" s="35" t="str">
        <f>IF(E774="","",Instructions!$B$5)</f>
        <v/>
      </c>
      <c r="U774" s="75" t="str">
        <f>IF(E774="","",Instructions!$C$5)</f>
        <v/>
      </c>
      <c r="V774" s="87" t="str">
        <f t="shared" si="414"/>
        <v/>
      </c>
      <c r="W774" s="72" t="str">
        <f>IF(E774="","",VLOOKUP(D774,Supervisors!$B$9:$F$32,5,FALSE))</f>
        <v/>
      </c>
      <c r="X774" s="72" t="str">
        <f>IF(E774="","",VLOOKUP(D774,Supervisors!$B$9:$G$32,6,FALSE))</f>
        <v/>
      </c>
      <c r="Y774" s="20" t="str">
        <f t="shared" si="415"/>
        <v/>
      </c>
      <c r="Z774" s="20" t="str">
        <f t="shared" si="416"/>
        <v/>
      </c>
      <c r="AA774" s="20" t="str">
        <f t="shared" si="417"/>
        <v/>
      </c>
      <c r="AB774" s="20" t="str">
        <f t="shared" si="418"/>
        <v/>
      </c>
      <c r="AC774" s="20" t="str">
        <f t="shared" si="419"/>
        <v/>
      </c>
      <c r="AD774" s="20" t="str">
        <f t="shared" si="420"/>
        <v/>
      </c>
      <c r="AE774" s="20" t="str">
        <f>IF(E774="","",SUM( INDEX( $H$9, 1) : H774))</f>
        <v/>
      </c>
      <c r="AF774" s="20" t="str">
        <f t="shared" si="421"/>
        <v/>
      </c>
      <c r="AG774" s="20" t="str">
        <f>IF(E774="","",SUM($AF$9:AF774))</f>
        <v/>
      </c>
      <c r="AH774" s="43" t="str">
        <f t="shared" si="422"/>
        <v/>
      </c>
      <c r="AI774" s="20" t="str">
        <f t="shared" si="423"/>
        <v/>
      </c>
      <c r="AJ774" s="20" t="str">
        <f t="shared" si="424"/>
        <v/>
      </c>
      <c r="AK774" s="20" t="str">
        <f t="shared" si="425"/>
        <v/>
      </c>
      <c r="AL774" s="20" t="str">
        <f>IF(E774="","",SUM( INDEX($I$9, 1) : I774))</f>
        <v/>
      </c>
      <c r="AM774" s="20" t="str">
        <f t="shared" si="426"/>
        <v/>
      </c>
      <c r="AN774" s="20" t="str">
        <f>IF(E774="","",SUM( INDEX($AM$9, 1) : AM774))</f>
        <v/>
      </c>
      <c r="AO774" s="43" t="str">
        <f t="shared" si="427"/>
        <v/>
      </c>
      <c r="AP774" s="43" t="str">
        <f t="shared" si="428"/>
        <v/>
      </c>
      <c r="AQ774" s="35" t="str">
        <f t="shared" si="429"/>
        <v/>
      </c>
      <c r="AR774" s="35" t="str">
        <f t="shared" si="430"/>
        <v/>
      </c>
      <c r="AS774" s="35" t="str">
        <f t="shared" si="431"/>
        <v/>
      </c>
      <c r="AT774" s="35" t="str">
        <f t="shared" si="432"/>
        <v/>
      </c>
      <c r="AU774" s="35" t="str">
        <f t="shared" si="433"/>
        <v/>
      </c>
      <c r="AV774" s="35" t="str">
        <f t="shared" si="434"/>
        <v/>
      </c>
      <c r="AW774" s="58" t="str">
        <f t="shared" si="435"/>
        <v/>
      </c>
      <c r="AX774" s="62" t="str">
        <f t="shared" si="436"/>
        <v/>
      </c>
      <c r="AY774" s="62" t="str">
        <f t="shared" si="437"/>
        <v/>
      </c>
      <c r="AZ774" s="62" t="str">
        <f t="shared" si="438"/>
        <v/>
      </c>
      <c r="BA774" s="62" t="str">
        <f t="shared" si="439"/>
        <v/>
      </c>
      <c r="BB774" s="62" t="str">
        <f t="shared" si="440"/>
        <v/>
      </c>
      <c r="BC774" s="62" t="str">
        <f t="shared" si="441"/>
        <v/>
      </c>
      <c r="BD774" s="69" t="str">
        <f t="shared" si="442"/>
        <v/>
      </c>
      <c r="BE774" s="69" t="str">
        <f t="shared" si="443"/>
        <v/>
      </c>
      <c r="BF774" s="69" t="str">
        <f>IF(Z774=Z775,"",SUM(AW$9:AW774)-SUM(BF$9:BF773))</f>
        <v/>
      </c>
      <c r="BG774" s="12">
        <f t="shared" si="445"/>
        <v>766</v>
      </c>
    </row>
    <row r="775" spans="1:59" ht="20.100000000000001" customHeight="1">
      <c r="A775" s="13">
        <f t="shared" si="444"/>
        <v>767</v>
      </c>
      <c r="B775" s="153"/>
      <c r="C775" s="33"/>
      <c r="D775" s="33"/>
      <c r="E775" s="154"/>
      <c r="F775" s="155"/>
      <c r="G775" s="156"/>
      <c r="H775" s="19" t="str">
        <f t="shared" si="409"/>
        <v/>
      </c>
      <c r="I775" s="157"/>
      <c r="J775" s="19" t="str">
        <f t="shared" si="410"/>
        <v/>
      </c>
      <c r="K775" s="33"/>
      <c r="L775" s="34"/>
      <c r="M775" s="34"/>
      <c r="N775" s="19" t="str">
        <f t="shared" si="411"/>
        <v/>
      </c>
      <c r="O775" s="157"/>
      <c r="P775" s="19" t="str">
        <f t="shared" si="412"/>
        <v/>
      </c>
      <c r="Q775" s="19" t="str">
        <f t="shared" si="413"/>
        <v/>
      </c>
      <c r="R775" s="22"/>
      <c r="S775" s="33"/>
      <c r="T775" s="35" t="str">
        <f>IF(E775="","",Instructions!$B$5)</f>
        <v/>
      </c>
      <c r="U775" s="75" t="str">
        <f>IF(E775="","",Instructions!$C$5)</f>
        <v/>
      </c>
      <c r="V775" s="87" t="str">
        <f t="shared" si="414"/>
        <v/>
      </c>
      <c r="W775" s="72" t="str">
        <f>IF(E775="","",VLOOKUP(D775,Supervisors!$B$9:$F$32,5,FALSE))</f>
        <v/>
      </c>
      <c r="X775" s="72" t="str">
        <f>IF(E775="","",VLOOKUP(D775,Supervisors!$B$9:$G$32,6,FALSE))</f>
        <v/>
      </c>
      <c r="Y775" s="20" t="str">
        <f t="shared" si="415"/>
        <v/>
      </c>
      <c r="Z775" s="20" t="str">
        <f t="shared" si="416"/>
        <v/>
      </c>
      <c r="AA775" s="20" t="str">
        <f t="shared" si="417"/>
        <v/>
      </c>
      <c r="AB775" s="20" t="str">
        <f t="shared" si="418"/>
        <v/>
      </c>
      <c r="AC775" s="20" t="str">
        <f t="shared" si="419"/>
        <v/>
      </c>
      <c r="AD775" s="20" t="str">
        <f t="shared" si="420"/>
        <v/>
      </c>
      <c r="AE775" s="20" t="str">
        <f>IF(E775="","",SUM( INDEX( $H$9, 1) : H775))</f>
        <v/>
      </c>
      <c r="AF775" s="20" t="str">
        <f t="shared" si="421"/>
        <v/>
      </c>
      <c r="AG775" s="20" t="str">
        <f>IF(E775="","",SUM($AF$9:AF775))</f>
        <v/>
      </c>
      <c r="AH775" s="43" t="str">
        <f t="shared" si="422"/>
        <v/>
      </c>
      <c r="AI775" s="20" t="str">
        <f t="shared" si="423"/>
        <v/>
      </c>
      <c r="AJ775" s="20" t="str">
        <f t="shared" si="424"/>
        <v/>
      </c>
      <c r="AK775" s="20" t="str">
        <f t="shared" si="425"/>
        <v/>
      </c>
      <c r="AL775" s="20" t="str">
        <f>IF(E775="","",SUM( INDEX($I$9, 1) : I775))</f>
        <v/>
      </c>
      <c r="AM775" s="20" t="str">
        <f t="shared" si="426"/>
        <v/>
      </c>
      <c r="AN775" s="20" t="str">
        <f>IF(E775="","",SUM( INDEX($AM$9, 1) : AM775))</f>
        <v/>
      </c>
      <c r="AO775" s="43" t="str">
        <f t="shared" si="427"/>
        <v/>
      </c>
      <c r="AP775" s="43" t="str">
        <f t="shared" si="428"/>
        <v/>
      </c>
      <c r="AQ775" s="35" t="str">
        <f t="shared" si="429"/>
        <v/>
      </c>
      <c r="AR775" s="35" t="str">
        <f t="shared" si="430"/>
        <v/>
      </c>
      <c r="AS775" s="35" t="str">
        <f t="shared" si="431"/>
        <v/>
      </c>
      <c r="AT775" s="35" t="str">
        <f t="shared" si="432"/>
        <v/>
      </c>
      <c r="AU775" s="35" t="str">
        <f t="shared" si="433"/>
        <v/>
      </c>
      <c r="AV775" s="35" t="str">
        <f t="shared" si="434"/>
        <v/>
      </c>
      <c r="AW775" s="58" t="str">
        <f t="shared" si="435"/>
        <v/>
      </c>
      <c r="AX775" s="62" t="str">
        <f t="shared" si="436"/>
        <v/>
      </c>
      <c r="AY775" s="62" t="str">
        <f t="shared" si="437"/>
        <v/>
      </c>
      <c r="AZ775" s="62" t="str">
        <f t="shared" si="438"/>
        <v/>
      </c>
      <c r="BA775" s="62" t="str">
        <f t="shared" si="439"/>
        <v/>
      </c>
      <c r="BB775" s="62" t="str">
        <f t="shared" si="440"/>
        <v/>
      </c>
      <c r="BC775" s="62" t="str">
        <f t="shared" si="441"/>
        <v/>
      </c>
      <c r="BD775" s="69" t="str">
        <f t="shared" si="442"/>
        <v/>
      </c>
      <c r="BE775" s="69" t="str">
        <f t="shared" si="443"/>
        <v/>
      </c>
      <c r="BF775" s="69" t="str">
        <f>IF(Z775=Z776,"",SUM(AW$9:AW775)-SUM(BF$9:BF774))</f>
        <v/>
      </c>
      <c r="BG775" s="12">
        <f t="shared" si="445"/>
        <v>767</v>
      </c>
    </row>
    <row r="776" spans="1:59" ht="20.100000000000001" customHeight="1">
      <c r="A776" s="13">
        <f t="shared" si="444"/>
        <v>768</v>
      </c>
      <c r="B776" s="153"/>
      <c r="C776" s="33"/>
      <c r="D776" s="33"/>
      <c r="E776" s="154"/>
      <c r="F776" s="155"/>
      <c r="G776" s="156"/>
      <c r="H776" s="19" t="str">
        <f t="shared" si="409"/>
        <v/>
      </c>
      <c r="I776" s="157"/>
      <c r="J776" s="19" t="str">
        <f t="shared" si="410"/>
        <v/>
      </c>
      <c r="K776" s="33"/>
      <c r="L776" s="34"/>
      <c r="M776" s="34"/>
      <c r="N776" s="19" t="str">
        <f t="shared" si="411"/>
        <v/>
      </c>
      <c r="O776" s="157"/>
      <c r="P776" s="19" t="str">
        <f t="shared" si="412"/>
        <v/>
      </c>
      <c r="Q776" s="19" t="str">
        <f t="shared" si="413"/>
        <v/>
      </c>
      <c r="R776" s="22"/>
      <c r="S776" s="33"/>
      <c r="T776" s="35" t="str">
        <f>IF(E776="","",Instructions!$B$5)</f>
        <v/>
      </c>
      <c r="U776" s="75" t="str">
        <f>IF(E776="","",Instructions!$C$5)</f>
        <v/>
      </c>
      <c r="V776" s="87" t="str">
        <f t="shared" si="414"/>
        <v/>
      </c>
      <c r="W776" s="72" t="str">
        <f>IF(E776="","",VLOOKUP(D776,Supervisors!$B$9:$F$32,5,FALSE))</f>
        <v/>
      </c>
      <c r="X776" s="72" t="str">
        <f>IF(E776="","",VLOOKUP(D776,Supervisors!$B$9:$G$32,6,FALSE))</f>
        <v/>
      </c>
      <c r="Y776" s="20" t="str">
        <f t="shared" si="415"/>
        <v/>
      </c>
      <c r="Z776" s="20" t="str">
        <f t="shared" si="416"/>
        <v/>
      </c>
      <c r="AA776" s="20" t="str">
        <f t="shared" si="417"/>
        <v/>
      </c>
      <c r="AB776" s="20" t="str">
        <f t="shared" si="418"/>
        <v/>
      </c>
      <c r="AC776" s="20" t="str">
        <f t="shared" si="419"/>
        <v/>
      </c>
      <c r="AD776" s="20" t="str">
        <f t="shared" si="420"/>
        <v/>
      </c>
      <c r="AE776" s="20" t="str">
        <f>IF(E776="","",SUM( INDEX( $H$9, 1) : H776))</f>
        <v/>
      </c>
      <c r="AF776" s="20" t="str">
        <f t="shared" si="421"/>
        <v/>
      </c>
      <c r="AG776" s="20" t="str">
        <f>IF(E776="","",SUM($AF$9:AF776))</f>
        <v/>
      </c>
      <c r="AH776" s="43" t="str">
        <f t="shared" si="422"/>
        <v/>
      </c>
      <c r="AI776" s="20" t="str">
        <f t="shared" si="423"/>
        <v/>
      </c>
      <c r="AJ776" s="20" t="str">
        <f t="shared" si="424"/>
        <v/>
      </c>
      <c r="AK776" s="20" t="str">
        <f t="shared" si="425"/>
        <v/>
      </c>
      <c r="AL776" s="20" t="str">
        <f>IF(E776="","",SUM( INDEX($I$9, 1) : I776))</f>
        <v/>
      </c>
      <c r="AM776" s="20" t="str">
        <f t="shared" si="426"/>
        <v/>
      </c>
      <c r="AN776" s="20" t="str">
        <f>IF(E776="","",SUM( INDEX($AM$9, 1) : AM776))</f>
        <v/>
      </c>
      <c r="AO776" s="43" t="str">
        <f t="shared" si="427"/>
        <v/>
      </c>
      <c r="AP776" s="43" t="str">
        <f t="shared" si="428"/>
        <v/>
      </c>
      <c r="AQ776" s="35" t="str">
        <f t="shared" si="429"/>
        <v/>
      </c>
      <c r="AR776" s="35" t="str">
        <f t="shared" si="430"/>
        <v/>
      </c>
      <c r="AS776" s="35" t="str">
        <f t="shared" si="431"/>
        <v/>
      </c>
      <c r="AT776" s="35" t="str">
        <f t="shared" si="432"/>
        <v/>
      </c>
      <c r="AU776" s="35" t="str">
        <f t="shared" si="433"/>
        <v/>
      </c>
      <c r="AV776" s="35" t="str">
        <f t="shared" si="434"/>
        <v/>
      </c>
      <c r="AW776" s="58" t="str">
        <f t="shared" si="435"/>
        <v/>
      </c>
      <c r="AX776" s="62" t="str">
        <f t="shared" si="436"/>
        <v/>
      </c>
      <c r="AY776" s="62" t="str">
        <f t="shared" si="437"/>
        <v/>
      </c>
      <c r="AZ776" s="62" t="str">
        <f t="shared" si="438"/>
        <v/>
      </c>
      <c r="BA776" s="62" t="str">
        <f t="shared" si="439"/>
        <v/>
      </c>
      <c r="BB776" s="62" t="str">
        <f t="shared" si="440"/>
        <v/>
      </c>
      <c r="BC776" s="62" t="str">
        <f t="shared" si="441"/>
        <v/>
      </c>
      <c r="BD776" s="69" t="str">
        <f t="shared" si="442"/>
        <v/>
      </c>
      <c r="BE776" s="69" t="str">
        <f t="shared" si="443"/>
        <v/>
      </c>
      <c r="BF776" s="69" t="str">
        <f>IF(Z776=Z777,"",SUM(AW$9:AW776)-SUM(BF$9:BF775))</f>
        <v/>
      </c>
      <c r="BG776" s="12">
        <f t="shared" si="445"/>
        <v>768</v>
      </c>
    </row>
    <row r="777" spans="1:59" ht="20.100000000000001" customHeight="1">
      <c r="A777" s="13">
        <f t="shared" si="444"/>
        <v>769</v>
      </c>
      <c r="B777" s="153"/>
      <c r="C777" s="33"/>
      <c r="D777" s="33"/>
      <c r="E777" s="154"/>
      <c r="F777" s="155"/>
      <c r="G777" s="156"/>
      <c r="H777" s="19" t="str">
        <f t="shared" ref="H777:H840" si="446">IF(E777="","",(ROUND((G777-F777),2) * 24))</f>
        <v/>
      </c>
      <c r="I777" s="157"/>
      <c r="J777" s="19" t="str">
        <f t="shared" ref="J777:J840" si="447">IF(H777="","",H777-I777)</f>
        <v/>
      </c>
      <c r="K777" s="33"/>
      <c r="L777" s="34"/>
      <c r="M777" s="34"/>
      <c r="N777" s="19" t="str">
        <f t="shared" ref="N777:N840" si="448">IF(E777="","",(ROUND((M777-L777),2) * 24))</f>
        <v/>
      </c>
      <c r="O777" s="157"/>
      <c r="P777" s="19" t="str">
        <f t="shared" ref="P777:P840" si="449">IF(N777=0,"",IF(ISERROR(N777-O777),"",N777-O777))</f>
        <v/>
      </c>
      <c r="Q777" s="19" t="str">
        <f t="shared" ref="Q777:Q840" si="450">IF(H777="","",H777-N777)</f>
        <v/>
      </c>
      <c r="R777" s="22"/>
      <c r="S777" s="33"/>
      <c r="T777" s="35" t="str">
        <f>IF(E777="","",Instructions!$B$5)</f>
        <v/>
      </c>
      <c r="U777" s="75" t="str">
        <f>IF(E777="","",Instructions!$C$5)</f>
        <v/>
      </c>
      <c r="V777" s="87" t="str">
        <f t="shared" ref="V777:V840" si="451">IF(E777="","",IF(U777="BCBA",1,IF(U777="BCaBA",2,"")))</f>
        <v/>
      </c>
      <c r="W777" s="72" t="str">
        <f>IF(E777="","",VLOOKUP(D777,Supervisors!$B$9:$F$32,5,FALSE))</f>
        <v/>
      </c>
      <c r="X777" s="72" t="str">
        <f>IF(E777="","",VLOOKUP(D777,Supervisors!$B$9:$G$32,6,FALSE))</f>
        <v/>
      </c>
      <c r="Y777" s="20" t="str">
        <f t="shared" ref="Y777:Y840" si="452">IF(E777="","",TEXT(E777,"yyyy"))</f>
        <v/>
      </c>
      <c r="Z777" s="20" t="str">
        <f t="shared" ref="Z777:Z840" si="453">IF(E777="","",TEXT(E777,"mmmm"))</f>
        <v/>
      </c>
      <c r="AA777" s="20" t="str">
        <f t="shared" ref="AA777:AA840" si="454">IF(E777="","",TEXT(E777,"dd"))</f>
        <v/>
      </c>
      <c r="AB777" s="20" t="str">
        <f t="shared" ref="AB777:AB840" si="455">IF(E777="","",TEXT(E777, "yyyy-mm"))</f>
        <v/>
      </c>
      <c r="AC777" s="20" t="str">
        <f t="shared" ref="AC777:AC840" si="456">IF(E777="","",IF(B777="Supervised Independent Fieldwork", "-1", IF(B777="Practicum", "-2", IF(B777="Intensive Practicum","-3",""))))</f>
        <v/>
      </c>
      <c r="AD777" s="20" t="str">
        <f t="shared" ref="AD777:AD840" si="457">AB777&amp;AC777</f>
        <v/>
      </c>
      <c r="AE777" s="20" t="str">
        <f>IF(E777="","",SUM( INDEX( $H$9, 1) : H777))</f>
        <v/>
      </c>
      <c r="AF777" s="20" t="str">
        <f t="shared" ref="AF777:AF840" si="458">IF(E777="","",IF(B777="Supervised Independent Fieldwork",H777, IF(B777="Practicum",H777*1.5,IF(B777="Intensive Practicum",H777*2,""))))</f>
        <v/>
      </c>
      <c r="AG777" s="20" t="str">
        <f>IF(E777="","",SUM($AF$9:AF777))</f>
        <v/>
      </c>
      <c r="AH777" s="43" t="str">
        <f t="shared" ref="AH777:AH840" si="459">IF(E777="","",IF(U777="BCBA",AG777/1500,IF(U777="BCaBA",AG777/1000,"")))</f>
        <v/>
      </c>
      <c r="AI777" s="20" t="str">
        <f t="shared" ref="AI777:AI840" si="460">IF(E777="","",IF(B777="Supervised Independent Fieldwork",H777,""))</f>
        <v/>
      </c>
      <c r="AJ777" s="20" t="str">
        <f t="shared" ref="AJ777:AJ840" si="461">IF(E777="","",IF(B777="Practicum",H777,""))</f>
        <v/>
      </c>
      <c r="AK777" s="20" t="str">
        <f t="shared" ref="AK777:AK840" si="462">IF(E777="","",IF(B777="Intensive Practicum",H777,""))</f>
        <v/>
      </c>
      <c r="AL777" s="20" t="str">
        <f>IF(E777="","",SUM( INDEX($I$9, 1) : I777))</f>
        <v/>
      </c>
      <c r="AM777" s="20" t="str">
        <f t="shared" ref="AM777:AM840" si="463">IF(E777="","",IF(B777="Supervised Independent Fieldwork",I777, IF(B777="Practicum",I777*1.5,IF(B777="Intensive Practicum",I777*2,""))))</f>
        <v/>
      </c>
      <c r="AN777" s="20" t="str">
        <f>IF(E777="","",SUM( INDEX($AM$9, 1) : AM777))</f>
        <v/>
      </c>
      <c r="AO777" s="43" t="str">
        <f t="shared" ref="AO777:AO840" si="464">IF(E777="","",IF(U777="BCaBA",MIN(100%,AN777/1000), IF(U777="BCBA",MIN(100%,AN777/1500),0)))</f>
        <v/>
      </c>
      <c r="AP777" s="43" t="str">
        <f t="shared" ref="AP777:AP840" si="465">IF(Z777=Z778,"",AO777)</f>
        <v/>
      </c>
      <c r="AQ777" s="35" t="str">
        <f t="shared" ref="AQ777:AQ840" si="466">IF(E777="","",IF(OR(K777="No Supervision Session",K777=""),1,""))</f>
        <v/>
      </c>
      <c r="AR777" s="35" t="str">
        <f t="shared" ref="AR777:AR840" si="467">IF(E777="","",IF(K777="Face-to-Face",1,""))</f>
        <v/>
      </c>
      <c r="AS777" s="35" t="str">
        <f t="shared" ref="AS777:AS840" si="468">IF(E777="","",IF(K777="Video Conferencing",1,""))</f>
        <v/>
      </c>
      <c r="AT777" s="35" t="str">
        <f t="shared" ref="AT777:AT840" si="469">IF(E777="","",IF(K777="Telephone",1,""))</f>
        <v/>
      </c>
      <c r="AU777" s="35" t="str">
        <f t="shared" ref="AU777:AU840" si="470">IF(E777="","",IF(N777&gt;0,COUNT(N777),""))</f>
        <v/>
      </c>
      <c r="AV777" s="35" t="str">
        <f t="shared" ref="AV777:AV840" si="471">IF(E777="","",IF(E777="","",IF(R777="Yes",1,"")))</f>
        <v/>
      </c>
      <c r="AW777" s="58" t="str">
        <f t="shared" ref="AW777:AW840" si="472">IF(E777="","",IF(E777&lt;X777,1,IF(E777&lt;W777,1,"")))</f>
        <v/>
      </c>
      <c r="AX777" s="62" t="str">
        <f t="shared" ref="AX777:AX840" si="473">IF(E777="","",IF(AW777="",H777,0))</f>
        <v/>
      </c>
      <c r="AY777" s="62" t="str">
        <f t="shared" ref="AY777:AY840" si="474">IF(E777="","",IF(AW777="", I777,0))</f>
        <v/>
      </c>
      <c r="AZ777" s="62" t="str">
        <f t="shared" ref="AZ777:AZ840" si="475">IF(E777="","",IF(AW777&lt;&gt;"",0,IF(B777="Supervised Independent Fieldwork",AX777,IF(B777="Practicum",AX777*1.5,IF(B777="Intensive Practicum",AX777*2,0)))))</f>
        <v/>
      </c>
      <c r="BA777" s="62" t="str">
        <f t="shared" ref="BA777:BA840" si="476">IF(E777="","",IF(AW777="", N777,0))</f>
        <v/>
      </c>
      <c r="BB777" s="62" t="str">
        <f t="shared" ref="BB777:BB840" si="477">IF(E777="","",IF(AW777="",P777,0))</f>
        <v/>
      </c>
      <c r="BC777" s="62" t="str">
        <f t="shared" ref="BC777:BC840" si="478">IF(E777="","",IF(AW777="",Q777,0))</f>
        <v/>
      </c>
      <c r="BD777" s="69" t="str">
        <f t="shared" ref="BD777:BD840" si="479">IF(AW777="", AU777,"")</f>
        <v/>
      </c>
      <c r="BE777" s="69" t="str">
        <f t="shared" ref="BE777:BE840" si="480">IF(AW777="", AV777,"")</f>
        <v/>
      </c>
      <c r="BF777" s="69" t="str">
        <f>IF(Z777=Z778,"",SUM(AW$9:AW777)-SUM(BF$9:BF776))</f>
        <v/>
      </c>
      <c r="BG777" s="12">
        <f t="shared" si="445"/>
        <v>769</v>
      </c>
    </row>
    <row r="778" spans="1:59" ht="20.100000000000001" customHeight="1">
      <c r="A778" s="13">
        <f t="shared" si="444"/>
        <v>770</v>
      </c>
      <c r="B778" s="153"/>
      <c r="C778" s="33"/>
      <c r="D778" s="33"/>
      <c r="E778" s="154"/>
      <c r="F778" s="155"/>
      <c r="G778" s="156"/>
      <c r="H778" s="19" t="str">
        <f t="shared" si="446"/>
        <v/>
      </c>
      <c r="I778" s="157"/>
      <c r="J778" s="19" t="str">
        <f t="shared" si="447"/>
        <v/>
      </c>
      <c r="K778" s="33"/>
      <c r="L778" s="34"/>
      <c r="M778" s="34"/>
      <c r="N778" s="19" t="str">
        <f t="shared" si="448"/>
        <v/>
      </c>
      <c r="O778" s="157"/>
      <c r="P778" s="19" t="str">
        <f t="shared" si="449"/>
        <v/>
      </c>
      <c r="Q778" s="19" t="str">
        <f t="shared" si="450"/>
        <v/>
      </c>
      <c r="R778" s="22"/>
      <c r="S778" s="33"/>
      <c r="T778" s="35" t="str">
        <f>IF(E778="","",Instructions!$B$5)</f>
        <v/>
      </c>
      <c r="U778" s="75" t="str">
        <f>IF(E778="","",Instructions!$C$5)</f>
        <v/>
      </c>
      <c r="V778" s="87" t="str">
        <f t="shared" si="451"/>
        <v/>
      </c>
      <c r="W778" s="72" t="str">
        <f>IF(E778="","",VLOOKUP(D778,Supervisors!$B$9:$F$32,5,FALSE))</f>
        <v/>
      </c>
      <c r="X778" s="72" t="str">
        <f>IF(E778="","",VLOOKUP(D778,Supervisors!$B$9:$G$32,6,FALSE))</f>
        <v/>
      </c>
      <c r="Y778" s="20" t="str">
        <f t="shared" si="452"/>
        <v/>
      </c>
      <c r="Z778" s="20" t="str">
        <f t="shared" si="453"/>
        <v/>
      </c>
      <c r="AA778" s="20" t="str">
        <f t="shared" si="454"/>
        <v/>
      </c>
      <c r="AB778" s="20" t="str">
        <f t="shared" si="455"/>
        <v/>
      </c>
      <c r="AC778" s="20" t="str">
        <f t="shared" si="456"/>
        <v/>
      </c>
      <c r="AD778" s="20" t="str">
        <f t="shared" si="457"/>
        <v/>
      </c>
      <c r="AE778" s="20" t="str">
        <f>IF(E778="","",SUM( INDEX( $H$9, 1) : H778))</f>
        <v/>
      </c>
      <c r="AF778" s="20" t="str">
        <f t="shared" si="458"/>
        <v/>
      </c>
      <c r="AG778" s="20" t="str">
        <f>IF(E778="","",SUM($AF$9:AF778))</f>
        <v/>
      </c>
      <c r="AH778" s="43" t="str">
        <f t="shared" si="459"/>
        <v/>
      </c>
      <c r="AI778" s="20" t="str">
        <f t="shared" si="460"/>
        <v/>
      </c>
      <c r="AJ778" s="20" t="str">
        <f t="shared" si="461"/>
        <v/>
      </c>
      <c r="AK778" s="20" t="str">
        <f t="shared" si="462"/>
        <v/>
      </c>
      <c r="AL778" s="20" t="str">
        <f>IF(E778="","",SUM( INDEX($I$9, 1) : I778))</f>
        <v/>
      </c>
      <c r="AM778" s="20" t="str">
        <f t="shared" si="463"/>
        <v/>
      </c>
      <c r="AN778" s="20" t="str">
        <f>IF(E778="","",SUM( INDEX($AM$9, 1) : AM778))</f>
        <v/>
      </c>
      <c r="AO778" s="43" t="str">
        <f t="shared" si="464"/>
        <v/>
      </c>
      <c r="AP778" s="43" t="str">
        <f t="shared" si="465"/>
        <v/>
      </c>
      <c r="AQ778" s="35" t="str">
        <f t="shared" si="466"/>
        <v/>
      </c>
      <c r="AR778" s="35" t="str">
        <f t="shared" si="467"/>
        <v/>
      </c>
      <c r="AS778" s="35" t="str">
        <f t="shared" si="468"/>
        <v/>
      </c>
      <c r="AT778" s="35" t="str">
        <f t="shared" si="469"/>
        <v/>
      </c>
      <c r="AU778" s="35" t="str">
        <f t="shared" si="470"/>
        <v/>
      </c>
      <c r="AV778" s="35" t="str">
        <f t="shared" si="471"/>
        <v/>
      </c>
      <c r="AW778" s="58" t="str">
        <f t="shared" si="472"/>
        <v/>
      </c>
      <c r="AX778" s="62" t="str">
        <f t="shared" si="473"/>
        <v/>
      </c>
      <c r="AY778" s="62" t="str">
        <f t="shared" si="474"/>
        <v/>
      </c>
      <c r="AZ778" s="62" t="str">
        <f t="shared" si="475"/>
        <v/>
      </c>
      <c r="BA778" s="62" t="str">
        <f t="shared" si="476"/>
        <v/>
      </c>
      <c r="BB778" s="62" t="str">
        <f t="shared" si="477"/>
        <v/>
      </c>
      <c r="BC778" s="62" t="str">
        <f t="shared" si="478"/>
        <v/>
      </c>
      <c r="BD778" s="69" t="str">
        <f t="shared" si="479"/>
        <v/>
      </c>
      <c r="BE778" s="69" t="str">
        <f t="shared" si="480"/>
        <v/>
      </c>
      <c r="BF778" s="69" t="str">
        <f>IF(Z778=Z779,"",SUM(AW$9:AW778)-SUM(BF$9:BF777))</f>
        <v/>
      </c>
      <c r="BG778" s="12">
        <f t="shared" si="445"/>
        <v>770</v>
      </c>
    </row>
    <row r="779" spans="1:59" ht="20.100000000000001" customHeight="1">
      <c r="A779" s="13">
        <f t="shared" si="444"/>
        <v>771</v>
      </c>
      <c r="B779" s="153"/>
      <c r="C779" s="33"/>
      <c r="D779" s="33"/>
      <c r="E779" s="154"/>
      <c r="F779" s="155"/>
      <c r="G779" s="156"/>
      <c r="H779" s="19" t="str">
        <f t="shared" si="446"/>
        <v/>
      </c>
      <c r="I779" s="157"/>
      <c r="J779" s="19" t="str">
        <f t="shared" si="447"/>
        <v/>
      </c>
      <c r="K779" s="33"/>
      <c r="L779" s="34"/>
      <c r="M779" s="34"/>
      <c r="N779" s="19" t="str">
        <f t="shared" si="448"/>
        <v/>
      </c>
      <c r="O779" s="157"/>
      <c r="P779" s="19" t="str">
        <f t="shared" si="449"/>
        <v/>
      </c>
      <c r="Q779" s="19" t="str">
        <f t="shared" si="450"/>
        <v/>
      </c>
      <c r="R779" s="22"/>
      <c r="S779" s="33"/>
      <c r="T779" s="35" t="str">
        <f>IF(E779="","",Instructions!$B$5)</f>
        <v/>
      </c>
      <c r="U779" s="75" t="str">
        <f>IF(E779="","",Instructions!$C$5)</f>
        <v/>
      </c>
      <c r="V779" s="87" t="str">
        <f t="shared" si="451"/>
        <v/>
      </c>
      <c r="W779" s="72" t="str">
        <f>IF(E779="","",VLOOKUP(D779,Supervisors!$B$9:$F$32,5,FALSE))</f>
        <v/>
      </c>
      <c r="X779" s="72" t="str">
        <f>IF(E779="","",VLOOKUP(D779,Supervisors!$B$9:$G$32,6,FALSE))</f>
        <v/>
      </c>
      <c r="Y779" s="20" t="str">
        <f t="shared" si="452"/>
        <v/>
      </c>
      <c r="Z779" s="20" t="str">
        <f t="shared" si="453"/>
        <v/>
      </c>
      <c r="AA779" s="20" t="str">
        <f t="shared" si="454"/>
        <v/>
      </c>
      <c r="AB779" s="20" t="str">
        <f t="shared" si="455"/>
        <v/>
      </c>
      <c r="AC779" s="20" t="str">
        <f t="shared" si="456"/>
        <v/>
      </c>
      <c r="AD779" s="20" t="str">
        <f t="shared" si="457"/>
        <v/>
      </c>
      <c r="AE779" s="20" t="str">
        <f>IF(E779="","",SUM( INDEX( $H$9, 1) : H779))</f>
        <v/>
      </c>
      <c r="AF779" s="20" t="str">
        <f t="shared" si="458"/>
        <v/>
      </c>
      <c r="AG779" s="20" t="str">
        <f>IF(E779="","",SUM($AF$9:AF779))</f>
        <v/>
      </c>
      <c r="AH779" s="43" t="str">
        <f t="shared" si="459"/>
        <v/>
      </c>
      <c r="AI779" s="20" t="str">
        <f t="shared" si="460"/>
        <v/>
      </c>
      <c r="AJ779" s="20" t="str">
        <f t="shared" si="461"/>
        <v/>
      </c>
      <c r="AK779" s="20" t="str">
        <f t="shared" si="462"/>
        <v/>
      </c>
      <c r="AL779" s="20" t="str">
        <f>IF(E779="","",SUM( INDEX($I$9, 1) : I779))</f>
        <v/>
      </c>
      <c r="AM779" s="20" t="str">
        <f t="shared" si="463"/>
        <v/>
      </c>
      <c r="AN779" s="20" t="str">
        <f>IF(E779="","",SUM( INDEX($AM$9, 1) : AM779))</f>
        <v/>
      </c>
      <c r="AO779" s="43" t="str">
        <f t="shared" si="464"/>
        <v/>
      </c>
      <c r="AP779" s="43" t="str">
        <f t="shared" si="465"/>
        <v/>
      </c>
      <c r="AQ779" s="35" t="str">
        <f t="shared" si="466"/>
        <v/>
      </c>
      <c r="AR779" s="35" t="str">
        <f t="shared" si="467"/>
        <v/>
      </c>
      <c r="AS779" s="35" t="str">
        <f t="shared" si="468"/>
        <v/>
      </c>
      <c r="AT779" s="35" t="str">
        <f t="shared" si="469"/>
        <v/>
      </c>
      <c r="AU779" s="35" t="str">
        <f t="shared" si="470"/>
        <v/>
      </c>
      <c r="AV779" s="35" t="str">
        <f t="shared" si="471"/>
        <v/>
      </c>
      <c r="AW779" s="58" t="str">
        <f t="shared" si="472"/>
        <v/>
      </c>
      <c r="AX779" s="62" t="str">
        <f t="shared" si="473"/>
        <v/>
      </c>
      <c r="AY779" s="62" t="str">
        <f t="shared" si="474"/>
        <v/>
      </c>
      <c r="AZ779" s="62" t="str">
        <f t="shared" si="475"/>
        <v/>
      </c>
      <c r="BA779" s="62" t="str">
        <f t="shared" si="476"/>
        <v/>
      </c>
      <c r="BB779" s="62" t="str">
        <f t="shared" si="477"/>
        <v/>
      </c>
      <c r="BC779" s="62" t="str">
        <f t="shared" si="478"/>
        <v/>
      </c>
      <c r="BD779" s="69" t="str">
        <f t="shared" si="479"/>
        <v/>
      </c>
      <c r="BE779" s="69" t="str">
        <f t="shared" si="480"/>
        <v/>
      </c>
      <c r="BF779" s="69" t="str">
        <f>IF(Z779=Z780,"",SUM(AW$9:AW779)-SUM(BF$9:BF778))</f>
        <v/>
      </c>
      <c r="BG779" s="12">
        <f t="shared" si="445"/>
        <v>771</v>
      </c>
    </row>
    <row r="780" spans="1:59" ht="20.100000000000001" customHeight="1">
      <c r="A780" s="13">
        <f t="shared" si="444"/>
        <v>772</v>
      </c>
      <c r="B780" s="153"/>
      <c r="C780" s="33"/>
      <c r="D780" s="33"/>
      <c r="E780" s="154"/>
      <c r="F780" s="155"/>
      <c r="G780" s="156"/>
      <c r="H780" s="19" t="str">
        <f t="shared" si="446"/>
        <v/>
      </c>
      <c r="I780" s="157"/>
      <c r="J780" s="19" t="str">
        <f t="shared" si="447"/>
        <v/>
      </c>
      <c r="K780" s="33"/>
      <c r="L780" s="34"/>
      <c r="M780" s="34"/>
      <c r="N780" s="19" t="str">
        <f t="shared" si="448"/>
        <v/>
      </c>
      <c r="O780" s="157"/>
      <c r="P780" s="19" t="str">
        <f t="shared" si="449"/>
        <v/>
      </c>
      <c r="Q780" s="19" t="str">
        <f t="shared" si="450"/>
        <v/>
      </c>
      <c r="R780" s="22"/>
      <c r="S780" s="33"/>
      <c r="T780" s="35" t="str">
        <f>IF(E780="","",Instructions!$B$5)</f>
        <v/>
      </c>
      <c r="U780" s="75" t="str">
        <f>IF(E780="","",Instructions!$C$5)</f>
        <v/>
      </c>
      <c r="V780" s="87" t="str">
        <f t="shared" si="451"/>
        <v/>
      </c>
      <c r="W780" s="72" t="str">
        <f>IF(E780="","",VLOOKUP(D780,Supervisors!$B$9:$F$32,5,FALSE))</f>
        <v/>
      </c>
      <c r="X780" s="72" t="str">
        <f>IF(E780="","",VLOOKUP(D780,Supervisors!$B$9:$G$32,6,FALSE))</f>
        <v/>
      </c>
      <c r="Y780" s="20" t="str">
        <f t="shared" si="452"/>
        <v/>
      </c>
      <c r="Z780" s="20" t="str">
        <f t="shared" si="453"/>
        <v/>
      </c>
      <c r="AA780" s="20" t="str">
        <f t="shared" si="454"/>
        <v/>
      </c>
      <c r="AB780" s="20" t="str">
        <f t="shared" si="455"/>
        <v/>
      </c>
      <c r="AC780" s="20" t="str">
        <f t="shared" si="456"/>
        <v/>
      </c>
      <c r="AD780" s="20" t="str">
        <f t="shared" si="457"/>
        <v/>
      </c>
      <c r="AE780" s="20" t="str">
        <f>IF(E780="","",SUM( INDEX( $H$9, 1) : H780))</f>
        <v/>
      </c>
      <c r="AF780" s="20" t="str">
        <f t="shared" si="458"/>
        <v/>
      </c>
      <c r="AG780" s="20" t="str">
        <f>IF(E780="","",SUM($AF$9:AF780))</f>
        <v/>
      </c>
      <c r="AH780" s="43" t="str">
        <f t="shared" si="459"/>
        <v/>
      </c>
      <c r="AI780" s="20" t="str">
        <f t="shared" si="460"/>
        <v/>
      </c>
      <c r="AJ780" s="20" t="str">
        <f t="shared" si="461"/>
        <v/>
      </c>
      <c r="AK780" s="20" t="str">
        <f t="shared" si="462"/>
        <v/>
      </c>
      <c r="AL780" s="20" t="str">
        <f>IF(E780="","",SUM( INDEX($I$9, 1) : I780))</f>
        <v/>
      </c>
      <c r="AM780" s="20" t="str">
        <f t="shared" si="463"/>
        <v/>
      </c>
      <c r="AN780" s="20" t="str">
        <f>IF(E780="","",SUM( INDEX($AM$9, 1) : AM780))</f>
        <v/>
      </c>
      <c r="AO780" s="43" t="str">
        <f t="shared" si="464"/>
        <v/>
      </c>
      <c r="AP780" s="43" t="str">
        <f t="shared" si="465"/>
        <v/>
      </c>
      <c r="AQ780" s="35" t="str">
        <f t="shared" si="466"/>
        <v/>
      </c>
      <c r="AR780" s="35" t="str">
        <f t="shared" si="467"/>
        <v/>
      </c>
      <c r="AS780" s="35" t="str">
        <f t="shared" si="468"/>
        <v/>
      </c>
      <c r="AT780" s="35" t="str">
        <f t="shared" si="469"/>
        <v/>
      </c>
      <c r="AU780" s="35" t="str">
        <f t="shared" si="470"/>
        <v/>
      </c>
      <c r="AV780" s="35" t="str">
        <f t="shared" si="471"/>
        <v/>
      </c>
      <c r="AW780" s="58" t="str">
        <f t="shared" si="472"/>
        <v/>
      </c>
      <c r="AX780" s="62" t="str">
        <f t="shared" si="473"/>
        <v/>
      </c>
      <c r="AY780" s="62" t="str">
        <f t="shared" si="474"/>
        <v/>
      </c>
      <c r="AZ780" s="62" t="str">
        <f t="shared" si="475"/>
        <v/>
      </c>
      <c r="BA780" s="62" t="str">
        <f t="shared" si="476"/>
        <v/>
      </c>
      <c r="BB780" s="62" t="str">
        <f t="shared" si="477"/>
        <v/>
      </c>
      <c r="BC780" s="62" t="str">
        <f t="shared" si="478"/>
        <v/>
      </c>
      <c r="BD780" s="69" t="str">
        <f t="shared" si="479"/>
        <v/>
      </c>
      <c r="BE780" s="69" t="str">
        <f t="shared" si="480"/>
        <v/>
      </c>
      <c r="BF780" s="69" t="str">
        <f>IF(Z780=Z781,"",SUM(AW$9:AW780)-SUM(BF$9:BF779))</f>
        <v/>
      </c>
      <c r="BG780" s="12">
        <f t="shared" si="445"/>
        <v>772</v>
      </c>
    </row>
    <row r="781" spans="1:59" ht="20.100000000000001" customHeight="1">
      <c r="A781" s="13">
        <f t="shared" si="444"/>
        <v>773</v>
      </c>
      <c r="B781" s="153"/>
      <c r="C781" s="33"/>
      <c r="D781" s="33"/>
      <c r="E781" s="154"/>
      <c r="F781" s="155"/>
      <c r="G781" s="156"/>
      <c r="H781" s="19" t="str">
        <f t="shared" si="446"/>
        <v/>
      </c>
      <c r="I781" s="157"/>
      <c r="J781" s="19" t="str">
        <f t="shared" si="447"/>
        <v/>
      </c>
      <c r="K781" s="33"/>
      <c r="L781" s="34"/>
      <c r="M781" s="34"/>
      <c r="N781" s="19" t="str">
        <f t="shared" si="448"/>
        <v/>
      </c>
      <c r="O781" s="157"/>
      <c r="P781" s="19" t="str">
        <f t="shared" si="449"/>
        <v/>
      </c>
      <c r="Q781" s="19" t="str">
        <f t="shared" si="450"/>
        <v/>
      </c>
      <c r="R781" s="22"/>
      <c r="S781" s="33"/>
      <c r="T781" s="35" t="str">
        <f>IF(E781="","",Instructions!$B$5)</f>
        <v/>
      </c>
      <c r="U781" s="75" t="str">
        <f>IF(E781="","",Instructions!$C$5)</f>
        <v/>
      </c>
      <c r="V781" s="87" t="str">
        <f t="shared" si="451"/>
        <v/>
      </c>
      <c r="W781" s="72" t="str">
        <f>IF(E781="","",VLOOKUP(D781,Supervisors!$B$9:$F$32,5,FALSE))</f>
        <v/>
      </c>
      <c r="X781" s="72" t="str">
        <f>IF(E781="","",VLOOKUP(D781,Supervisors!$B$9:$G$32,6,FALSE))</f>
        <v/>
      </c>
      <c r="Y781" s="20" t="str">
        <f t="shared" si="452"/>
        <v/>
      </c>
      <c r="Z781" s="20" t="str">
        <f t="shared" si="453"/>
        <v/>
      </c>
      <c r="AA781" s="20" t="str">
        <f t="shared" si="454"/>
        <v/>
      </c>
      <c r="AB781" s="20" t="str">
        <f t="shared" si="455"/>
        <v/>
      </c>
      <c r="AC781" s="20" t="str">
        <f t="shared" si="456"/>
        <v/>
      </c>
      <c r="AD781" s="20" t="str">
        <f t="shared" si="457"/>
        <v/>
      </c>
      <c r="AE781" s="20" t="str">
        <f>IF(E781="","",SUM( INDEX( $H$9, 1) : H781))</f>
        <v/>
      </c>
      <c r="AF781" s="20" t="str">
        <f t="shared" si="458"/>
        <v/>
      </c>
      <c r="AG781" s="20" t="str">
        <f>IF(E781="","",SUM($AF$9:AF781))</f>
        <v/>
      </c>
      <c r="AH781" s="43" t="str">
        <f t="shared" si="459"/>
        <v/>
      </c>
      <c r="AI781" s="20" t="str">
        <f t="shared" si="460"/>
        <v/>
      </c>
      <c r="AJ781" s="20" t="str">
        <f t="shared" si="461"/>
        <v/>
      </c>
      <c r="AK781" s="20" t="str">
        <f t="shared" si="462"/>
        <v/>
      </c>
      <c r="AL781" s="20" t="str">
        <f>IF(E781="","",SUM( INDEX($I$9, 1) : I781))</f>
        <v/>
      </c>
      <c r="AM781" s="20" t="str">
        <f t="shared" si="463"/>
        <v/>
      </c>
      <c r="AN781" s="20" t="str">
        <f>IF(E781="","",SUM( INDEX($AM$9, 1) : AM781))</f>
        <v/>
      </c>
      <c r="AO781" s="43" t="str">
        <f t="shared" si="464"/>
        <v/>
      </c>
      <c r="AP781" s="43" t="str">
        <f t="shared" si="465"/>
        <v/>
      </c>
      <c r="AQ781" s="35" t="str">
        <f t="shared" si="466"/>
        <v/>
      </c>
      <c r="AR781" s="35" t="str">
        <f t="shared" si="467"/>
        <v/>
      </c>
      <c r="AS781" s="35" t="str">
        <f t="shared" si="468"/>
        <v/>
      </c>
      <c r="AT781" s="35" t="str">
        <f t="shared" si="469"/>
        <v/>
      </c>
      <c r="AU781" s="35" t="str">
        <f t="shared" si="470"/>
        <v/>
      </c>
      <c r="AV781" s="35" t="str">
        <f t="shared" si="471"/>
        <v/>
      </c>
      <c r="AW781" s="58" t="str">
        <f t="shared" si="472"/>
        <v/>
      </c>
      <c r="AX781" s="62" t="str">
        <f t="shared" si="473"/>
        <v/>
      </c>
      <c r="AY781" s="62" t="str">
        <f t="shared" si="474"/>
        <v/>
      </c>
      <c r="AZ781" s="62" t="str">
        <f t="shared" si="475"/>
        <v/>
      </c>
      <c r="BA781" s="62" t="str">
        <f t="shared" si="476"/>
        <v/>
      </c>
      <c r="BB781" s="62" t="str">
        <f t="shared" si="477"/>
        <v/>
      </c>
      <c r="BC781" s="62" t="str">
        <f t="shared" si="478"/>
        <v/>
      </c>
      <c r="BD781" s="69" t="str">
        <f t="shared" si="479"/>
        <v/>
      </c>
      <c r="BE781" s="69" t="str">
        <f t="shared" si="480"/>
        <v/>
      </c>
      <c r="BF781" s="69" t="str">
        <f>IF(Z781=Z782,"",SUM(AW$9:AW781)-SUM(BF$9:BF780))</f>
        <v/>
      </c>
      <c r="BG781" s="12">
        <f t="shared" si="445"/>
        <v>773</v>
      </c>
    </row>
    <row r="782" spans="1:59" ht="20.100000000000001" customHeight="1">
      <c r="A782" s="13">
        <f t="shared" si="444"/>
        <v>774</v>
      </c>
      <c r="B782" s="153"/>
      <c r="C782" s="33"/>
      <c r="D782" s="33"/>
      <c r="E782" s="154"/>
      <c r="F782" s="155"/>
      <c r="G782" s="156"/>
      <c r="H782" s="19" t="str">
        <f t="shared" si="446"/>
        <v/>
      </c>
      <c r="I782" s="157"/>
      <c r="J782" s="19" t="str">
        <f t="shared" si="447"/>
        <v/>
      </c>
      <c r="K782" s="33"/>
      <c r="L782" s="34"/>
      <c r="M782" s="34"/>
      <c r="N782" s="19" t="str">
        <f t="shared" si="448"/>
        <v/>
      </c>
      <c r="O782" s="157"/>
      <c r="P782" s="19" t="str">
        <f t="shared" si="449"/>
        <v/>
      </c>
      <c r="Q782" s="19" t="str">
        <f t="shared" si="450"/>
        <v/>
      </c>
      <c r="R782" s="22"/>
      <c r="S782" s="33"/>
      <c r="T782" s="35" t="str">
        <f>IF(E782="","",Instructions!$B$5)</f>
        <v/>
      </c>
      <c r="U782" s="75" t="str">
        <f>IF(E782="","",Instructions!$C$5)</f>
        <v/>
      </c>
      <c r="V782" s="87" t="str">
        <f t="shared" si="451"/>
        <v/>
      </c>
      <c r="W782" s="72" t="str">
        <f>IF(E782="","",VLOOKUP(D782,Supervisors!$B$9:$F$32,5,FALSE))</f>
        <v/>
      </c>
      <c r="X782" s="72" t="str">
        <f>IF(E782="","",VLOOKUP(D782,Supervisors!$B$9:$G$32,6,FALSE))</f>
        <v/>
      </c>
      <c r="Y782" s="20" t="str">
        <f t="shared" si="452"/>
        <v/>
      </c>
      <c r="Z782" s="20" t="str">
        <f t="shared" si="453"/>
        <v/>
      </c>
      <c r="AA782" s="20" t="str">
        <f t="shared" si="454"/>
        <v/>
      </c>
      <c r="AB782" s="20" t="str">
        <f t="shared" si="455"/>
        <v/>
      </c>
      <c r="AC782" s="20" t="str">
        <f t="shared" si="456"/>
        <v/>
      </c>
      <c r="AD782" s="20" t="str">
        <f t="shared" si="457"/>
        <v/>
      </c>
      <c r="AE782" s="20" t="str">
        <f>IF(E782="","",SUM( INDEX( $H$9, 1) : H782))</f>
        <v/>
      </c>
      <c r="AF782" s="20" t="str">
        <f t="shared" si="458"/>
        <v/>
      </c>
      <c r="AG782" s="20" t="str">
        <f>IF(E782="","",SUM($AF$9:AF782))</f>
        <v/>
      </c>
      <c r="AH782" s="43" t="str">
        <f t="shared" si="459"/>
        <v/>
      </c>
      <c r="AI782" s="20" t="str">
        <f t="shared" si="460"/>
        <v/>
      </c>
      <c r="AJ782" s="20" t="str">
        <f t="shared" si="461"/>
        <v/>
      </c>
      <c r="AK782" s="20" t="str">
        <f t="shared" si="462"/>
        <v/>
      </c>
      <c r="AL782" s="20" t="str">
        <f>IF(E782="","",SUM( INDEX($I$9, 1) : I782))</f>
        <v/>
      </c>
      <c r="AM782" s="20" t="str">
        <f t="shared" si="463"/>
        <v/>
      </c>
      <c r="AN782" s="20" t="str">
        <f>IF(E782="","",SUM( INDEX($AM$9, 1) : AM782))</f>
        <v/>
      </c>
      <c r="AO782" s="43" t="str">
        <f t="shared" si="464"/>
        <v/>
      </c>
      <c r="AP782" s="43" t="str">
        <f t="shared" si="465"/>
        <v/>
      </c>
      <c r="AQ782" s="35" t="str">
        <f t="shared" si="466"/>
        <v/>
      </c>
      <c r="AR782" s="35" t="str">
        <f t="shared" si="467"/>
        <v/>
      </c>
      <c r="AS782" s="35" t="str">
        <f t="shared" si="468"/>
        <v/>
      </c>
      <c r="AT782" s="35" t="str">
        <f t="shared" si="469"/>
        <v/>
      </c>
      <c r="AU782" s="35" t="str">
        <f t="shared" si="470"/>
        <v/>
      </c>
      <c r="AV782" s="35" t="str">
        <f t="shared" si="471"/>
        <v/>
      </c>
      <c r="AW782" s="58" t="str">
        <f t="shared" si="472"/>
        <v/>
      </c>
      <c r="AX782" s="62" t="str">
        <f t="shared" si="473"/>
        <v/>
      </c>
      <c r="AY782" s="62" t="str">
        <f t="shared" si="474"/>
        <v/>
      </c>
      <c r="AZ782" s="62" t="str">
        <f t="shared" si="475"/>
        <v/>
      </c>
      <c r="BA782" s="62" t="str">
        <f t="shared" si="476"/>
        <v/>
      </c>
      <c r="BB782" s="62" t="str">
        <f t="shared" si="477"/>
        <v/>
      </c>
      <c r="BC782" s="62" t="str">
        <f t="shared" si="478"/>
        <v/>
      </c>
      <c r="BD782" s="69" t="str">
        <f t="shared" si="479"/>
        <v/>
      </c>
      <c r="BE782" s="69" t="str">
        <f t="shared" si="480"/>
        <v/>
      </c>
      <c r="BF782" s="69" t="str">
        <f>IF(Z782=Z783,"",SUM(AW$9:AW782)-SUM(BF$9:BF781))</f>
        <v/>
      </c>
      <c r="BG782" s="12">
        <f t="shared" si="445"/>
        <v>774</v>
      </c>
    </row>
    <row r="783" spans="1:59" ht="20.100000000000001" customHeight="1">
      <c r="A783" s="13">
        <f t="shared" si="444"/>
        <v>775</v>
      </c>
      <c r="B783" s="153"/>
      <c r="C783" s="33"/>
      <c r="D783" s="33"/>
      <c r="E783" s="154"/>
      <c r="F783" s="155"/>
      <c r="G783" s="156"/>
      <c r="H783" s="19" t="str">
        <f t="shared" si="446"/>
        <v/>
      </c>
      <c r="I783" s="157"/>
      <c r="J783" s="19" t="str">
        <f t="shared" si="447"/>
        <v/>
      </c>
      <c r="K783" s="33"/>
      <c r="L783" s="34"/>
      <c r="M783" s="34"/>
      <c r="N783" s="19" t="str">
        <f t="shared" si="448"/>
        <v/>
      </c>
      <c r="O783" s="157"/>
      <c r="P783" s="19" t="str">
        <f t="shared" si="449"/>
        <v/>
      </c>
      <c r="Q783" s="19" t="str">
        <f t="shared" si="450"/>
        <v/>
      </c>
      <c r="R783" s="22"/>
      <c r="S783" s="33"/>
      <c r="T783" s="35" t="str">
        <f>IF(E783="","",Instructions!$B$5)</f>
        <v/>
      </c>
      <c r="U783" s="75" t="str">
        <f>IF(E783="","",Instructions!$C$5)</f>
        <v/>
      </c>
      <c r="V783" s="87" t="str">
        <f t="shared" si="451"/>
        <v/>
      </c>
      <c r="W783" s="72" t="str">
        <f>IF(E783="","",VLOOKUP(D783,Supervisors!$B$9:$F$32,5,FALSE))</f>
        <v/>
      </c>
      <c r="X783" s="72" t="str">
        <f>IF(E783="","",VLOOKUP(D783,Supervisors!$B$9:$G$32,6,FALSE))</f>
        <v/>
      </c>
      <c r="Y783" s="20" t="str">
        <f t="shared" si="452"/>
        <v/>
      </c>
      <c r="Z783" s="20" t="str">
        <f t="shared" si="453"/>
        <v/>
      </c>
      <c r="AA783" s="20" t="str">
        <f t="shared" si="454"/>
        <v/>
      </c>
      <c r="AB783" s="20" t="str">
        <f t="shared" si="455"/>
        <v/>
      </c>
      <c r="AC783" s="20" t="str">
        <f t="shared" si="456"/>
        <v/>
      </c>
      <c r="AD783" s="20" t="str">
        <f t="shared" si="457"/>
        <v/>
      </c>
      <c r="AE783" s="20" t="str">
        <f>IF(E783="","",SUM( INDEX( $H$9, 1) : H783))</f>
        <v/>
      </c>
      <c r="AF783" s="20" t="str">
        <f t="shared" si="458"/>
        <v/>
      </c>
      <c r="AG783" s="20" t="str">
        <f>IF(E783="","",SUM($AF$9:AF783))</f>
        <v/>
      </c>
      <c r="AH783" s="43" t="str">
        <f t="shared" si="459"/>
        <v/>
      </c>
      <c r="AI783" s="20" t="str">
        <f t="shared" si="460"/>
        <v/>
      </c>
      <c r="AJ783" s="20" t="str">
        <f t="shared" si="461"/>
        <v/>
      </c>
      <c r="AK783" s="20" t="str">
        <f t="shared" si="462"/>
        <v/>
      </c>
      <c r="AL783" s="20" t="str">
        <f>IF(E783="","",SUM( INDEX($I$9, 1) : I783))</f>
        <v/>
      </c>
      <c r="AM783" s="20" t="str">
        <f t="shared" si="463"/>
        <v/>
      </c>
      <c r="AN783" s="20" t="str">
        <f>IF(E783="","",SUM( INDEX($AM$9, 1) : AM783))</f>
        <v/>
      </c>
      <c r="AO783" s="43" t="str">
        <f t="shared" si="464"/>
        <v/>
      </c>
      <c r="AP783" s="43" t="str">
        <f t="shared" si="465"/>
        <v/>
      </c>
      <c r="AQ783" s="35" t="str">
        <f t="shared" si="466"/>
        <v/>
      </c>
      <c r="AR783" s="35" t="str">
        <f t="shared" si="467"/>
        <v/>
      </c>
      <c r="AS783" s="35" t="str">
        <f t="shared" si="468"/>
        <v/>
      </c>
      <c r="AT783" s="35" t="str">
        <f t="shared" si="469"/>
        <v/>
      </c>
      <c r="AU783" s="35" t="str">
        <f t="shared" si="470"/>
        <v/>
      </c>
      <c r="AV783" s="35" t="str">
        <f t="shared" si="471"/>
        <v/>
      </c>
      <c r="AW783" s="58" t="str">
        <f t="shared" si="472"/>
        <v/>
      </c>
      <c r="AX783" s="62" t="str">
        <f t="shared" si="473"/>
        <v/>
      </c>
      <c r="AY783" s="62" t="str">
        <f t="shared" si="474"/>
        <v/>
      </c>
      <c r="AZ783" s="62" t="str">
        <f t="shared" si="475"/>
        <v/>
      </c>
      <c r="BA783" s="62" t="str">
        <f t="shared" si="476"/>
        <v/>
      </c>
      <c r="BB783" s="62" t="str">
        <f t="shared" si="477"/>
        <v/>
      </c>
      <c r="BC783" s="62" t="str">
        <f t="shared" si="478"/>
        <v/>
      </c>
      <c r="BD783" s="69" t="str">
        <f t="shared" si="479"/>
        <v/>
      </c>
      <c r="BE783" s="69" t="str">
        <f t="shared" si="480"/>
        <v/>
      </c>
      <c r="BF783" s="69" t="str">
        <f>IF(Z783=Z784,"",SUM(AW$9:AW783)-SUM(BF$9:BF782))</f>
        <v/>
      </c>
      <c r="BG783" s="12">
        <f t="shared" si="445"/>
        <v>775</v>
      </c>
    </row>
    <row r="784" spans="1:59" ht="20.100000000000001" customHeight="1">
      <c r="A784" s="13">
        <f t="shared" si="444"/>
        <v>776</v>
      </c>
      <c r="B784" s="153"/>
      <c r="C784" s="33"/>
      <c r="D784" s="33"/>
      <c r="E784" s="154"/>
      <c r="F784" s="155"/>
      <c r="G784" s="156"/>
      <c r="H784" s="19" t="str">
        <f t="shared" si="446"/>
        <v/>
      </c>
      <c r="I784" s="157"/>
      <c r="J784" s="19" t="str">
        <f t="shared" si="447"/>
        <v/>
      </c>
      <c r="K784" s="33"/>
      <c r="L784" s="34"/>
      <c r="M784" s="34"/>
      <c r="N784" s="19" t="str">
        <f t="shared" si="448"/>
        <v/>
      </c>
      <c r="O784" s="157"/>
      <c r="P784" s="19" t="str">
        <f t="shared" si="449"/>
        <v/>
      </c>
      <c r="Q784" s="19" t="str">
        <f t="shared" si="450"/>
        <v/>
      </c>
      <c r="R784" s="22"/>
      <c r="S784" s="33"/>
      <c r="T784" s="35" t="str">
        <f>IF(E784="","",Instructions!$B$5)</f>
        <v/>
      </c>
      <c r="U784" s="75" t="str">
        <f>IF(E784="","",Instructions!$C$5)</f>
        <v/>
      </c>
      <c r="V784" s="87" t="str">
        <f t="shared" si="451"/>
        <v/>
      </c>
      <c r="W784" s="72" t="str">
        <f>IF(E784="","",VLOOKUP(D784,Supervisors!$B$9:$F$32,5,FALSE))</f>
        <v/>
      </c>
      <c r="X784" s="72" t="str">
        <f>IF(E784="","",VLOOKUP(D784,Supervisors!$B$9:$G$32,6,FALSE))</f>
        <v/>
      </c>
      <c r="Y784" s="20" t="str">
        <f t="shared" si="452"/>
        <v/>
      </c>
      <c r="Z784" s="20" t="str">
        <f t="shared" si="453"/>
        <v/>
      </c>
      <c r="AA784" s="20" t="str">
        <f t="shared" si="454"/>
        <v/>
      </c>
      <c r="AB784" s="20" t="str">
        <f t="shared" si="455"/>
        <v/>
      </c>
      <c r="AC784" s="20" t="str">
        <f t="shared" si="456"/>
        <v/>
      </c>
      <c r="AD784" s="20" t="str">
        <f t="shared" si="457"/>
        <v/>
      </c>
      <c r="AE784" s="20" t="str">
        <f>IF(E784="","",SUM( INDEX( $H$9, 1) : H784))</f>
        <v/>
      </c>
      <c r="AF784" s="20" t="str">
        <f t="shared" si="458"/>
        <v/>
      </c>
      <c r="AG784" s="20" t="str">
        <f>IF(E784="","",SUM($AF$9:AF784))</f>
        <v/>
      </c>
      <c r="AH784" s="43" t="str">
        <f t="shared" si="459"/>
        <v/>
      </c>
      <c r="AI784" s="20" t="str">
        <f t="shared" si="460"/>
        <v/>
      </c>
      <c r="AJ784" s="20" t="str">
        <f t="shared" si="461"/>
        <v/>
      </c>
      <c r="AK784" s="20" t="str">
        <f t="shared" si="462"/>
        <v/>
      </c>
      <c r="AL784" s="20" t="str">
        <f>IF(E784="","",SUM( INDEX($I$9, 1) : I784))</f>
        <v/>
      </c>
      <c r="AM784" s="20" t="str">
        <f t="shared" si="463"/>
        <v/>
      </c>
      <c r="AN784" s="20" t="str">
        <f>IF(E784="","",SUM( INDEX($AM$9, 1) : AM784))</f>
        <v/>
      </c>
      <c r="AO784" s="43" t="str">
        <f t="shared" si="464"/>
        <v/>
      </c>
      <c r="AP784" s="43" t="str">
        <f t="shared" si="465"/>
        <v/>
      </c>
      <c r="AQ784" s="35" t="str">
        <f t="shared" si="466"/>
        <v/>
      </c>
      <c r="AR784" s="35" t="str">
        <f t="shared" si="467"/>
        <v/>
      </c>
      <c r="AS784" s="35" t="str">
        <f t="shared" si="468"/>
        <v/>
      </c>
      <c r="AT784" s="35" t="str">
        <f t="shared" si="469"/>
        <v/>
      </c>
      <c r="AU784" s="35" t="str">
        <f t="shared" si="470"/>
        <v/>
      </c>
      <c r="AV784" s="35" t="str">
        <f t="shared" si="471"/>
        <v/>
      </c>
      <c r="AW784" s="58" t="str">
        <f t="shared" si="472"/>
        <v/>
      </c>
      <c r="AX784" s="62" t="str">
        <f t="shared" si="473"/>
        <v/>
      </c>
      <c r="AY784" s="62" t="str">
        <f t="shared" si="474"/>
        <v/>
      </c>
      <c r="AZ784" s="62" t="str">
        <f t="shared" si="475"/>
        <v/>
      </c>
      <c r="BA784" s="62" t="str">
        <f t="shared" si="476"/>
        <v/>
      </c>
      <c r="BB784" s="62" t="str">
        <f t="shared" si="477"/>
        <v/>
      </c>
      <c r="BC784" s="62" t="str">
        <f t="shared" si="478"/>
        <v/>
      </c>
      <c r="BD784" s="69" t="str">
        <f t="shared" si="479"/>
        <v/>
      </c>
      <c r="BE784" s="69" t="str">
        <f t="shared" si="480"/>
        <v/>
      </c>
      <c r="BF784" s="69" t="str">
        <f>IF(Z784=Z785,"",SUM(AW$9:AW784)-SUM(BF$9:BF783))</f>
        <v/>
      </c>
      <c r="BG784" s="12">
        <f t="shared" si="445"/>
        <v>776</v>
      </c>
    </row>
    <row r="785" spans="1:59" ht="20.100000000000001" customHeight="1">
      <c r="A785" s="13">
        <f t="shared" si="444"/>
        <v>777</v>
      </c>
      <c r="B785" s="153"/>
      <c r="C785" s="33"/>
      <c r="D785" s="33"/>
      <c r="E785" s="154"/>
      <c r="F785" s="155"/>
      <c r="G785" s="156"/>
      <c r="H785" s="19" t="str">
        <f t="shared" si="446"/>
        <v/>
      </c>
      <c r="I785" s="157"/>
      <c r="J785" s="19" t="str">
        <f t="shared" si="447"/>
        <v/>
      </c>
      <c r="K785" s="33"/>
      <c r="L785" s="34"/>
      <c r="M785" s="34"/>
      <c r="N785" s="19" t="str">
        <f t="shared" si="448"/>
        <v/>
      </c>
      <c r="O785" s="157"/>
      <c r="P785" s="19" t="str">
        <f t="shared" si="449"/>
        <v/>
      </c>
      <c r="Q785" s="19" t="str">
        <f t="shared" si="450"/>
        <v/>
      </c>
      <c r="R785" s="22"/>
      <c r="S785" s="33"/>
      <c r="T785" s="35" t="str">
        <f>IF(E785="","",Instructions!$B$5)</f>
        <v/>
      </c>
      <c r="U785" s="75" t="str">
        <f>IF(E785="","",Instructions!$C$5)</f>
        <v/>
      </c>
      <c r="V785" s="87" t="str">
        <f t="shared" si="451"/>
        <v/>
      </c>
      <c r="W785" s="72" t="str">
        <f>IF(E785="","",VLOOKUP(D785,Supervisors!$B$9:$F$32,5,FALSE))</f>
        <v/>
      </c>
      <c r="X785" s="72" t="str">
        <f>IF(E785="","",VLOOKUP(D785,Supervisors!$B$9:$G$32,6,FALSE))</f>
        <v/>
      </c>
      <c r="Y785" s="20" t="str">
        <f t="shared" si="452"/>
        <v/>
      </c>
      <c r="Z785" s="20" t="str">
        <f t="shared" si="453"/>
        <v/>
      </c>
      <c r="AA785" s="20" t="str">
        <f t="shared" si="454"/>
        <v/>
      </c>
      <c r="AB785" s="20" t="str">
        <f t="shared" si="455"/>
        <v/>
      </c>
      <c r="AC785" s="20" t="str">
        <f t="shared" si="456"/>
        <v/>
      </c>
      <c r="AD785" s="20" t="str">
        <f t="shared" si="457"/>
        <v/>
      </c>
      <c r="AE785" s="20" t="str">
        <f>IF(E785="","",SUM( INDEX( $H$9, 1) : H785))</f>
        <v/>
      </c>
      <c r="AF785" s="20" t="str">
        <f t="shared" si="458"/>
        <v/>
      </c>
      <c r="AG785" s="20" t="str">
        <f>IF(E785="","",SUM($AF$9:AF785))</f>
        <v/>
      </c>
      <c r="AH785" s="43" t="str">
        <f t="shared" si="459"/>
        <v/>
      </c>
      <c r="AI785" s="20" t="str">
        <f t="shared" si="460"/>
        <v/>
      </c>
      <c r="AJ785" s="20" t="str">
        <f t="shared" si="461"/>
        <v/>
      </c>
      <c r="AK785" s="20" t="str">
        <f t="shared" si="462"/>
        <v/>
      </c>
      <c r="AL785" s="20" t="str">
        <f>IF(E785="","",SUM( INDEX($I$9, 1) : I785))</f>
        <v/>
      </c>
      <c r="AM785" s="20" t="str">
        <f t="shared" si="463"/>
        <v/>
      </c>
      <c r="AN785" s="20" t="str">
        <f>IF(E785="","",SUM( INDEX($AM$9, 1) : AM785))</f>
        <v/>
      </c>
      <c r="AO785" s="43" t="str">
        <f t="shared" si="464"/>
        <v/>
      </c>
      <c r="AP785" s="43" t="str">
        <f t="shared" si="465"/>
        <v/>
      </c>
      <c r="AQ785" s="35" t="str">
        <f t="shared" si="466"/>
        <v/>
      </c>
      <c r="AR785" s="35" t="str">
        <f t="shared" si="467"/>
        <v/>
      </c>
      <c r="AS785" s="35" t="str">
        <f t="shared" si="468"/>
        <v/>
      </c>
      <c r="AT785" s="35" t="str">
        <f t="shared" si="469"/>
        <v/>
      </c>
      <c r="AU785" s="35" t="str">
        <f t="shared" si="470"/>
        <v/>
      </c>
      <c r="AV785" s="35" t="str">
        <f t="shared" si="471"/>
        <v/>
      </c>
      <c r="AW785" s="58" t="str">
        <f t="shared" si="472"/>
        <v/>
      </c>
      <c r="AX785" s="62" t="str">
        <f t="shared" si="473"/>
        <v/>
      </c>
      <c r="AY785" s="62" t="str">
        <f t="shared" si="474"/>
        <v/>
      </c>
      <c r="AZ785" s="62" t="str">
        <f t="shared" si="475"/>
        <v/>
      </c>
      <c r="BA785" s="62" t="str">
        <f t="shared" si="476"/>
        <v/>
      </c>
      <c r="BB785" s="62" t="str">
        <f t="shared" si="477"/>
        <v/>
      </c>
      <c r="BC785" s="62" t="str">
        <f t="shared" si="478"/>
        <v/>
      </c>
      <c r="BD785" s="69" t="str">
        <f t="shared" si="479"/>
        <v/>
      </c>
      <c r="BE785" s="69" t="str">
        <f t="shared" si="480"/>
        <v/>
      </c>
      <c r="BF785" s="69" t="str">
        <f>IF(Z785=Z786,"",SUM(AW$9:AW785)-SUM(BF$9:BF784))</f>
        <v/>
      </c>
      <c r="BG785" s="12">
        <f t="shared" si="445"/>
        <v>777</v>
      </c>
    </row>
    <row r="786" spans="1:59" ht="20.100000000000001" customHeight="1">
      <c r="A786" s="13">
        <f t="shared" si="444"/>
        <v>778</v>
      </c>
      <c r="B786" s="153"/>
      <c r="C786" s="33"/>
      <c r="D786" s="33"/>
      <c r="E786" s="154"/>
      <c r="F786" s="155"/>
      <c r="G786" s="156"/>
      <c r="H786" s="19" t="str">
        <f t="shared" si="446"/>
        <v/>
      </c>
      <c r="I786" s="157"/>
      <c r="J786" s="19" t="str">
        <f t="shared" si="447"/>
        <v/>
      </c>
      <c r="K786" s="33"/>
      <c r="L786" s="34"/>
      <c r="M786" s="34"/>
      <c r="N786" s="19" t="str">
        <f t="shared" si="448"/>
        <v/>
      </c>
      <c r="O786" s="157"/>
      <c r="P786" s="19" t="str">
        <f t="shared" si="449"/>
        <v/>
      </c>
      <c r="Q786" s="19" t="str">
        <f t="shared" si="450"/>
        <v/>
      </c>
      <c r="R786" s="22"/>
      <c r="S786" s="33"/>
      <c r="T786" s="35" t="str">
        <f>IF(E786="","",Instructions!$B$5)</f>
        <v/>
      </c>
      <c r="U786" s="75" t="str">
        <f>IF(E786="","",Instructions!$C$5)</f>
        <v/>
      </c>
      <c r="V786" s="87" t="str">
        <f t="shared" si="451"/>
        <v/>
      </c>
      <c r="W786" s="72" t="str">
        <f>IF(E786="","",VLOOKUP(D786,Supervisors!$B$9:$F$32,5,FALSE))</f>
        <v/>
      </c>
      <c r="X786" s="72" t="str">
        <f>IF(E786="","",VLOOKUP(D786,Supervisors!$B$9:$G$32,6,FALSE))</f>
        <v/>
      </c>
      <c r="Y786" s="20" t="str">
        <f t="shared" si="452"/>
        <v/>
      </c>
      <c r="Z786" s="20" t="str">
        <f t="shared" si="453"/>
        <v/>
      </c>
      <c r="AA786" s="20" t="str">
        <f t="shared" si="454"/>
        <v/>
      </c>
      <c r="AB786" s="20" t="str">
        <f t="shared" si="455"/>
        <v/>
      </c>
      <c r="AC786" s="20" t="str">
        <f t="shared" si="456"/>
        <v/>
      </c>
      <c r="AD786" s="20" t="str">
        <f t="shared" si="457"/>
        <v/>
      </c>
      <c r="AE786" s="20" t="str">
        <f>IF(E786="","",SUM( INDEX( $H$9, 1) : H786))</f>
        <v/>
      </c>
      <c r="AF786" s="20" t="str">
        <f t="shared" si="458"/>
        <v/>
      </c>
      <c r="AG786" s="20" t="str">
        <f>IF(E786="","",SUM($AF$9:AF786))</f>
        <v/>
      </c>
      <c r="AH786" s="43" t="str">
        <f t="shared" si="459"/>
        <v/>
      </c>
      <c r="AI786" s="20" t="str">
        <f t="shared" si="460"/>
        <v/>
      </c>
      <c r="AJ786" s="20" t="str">
        <f t="shared" si="461"/>
        <v/>
      </c>
      <c r="AK786" s="20" t="str">
        <f t="shared" si="462"/>
        <v/>
      </c>
      <c r="AL786" s="20" t="str">
        <f>IF(E786="","",SUM( INDEX($I$9, 1) : I786))</f>
        <v/>
      </c>
      <c r="AM786" s="20" t="str">
        <f t="shared" si="463"/>
        <v/>
      </c>
      <c r="AN786" s="20" t="str">
        <f>IF(E786="","",SUM( INDEX($AM$9, 1) : AM786))</f>
        <v/>
      </c>
      <c r="AO786" s="43" t="str">
        <f t="shared" si="464"/>
        <v/>
      </c>
      <c r="AP786" s="43" t="str">
        <f t="shared" si="465"/>
        <v/>
      </c>
      <c r="AQ786" s="35" t="str">
        <f t="shared" si="466"/>
        <v/>
      </c>
      <c r="AR786" s="35" t="str">
        <f t="shared" si="467"/>
        <v/>
      </c>
      <c r="AS786" s="35" t="str">
        <f t="shared" si="468"/>
        <v/>
      </c>
      <c r="AT786" s="35" t="str">
        <f t="shared" si="469"/>
        <v/>
      </c>
      <c r="AU786" s="35" t="str">
        <f t="shared" si="470"/>
        <v/>
      </c>
      <c r="AV786" s="35" t="str">
        <f t="shared" si="471"/>
        <v/>
      </c>
      <c r="AW786" s="58" t="str">
        <f t="shared" si="472"/>
        <v/>
      </c>
      <c r="AX786" s="62" t="str">
        <f t="shared" si="473"/>
        <v/>
      </c>
      <c r="AY786" s="62" t="str">
        <f t="shared" si="474"/>
        <v/>
      </c>
      <c r="AZ786" s="62" t="str">
        <f t="shared" si="475"/>
        <v/>
      </c>
      <c r="BA786" s="62" t="str">
        <f t="shared" si="476"/>
        <v/>
      </c>
      <c r="BB786" s="62" t="str">
        <f t="shared" si="477"/>
        <v/>
      </c>
      <c r="BC786" s="62" t="str">
        <f t="shared" si="478"/>
        <v/>
      </c>
      <c r="BD786" s="69" t="str">
        <f t="shared" si="479"/>
        <v/>
      </c>
      <c r="BE786" s="69" t="str">
        <f t="shared" si="480"/>
        <v/>
      </c>
      <c r="BF786" s="69" t="str">
        <f>IF(Z786=Z787,"",SUM(AW$9:AW786)-SUM(BF$9:BF785))</f>
        <v/>
      </c>
      <c r="BG786" s="12">
        <f t="shared" si="445"/>
        <v>778</v>
      </c>
    </row>
    <row r="787" spans="1:59" ht="20.100000000000001" customHeight="1">
      <c r="A787" s="13">
        <f t="shared" si="444"/>
        <v>779</v>
      </c>
      <c r="B787" s="153"/>
      <c r="C787" s="33"/>
      <c r="D787" s="33"/>
      <c r="E787" s="154"/>
      <c r="F787" s="155"/>
      <c r="G787" s="156"/>
      <c r="H787" s="19" t="str">
        <f t="shared" si="446"/>
        <v/>
      </c>
      <c r="I787" s="157"/>
      <c r="J787" s="19" t="str">
        <f t="shared" si="447"/>
        <v/>
      </c>
      <c r="K787" s="33"/>
      <c r="L787" s="34"/>
      <c r="M787" s="34"/>
      <c r="N787" s="19" t="str">
        <f t="shared" si="448"/>
        <v/>
      </c>
      <c r="O787" s="157"/>
      <c r="P787" s="19" t="str">
        <f t="shared" si="449"/>
        <v/>
      </c>
      <c r="Q787" s="19" t="str">
        <f t="shared" si="450"/>
        <v/>
      </c>
      <c r="R787" s="22"/>
      <c r="S787" s="33"/>
      <c r="T787" s="35" t="str">
        <f>IF(E787="","",Instructions!$B$5)</f>
        <v/>
      </c>
      <c r="U787" s="75" t="str">
        <f>IF(E787="","",Instructions!$C$5)</f>
        <v/>
      </c>
      <c r="V787" s="87" t="str">
        <f t="shared" si="451"/>
        <v/>
      </c>
      <c r="W787" s="72" t="str">
        <f>IF(E787="","",VLOOKUP(D787,Supervisors!$B$9:$F$32,5,FALSE))</f>
        <v/>
      </c>
      <c r="X787" s="72" t="str">
        <f>IF(E787="","",VLOOKUP(D787,Supervisors!$B$9:$G$32,6,FALSE))</f>
        <v/>
      </c>
      <c r="Y787" s="20" t="str">
        <f t="shared" si="452"/>
        <v/>
      </c>
      <c r="Z787" s="20" t="str">
        <f t="shared" si="453"/>
        <v/>
      </c>
      <c r="AA787" s="20" t="str">
        <f t="shared" si="454"/>
        <v/>
      </c>
      <c r="AB787" s="20" t="str">
        <f t="shared" si="455"/>
        <v/>
      </c>
      <c r="AC787" s="20" t="str">
        <f t="shared" si="456"/>
        <v/>
      </c>
      <c r="AD787" s="20" t="str">
        <f t="shared" si="457"/>
        <v/>
      </c>
      <c r="AE787" s="20" t="str">
        <f>IF(E787="","",SUM( INDEX( $H$9, 1) : H787))</f>
        <v/>
      </c>
      <c r="AF787" s="20" t="str">
        <f t="shared" si="458"/>
        <v/>
      </c>
      <c r="AG787" s="20" t="str">
        <f>IF(E787="","",SUM($AF$9:AF787))</f>
        <v/>
      </c>
      <c r="AH787" s="43" t="str">
        <f t="shared" si="459"/>
        <v/>
      </c>
      <c r="AI787" s="20" t="str">
        <f t="shared" si="460"/>
        <v/>
      </c>
      <c r="AJ787" s="20" t="str">
        <f t="shared" si="461"/>
        <v/>
      </c>
      <c r="AK787" s="20" t="str">
        <f t="shared" si="462"/>
        <v/>
      </c>
      <c r="AL787" s="20" t="str">
        <f>IF(E787="","",SUM( INDEX($I$9, 1) : I787))</f>
        <v/>
      </c>
      <c r="AM787" s="20" t="str">
        <f t="shared" si="463"/>
        <v/>
      </c>
      <c r="AN787" s="20" t="str">
        <f>IF(E787="","",SUM( INDEX($AM$9, 1) : AM787))</f>
        <v/>
      </c>
      <c r="AO787" s="43" t="str">
        <f t="shared" si="464"/>
        <v/>
      </c>
      <c r="AP787" s="43" t="str">
        <f t="shared" si="465"/>
        <v/>
      </c>
      <c r="AQ787" s="35" t="str">
        <f t="shared" si="466"/>
        <v/>
      </c>
      <c r="AR787" s="35" t="str">
        <f t="shared" si="467"/>
        <v/>
      </c>
      <c r="AS787" s="35" t="str">
        <f t="shared" si="468"/>
        <v/>
      </c>
      <c r="AT787" s="35" t="str">
        <f t="shared" si="469"/>
        <v/>
      </c>
      <c r="AU787" s="35" t="str">
        <f t="shared" si="470"/>
        <v/>
      </c>
      <c r="AV787" s="35" t="str">
        <f t="shared" si="471"/>
        <v/>
      </c>
      <c r="AW787" s="58" t="str">
        <f t="shared" si="472"/>
        <v/>
      </c>
      <c r="AX787" s="62" t="str">
        <f t="shared" si="473"/>
        <v/>
      </c>
      <c r="AY787" s="62" t="str">
        <f t="shared" si="474"/>
        <v/>
      </c>
      <c r="AZ787" s="62" t="str">
        <f t="shared" si="475"/>
        <v/>
      </c>
      <c r="BA787" s="62" t="str">
        <f t="shared" si="476"/>
        <v/>
      </c>
      <c r="BB787" s="62" t="str">
        <f t="shared" si="477"/>
        <v/>
      </c>
      <c r="BC787" s="62" t="str">
        <f t="shared" si="478"/>
        <v/>
      </c>
      <c r="BD787" s="69" t="str">
        <f t="shared" si="479"/>
        <v/>
      </c>
      <c r="BE787" s="69" t="str">
        <f t="shared" si="480"/>
        <v/>
      </c>
      <c r="BF787" s="69" t="str">
        <f>IF(Z787=Z788,"",SUM(AW$9:AW787)-SUM(BF$9:BF786))</f>
        <v/>
      </c>
      <c r="BG787" s="12">
        <f t="shared" si="445"/>
        <v>779</v>
      </c>
    </row>
    <row r="788" spans="1:59" ht="20.100000000000001" customHeight="1">
      <c r="A788" s="13">
        <f t="shared" si="444"/>
        <v>780</v>
      </c>
      <c r="B788" s="153"/>
      <c r="C788" s="33"/>
      <c r="D788" s="33"/>
      <c r="E788" s="154"/>
      <c r="F788" s="155"/>
      <c r="G788" s="156"/>
      <c r="H788" s="19" t="str">
        <f t="shared" si="446"/>
        <v/>
      </c>
      <c r="I788" s="157"/>
      <c r="J788" s="19" t="str">
        <f t="shared" si="447"/>
        <v/>
      </c>
      <c r="K788" s="33"/>
      <c r="L788" s="34"/>
      <c r="M788" s="34"/>
      <c r="N788" s="19" t="str">
        <f t="shared" si="448"/>
        <v/>
      </c>
      <c r="O788" s="157"/>
      <c r="P788" s="19" t="str">
        <f t="shared" si="449"/>
        <v/>
      </c>
      <c r="Q788" s="19" t="str">
        <f t="shared" si="450"/>
        <v/>
      </c>
      <c r="R788" s="22"/>
      <c r="S788" s="33"/>
      <c r="T788" s="35" t="str">
        <f>IF(E788="","",Instructions!$B$5)</f>
        <v/>
      </c>
      <c r="U788" s="75" t="str">
        <f>IF(E788="","",Instructions!$C$5)</f>
        <v/>
      </c>
      <c r="V788" s="87" t="str">
        <f t="shared" si="451"/>
        <v/>
      </c>
      <c r="W788" s="72" t="str">
        <f>IF(E788="","",VLOOKUP(D788,Supervisors!$B$9:$F$32,5,FALSE))</f>
        <v/>
      </c>
      <c r="X788" s="72" t="str">
        <f>IF(E788="","",VLOOKUP(D788,Supervisors!$B$9:$G$32,6,FALSE))</f>
        <v/>
      </c>
      <c r="Y788" s="20" t="str">
        <f t="shared" si="452"/>
        <v/>
      </c>
      <c r="Z788" s="20" t="str">
        <f t="shared" si="453"/>
        <v/>
      </c>
      <c r="AA788" s="20" t="str">
        <f t="shared" si="454"/>
        <v/>
      </c>
      <c r="AB788" s="20" t="str">
        <f t="shared" si="455"/>
        <v/>
      </c>
      <c r="AC788" s="20" t="str">
        <f t="shared" si="456"/>
        <v/>
      </c>
      <c r="AD788" s="20" t="str">
        <f t="shared" si="457"/>
        <v/>
      </c>
      <c r="AE788" s="20" t="str">
        <f>IF(E788="","",SUM( INDEX( $H$9, 1) : H788))</f>
        <v/>
      </c>
      <c r="AF788" s="20" t="str">
        <f t="shared" si="458"/>
        <v/>
      </c>
      <c r="AG788" s="20" t="str">
        <f>IF(E788="","",SUM($AF$9:AF788))</f>
        <v/>
      </c>
      <c r="AH788" s="43" t="str">
        <f t="shared" si="459"/>
        <v/>
      </c>
      <c r="AI788" s="20" t="str">
        <f t="shared" si="460"/>
        <v/>
      </c>
      <c r="AJ788" s="20" t="str">
        <f t="shared" si="461"/>
        <v/>
      </c>
      <c r="AK788" s="20" t="str">
        <f t="shared" si="462"/>
        <v/>
      </c>
      <c r="AL788" s="20" t="str">
        <f>IF(E788="","",SUM( INDEX($I$9, 1) : I788))</f>
        <v/>
      </c>
      <c r="AM788" s="20" t="str">
        <f t="shared" si="463"/>
        <v/>
      </c>
      <c r="AN788" s="20" t="str">
        <f>IF(E788="","",SUM( INDEX($AM$9, 1) : AM788))</f>
        <v/>
      </c>
      <c r="AO788" s="43" t="str">
        <f t="shared" si="464"/>
        <v/>
      </c>
      <c r="AP788" s="43" t="str">
        <f t="shared" si="465"/>
        <v/>
      </c>
      <c r="AQ788" s="35" t="str">
        <f t="shared" si="466"/>
        <v/>
      </c>
      <c r="AR788" s="35" t="str">
        <f t="shared" si="467"/>
        <v/>
      </c>
      <c r="AS788" s="35" t="str">
        <f t="shared" si="468"/>
        <v/>
      </c>
      <c r="AT788" s="35" t="str">
        <f t="shared" si="469"/>
        <v/>
      </c>
      <c r="AU788" s="35" t="str">
        <f t="shared" si="470"/>
        <v/>
      </c>
      <c r="AV788" s="35" t="str">
        <f t="shared" si="471"/>
        <v/>
      </c>
      <c r="AW788" s="58" t="str">
        <f t="shared" si="472"/>
        <v/>
      </c>
      <c r="AX788" s="62" t="str">
        <f t="shared" si="473"/>
        <v/>
      </c>
      <c r="AY788" s="62" t="str">
        <f t="shared" si="474"/>
        <v/>
      </c>
      <c r="AZ788" s="62" t="str">
        <f t="shared" si="475"/>
        <v/>
      </c>
      <c r="BA788" s="62" t="str">
        <f t="shared" si="476"/>
        <v/>
      </c>
      <c r="BB788" s="62" t="str">
        <f t="shared" si="477"/>
        <v/>
      </c>
      <c r="BC788" s="62" t="str">
        <f t="shared" si="478"/>
        <v/>
      </c>
      <c r="BD788" s="69" t="str">
        <f t="shared" si="479"/>
        <v/>
      </c>
      <c r="BE788" s="69" t="str">
        <f t="shared" si="480"/>
        <v/>
      </c>
      <c r="BF788" s="69" t="str">
        <f>IF(Z788=Z789,"",SUM(AW$9:AW788)-SUM(BF$9:BF787))</f>
        <v/>
      </c>
      <c r="BG788" s="12">
        <f t="shared" si="445"/>
        <v>780</v>
      </c>
    </row>
    <row r="789" spans="1:59" ht="20.100000000000001" customHeight="1">
      <c r="A789" s="13">
        <f t="shared" si="444"/>
        <v>781</v>
      </c>
      <c r="B789" s="153"/>
      <c r="C789" s="33"/>
      <c r="D789" s="33"/>
      <c r="E789" s="154"/>
      <c r="F789" s="155"/>
      <c r="G789" s="156"/>
      <c r="H789" s="19" t="str">
        <f t="shared" si="446"/>
        <v/>
      </c>
      <c r="I789" s="157"/>
      <c r="J789" s="19" t="str">
        <f t="shared" si="447"/>
        <v/>
      </c>
      <c r="K789" s="33"/>
      <c r="L789" s="34"/>
      <c r="M789" s="34"/>
      <c r="N789" s="19" t="str">
        <f t="shared" si="448"/>
        <v/>
      </c>
      <c r="O789" s="157"/>
      <c r="P789" s="19" t="str">
        <f t="shared" si="449"/>
        <v/>
      </c>
      <c r="Q789" s="19" t="str">
        <f t="shared" si="450"/>
        <v/>
      </c>
      <c r="R789" s="22"/>
      <c r="S789" s="33"/>
      <c r="T789" s="35" t="str">
        <f>IF(E789="","",Instructions!$B$5)</f>
        <v/>
      </c>
      <c r="U789" s="75" t="str">
        <f>IF(E789="","",Instructions!$C$5)</f>
        <v/>
      </c>
      <c r="V789" s="87" t="str">
        <f t="shared" si="451"/>
        <v/>
      </c>
      <c r="W789" s="72" t="str">
        <f>IF(E789="","",VLOOKUP(D789,Supervisors!$B$9:$F$32,5,FALSE))</f>
        <v/>
      </c>
      <c r="X789" s="72" t="str">
        <f>IF(E789="","",VLOOKUP(D789,Supervisors!$B$9:$G$32,6,FALSE))</f>
        <v/>
      </c>
      <c r="Y789" s="20" t="str">
        <f t="shared" si="452"/>
        <v/>
      </c>
      <c r="Z789" s="20" t="str">
        <f t="shared" si="453"/>
        <v/>
      </c>
      <c r="AA789" s="20" t="str">
        <f t="shared" si="454"/>
        <v/>
      </c>
      <c r="AB789" s="20" t="str">
        <f t="shared" si="455"/>
        <v/>
      </c>
      <c r="AC789" s="20" t="str">
        <f t="shared" si="456"/>
        <v/>
      </c>
      <c r="AD789" s="20" t="str">
        <f t="shared" si="457"/>
        <v/>
      </c>
      <c r="AE789" s="20" t="str">
        <f>IF(E789="","",SUM( INDEX( $H$9, 1) : H789))</f>
        <v/>
      </c>
      <c r="AF789" s="20" t="str">
        <f t="shared" si="458"/>
        <v/>
      </c>
      <c r="AG789" s="20" t="str">
        <f>IF(E789="","",SUM($AF$9:AF789))</f>
        <v/>
      </c>
      <c r="AH789" s="43" t="str">
        <f t="shared" si="459"/>
        <v/>
      </c>
      <c r="AI789" s="20" t="str">
        <f t="shared" si="460"/>
        <v/>
      </c>
      <c r="AJ789" s="20" t="str">
        <f t="shared" si="461"/>
        <v/>
      </c>
      <c r="AK789" s="20" t="str">
        <f t="shared" si="462"/>
        <v/>
      </c>
      <c r="AL789" s="20" t="str">
        <f>IF(E789="","",SUM( INDEX($I$9, 1) : I789))</f>
        <v/>
      </c>
      <c r="AM789" s="20" t="str">
        <f t="shared" si="463"/>
        <v/>
      </c>
      <c r="AN789" s="20" t="str">
        <f>IF(E789="","",SUM( INDEX($AM$9, 1) : AM789))</f>
        <v/>
      </c>
      <c r="AO789" s="43" t="str">
        <f t="shared" si="464"/>
        <v/>
      </c>
      <c r="AP789" s="43" t="str">
        <f t="shared" si="465"/>
        <v/>
      </c>
      <c r="AQ789" s="35" t="str">
        <f t="shared" si="466"/>
        <v/>
      </c>
      <c r="AR789" s="35" t="str">
        <f t="shared" si="467"/>
        <v/>
      </c>
      <c r="AS789" s="35" t="str">
        <f t="shared" si="468"/>
        <v/>
      </c>
      <c r="AT789" s="35" t="str">
        <f t="shared" si="469"/>
        <v/>
      </c>
      <c r="AU789" s="35" t="str">
        <f t="shared" si="470"/>
        <v/>
      </c>
      <c r="AV789" s="35" t="str">
        <f t="shared" si="471"/>
        <v/>
      </c>
      <c r="AW789" s="58" t="str">
        <f t="shared" si="472"/>
        <v/>
      </c>
      <c r="AX789" s="62" t="str">
        <f t="shared" si="473"/>
        <v/>
      </c>
      <c r="AY789" s="62" t="str">
        <f t="shared" si="474"/>
        <v/>
      </c>
      <c r="AZ789" s="62" t="str">
        <f t="shared" si="475"/>
        <v/>
      </c>
      <c r="BA789" s="62" t="str">
        <f t="shared" si="476"/>
        <v/>
      </c>
      <c r="BB789" s="62" t="str">
        <f t="shared" si="477"/>
        <v/>
      </c>
      <c r="BC789" s="62" t="str">
        <f t="shared" si="478"/>
        <v/>
      </c>
      <c r="BD789" s="69" t="str">
        <f t="shared" si="479"/>
        <v/>
      </c>
      <c r="BE789" s="69" t="str">
        <f t="shared" si="480"/>
        <v/>
      </c>
      <c r="BF789" s="69" t="str">
        <f>IF(Z789=Z790,"",SUM(AW$9:AW789)-SUM(BF$9:BF788))</f>
        <v/>
      </c>
      <c r="BG789" s="12">
        <f t="shared" si="445"/>
        <v>781</v>
      </c>
    </row>
    <row r="790" spans="1:59" ht="20.100000000000001" customHeight="1">
      <c r="A790" s="13">
        <f t="shared" si="444"/>
        <v>782</v>
      </c>
      <c r="B790" s="153"/>
      <c r="C790" s="33"/>
      <c r="D790" s="33"/>
      <c r="E790" s="154"/>
      <c r="F790" s="155"/>
      <c r="G790" s="156"/>
      <c r="H790" s="19" t="str">
        <f t="shared" si="446"/>
        <v/>
      </c>
      <c r="I790" s="157"/>
      <c r="J790" s="19" t="str">
        <f t="shared" si="447"/>
        <v/>
      </c>
      <c r="K790" s="33"/>
      <c r="L790" s="34"/>
      <c r="M790" s="34"/>
      <c r="N790" s="19" t="str">
        <f t="shared" si="448"/>
        <v/>
      </c>
      <c r="O790" s="157"/>
      <c r="P790" s="19" t="str">
        <f t="shared" si="449"/>
        <v/>
      </c>
      <c r="Q790" s="19" t="str">
        <f t="shared" si="450"/>
        <v/>
      </c>
      <c r="R790" s="22"/>
      <c r="S790" s="33"/>
      <c r="T790" s="35" t="str">
        <f>IF(E790="","",Instructions!$B$5)</f>
        <v/>
      </c>
      <c r="U790" s="75" t="str">
        <f>IF(E790="","",Instructions!$C$5)</f>
        <v/>
      </c>
      <c r="V790" s="87" t="str">
        <f t="shared" si="451"/>
        <v/>
      </c>
      <c r="W790" s="72" t="str">
        <f>IF(E790="","",VLOOKUP(D790,Supervisors!$B$9:$F$32,5,FALSE))</f>
        <v/>
      </c>
      <c r="X790" s="72" t="str">
        <f>IF(E790="","",VLOOKUP(D790,Supervisors!$B$9:$G$32,6,FALSE))</f>
        <v/>
      </c>
      <c r="Y790" s="20" t="str">
        <f t="shared" si="452"/>
        <v/>
      </c>
      <c r="Z790" s="20" t="str">
        <f t="shared" si="453"/>
        <v/>
      </c>
      <c r="AA790" s="20" t="str">
        <f t="shared" si="454"/>
        <v/>
      </c>
      <c r="AB790" s="20" t="str">
        <f t="shared" si="455"/>
        <v/>
      </c>
      <c r="AC790" s="20" t="str">
        <f t="shared" si="456"/>
        <v/>
      </c>
      <c r="AD790" s="20" t="str">
        <f t="shared" si="457"/>
        <v/>
      </c>
      <c r="AE790" s="20" t="str">
        <f>IF(E790="","",SUM( INDEX( $H$9, 1) : H790))</f>
        <v/>
      </c>
      <c r="AF790" s="20" t="str">
        <f t="shared" si="458"/>
        <v/>
      </c>
      <c r="AG790" s="20" t="str">
        <f>IF(E790="","",SUM($AF$9:AF790))</f>
        <v/>
      </c>
      <c r="AH790" s="43" t="str">
        <f t="shared" si="459"/>
        <v/>
      </c>
      <c r="AI790" s="20" t="str">
        <f t="shared" si="460"/>
        <v/>
      </c>
      <c r="AJ790" s="20" t="str">
        <f t="shared" si="461"/>
        <v/>
      </c>
      <c r="AK790" s="20" t="str">
        <f t="shared" si="462"/>
        <v/>
      </c>
      <c r="AL790" s="20" t="str">
        <f>IF(E790="","",SUM( INDEX($I$9, 1) : I790))</f>
        <v/>
      </c>
      <c r="AM790" s="20" t="str">
        <f t="shared" si="463"/>
        <v/>
      </c>
      <c r="AN790" s="20" t="str">
        <f>IF(E790="","",SUM( INDEX($AM$9, 1) : AM790))</f>
        <v/>
      </c>
      <c r="AO790" s="43" t="str">
        <f t="shared" si="464"/>
        <v/>
      </c>
      <c r="AP790" s="43" t="str">
        <f t="shared" si="465"/>
        <v/>
      </c>
      <c r="AQ790" s="35" t="str">
        <f t="shared" si="466"/>
        <v/>
      </c>
      <c r="AR790" s="35" t="str">
        <f t="shared" si="467"/>
        <v/>
      </c>
      <c r="AS790" s="35" t="str">
        <f t="shared" si="468"/>
        <v/>
      </c>
      <c r="AT790" s="35" t="str">
        <f t="shared" si="469"/>
        <v/>
      </c>
      <c r="AU790" s="35" t="str">
        <f t="shared" si="470"/>
        <v/>
      </c>
      <c r="AV790" s="35" t="str">
        <f t="shared" si="471"/>
        <v/>
      </c>
      <c r="AW790" s="58" t="str">
        <f t="shared" si="472"/>
        <v/>
      </c>
      <c r="AX790" s="62" t="str">
        <f t="shared" si="473"/>
        <v/>
      </c>
      <c r="AY790" s="62" t="str">
        <f t="shared" si="474"/>
        <v/>
      </c>
      <c r="AZ790" s="62" t="str">
        <f t="shared" si="475"/>
        <v/>
      </c>
      <c r="BA790" s="62" t="str">
        <f t="shared" si="476"/>
        <v/>
      </c>
      <c r="BB790" s="62" t="str">
        <f t="shared" si="477"/>
        <v/>
      </c>
      <c r="BC790" s="62" t="str">
        <f t="shared" si="478"/>
        <v/>
      </c>
      <c r="BD790" s="69" t="str">
        <f t="shared" si="479"/>
        <v/>
      </c>
      <c r="BE790" s="69" t="str">
        <f t="shared" si="480"/>
        <v/>
      </c>
      <c r="BF790" s="69" t="str">
        <f>IF(Z790=Z791,"",SUM(AW$9:AW790)-SUM(BF$9:BF789))</f>
        <v/>
      </c>
      <c r="BG790" s="12">
        <f t="shared" si="445"/>
        <v>782</v>
      </c>
    </row>
    <row r="791" spans="1:59" ht="20.100000000000001" customHeight="1">
      <c r="A791" s="13">
        <f t="shared" si="444"/>
        <v>783</v>
      </c>
      <c r="B791" s="153"/>
      <c r="C791" s="33"/>
      <c r="D791" s="33"/>
      <c r="E791" s="154"/>
      <c r="F791" s="155"/>
      <c r="G791" s="156"/>
      <c r="H791" s="19" t="str">
        <f t="shared" si="446"/>
        <v/>
      </c>
      <c r="I791" s="157"/>
      <c r="J791" s="19" t="str">
        <f t="shared" si="447"/>
        <v/>
      </c>
      <c r="K791" s="33"/>
      <c r="L791" s="34"/>
      <c r="M791" s="34"/>
      <c r="N791" s="19" t="str">
        <f t="shared" si="448"/>
        <v/>
      </c>
      <c r="O791" s="157"/>
      <c r="P791" s="19" t="str">
        <f t="shared" si="449"/>
        <v/>
      </c>
      <c r="Q791" s="19" t="str">
        <f t="shared" si="450"/>
        <v/>
      </c>
      <c r="R791" s="22"/>
      <c r="S791" s="33"/>
      <c r="T791" s="35" t="str">
        <f>IF(E791="","",Instructions!$B$5)</f>
        <v/>
      </c>
      <c r="U791" s="75" t="str">
        <f>IF(E791="","",Instructions!$C$5)</f>
        <v/>
      </c>
      <c r="V791" s="87" t="str">
        <f t="shared" si="451"/>
        <v/>
      </c>
      <c r="W791" s="72" t="str">
        <f>IF(E791="","",VLOOKUP(D791,Supervisors!$B$9:$F$32,5,FALSE))</f>
        <v/>
      </c>
      <c r="X791" s="72" t="str">
        <f>IF(E791="","",VLOOKUP(D791,Supervisors!$B$9:$G$32,6,FALSE))</f>
        <v/>
      </c>
      <c r="Y791" s="20" t="str">
        <f t="shared" si="452"/>
        <v/>
      </c>
      <c r="Z791" s="20" t="str">
        <f t="shared" si="453"/>
        <v/>
      </c>
      <c r="AA791" s="20" t="str">
        <f t="shared" si="454"/>
        <v/>
      </c>
      <c r="AB791" s="20" t="str">
        <f t="shared" si="455"/>
        <v/>
      </c>
      <c r="AC791" s="20" t="str">
        <f t="shared" si="456"/>
        <v/>
      </c>
      <c r="AD791" s="20" t="str">
        <f t="shared" si="457"/>
        <v/>
      </c>
      <c r="AE791" s="20" t="str">
        <f>IF(E791="","",SUM( INDEX( $H$9, 1) : H791))</f>
        <v/>
      </c>
      <c r="AF791" s="20" t="str">
        <f t="shared" si="458"/>
        <v/>
      </c>
      <c r="AG791" s="20" t="str">
        <f>IF(E791="","",SUM($AF$9:AF791))</f>
        <v/>
      </c>
      <c r="AH791" s="43" t="str">
        <f t="shared" si="459"/>
        <v/>
      </c>
      <c r="AI791" s="20" t="str">
        <f t="shared" si="460"/>
        <v/>
      </c>
      <c r="AJ791" s="20" t="str">
        <f t="shared" si="461"/>
        <v/>
      </c>
      <c r="AK791" s="20" t="str">
        <f t="shared" si="462"/>
        <v/>
      </c>
      <c r="AL791" s="20" t="str">
        <f>IF(E791="","",SUM( INDEX($I$9, 1) : I791))</f>
        <v/>
      </c>
      <c r="AM791" s="20" t="str">
        <f t="shared" si="463"/>
        <v/>
      </c>
      <c r="AN791" s="20" t="str">
        <f>IF(E791="","",SUM( INDEX($AM$9, 1) : AM791))</f>
        <v/>
      </c>
      <c r="AO791" s="43" t="str">
        <f t="shared" si="464"/>
        <v/>
      </c>
      <c r="AP791" s="43" t="str">
        <f t="shared" si="465"/>
        <v/>
      </c>
      <c r="AQ791" s="35" t="str">
        <f t="shared" si="466"/>
        <v/>
      </c>
      <c r="AR791" s="35" t="str">
        <f t="shared" si="467"/>
        <v/>
      </c>
      <c r="AS791" s="35" t="str">
        <f t="shared" si="468"/>
        <v/>
      </c>
      <c r="AT791" s="35" t="str">
        <f t="shared" si="469"/>
        <v/>
      </c>
      <c r="AU791" s="35" t="str">
        <f t="shared" si="470"/>
        <v/>
      </c>
      <c r="AV791" s="35" t="str">
        <f t="shared" si="471"/>
        <v/>
      </c>
      <c r="AW791" s="58" t="str">
        <f t="shared" si="472"/>
        <v/>
      </c>
      <c r="AX791" s="62" t="str">
        <f t="shared" si="473"/>
        <v/>
      </c>
      <c r="AY791" s="62" t="str">
        <f t="shared" si="474"/>
        <v/>
      </c>
      <c r="AZ791" s="62" t="str">
        <f t="shared" si="475"/>
        <v/>
      </c>
      <c r="BA791" s="62" t="str">
        <f t="shared" si="476"/>
        <v/>
      </c>
      <c r="BB791" s="62" t="str">
        <f t="shared" si="477"/>
        <v/>
      </c>
      <c r="BC791" s="62" t="str">
        <f t="shared" si="478"/>
        <v/>
      </c>
      <c r="BD791" s="69" t="str">
        <f t="shared" si="479"/>
        <v/>
      </c>
      <c r="BE791" s="69" t="str">
        <f t="shared" si="480"/>
        <v/>
      </c>
      <c r="BF791" s="69" t="str">
        <f>IF(Z791=Z792,"",SUM(AW$9:AW791)-SUM(BF$9:BF790))</f>
        <v/>
      </c>
      <c r="BG791" s="12">
        <f t="shared" si="445"/>
        <v>783</v>
      </c>
    </row>
    <row r="792" spans="1:59" ht="20.100000000000001" customHeight="1">
      <c r="A792" s="13">
        <f t="shared" si="444"/>
        <v>784</v>
      </c>
      <c r="B792" s="153"/>
      <c r="C792" s="33"/>
      <c r="D792" s="33"/>
      <c r="E792" s="154"/>
      <c r="F792" s="155"/>
      <c r="G792" s="156"/>
      <c r="H792" s="19" t="str">
        <f t="shared" si="446"/>
        <v/>
      </c>
      <c r="I792" s="157"/>
      <c r="J792" s="19" t="str">
        <f t="shared" si="447"/>
        <v/>
      </c>
      <c r="K792" s="33"/>
      <c r="L792" s="34"/>
      <c r="M792" s="34"/>
      <c r="N792" s="19" t="str">
        <f t="shared" si="448"/>
        <v/>
      </c>
      <c r="O792" s="157"/>
      <c r="P792" s="19" t="str">
        <f t="shared" si="449"/>
        <v/>
      </c>
      <c r="Q792" s="19" t="str">
        <f t="shared" si="450"/>
        <v/>
      </c>
      <c r="R792" s="22"/>
      <c r="S792" s="33"/>
      <c r="T792" s="35" t="str">
        <f>IF(E792="","",Instructions!$B$5)</f>
        <v/>
      </c>
      <c r="U792" s="75" t="str">
        <f>IF(E792="","",Instructions!$C$5)</f>
        <v/>
      </c>
      <c r="V792" s="87" t="str">
        <f t="shared" si="451"/>
        <v/>
      </c>
      <c r="W792" s="72" t="str">
        <f>IF(E792="","",VLOOKUP(D792,Supervisors!$B$9:$F$32,5,FALSE))</f>
        <v/>
      </c>
      <c r="X792" s="72" t="str">
        <f>IF(E792="","",VLOOKUP(D792,Supervisors!$B$9:$G$32,6,FALSE))</f>
        <v/>
      </c>
      <c r="Y792" s="20" t="str">
        <f t="shared" si="452"/>
        <v/>
      </c>
      <c r="Z792" s="20" t="str">
        <f t="shared" si="453"/>
        <v/>
      </c>
      <c r="AA792" s="20" t="str">
        <f t="shared" si="454"/>
        <v/>
      </c>
      <c r="AB792" s="20" t="str">
        <f t="shared" si="455"/>
        <v/>
      </c>
      <c r="AC792" s="20" t="str">
        <f t="shared" si="456"/>
        <v/>
      </c>
      <c r="AD792" s="20" t="str">
        <f t="shared" si="457"/>
        <v/>
      </c>
      <c r="AE792" s="20" t="str">
        <f>IF(E792="","",SUM( INDEX( $H$9, 1) : H792))</f>
        <v/>
      </c>
      <c r="AF792" s="20" t="str">
        <f t="shared" si="458"/>
        <v/>
      </c>
      <c r="AG792" s="20" t="str">
        <f>IF(E792="","",SUM($AF$9:AF792))</f>
        <v/>
      </c>
      <c r="AH792" s="43" t="str">
        <f t="shared" si="459"/>
        <v/>
      </c>
      <c r="AI792" s="20" t="str">
        <f t="shared" si="460"/>
        <v/>
      </c>
      <c r="AJ792" s="20" t="str">
        <f t="shared" si="461"/>
        <v/>
      </c>
      <c r="AK792" s="20" t="str">
        <f t="shared" si="462"/>
        <v/>
      </c>
      <c r="AL792" s="20" t="str">
        <f>IF(E792="","",SUM( INDEX($I$9, 1) : I792))</f>
        <v/>
      </c>
      <c r="AM792" s="20" t="str">
        <f t="shared" si="463"/>
        <v/>
      </c>
      <c r="AN792" s="20" t="str">
        <f>IF(E792="","",SUM( INDEX($AM$9, 1) : AM792))</f>
        <v/>
      </c>
      <c r="AO792" s="43" t="str">
        <f t="shared" si="464"/>
        <v/>
      </c>
      <c r="AP792" s="43" t="str">
        <f t="shared" si="465"/>
        <v/>
      </c>
      <c r="AQ792" s="35" t="str">
        <f t="shared" si="466"/>
        <v/>
      </c>
      <c r="AR792" s="35" t="str">
        <f t="shared" si="467"/>
        <v/>
      </c>
      <c r="AS792" s="35" t="str">
        <f t="shared" si="468"/>
        <v/>
      </c>
      <c r="AT792" s="35" t="str">
        <f t="shared" si="469"/>
        <v/>
      </c>
      <c r="AU792" s="35" t="str">
        <f t="shared" si="470"/>
        <v/>
      </c>
      <c r="AV792" s="35" t="str">
        <f t="shared" si="471"/>
        <v/>
      </c>
      <c r="AW792" s="58" t="str">
        <f t="shared" si="472"/>
        <v/>
      </c>
      <c r="AX792" s="62" t="str">
        <f t="shared" si="473"/>
        <v/>
      </c>
      <c r="AY792" s="62" t="str">
        <f t="shared" si="474"/>
        <v/>
      </c>
      <c r="AZ792" s="62" t="str">
        <f t="shared" si="475"/>
        <v/>
      </c>
      <c r="BA792" s="62" t="str">
        <f t="shared" si="476"/>
        <v/>
      </c>
      <c r="BB792" s="62" t="str">
        <f t="shared" si="477"/>
        <v/>
      </c>
      <c r="BC792" s="62" t="str">
        <f t="shared" si="478"/>
        <v/>
      </c>
      <c r="BD792" s="69" t="str">
        <f t="shared" si="479"/>
        <v/>
      </c>
      <c r="BE792" s="69" t="str">
        <f t="shared" si="480"/>
        <v/>
      </c>
      <c r="BF792" s="69" t="str">
        <f>IF(Z792=Z793,"",SUM(AW$9:AW792)-SUM(BF$9:BF791))</f>
        <v/>
      </c>
      <c r="BG792" s="12">
        <f t="shared" si="445"/>
        <v>784</v>
      </c>
    </row>
    <row r="793" spans="1:59" ht="20.100000000000001" customHeight="1">
      <c r="A793" s="13">
        <f t="shared" si="444"/>
        <v>785</v>
      </c>
      <c r="B793" s="153"/>
      <c r="C793" s="33"/>
      <c r="D793" s="33"/>
      <c r="E793" s="154"/>
      <c r="F793" s="155"/>
      <c r="G793" s="156"/>
      <c r="H793" s="19" t="str">
        <f t="shared" si="446"/>
        <v/>
      </c>
      <c r="I793" s="157"/>
      <c r="J793" s="19" t="str">
        <f t="shared" si="447"/>
        <v/>
      </c>
      <c r="K793" s="33"/>
      <c r="L793" s="34"/>
      <c r="M793" s="34"/>
      <c r="N793" s="19" t="str">
        <f t="shared" si="448"/>
        <v/>
      </c>
      <c r="O793" s="157"/>
      <c r="P793" s="19" t="str">
        <f t="shared" si="449"/>
        <v/>
      </c>
      <c r="Q793" s="19" t="str">
        <f t="shared" si="450"/>
        <v/>
      </c>
      <c r="R793" s="22"/>
      <c r="S793" s="33"/>
      <c r="T793" s="35" t="str">
        <f>IF(E793="","",Instructions!$B$5)</f>
        <v/>
      </c>
      <c r="U793" s="75" t="str">
        <f>IF(E793="","",Instructions!$C$5)</f>
        <v/>
      </c>
      <c r="V793" s="87" t="str">
        <f t="shared" si="451"/>
        <v/>
      </c>
      <c r="W793" s="72" t="str">
        <f>IF(E793="","",VLOOKUP(D793,Supervisors!$B$9:$F$32,5,FALSE))</f>
        <v/>
      </c>
      <c r="X793" s="72" t="str">
        <f>IF(E793="","",VLOOKUP(D793,Supervisors!$B$9:$G$32,6,FALSE))</f>
        <v/>
      </c>
      <c r="Y793" s="20" t="str">
        <f t="shared" si="452"/>
        <v/>
      </c>
      <c r="Z793" s="20" t="str">
        <f t="shared" si="453"/>
        <v/>
      </c>
      <c r="AA793" s="20" t="str">
        <f t="shared" si="454"/>
        <v/>
      </c>
      <c r="AB793" s="20" t="str">
        <f t="shared" si="455"/>
        <v/>
      </c>
      <c r="AC793" s="20" t="str">
        <f t="shared" si="456"/>
        <v/>
      </c>
      <c r="AD793" s="20" t="str">
        <f t="shared" si="457"/>
        <v/>
      </c>
      <c r="AE793" s="20" t="str">
        <f>IF(E793="","",SUM( INDEX( $H$9, 1) : H793))</f>
        <v/>
      </c>
      <c r="AF793" s="20" t="str">
        <f t="shared" si="458"/>
        <v/>
      </c>
      <c r="AG793" s="20" t="str">
        <f>IF(E793="","",SUM($AF$9:AF793))</f>
        <v/>
      </c>
      <c r="AH793" s="43" t="str">
        <f t="shared" si="459"/>
        <v/>
      </c>
      <c r="AI793" s="20" t="str">
        <f t="shared" si="460"/>
        <v/>
      </c>
      <c r="AJ793" s="20" t="str">
        <f t="shared" si="461"/>
        <v/>
      </c>
      <c r="AK793" s="20" t="str">
        <f t="shared" si="462"/>
        <v/>
      </c>
      <c r="AL793" s="20" t="str">
        <f>IF(E793="","",SUM( INDEX($I$9, 1) : I793))</f>
        <v/>
      </c>
      <c r="AM793" s="20" t="str">
        <f t="shared" si="463"/>
        <v/>
      </c>
      <c r="AN793" s="20" t="str">
        <f>IF(E793="","",SUM( INDEX($AM$9, 1) : AM793))</f>
        <v/>
      </c>
      <c r="AO793" s="43" t="str">
        <f t="shared" si="464"/>
        <v/>
      </c>
      <c r="AP793" s="43" t="str">
        <f t="shared" si="465"/>
        <v/>
      </c>
      <c r="AQ793" s="35" t="str">
        <f t="shared" si="466"/>
        <v/>
      </c>
      <c r="AR793" s="35" t="str">
        <f t="shared" si="467"/>
        <v/>
      </c>
      <c r="AS793" s="35" t="str">
        <f t="shared" si="468"/>
        <v/>
      </c>
      <c r="AT793" s="35" t="str">
        <f t="shared" si="469"/>
        <v/>
      </c>
      <c r="AU793" s="35" t="str">
        <f t="shared" si="470"/>
        <v/>
      </c>
      <c r="AV793" s="35" t="str">
        <f t="shared" si="471"/>
        <v/>
      </c>
      <c r="AW793" s="58" t="str">
        <f t="shared" si="472"/>
        <v/>
      </c>
      <c r="AX793" s="62" t="str">
        <f t="shared" si="473"/>
        <v/>
      </c>
      <c r="AY793" s="62" t="str">
        <f t="shared" si="474"/>
        <v/>
      </c>
      <c r="AZ793" s="62" t="str">
        <f t="shared" si="475"/>
        <v/>
      </c>
      <c r="BA793" s="62" t="str">
        <f t="shared" si="476"/>
        <v/>
      </c>
      <c r="BB793" s="62" t="str">
        <f t="shared" si="477"/>
        <v/>
      </c>
      <c r="BC793" s="62" t="str">
        <f t="shared" si="478"/>
        <v/>
      </c>
      <c r="BD793" s="69" t="str">
        <f t="shared" si="479"/>
        <v/>
      </c>
      <c r="BE793" s="69" t="str">
        <f t="shared" si="480"/>
        <v/>
      </c>
      <c r="BF793" s="69" t="str">
        <f>IF(Z793=Z794,"",SUM(AW$9:AW793)-SUM(BF$9:BF792))</f>
        <v/>
      </c>
      <c r="BG793" s="12">
        <f t="shared" si="445"/>
        <v>785</v>
      </c>
    </row>
    <row r="794" spans="1:59" ht="20.100000000000001" customHeight="1">
      <c r="A794" s="13">
        <f t="shared" si="444"/>
        <v>786</v>
      </c>
      <c r="B794" s="153"/>
      <c r="C794" s="33"/>
      <c r="D794" s="33"/>
      <c r="E794" s="154"/>
      <c r="F794" s="155"/>
      <c r="G794" s="156"/>
      <c r="H794" s="19" t="str">
        <f t="shared" si="446"/>
        <v/>
      </c>
      <c r="I794" s="157"/>
      <c r="J794" s="19" t="str">
        <f t="shared" si="447"/>
        <v/>
      </c>
      <c r="K794" s="33"/>
      <c r="L794" s="34"/>
      <c r="M794" s="34"/>
      <c r="N794" s="19" t="str">
        <f t="shared" si="448"/>
        <v/>
      </c>
      <c r="O794" s="157"/>
      <c r="P794" s="19" t="str">
        <f t="shared" si="449"/>
        <v/>
      </c>
      <c r="Q794" s="19" t="str">
        <f t="shared" si="450"/>
        <v/>
      </c>
      <c r="R794" s="22"/>
      <c r="S794" s="33"/>
      <c r="T794" s="35" t="str">
        <f>IF(E794="","",Instructions!$B$5)</f>
        <v/>
      </c>
      <c r="U794" s="75" t="str">
        <f>IF(E794="","",Instructions!$C$5)</f>
        <v/>
      </c>
      <c r="V794" s="87" t="str">
        <f t="shared" si="451"/>
        <v/>
      </c>
      <c r="W794" s="72" t="str">
        <f>IF(E794="","",VLOOKUP(D794,Supervisors!$B$9:$F$32,5,FALSE))</f>
        <v/>
      </c>
      <c r="X794" s="72" t="str">
        <f>IF(E794="","",VLOOKUP(D794,Supervisors!$B$9:$G$32,6,FALSE))</f>
        <v/>
      </c>
      <c r="Y794" s="20" t="str">
        <f t="shared" si="452"/>
        <v/>
      </c>
      <c r="Z794" s="20" t="str">
        <f t="shared" si="453"/>
        <v/>
      </c>
      <c r="AA794" s="20" t="str">
        <f t="shared" si="454"/>
        <v/>
      </c>
      <c r="AB794" s="20" t="str">
        <f t="shared" si="455"/>
        <v/>
      </c>
      <c r="AC794" s="20" t="str">
        <f t="shared" si="456"/>
        <v/>
      </c>
      <c r="AD794" s="20" t="str">
        <f t="shared" si="457"/>
        <v/>
      </c>
      <c r="AE794" s="20" t="str">
        <f>IF(E794="","",SUM( INDEX( $H$9, 1) : H794))</f>
        <v/>
      </c>
      <c r="AF794" s="20" t="str">
        <f t="shared" si="458"/>
        <v/>
      </c>
      <c r="AG794" s="20" t="str">
        <f>IF(E794="","",SUM($AF$9:AF794))</f>
        <v/>
      </c>
      <c r="AH794" s="43" t="str">
        <f t="shared" si="459"/>
        <v/>
      </c>
      <c r="AI794" s="20" t="str">
        <f t="shared" si="460"/>
        <v/>
      </c>
      <c r="AJ794" s="20" t="str">
        <f t="shared" si="461"/>
        <v/>
      </c>
      <c r="AK794" s="20" t="str">
        <f t="shared" si="462"/>
        <v/>
      </c>
      <c r="AL794" s="20" t="str">
        <f>IF(E794="","",SUM( INDEX($I$9, 1) : I794))</f>
        <v/>
      </c>
      <c r="AM794" s="20" t="str">
        <f t="shared" si="463"/>
        <v/>
      </c>
      <c r="AN794" s="20" t="str">
        <f>IF(E794="","",SUM( INDEX($AM$9, 1) : AM794))</f>
        <v/>
      </c>
      <c r="AO794" s="43" t="str">
        <f t="shared" si="464"/>
        <v/>
      </c>
      <c r="AP794" s="43" t="str">
        <f t="shared" si="465"/>
        <v/>
      </c>
      <c r="AQ794" s="35" t="str">
        <f t="shared" si="466"/>
        <v/>
      </c>
      <c r="AR794" s="35" t="str">
        <f t="shared" si="467"/>
        <v/>
      </c>
      <c r="AS794" s="35" t="str">
        <f t="shared" si="468"/>
        <v/>
      </c>
      <c r="AT794" s="35" t="str">
        <f t="shared" si="469"/>
        <v/>
      </c>
      <c r="AU794" s="35" t="str">
        <f t="shared" si="470"/>
        <v/>
      </c>
      <c r="AV794" s="35" t="str">
        <f t="shared" si="471"/>
        <v/>
      </c>
      <c r="AW794" s="58" t="str">
        <f t="shared" si="472"/>
        <v/>
      </c>
      <c r="AX794" s="62" t="str">
        <f t="shared" si="473"/>
        <v/>
      </c>
      <c r="AY794" s="62" t="str">
        <f t="shared" si="474"/>
        <v/>
      </c>
      <c r="AZ794" s="62" t="str">
        <f t="shared" si="475"/>
        <v/>
      </c>
      <c r="BA794" s="62" t="str">
        <f t="shared" si="476"/>
        <v/>
      </c>
      <c r="BB794" s="62" t="str">
        <f t="shared" si="477"/>
        <v/>
      </c>
      <c r="BC794" s="62" t="str">
        <f t="shared" si="478"/>
        <v/>
      </c>
      <c r="BD794" s="69" t="str">
        <f t="shared" si="479"/>
        <v/>
      </c>
      <c r="BE794" s="69" t="str">
        <f t="shared" si="480"/>
        <v/>
      </c>
      <c r="BF794" s="69" t="str">
        <f>IF(Z794=Z795,"",SUM(AW$9:AW794)-SUM(BF$9:BF793))</f>
        <v/>
      </c>
      <c r="BG794" s="12">
        <f t="shared" si="445"/>
        <v>786</v>
      </c>
    </row>
    <row r="795" spans="1:59" ht="20.100000000000001" customHeight="1">
      <c r="A795" s="13">
        <f t="shared" si="444"/>
        <v>787</v>
      </c>
      <c r="B795" s="153"/>
      <c r="C795" s="33"/>
      <c r="D795" s="33"/>
      <c r="E795" s="154"/>
      <c r="F795" s="155"/>
      <c r="G795" s="156"/>
      <c r="H795" s="19" t="str">
        <f t="shared" si="446"/>
        <v/>
      </c>
      <c r="I795" s="157"/>
      <c r="J795" s="19" t="str">
        <f t="shared" si="447"/>
        <v/>
      </c>
      <c r="K795" s="33"/>
      <c r="L795" s="34"/>
      <c r="M795" s="34"/>
      <c r="N795" s="19" t="str">
        <f t="shared" si="448"/>
        <v/>
      </c>
      <c r="O795" s="157"/>
      <c r="P795" s="19" t="str">
        <f t="shared" si="449"/>
        <v/>
      </c>
      <c r="Q795" s="19" t="str">
        <f t="shared" si="450"/>
        <v/>
      </c>
      <c r="R795" s="22"/>
      <c r="S795" s="33"/>
      <c r="T795" s="35" t="str">
        <f>IF(E795="","",Instructions!$B$5)</f>
        <v/>
      </c>
      <c r="U795" s="75" t="str">
        <f>IF(E795="","",Instructions!$C$5)</f>
        <v/>
      </c>
      <c r="V795" s="87" t="str">
        <f t="shared" si="451"/>
        <v/>
      </c>
      <c r="W795" s="72" t="str">
        <f>IF(E795="","",VLOOKUP(D795,Supervisors!$B$9:$F$32,5,FALSE))</f>
        <v/>
      </c>
      <c r="X795" s="72" t="str">
        <f>IF(E795="","",VLOOKUP(D795,Supervisors!$B$9:$G$32,6,FALSE))</f>
        <v/>
      </c>
      <c r="Y795" s="20" t="str">
        <f t="shared" si="452"/>
        <v/>
      </c>
      <c r="Z795" s="20" t="str">
        <f t="shared" si="453"/>
        <v/>
      </c>
      <c r="AA795" s="20" t="str">
        <f t="shared" si="454"/>
        <v/>
      </c>
      <c r="AB795" s="20" t="str">
        <f t="shared" si="455"/>
        <v/>
      </c>
      <c r="AC795" s="20" t="str">
        <f t="shared" si="456"/>
        <v/>
      </c>
      <c r="AD795" s="20" t="str">
        <f t="shared" si="457"/>
        <v/>
      </c>
      <c r="AE795" s="20" t="str">
        <f>IF(E795="","",SUM( INDEX( $H$9, 1) : H795))</f>
        <v/>
      </c>
      <c r="AF795" s="20" t="str">
        <f t="shared" si="458"/>
        <v/>
      </c>
      <c r="AG795" s="20" t="str">
        <f>IF(E795="","",SUM($AF$9:AF795))</f>
        <v/>
      </c>
      <c r="AH795" s="43" t="str">
        <f t="shared" si="459"/>
        <v/>
      </c>
      <c r="AI795" s="20" t="str">
        <f t="shared" si="460"/>
        <v/>
      </c>
      <c r="AJ795" s="20" t="str">
        <f t="shared" si="461"/>
        <v/>
      </c>
      <c r="AK795" s="20" t="str">
        <f t="shared" si="462"/>
        <v/>
      </c>
      <c r="AL795" s="20" t="str">
        <f>IF(E795="","",SUM( INDEX($I$9, 1) : I795))</f>
        <v/>
      </c>
      <c r="AM795" s="20" t="str">
        <f t="shared" si="463"/>
        <v/>
      </c>
      <c r="AN795" s="20" t="str">
        <f>IF(E795="","",SUM( INDEX($AM$9, 1) : AM795))</f>
        <v/>
      </c>
      <c r="AO795" s="43" t="str">
        <f t="shared" si="464"/>
        <v/>
      </c>
      <c r="AP795" s="43" t="str">
        <f t="shared" si="465"/>
        <v/>
      </c>
      <c r="AQ795" s="35" t="str">
        <f t="shared" si="466"/>
        <v/>
      </c>
      <c r="AR795" s="35" t="str">
        <f t="shared" si="467"/>
        <v/>
      </c>
      <c r="AS795" s="35" t="str">
        <f t="shared" si="468"/>
        <v/>
      </c>
      <c r="AT795" s="35" t="str">
        <f t="shared" si="469"/>
        <v/>
      </c>
      <c r="AU795" s="35" t="str">
        <f t="shared" si="470"/>
        <v/>
      </c>
      <c r="AV795" s="35" t="str">
        <f t="shared" si="471"/>
        <v/>
      </c>
      <c r="AW795" s="58" t="str">
        <f t="shared" si="472"/>
        <v/>
      </c>
      <c r="AX795" s="62" t="str">
        <f t="shared" si="473"/>
        <v/>
      </c>
      <c r="AY795" s="62" t="str">
        <f t="shared" si="474"/>
        <v/>
      </c>
      <c r="AZ795" s="62" t="str">
        <f t="shared" si="475"/>
        <v/>
      </c>
      <c r="BA795" s="62" t="str">
        <f t="shared" si="476"/>
        <v/>
      </c>
      <c r="BB795" s="62" t="str">
        <f t="shared" si="477"/>
        <v/>
      </c>
      <c r="BC795" s="62" t="str">
        <f t="shared" si="478"/>
        <v/>
      </c>
      <c r="BD795" s="69" t="str">
        <f t="shared" si="479"/>
        <v/>
      </c>
      <c r="BE795" s="69" t="str">
        <f t="shared" si="480"/>
        <v/>
      </c>
      <c r="BF795" s="69" t="str">
        <f>IF(Z795=Z796,"",SUM(AW$9:AW795)-SUM(BF$9:BF794))</f>
        <v/>
      </c>
      <c r="BG795" s="12">
        <f t="shared" si="445"/>
        <v>787</v>
      </c>
    </row>
    <row r="796" spans="1:59" ht="20.100000000000001" customHeight="1">
      <c r="A796" s="13">
        <f t="shared" si="444"/>
        <v>788</v>
      </c>
      <c r="B796" s="153"/>
      <c r="C796" s="33"/>
      <c r="D796" s="33"/>
      <c r="E796" s="154"/>
      <c r="F796" s="155"/>
      <c r="G796" s="156"/>
      <c r="H796" s="19" t="str">
        <f t="shared" si="446"/>
        <v/>
      </c>
      <c r="I796" s="157"/>
      <c r="J796" s="19" t="str">
        <f t="shared" si="447"/>
        <v/>
      </c>
      <c r="K796" s="33"/>
      <c r="L796" s="34"/>
      <c r="M796" s="34"/>
      <c r="N796" s="19" t="str">
        <f t="shared" si="448"/>
        <v/>
      </c>
      <c r="O796" s="157"/>
      <c r="P796" s="19" t="str">
        <f t="shared" si="449"/>
        <v/>
      </c>
      <c r="Q796" s="19" t="str">
        <f t="shared" si="450"/>
        <v/>
      </c>
      <c r="R796" s="22"/>
      <c r="S796" s="33"/>
      <c r="T796" s="35" t="str">
        <f>IF(E796="","",Instructions!$B$5)</f>
        <v/>
      </c>
      <c r="U796" s="75" t="str">
        <f>IF(E796="","",Instructions!$C$5)</f>
        <v/>
      </c>
      <c r="V796" s="87" t="str">
        <f t="shared" si="451"/>
        <v/>
      </c>
      <c r="W796" s="72" t="str">
        <f>IF(E796="","",VLOOKUP(D796,Supervisors!$B$9:$F$32,5,FALSE))</f>
        <v/>
      </c>
      <c r="X796" s="72" t="str">
        <f>IF(E796="","",VLOOKUP(D796,Supervisors!$B$9:$G$32,6,FALSE))</f>
        <v/>
      </c>
      <c r="Y796" s="20" t="str">
        <f t="shared" si="452"/>
        <v/>
      </c>
      <c r="Z796" s="20" t="str">
        <f t="shared" si="453"/>
        <v/>
      </c>
      <c r="AA796" s="20" t="str">
        <f t="shared" si="454"/>
        <v/>
      </c>
      <c r="AB796" s="20" t="str">
        <f t="shared" si="455"/>
        <v/>
      </c>
      <c r="AC796" s="20" t="str">
        <f t="shared" si="456"/>
        <v/>
      </c>
      <c r="AD796" s="20" t="str">
        <f t="shared" si="457"/>
        <v/>
      </c>
      <c r="AE796" s="20" t="str">
        <f>IF(E796="","",SUM( INDEX( $H$9, 1) : H796))</f>
        <v/>
      </c>
      <c r="AF796" s="20" t="str">
        <f t="shared" si="458"/>
        <v/>
      </c>
      <c r="AG796" s="20" t="str">
        <f>IF(E796="","",SUM($AF$9:AF796))</f>
        <v/>
      </c>
      <c r="AH796" s="43" t="str">
        <f t="shared" si="459"/>
        <v/>
      </c>
      <c r="AI796" s="20" t="str">
        <f t="shared" si="460"/>
        <v/>
      </c>
      <c r="AJ796" s="20" t="str">
        <f t="shared" si="461"/>
        <v/>
      </c>
      <c r="AK796" s="20" t="str">
        <f t="shared" si="462"/>
        <v/>
      </c>
      <c r="AL796" s="20" t="str">
        <f>IF(E796="","",SUM( INDEX($I$9, 1) : I796))</f>
        <v/>
      </c>
      <c r="AM796" s="20" t="str">
        <f t="shared" si="463"/>
        <v/>
      </c>
      <c r="AN796" s="20" t="str">
        <f>IF(E796="","",SUM( INDEX($AM$9, 1) : AM796))</f>
        <v/>
      </c>
      <c r="AO796" s="43" t="str">
        <f t="shared" si="464"/>
        <v/>
      </c>
      <c r="AP796" s="43" t="str">
        <f t="shared" si="465"/>
        <v/>
      </c>
      <c r="AQ796" s="35" t="str">
        <f t="shared" si="466"/>
        <v/>
      </c>
      <c r="AR796" s="35" t="str">
        <f t="shared" si="467"/>
        <v/>
      </c>
      <c r="AS796" s="35" t="str">
        <f t="shared" si="468"/>
        <v/>
      </c>
      <c r="AT796" s="35" t="str">
        <f t="shared" si="469"/>
        <v/>
      </c>
      <c r="AU796" s="35" t="str">
        <f t="shared" si="470"/>
        <v/>
      </c>
      <c r="AV796" s="35" t="str">
        <f t="shared" si="471"/>
        <v/>
      </c>
      <c r="AW796" s="58" t="str">
        <f t="shared" si="472"/>
        <v/>
      </c>
      <c r="AX796" s="62" t="str">
        <f t="shared" si="473"/>
        <v/>
      </c>
      <c r="AY796" s="62" t="str">
        <f t="shared" si="474"/>
        <v/>
      </c>
      <c r="AZ796" s="62" t="str">
        <f t="shared" si="475"/>
        <v/>
      </c>
      <c r="BA796" s="62" t="str">
        <f t="shared" si="476"/>
        <v/>
      </c>
      <c r="BB796" s="62" t="str">
        <f t="shared" si="477"/>
        <v/>
      </c>
      <c r="BC796" s="62" t="str">
        <f t="shared" si="478"/>
        <v/>
      </c>
      <c r="BD796" s="69" t="str">
        <f t="shared" si="479"/>
        <v/>
      </c>
      <c r="BE796" s="69" t="str">
        <f t="shared" si="480"/>
        <v/>
      </c>
      <c r="BF796" s="69" t="str">
        <f>IF(Z796=Z797,"",SUM(AW$9:AW796)-SUM(BF$9:BF795))</f>
        <v/>
      </c>
      <c r="BG796" s="12">
        <f t="shared" si="445"/>
        <v>788</v>
      </c>
    </row>
    <row r="797" spans="1:59" ht="20.100000000000001" customHeight="1">
      <c r="A797" s="13">
        <f t="shared" si="444"/>
        <v>789</v>
      </c>
      <c r="B797" s="153"/>
      <c r="C797" s="33"/>
      <c r="D797" s="33"/>
      <c r="E797" s="154"/>
      <c r="F797" s="155"/>
      <c r="G797" s="156"/>
      <c r="H797" s="19" t="str">
        <f t="shared" si="446"/>
        <v/>
      </c>
      <c r="I797" s="157"/>
      <c r="J797" s="19" t="str">
        <f t="shared" si="447"/>
        <v/>
      </c>
      <c r="K797" s="33"/>
      <c r="L797" s="34"/>
      <c r="M797" s="34"/>
      <c r="N797" s="19" t="str">
        <f t="shared" si="448"/>
        <v/>
      </c>
      <c r="O797" s="157"/>
      <c r="P797" s="19" t="str">
        <f t="shared" si="449"/>
        <v/>
      </c>
      <c r="Q797" s="19" t="str">
        <f t="shared" si="450"/>
        <v/>
      </c>
      <c r="R797" s="22"/>
      <c r="S797" s="33"/>
      <c r="T797" s="35" t="str">
        <f>IF(E797="","",Instructions!$B$5)</f>
        <v/>
      </c>
      <c r="U797" s="75" t="str">
        <f>IF(E797="","",Instructions!$C$5)</f>
        <v/>
      </c>
      <c r="V797" s="87" t="str">
        <f t="shared" si="451"/>
        <v/>
      </c>
      <c r="W797" s="72" t="str">
        <f>IF(E797="","",VLOOKUP(D797,Supervisors!$B$9:$F$32,5,FALSE))</f>
        <v/>
      </c>
      <c r="X797" s="72" t="str">
        <f>IF(E797="","",VLOOKUP(D797,Supervisors!$B$9:$G$32,6,FALSE))</f>
        <v/>
      </c>
      <c r="Y797" s="20" t="str">
        <f t="shared" si="452"/>
        <v/>
      </c>
      <c r="Z797" s="20" t="str">
        <f t="shared" si="453"/>
        <v/>
      </c>
      <c r="AA797" s="20" t="str">
        <f t="shared" si="454"/>
        <v/>
      </c>
      <c r="AB797" s="20" t="str">
        <f t="shared" si="455"/>
        <v/>
      </c>
      <c r="AC797" s="20" t="str">
        <f t="shared" si="456"/>
        <v/>
      </c>
      <c r="AD797" s="20" t="str">
        <f t="shared" si="457"/>
        <v/>
      </c>
      <c r="AE797" s="20" t="str">
        <f>IF(E797="","",SUM( INDEX( $H$9, 1) : H797))</f>
        <v/>
      </c>
      <c r="AF797" s="20" t="str">
        <f t="shared" si="458"/>
        <v/>
      </c>
      <c r="AG797" s="20" t="str">
        <f>IF(E797="","",SUM($AF$9:AF797))</f>
        <v/>
      </c>
      <c r="AH797" s="43" t="str">
        <f t="shared" si="459"/>
        <v/>
      </c>
      <c r="AI797" s="20" t="str">
        <f t="shared" si="460"/>
        <v/>
      </c>
      <c r="AJ797" s="20" t="str">
        <f t="shared" si="461"/>
        <v/>
      </c>
      <c r="AK797" s="20" t="str">
        <f t="shared" si="462"/>
        <v/>
      </c>
      <c r="AL797" s="20" t="str">
        <f>IF(E797="","",SUM( INDEX($I$9, 1) : I797))</f>
        <v/>
      </c>
      <c r="AM797" s="20" t="str">
        <f t="shared" si="463"/>
        <v/>
      </c>
      <c r="AN797" s="20" t="str">
        <f>IF(E797="","",SUM( INDEX($AM$9, 1) : AM797))</f>
        <v/>
      </c>
      <c r="AO797" s="43" t="str">
        <f t="shared" si="464"/>
        <v/>
      </c>
      <c r="AP797" s="43" t="str">
        <f t="shared" si="465"/>
        <v/>
      </c>
      <c r="AQ797" s="35" t="str">
        <f t="shared" si="466"/>
        <v/>
      </c>
      <c r="AR797" s="35" t="str">
        <f t="shared" si="467"/>
        <v/>
      </c>
      <c r="AS797" s="35" t="str">
        <f t="shared" si="468"/>
        <v/>
      </c>
      <c r="AT797" s="35" t="str">
        <f t="shared" si="469"/>
        <v/>
      </c>
      <c r="AU797" s="35" t="str">
        <f t="shared" si="470"/>
        <v/>
      </c>
      <c r="AV797" s="35" t="str">
        <f t="shared" si="471"/>
        <v/>
      </c>
      <c r="AW797" s="58" t="str">
        <f t="shared" si="472"/>
        <v/>
      </c>
      <c r="AX797" s="62" t="str">
        <f t="shared" si="473"/>
        <v/>
      </c>
      <c r="AY797" s="62" t="str">
        <f t="shared" si="474"/>
        <v/>
      </c>
      <c r="AZ797" s="62" t="str">
        <f t="shared" si="475"/>
        <v/>
      </c>
      <c r="BA797" s="62" t="str">
        <f t="shared" si="476"/>
        <v/>
      </c>
      <c r="BB797" s="62" t="str">
        <f t="shared" si="477"/>
        <v/>
      </c>
      <c r="BC797" s="62" t="str">
        <f t="shared" si="478"/>
        <v/>
      </c>
      <c r="BD797" s="69" t="str">
        <f t="shared" si="479"/>
        <v/>
      </c>
      <c r="BE797" s="69" t="str">
        <f t="shared" si="480"/>
        <v/>
      </c>
      <c r="BF797" s="69" t="str">
        <f>IF(Z797=Z798,"",SUM(AW$9:AW797)-SUM(BF$9:BF796))</f>
        <v/>
      </c>
      <c r="BG797" s="12">
        <f t="shared" si="445"/>
        <v>789</v>
      </c>
    </row>
    <row r="798" spans="1:59" ht="20.100000000000001" customHeight="1">
      <c r="A798" s="13">
        <f t="shared" si="444"/>
        <v>790</v>
      </c>
      <c r="B798" s="153"/>
      <c r="C798" s="33"/>
      <c r="D798" s="33"/>
      <c r="E798" s="154"/>
      <c r="F798" s="155"/>
      <c r="G798" s="156"/>
      <c r="H798" s="19" t="str">
        <f t="shared" si="446"/>
        <v/>
      </c>
      <c r="I798" s="157"/>
      <c r="J798" s="19" t="str">
        <f t="shared" si="447"/>
        <v/>
      </c>
      <c r="K798" s="33"/>
      <c r="L798" s="34"/>
      <c r="M798" s="34"/>
      <c r="N798" s="19" t="str">
        <f t="shared" si="448"/>
        <v/>
      </c>
      <c r="O798" s="157"/>
      <c r="P798" s="19" t="str">
        <f t="shared" si="449"/>
        <v/>
      </c>
      <c r="Q798" s="19" t="str">
        <f t="shared" si="450"/>
        <v/>
      </c>
      <c r="R798" s="22"/>
      <c r="S798" s="33"/>
      <c r="T798" s="35" t="str">
        <f>IF(E798="","",Instructions!$B$5)</f>
        <v/>
      </c>
      <c r="U798" s="75" t="str">
        <f>IF(E798="","",Instructions!$C$5)</f>
        <v/>
      </c>
      <c r="V798" s="87" t="str">
        <f t="shared" si="451"/>
        <v/>
      </c>
      <c r="W798" s="72" t="str">
        <f>IF(E798="","",VLOOKUP(D798,Supervisors!$B$9:$F$32,5,FALSE))</f>
        <v/>
      </c>
      <c r="X798" s="72" t="str">
        <f>IF(E798="","",VLOOKUP(D798,Supervisors!$B$9:$G$32,6,FALSE))</f>
        <v/>
      </c>
      <c r="Y798" s="20" t="str">
        <f t="shared" si="452"/>
        <v/>
      </c>
      <c r="Z798" s="20" t="str">
        <f t="shared" si="453"/>
        <v/>
      </c>
      <c r="AA798" s="20" t="str">
        <f t="shared" si="454"/>
        <v/>
      </c>
      <c r="AB798" s="20" t="str">
        <f t="shared" si="455"/>
        <v/>
      </c>
      <c r="AC798" s="20" t="str">
        <f t="shared" si="456"/>
        <v/>
      </c>
      <c r="AD798" s="20" t="str">
        <f t="shared" si="457"/>
        <v/>
      </c>
      <c r="AE798" s="20" t="str">
        <f>IF(E798="","",SUM( INDEX( $H$9, 1) : H798))</f>
        <v/>
      </c>
      <c r="AF798" s="20" t="str">
        <f t="shared" si="458"/>
        <v/>
      </c>
      <c r="AG798" s="20" t="str">
        <f>IF(E798="","",SUM($AF$9:AF798))</f>
        <v/>
      </c>
      <c r="AH798" s="43" t="str">
        <f t="shared" si="459"/>
        <v/>
      </c>
      <c r="AI798" s="20" t="str">
        <f t="shared" si="460"/>
        <v/>
      </c>
      <c r="AJ798" s="20" t="str">
        <f t="shared" si="461"/>
        <v/>
      </c>
      <c r="AK798" s="20" t="str">
        <f t="shared" si="462"/>
        <v/>
      </c>
      <c r="AL798" s="20" t="str">
        <f>IF(E798="","",SUM( INDEX($I$9, 1) : I798))</f>
        <v/>
      </c>
      <c r="AM798" s="20" t="str">
        <f t="shared" si="463"/>
        <v/>
      </c>
      <c r="AN798" s="20" t="str">
        <f>IF(E798="","",SUM( INDEX($AM$9, 1) : AM798))</f>
        <v/>
      </c>
      <c r="AO798" s="43" t="str">
        <f t="shared" si="464"/>
        <v/>
      </c>
      <c r="AP798" s="43" t="str">
        <f t="shared" si="465"/>
        <v/>
      </c>
      <c r="AQ798" s="35" t="str">
        <f t="shared" si="466"/>
        <v/>
      </c>
      <c r="AR798" s="35" t="str">
        <f t="shared" si="467"/>
        <v/>
      </c>
      <c r="AS798" s="35" t="str">
        <f t="shared" si="468"/>
        <v/>
      </c>
      <c r="AT798" s="35" t="str">
        <f t="shared" si="469"/>
        <v/>
      </c>
      <c r="AU798" s="35" t="str">
        <f t="shared" si="470"/>
        <v/>
      </c>
      <c r="AV798" s="35" t="str">
        <f t="shared" si="471"/>
        <v/>
      </c>
      <c r="AW798" s="58" t="str">
        <f t="shared" si="472"/>
        <v/>
      </c>
      <c r="AX798" s="62" t="str">
        <f t="shared" si="473"/>
        <v/>
      </c>
      <c r="AY798" s="62" t="str">
        <f t="shared" si="474"/>
        <v/>
      </c>
      <c r="AZ798" s="62" t="str">
        <f t="shared" si="475"/>
        <v/>
      </c>
      <c r="BA798" s="62" t="str">
        <f t="shared" si="476"/>
        <v/>
      </c>
      <c r="BB798" s="62" t="str">
        <f t="shared" si="477"/>
        <v/>
      </c>
      <c r="BC798" s="62" t="str">
        <f t="shared" si="478"/>
        <v/>
      </c>
      <c r="BD798" s="69" t="str">
        <f t="shared" si="479"/>
        <v/>
      </c>
      <c r="BE798" s="69" t="str">
        <f t="shared" si="480"/>
        <v/>
      </c>
      <c r="BF798" s="69" t="str">
        <f>IF(Z798=Z799,"",SUM(AW$9:AW798)-SUM(BF$9:BF797))</f>
        <v/>
      </c>
      <c r="BG798" s="12">
        <f t="shared" si="445"/>
        <v>790</v>
      </c>
    </row>
    <row r="799" spans="1:59" ht="20.100000000000001" customHeight="1">
      <c r="A799" s="13">
        <f t="shared" si="444"/>
        <v>791</v>
      </c>
      <c r="B799" s="153"/>
      <c r="C799" s="33"/>
      <c r="D799" s="33"/>
      <c r="E799" s="154"/>
      <c r="F799" s="155"/>
      <c r="G799" s="156"/>
      <c r="H799" s="19" t="str">
        <f t="shared" si="446"/>
        <v/>
      </c>
      <c r="I799" s="157"/>
      <c r="J799" s="19" t="str">
        <f t="shared" si="447"/>
        <v/>
      </c>
      <c r="K799" s="33"/>
      <c r="L799" s="34"/>
      <c r="M799" s="34"/>
      <c r="N799" s="19" t="str">
        <f t="shared" si="448"/>
        <v/>
      </c>
      <c r="O799" s="157"/>
      <c r="P799" s="19" t="str">
        <f t="shared" si="449"/>
        <v/>
      </c>
      <c r="Q799" s="19" t="str">
        <f t="shared" si="450"/>
        <v/>
      </c>
      <c r="R799" s="22"/>
      <c r="S799" s="33"/>
      <c r="T799" s="35" t="str">
        <f>IF(E799="","",Instructions!$B$5)</f>
        <v/>
      </c>
      <c r="U799" s="75" t="str">
        <f>IF(E799="","",Instructions!$C$5)</f>
        <v/>
      </c>
      <c r="V799" s="87" t="str">
        <f t="shared" si="451"/>
        <v/>
      </c>
      <c r="W799" s="72" t="str">
        <f>IF(E799="","",VLOOKUP(D799,Supervisors!$B$9:$F$32,5,FALSE))</f>
        <v/>
      </c>
      <c r="X799" s="72" t="str">
        <f>IF(E799="","",VLOOKUP(D799,Supervisors!$B$9:$G$32,6,FALSE))</f>
        <v/>
      </c>
      <c r="Y799" s="20" t="str">
        <f t="shared" si="452"/>
        <v/>
      </c>
      <c r="Z799" s="20" t="str">
        <f t="shared" si="453"/>
        <v/>
      </c>
      <c r="AA799" s="20" t="str">
        <f t="shared" si="454"/>
        <v/>
      </c>
      <c r="AB799" s="20" t="str">
        <f t="shared" si="455"/>
        <v/>
      </c>
      <c r="AC799" s="20" t="str">
        <f t="shared" si="456"/>
        <v/>
      </c>
      <c r="AD799" s="20" t="str">
        <f t="shared" si="457"/>
        <v/>
      </c>
      <c r="AE799" s="20" t="str">
        <f>IF(E799="","",SUM( INDEX( $H$9, 1) : H799))</f>
        <v/>
      </c>
      <c r="AF799" s="20" t="str">
        <f t="shared" si="458"/>
        <v/>
      </c>
      <c r="AG799" s="20" t="str">
        <f>IF(E799="","",SUM($AF$9:AF799))</f>
        <v/>
      </c>
      <c r="AH799" s="43" t="str">
        <f t="shared" si="459"/>
        <v/>
      </c>
      <c r="AI799" s="20" t="str">
        <f t="shared" si="460"/>
        <v/>
      </c>
      <c r="AJ799" s="20" t="str">
        <f t="shared" si="461"/>
        <v/>
      </c>
      <c r="AK799" s="20" t="str">
        <f t="shared" si="462"/>
        <v/>
      </c>
      <c r="AL799" s="20" t="str">
        <f>IF(E799="","",SUM( INDEX($I$9, 1) : I799))</f>
        <v/>
      </c>
      <c r="AM799" s="20" t="str">
        <f t="shared" si="463"/>
        <v/>
      </c>
      <c r="AN799" s="20" t="str">
        <f>IF(E799="","",SUM( INDEX($AM$9, 1) : AM799))</f>
        <v/>
      </c>
      <c r="AO799" s="43" t="str">
        <f t="shared" si="464"/>
        <v/>
      </c>
      <c r="AP799" s="43" t="str">
        <f t="shared" si="465"/>
        <v/>
      </c>
      <c r="AQ799" s="35" t="str">
        <f t="shared" si="466"/>
        <v/>
      </c>
      <c r="AR799" s="35" t="str">
        <f t="shared" si="467"/>
        <v/>
      </c>
      <c r="AS799" s="35" t="str">
        <f t="shared" si="468"/>
        <v/>
      </c>
      <c r="AT799" s="35" t="str">
        <f t="shared" si="469"/>
        <v/>
      </c>
      <c r="AU799" s="35" t="str">
        <f t="shared" si="470"/>
        <v/>
      </c>
      <c r="AV799" s="35" t="str">
        <f t="shared" si="471"/>
        <v/>
      </c>
      <c r="AW799" s="58" t="str">
        <f t="shared" si="472"/>
        <v/>
      </c>
      <c r="AX799" s="62" t="str">
        <f t="shared" si="473"/>
        <v/>
      </c>
      <c r="AY799" s="62" t="str">
        <f t="shared" si="474"/>
        <v/>
      </c>
      <c r="AZ799" s="62" t="str">
        <f t="shared" si="475"/>
        <v/>
      </c>
      <c r="BA799" s="62" t="str">
        <f t="shared" si="476"/>
        <v/>
      </c>
      <c r="BB799" s="62" t="str">
        <f t="shared" si="477"/>
        <v/>
      </c>
      <c r="BC799" s="62" t="str">
        <f t="shared" si="478"/>
        <v/>
      </c>
      <c r="BD799" s="69" t="str">
        <f t="shared" si="479"/>
        <v/>
      </c>
      <c r="BE799" s="69" t="str">
        <f t="shared" si="480"/>
        <v/>
      </c>
      <c r="BF799" s="69" t="str">
        <f>IF(Z799=Z800,"",SUM(AW$9:AW799)-SUM(BF$9:BF798))</f>
        <v/>
      </c>
      <c r="BG799" s="12">
        <f t="shared" si="445"/>
        <v>791</v>
      </c>
    </row>
    <row r="800" spans="1:59" ht="20.100000000000001" customHeight="1">
      <c r="A800" s="13">
        <f t="shared" si="444"/>
        <v>792</v>
      </c>
      <c r="B800" s="153"/>
      <c r="C800" s="33"/>
      <c r="D800" s="33"/>
      <c r="E800" s="154"/>
      <c r="F800" s="155"/>
      <c r="G800" s="156"/>
      <c r="H800" s="19" t="str">
        <f t="shared" si="446"/>
        <v/>
      </c>
      <c r="I800" s="157"/>
      <c r="J800" s="19" t="str">
        <f t="shared" si="447"/>
        <v/>
      </c>
      <c r="K800" s="33"/>
      <c r="L800" s="34"/>
      <c r="M800" s="34"/>
      <c r="N800" s="19" t="str">
        <f t="shared" si="448"/>
        <v/>
      </c>
      <c r="O800" s="157"/>
      <c r="P800" s="19" t="str">
        <f t="shared" si="449"/>
        <v/>
      </c>
      <c r="Q800" s="19" t="str">
        <f t="shared" si="450"/>
        <v/>
      </c>
      <c r="R800" s="22"/>
      <c r="S800" s="33"/>
      <c r="T800" s="35" t="str">
        <f>IF(E800="","",Instructions!$B$5)</f>
        <v/>
      </c>
      <c r="U800" s="75" t="str">
        <f>IF(E800="","",Instructions!$C$5)</f>
        <v/>
      </c>
      <c r="V800" s="87" t="str">
        <f t="shared" si="451"/>
        <v/>
      </c>
      <c r="W800" s="72" t="str">
        <f>IF(E800="","",VLOOKUP(D800,Supervisors!$B$9:$F$32,5,FALSE))</f>
        <v/>
      </c>
      <c r="X800" s="72" t="str">
        <f>IF(E800="","",VLOOKUP(D800,Supervisors!$B$9:$G$32,6,FALSE))</f>
        <v/>
      </c>
      <c r="Y800" s="20" t="str">
        <f t="shared" si="452"/>
        <v/>
      </c>
      <c r="Z800" s="20" t="str">
        <f t="shared" si="453"/>
        <v/>
      </c>
      <c r="AA800" s="20" t="str">
        <f t="shared" si="454"/>
        <v/>
      </c>
      <c r="AB800" s="20" t="str">
        <f t="shared" si="455"/>
        <v/>
      </c>
      <c r="AC800" s="20" t="str">
        <f t="shared" si="456"/>
        <v/>
      </c>
      <c r="AD800" s="20" t="str">
        <f t="shared" si="457"/>
        <v/>
      </c>
      <c r="AE800" s="20" t="str">
        <f>IF(E800="","",SUM( INDEX( $H$9, 1) : H800))</f>
        <v/>
      </c>
      <c r="AF800" s="20" t="str">
        <f t="shared" si="458"/>
        <v/>
      </c>
      <c r="AG800" s="20" t="str">
        <f>IF(E800="","",SUM($AF$9:AF800))</f>
        <v/>
      </c>
      <c r="AH800" s="43" t="str">
        <f t="shared" si="459"/>
        <v/>
      </c>
      <c r="AI800" s="20" t="str">
        <f t="shared" si="460"/>
        <v/>
      </c>
      <c r="AJ800" s="20" t="str">
        <f t="shared" si="461"/>
        <v/>
      </c>
      <c r="AK800" s="20" t="str">
        <f t="shared" si="462"/>
        <v/>
      </c>
      <c r="AL800" s="20" t="str">
        <f>IF(E800="","",SUM( INDEX($I$9, 1) : I800))</f>
        <v/>
      </c>
      <c r="AM800" s="20" t="str">
        <f t="shared" si="463"/>
        <v/>
      </c>
      <c r="AN800" s="20" t="str">
        <f>IF(E800="","",SUM( INDEX($AM$9, 1) : AM800))</f>
        <v/>
      </c>
      <c r="AO800" s="43" t="str">
        <f t="shared" si="464"/>
        <v/>
      </c>
      <c r="AP800" s="43" t="str">
        <f t="shared" si="465"/>
        <v/>
      </c>
      <c r="AQ800" s="35" t="str">
        <f t="shared" si="466"/>
        <v/>
      </c>
      <c r="AR800" s="35" t="str">
        <f t="shared" si="467"/>
        <v/>
      </c>
      <c r="AS800" s="35" t="str">
        <f t="shared" si="468"/>
        <v/>
      </c>
      <c r="AT800" s="35" t="str">
        <f t="shared" si="469"/>
        <v/>
      </c>
      <c r="AU800" s="35" t="str">
        <f t="shared" si="470"/>
        <v/>
      </c>
      <c r="AV800" s="35" t="str">
        <f t="shared" si="471"/>
        <v/>
      </c>
      <c r="AW800" s="58" t="str">
        <f t="shared" si="472"/>
        <v/>
      </c>
      <c r="AX800" s="62" t="str">
        <f t="shared" si="473"/>
        <v/>
      </c>
      <c r="AY800" s="62" t="str">
        <f t="shared" si="474"/>
        <v/>
      </c>
      <c r="AZ800" s="62" t="str">
        <f t="shared" si="475"/>
        <v/>
      </c>
      <c r="BA800" s="62" t="str">
        <f t="shared" si="476"/>
        <v/>
      </c>
      <c r="BB800" s="62" t="str">
        <f t="shared" si="477"/>
        <v/>
      </c>
      <c r="BC800" s="62" t="str">
        <f t="shared" si="478"/>
        <v/>
      </c>
      <c r="BD800" s="69" t="str">
        <f t="shared" si="479"/>
        <v/>
      </c>
      <c r="BE800" s="69" t="str">
        <f t="shared" si="480"/>
        <v/>
      </c>
      <c r="BF800" s="69" t="str">
        <f>IF(Z800=Z801,"",SUM(AW$9:AW800)-SUM(BF$9:BF799))</f>
        <v/>
      </c>
      <c r="BG800" s="12">
        <f t="shared" si="445"/>
        <v>792</v>
      </c>
    </row>
    <row r="801" spans="1:59" ht="20.100000000000001" customHeight="1">
      <c r="A801" s="13">
        <f t="shared" si="444"/>
        <v>793</v>
      </c>
      <c r="B801" s="153"/>
      <c r="C801" s="33"/>
      <c r="D801" s="33"/>
      <c r="E801" s="154"/>
      <c r="F801" s="155"/>
      <c r="G801" s="156"/>
      <c r="H801" s="19" t="str">
        <f t="shared" si="446"/>
        <v/>
      </c>
      <c r="I801" s="157"/>
      <c r="J801" s="19" t="str">
        <f t="shared" si="447"/>
        <v/>
      </c>
      <c r="K801" s="33"/>
      <c r="L801" s="34"/>
      <c r="M801" s="34"/>
      <c r="N801" s="19" t="str">
        <f t="shared" si="448"/>
        <v/>
      </c>
      <c r="O801" s="157"/>
      <c r="P801" s="19" t="str">
        <f t="shared" si="449"/>
        <v/>
      </c>
      <c r="Q801" s="19" t="str">
        <f t="shared" si="450"/>
        <v/>
      </c>
      <c r="R801" s="22"/>
      <c r="S801" s="33"/>
      <c r="T801" s="35" t="str">
        <f>IF(E801="","",Instructions!$B$5)</f>
        <v/>
      </c>
      <c r="U801" s="75" t="str">
        <f>IF(E801="","",Instructions!$C$5)</f>
        <v/>
      </c>
      <c r="V801" s="87" t="str">
        <f t="shared" si="451"/>
        <v/>
      </c>
      <c r="W801" s="72" t="str">
        <f>IF(E801="","",VLOOKUP(D801,Supervisors!$B$9:$F$32,5,FALSE))</f>
        <v/>
      </c>
      <c r="X801" s="72" t="str">
        <f>IF(E801="","",VLOOKUP(D801,Supervisors!$B$9:$G$32,6,FALSE))</f>
        <v/>
      </c>
      <c r="Y801" s="20" t="str">
        <f t="shared" si="452"/>
        <v/>
      </c>
      <c r="Z801" s="20" t="str">
        <f t="shared" si="453"/>
        <v/>
      </c>
      <c r="AA801" s="20" t="str">
        <f t="shared" si="454"/>
        <v/>
      </c>
      <c r="AB801" s="20" t="str">
        <f t="shared" si="455"/>
        <v/>
      </c>
      <c r="AC801" s="20" t="str">
        <f t="shared" si="456"/>
        <v/>
      </c>
      <c r="AD801" s="20" t="str">
        <f t="shared" si="457"/>
        <v/>
      </c>
      <c r="AE801" s="20" t="str">
        <f>IF(E801="","",SUM( INDEX( $H$9, 1) : H801))</f>
        <v/>
      </c>
      <c r="AF801" s="20" t="str">
        <f t="shared" si="458"/>
        <v/>
      </c>
      <c r="AG801" s="20" t="str">
        <f>IF(E801="","",SUM($AF$9:AF801))</f>
        <v/>
      </c>
      <c r="AH801" s="43" t="str">
        <f t="shared" si="459"/>
        <v/>
      </c>
      <c r="AI801" s="20" t="str">
        <f t="shared" si="460"/>
        <v/>
      </c>
      <c r="AJ801" s="20" t="str">
        <f t="shared" si="461"/>
        <v/>
      </c>
      <c r="AK801" s="20" t="str">
        <f t="shared" si="462"/>
        <v/>
      </c>
      <c r="AL801" s="20" t="str">
        <f>IF(E801="","",SUM( INDEX($I$9, 1) : I801))</f>
        <v/>
      </c>
      <c r="AM801" s="20" t="str">
        <f t="shared" si="463"/>
        <v/>
      </c>
      <c r="AN801" s="20" t="str">
        <f>IF(E801="","",SUM( INDEX($AM$9, 1) : AM801))</f>
        <v/>
      </c>
      <c r="AO801" s="43" t="str">
        <f t="shared" si="464"/>
        <v/>
      </c>
      <c r="AP801" s="43" t="str">
        <f t="shared" si="465"/>
        <v/>
      </c>
      <c r="AQ801" s="35" t="str">
        <f t="shared" si="466"/>
        <v/>
      </c>
      <c r="AR801" s="35" t="str">
        <f t="shared" si="467"/>
        <v/>
      </c>
      <c r="AS801" s="35" t="str">
        <f t="shared" si="468"/>
        <v/>
      </c>
      <c r="AT801" s="35" t="str">
        <f t="shared" si="469"/>
        <v/>
      </c>
      <c r="AU801" s="35" t="str">
        <f t="shared" si="470"/>
        <v/>
      </c>
      <c r="AV801" s="35" t="str">
        <f t="shared" si="471"/>
        <v/>
      </c>
      <c r="AW801" s="58" t="str">
        <f t="shared" si="472"/>
        <v/>
      </c>
      <c r="AX801" s="62" t="str">
        <f t="shared" si="473"/>
        <v/>
      </c>
      <c r="AY801" s="62" t="str">
        <f t="shared" si="474"/>
        <v/>
      </c>
      <c r="AZ801" s="62" t="str">
        <f t="shared" si="475"/>
        <v/>
      </c>
      <c r="BA801" s="62" t="str">
        <f t="shared" si="476"/>
        <v/>
      </c>
      <c r="BB801" s="62" t="str">
        <f t="shared" si="477"/>
        <v/>
      </c>
      <c r="BC801" s="62" t="str">
        <f t="shared" si="478"/>
        <v/>
      </c>
      <c r="BD801" s="69" t="str">
        <f t="shared" si="479"/>
        <v/>
      </c>
      <c r="BE801" s="69" t="str">
        <f t="shared" si="480"/>
        <v/>
      </c>
      <c r="BF801" s="69" t="str">
        <f>IF(Z801=Z802,"",SUM(AW$9:AW801)-SUM(BF$9:BF800))</f>
        <v/>
      </c>
      <c r="BG801" s="12">
        <f t="shared" si="445"/>
        <v>793</v>
      </c>
    </row>
    <row r="802" spans="1:59" ht="20.100000000000001" customHeight="1">
      <c r="A802" s="13">
        <f t="shared" ref="A802:A865" si="481">ROW()-8</f>
        <v>794</v>
      </c>
      <c r="B802" s="153"/>
      <c r="C802" s="33"/>
      <c r="D802" s="33"/>
      <c r="E802" s="154"/>
      <c r="F802" s="155"/>
      <c r="G802" s="156"/>
      <c r="H802" s="19" t="str">
        <f t="shared" si="446"/>
        <v/>
      </c>
      <c r="I802" s="157"/>
      <c r="J802" s="19" t="str">
        <f t="shared" si="447"/>
        <v/>
      </c>
      <c r="K802" s="33"/>
      <c r="L802" s="34"/>
      <c r="M802" s="34"/>
      <c r="N802" s="19" t="str">
        <f t="shared" si="448"/>
        <v/>
      </c>
      <c r="O802" s="157"/>
      <c r="P802" s="19" t="str">
        <f t="shared" si="449"/>
        <v/>
      </c>
      <c r="Q802" s="19" t="str">
        <f t="shared" si="450"/>
        <v/>
      </c>
      <c r="R802" s="22"/>
      <c r="S802" s="33"/>
      <c r="T802" s="35" t="str">
        <f>IF(E802="","",Instructions!$B$5)</f>
        <v/>
      </c>
      <c r="U802" s="75" t="str">
        <f>IF(E802="","",Instructions!$C$5)</f>
        <v/>
      </c>
      <c r="V802" s="87" t="str">
        <f t="shared" si="451"/>
        <v/>
      </c>
      <c r="W802" s="72" t="str">
        <f>IF(E802="","",VLOOKUP(D802,Supervisors!$B$9:$F$32,5,FALSE))</f>
        <v/>
      </c>
      <c r="X802" s="72" t="str">
        <f>IF(E802="","",VLOOKUP(D802,Supervisors!$B$9:$G$32,6,FALSE))</f>
        <v/>
      </c>
      <c r="Y802" s="20" t="str">
        <f t="shared" si="452"/>
        <v/>
      </c>
      <c r="Z802" s="20" t="str">
        <f t="shared" si="453"/>
        <v/>
      </c>
      <c r="AA802" s="20" t="str">
        <f t="shared" si="454"/>
        <v/>
      </c>
      <c r="AB802" s="20" t="str">
        <f t="shared" si="455"/>
        <v/>
      </c>
      <c r="AC802" s="20" t="str">
        <f t="shared" si="456"/>
        <v/>
      </c>
      <c r="AD802" s="20" t="str">
        <f t="shared" si="457"/>
        <v/>
      </c>
      <c r="AE802" s="20" t="str">
        <f>IF(E802="","",SUM( INDEX( $H$9, 1) : H802))</f>
        <v/>
      </c>
      <c r="AF802" s="20" t="str">
        <f t="shared" si="458"/>
        <v/>
      </c>
      <c r="AG802" s="20" t="str">
        <f>IF(E802="","",SUM($AF$9:AF802))</f>
        <v/>
      </c>
      <c r="AH802" s="43" t="str">
        <f t="shared" si="459"/>
        <v/>
      </c>
      <c r="AI802" s="20" t="str">
        <f t="shared" si="460"/>
        <v/>
      </c>
      <c r="AJ802" s="20" t="str">
        <f t="shared" si="461"/>
        <v/>
      </c>
      <c r="AK802" s="20" t="str">
        <f t="shared" si="462"/>
        <v/>
      </c>
      <c r="AL802" s="20" t="str">
        <f>IF(E802="","",SUM( INDEX($I$9, 1) : I802))</f>
        <v/>
      </c>
      <c r="AM802" s="20" t="str">
        <f t="shared" si="463"/>
        <v/>
      </c>
      <c r="AN802" s="20" t="str">
        <f>IF(E802="","",SUM( INDEX($AM$9, 1) : AM802))</f>
        <v/>
      </c>
      <c r="AO802" s="43" t="str">
        <f t="shared" si="464"/>
        <v/>
      </c>
      <c r="AP802" s="43" t="str">
        <f t="shared" si="465"/>
        <v/>
      </c>
      <c r="AQ802" s="35" t="str">
        <f t="shared" si="466"/>
        <v/>
      </c>
      <c r="AR802" s="35" t="str">
        <f t="shared" si="467"/>
        <v/>
      </c>
      <c r="AS802" s="35" t="str">
        <f t="shared" si="468"/>
        <v/>
      </c>
      <c r="AT802" s="35" t="str">
        <f t="shared" si="469"/>
        <v/>
      </c>
      <c r="AU802" s="35" t="str">
        <f t="shared" si="470"/>
        <v/>
      </c>
      <c r="AV802" s="35" t="str">
        <f t="shared" si="471"/>
        <v/>
      </c>
      <c r="AW802" s="58" t="str">
        <f t="shared" si="472"/>
        <v/>
      </c>
      <c r="AX802" s="62" t="str">
        <f t="shared" si="473"/>
        <v/>
      </c>
      <c r="AY802" s="62" t="str">
        <f t="shared" si="474"/>
        <v/>
      </c>
      <c r="AZ802" s="62" t="str">
        <f t="shared" si="475"/>
        <v/>
      </c>
      <c r="BA802" s="62" t="str">
        <f t="shared" si="476"/>
        <v/>
      </c>
      <c r="BB802" s="62" t="str">
        <f t="shared" si="477"/>
        <v/>
      </c>
      <c r="BC802" s="62" t="str">
        <f t="shared" si="478"/>
        <v/>
      </c>
      <c r="BD802" s="69" t="str">
        <f t="shared" si="479"/>
        <v/>
      </c>
      <c r="BE802" s="69" t="str">
        <f t="shared" si="480"/>
        <v/>
      </c>
      <c r="BF802" s="69" t="str">
        <f>IF(Z802=Z803,"",SUM(AW$9:AW802)-SUM(BF$9:BF801))</f>
        <v/>
      </c>
      <c r="BG802" s="12">
        <f t="shared" ref="BG802:BG865" si="482">ROW()-8</f>
        <v>794</v>
      </c>
    </row>
    <row r="803" spans="1:59" ht="20.100000000000001" customHeight="1">
      <c r="A803" s="13">
        <f t="shared" si="481"/>
        <v>795</v>
      </c>
      <c r="B803" s="153"/>
      <c r="C803" s="33"/>
      <c r="D803" s="33"/>
      <c r="E803" s="154"/>
      <c r="F803" s="155"/>
      <c r="G803" s="156"/>
      <c r="H803" s="19" t="str">
        <f t="shared" si="446"/>
        <v/>
      </c>
      <c r="I803" s="157"/>
      <c r="J803" s="19" t="str">
        <f t="shared" si="447"/>
        <v/>
      </c>
      <c r="K803" s="33"/>
      <c r="L803" s="34"/>
      <c r="M803" s="34"/>
      <c r="N803" s="19" t="str">
        <f t="shared" si="448"/>
        <v/>
      </c>
      <c r="O803" s="157"/>
      <c r="P803" s="19" t="str">
        <f t="shared" si="449"/>
        <v/>
      </c>
      <c r="Q803" s="19" t="str">
        <f t="shared" si="450"/>
        <v/>
      </c>
      <c r="R803" s="22"/>
      <c r="S803" s="33"/>
      <c r="T803" s="35" t="str">
        <f>IF(E803="","",Instructions!$B$5)</f>
        <v/>
      </c>
      <c r="U803" s="75" t="str">
        <f>IF(E803="","",Instructions!$C$5)</f>
        <v/>
      </c>
      <c r="V803" s="87" t="str">
        <f t="shared" si="451"/>
        <v/>
      </c>
      <c r="W803" s="72" t="str">
        <f>IF(E803="","",VLOOKUP(D803,Supervisors!$B$9:$F$32,5,FALSE))</f>
        <v/>
      </c>
      <c r="X803" s="72" t="str">
        <f>IF(E803="","",VLOOKUP(D803,Supervisors!$B$9:$G$32,6,FALSE))</f>
        <v/>
      </c>
      <c r="Y803" s="20" t="str">
        <f t="shared" si="452"/>
        <v/>
      </c>
      <c r="Z803" s="20" t="str">
        <f t="shared" si="453"/>
        <v/>
      </c>
      <c r="AA803" s="20" t="str">
        <f t="shared" si="454"/>
        <v/>
      </c>
      <c r="AB803" s="20" t="str">
        <f t="shared" si="455"/>
        <v/>
      </c>
      <c r="AC803" s="20" t="str">
        <f t="shared" si="456"/>
        <v/>
      </c>
      <c r="AD803" s="20" t="str">
        <f t="shared" si="457"/>
        <v/>
      </c>
      <c r="AE803" s="20" t="str">
        <f>IF(E803="","",SUM( INDEX( $H$9, 1) : H803))</f>
        <v/>
      </c>
      <c r="AF803" s="20" t="str">
        <f t="shared" si="458"/>
        <v/>
      </c>
      <c r="AG803" s="20" t="str">
        <f>IF(E803="","",SUM($AF$9:AF803))</f>
        <v/>
      </c>
      <c r="AH803" s="43" t="str">
        <f t="shared" si="459"/>
        <v/>
      </c>
      <c r="AI803" s="20" t="str">
        <f t="shared" si="460"/>
        <v/>
      </c>
      <c r="AJ803" s="20" t="str">
        <f t="shared" si="461"/>
        <v/>
      </c>
      <c r="AK803" s="20" t="str">
        <f t="shared" si="462"/>
        <v/>
      </c>
      <c r="AL803" s="20" t="str">
        <f>IF(E803="","",SUM( INDEX($I$9, 1) : I803))</f>
        <v/>
      </c>
      <c r="AM803" s="20" t="str">
        <f t="shared" si="463"/>
        <v/>
      </c>
      <c r="AN803" s="20" t="str">
        <f>IF(E803="","",SUM( INDEX($AM$9, 1) : AM803))</f>
        <v/>
      </c>
      <c r="AO803" s="43" t="str">
        <f t="shared" si="464"/>
        <v/>
      </c>
      <c r="AP803" s="43" t="str">
        <f t="shared" si="465"/>
        <v/>
      </c>
      <c r="AQ803" s="35" t="str">
        <f t="shared" si="466"/>
        <v/>
      </c>
      <c r="AR803" s="35" t="str">
        <f t="shared" si="467"/>
        <v/>
      </c>
      <c r="AS803" s="35" t="str">
        <f t="shared" si="468"/>
        <v/>
      </c>
      <c r="AT803" s="35" t="str">
        <f t="shared" si="469"/>
        <v/>
      </c>
      <c r="AU803" s="35" t="str">
        <f t="shared" si="470"/>
        <v/>
      </c>
      <c r="AV803" s="35" t="str">
        <f t="shared" si="471"/>
        <v/>
      </c>
      <c r="AW803" s="58" t="str">
        <f t="shared" si="472"/>
        <v/>
      </c>
      <c r="AX803" s="62" t="str">
        <f t="shared" si="473"/>
        <v/>
      </c>
      <c r="AY803" s="62" t="str">
        <f t="shared" si="474"/>
        <v/>
      </c>
      <c r="AZ803" s="62" t="str">
        <f t="shared" si="475"/>
        <v/>
      </c>
      <c r="BA803" s="62" t="str">
        <f t="shared" si="476"/>
        <v/>
      </c>
      <c r="BB803" s="62" t="str">
        <f t="shared" si="477"/>
        <v/>
      </c>
      <c r="BC803" s="62" t="str">
        <f t="shared" si="478"/>
        <v/>
      </c>
      <c r="BD803" s="69" t="str">
        <f t="shared" si="479"/>
        <v/>
      </c>
      <c r="BE803" s="69" t="str">
        <f t="shared" si="480"/>
        <v/>
      </c>
      <c r="BF803" s="69" t="str">
        <f>IF(Z803=Z804,"",SUM(AW$9:AW803)-SUM(BF$9:BF802))</f>
        <v/>
      </c>
      <c r="BG803" s="12">
        <f t="shared" si="482"/>
        <v>795</v>
      </c>
    </row>
    <row r="804" spans="1:59" ht="20.100000000000001" customHeight="1">
      <c r="A804" s="13">
        <f t="shared" si="481"/>
        <v>796</v>
      </c>
      <c r="B804" s="153"/>
      <c r="C804" s="33"/>
      <c r="D804" s="33"/>
      <c r="E804" s="154"/>
      <c r="F804" s="155"/>
      <c r="G804" s="156"/>
      <c r="H804" s="19" t="str">
        <f t="shared" si="446"/>
        <v/>
      </c>
      <c r="I804" s="157"/>
      <c r="J804" s="19" t="str">
        <f t="shared" si="447"/>
        <v/>
      </c>
      <c r="K804" s="33"/>
      <c r="L804" s="34"/>
      <c r="M804" s="34"/>
      <c r="N804" s="19" t="str">
        <f t="shared" si="448"/>
        <v/>
      </c>
      <c r="O804" s="157"/>
      <c r="P804" s="19" t="str">
        <f t="shared" si="449"/>
        <v/>
      </c>
      <c r="Q804" s="19" t="str">
        <f t="shared" si="450"/>
        <v/>
      </c>
      <c r="R804" s="22"/>
      <c r="S804" s="33"/>
      <c r="T804" s="35" t="str">
        <f>IF(E804="","",Instructions!$B$5)</f>
        <v/>
      </c>
      <c r="U804" s="75" t="str">
        <f>IF(E804="","",Instructions!$C$5)</f>
        <v/>
      </c>
      <c r="V804" s="87" t="str">
        <f t="shared" si="451"/>
        <v/>
      </c>
      <c r="W804" s="72" t="str">
        <f>IF(E804="","",VLOOKUP(D804,Supervisors!$B$9:$F$32,5,FALSE))</f>
        <v/>
      </c>
      <c r="X804" s="72" t="str">
        <f>IF(E804="","",VLOOKUP(D804,Supervisors!$B$9:$G$32,6,FALSE))</f>
        <v/>
      </c>
      <c r="Y804" s="20" t="str">
        <f t="shared" si="452"/>
        <v/>
      </c>
      <c r="Z804" s="20" t="str">
        <f t="shared" si="453"/>
        <v/>
      </c>
      <c r="AA804" s="20" t="str">
        <f t="shared" si="454"/>
        <v/>
      </c>
      <c r="AB804" s="20" t="str">
        <f t="shared" si="455"/>
        <v/>
      </c>
      <c r="AC804" s="20" t="str">
        <f t="shared" si="456"/>
        <v/>
      </c>
      <c r="AD804" s="20" t="str">
        <f t="shared" si="457"/>
        <v/>
      </c>
      <c r="AE804" s="20" t="str">
        <f>IF(E804="","",SUM( INDEX( $H$9, 1) : H804))</f>
        <v/>
      </c>
      <c r="AF804" s="20" t="str">
        <f t="shared" si="458"/>
        <v/>
      </c>
      <c r="AG804" s="20" t="str">
        <f>IF(E804="","",SUM($AF$9:AF804))</f>
        <v/>
      </c>
      <c r="AH804" s="43" t="str">
        <f t="shared" si="459"/>
        <v/>
      </c>
      <c r="AI804" s="20" t="str">
        <f t="shared" si="460"/>
        <v/>
      </c>
      <c r="AJ804" s="20" t="str">
        <f t="shared" si="461"/>
        <v/>
      </c>
      <c r="AK804" s="20" t="str">
        <f t="shared" si="462"/>
        <v/>
      </c>
      <c r="AL804" s="20" t="str">
        <f>IF(E804="","",SUM( INDEX($I$9, 1) : I804))</f>
        <v/>
      </c>
      <c r="AM804" s="20" t="str">
        <f t="shared" si="463"/>
        <v/>
      </c>
      <c r="AN804" s="20" t="str">
        <f>IF(E804="","",SUM( INDEX($AM$9, 1) : AM804))</f>
        <v/>
      </c>
      <c r="AO804" s="43" t="str">
        <f t="shared" si="464"/>
        <v/>
      </c>
      <c r="AP804" s="43" t="str">
        <f t="shared" si="465"/>
        <v/>
      </c>
      <c r="AQ804" s="35" t="str">
        <f t="shared" si="466"/>
        <v/>
      </c>
      <c r="AR804" s="35" t="str">
        <f t="shared" si="467"/>
        <v/>
      </c>
      <c r="AS804" s="35" t="str">
        <f t="shared" si="468"/>
        <v/>
      </c>
      <c r="AT804" s="35" t="str">
        <f t="shared" si="469"/>
        <v/>
      </c>
      <c r="AU804" s="35" t="str">
        <f t="shared" si="470"/>
        <v/>
      </c>
      <c r="AV804" s="35" t="str">
        <f t="shared" si="471"/>
        <v/>
      </c>
      <c r="AW804" s="58" t="str">
        <f t="shared" si="472"/>
        <v/>
      </c>
      <c r="AX804" s="62" t="str">
        <f t="shared" si="473"/>
        <v/>
      </c>
      <c r="AY804" s="62" t="str">
        <f t="shared" si="474"/>
        <v/>
      </c>
      <c r="AZ804" s="62" t="str">
        <f t="shared" si="475"/>
        <v/>
      </c>
      <c r="BA804" s="62" t="str">
        <f t="shared" si="476"/>
        <v/>
      </c>
      <c r="BB804" s="62" t="str">
        <f t="shared" si="477"/>
        <v/>
      </c>
      <c r="BC804" s="62" t="str">
        <f t="shared" si="478"/>
        <v/>
      </c>
      <c r="BD804" s="69" t="str">
        <f t="shared" si="479"/>
        <v/>
      </c>
      <c r="BE804" s="69" t="str">
        <f t="shared" si="480"/>
        <v/>
      </c>
      <c r="BF804" s="69" t="str">
        <f>IF(Z804=Z805,"",SUM(AW$9:AW804)-SUM(BF$9:BF803))</f>
        <v/>
      </c>
      <c r="BG804" s="12">
        <f t="shared" si="482"/>
        <v>796</v>
      </c>
    </row>
    <row r="805" spans="1:59" ht="20.100000000000001" customHeight="1">
      <c r="A805" s="13">
        <f t="shared" si="481"/>
        <v>797</v>
      </c>
      <c r="B805" s="153"/>
      <c r="C805" s="33"/>
      <c r="D805" s="33"/>
      <c r="E805" s="154"/>
      <c r="F805" s="155"/>
      <c r="G805" s="156"/>
      <c r="H805" s="19" t="str">
        <f t="shared" si="446"/>
        <v/>
      </c>
      <c r="I805" s="157"/>
      <c r="J805" s="19" t="str">
        <f t="shared" si="447"/>
        <v/>
      </c>
      <c r="K805" s="33"/>
      <c r="L805" s="34"/>
      <c r="M805" s="34"/>
      <c r="N805" s="19" t="str">
        <f t="shared" si="448"/>
        <v/>
      </c>
      <c r="O805" s="157"/>
      <c r="P805" s="19" t="str">
        <f t="shared" si="449"/>
        <v/>
      </c>
      <c r="Q805" s="19" t="str">
        <f t="shared" si="450"/>
        <v/>
      </c>
      <c r="R805" s="22"/>
      <c r="S805" s="33"/>
      <c r="T805" s="35" t="str">
        <f>IF(E805="","",Instructions!$B$5)</f>
        <v/>
      </c>
      <c r="U805" s="75" t="str">
        <f>IF(E805="","",Instructions!$C$5)</f>
        <v/>
      </c>
      <c r="V805" s="87" t="str">
        <f t="shared" si="451"/>
        <v/>
      </c>
      <c r="W805" s="72" t="str">
        <f>IF(E805="","",VLOOKUP(D805,Supervisors!$B$9:$F$32,5,FALSE))</f>
        <v/>
      </c>
      <c r="X805" s="72" t="str">
        <f>IF(E805="","",VLOOKUP(D805,Supervisors!$B$9:$G$32,6,FALSE))</f>
        <v/>
      </c>
      <c r="Y805" s="20" t="str">
        <f t="shared" si="452"/>
        <v/>
      </c>
      <c r="Z805" s="20" t="str">
        <f t="shared" si="453"/>
        <v/>
      </c>
      <c r="AA805" s="20" t="str">
        <f t="shared" si="454"/>
        <v/>
      </c>
      <c r="AB805" s="20" t="str">
        <f t="shared" si="455"/>
        <v/>
      </c>
      <c r="AC805" s="20" t="str">
        <f t="shared" si="456"/>
        <v/>
      </c>
      <c r="AD805" s="20" t="str">
        <f t="shared" si="457"/>
        <v/>
      </c>
      <c r="AE805" s="20" t="str">
        <f>IF(E805="","",SUM( INDEX( $H$9, 1) : H805))</f>
        <v/>
      </c>
      <c r="AF805" s="20" t="str">
        <f t="shared" si="458"/>
        <v/>
      </c>
      <c r="AG805" s="20" t="str">
        <f>IF(E805="","",SUM($AF$9:AF805))</f>
        <v/>
      </c>
      <c r="AH805" s="43" t="str">
        <f t="shared" si="459"/>
        <v/>
      </c>
      <c r="AI805" s="20" t="str">
        <f t="shared" si="460"/>
        <v/>
      </c>
      <c r="AJ805" s="20" t="str">
        <f t="shared" si="461"/>
        <v/>
      </c>
      <c r="AK805" s="20" t="str">
        <f t="shared" si="462"/>
        <v/>
      </c>
      <c r="AL805" s="20" t="str">
        <f>IF(E805="","",SUM( INDEX($I$9, 1) : I805))</f>
        <v/>
      </c>
      <c r="AM805" s="20" t="str">
        <f t="shared" si="463"/>
        <v/>
      </c>
      <c r="AN805" s="20" t="str">
        <f>IF(E805="","",SUM( INDEX($AM$9, 1) : AM805))</f>
        <v/>
      </c>
      <c r="AO805" s="43" t="str">
        <f t="shared" si="464"/>
        <v/>
      </c>
      <c r="AP805" s="43" t="str">
        <f t="shared" si="465"/>
        <v/>
      </c>
      <c r="AQ805" s="35" t="str">
        <f t="shared" si="466"/>
        <v/>
      </c>
      <c r="AR805" s="35" t="str">
        <f t="shared" si="467"/>
        <v/>
      </c>
      <c r="AS805" s="35" t="str">
        <f t="shared" si="468"/>
        <v/>
      </c>
      <c r="AT805" s="35" t="str">
        <f t="shared" si="469"/>
        <v/>
      </c>
      <c r="AU805" s="35" t="str">
        <f t="shared" si="470"/>
        <v/>
      </c>
      <c r="AV805" s="35" t="str">
        <f t="shared" si="471"/>
        <v/>
      </c>
      <c r="AW805" s="58" t="str">
        <f t="shared" si="472"/>
        <v/>
      </c>
      <c r="AX805" s="62" t="str">
        <f t="shared" si="473"/>
        <v/>
      </c>
      <c r="AY805" s="62" t="str">
        <f t="shared" si="474"/>
        <v/>
      </c>
      <c r="AZ805" s="62" t="str">
        <f t="shared" si="475"/>
        <v/>
      </c>
      <c r="BA805" s="62" t="str">
        <f t="shared" si="476"/>
        <v/>
      </c>
      <c r="BB805" s="62" t="str">
        <f t="shared" si="477"/>
        <v/>
      </c>
      <c r="BC805" s="62" t="str">
        <f t="shared" si="478"/>
        <v/>
      </c>
      <c r="BD805" s="69" t="str">
        <f t="shared" si="479"/>
        <v/>
      </c>
      <c r="BE805" s="69" t="str">
        <f t="shared" si="480"/>
        <v/>
      </c>
      <c r="BF805" s="69" t="str">
        <f>IF(Z805=Z806,"",SUM(AW$9:AW805)-SUM(BF$9:BF804))</f>
        <v/>
      </c>
      <c r="BG805" s="12">
        <f t="shared" si="482"/>
        <v>797</v>
      </c>
    </row>
    <row r="806" spans="1:59" ht="20.100000000000001" customHeight="1">
      <c r="A806" s="13">
        <f t="shared" si="481"/>
        <v>798</v>
      </c>
      <c r="B806" s="153"/>
      <c r="C806" s="33"/>
      <c r="D806" s="33"/>
      <c r="E806" s="154"/>
      <c r="F806" s="155"/>
      <c r="G806" s="156"/>
      <c r="H806" s="19" t="str">
        <f t="shared" si="446"/>
        <v/>
      </c>
      <c r="I806" s="157"/>
      <c r="J806" s="19" t="str">
        <f t="shared" si="447"/>
        <v/>
      </c>
      <c r="K806" s="33"/>
      <c r="L806" s="34"/>
      <c r="M806" s="34"/>
      <c r="N806" s="19" t="str">
        <f t="shared" si="448"/>
        <v/>
      </c>
      <c r="O806" s="157"/>
      <c r="P806" s="19" t="str">
        <f t="shared" si="449"/>
        <v/>
      </c>
      <c r="Q806" s="19" t="str">
        <f t="shared" si="450"/>
        <v/>
      </c>
      <c r="R806" s="22"/>
      <c r="S806" s="33"/>
      <c r="T806" s="35" t="str">
        <f>IF(E806="","",Instructions!$B$5)</f>
        <v/>
      </c>
      <c r="U806" s="75" t="str">
        <f>IF(E806="","",Instructions!$C$5)</f>
        <v/>
      </c>
      <c r="V806" s="87" t="str">
        <f t="shared" si="451"/>
        <v/>
      </c>
      <c r="W806" s="72" t="str">
        <f>IF(E806="","",VLOOKUP(D806,Supervisors!$B$9:$F$32,5,FALSE))</f>
        <v/>
      </c>
      <c r="X806" s="72" t="str">
        <f>IF(E806="","",VLOOKUP(D806,Supervisors!$B$9:$G$32,6,FALSE))</f>
        <v/>
      </c>
      <c r="Y806" s="20" t="str">
        <f t="shared" si="452"/>
        <v/>
      </c>
      <c r="Z806" s="20" t="str">
        <f t="shared" si="453"/>
        <v/>
      </c>
      <c r="AA806" s="20" t="str">
        <f t="shared" si="454"/>
        <v/>
      </c>
      <c r="AB806" s="20" t="str">
        <f t="shared" si="455"/>
        <v/>
      </c>
      <c r="AC806" s="20" t="str">
        <f t="shared" si="456"/>
        <v/>
      </c>
      <c r="AD806" s="20" t="str">
        <f t="shared" si="457"/>
        <v/>
      </c>
      <c r="AE806" s="20" t="str">
        <f>IF(E806="","",SUM( INDEX( $H$9, 1) : H806))</f>
        <v/>
      </c>
      <c r="AF806" s="20" t="str">
        <f t="shared" si="458"/>
        <v/>
      </c>
      <c r="AG806" s="20" t="str">
        <f>IF(E806="","",SUM($AF$9:AF806))</f>
        <v/>
      </c>
      <c r="AH806" s="43" t="str">
        <f t="shared" si="459"/>
        <v/>
      </c>
      <c r="AI806" s="20" t="str">
        <f t="shared" si="460"/>
        <v/>
      </c>
      <c r="AJ806" s="20" t="str">
        <f t="shared" si="461"/>
        <v/>
      </c>
      <c r="AK806" s="20" t="str">
        <f t="shared" si="462"/>
        <v/>
      </c>
      <c r="AL806" s="20" t="str">
        <f>IF(E806="","",SUM( INDEX($I$9, 1) : I806))</f>
        <v/>
      </c>
      <c r="AM806" s="20" t="str">
        <f t="shared" si="463"/>
        <v/>
      </c>
      <c r="AN806" s="20" t="str">
        <f>IF(E806="","",SUM( INDEX($AM$9, 1) : AM806))</f>
        <v/>
      </c>
      <c r="AO806" s="43" t="str">
        <f t="shared" si="464"/>
        <v/>
      </c>
      <c r="AP806" s="43" t="str">
        <f t="shared" si="465"/>
        <v/>
      </c>
      <c r="AQ806" s="35" t="str">
        <f t="shared" si="466"/>
        <v/>
      </c>
      <c r="AR806" s="35" t="str">
        <f t="shared" si="467"/>
        <v/>
      </c>
      <c r="AS806" s="35" t="str">
        <f t="shared" si="468"/>
        <v/>
      </c>
      <c r="AT806" s="35" t="str">
        <f t="shared" si="469"/>
        <v/>
      </c>
      <c r="AU806" s="35" t="str">
        <f t="shared" si="470"/>
        <v/>
      </c>
      <c r="AV806" s="35" t="str">
        <f t="shared" si="471"/>
        <v/>
      </c>
      <c r="AW806" s="58" t="str">
        <f t="shared" si="472"/>
        <v/>
      </c>
      <c r="AX806" s="62" t="str">
        <f t="shared" si="473"/>
        <v/>
      </c>
      <c r="AY806" s="62" t="str">
        <f t="shared" si="474"/>
        <v/>
      </c>
      <c r="AZ806" s="62" t="str">
        <f t="shared" si="475"/>
        <v/>
      </c>
      <c r="BA806" s="62" t="str">
        <f t="shared" si="476"/>
        <v/>
      </c>
      <c r="BB806" s="62" t="str">
        <f t="shared" si="477"/>
        <v/>
      </c>
      <c r="BC806" s="62" t="str">
        <f t="shared" si="478"/>
        <v/>
      </c>
      <c r="BD806" s="69" t="str">
        <f t="shared" si="479"/>
        <v/>
      </c>
      <c r="BE806" s="69" t="str">
        <f t="shared" si="480"/>
        <v/>
      </c>
      <c r="BF806" s="69" t="str">
        <f>IF(Z806=Z807,"",SUM(AW$9:AW806)-SUM(BF$9:BF805))</f>
        <v/>
      </c>
      <c r="BG806" s="12">
        <f t="shared" si="482"/>
        <v>798</v>
      </c>
    </row>
    <row r="807" spans="1:59" ht="20.100000000000001" customHeight="1">
      <c r="A807" s="13">
        <f t="shared" si="481"/>
        <v>799</v>
      </c>
      <c r="B807" s="153"/>
      <c r="C807" s="33"/>
      <c r="D807" s="33"/>
      <c r="E807" s="154"/>
      <c r="F807" s="155"/>
      <c r="G807" s="156"/>
      <c r="H807" s="19" t="str">
        <f t="shared" si="446"/>
        <v/>
      </c>
      <c r="I807" s="157"/>
      <c r="J807" s="19" t="str">
        <f t="shared" si="447"/>
        <v/>
      </c>
      <c r="K807" s="33"/>
      <c r="L807" s="34"/>
      <c r="M807" s="34"/>
      <c r="N807" s="19" t="str">
        <f t="shared" si="448"/>
        <v/>
      </c>
      <c r="O807" s="157"/>
      <c r="P807" s="19" t="str">
        <f t="shared" si="449"/>
        <v/>
      </c>
      <c r="Q807" s="19" t="str">
        <f t="shared" si="450"/>
        <v/>
      </c>
      <c r="R807" s="22"/>
      <c r="S807" s="33"/>
      <c r="T807" s="35" t="str">
        <f>IF(E807="","",Instructions!$B$5)</f>
        <v/>
      </c>
      <c r="U807" s="75" t="str">
        <f>IF(E807="","",Instructions!$C$5)</f>
        <v/>
      </c>
      <c r="V807" s="87" t="str">
        <f t="shared" si="451"/>
        <v/>
      </c>
      <c r="W807" s="72" t="str">
        <f>IF(E807="","",VLOOKUP(D807,Supervisors!$B$9:$F$32,5,FALSE))</f>
        <v/>
      </c>
      <c r="X807" s="72" t="str">
        <f>IF(E807="","",VLOOKUP(D807,Supervisors!$B$9:$G$32,6,FALSE))</f>
        <v/>
      </c>
      <c r="Y807" s="20" t="str">
        <f t="shared" si="452"/>
        <v/>
      </c>
      <c r="Z807" s="20" t="str">
        <f t="shared" si="453"/>
        <v/>
      </c>
      <c r="AA807" s="20" t="str">
        <f t="shared" si="454"/>
        <v/>
      </c>
      <c r="AB807" s="20" t="str">
        <f t="shared" si="455"/>
        <v/>
      </c>
      <c r="AC807" s="20" t="str">
        <f t="shared" si="456"/>
        <v/>
      </c>
      <c r="AD807" s="20" t="str">
        <f t="shared" si="457"/>
        <v/>
      </c>
      <c r="AE807" s="20" t="str">
        <f>IF(E807="","",SUM( INDEX( $H$9, 1) : H807))</f>
        <v/>
      </c>
      <c r="AF807" s="20" t="str">
        <f t="shared" si="458"/>
        <v/>
      </c>
      <c r="AG807" s="20" t="str">
        <f>IF(E807="","",SUM($AF$9:AF807))</f>
        <v/>
      </c>
      <c r="AH807" s="43" t="str">
        <f t="shared" si="459"/>
        <v/>
      </c>
      <c r="AI807" s="20" t="str">
        <f t="shared" si="460"/>
        <v/>
      </c>
      <c r="AJ807" s="20" t="str">
        <f t="shared" si="461"/>
        <v/>
      </c>
      <c r="AK807" s="20" t="str">
        <f t="shared" si="462"/>
        <v/>
      </c>
      <c r="AL807" s="20" t="str">
        <f>IF(E807="","",SUM( INDEX($I$9, 1) : I807))</f>
        <v/>
      </c>
      <c r="AM807" s="20" t="str">
        <f t="shared" si="463"/>
        <v/>
      </c>
      <c r="AN807" s="20" t="str">
        <f>IF(E807="","",SUM( INDEX($AM$9, 1) : AM807))</f>
        <v/>
      </c>
      <c r="AO807" s="43" t="str">
        <f t="shared" si="464"/>
        <v/>
      </c>
      <c r="AP807" s="43" t="str">
        <f t="shared" si="465"/>
        <v/>
      </c>
      <c r="AQ807" s="35" t="str">
        <f t="shared" si="466"/>
        <v/>
      </c>
      <c r="AR807" s="35" t="str">
        <f t="shared" si="467"/>
        <v/>
      </c>
      <c r="AS807" s="35" t="str">
        <f t="shared" si="468"/>
        <v/>
      </c>
      <c r="AT807" s="35" t="str">
        <f t="shared" si="469"/>
        <v/>
      </c>
      <c r="AU807" s="35" t="str">
        <f t="shared" si="470"/>
        <v/>
      </c>
      <c r="AV807" s="35" t="str">
        <f t="shared" si="471"/>
        <v/>
      </c>
      <c r="AW807" s="58" t="str">
        <f t="shared" si="472"/>
        <v/>
      </c>
      <c r="AX807" s="62" t="str">
        <f t="shared" si="473"/>
        <v/>
      </c>
      <c r="AY807" s="62" t="str">
        <f t="shared" si="474"/>
        <v/>
      </c>
      <c r="AZ807" s="62" t="str">
        <f t="shared" si="475"/>
        <v/>
      </c>
      <c r="BA807" s="62" t="str">
        <f t="shared" si="476"/>
        <v/>
      </c>
      <c r="BB807" s="62" t="str">
        <f t="shared" si="477"/>
        <v/>
      </c>
      <c r="BC807" s="62" t="str">
        <f t="shared" si="478"/>
        <v/>
      </c>
      <c r="BD807" s="69" t="str">
        <f t="shared" si="479"/>
        <v/>
      </c>
      <c r="BE807" s="69" t="str">
        <f t="shared" si="480"/>
        <v/>
      </c>
      <c r="BF807" s="69" t="str">
        <f>IF(Z807=Z808,"",SUM(AW$9:AW807)-SUM(BF$9:BF806))</f>
        <v/>
      </c>
      <c r="BG807" s="12">
        <f t="shared" si="482"/>
        <v>799</v>
      </c>
    </row>
    <row r="808" spans="1:59" ht="20.100000000000001" customHeight="1">
      <c r="A808" s="13">
        <f t="shared" si="481"/>
        <v>800</v>
      </c>
      <c r="B808" s="153"/>
      <c r="C808" s="33"/>
      <c r="D808" s="33"/>
      <c r="E808" s="154"/>
      <c r="F808" s="155"/>
      <c r="G808" s="156"/>
      <c r="H808" s="19" t="str">
        <f t="shared" si="446"/>
        <v/>
      </c>
      <c r="I808" s="157"/>
      <c r="J808" s="19" t="str">
        <f t="shared" si="447"/>
        <v/>
      </c>
      <c r="K808" s="33"/>
      <c r="L808" s="34"/>
      <c r="M808" s="34"/>
      <c r="N808" s="19" t="str">
        <f t="shared" si="448"/>
        <v/>
      </c>
      <c r="O808" s="157"/>
      <c r="P808" s="19" t="str">
        <f t="shared" si="449"/>
        <v/>
      </c>
      <c r="Q808" s="19" t="str">
        <f t="shared" si="450"/>
        <v/>
      </c>
      <c r="R808" s="22"/>
      <c r="S808" s="33"/>
      <c r="T808" s="35" t="str">
        <f>IF(E808="","",Instructions!$B$5)</f>
        <v/>
      </c>
      <c r="U808" s="75" t="str">
        <f>IF(E808="","",Instructions!$C$5)</f>
        <v/>
      </c>
      <c r="V808" s="87" t="str">
        <f t="shared" si="451"/>
        <v/>
      </c>
      <c r="W808" s="72" t="str">
        <f>IF(E808="","",VLOOKUP(D808,Supervisors!$B$9:$F$32,5,FALSE))</f>
        <v/>
      </c>
      <c r="X808" s="72" t="str">
        <f>IF(E808="","",VLOOKUP(D808,Supervisors!$B$9:$G$32,6,FALSE))</f>
        <v/>
      </c>
      <c r="Y808" s="20" t="str">
        <f t="shared" si="452"/>
        <v/>
      </c>
      <c r="Z808" s="20" t="str">
        <f t="shared" si="453"/>
        <v/>
      </c>
      <c r="AA808" s="20" t="str">
        <f t="shared" si="454"/>
        <v/>
      </c>
      <c r="AB808" s="20" t="str">
        <f t="shared" si="455"/>
        <v/>
      </c>
      <c r="AC808" s="20" t="str">
        <f t="shared" si="456"/>
        <v/>
      </c>
      <c r="AD808" s="20" t="str">
        <f t="shared" si="457"/>
        <v/>
      </c>
      <c r="AE808" s="20" t="str">
        <f>IF(E808="","",SUM( INDEX( $H$9, 1) : H808))</f>
        <v/>
      </c>
      <c r="AF808" s="20" t="str">
        <f t="shared" si="458"/>
        <v/>
      </c>
      <c r="AG808" s="20" t="str">
        <f>IF(E808="","",SUM($AF$9:AF808))</f>
        <v/>
      </c>
      <c r="AH808" s="43" t="str">
        <f t="shared" si="459"/>
        <v/>
      </c>
      <c r="AI808" s="20" t="str">
        <f t="shared" si="460"/>
        <v/>
      </c>
      <c r="AJ808" s="20" t="str">
        <f t="shared" si="461"/>
        <v/>
      </c>
      <c r="AK808" s="20" t="str">
        <f t="shared" si="462"/>
        <v/>
      </c>
      <c r="AL808" s="20" t="str">
        <f>IF(E808="","",SUM( INDEX($I$9, 1) : I808))</f>
        <v/>
      </c>
      <c r="AM808" s="20" t="str">
        <f t="shared" si="463"/>
        <v/>
      </c>
      <c r="AN808" s="20" t="str">
        <f>IF(E808="","",SUM( INDEX($AM$9, 1) : AM808))</f>
        <v/>
      </c>
      <c r="AO808" s="43" t="str">
        <f t="shared" si="464"/>
        <v/>
      </c>
      <c r="AP808" s="43" t="str">
        <f t="shared" si="465"/>
        <v/>
      </c>
      <c r="AQ808" s="35" t="str">
        <f t="shared" si="466"/>
        <v/>
      </c>
      <c r="AR808" s="35" t="str">
        <f t="shared" si="467"/>
        <v/>
      </c>
      <c r="AS808" s="35" t="str">
        <f t="shared" si="468"/>
        <v/>
      </c>
      <c r="AT808" s="35" t="str">
        <f t="shared" si="469"/>
        <v/>
      </c>
      <c r="AU808" s="35" t="str">
        <f t="shared" si="470"/>
        <v/>
      </c>
      <c r="AV808" s="35" t="str">
        <f t="shared" si="471"/>
        <v/>
      </c>
      <c r="AW808" s="58" t="str">
        <f t="shared" si="472"/>
        <v/>
      </c>
      <c r="AX808" s="62" t="str">
        <f t="shared" si="473"/>
        <v/>
      </c>
      <c r="AY808" s="62" t="str">
        <f t="shared" si="474"/>
        <v/>
      </c>
      <c r="AZ808" s="62" t="str">
        <f t="shared" si="475"/>
        <v/>
      </c>
      <c r="BA808" s="62" t="str">
        <f t="shared" si="476"/>
        <v/>
      </c>
      <c r="BB808" s="62" t="str">
        <f t="shared" si="477"/>
        <v/>
      </c>
      <c r="BC808" s="62" t="str">
        <f t="shared" si="478"/>
        <v/>
      </c>
      <c r="BD808" s="69" t="str">
        <f t="shared" si="479"/>
        <v/>
      </c>
      <c r="BE808" s="69" t="str">
        <f t="shared" si="480"/>
        <v/>
      </c>
      <c r="BF808" s="69" t="str">
        <f>IF(Z808=Z809,"",SUM(AW$9:AW808)-SUM(BF$9:BF807))</f>
        <v/>
      </c>
      <c r="BG808" s="12">
        <f t="shared" si="482"/>
        <v>800</v>
      </c>
    </row>
    <row r="809" spans="1:59" ht="20.100000000000001" customHeight="1">
      <c r="A809" s="13">
        <f t="shared" si="481"/>
        <v>801</v>
      </c>
      <c r="B809" s="153"/>
      <c r="C809" s="33"/>
      <c r="D809" s="33"/>
      <c r="E809" s="154"/>
      <c r="F809" s="155"/>
      <c r="G809" s="156"/>
      <c r="H809" s="19" t="str">
        <f t="shared" si="446"/>
        <v/>
      </c>
      <c r="I809" s="157"/>
      <c r="J809" s="19" t="str">
        <f t="shared" si="447"/>
        <v/>
      </c>
      <c r="K809" s="33"/>
      <c r="L809" s="34"/>
      <c r="M809" s="34"/>
      <c r="N809" s="19" t="str">
        <f t="shared" si="448"/>
        <v/>
      </c>
      <c r="O809" s="157"/>
      <c r="P809" s="19" t="str">
        <f t="shared" si="449"/>
        <v/>
      </c>
      <c r="Q809" s="19" t="str">
        <f t="shared" si="450"/>
        <v/>
      </c>
      <c r="R809" s="22"/>
      <c r="S809" s="33"/>
      <c r="T809" s="35" t="str">
        <f>IF(E809="","",Instructions!$B$5)</f>
        <v/>
      </c>
      <c r="U809" s="75" t="str">
        <f>IF(E809="","",Instructions!$C$5)</f>
        <v/>
      </c>
      <c r="V809" s="87" t="str">
        <f t="shared" si="451"/>
        <v/>
      </c>
      <c r="W809" s="72" t="str">
        <f>IF(E809="","",VLOOKUP(D809,Supervisors!$B$9:$F$32,5,FALSE))</f>
        <v/>
      </c>
      <c r="X809" s="72" t="str">
        <f>IF(E809="","",VLOOKUP(D809,Supervisors!$B$9:$G$32,6,FALSE))</f>
        <v/>
      </c>
      <c r="Y809" s="20" t="str">
        <f t="shared" si="452"/>
        <v/>
      </c>
      <c r="Z809" s="20" t="str">
        <f t="shared" si="453"/>
        <v/>
      </c>
      <c r="AA809" s="20" t="str">
        <f t="shared" si="454"/>
        <v/>
      </c>
      <c r="AB809" s="20" t="str">
        <f t="shared" si="455"/>
        <v/>
      </c>
      <c r="AC809" s="20" t="str">
        <f t="shared" si="456"/>
        <v/>
      </c>
      <c r="AD809" s="20" t="str">
        <f t="shared" si="457"/>
        <v/>
      </c>
      <c r="AE809" s="20" t="str">
        <f>IF(E809="","",SUM( INDEX( $H$9, 1) : H809))</f>
        <v/>
      </c>
      <c r="AF809" s="20" t="str">
        <f t="shared" si="458"/>
        <v/>
      </c>
      <c r="AG809" s="20" t="str">
        <f>IF(E809="","",SUM($AF$9:AF809))</f>
        <v/>
      </c>
      <c r="AH809" s="43" t="str">
        <f t="shared" si="459"/>
        <v/>
      </c>
      <c r="AI809" s="20" t="str">
        <f t="shared" si="460"/>
        <v/>
      </c>
      <c r="AJ809" s="20" t="str">
        <f t="shared" si="461"/>
        <v/>
      </c>
      <c r="AK809" s="20" t="str">
        <f t="shared" si="462"/>
        <v/>
      </c>
      <c r="AL809" s="20" t="str">
        <f>IF(E809="","",SUM( INDEX($I$9, 1) : I809))</f>
        <v/>
      </c>
      <c r="AM809" s="20" t="str">
        <f t="shared" si="463"/>
        <v/>
      </c>
      <c r="AN809" s="20" t="str">
        <f>IF(E809="","",SUM( INDEX($AM$9, 1) : AM809))</f>
        <v/>
      </c>
      <c r="AO809" s="43" t="str">
        <f t="shared" si="464"/>
        <v/>
      </c>
      <c r="AP809" s="43" t="str">
        <f t="shared" si="465"/>
        <v/>
      </c>
      <c r="AQ809" s="35" t="str">
        <f t="shared" si="466"/>
        <v/>
      </c>
      <c r="AR809" s="35" t="str">
        <f t="shared" si="467"/>
        <v/>
      </c>
      <c r="AS809" s="35" t="str">
        <f t="shared" si="468"/>
        <v/>
      </c>
      <c r="AT809" s="35" t="str">
        <f t="shared" si="469"/>
        <v/>
      </c>
      <c r="AU809" s="35" t="str">
        <f t="shared" si="470"/>
        <v/>
      </c>
      <c r="AV809" s="35" t="str">
        <f t="shared" si="471"/>
        <v/>
      </c>
      <c r="AW809" s="58" t="str">
        <f t="shared" si="472"/>
        <v/>
      </c>
      <c r="AX809" s="62" t="str">
        <f t="shared" si="473"/>
        <v/>
      </c>
      <c r="AY809" s="62" t="str">
        <f t="shared" si="474"/>
        <v/>
      </c>
      <c r="AZ809" s="62" t="str">
        <f t="shared" si="475"/>
        <v/>
      </c>
      <c r="BA809" s="62" t="str">
        <f t="shared" si="476"/>
        <v/>
      </c>
      <c r="BB809" s="62" t="str">
        <f t="shared" si="477"/>
        <v/>
      </c>
      <c r="BC809" s="62" t="str">
        <f t="shared" si="478"/>
        <v/>
      </c>
      <c r="BD809" s="69" t="str">
        <f t="shared" si="479"/>
        <v/>
      </c>
      <c r="BE809" s="69" t="str">
        <f t="shared" si="480"/>
        <v/>
      </c>
      <c r="BF809" s="69" t="str">
        <f>IF(Z809=Z810,"",SUM(AW$9:AW809)-SUM(BF$9:BF808))</f>
        <v/>
      </c>
      <c r="BG809" s="12">
        <f t="shared" si="482"/>
        <v>801</v>
      </c>
    </row>
    <row r="810" spans="1:59" ht="20.100000000000001" customHeight="1">
      <c r="A810" s="13">
        <f t="shared" si="481"/>
        <v>802</v>
      </c>
      <c r="B810" s="153"/>
      <c r="C810" s="33"/>
      <c r="D810" s="33"/>
      <c r="E810" s="154"/>
      <c r="F810" s="155"/>
      <c r="G810" s="156"/>
      <c r="H810" s="19" t="str">
        <f t="shared" si="446"/>
        <v/>
      </c>
      <c r="I810" s="157"/>
      <c r="J810" s="19" t="str">
        <f t="shared" si="447"/>
        <v/>
      </c>
      <c r="K810" s="33"/>
      <c r="L810" s="34"/>
      <c r="M810" s="34"/>
      <c r="N810" s="19" t="str">
        <f t="shared" si="448"/>
        <v/>
      </c>
      <c r="O810" s="157"/>
      <c r="P810" s="19" t="str">
        <f t="shared" si="449"/>
        <v/>
      </c>
      <c r="Q810" s="19" t="str">
        <f t="shared" si="450"/>
        <v/>
      </c>
      <c r="R810" s="22"/>
      <c r="S810" s="33"/>
      <c r="T810" s="35" t="str">
        <f>IF(E810="","",Instructions!$B$5)</f>
        <v/>
      </c>
      <c r="U810" s="75" t="str">
        <f>IF(E810="","",Instructions!$C$5)</f>
        <v/>
      </c>
      <c r="V810" s="87" t="str">
        <f t="shared" si="451"/>
        <v/>
      </c>
      <c r="W810" s="72" t="str">
        <f>IF(E810="","",VLOOKUP(D810,Supervisors!$B$9:$F$32,5,FALSE))</f>
        <v/>
      </c>
      <c r="X810" s="72" t="str">
        <f>IF(E810="","",VLOOKUP(D810,Supervisors!$B$9:$G$32,6,FALSE))</f>
        <v/>
      </c>
      <c r="Y810" s="20" t="str">
        <f t="shared" si="452"/>
        <v/>
      </c>
      <c r="Z810" s="20" t="str">
        <f t="shared" si="453"/>
        <v/>
      </c>
      <c r="AA810" s="20" t="str">
        <f t="shared" si="454"/>
        <v/>
      </c>
      <c r="AB810" s="20" t="str">
        <f t="shared" si="455"/>
        <v/>
      </c>
      <c r="AC810" s="20" t="str">
        <f t="shared" si="456"/>
        <v/>
      </c>
      <c r="AD810" s="20" t="str">
        <f t="shared" si="457"/>
        <v/>
      </c>
      <c r="AE810" s="20" t="str">
        <f>IF(E810="","",SUM( INDEX( $H$9, 1) : H810))</f>
        <v/>
      </c>
      <c r="AF810" s="20" t="str">
        <f t="shared" si="458"/>
        <v/>
      </c>
      <c r="AG810" s="20" t="str">
        <f>IF(E810="","",SUM($AF$9:AF810))</f>
        <v/>
      </c>
      <c r="AH810" s="43" t="str">
        <f t="shared" si="459"/>
        <v/>
      </c>
      <c r="AI810" s="20" t="str">
        <f t="shared" si="460"/>
        <v/>
      </c>
      <c r="AJ810" s="20" t="str">
        <f t="shared" si="461"/>
        <v/>
      </c>
      <c r="AK810" s="20" t="str">
        <f t="shared" si="462"/>
        <v/>
      </c>
      <c r="AL810" s="20" t="str">
        <f>IF(E810="","",SUM( INDEX($I$9, 1) : I810))</f>
        <v/>
      </c>
      <c r="AM810" s="20" t="str">
        <f t="shared" si="463"/>
        <v/>
      </c>
      <c r="AN810" s="20" t="str">
        <f>IF(E810="","",SUM( INDEX($AM$9, 1) : AM810))</f>
        <v/>
      </c>
      <c r="AO810" s="43" t="str">
        <f t="shared" si="464"/>
        <v/>
      </c>
      <c r="AP810" s="43" t="str">
        <f t="shared" si="465"/>
        <v/>
      </c>
      <c r="AQ810" s="35" t="str">
        <f t="shared" si="466"/>
        <v/>
      </c>
      <c r="AR810" s="35" t="str">
        <f t="shared" si="467"/>
        <v/>
      </c>
      <c r="AS810" s="35" t="str">
        <f t="shared" si="468"/>
        <v/>
      </c>
      <c r="AT810" s="35" t="str">
        <f t="shared" si="469"/>
        <v/>
      </c>
      <c r="AU810" s="35" t="str">
        <f t="shared" si="470"/>
        <v/>
      </c>
      <c r="AV810" s="35" t="str">
        <f t="shared" si="471"/>
        <v/>
      </c>
      <c r="AW810" s="58" t="str">
        <f t="shared" si="472"/>
        <v/>
      </c>
      <c r="AX810" s="62" t="str">
        <f t="shared" si="473"/>
        <v/>
      </c>
      <c r="AY810" s="62" t="str">
        <f t="shared" si="474"/>
        <v/>
      </c>
      <c r="AZ810" s="62" t="str">
        <f t="shared" si="475"/>
        <v/>
      </c>
      <c r="BA810" s="62" t="str">
        <f t="shared" si="476"/>
        <v/>
      </c>
      <c r="BB810" s="62" t="str">
        <f t="shared" si="477"/>
        <v/>
      </c>
      <c r="BC810" s="62" t="str">
        <f t="shared" si="478"/>
        <v/>
      </c>
      <c r="BD810" s="69" t="str">
        <f t="shared" si="479"/>
        <v/>
      </c>
      <c r="BE810" s="69" t="str">
        <f t="shared" si="480"/>
        <v/>
      </c>
      <c r="BF810" s="69" t="str">
        <f>IF(Z810=Z811,"",SUM(AW$9:AW810)-SUM(BF$9:BF809))</f>
        <v/>
      </c>
      <c r="BG810" s="12">
        <f t="shared" si="482"/>
        <v>802</v>
      </c>
    </row>
    <row r="811" spans="1:59" ht="20.100000000000001" customHeight="1">
      <c r="A811" s="13">
        <f t="shared" si="481"/>
        <v>803</v>
      </c>
      <c r="B811" s="153"/>
      <c r="C811" s="33"/>
      <c r="D811" s="33"/>
      <c r="E811" s="154"/>
      <c r="F811" s="155"/>
      <c r="G811" s="156"/>
      <c r="H811" s="19" t="str">
        <f t="shared" si="446"/>
        <v/>
      </c>
      <c r="I811" s="157"/>
      <c r="J811" s="19" t="str">
        <f t="shared" si="447"/>
        <v/>
      </c>
      <c r="K811" s="33"/>
      <c r="L811" s="34"/>
      <c r="M811" s="34"/>
      <c r="N811" s="19" t="str">
        <f t="shared" si="448"/>
        <v/>
      </c>
      <c r="O811" s="157"/>
      <c r="P811" s="19" t="str">
        <f t="shared" si="449"/>
        <v/>
      </c>
      <c r="Q811" s="19" t="str">
        <f t="shared" si="450"/>
        <v/>
      </c>
      <c r="R811" s="22"/>
      <c r="S811" s="33"/>
      <c r="T811" s="35" t="str">
        <f>IF(E811="","",Instructions!$B$5)</f>
        <v/>
      </c>
      <c r="U811" s="75" t="str">
        <f>IF(E811="","",Instructions!$C$5)</f>
        <v/>
      </c>
      <c r="V811" s="87" t="str">
        <f t="shared" si="451"/>
        <v/>
      </c>
      <c r="W811" s="72" t="str">
        <f>IF(E811="","",VLOOKUP(D811,Supervisors!$B$9:$F$32,5,FALSE))</f>
        <v/>
      </c>
      <c r="X811" s="72" t="str">
        <f>IF(E811="","",VLOOKUP(D811,Supervisors!$B$9:$G$32,6,FALSE))</f>
        <v/>
      </c>
      <c r="Y811" s="20" t="str">
        <f t="shared" si="452"/>
        <v/>
      </c>
      <c r="Z811" s="20" t="str">
        <f t="shared" si="453"/>
        <v/>
      </c>
      <c r="AA811" s="20" t="str">
        <f t="shared" si="454"/>
        <v/>
      </c>
      <c r="AB811" s="20" t="str">
        <f t="shared" si="455"/>
        <v/>
      </c>
      <c r="AC811" s="20" t="str">
        <f t="shared" si="456"/>
        <v/>
      </c>
      <c r="AD811" s="20" t="str">
        <f t="shared" si="457"/>
        <v/>
      </c>
      <c r="AE811" s="20" t="str">
        <f>IF(E811="","",SUM( INDEX( $H$9, 1) : H811))</f>
        <v/>
      </c>
      <c r="AF811" s="20" t="str">
        <f t="shared" si="458"/>
        <v/>
      </c>
      <c r="AG811" s="20" t="str">
        <f>IF(E811="","",SUM($AF$9:AF811))</f>
        <v/>
      </c>
      <c r="AH811" s="43" t="str">
        <f t="shared" si="459"/>
        <v/>
      </c>
      <c r="AI811" s="20" t="str">
        <f t="shared" si="460"/>
        <v/>
      </c>
      <c r="AJ811" s="20" t="str">
        <f t="shared" si="461"/>
        <v/>
      </c>
      <c r="AK811" s="20" t="str">
        <f t="shared" si="462"/>
        <v/>
      </c>
      <c r="AL811" s="20" t="str">
        <f>IF(E811="","",SUM( INDEX($I$9, 1) : I811))</f>
        <v/>
      </c>
      <c r="AM811" s="20" t="str">
        <f t="shared" si="463"/>
        <v/>
      </c>
      <c r="AN811" s="20" t="str">
        <f>IF(E811="","",SUM( INDEX($AM$9, 1) : AM811))</f>
        <v/>
      </c>
      <c r="AO811" s="43" t="str">
        <f t="shared" si="464"/>
        <v/>
      </c>
      <c r="AP811" s="43" t="str">
        <f t="shared" si="465"/>
        <v/>
      </c>
      <c r="AQ811" s="35" t="str">
        <f t="shared" si="466"/>
        <v/>
      </c>
      <c r="AR811" s="35" t="str">
        <f t="shared" si="467"/>
        <v/>
      </c>
      <c r="AS811" s="35" t="str">
        <f t="shared" si="468"/>
        <v/>
      </c>
      <c r="AT811" s="35" t="str">
        <f t="shared" si="469"/>
        <v/>
      </c>
      <c r="AU811" s="35" t="str">
        <f t="shared" si="470"/>
        <v/>
      </c>
      <c r="AV811" s="35" t="str">
        <f t="shared" si="471"/>
        <v/>
      </c>
      <c r="AW811" s="58" t="str">
        <f t="shared" si="472"/>
        <v/>
      </c>
      <c r="AX811" s="62" t="str">
        <f t="shared" si="473"/>
        <v/>
      </c>
      <c r="AY811" s="62" t="str">
        <f t="shared" si="474"/>
        <v/>
      </c>
      <c r="AZ811" s="62" t="str">
        <f t="shared" si="475"/>
        <v/>
      </c>
      <c r="BA811" s="62" t="str">
        <f t="shared" si="476"/>
        <v/>
      </c>
      <c r="BB811" s="62" t="str">
        <f t="shared" si="477"/>
        <v/>
      </c>
      <c r="BC811" s="62" t="str">
        <f t="shared" si="478"/>
        <v/>
      </c>
      <c r="BD811" s="69" t="str">
        <f t="shared" si="479"/>
        <v/>
      </c>
      <c r="BE811" s="69" t="str">
        <f t="shared" si="480"/>
        <v/>
      </c>
      <c r="BF811" s="69" t="str">
        <f>IF(Z811=Z812,"",SUM(AW$9:AW811)-SUM(BF$9:BF810))</f>
        <v/>
      </c>
      <c r="BG811" s="12">
        <f t="shared" si="482"/>
        <v>803</v>
      </c>
    </row>
    <row r="812" spans="1:59" ht="20.100000000000001" customHeight="1">
      <c r="A812" s="13">
        <f t="shared" si="481"/>
        <v>804</v>
      </c>
      <c r="B812" s="153"/>
      <c r="C812" s="33"/>
      <c r="D812" s="33"/>
      <c r="E812" s="154"/>
      <c r="F812" s="155"/>
      <c r="G812" s="156"/>
      <c r="H812" s="19" t="str">
        <f t="shared" si="446"/>
        <v/>
      </c>
      <c r="I812" s="157"/>
      <c r="J812" s="19" t="str">
        <f t="shared" si="447"/>
        <v/>
      </c>
      <c r="K812" s="33"/>
      <c r="L812" s="34"/>
      <c r="M812" s="34"/>
      <c r="N812" s="19" t="str">
        <f t="shared" si="448"/>
        <v/>
      </c>
      <c r="O812" s="157"/>
      <c r="P812" s="19" t="str">
        <f t="shared" si="449"/>
        <v/>
      </c>
      <c r="Q812" s="19" t="str">
        <f t="shared" si="450"/>
        <v/>
      </c>
      <c r="R812" s="22"/>
      <c r="S812" s="33"/>
      <c r="T812" s="35" t="str">
        <f>IF(E812="","",Instructions!$B$5)</f>
        <v/>
      </c>
      <c r="U812" s="75" t="str">
        <f>IF(E812="","",Instructions!$C$5)</f>
        <v/>
      </c>
      <c r="V812" s="87" t="str">
        <f t="shared" si="451"/>
        <v/>
      </c>
      <c r="W812" s="72" t="str">
        <f>IF(E812="","",VLOOKUP(D812,Supervisors!$B$9:$F$32,5,FALSE))</f>
        <v/>
      </c>
      <c r="X812" s="72" t="str">
        <f>IF(E812="","",VLOOKUP(D812,Supervisors!$B$9:$G$32,6,FALSE))</f>
        <v/>
      </c>
      <c r="Y812" s="20" t="str">
        <f t="shared" si="452"/>
        <v/>
      </c>
      <c r="Z812" s="20" t="str">
        <f t="shared" si="453"/>
        <v/>
      </c>
      <c r="AA812" s="20" t="str">
        <f t="shared" si="454"/>
        <v/>
      </c>
      <c r="AB812" s="20" t="str">
        <f t="shared" si="455"/>
        <v/>
      </c>
      <c r="AC812" s="20" t="str">
        <f t="shared" si="456"/>
        <v/>
      </c>
      <c r="AD812" s="20" t="str">
        <f t="shared" si="457"/>
        <v/>
      </c>
      <c r="AE812" s="20" t="str">
        <f>IF(E812="","",SUM( INDEX( $H$9, 1) : H812))</f>
        <v/>
      </c>
      <c r="AF812" s="20" t="str">
        <f t="shared" si="458"/>
        <v/>
      </c>
      <c r="AG812" s="20" t="str">
        <f>IF(E812="","",SUM($AF$9:AF812))</f>
        <v/>
      </c>
      <c r="AH812" s="43" t="str">
        <f t="shared" si="459"/>
        <v/>
      </c>
      <c r="AI812" s="20" t="str">
        <f t="shared" si="460"/>
        <v/>
      </c>
      <c r="AJ812" s="20" t="str">
        <f t="shared" si="461"/>
        <v/>
      </c>
      <c r="AK812" s="20" t="str">
        <f t="shared" si="462"/>
        <v/>
      </c>
      <c r="AL812" s="20" t="str">
        <f>IF(E812="","",SUM( INDEX($I$9, 1) : I812))</f>
        <v/>
      </c>
      <c r="AM812" s="20" t="str">
        <f t="shared" si="463"/>
        <v/>
      </c>
      <c r="AN812" s="20" t="str">
        <f>IF(E812="","",SUM( INDEX($AM$9, 1) : AM812))</f>
        <v/>
      </c>
      <c r="AO812" s="43" t="str">
        <f t="shared" si="464"/>
        <v/>
      </c>
      <c r="AP812" s="43" t="str">
        <f t="shared" si="465"/>
        <v/>
      </c>
      <c r="AQ812" s="35" t="str">
        <f t="shared" si="466"/>
        <v/>
      </c>
      <c r="AR812" s="35" t="str">
        <f t="shared" si="467"/>
        <v/>
      </c>
      <c r="AS812" s="35" t="str">
        <f t="shared" si="468"/>
        <v/>
      </c>
      <c r="AT812" s="35" t="str">
        <f t="shared" si="469"/>
        <v/>
      </c>
      <c r="AU812" s="35" t="str">
        <f t="shared" si="470"/>
        <v/>
      </c>
      <c r="AV812" s="35" t="str">
        <f t="shared" si="471"/>
        <v/>
      </c>
      <c r="AW812" s="58" t="str">
        <f t="shared" si="472"/>
        <v/>
      </c>
      <c r="AX812" s="62" t="str">
        <f t="shared" si="473"/>
        <v/>
      </c>
      <c r="AY812" s="62" t="str">
        <f t="shared" si="474"/>
        <v/>
      </c>
      <c r="AZ812" s="62" t="str">
        <f t="shared" si="475"/>
        <v/>
      </c>
      <c r="BA812" s="62" t="str">
        <f t="shared" si="476"/>
        <v/>
      </c>
      <c r="BB812" s="62" t="str">
        <f t="shared" si="477"/>
        <v/>
      </c>
      <c r="BC812" s="62" t="str">
        <f t="shared" si="478"/>
        <v/>
      </c>
      <c r="BD812" s="69" t="str">
        <f t="shared" si="479"/>
        <v/>
      </c>
      <c r="BE812" s="69" t="str">
        <f t="shared" si="480"/>
        <v/>
      </c>
      <c r="BF812" s="69" t="str">
        <f>IF(Z812=Z813,"",SUM(AW$9:AW812)-SUM(BF$9:BF811))</f>
        <v/>
      </c>
      <c r="BG812" s="12">
        <f t="shared" si="482"/>
        <v>804</v>
      </c>
    </row>
    <row r="813" spans="1:59" ht="20.100000000000001" customHeight="1">
      <c r="A813" s="13">
        <f t="shared" si="481"/>
        <v>805</v>
      </c>
      <c r="B813" s="153"/>
      <c r="C813" s="33"/>
      <c r="D813" s="33"/>
      <c r="E813" s="154"/>
      <c r="F813" s="155"/>
      <c r="G813" s="156"/>
      <c r="H813" s="19" t="str">
        <f t="shared" si="446"/>
        <v/>
      </c>
      <c r="I813" s="157"/>
      <c r="J813" s="19" t="str">
        <f t="shared" si="447"/>
        <v/>
      </c>
      <c r="K813" s="33"/>
      <c r="L813" s="34"/>
      <c r="M813" s="34"/>
      <c r="N813" s="19" t="str">
        <f t="shared" si="448"/>
        <v/>
      </c>
      <c r="O813" s="157"/>
      <c r="P813" s="19" t="str">
        <f t="shared" si="449"/>
        <v/>
      </c>
      <c r="Q813" s="19" t="str">
        <f t="shared" si="450"/>
        <v/>
      </c>
      <c r="R813" s="22"/>
      <c r="S813" s="33"/>
      <c r="T813" s="35" t="str">
        <f>IF(E813="","",Instructions!$B$5)</f>
        <v/>
      </c>
      <c r="U813" s="75" t="str">
        <f>IF(E813="","",Instructions!$C$5)</f>
        <v/>
      </c>
      <c r="V813" s="87" t="str">
        <f t="shared" si="451"/>
        <v/>
      </c>
      <c r="W813" s="72" t="str">
        <f>IF(E813="","",VLOOKUP(D813,Supervisors!$B$9:$F$32,5,FALSE))</f>
        <v/>
      </c>
      <c r="X813" s="72" t="str">
        <f>IF(E813="","",VLOOKUP(D813,Supervisors!$B$9:$G$32,6,FALSE))</f>
        <v/>
      </c>
      <c r="Y813" s="20" t="str">
        <f t="shared" si="452"/>
        <v/>
      </c>
      <c r="Z813" s="20" t="str">
        <f t="shared" si="453"/>
        <v/>
      </c>
      <c r="AA813" s="20" t="str">
        <f t="shared" si="454"/>
        <v/>
      </c>
      <c r="AB813" s="20" t="str">
        <f t="shared" si="455"/>
        <v/>
      </c>
      <c r="AC813" s="20" t="str">
        <f t="shared" si="456"/>
        <v/>
      </c>
      <c r="AD813" s="20" t="str">
        <f t="shared" si="457"/>
        <v/>
      </c>
      <c r="AE813" s="20" t="str">
        <f>IF(E813="","",SUM( INDEX( $H$9, 1) : H813))</f>
        <v/>
      </c>
      <c r="AF813" s="20" t="str">
        <f t="shared" si="458"/>
        <v/>
      </c>
      <c r="AG813" s="20" t="str">
        <f>IF(E813="","",SUM($AF$9:AF813))</f>
        <v/>
      </c>
      <c r="AH813" s="43" t="str">
        <f t="shared" si="459"/>
        <v/>
      </c>
      <c r="AI813" s="20" t="str">
        <f t="shared" si="460"/>
        <v/>
      </c>
      <c r="AJ813" s="20" t="str">
        <f t="shared" si="461"/>
        <v/>
      </c>
      <c r="AK813" s="20" t="str">
        <f t="shared" si="462"/>
        <v/>
      </c>
      <c r="AL813" s="20" t="str">
        <f>IF(E813="","",SUM( INDEX($I$9, 1) : I813))</f>
        <v/>
      </c>
      <c r="AM813" s="20" t="str">
        <f t="shared" si="463"/>
        <v/>
      </c>
      <c r="AN813" s="20" t="str">
        <f>IF(E813="","",SUM( INDEX($AM$9, 1) : AM813))</f>
        <v/>
      </c>
      <c r="AO813" s="43" t="str">
        <f t="shared" si="464"/>
        <v/>
      </c>
      <c r="AP813" s="43" t="str">
        <f t="shared" si="465"/>
        <v/>
      </c>
      <c r="AQ813" s="35" t="str">
        <f t="shared" si="466"/>
        <v/>
      </c>
      <c r="AR813" s="35" t="str">
        <f t="shared" si="467"/>
        <v/>
      </c>
      <c r="AS813" s="35" t="str">
        <f t="shared" si="468"/>
        <v/>
      </c>
      <c r="AT813" s="35" t="str">
        <f t="shared" si="469"/>
        <v/>
      </c>
      <c r="AU813" s="35" t="str">
        <f t="shared" si="470"/>
        <v/>
      </c>
      <c r="AV813" s="35" t="str">
        <f t="shared" si="471"/>
        <v/>
      </c>
      <c r="AW813" s="58" t="str">
        <f t="shared" si="472"/>
        <v/>
      </c>
      <c r="AX813" s="62" t="str">
        <f t="shared" si="473"/>
        <v/>
      </c>
      <c r="AY813" s="62" t="str">
        <f t="shared" si="474"/>
        <v/>
      </c>
      <c r="AZ813" s="62" t="str">
        <f t="shared" si="475"/>
        <v/>
      </c>
      <c r="BA813" s="62" t="str">
        <f t="shared" si="476"/>
        <v/>
      </c>
      <c r="BB813" s="62" t="str">
        <f t="shared" si="477"/>
        <v/>
      </c>
      <c r="BC813" s="62" t="str">
        <f t="shared" si="478"/>
        <v/>
      </c>
      <c r="BD813" s="69" t="str">
        <f t="shared" si="479"/>
        <v/>
      </c>
      <c r="BE813" s="69" t="str">
        <f t="shared" si="480"/>
        <v/>
      </c>
      <c r="BF813" s="69" t="str">
        <f>IF(Z813=Z814,"",SUM(AW$9:AW813)-SUM(BF$9:BF812))</f>
        <v/>
      </c>
      <c r="BG813" s="12">
        <f t="shared" si="482"/>
        <v>805</v>
      </c>
    </row>
    <row r="814" spans="1:59" ht="20.100000000000001" customHeight="1">
      <c r="A814" s="13">
        <f t="shared" si="481"/>
        <v>806</v>
      </c>
      <c r="B814" s="153"/>
      <c r="C814" s="33"/>
      <c r="D814" s="33"/>
      <c r="E814" s="154"/>
      <c r="F814" s="155"/>
      <c r="G814" s="156"/>
      <c r="H814" s="19" t="str">
        <f t="shared" si="446"/>
        <v/>
      </c>
      <c r="I814" s="157"/>
      <c r="J814" s="19" t="str">
        <f t="shared" si="447"/>
        <v/>
      </c>
      <c r="K814" s="33"/>
      <c r="L814" s="34"/>
      <c r="M814" s="34"/>
      <c r="N814" s="19" t="str">
        <f t="shared" si="448"/>
        <v/>
      </c>
      <c r="O814" s="157"/>
      <c r="P814" s="19" t="str">
        <f t="shared" si="449"/>
        <v/>
      </c>
      <c r="Q814" s="19" t="str">
        <f t="shared" si="450"/>
        <v/>
      </c>
      <c r="R814" s="22"/>
      <c r="S814" s="33"/>
      <c r="T814" s="35" t="str">
        <f>IF(E814="","",Instructions!$B$5)</f>
        <v/>
      </c>
      <c r="U814" s="75" t="str">
        <f>IF(E814="","",Instructions!$C$5)</f>
        <v/>
      </c>
      <c r="V814" s="87" t="str">
        <f t="shared" si="451"/>
        <v/>
      </c>
      <c r="W814" s="72" t="str">
        <f>IF(E814="","",VLOOKUP(D814,Supervisors!$B$9:$F$32,5,FALSE))</f>
        <v/>
      </c>
      <c r="X814" s="72" t="str">
        <f>IF(E814="","",VLOOKUP(D814,Supervisors!$B$9:$G$32,6,FALSE))</f>
        <v/>
      </c>
      <c r="Y814" s="20" t="str">
        <f t="shared" si="452"/>
        <v/>
      </c>
      <c r="Z814" s="20" t="str">
        <f t="shared" si="453"/>
        <v/>
      </c>
      <c r="AA814" s="20" t="str">
        <f t="shared" si="454"/>
        <v/>
      </c>
      <c r="AB814" s="20" t="str">
        <f t="shared" si="455"/>
        <v/>
      </c>
      <c r="AC814" s="20" t="str">
        <f t="shared" si="456"/>
        <v/>
      </c>
      <c r="AD814" s="20" t="str">
        <f t="shared" si="457"/>
        <v/>
      </c>
      <c r="AE814" s="20" t="str">
        <f>IF(E814="","",SUM( INDEX( $H$9, 1) : H814))</f>
        <v/>
      </c>
      <c r="AF814" s="20" t="str">
        <f t="shared" si="458"/>
        <v/>
      </c>
      <c r="AG814" s="20" t="str">
        <f>IF(E814="","",SUM($AF$9:AF814))</f>
        <v/>
      </c>
      <c r="AH814" s="43" t="str">
        <f t="shared" si="459"/>
        <v/>
      </c>
      <c r="AI814" s="20" t="str">
        <f t="shared" si="460"/>
        <v/>
      </c>
      <c r="AJ814" s="20" t="str">
        <f t="shared" si="461"/>
        <v/>
      </c>
      <c r="AK814" s="20" t="str">
        <f t="shared" si="462"/>
        <v/>
      </c>
      <c r="AL814" s="20" t="str">
        <f>IF(E814="","",SUM( INDEX($I$9, 1) : I814))</f>
        <v/>
      </c>
      <c r="AM814" s="20" t="str">
        <f t="shared" si="463"/>
        <v/>
      </c>
      <c r="AN814" s="20" t="str">
        <f>IF(E814="","",SUM( INDEX($AM$9, 1) : AM814))</f>
        <v/>
      </c>
      <c r="AO814" s="43" t="str">
        <f t="shared" si="464"/>
        <v/>
      </c>
      <c r="AP814" s="43" t="str">
        <f t="shared" si="465"/>
        <v/>
      </c>
      <c r="AQ814" s="35" t="str">
        <f t="shared" si="466"/>
        <v/>
      </c>
      <c r="AR814" s="35" t="str">
        <f t="shared" si="467"/>
        <v/>
      </c>
      <c r="AS814" s="35" t="str">
        <f t="shared" si="468"/>
        <v/>
      </c>
      <c r="AT814" s="35" t="str">
        <f t="shared" si="469"/>
        <v/>
      </c>
      <c r="AU814" s="35" t="str">
        <f t="shared" si="470"/>
        <v/>
      </c>
      <c r="AV814" s="35" t="str">
        <f t="shared" si="471"/>
        <v/>
      </c>
      <c r="AW814" s="58" t="str">
        <f t="shared" si="472"/>
        <v/>
      </c>
      <c r="AX814" s="62" t="str">
        <f t="shared" si="473"/>
        <v/>
      </c>
      <c r="AY814" s="62" t="str">
        <f t="shared" si="474"/>
        <v/>
      </c>
      <c r="AZ814" s="62" t="str">
        <f t="shared" si="475"/>
        <v/>
      </c>
      <c r="BA814" s="62" t="str">
        <f t="shared" si="476"/>
        <v/>
      </c>
      <c r="BB814" s="62" t="str">
        <f t="shared" si="477"/>
        <v/>
      </c>
      <c r="BC814" s="62" t="str">
        <f t="shared" si="478"/>
        <v/>
      </c>
      <c r="BD814" s="69" t="str">
        <f t="shared" si="479"/>
        <v/>
      </c>
      <c r="BE814" s="69" t="str">
        <f t="shared" si="480"/>
        <v/>
      </c>
      <c r="BF814" s="69" t="str">
        <f>IF(Z814=Z815,"",SUM(AW$9:AW814)-SUM(BF$9:BF813))</f>
        <v/>
      </c>
      <c r="BG814" s="12">
        <f t="shared" si="482"/>
        <v>806</v>
      </c>
    </row>
    <row r="815" spans="1:59" ht="20.100000000000001" customHeight="1">
      <c r="A815" s="13">
        <f t="shared" si="481"/>
        <v>807</v>
      </c>
      <c r="B815" s="153"/>
      <c r="C815" s="33"/>
      <c r="D815" s="33"/>
      <c r="E815" s="154"/>
      <c r="F815" s="155"/>
      <c r="G815" s="156"/>
      <c r="H815" s="19" t="str">
        <f t="shared" si="446"/>
        <v/>
      </c>
      <c r="I815" s="157"/>
      <c r="J815" s="19" t="str">
        <f t="shared" si="447"/>
        <v/>
      </c>
      <c r="K815" s="33"/>
      <c r="L815" s="34"/>
      <c r="M815" s="34"/>
      <c r="N815" s="19" t="str">
        <f t="shared" si="448"/>
        <v/>
      </c>
      <c r="O815" s="157"/>
      <c r="P815" s="19" t="str">
        <f t="shared" si="449"/>
        <v/>
      </c>
      <c r="Q815" s="19" t="str">
        <f t="shared" si="450"/>
        <v/>
      </c>
      <c r="R815" s="22"/>
      <c r="S815" s="33"/>
      <c r="T815" s="35" t="str">
        <f>IF(E815="","",Instructions!$B$5)</f>
        <v/>
      </c>
      <c r="U815" s="75" t="str">
        <f>IF(E815="","",Instructions!$C$5)</f>
        <v/>
      </c>
      <c r="V815" s="87" t="str">
        <f t="shared" si="451"/>
        <v/>
      </c>
      <c r="W815" s="72" t="str">
        <f>IF(E815="","",VLOOKUP(D815,Supervisors!$B$9:$F$32,5,FALSE))</f>
        <v/>
      </c>
      <c r="X815" s="72" t="str">
        <f>IF(E815="","",VLOOKUP(D815,Supervisors!$B$9:$G$32,6,FALSE))</f>
        <v/>
      </c>
      <c r="Y815" s="20" t="str">
        <f t="shared" si="452"/>
        <v/>
      </c>
      <c r="Z815" s="20" t="str">
        <f t="shared" si="453"/>
        <v/>
      </c>
      <c r="AA815" s="20" t="str">
        <f t="shared" si="454"/>
        <v/>
      </c>
      <c r="AB815" s="20" t="str">
        <f t="shared" si="455"/>
        <v/>
      </c>
      <c r="AC815" s="20" t="str">
        <f t="shared" si="456"/>
        <v/>
      </c>
      <c r="AD815" s="20" t="str">
        <f t="shared" si="457"/>
        <v/>
      </c>
      <c r="AE815" s="20" t="str">
        <f>IF(E815="","",SUM( INDEX( $H$9, 1) : H815))</f>
        <v/>
      </c>
      <c r="AF815" s="20" t="str">
        <f t="shared" si="458"/>
        <v/>
      </c>
      <c r="AG815" s="20" t="str">
        <f>IF(E815="","",SUM($AF$9:AF815))</f>
        <v/>
      </c>
      <c r="AH815" s="43" t="str">
        <f t="shared" si="459"/>
        <v/>
      </c>
      <c r="AI815" s="20" t="str">
        <f t="shared" si="460"/>
        <v/>
      </c>
      <c r="AJ815" s="20" t="str">
        <f t="shared" si="461"/>
        <v/>
      </c>
      <c r="AK815" s="20" t="str">
        <f t="shared" si="462"/>
        <v/>
      </c>
      <c r="AL815" s="20" t="str">
        <f>IF(E815="","",SUM( INDEX($I$9, 1) : I815))</f>
        <v/>
      </c>
      <c r="AM815" s="20" t="str">
        <f t="shared" si="463"/>
        <v/>
      </c>
      <c r="AN815" s="20" t="str">
        <f>IF(E815="","",SUM( INDEX($AM$9, 1) : AM815))</f>
        <v/>
      </c>
      <c r="AO815" s="43" t="str">
        <f t="shared" si="464"/>
        <v/>
      </c>
      <c r="AP815" s="43" t="str">
        <f t="shared" si="465"/>
        <v/>
      </c>
      <c r="AQ815" s="35" t="str">
        <f t="shared" si="466"/>
        <v/>
      </c>
      <c r="AR815" s="35" t="str">
        <f t="shared" si="467"/>
        <v/>
      </c>
      <c r="AS815" s="35" t="str">
        <f t="shared" si="468"/>
        <v/>
      </c>
      <c r="AT815" s="35" t="str">
        <f t="shared" si="469"/>
        <v/>
      </c>
      <c r="AU815" s="35" t="str">
        <f t="shared" si="470"/>
        <v/>
      </c>
      <c r="AV815" s="35" t="str">
        <f t="shared" si="471"/>
        <v/>
      </c>
      <c r="AW815" s="58" t="str">
        <f t="shared" si="472"/>
        <v/>
      </c>
      <c r="AX815" s="62" t="str">
        <f t="shared" si="473"/>
        <v/>
      </c>
      <c r="AY815" s="62" t="str">
        <f t="shared" si="474"/>
        <v/>
      </c>
      <c r="AZ815" s="62" t="str">
        <f t="shared" si="475"/>
        <v/>
      </c>
      <c r="BA815" s="62" t="str">
        <f t="shared" si="476"/>
        <v/>
      </c>
      <c r="BB815" s="62" t="str">
        <f t="shared" si="477"/>
        <v/>
      </c>
      <c r="BC815" s="62" t="str">
        <f t="shared" si="478"/>
        <v/>
      </c>
      <c r="BD815" s="69" t="str">
        <f t="shared" si="479"/>
        <v/>
      </c>
      <c r="BE815" s="69" t="str">
        <f t="shared" si="480"/>
        <v/>
      </c>
      <c r="BF815" s="69" t="str">
        <f>IF(Z815=Z816,"",SUM(AW$9:AW815)-SUM(BF$9:BF814))</f>
        <v/>
      </c>
      <c r="BG815" s="12">
        <f t="shared" si="482"/>
        <v>807</v>
      </c>
    </row>
    <row r="816" spans="1:59" ht="20.100000000000001" customHeight="1">
      <c r="A816" s="13">
        <f t="shared" si="481"/>
        <v>808</v>
      </c>
      <c r="B816" s="153"/>
      <c r="C816" s="33"/>
      <c r="D816" s="33"/>
      <c r="E816" s="154"/>
      <c r="F816" s="155"/>
      <c r="G816" s="156"/>
      <c r="H816" s="19" t="str">
        <f t="shared" si="446"/>
        <v/>
      </c>
      <c r="I816" s="157"/>
      <c r="J816" s="19" t="str">
        <f t="shared" si="447"/>
        <v/>
      </c>
      <c r="K816" s="33"/>
      <c r="L816" s="34"/>
      <c r="M816" s="34"/>
      <c r="N816" s="19" t="str">
        <f t="shared" si="448"/>
        <v/>
      </c>
      <c r="O816" s="157"/>
      <c r="P816" s="19" t="str">
        <f t="shared" si="449"/>
        <v/>
      </c>
      <c r="Q816" s="19" t="str">
        <f t="shared" si="450"/>
        <v/>
      </c>
      <c r="R816" s="22"/>
      <c r="S816" s="33"/>
      <c r="T816" s="35" t="str">
        <f>IF(E816="","",Instructions!$B$5)</f>
        <v/>
      </c>
      <c r="U816" s="75" t="str">
        <f>IF(E816="","",Instructions!$C$5)</f>
        <v/>
      </c>
      <c r="V816" s="87" t="str">
        <f t="shared" si="451"/>
        <v/>
      </c>
      <c r="W816" s="72" t="str">
        <f>IF(E816="","",VLOOKUP(D816,Supervisors!$B$9:$F$32,5,FALSE))</f>
        <v/>
      </c>
      <c r="X816" s="72" t="str">
        <f>IF(E816="","",VLOOKUP(D816,Supervisors!$B$9:$G$32,6,FALSE))</f>
        <v/>
      </c>
      <c r="Y816" s="20" t="str">
        <f t="shared" si="452"/>
        <v/>
      </c>
      <c r="Z816" s="20" t="str">
        <f t="shared" si="453"/>
        <v/>
      </c>
      <c r="AA816" s="20" t="str">
        <f t="shared" si="454"/>
        <v/>
      </c>
      <c r="AB816" s="20" t="str">
        <f t="shared" si="455"/>
        <v/>
      </c>
      <c r="AC816" s="20" t="str">
        <f t="shared" si="456"/>
        <v/>
      </c>
      <c r="AD816" s="20" t="str">
        <f t="shared" si="457"/>
        <v/>
      </c>
      <c r="AE816" s="20" t="str">
        <f>IF(E816="","",SUM( INDEX( $H$9, 1) : H816))</f>
        <v/>
      </c>
      <c r="AF816" s="20" t="str">
        <f t="shared" si="458"/>
        <v/>
      </c>
      <c r="AG816" s="20" t="str">
        <f>IF(E816="","",SUM($AF$9:AF816))</f>
        <v/>
      </c>
      <c r="AH816" s="43" t="str">
        <f t="shared" si="459"/>
        <v/>
      </c>
      <c r="AI816" s="20" t="str">
        <f t="shared" si="460"/>
        <v/>
      </c>
      <c r="AJ816" s="20" t="str">
        <f t="shared" si="461"/>
        <v/>
      </c>
      <c r="AK816" s="20" t="str">
        <f t="shared" si="462"/>
        <v/>
      </c>
      <c r="AL816" s="20" t="str">
        <f>IF(E816="","",SUM( INDEX($I$9, 1) : I816))</f>
        <v/>
      </c>
      <c r="AM816" s="20" t="str">
        <f t="shared" si="463"/>
        <v/>
      </c>
      <c r="AN816" s="20" t="str">
        <f>IF(E816="","",SUM( INDEX($AM$9, 1) : AM816))</f>
        <v/>
      </c>
      <c r="AO816" s="43" t="str">
        <f t="shared" si="464"/>
        <v/>
      </c>
      <c r="AP816" s="43" t="str">
        <f t="shared" si="465"/>
        <v/>
      </c>
      <c r="AQ816" s="35" t="str">
        <f t="shared" si="466"/>
        <v/>
      </c>
      <c r="AR816" s="35" t="str">
        <f t="shared" si="467"/>
        <v/>
      </c>
      <c r="AS816" s="35" t="str">
        <f t="shared" si="468"/>
        <v/>
      </c>
      <c r="AT816" s="35" t="str">
        <f t="shared" si="469"/>
        <v/>
      </c>
      <c r="AU816" s="35" t="str">
        <f t="shared" si="470"/>
        <v/>
      </c>
      <c r="AV816" s="35" t="str">
        <f t="shared" si="471"/>
        <v/>
      </c>
      <c r="AW816" s="58" t="str">
        <f t="shared" si="472"/>
        <v/>
      </c>
      <c r="AX816" s="62" t="str">
        <f t="shared" si="473"/>
        <v/>
      </c>
      <c r="AY816" s="62" t="str">
        <f t="shared" si="474"/>
        <v/>
      </c>
      <c r="AZ816" s="62" t="str">
        <f t="shared" si="475"/>
        <v/>
      </c>
      <c r="BA816" s="62" t="str">
        <f t="shared" si="476"/>
        <v/>
      </c>
      <c r="BB816" s="62" t="str">
        <f t="shared" si="477"/>
        <v/>
      </c>
      <c r="BC816" s="62" t="str">
        <f t="shared" si="478"/>
        <v/>
      </c>
      <c r="BD816" s="69" t="str">
        <f t="shared" si="479"/>
        <v/>
      </c>
      <c r="BE816" s="69" t="str">
        <f t="shared" si="480"/>
        <v/>
      </c>
      <c r="BF816" s="69" t="str">
        <f>IF(Z816=Z817,"",SUM(AW$9:AW816)-SUM(BF$9:BF815))</f>
        <v/>
      </c>
      <c r="BG816" s="12">
        <f t="shared" si="482"/>
        <v>808</v>
      </c>
    </row>
    <row r="817" spans="1:59" ht="20.100000000000001" customHeight="1">
      <c r="A817" s="13">
        <f t="shared" si="481"/>
        <v>809</v>
      </c>
      <c r="B817" s="153"/>
      <c r="C817" s="33"/>
      <c r="D817" s="33"/>
      <c r="E817" s="154"/>
      <c r="F817" s="155"/>
      <c r="G817" s="156"/>
      <c r="H817" s="19" t="str">
        <f t="shared" si="446"/>
        <v/>
      </c>
      <c r="I817" s="157"/>
      <c r="J817" s="19" t="str">
        <f t="shared" si="447"/>
        <v/>
      </c>
      <c r="K817" s="33"/>
      <c r="L817" s="34"/>
      <c r="M817" s="34"/>
      <c r="N817" s="19" t="str">
        <f t="shared" si="448"/>
        <v/>
      </c>
      <c r="O817" s="157"/>
      <c r="P817" s="19" t="str">
        <f t="shared" si="449"/>
        <v/>
      </c>
      <c r="Q817" s="19" t="str">
        <f t="shared" si="450"/>
        <v/>
      </c>
      <c r="R817" s="22"/>
      <c r="S817" s="33"/>
      <c r="T817" s="35" t="str">
        <f>IF(E817="","",Instructions!$B$5)</f>
        <v/>
      </c>
      <c r="U817" s="75" t="str">
        <f>IF(E817="","",Instructions!$C$5)</f>
        <v/>
      </c>
      <c r="V817" s="87" t="str">
        <f t="shared" si="451"/>
        <v/>
      </c>
      <c r="W817" s="72" t="str">
        <f>IF(E817="","",VLOOKUP(D817,Supervisors!$B$9:$F$32,5,FALSE))</f>
        <v/>
      </c>
      <c r="X817" s="72" t="str">
        <f>IF(E817="","",VLOOKUP(D817,Supervisors!$B$9:$G$32,6,FALSE))</f>
        <v/>
      </c>
      <c r="Y817" s="20" t="str">
        <f t="shared" si="452"/>
        <v/>
      </c>
      <c r="Z817" s="20" t="str">
        <f t="shared" si="453"/>
        <v/>
      </c>
      <c r="AA817" s="20" t="str">
        <f t="shared" si="454"/>
        <v/>
      </c>
      <c r="AB817" s="20" t="str">
        <f t="shared" si="455"/>
        <v/>
      </c>
      <c r="AC817" s="20" t="str">
        <f t="shared" si="456"/>
        <v/>
      </c>
      <c r="AD817" s="20" t="str">
        <f t="shared" si="457"/>
        <v/>
      </c>
      <c r="AE817" s="20" t="str">
        <f>IF(E817="","",SUM( INDEX( $H$9, 1) : H817))</f>
        <v/>
      </c>
      <c r="AF817" s="20" t="str">
        <f t="shared" si="458"/>
        <v/>
      </c>
      <c r="AG817" s="20" t="str">
        <f>IF(E817="","",SUM($AF$9:AF817))</f>
        <v/>
      </c>
      <c r="AH817" s="43" t="str">
        <f t="shared" si="459"/>
        <v/>
      </c>
      <c r="AI817" s="20" t="str">
        <f t="shared" si="460"/>
        <v/>
      </c>
      <c r="AJ817" s="20" t="str">
        <f t="shared" si="461"/>
        <v/>
      </c>
      <c r="AK817" s="20" t="str">
        <f t="shared" si="462"/>
        <v/>
      </c>
      <c r="AL817" s="20" t="str">
        <f>IF(E817="","",SUM( INDEX($I$9, 1) : I817))</f>
        <v/>
      </c>
      <c r="AM817" s="20" t="str">
        <f t="shared" si="463"/>
        <v/>
      </c>
      <c r="AN817" s="20" t="str">
        <f>IF(E817="","",SUM( INDEX($AM$9, 1) : AM817))</f>
        <v/>
      </c>
      <c r="AO817" s="43" t="str">
        <f t="shared" si="464"/>
        <v/>
      </c>
      <c r="AP817" s="43" t="str">
        <f t="shared" si="465"/>
        <v/>
      </c>
      <c r="AQ817" s="35" t="str">
        <f t="shared" si="466"/>
        <v/>
      </c>
      <c r="AR817" s="35" t="str">
        <f t="shared" si="467"/>
        <v/>
      </c>
      <c r="AS817" s="35" t="str">
        <f t="shared" si="468"/>
        <v/>
      </c>
      <c r="AT817" s="35" t="str">
        <f t="shared" si="469"/>
        <v/>
      </c>
      <c r="AU817" s="35" t="str">
        <f t="shared" si="470"/>
        <v/>
      </c>
      <c r="AV817" s="35" t="str">
        <f t="shared" si="471"/>
        <v/>
      </c>
      <c r="AW817" s="58" t="str">
        <f t="shared" si="472"/>
        <v/>
      </c>
      <c r="AX817" s="62" t="str">
        <f t="shared" si="473"/>
        <v/>
      </c>
      <c r="AY817" s="62" t="str">
        <f t="shared" si="474"/>
        <v/>
      </c>
      <c r="AZ817" s="62" t="str">
        <f t="shared" si="475"/>
        <v/>
      </c>
      <c r="BA817" s="62" t="str">
        <f t="shared" si="476"/>
        <v/>
      </c>
      <c r="BB817" s="62" t="str">
        <f t="shared" si="477"/>
        <v/>
      </c>
      <c r="BC817" s="62" t="str">
        <f t="shared" si="478"/>
        <v/>
      </c>
      <c r="BD817" s="69" t="str">
        <f t="shared" si="479"/>
        <v/>
      </c>
      <c r="BE817" s="69" t="str">
        <f t="shared" si="480"/>
        <v/>
      </c>
      <c r="BF817" s="69" t="str">
        <f>IF(Z817=Z818,"",SUM(AW$9:AW817)-SUM(BF$9:BF816))</f>
        <v/>
      </c>
      <c r="BG817" s="12">
        <f t="shared" si="482"/>
        <v>809</v>
      </c>
    </row>
    <row r="818" spans="1:59" ht="20.100000000000001" customHeight="1">
      <c r="A818" s="13">
        <f t="shared" si="481"/>
        <v>810</v>
      </c>
      <c r="B818" s="153"/>
      <c r="C818" s="33"/>
      <c r="D818" s="33"/>
      <c r="E818" s="154"/>
      <c r="F818" s="155"/>
      <c r="G818" s="156"/>
      <c r="H818" s="19" t="str">
        <f t="shared" si="446"/>
        <v/>
      </c>
      <c r="I818" s="157"/>
      <c r="J818" s="19" t="str">
        <f t="shared" si="447"/>
        <v/>
      </c>
      <c r="K818" s="33"/>
      <c r="L818" s="34"/>
      <c r="M818" s="34"/>
      <c r="N818" s="19" t="str">
        <f t="shared" si="448"/>
        <v/>
      </c>
      <c r="O818" s="157"/>
      <c r="P818" s="19" t="str">
        <f t="shared" si="449"/>
        <v/>
      </c>
      <c r="Q818" s="19" t="str">
        <f t="shared" si="450"/>
        <v/>
      </c>
      <c r="R818" s="22"/>
      <c r="S818" s="33"/>
      <c r="T818" s="35" t="str">
        <f>IF(E818="","",Instructions!$B$5)</f>
        <v/>
      </c>
      <c r="U818" s="75" t="str">
        <f>IF(E818="","",Instructions!$C$5)</f>
        <v/>
      </c>
      <c r="V818" s="87" t="str">
        <f t="shared" si="451"/>
        <v/>
      </c>
      <c r="W818" s="72" t="str">
        <f>IF(E818="","",VLOOKUP(D818,Supervisors!$B$9:$F$32,5,FALSE))</f>
        <v/>
      </c>
      <c r="X818" s="72" t="str">
        <f>IF(E818="","",VLOOKUP(D818,Supervisors!$B$9:$G$32,6,FALSE))</f>
        <v/>
      </c>
      <c r="Y818" s="20" t="str">
        <f t="shared" si="452"/>
        <v/>
      </c>
      <c r="Z818" s="20" t="str">
        <f t="shared" si="453"/>
        <v/>
      </c>
      <c r="AA818" s="20" t="str">
        <f t="shared" si="454"/>
        <v/>
      </c>
      <c r="AB818" s="20" t="str">
        <f t="shared" si="455"/>
        <v/>
      </c>
      <c r="AC818" s="20" t="str">
        <f t="shared" si="456"/>
        <v/>
      </c>
      <c r="AD818" s="20" t="str">
        <f t="shared" si="457"/>
        <v/>
      </c>
      <c r="AE818" s="20" t="str">
        <f>IF(E818="","",SUM( INDEX( $H$9, 1) : H818))</f>
        <v/>
      </c>
      <c r="AF818" s="20" t="str">
        <f t="shared" si="458"/>
        <v/>
      </c>
      <c r="AG818" s="20" t="str">
        <f>IF(E818="","",SUM($AF$9:AF818))</f>
        <v/>
      </c>
      <c r="AH818" s="43" t="str">
        <f t="shared" si="459"/>
        <v/>
      </c>
      <c r="AI818" s="20" t="str">
        <f t="shared" si="460"/>
        <v/>
      </c>
      <c r="AJ818" s="20" t="str">
        <f t="shared" si="461"/>
        <v/>
      </c>
      <c r="AK818" s="20" t="str">
        <f t="shared" si="462"/>
        <v/>
      </c>
      <c r="AL818" s="20" t="str">
        <f>IF(E818="","",SUM( INDEX($I$9, 1) : I818))</f>
        <v/>
      </c>
      <c r="AM818" s="20" t="str">
        <f t="shared" si="463"/>
        <v/>
      </c>
      <c r="AN818" s="20" t="str">
        <f>IF(E818="","",SUM( INDEX($AM$9, 1) : AM818))</f>
        <v/>
      </c>
      <c r="AO818" s="43" t="str">
        <f t="shared" si="464"/>
        <v/>
      </c>
      <c r="AP818" s="43" t="str">
        <f t="shared" si="465"/>
        <v/>
      </c>
      <c r="AQ818" s="35" t="str">
        <f t="shared" si="466"/>
        <v/>
      </c>
      <c r="AR818" s="35" t="str">
        <f t="shared" si="467"/>
        <v/>
      </c>
      <c r="AS818" s="35" t="str">
        <f t="shared" si="468"/>
        <v/>
      </c>
      <c r="AT818" s="35" t="str">
        <f t="shared" si="469"/>
        <v/>
      </c>
      <c r="AU818" s="35" t="str">
        <f t="shared" si="470"/>
        <v/>
      </c>
      <c r="AV818" s="35" t="str">
        <f t="shared" si="471"/>
        <v/>
      </c>
      <c r="AW818" s="58" t="str">
        <f t="shared" si="472"/>
        <v/>
      </c>
      <c r="AX818" s="62" t="str">
        <f t="shared" si="473"/>
        <v/>
      </c>
      <c r="AY818" s="62" t="str">
        <f t="shared" si="474"/>
        <v/>
      </c>
      <c r="AZ818" s="62" t="str">
        <f t="shared" si="475"/>
        <v/>
      </c>
      <c r="BA818" s="62" t="str">
        <f t="shared" si="476"/>
        <v/>
      </c>
      <c r="BB818" s="62" t="str">
        <f t="shared" si="477"/>
        <v/>
      </c>
      <c r="BC818" s="62" t="str">
        <f t="shared" si="478"/>
        <v/>
      </c>
      <c r="BD818" s="69" t="str">
        <f t="shared" si="479"/>
        <v/>
      </c>
      <c r="BE818" s="69" t="str">
        <f t="shared" si="480"/>
        <v/>
      </c>
      <c r="BF818" s="69" t="str">
        <f>IF(Z818=Z819,"",SUM(AW$9:AW818)-SUM(BF$9:BF817))</f>
        <v/>
      </c>
      <c r="BG818" s="12">
        <f t="shared" si="482"/>
        <v>810</v>
      </c>
    </row>
    <row r="819" spans="1:59" ht="20.100000000000001" customHeight="1">
      <c r="A819" s="13">
        <f t="shared" si="481"/>
        <v>811</v>
      </c>
      <c r="B819" s="153"/>
      <c r="C819" s="33"/>
      <c r="D819" s="33"/>
      <c r="E819" s="154"/>
      <c r="F819" s="155"/>
      <c r="G819" s="156"/>
      <c r="H819" s="19" t="str">
        <f t="shared" si="446"/>
        <v/>
      </c>
      <c r="I819" s="157"/>
      <c r="J819" s="19" t="str">
        <f t="shared" si="447"/>
        <v/>
      </c>
      <c r="K819" s="33"/>
      <c r="L819" s="34"/>
      <c r="M819" s="34"/>
      <c r="N819" s="19" t="str">
        <f t="shared" si="448"/>
        <v/>
      </c>
      <c r="O819" s="157"/>
      <c r="P819" s="19" t="str">
        <f t="shared" si="449"/>
        <v/>
      </c>
      <c r="Q819" s="19" t="str">
        <f t="shared" si="450"/>
        <v/>
      </c>
      <c r="R819" s="22"/>
      <c r="S819" s="33"/>
      <c r="T819" s="35" t="str">
        <f>IF(E819="","",Instructions!$B$5)</f>
        <v/>
      </c>
      <c r="U819" s="75" t="str">
        <f>IF(E819="","",Instructions!$C$5)</f>
        <v/>
      </c>
      <c r="V819" s="87" t="str">
        <f t="shared" si="451"/>
        <v/>
      </c>
      <c r="W819" s="72" t="str">
        <f>IF(E819="","",VLOOKUP(D819,Supervisors!$B$9:$F$32,5,FALSE))</f>
        <v/>
      </c>
      <c r="X819" s="72" t="str">
        <f>IF(E819="","",VLOOKUP(D819,Supervisors!$B$9:$G$32,6,FALSE))</f>
        <v/>
      </c>
      <c r="Y819" s="20" t="str">
        <f t="shared" si="452"/>
        <v/>
      </c>
      <c r="Z819" s="20" t="str">
        <f t="shared" si="453"/>
        <v/>
      </c>
      <c r="AA819" s="20" t="str">
        <f t="shared" si="454"/>
        <v/>
      </c>
      <c r="AB819" s="20" t="str">
        <f t="shared" si="455"/>
        <v/>
      </c>
      <c r="AC819" s="20" t="str">
        <f t="shared" si="456"/>
        <v/>
      </c>
      <c r="AD819" s="20" t="str">
        <f t="shared" si="457"/>
        <v/>
      </c>
      <c r="AE819" s="20" t="str">
        <f>IF(E819="","",SUM( INDEX( $H$9, 1) : H819))</f>
        <v/>
      </c>
      <c r="AF819" s="20" t="str">
        <f t="shared" si="458"/>
        <v/>
      </c>
      <c r="AG819" s="20" t="str">
        <f>IF(E819="","",SUM($AF$9:AF819))</f>
        <v/>
      </c>
      <c r="AH819" s="43" t="str">
        <f t="shared" si="459"/>
        <v/>
      </c>
      <c r="AI819" s="20" t="str">
        <f t="shared" si="460"/>
        <v/>
      </c>
      <c r="AJ819" s="20" t="str">
        <f t="shared" si="461"/>
        <v/>
      </c>
      <c r="AK819" s="20" t="str">
        <f t="shared" si="462"/>
        <v/>
      </c>
      <c r="AL819" s="20" t="str">
        <f>IF(E819="","",SUM( INDEX($I$9, 1) : I819))</f>
        <v/>
      </c>
      <c r="AM819" s="20" t="str">
        <f t="shared" si="463"/>
        <v/>
      </c>
      <c r="AN819" s="20" t="str">
        <f>IF(E819="","",SUM( INDEX($AM$9, 1) : AM819))</f>
        <v/>
      </c>
      <c r="AO819" s="43" t="str">
        <f t="shared" si="464"/>
        <v/>
      </c>
      <c r="AP819" s="43" t="str">
        <f t="shared" si="465"/>
        <v/>
      </c>
      <c r="AQ819" s="35" t="str">
        <f t="shared" si="466"/>
        <v/>
      </c>
      <c r="AR819" s="35" t="str">
        <f t="shared" si="467"/>
        <v/>
      </c>
      <c r="AS819" s="35" t="str">
        <f t="shared" si="468"/>
        <v/>
      </c>
      <c r="AT819" s="35" t="str">
        <f t="shared" si="469"/>
        <v/>
      </c>
      <c r="AU819" s="35" t="str">
        <f t="shared" si="470"/>
        <v/>
      </c>
      <c r="AV819" s="35" t="str">
        <f t="shared" si="471"/>
        <v/>
      </c>
      <c r="AW819" s="58" t="str">
        <f t="shared" si="472"/>
        <v/>
      </c>
      <c r="AX819" s="62" t="str">
        <f t="shared" si="473"/>
        <v/>
      </c>
      <c r="AY819" s="62" t="str">
        <f t="shared" si="474"/>
        <v/>
      </c>
      <c r="AZ819" s="62" t="str">
        <f t="shared" si="475"/>
        <v/>
      </c>
      <c r="BA819" s="62" t="str">
        <f t="shared" si="476"/>
        <v/>
      </c>
      <c r="BB819" s="62" t="str">
        <f t="shared" si="477"/>
        <v/>
      </c>
      <c r="BC819" s="62" t="str">
        <f t="shared" si="478"/>
        <v/>
      </c>
      <c r="BD819" s="69" t="str">
        <f t="shared" si="479"/>
        <v/>
      </c>
      <c r="BE819" s="69" t="str">
        <f t="shared" si="480"/>
        <v/>
      </c>
      <c r="BF819" s="69" t="str">
        <f>IF(Z819=Z820,"",SUM(AW$9:AW819)-SUM(BF$9:BF818))</f>
        <v/>
      </c>
      <c r="BG819" s="12">
        <f t="shared" si="482"/>
        <v>811</v>
      </c>
    </row>
    <row r="820" spans="1:59" ht="20.100000000000001" customHeight="1">
      <c r="A820" s="13">
        <f t="shared" si="481"/>
        <v>812</v>
      </c>
      <c r="B820" s="153"/>
      <c r="C820" s="33"/>
      <c r="D820" s="33"/>
      <c r="E820" s="154"/>
      <c r="F820" s="155"/>
      <c r="G820" s="156"/>
      <c r="H820" s="19" t="str">
        <f t="shared" si="446"/>
        <v/>
      </c>
      <c r="I820" s="157"/>
      <c r="J820" s="19" t="str">
        <f t="shared" si="447"/>
        <v/>
      </c>
      <c r="K820" s="33"/>
      <c r="L820" s="34"/>
      <c r="M820" s="34"/>
      <c r="N820" s="19" t="str">
        <f t="shared" si="448"/>
        <v/>
      </c>
      <c r="O820" s="157"/>
      <c r="P820" s="19" t="str">
        <f t="shared" si="449"/>
        <v/>
      </c>
      <c r="Q820" s="19" t="str">
        <f t="shared" si="450"/>
        <v/>
      </c>
      <c r="R820" s="22"/>
      <c r="S820" s="33"/>
      <c r="T820" s="35" t="str">
        <f>IF(E820="","",Instructions!$B$5)</f>
        <v/>
      </c>
      <c r="U820" s="75" t="str">
        <f>IF(E820="","",Instructions!$C$5)</f>
        <v/>
      </c>
      <c r="V820" s="87" t="str">
        <f t="shared" si="451"/>
        <v/>
      </c>
      <c r="W820" s="72" t="str">
        <f>IF(E820="","",VLOOKUP(D820,Supervisors!$B$9:$F$32,5,FALSE))</f>
        <v/>
      </c>
      <c r="X820" s="72" t="str">
        <f>IF(E820="","",VLOOKUP(D820,Supervisors!$B$9:$G$32,6,FALSE))</f>
        <v/>
      </c>
      <c r="Y820" s="20" t="str">
        <f t="shared" si="452"/>
        <v/>
      </c>
      <c r="Z820" s="20" t="str">
        <f t="shared" si="453"/>
        <v/>
      </c>
      <c r="AA820" s="20" t="str">
        <f t="shared" si="454"/>
        <v/>
      </c>
      <c r="AB820" s="20" t="str">
        <f t="shared" si="455"/>
        <v/>
      </c>
      <c r="AC820" s="20" t="str">
        <f t="shared" si="456"/>
        <v/>
      </c>
      <c r="AD820" s="20" t="str">
        <f t="shared" si="457"/>
        <v/>
      </c>
      <c r="AE820" s="20" t="str">
        <f>IF(E820="","",SUM( INDEX( $H$9, 1) : H820))</f>
        <v/>
      </c>
      <c r="AF820" s="20" t="str">
        <f t="shared" si="458"/>
        <v/>
      </c>
      <c r="AG820" s="20" t="str">
        <f>IF(E820="","",SUM($AF$9:AF820))</f>
        <v/>
      </c>
      <c r="AH820" s="43" t="str">
        <f t="shared" si="459"/>
        <v/>
      </c>
      <c r="AI820" s="20" t="str">
        <f t="shared" si="460"/>
        <v/>
      </c>
      <c r="AJ820" s="20" t="str">
        <f t="shared" si="461"/>
        <v/>
      </c>
      <c r="AK820" s="20" t="str">
        <f t="shared" si="462"/>
        <v/>
      </c>
      <c r="AL820" s="20" t="str">
        <f>IF(E820="","",SUM( INDEX($I$9, 1) : I820))</f>
        <v/>
      </c>
      <c r="AM820" s="20" t="str">
        <f t="shared" si="463"/>
        <v/>
      </c>
      <c r="AN820" s="20" t="str">
        <f>IF(E820="","",SUM( INDEX($AM$9, 1) : AM820))</f>
        <v/>
      </c>
      <c r="AO820" s="43" t="str">
        <f t="shared" si="464"/>
        <v/>
      </c>
      <c r="AP820" s="43" t="str">
        <f t="shared" si="465"/>
        <v/>
      </c>
      <c r="AQ820" s="35" t="str">
        <f t="shared" si="466"/>
        <v/>
      </c>
      <c r="AR820" s="35" t="str">
        <f t="shared" si="467"/>
        <v/>
      </c>
      <c r="AS820" s="35" t="str">
        <f t="shared" si="468"/>
        <v/>
      </c>
      <c r="AT820" s="35" t="str">
        <f t="shared" si="469"/>
        <v/>
      </c>
      <c r="AU820" s="35" t="str">
        <f t="shared" si="470"/>
        <v/>
      </c>
      <c r="AV820" s="35" t="str">
        <f t="shared" si="471"/>
        <v/>
      </c>
      <c r="AW820" s="58" t="str">
        <f t="shared" si="472"/>
        <v/>
      </c>
      <c r="AX820" s="62" t="str">
        <f t="shared" si="473"/>
        <v/>
      </c>
      <c r="AY820" s="62" t="str">
        <f t="shared" si="474"/>
        <v/>
      </c>
      <c r="AZ820" s="62" t="str">
        <f t="shared" si="475"/>
        <v/>
      </c>
      <c r="BA820" s="62" t="str">
        <f t="shared" si="476"/>
        <v/>
      </c>
      <c r="BB820" s="62" t="str">
        <f t="shared" si="477"/>
        <v/>
      </c>
      <c r="BC820" s="62" t="str">
        <f t="shared" si="478"/>
        <v/>
      </c>
      <c r="BD820" s="69" t="str">
        <f t="shared" si="479"/>
        <v/>
      </c>
      <c r="BE820" s="69" t="str">
        <f t="shared" si="480"/>
        <v/>
      </c>
      <c r="BF820" s="69" t="str">
        <f>IF(Z820=Z821,"",SUM(AW$9:AW820)-SUM(BF$9:BF819))</f>
        <v/>
      </c>
      <c r="BG820" s="12">
        <f t="shared" si="482"/>
        <v>812</v>
      </c>
    </row>
    <row r="821" spans="1:59" ht="20.100000000000001" customHeight="1">
      <c r="A821" s="13">
        <f t="shared" si="481"/>
        <v>813</v>
      </c>
      <c r="B821" s="153"/>
      <c r="C821" s="33"/>
      <c r="D821" s="33"/>
      <c r="E821" s="154"/>
      <c r="F821" s="155"/>
      <c r="G821" s="156"/>
      <c r="H821" s="19" t="str">
        <f t="shared" si="446"/>
        <v/>
      </c>
      <c r="I821" s="157"/>
      <c r="J821" s="19" t="str">
        <f t="shared" si="447"/>
        <v/>
      </c>
      <c r="K821" s="33"/>
      <c r="L821" s="34"/>
      <c r="M821" s="34"/>
      <c r="N821" s="19" t="str">
        <f t="shared" si="448"/>
        <v/>
      </c>
      <c r="O821" s="157"/>
      <c r="P821" s="19" t="str">
        <f t="shared" si="449"/>
        <v/>
      </c>
      <c r="Q821" s="19" t="str">
        <f t="shared" si="450"/>
        <v/>
      </c>
      <c r="R821" s="22"/>
      <c r="S821" s="33"/>
      <c r="T821" s="35" t="str">
        <f>IF(E821="","",Instructions!$B$5)</f>
        <v/>
      </c>
      <c r="U821" s="75" t="str">
        <f>IF(E821="","",Instructions!$C$5)</f>
        <v/>
      </c>
      <c r="V821" s="87" t="str">
        <f t="shared" si="451"/>
        <v/>
      </c>
      <c r="W821" s="72" t="str">
        <f>IF(E821="","",VLOOKUP(D821,Supervisors!$B$9:$F$32,5,FALSE))</f>
        <v/>
      </c>
      <c r="X821" s="72" t="str">
        <f>IF(E821="","",VLOOKUP(D821,Supervisors!$B$9:$G$32,6,FALSE))</f>
        <v/>
      </c>
      <c r="Y821" s="20" t="str">
        <f t="shared" si="452"/>
        <v/>
      </c>
      <c r="Z821" s="20" t="str">
        <f t="shared" si="453"/>
        <v/>
      </c>
      <c r="AA821" s="20" t="str">
        <f t="shared" si="454"/>
        <v/>
      </c>
      <c r="AB821" s="20" t="str">
        <f t="shared" si="455"/>
        <v/>
      </c>
      <c r="AC821" s="20" t="str">
        <f t="shared" si="456"/>
        <v/>
      </c>
      <c r="AD821" s="20" t="str">
        <f t="shared" si="457"/>
        <v/>
      </c>
      <c r="AE821" s="20" t="str">
        <f>IF(E821="","",SUM( INDEX( $H$9, 1) : H821))</f>
        <v/>
      </c>
      <c r="AF821" s="20" t="str">
        <f t="shared" si="458"/>
        <v/>
      </c>
      <c r="AG821" s="20" t="str">
        <f>IF(E821="","",SUM($AF$9:AF821))</f>
        <v/>
      </c>
      <c r="AH821" s="43" t="str">
        <f t="shared" si="459"/>
        <v/>
      </c>
      <c r="AI821" s="20" t="str">
        <f t="shared" si="460"/>
        <v/>
      </c>
      <c r="AJ821" s="20" t="str">
        <f t="shared" si="461"/>
        <v/>
      </c>
      <c r="AK821" s="20" t="str">
        <f t="shared" si="462"/>
        <v/>
      </c>
      <c r="AL821" s="20" t="str">
        <f>IF(E821="","",SUM( INDEX($I$9, 1) : I821))</f>
        <v/>
      </c>
      <c r="AM821" s="20" t="str">
        <f t="shared" si="463"/>
        <v/>
      </c>
      <c r="AN821" s="20" t="str">
        <f>IF(E821="","",SUM( INDEX($AM$9, 1) : AM821))</f>
        <v/>
      </c>
      <c r="AO821" s="43" t="str">
        <f t="shared" si="464"/>
        <v/>
      </c>
      <c r="AP821" s="43" t="str">
        <f t="shared" si="465"/>
        <v/>
      </c>
      <c r="AQ821" s="35" t="str">
        <f t="shared" si="466"/>
        <v/>
      </c>
      <c r="AR821" s="35" t="str">
        <f t="shared" si="467"/>
        <v/>
      </c>
      <c r="AS821" s="35" t="str">
        <f t="shared" si="468"/>
        <v/>
      </c>
      <c r="AT821" s="35" t="str">
        <f t="shared" si="469"/>
        <v/>
      </c>
      <c r="AU821" s="35" t="str">
        <f t="shared" si="470"/>
        <v/>
      </c>
      <c r="AV821" s="35" t="str">
        <f t="shared" si="471"/>
        <v/>
      </c>
      <c r="AW821" s="58" t="str">
        <f t="shared" si="472"/>
        <v/>
      </c>
      <c r="AX821" s="62" t="str">
        <f t="shared" si="473"/>
        <v/>
      </c>
      <c r="AY821" s="62" t="str">
        <f t="shared" si="474"/>
        <v/>
      </c>
      <c r="AZ821" s="62" t="str">
        <f t="shared" si="475"/>
        <v/>
      </c>
      <c r="BA821" s="62" t="str">
        <f t="shared" si="476"/>
        <v/>
      </c>
      <c r="BB821" s="62" t="str">
        <f t="shared" si="477"/>
        <v/>
      </c>
      <c r="BC821" s="62" t="str">
        <f t="shared" si="478"/>
        <v/>
      </c>
      <c r="BD821" s="69" t="str">
        <f t="shared" si="479"/>
        <v/>
      </c>
      <c r="BE821" s="69" t="str">
        <f t="shared" si="480"/>
        <v/>
      </c>
      <c r="BF821" s="69" t="str">
        <f>IF(Z821=Z822,"",SUM(AW$9:AW821)-SUM(BF$9:BF820))</f>
        <v/>
      </c>
      <c r="BG821" s="12">
        <f t="shared" si="482"/>
        <v>813</v>
      </c>
    </row>
    <row r="822" spans="1:59" ht="20.100000000000001" customHeight="1">
      <c r="A822" s="13">
        <f t="shared" si="481"/>
        <v>814</v>
      </c>
      <c r="B822" s="153"/>
      <c r="C822" s="33"/>
      <c r="D822" s="33"/>
      <c r="E822" s="154"/>
      <c r="F822" s="155"/>
      <c r="G822" s="156"/>
      <c r="H822" s="19" t="str">
        <f t="shared" si="446"/>
        <v/>
      </c>
      <c r="I822" s="157"/>
      <c r="J822" s="19" t="str">
        <f t="shared" si="447"/>
        <v/>
      </c>
      <c r="K822" s="33"/>
      <c r="L822" s="34"/>
      <c r="M822" s="34"/>
      <c r="N822" s="19" t="str">
        <f t="shared" si="448"/>
        <v/>
      </c>
      <c r="O822" s="157"/>
      <c r="P822" s="19" t="str">
        <f t="shared" si="449"/>
        <v/>
      </c>
      <c r="Q822" s="19" t="str">
        <f t="shared" si="450"/>
        <v/>
      </c>
      <c r="R822" s="22"/>
      <c r="S822" s="33"/>
      <c r="T822" s="35" t="str">
        <f>IF(E822="","",Instructions!$B$5)</f>
        <v/>
      </c>
      <c r="U822" s="75" t="str">
        <f>IF(E822="","",Instructions!$C$5)</f>
        <v/>
      </c>
      <c r="V822" s="87" t="str">
        <f t="shared" si="451"/>
        <v/>
      </c>
      <c r="W822" s="72" t="str">
        <f>IF(E822="","",VLOOKUP(D822,Supervisors!$B$9:$F$32,5,FALSE))</f>
        <v/>
      </c>
      <c r="X822" s="72" t="str">
        <f>IF(E822="","",VLOOKUP(D822,Supervisors!$B$9:$G$32,6,FALSE))</f>
        <v/>
      </c>
      <c r="Y822" s="20" t="str">
        <f t="shared" si="452"/>
        <v/>
      </c>
      <c r="Z822" s="20" t="str">
        <f t="shared" si="453"/>
        <v/>
      </c>
      <c r="AA822" s="20" t="str">
        <f t="shared" si="454"/>
        <v/>
      </c>
      <c r="AB822" s="20" t="str">
        <f t="shared" si="455"/>
        <v/>
      </c>
      <c r="AC822" s="20" t="str">
        <f t="shared" si="456"/>
        <v/>
      </c>
      <c r="AD822" s="20" t="str">
        <f t="shared" si="457"/>
        <v/>
      </c>
      <c r="AE822" s="20" t="str">
        <f>IF(E822="","",SUM( INDEX( $H$9, 1) : H822))</f>
        <v/>
      </c>
      <c r="AF822" s="20" t="str">
        <f t="shared" si="458"/>
        <v/>
      </c>
      <c r="AG822" s="20" t="str">
        <f>IF(E822="","",SUM($AF$9:AF822))</f>
        <v/>
      </c>
      <c r="AH822" s="43" t="str">
        <f t="shared" si="459"/>
        <v/>
      </c>
      <c r="AI822" s="20" t="str">
        <f t="shared" si="460"/>
        <v/>
      </c>
      <c r="AJ822" s="20" t="str">
        <f t="shared" si="461"/>
        <v/>
      </c>
      <c r="AK822" s="20" t="str">
        <f t="shared" si="462"/>
        <v/>
      </c>
      <c r="AL822" s="20" t="str">
        <f>IF(E822="","",SUM( INDEX($I$9, 1) : I822))</f>
        <v/>
      </c>
      <c r="AM822" s="20" t="str">
        <f t="shared" si="463"/>
        <v/>
      </c>
      <c r="AN822" s="20" t="str">
        <f>IF(E822="","",SUM( INDEX($AM$9, 1) : AM822))</f>
        <v/>
      </c>
      <c r="AO822" s="43" t="str">
        <f t="shared" si="464"/>
        <v/>
      </c>
      <c r="AP822" s="43" t="str">
        <f t="shared" si="465"/>
        <v/>
      </c>
      <c r="AQ822" s="35" t="str">
        <f t="shared" si="466"/>
        <v/>
      </c>
      <c r="AR822" s="35" t="str">
        <f t="shared" si="467"/>
        <v/>
      </c>
      <c r="AS822" s="35" t="str">
        <f t="shared" si="468"/>
        <v/>
      </c>
      <c r="AT822" s="35" t="str">
        <f t="shared" si="469"/>
        <v/>
      </c>
      <c r="AU822" s="35" t="str">
        <f t="shared" si="470"/>
        <v/>
      </c>
      <c r="AV822" s="35" t="str">
        <f t="shared" si="471"/>
        <v/>
      </c>
      <c r="AW822" s="58" t="str">
        <f t="shared" si="472"/>
        <v/>
      </c>
      <c r="AX822" s="62" t="str">
        <f t="shared" si="473"/>
        <v/>
      </c>
      <c r="AY822" s="62" t="str">
        <f t="shared" si="474"/>
        <v/>
      </c>
      <c r="AZ822" s="62" t="str">
        <f t="shared" si="475"/>
        <v/>
      </c>
      <c r="BA822" s="62" t="str">
        <f t="shared" si="476"/>
        <v/>
      </c>
      <c r="BB822" s="62" t="str">
        <f t="shared" si="477"/>
        <v/>
      </c>
      <c r="BC822" s="62" t="str">
        <f t="shared" si="478"/>
        <v/>
      </c>
      <c r="BD822" s="69" t="str">
        <f t="shared" si="479"/>
        <v/>
      </c>
      <c r="BE822" s="69" t="str">
        <f t="shared" si="480"/>
        <v/>
      </c>
      <c r="BF822" s="69" t="str">
        <f>IF(Z822=Z823,"",SUM(AW$9:AW822)-SUM(BF$9:BF821))</f>
        <v/>
      </c>
      <c r="BG822" s="12">
        <f t="shared" si="482"/>
        <v>814</v>
      </c>
    </row>
    <row r="823" spans="1:59" ht="20.100000000000001" customHeight="1">
      <c r="A823" s="13">
        <f t="shared" si="481"/>
        <v>815</v>
      </c>
      <c r="B823" s="153"/>
      <c r="C823" s="33"/>
      <c r="D823" s="33"/>
      <c r="E823" s="154"/>
      <c r="F823" s="155"/>
      <c r="G823" s="156"/>
      <c r="H823" s="19" t="str">
        <f t="shared" si="446"/>
        <v/>
      </c>
      <c r="I823" s="157"/>
      <c r="J823" s="19" t="str">
        <f t="shared" si="447"/>
        <v/>
      </c>
      <c r="K823" s="33"/>
      <c r="L823" s="34"/>
      <c r="M823" s="34"/>
      <c r="N823" s="19" t="str">
        <f t="shared" si="448"/>
        <v/>
      </c>
      <c r="O823" s="157"/>
      <c r="P823" s="19" t="str">
        <f t="shared" si="449"/>
        <v/>
      </c>
      <c r="Q823" s="19" t="str">
        <f t="shared" si="450"/>
        <v/>
      </c>
      <c r="R823" s="22"/>
      <c r="S823" s="33"/>
      <c r="T823" s="35" t="str">
        <f>IF(E823="","",Instructions!$B$5)</f>
        <v/>
      </c>
      <c r="U823" s="75" t="str">
        <f>IF(E823="","",Instructions!$C$5)</f>
        <v/>
      </c>
      <c r="V823" s="87" t="str">
        <f t="shared" si="451"/>
        <v/>
      </c>
      <c r="W823" s="72" t="str">
        <f>IF(E823="","",VLOOKUP(D823,Supervisors!$B$9:$F$32,5,FALSE))</f>
        <v/>
      </c>
      <c r="X823" s="72" t="str">
        <f>IF(E823="","",VLOOKUP(D823,Supervisors!$B$9:$G$32,6,FALSE))</f>
        <v/>
      </c>
      <c r="Y823" s="20" t="str">
        <f t="shared" si="452"/>
        <v/>
      </c>
      <c r="Z823" s="20" t="str">
        <f t="shared" si="453"/>
        <v/>
      </c>
      <c r="AA823" s="20" t="str">
        <f t="shared" si="454"/>
        <v/>
      </c>
      <c r="AB823" s="20" t="str">
        <f t="shared" si="455"/>
        <v/>
      </c>
      <c r="AC823" s="20" t="str">
        <f t="shared" si="456"/>
        <v/>
      </c>
      <c r="AD823" s="20" t="str">
        <f t="shared" si="457"/>
        <v/>
      </c>
      <c r="AE823" s="20" t="str">
        <f>IF(E823="","",SUM( INDEX( $H$9, 1) : H823))</f>
        <v/>
      </c>
      <c r="AF823" s="20" t="str">
        <f t="shared" si="458"/>
        <v/>
      </c>
      <c r="AG823" s="20" t="str">
        <f>IF(E823="","",SUM($AF$9:AF823))</f>
        <v/>
      </c>
      <c r="AH823" s="43" t="str">
        <f t="shared" si="459"/>
        <v/>
      </c>
      <c r="AI823" s="20" t="str">
        <f t="shared" si="460"/>
        <v/>
      </c>
      <c r="AJ823" s="20" t="str">
        <f t="shared" si="461"/>
        <v/>
      </c>
      <c r="AK823" s="20" t="str">
        <f t="shared" si="462"/>
        <v/>
      </c>
      <c r="AL823" s="20" t="str">
        <f>IF(E823="","",SUM( INDEX($I$9, 1) : I823))</f>
        <v/>
      </c>
      <c r="AM823" s="20" t="str">
        <f t="shared" si="463"/>
        <v/>
      </c>
      <c r="AN823" s="20" t="str">
        <f>IF(E823="","",SUM( INDEX($AM$9, 1) : AM823))</f>
        <v/>
      </c>
      <c r="AO823" s="43" t="str">
        <f t="shared" si="464"/>
        <v/>
      </c>
      <c r="AP823" s="43" t="str">
        <f t="shared" si="465"/>
        <v/>
      </c>
      <c r="AQ823" s="35" t="str">
        <f t="shared" si="466"/>
        <v/>
      </c>
      <c r="AR823" s="35" t="str">
        <f t="shared" si="467"/>
        <v/>
      </c>
      <c r="AS823" s="35" t="str">
        <f t="shared" si="468"/>
        <v/>
      </c>
      <c r="AT823" s="35" t="str">
        <f t="shared" si="469"/>
        <v/>
      </c>
      <c r="AU823" s="35" t="str">
        <f t="shared" si="470"/>
        <v/>
      </c>
      <c r="AV823" s="35" t="str">
        <f t="shared" si="471"/>
        <v/>
      </c>
      <c r="AW823" s="58" t="str">
        <f t="shared" si="472"/>
        <v/>
      </c>
      <c r="AX823" s="62" t="str">
        <f t="shared" si="473"/>
        <v/>
      </c>
      <c r="AY823" s="62" t="str">
        <f t="shared" si="474"/>
        <v/>
      </c>
      <c r="AZ823" s="62" t="str">
        <f t="shared" si="475"/>
        <v/>
      </c>
      <c r="BA823" s="62" t="str">
        <f t="shared" si="476"/>
        <v/>
      </c>
      <c r="BB823" s="62" t="str">
        <f t="shared" si="477"/>
        <v/>
      </c>
      <c r="BC823" s="62" t="str">
        <f t="shared" si="478"/>
        <v/>
      </c>
      <c r="BD823" s="69" t="str">
        <f t="shared" si="479"/>
        <v/>
      </c>
      <c r="BE823" s="69" t="str">
        <f t="shared" si="480"/>
        <v/>
      </c>
      <c r="BF823" s="69" t="str">
        <f>IF(Z823=Z824,"",SUM(AW$9:AW823)-SUM(BF$9:BF822))</f>
        <v/>
      </c>
      <c r="BG823" s="12">
        <f t="shared" si="482"/>
        <v>815</v>
      </c>
    </row>
    <row r="824" spans="1:59" ht="20.100000000000001" customHeight="1">
      <c r="A824" s="13">
        <f t="shared" si="481"/>
        <v>816</v>
      </c>
      <c r="B824" s="153"/>
      <c r="C824" s="33"/>
      <c r="D824" s="33"/>
      <c r="E824" s="154"/>
      <c r="F824" s="155"/>
      <c r="G824" s="156"/>
      <c r="H824" s="19" t="str">
        <f t="shared" si="446"/>
        <v/>
      </c>
      <c r="I824" s="157"/>
      <c r="J824" s="19" t="str">
        <f t="shared" si="447"/>
        <v/>
      </c>
      <c r="K824" s="33"/>
      <c r="L824" s="34"/>
      <c r="M824" s="34"/>
      <c r="N824" s="19" t="str">
        <f t="shared" si="448"/>
        <v/>
      </c>
      <c r="O824" s="157"/>
      <c r="P824" s="19" t="str">
        <f t="shared" si="449"/>
        <v/>
      </c>
      <c r="Q824" s="19" t="str">
        <f t="shared" si="450"/>
        <v/>
      </c>
      <c r="R824" s="22"/>
      <c r="S824" s="33"/>
      <c r="T824" s="35" t="str">
        <f>IF(E824="","",Instructions!$B$5)</f>
        <v/>
      </c>
      <c r="U824" s="75" t="str">
        <f>IF(E824="","",Instructions!$C$5)</f>
        <v/>
      </c>
      <c r="V824" s="87" t="str">
        <f t="shared" si="451"/>
        <v/>
      </c>
      <c r="W824" s="72" t="str">
        <f>IF(E824="","",VLOOKUP(D824,Supervisors!$B$9:$F$32,5,FALSE))</f>
        <v/>
      </c>
      <c r="X824" s="72" t="str">
        <f>IF(E824="","",VLOOKUP(D824,Supervisors!$B$9:$G$32,6,FALSE))</f>
        <v/>
      </c>
      <c r="Y824" s="20" t="str">
        <f t="shared" si="452"/>
        <v/>
      </c>
      <c r="Z824" s="20" t="str">
        <f t="shared" si="453"/>
        <v/>
      </c>
      <c r="AA824" s="20" t="str">
        <f t="shared" si="454"/>
        <v/>
      </c>
      <c r="AB824" s="20" t="str">
        <f t="shared" si="455"/>
        <v/>
      </c>
      <c r="AC824" s="20" t="str">
        <f t="shared" si="456"/>
        <v/>
      </c>
      <c r="AD824" s="20" t="str">
        <f t="shared" si="457"/>
        <v/>
      </c>
      <c r="AE824" s="20" t="str">
        <f>IF(E824="","",SUM( INDEX( $H$9, 1) : H824))</f>
        <v/>
      </c>
      <c r="AF824" s="20" t="str">
        <f t="shared" si="458"/>
        <v/>
      </c>
      <c r="AG824" s="20" t="str">
        <f>IF(E824="","",SUM($AF$9:AF824))</f>
        <v/>
      </c>
      <c r="AH824" s="43" t="str">
        <f t="shared" si="459"/>
        <v/>
      </c>
      <c r="AI824" s="20" t="str">
        <f t="shared" si="460"/>
        <v/>
      </c>
      <c r="AJ824" s="20" t="str">
        <f t="shared" si="461"/>
        <v/>
      </c>
      <c r="AK824" s="20" t="str">
        <f t="shared" si="462"/>
        <v/>
      </c>
      <c r="AL824" s="20" t="str">
        <f>IF(E824="","",SUM( INDEX($I$9, 1) : I824))</f>
        <v/>
      </c>
      <c r="AM824" s="20" t="str">
        <f t="shared" si="463"/>
        <v/>
      </c>
      <c r="AN824" s="20" t="str">
        <f>IF(E824="","",SUM( INDEX($AM$9, 1) : AM824))</f>
        <v/>
      </c>
      <c r="AO824" s="43" t="str">
        <f t="shared" si="464"/>
        <v/>
      </c>
      <c r="AP824" s="43" t="str">
        <f t="shared" si="465"/>
        <v/>
      </c>
      <c r="AQ824" s="35" t="str">
        <f t="shared" si="466"/>
        <v/>
      </c>
      <c r="AR824" s="35" t="str">
        <f t="shared" si="467"/>
        <v/>
      </c>
      <c r="AS824" s="35" t="str">
        <f t="shared" si="468"/>
        <v/>
      </c>
      <c r="AT824" s="35" t="str">
        <f t="shared" si="469"/>
        <v/>
      </c>
      <c r="AU824" s="35" t="str">
        <f t="shared" si="470"/>
        <v/>
      </c>
      <c r="AV824" s="35" t="str">
        <f t="shared" si="471"/>
        <v/>
      </c>
      <c r="AW824" s="58" t="str">
        <f t="shared" si="472"/>
        <v/>
      </c>
      <c r="AX824" s="62" t="str">
        <f t="shared" si="473"/>
        <v/>
      </c>
      <c r="AY824" s="62" t="str">
        <f t="shared" si="474"/>
        <v/>
      </c>
      <c r="AZ824" s="62" t="str">
        <f t="shared" si="475"/>
        <v/>
      </c>
      <c r="BA824" s="62" t="str">
        <f t="shared" si="476"/>
        <v/>
      </c>
      <c r="BB824" s="62" t="str">
        <f t="shared" si="477"/>
        <v/>
      </c>
      <c r="BC824" s="62" t="str">
        <f t="shared" si="478"/>
        <v/>
      </c>
      <c r="BD824" s="69" t="str">
        <f t="shared" si="479"/>
        <v/>
      </c>
      <c r="BE824" s="69" t="str">
        <f t="shared" si="480"/>
        <v/>
      </c>
      <c r="BF824" s="69" t="str">
        <f>IF(Z824=Z825,"",SUM(AW$9:AW824)-SUM(BF$9:BF823))</f>
        <v/>
      </c>
      <c r="BG824" s="12">
        <f t="shared" si="482"/>
        <v>816</v>
      </c>
    </row>
    <row r="825" spans="1:59" ht="20.100000000000001" customHeight="1">
      <c r="A825" s="13">
        <f t="shared" si="481"/>
        <v>817</v>
      </c>
      <c r="B825" s="153"/>
      <c r="C825" s="33"/>
      <c r="D825" s="33"/>
      <c r="E825" s="154"/>
      <c r="F825" s="155"/>
      <c r="G825" s="156"/>
      <c r="H825" s="19" t="str">
        <f t="shared" si="446"/>
        <v/>
      </c>
      <c r="I825" s="157"/>
      <c r="J825" s="19" t="str">
        <f t="shared" si="447"/>
        <v/>
      </c>
      <c r="K825" s="33"/>
      <c r="L825" s="34"/>
      <c r="M825" s="34"/>
      <c r="N825" s="19" t="str">
        <f t="shared" si="448"/>
        <v/>
      </c>
      <c r="O825" s="157"/>
      <c r="P825" s="19" t="str">
        <f t="shared" si="449"/>
        <v/>
      </c>
      <c r="Q825" s="19" t="str">
        <f t="shared" si="450"/>
        <v/>
      </c>
      <c r="R825" s="22"/>
      <c r="S825" s="33"/>
      <c r="T825" s="35" t="str">
        <f>IF(E825="","",Instructions!$B$5)</f>
        <v/>
      </c>
      <c r="U825" s="75" t="str">
        <f>IF(E825="","",Instructions!$C$5)</f>
        <v/>
      </c>
      <c r="V825" s="87" t="str">
        <f t="shared" si="451"/>
        <v/>
      </c>
      <c r="W825" s="72" t="str">
        <f>IF(E825="","",VLOOKUP(D825,Supervisors!$B$9:$F$32,5,FALSE))</f>
        <v/>
      </c>
      <c r="X825" s="72" t="str">
        <f>IF(E825="","",VLOOKUP(D825,Supervisors!$B$9:$G$32,6,FALSE))</f>
        <v/>
      </c>
      <c r="Y825" s="20" t="str">
        <f t="shared" si="452"/>
        <v/>
      </c>
      <c r="Z825" s="20" t="str">
        <f t="shared" si="453"/>
        <v/>
      </c>
      <c r="AA825" s="20" t="str">
        <f t="shared" si="454"/>
        <v/>
      </c>
      <c r="AB825" s="20" t="str">
        <f t="shared" si="455"/>
        <v/>
      </c>
      <c r="AC825" s="20" t="str">
        <f t="shared" si="456"/>
        <v/>
      </c>
      <c r="AD825" s="20" t="str">
        <f t="shared" si="457"/>
        <v/>
      </c>
      <c r="AE825" s="20" t="str">
        <f>IF(E825="","",SUM( INDEX( $H$9, 1) : H825))</f>
        <v/>
      </c>
      <c r="AF825" s="20" t="str">
        <f t="shared" si="458"/>
        <v/>
      </c>
      <c r="AG825" s="20" t="str">
        <f>IF(E825="","",SUM($AF$9:AF825))</f>
        <v/>
      </c>
      <c r="AH825" s="43" t="str">
        <f t="shared" si="459"/>
        <v/>
      </c>
      <c r="AI825" s="20" t="str">
        <f t="shared" si="460"/>
        <v/>
      </c>
      <c r="AJ825" s="20" t="str">
        <f t="shared" si="461"/>
        <v/>
      </c>
      <c r="AK825" s="20" t="str">
        <f t="shared" si="462"/>
        <v/>
      </c>
      <c r="AL825" s="20" t="str">
        <f>IF(E825="","",SUM( INDEX($I$9, 1) : I825))</f>
        <v/>
      </c>
      <c r="AM825" s="20" t="str">
        <f t="shared" si="463"/>
        <v/>
      </c>
      <c r="AN825" s="20" t="str">
        <f>IF(E825="","",SUM( INDEX($AM$9, 1) : AM825))</f>
        <v/>
      </c>
      <c r="AO825" s="43" t="str">
        <f t="shared" si="464"/>
        <v/>
      </c>
      <c r="AP825" s="43" t="str">
        <f t="shared" si="465"/>
        <v/>
      </c>
      <c r="AQ825" s="35" t="str">
        <f t="shared" si="466"/>
        <v/>
      </c>
      <c r="AR825" s="35" t="str">
        <f t="shared" si="467"/>
        <v/>
      </c>
      <c r="AS825" s="35" t="str">
        <f t="shared" si="468"/>
        <v/>
      </c>
      <c r="AT825" s="35" t="str">
        <f t="shared" si="469"/>
        <v/>
      </c>
      <c r="AU825" s="35" t="str">
        <f t="shared" si="470"/>
        <v/>
      </c>
      <c r="AV825" s="35" t="str">
        <f t="shared" si="471"/>
        <v/>
      </c>
      <c r="AW825" s="58" t="str">
        <f t="shared" si="472"/>
        <v/>
      </c>
      <c r="AX825" s="62" t="str">
        <f t="shared" si="473"/>
        <v/>
      </c>
      <c r="AY825" s="62" t="str">
        <f t="shared" si="474"/>
        <v/>
      </c>
      <c r="AZ825" s="62" t="str">
        <f t="shared" si="475"/>
        <v/>
      </c>
      <c r="BA825" s="62" t="str">
        <f t="shared" si="476"/>
        <v/>
      </c>
      <c r="BB825" s="62" t="str">
        <f t="shared" si="477"/>
        <v/>
      </c>
      <c r="BC825" s="62" t="str">
        <f t="shared" si="478"/>
        <v/>
      </c>
      <c r="BD825" s="69" t="str">
        <f t="shared" si="479"/>
        <v/>
      </c>
      <c r="BE825" s="69" t="str">
        <f t="shared" si="480"/>
        <v/>
      </c>
      <c r="BF825" s="69" t="str">
        <f>IF(Z825=Z826,"",SUM(AW$9:AW825)-SUM(BF$9:BF824))</f>
        <v/>
      </c>
      <c r="BG825" s="12">
        <f t="shared" si="482"/>
        <v>817</v>
      </c>
    </row>
    <row r="826" spans="1:59" ht="20.100000000000001" customHeight="1">
      <c r="A826" s="13">
        <f t="shared" si="481"/>
        <v>818</v>
      </c>
      <c r="B826" s="153"/>
      <c r="C826" s="33"/>
      <c r="D826" s="33"/>
      <c r="E826" s="154"/>
      <c r="F826" s="155"/>
      <c r="G826" s="156"/>
      <c r="H826" s="19" t="str">
        <f t="shared" si="446"/>
        <v/>
      </c>
      <c r="I826" s="157"/>
      <c r="J826" s="19" t="str">
        <f t="shared" si="447"/>
        <v/>
      </c>
      <c r="K826" s="33"/>
      <c r="L826" s="34"/>
      <c r="M826" s="34"/>
      <c r="N826" s="19" t="str">
        <f t="shared" si="448"/>
        <v/>
      </c>
      <c r="O826" s="157"/>
      <c r="P826" s="19" t="str">
        <f t="shared" si="449"/>
        <v/>
      </c>
      <c r="Q826" s="19" t="str">
        <f t="shared" si="450"/>
        <v/>
      </c>
      <c r="R826" s="22"/>
      <c r="S826" s="33"/>
      <c r="T826" s="35" t="str">
        <f>IF(E826="","",Instructions!$B$5)</f>
        <v/>
      </c>
      <c r="U826" s="75" t="str">
        <f>IF(E826="","",Instructions!$C$5)</f>
        <v/>
      </c>
      <c r="V826" s="87" t="str">
        <f t="shared" si="451"/>
        <v/>
      </c>
      <c r="W826" s="72" t="str">
        <f>IF(E826="","",VLOOKUP(D826,Supervisors!$B$9:$F$32,5,FALSE))</f>
        <v/>
      </c>
      <c r="X826" s="72" t="str">
        <f>IF(E826="","",VLOOKUP(D826,Supervisors!$B$9:$G$32,6,FALSE))</f>
        <v/>
      </c>
      <c r="Y826" s="20" t="str">
        <f t="shared" si="452"/>
        <v/>
      </c>
      <c r="Z826" s="20" t="str">
        <f t="shared" si="453"/>
        <v/>
      </c>
      <c r="AA826" s="20" t="str">
        <f t="shared" si="454"/>
        <v/>
      </c>
      <c r="AB826" s="20" t="str">
        <f t="shared" si="455"/>
        <v/>
      </c>
      <c r="AC826" s="20" t="str">
        <f t="shared" si="456"/>
        <v/>
      </c>
      <c r="AD826" s="20" t="str">
        <f t="shared" si="457"/>
        <v/>
      </c>
      <c r="AE826" s="20" t="str">
        <f>IF(E826="","",SUM( INDEX( $H$9, 1) : H826))</f>
        <v/>
      </c>
      <c r="AF826" s="20" t="str">
        <f t="shared" si="458"/>
        <v/>
      </c>
      <c r="AG826" s="20" t="str">
        <f>IF(E826="","",SUM($AF$9:AF826))</f>
        <v/>
      </c>
      <c r="AH826" s="43" t="str">
        <f t="shared" si="459"/>
        <v/>
      </c>
      <c r="AI826" s="20" t="str">
        <f t="shared" si="460"/>
        <v/>
      </c>
      <c r="AJ826" s="20" t="str">
        <f t="shared" si="461"/>
        <v/>
      </c>
      <c r="AK826" s="20" t="str">
        <f t="shared" si="462"/>
        <v/>
      </c>
      <c r="AL826" s="20" t="str">
        <f>IF(E826="","",SUM( INDEX($I$9, 1) : I826))</f>
        <v/>
      </c>
      <c r="AM826" s="20" t="str">
        <f t="shared" si="463"/>
        <v/>
      </c>
      <c r="AN826" s="20" t="str">
        <f>IF(E826="","",SUM( INDEX($AM$9, 1) : AM826))</f>
        <v/>
      </c>
      <c r="AO826" s="43" t="str">
        <f t="shared" si="464"/>
        <v/>
      </c>
      <c r="AP826" s="43" t="str">
        <f t="shared" si="465"/>
        <v/>
      </c>
      <c r="AQ826" s="35" t="str">
        <f t="shared" si="466"/>
        <v/>
      </c>
      <c r="AR826" s="35" t="str">
        <f t="shared" si="467"/>
        <v/>
      </c>
      <c r="AS826" s="35" t="str">
        <f t="shared" si="468"/>
        <v/>
      </c>
      <c r="AT826" s="35" t="str">
        <f t="shared" si="469"/>
        <v/>
      </c>
      <c r="AU826" s="35" t="str">
        <f t="shared" si="470"/>
        <v/>
      </c>
      <c r="AV826" s="35" t="str">
        <f t="shared" si="471"/>
        <v/>
      </c>
      <c r="AW826" s="58" t="str">
        <f t="shared" si="472"/>
        <v/>
      </c>
      <c r="AX826" s="62" t="str">
        <f t="shared" si="473"/>
        <v/>
      </c>
      <c r="AY826" s="62" t="str">
        <f t="shared" si="474"/>
        <v/>
      </c>
      <c r="AZ826" s="62" t="str">
        <f t="shared" si="475"/>
        <v/>
      </c>
      <c r="BA826" s="62" t="str">
        <f t="shared" si="476"/>
        <v/>
      </c>
      <c r="BB826" s="62" t="str">
        <f t="shared" si="477"/>
        <v/>
      </c>
      <c r="BC826" s="62" t="str">
        <f t="shared" si="478"/>
        <v/>
      </c>
      <c r="BD826" s="69" t="str">
        <f t="shared" si="479"/>
        <v/>
      </c>
      <c r="BE826" s="69" t="str">
        <f t="shared" si="480"/>
        <v/>
      </c>
      <c r="BF826" s="69" t="str">
        <f>IF(Z826=Z827,"",SUM(AW$9:AW826)-SUM(BF$9:BF825))</f>
        <v/>
      </c>
      <c r="BG826" s="12">
        <f t="shared" si="482"/>
        <v>818</v>
      </c>
    </row>
    <row r="827" spans="1:59" ht="20.100000000000001" customHeight="1">
      <c r="A827" s="13">
        <f t="shared" si="481"/>
        <v>819</v>
      </c>
      <c r="B827" s="153"/>
      <c r="C827" s="33"/>
      <c r="D827" s="33"/>
      <c r="E827" s="154"/>
      <c r="F827" s="155"/>
      <c r="G827" s="156"/>
      <c r="H827" s="19" t="str">
        <f t="shared" si="446"/>
        <v/>
      </c>
      <c r="I827" s="157"/>
      <c r="J827" s="19" t="str">
        <f t="shared" si="447"/>
        <v/>
      </c>
      <c r="K827" s="33"/>
      <c r="L827" s="34"/>
      <c r="M827" s="34"/>
      <c r="N827" s="19" t="str">
        <f t="shared" si="448"/>
        <v/>
      </c>
      <c r="O827" s="157"/>
      <c r="P827" s="19" t="str">
        <f t="shared" si="449"/>
        <v/>
      </c>
      <c r="Q827" s="19" t="str">
        <f t="shared" si="450"/>
        <v/>
      </c>
      <c r="R827" s="22"/>
      <c r="S827" s="33"/>
      <c r="T827" s="35" t="str">
        <f>IF(E827="","",Instructions!$B$5)</f>
        <v/>
      </c>
      <c r="U827" s="75" t="str">
        <f>IF(E827="","",Instructions!$C$5)</f>
        <v/>
      </c>
      <c r="V827" s="87" t="str">
        <f t="shared" si="451"/>
        <v/>
      </c>
      <c r="W827" s="72" t="str">
        <f>IF(E827="","",VLOOKUP(D827,Supervisors!$B$9:$F$32,5,FALSE))</f>
        <v/>
      </c>
      <c r="X827" s="72" t="str">
        <f>IF(E827="","",VLOOKUP(D827,Supervisors!$B$9:$G$32,6,FALSE))</f>
        <v/>
      </c>
      <c r="Y827" s="20" t="str">
        <f t="shared" si="452"/>
        <v/>
      </c>
      <c r="Z827" s="20" t="str">
        <f t="shared" si="453"/>
        <v/>
      </c>
      <c r="AA827" s="20" t="str">
        <f t="shared" si="454"/>
        <v/>
      </c>
      <c r="AB827" s="20" t="str">
        <f t="shared" si="455"/>
        <v/>
      </c>
      <c r="AC827" s="20" t="str">
        <f t="shared" si="456"/>
        <v/>
      </c>
      <c r="AD827" s="20" t="str">
        <f t="shared" si="457"/>
        <v/>
      </c>
      <c r="AE827" s="20" t="str">
        <f>IF(E827="","",SUM( INDEX( $H$9, 1) : H827))</f>
        <v/>
      </c>
      <c r="AF827" s="20" t="str">
        <f t="shared" si="458"/>
        <v/>
      </c>
      <c r="AG827" s="20" t="str">
        <f>IF(E827="","",SUM($AF$9:AF827))</f>
        <v/>
      </c>
      <c r="AH827" s="43" t="str">
        <f t="shared" si="459"/>
        <v/>
      </c>
      <c r="AI827" s="20" t="str">
        <f t="shared" si="460"/>
        <v/>
      </c>
      <c r="AJ827" s="20" t="str">
        <f t="shared" si="461"/>
        <v/>
      </c>
      <c r="AK827" s="20" t="str">
        <f t="shared" si="462"/>
        <v/>
      </c>
      <c r="AL827" s="20" t="str">
        <f>IF(E827="","",SUM( INDEX($I$9, 1) : I827))</f>
        <v/>
      </c>
      <c r="AM827" s="20" t="str">
        <f t="shared" si="463"/>
        <v/>
      </c>
      <c r="AN827" s="20" t="str">
        <f>IF(E827="","",SUM( INDEX($AM$9, 1) : AM827))</f>
        <v/>
      </c>
      <c r="AO827" s="43" t="str">
        <f t="shared" si="464"/>
        <v/>
      </c>
      <c r="AP827" s="43" t="str">
        <f t="shared" si="465"/>
        <v/>
      </c>
      <c r="AQ827" s="35" t="str">
        <f t="shared" si="466"/>
        <v/>
      </c>
      <c r="AR827" s="35" t="str">
        <f t="shared" si="467"/>
        <v/>
      </c>
      <c r="AS827" s="35" t="str">
        <f t="shared" si="468"/>
        <v/>
      </c>
      <c r="AT827" s="35" t="str">
        <f t="shared" si="469"/>
        <v/>
      </c>
      <c r="AU827" s="35" t="str">
        <f t="shared" si="470"/>
        <v/>
      </c>
      <c r="AV827" s="35" t="str">
        <f t="shared" si="471"/>
        <v/>
      </c>
      <c r="AW827" s="58" t="str">
        <f t="shared" si="472"/>
        <v/>
      </c>
      <c r="AX827" s="62" t="str">
        <f t="shared" si="473"/>
        <v/>
      </c>
      <c r="AY827" s="62" t="str">
        <f t="shared" si="474"/>
        <v/>
      </c>
      <c r="AZ827" s="62" t="str">
        <f t="shared" si="475"/>
        <v/>
      </c>
      <c r="BA827" s="62" t="str">
        <f t="shared" si="476"/>
        <v/>
      </c>
      <c r="BB827" s="62" t="str">
        <f t="shared" si="477"/>
        <v/>
      </c>
      <c r="BC827" s="62" t="str">
        <f t="shared" si="478"/>
        <v/>
      </c>
      <c r="BD827" s="69" t="str">
        <f t="shared" si="479"/>
        <v/>
      </c>
      <c r="BE827" s="69" t="str">
        <f t="shared" si="480"/>
        <v/>
      </c>
      <c r="BF827" s="69" t="str">
        <f>IF(Z827=Z828,"",SUM(AW$9:AW827)-SUM(BF$9:BF826))</f>
        <v/>
      </c>
      <c r="BG827" s="12">
        <f t="shared" si="482"/>
        <v>819</v>
      </c>
    </row>
    <row r="828" spans="1:59" ht="20.100000000000001" customHeight="1">
      <c r="A828" s="13">
        <f t="shared" si="481"/>
        <v>820</v>
      </c>
      <c r="B828" s="153"/>
      <c r="C828" s="33"/>
      <c r="D828" s="33"/>
      <c r="E828" s="154"/>
      <c r="F828" s="155"/>
      <c r="G828" s="156"/>
      <c r="H828" s="19" t="str">
        <f t="shared" si="446"/>
        <v/>
      </c>
      <c r="I828" s="157"/>
      <c r="J828" s="19" t="str">
        <f t="shared" si="447"/>
        <v/>
      </c>
      <c r="K828" s="33"/>
      <c r="L828" s="34"/>
      <c r="M828" s="34"/>
      <c r="N828" s="19" t="str">
        <f t="shared" si="448"/>
        <v/>
      </c>
      <c r="O828" s="157"/>
      <c r="P828" s="19" t="str">
        <f t="shared" si="449"/>
        <v/>
      </c>
      <c r="Q828" s="19" t="str">
        <f t="shared" si="450"/>
        <v/>
      </c>
      <c r="R828" s="22"/>
      <c r="S828" s="33"/>
      <c r="T828" s="35" t="str">
        <f>IF(E828="","",Instructions!$B$5)</f>
        <v/>
      </c>
      <c r="U828" s="75" t="str">
        <f>IF(E828="","",Instructions!$C$5)</f>
        <v/>
      </c>
      <c r="V828" s="87" t="str">
        <f t="shared" si="451"/>
        <v/>
      </c>
      <c r="W828" s="72" t="str">
        <f>IF(E828="","",VLOOKUP(D828,Supervisors!$B$9:$F$32,5,FALSE))</f>
        <v/>
      </c>
      <c r="X828" s="72" t="str">
        <f>IF(E828="","",VLOOKUP(D828,Supervisors!$B$9:$G$32,6,FALSE))</f>
        <v/>
      </c>
      <c r="Y828" s="20" t="str">
        <f t="shared" si="452"/>
        <v/>
      </c>
      <c r="Z828" s="20" t="str">
        <f t="shared" si="453"/>
        <v/>
      </c>
      <c r="AA828" s="20" t="str">
        <f t="shared" si="454"/>
        <v/>
      </c>
      <c r="AB828" s="20" t="str">
        <f t="shared" si="455"/>
        <v/>
      </c>
      <c r="AC828" s="20" t="str">
        <f t="shared" si="456"/>
        <v/>
      </c>
      <c r="AD828" s="20" t="str">
        <f t="shared" si="457"/>
        <v/>
      </c>
      <c r="AE828" s="20" t="str">
        <f>IF(E828="","",SUM( INDEX( $H$9, 1) : H828))</f>
        <v/>
      </c>
      <c r="AF828" s="20" t="str">
        <f t="shared" si="458"/>
        <v/>
      </c>
      <c r="AG828" s="20" t="str">
        <f>IF(E828="","",SUM($AF$9:AF828))</f>
        <v/>
      </c>
      <c r="AH828" s="43" t="str">
        <f t="shared" si="459"/>
        <v/>
      </c>
      <c r="AI828" s="20" t="str">
        <f t="shared" si="460"/>
        <v/>
      </c>
      <c r="AJ828" s="20" t="str">
        <f t="shared" si="461"/>
        <v/>
      </c>
      <c r="AK828" s="20" t="str">
        <f t="shared" si="462"/>
        <v/>
      </c>
      <c r="AL828" s="20" t="str">
        <f>IF(E828="","",SUM( INDEX($I$9, 1) : I828))</f>
        <v/>
      </c>
      <c r="AM828" s="20" t="str">
        <f t="shared" si="463"/>
        <v/>
      </c>
      <c r="AN828" s="20" t="str">
        <f>IF(E828="","",SUM( INDEX($AM$9, 1) : AM828))</f>
        <v/>
      </c>
      <c r="AO828" s="43" t="str">
        <f t="shared" si="464"/>
        <v/>
      </c>
      <c r="AP828" s="43" t="str">
        <f t="shared" si="465"/>
        <v/>
      </c>
      <c r="AQ828" s="35" t="str">
        <f t="shared" si="466"/>
        <v/>
      </c>
      <c r="AR828" s="35" t="str">
        <f t="shared" si="467"/>
        <v/>
      </c>
      <c r="AS828" s="35" t="str">
        <f t="shared" si="468"/>
        <v/>
      </c>
      <c r="AT828" s="35" t="str">
        <f t="shared" si="469"/>
        <v/>
      </c>
      <c r="AU828" s="35" t="str">
        <f t="shared" si="470"/>
        <v/>
      </c>
      <c r="AV828" s="35" t="str">
        <f t="shared" si="471"/>
        <v/>
      </c>
      <c r="AW828" s="58" t="str">
        <f t="shared" si="472"/>
        <v/>
      </c>
      <c r="AX828" s="62" t="str">
        <f t="shared" si="473"/>
        <v/>
      </c>
      <c r="AY828" s="62" t="str">
        <f t="shared" si="474"/>
        <v/>
      </c>
      <c r="AZ828" s="62" t="str">
        <f t="shared" si="475"/>
        <v/>
      </c>
      <c r="BA828" s="62" t="str">
        <f t="shared" si="476"/>
        <v/>
      </c>
      <c r="BB828" s="62" t="str">
        <f t="shared" si="477"/>
        <v/>
      </c>
      <c r="BC828" s="62" t="str">
        <f t="shared" si="478"/>
        <v/>
      </c>
      <c r="BD828" s="69" t="str">
        <f t="shared" si="479"/>
        <v/>
      </c>
      <c r="BE828" s="69" t="str">
        <f t="shared" si="480"/>
        <v/>
      </c>
      <c r="BF828" s="69" t="str">
        <f>IF(Z828=Z829,"",SUM(AW$9:AW828)-SUM(BF$9:BF827))</f>
        <v/>
      </c>
      <c r="BG828" s="12">
        <f t="shared" si="482"/>
        <v>820</v>
      </c>
    </row>
    <row r="829" spans="1:59" ht="20.100000000000001" customHeight="1">
      <c r="A829" s="13">
        <f t="shared" si="481"/>
        <v>821</v>
      </c>
      <c r="B829" s="153"/>
      <c r="C829" s="33"/>
      <c r="D829" s="33"/>
      <c r="E829" s="154"/>
      <c r="F829" s="155"/>
      <c r="G829" s="156"/>
      <c r="H829" s="19" t="str">
        <f t="shared" si="446"/>
        <v/>
      </c>
      <c r="I829" s="157"/>
      <c r="J829" s="19" t="str">
        <f t="shared" si="447"/>
        <v/>
      </c>
      <c r="K829" s="33"/>
      <c r="L829" s="34"/>
      <c r="M829" s="34"/>
      <c r="N829" s="19" t="str">
        <f t="shared" si="448"/>
        <v/>
      </c>
      <c r="O829" s="157"/>
      <c r="P829" s="19" t="str">
        <f t="shared" si="449"/>
        <v/>
      </c>
      <c r="Q829" s="19" t="str">
        <f t="shared" si="450"/>
        <v/>
      </c>
      <c r="R829" s="22"/>
      <c r="S829" s="33"/>
      <c r="T829" s="35" t="str">
        <f>IF(E829="","",Instructions!$B$5)</f>
        <v/>
      </c>
      <c r="U829" s="75" t="str">
        <f>IF(E829="","",Instructions!$C$5)</f>
        <v/>
      </c>
      <c r="V829" s="87" t="str">
        <f t="shared" si="451"/>
        <v/>
      </c>
      <c r="W829" s="72" t="str">
        <f>IF(E829="","",VLOOKUP(D829,Supervisors!$B$9:$F$32,5,FALSE))</f>
        <v/>
      </c>
      <c r="X829" s="72" t="str">
        <f>IF(E829="","",VLOOKUP(D829,Supervisors!$B$9:$G$32,6,FALSE))</f>
        <v/>
      </c>
      <c r="Y829" s="20" t="str">
        <f t="shared" si="452"/>
        <v/>
      </c>
      <c r="Z829" s="20" t="str">
        <f t="shared" si="453"/>
        <v/>
      </c>
      <c r="AA829" s="20" t="str">
        <f t="shared" si="454"/>
        <v/>
      </c>
      <c r="AB829" s="20" t="str">
        <f t="shared" si="455"/>
        <v/>
      </c>
      <c r="AC829" s="20" t="str">
        <f t="shared" si="456"/>
        <v/>
      </c>
      <c r="AD829" s="20" t="str">
        <f t="shared" si="457"/>
        <v/>
      </c>
      <c r="AE829" s="20" t="str">
        <f>IF(E829="","",SUM( INDEX( $H$9, 1) : H829))</f>
        <v/>
      </c>
      <c r="AF829" s="20" t="str">
        <f t="shared" si="458"/>
        <v/>
      </c>
      <c r="AG829" s="20" t="str">
        <f>IF(E829="","",SUM($AF$9:AF829))</f>
        <v/>
      </c>
      <c r="AH829" s="43" t="str">
        <f t="shared" si="459"/>
        <v/>
      </c>
      <c r="AI829" s="20" t="str">
        <f t="shared" si="460"/>
        <v/>
      </c>
      <c r="AJ829" s="20" t="str">
        <f t="shared" si="461"/>
        <v/>
      </c>
      <c r="AK829" s="20" t="str">
        <f t="shared" si="462"/>
        <v/>
      </c>
      <c r="AL829" s="20" t="str">
        <f>IF(E829="","",SUM( INDEX($I$9, 1) : I829))</f>
        <v/>
      </c>
      <c r="AM829" s="20" t="str">
        <f t="shared" si="463"/>
        <v/>
      </c>
      <c r="AN829" s="20" t="str">
        <f>IF(E829="","",SUM( INDEX($AM$9, 1) : AM829))</f>
        <v/>
      </c>
      <c r="AO829" s="43" t="str">
        <f t="shared" si="464"/>
        <v/>
      </c>
      <c r="AP829" s="43" t="str">
        <f t="shared" si="465"/>
        <v/>
      </c>
      <c r="AQ829" s="35" t="str">
        <f t="shared" si="466"/>
        <v/>
      </c>
      <c r="AR829" s="35" t="str">
        <f t="shared" si="467"/>
        <v/>
      </c>
      <c r="AS829" s="35" t="str">
        <f t="shared" si="468"/>
        <v/>
      </c>
      <c r="AT829" s="35" t="str">
        <f t="shared" si="469"/>
        <v/>
      </c>
      <c r="AU829" s="35" t="str">
        <f t="shared" si="470"/>
        <v/>
      </c>
      <c r="AV829" s="35" t="str">
        <f t="shared" si="471"/>
        <v/>
      </c>
      <c r="AW829" s="58" t="str">
        <f t="shared" si="472"/>
        <v/>
      </c>
      <c r="AX829" s="62" t="str">
        <f t="shared" si="473"/>
        <v/>
      </c>
      <c r="AY829" s="62" t="str">
        <f t="shared" si="474"/>
        <v/>
      </c>
      <c r="AZ829" s="62" t="str">
        <f t="shared" si="475"/>
        <v/>
      </c>
      <c r="BA829" s="62" t="str">
        <f t="shared" si="476"/>
        <v/>
      </c>
      <c r="BB829" s="62" t="str">
        <f t="shared" si="477"/>
        <v/>
      </c>
      <c r="BC829" s="62" t="str">
        <f t="shared" si="478"/>
        <v/>
      </c>
      <c r="BD829" s="69" t="str">
        <f t="shared" si="479"/>
        <v/>
      </c>
      <c r="BE829" s="69" t="str">
        <f t="shared" si="480"/>
        <v/>
      </c>
      <c r="BF829" s="69" t="str">
        <f>IF(Z829=Z830,"",SUM(AW$9:AW829)-SUM(BF$9:BF828))</f>
        <v/>
      </c>
      <c r="BG829" s="12">
        <f t="shared" si="482"/>
        <v>821</v>
      </c>
    </row>
    <row r="830" spans="1:59" ht="20.100000000000001" customHeight="1">
      <c r="A830" s="13">
        <f t="shared" si="481"/>
        <v>822</v>
      </c>
      <c r="B830" s="153"/>
      <c r="C830" s="33"/>
      <c r="D830" s="33"/>
      <c r="E830" s="154"/>
      <c r="F830" s="155"/>
      <c r="G830" s="156"/>
      <c r="H830" s="19" t="str">
        <f t="shared" si="446"/>
        <v/>
      </c>
      <c r="I830" s="157"/>
      <c r="J830" s="19" t="str">
        <f t="shared" si="447"/>
        <v/>
      </c>
      <c r="K830" s="33"/>
      <c r="L830" s="34"/>
      <c r="M830" s="34"/>
      <c r="N830" s="19" t="str">
        <f t="shared" si="448"/>
        <v/>
      </c>
      <c r="O830" s="157"/>
      <c r="P830" s="19" t="str">
        <f t="shared" si="449"/>
        <v/>
      </c>
      <c r="Q830" s="19" t="str">
        <f t="shared" si="450"/>
        <v/>
      </c>
      <c r="R830" s="22"/>
      <c r="S830" s="33"/>
      <c r="T830" s="35" t="str">
        <f>IF(E830="","",Instructions!$B$5)</f>
        <v/>
      </c>
      <c r="U830" s="75" t="str">
        <f>IF(E830="","",Instructions!$C$5)</f>
        <v/>
      </c>
      <c r="V830" s="87" t="str">
        <f t="shared" si="451"/>
        <v/>
      </c>
      <c r="W830" s="72" t="str">
        <f>IF(E830="","",VLOOKUP(D830,Supervisors!$B$9:$F$32,5,FALSE))</f>
        <v/>
      </c>
      <c r="X830" s="72" t="str">
        <f>IF(E830="","",VLOOKUP(D830,Supervisors!$B$9:$G$32,6,FALSE))</f>
        <v/>
      </c>
      <c r="Y830" s="20" t="str">
        <f t="shared" si="452"/>
        <v/>
      </c>
      <c r="Z830" s="20" t="str">
        <f t="shared" si="453"/>
        <v/>
      </c>
      <c r="AA830" s="20" t="str">
        <f t="shared" si="454"/>
        <v/>
      </c>
      <c r="AB830" s="20" t="str">
        <f t="shared" si="455"/>
        <v/>
      </c>
      <c r="AC830" s="20" t="str">
        <f t="shared" si="456"/>
        <v/>
      </c>
      <c r="AD830" s="20" t="str">
        <f t="shared" si="457"/>
        <v/>
      </c>
      <c r="AE830" s="20" t="str">
        <f>IF(E830="","",SUM( INDEX( $H$9, 1) : H830))</f>
        <v/>
      </c>
      <c r="AF830" s="20" t="str">
        <f t="shared" si="458"/>
        <v/>
      </c>
      <c r="AG830" s="20" t="str">
        <f>IF(E830="","",SUM($AF$9:AF830))</f>
        <v/>
      </c>
      <c r="AH830" s="43" t="str">
        <f t="shared" si="459"/>
        <v/>
      </c>
      <c r="AI830" s="20" t="str">
        <f t="shared" si="460"/>
        <v/>
      </c>
      <c r="AJ830" s="20" t="str">
        <f t="shared" si="461"/>
        <v/>
      </c>
      <c r="AK830" s="20" t="str">
        <f t="shared" si="462"/>
        <v/>
      </c>
      <c r="AL830" s="20" t="str">
        <f>IF(E830="","",SUM( INDEX($I$9, 1) : I830))</f>
        <v/>
      </c>
      <c r="AM830" s="20" t="str">
        <f t="shared" si="463"/>
        <v/>
      </c>
      <c r="AN830" s="20" t="str">
        <f>IF(E830="","",SUM( INDEX($AM$9, 1) : AM830))</f>
        <v/>
      </c>
      <c r="AO830" s="43" t="str">
        <f t="shared" si="464"/>
        <v/>
      </c>
      <c r="AP830" s="43" t="str">
        <f t="shared" si="465"/>
        <v/>
      </c>
      <c r="AQ830" s="35" t="str">
        <f t="shared" si="466"/>
        <v/>
      </c>
      <c r="AR830" s="35" t="str">
        <f t="shared" si="467"/>
        <v/>
      </c>
      <c r="AS830" s="35" t="str">
        <f t="shared" si="468"/>
        <v/>
      </c>
      <c r="AT830" s="35" t="str">
        <f t="shared" si="469"/>
        <v/>
      </c>
      <c r="AU830" s="35" t="str">
        <f t="shared" si="470"/>
        <v/>
      </c>
      <c r="AV830" s="35" t="str">
        <f t="shared" si="471"/>
        <v/>
      </c>
      <c r="AW830" s="58" t="str">
        <f t="shared" si="472"/>
        <v/>
      </c>
      <c r="AX830" s="62" t="str">
        <f t="shared" si="473"/>
        <v/>
      </c>
      <c r="AY830" s="62" t="str">
        <f t="shared" si="474"/>
        <v/>
      </c>
      <c r="AZ830" s="62" t="str">
        <f t="shared" si="475"/>
        <v/>
      </c>
      <c r="BA830" s="62" t="str">
        <f t="shared" si="476"/>
        <v/>
      </c>
      <c r="BB830" s="62" t="str">
        <f t="shared" si="477"/>
        <v/>
      </c>
      <c r="BC830" s="62" t="str">
        <f t="shared" si="478"/>
        <v/>
      </c>
      <c r="BD830" s="69" t="str">
        <f t="shared" si="479"/>
        <v/>
      </c>
      <c r="BE830" s="69" t="str">
        <f t="shared" si="480"/>
        <v/>
      </c>
      <c r="BF830" s="69" t="str">
        <f>IF(Z830=Z831,"",SUM(AW$9:AW830)-SUM(BF$9:BF829))</f>
        <v/>
      </c>
      <c r="BG830" s="12">
        <f t="shared" si="482"/>
        <v>822</v>
      </c>
    </row>
    <row r="831" spans="1:59" ht="20.100000000000001" customHeight="1">
      <c r="A831" s="13">
        <f t="shared" si="481"/>
        <v>823</v>
      </c>
      <c r="B831" s="153"/>
      <c r="C831" s="33"/>
      <c r="D831" s="33"/>
      <c r="E831" s="154"/>
      <c r="F831" s="155"/>
      <c r="G831" s="156"/>
      <c r="H831" s="19" t="str">
        <f t="shared" si="446"/>
        <v/>
      </c>
      <c r="I831" s="157"/>
      <c r="J831" s="19" t="str">
        <f t="shared" si="447"/>
        <v/>
      </c>
      <c r="K831" s="33"/>
      <c r="L831" s="34"/>
      <c r="M831" s="34"/>
      <c r="N831" s="19" t="str">
        <f t="shared" si="448"/>
        <v/>
      </c>
      <c r="O831" s="157"/>
      <c r="P831" s="19" t="str">
        <f t="shared" si="449"/>
        <v/>
      </c>
      <c r="Q831" s="19" t="str">
        <f t="shared" si="450"/>
        <v/>
      </c>
      <c r="R831" s="22"/>
      <c r="S831" s="33"/>
      <c r="T831" s="35" t="str">
        <f>IF(E831="","",Instructions!$B$5)</f>
        <v/>
      </c>
      <c r="U831" s="75" t="str">
        <f>IF(E831="","",Instructions!$C$5)</f>
        <v/>
      </c>
      <c r="V831" s="87" t="str">
        <f t="shared" si="451"/>
        <v/>
      </c>
      <c r="W831" s="72" t="str">
        <f>IF(E831="","",VLOOKUP(D831,Supervisors!$B$9:$F$32,5,FALSE))</f>
        <v/>
      </c>
      <c r="X831" s="72" t="str">
        <f>IF(E831="","",VLOOKUP(D831,Supervisors!$B$9:$G$32,6,FALSE))</f>
        <v/>
      </c>
      <c r="Y831" s="20" t="str">
        <f t="shared" si="452"/>
        <v/>
      </c>
      <c r="Z831" s="20" t="str">
        <f t="shared" si="453"/>
        <v/>
      </c>
      <c r="AA831" s="20" t="str">
        <f t="shared" si="454"/>
        <v/>
      </c>
      <c r="AB831" s="20" t="str">
        <f t="shared" si="455"/>
        <v/>
      </c>
      <c r="AC831" s="20" t="str">
        <f t="shared" si="456"/>
        <v/>
      </c>
      <c r="AD831" s="20" t="str">
        <f t="shared" si="457"/>
        <v/>
      </c>
      <c r="AE831" s="20" t="str">
        <f>IF(E831="","",SUM( INDEX( $H$9, 1) : H831))</f>
        <v/>
      </c>
      <c r="AF831" s="20" t="str">
        <f t="shared" si="458"/>
        <v/>
      </c>
      <c r="AG831" s="20" t="str">
        <f>IF(E831="","",SUM($AF$9:AF831))</f>
        <v/>
      </c>
      <c r="AH831" s="43" t="str">
        <f t="shared" si="459"/>
        <v/>
      </c>
      <c r="AI831" s="20" t="str">
        <f t="shared" si="460"/>
        <v/>
      </c>
      <c r="AJ831" s="20" t="str">
        <f t="shared" si="461"/>
        <v/>
      </c>
      <c r="AK831" s="20" t="str">
        <f t="shared" si="462"/>
        <v/>
      </c>
      <c r="AL831" s="20" t="str">
        <f>IF(E831="","",SUM( INDEX($I$9, 1) : I831))</f>
        <v/>
      </c>
      <c r="AM831" s="20" t="str">
        <f t="shared" si="463"/>
        <v/>
      </c>
      <c r="AN831" s="20" t="str">
        <f>IF(E831="","",SUM( INDEX($AM$9, 1) : AM831))</f>
        <v/>
      </c>
      <c r="AO831" s="43" t="str">
        <f t="shared" si="464"/>
        <v/>
      </c>
      <c r="AP831" s="43" t="str">
        <f t="shared" si="465"/>
        <v/>
      </c>
      <c r="AQ831" s="35" t="str">
        <f t="shared" si="466"/>
        <v/>
      </c>
      <c r="AR831" s="35" t="str">
        <f t="shared" si="467"/>
        <v/>
      </c>
      <c r="AS831" s="35" t="str">
        <f t="shared" si="468"/>
        <v/>
      </c>
      <c r="AT831" s="35" t="str">
        <f t="shared" si="469"/>
        <v/>
      </c>
      <c r="AU831" s="35" t="str">
        <f t="shared" si="470"/>
        <v/>
      </c>
      <c r="AV831" s="35" t="str">
        <f t="shared" si="471"/>
        <v/>
      </c>
      <c r="AW831" s="58" t="str">
        <f t="shared" si="472"/>
        <v/>
      </c>
      <c r="AX831" s="62" t="str">
        <f t="shared" si="473"/>
        <v/>
      </c>
      <c r="AY831" s="62" t="str">
        <f t="shared" si="474"/>
        <v/>
      </c>
      <c r="AZ831" s="62" t="str">
        <f t="shared" si="475"/>
        <v/>
      </c>
      <c r="BA831" s="62" t="str">
        <f t="shared" si="476"/>
        <v/>
      </c>
      <c r="BB831" s="62" t="str">
        <f t="shared" si="477"/>
        <v/>
      </c>
      <c r="BC831" s="62" t="str">
        <f t="shared" si="478"/>
        <v/>
      </c>
      <c r="BD831" s="69" t="str">
        <f t="shared" si="479"/>
        <v/>
      </c>
      <c r="BE831" s="69" t="str">
        <f t="shared" si="480"/>
        <v/>
      </c>
      <c r="BF831" s="69" t="str">
        <f>IF(Z831=Z832,"",SUM(AW$9:AW831)-SUM(BF$9:BF830))</f>
        <v/>
      </c>
      <c r="BG831" s="12">
        <f t="shared" si="482"/>
        <v>823</v>
      </c>
    </row>
    <row r="832" spans="1:59" ht="20.100000000000001" customHeight="1">
      <c r="A832" s="13">
        <f t="shared" si="481"/>
        <v>824</v>
      </c>
      <c r="B832" s="153"/>
      <c r="C832" s="33"/>
      <c r="D832" s="33"/>
      <c r="E832" s="154"/>
      <c r="F832" s="155"/>
      <c r="G832" s="156"/>
      <c r="H832" s="19" t="str">
        <f t="shared" si="446"/>
        <v/>
      </c>
      <c r="I832" s="157"/>
      <c r="J832" s="19" t="str">
        <f t="shared" si="447"/>
        <v/>
      </c>
      <c r="K832" s="33"/>
      <c r="L832" s="34"/>
      <c r="M832" s="34"/>
      <c r="N832" s="19" t="str">
        <f t="shared" si="448"/>
        <v/>
      </c>
      <c r="O832" s="157"/>
      <c r="P832" s="19" t="str">
        <f t="shared" si="449"/>
        <v/>
      </c>
      <c r="Q832" s="19" t="str">
        <f t="shared" si="450"/>
        <v/>
      </c>
      <c r="R832" s="22"/>
      <c r="S832" s="33"/>
      <c r="T832" s="35" t="str">
        <f>IF(E832="","",Instructions!$B$5)</f>
        <v/>
      </c>
      <c r="U832" s="75" t="str">
        <f>IF(E832="","",Instructions!$C$5)</f>
        <v/>
      </c>
      <c r="V832" s="87" t="str">
        <f t="shared" si="451"/>
        <v/>
      </c>
      <c r="W832" s="72" t="str">
        <f>IF(E832="","",VLOOKUP(D832,Supervisors!$B$9:$F$32,5,FALSE))</f>
        <v/>
      </c>
      <c r="X832" s="72" t="str">
        <f>IF(E832="","",VLOOKUP(D832,Supervisors!$B$9:$G$32,6,FALSE))</f>
        <v/>
      </c>
      <c r="Y832" s="20" t="str">
        <f t="shared" si="452"/>
        <v/>
      </c>
      <c r="Z832" s="20" t="str">
        <f t="shared" si="453"/>
        <v/>
      </c>
      <c r="AA832" s="20" t="str">
        <f t="shared" si="454"/>
        <v/>
      </c>
      <c r="AB832" s="20" t="str">
        <f t="shared" si="455"/>
        <v/>
      </c>
      <c r="AC832" s="20" t="str">
        <f t="shared" si="456"/>
        <v/>
      </c>
      <c r="AD832" s="20" t="str">
        <f t="shared" si="457"/>
        <v/>
      </c>
      <c r="AE832" s="20" t="str">
        <f>IF(E832="","",SUM( INDEX( $H$9, 1) : H832))</f>
        <v/>
      </c>
      <c r="AF832" s="20" t="str">
        <f t="shared" si="458"/>
        <v/>
      </c>
      <c r="AG832" s="20" t="str">
        <f>IF(E832="","",SUM($AF$9:AF832))</f>
        <v/>
      </c>
      <c r="AH832" s="43" t="str">
        <f t="shared" si="459"/>
        <v/>
      </c>
      <c r="AI832" s="20" t="str">
        <f t="shared" si="460"/>
        <v/>
      </c>
      <c r="AJ832" s="20" t="str">
        <f t="shared" si="461"/>
        <v/>
      </c>
      <c r="AK832" s="20" t="str">
        <f t="shared" si="462"/>
        <v/>
      </c>
      <c r="AL832" s="20" t="str">
        <f>IF(E832="","",SUM( INDEX($I$9, 1) : I832))</f>
        <v/>
      </c>
      <c r="AM832" s="20" t="str">
        <f t="shared" si="463"/>
        <v/>
      </c>
      <c r="AN832" s="20" t="str">
        <f>IF(E832="","",SUM( INDEX($AM$9, 1) : AM832))</f>
        <v/>
      </c>
      <c r="AO832" s="43" t="str">
        <f t="shared" si="464"/>
        <v/>
      </c>
      <c r="AP832" s="43" t="str">
        <f t="shared" si="465"/>
        <v/>
      </c>
      <c r="AQ832" s="35" t="str">
        <f t="shared" si="466"/>
        <v/>
      </c>
      <c r="AR832" s="35" t="str">
        <f t="shared" si="467"/>
        <v/>
      </c>
      <c r="AS832" s="35" t="str">
        <f t="shared" si="468"/>
        <v/>
      </c>
      <c r="AT832" s="35" t="str">
        <f t="shared" si="469"/>
        <v/>
      </c>
      <c r="AU832" s="35" t="str">
        <f t="shared" si="470"/>
        <v/>
      </c>
      <c r="AV832" s="35" t="str">
        <f t="shared" si="471"/>
        <v/>
      </c>
      <c r="AW832" s="58" t="str">
        <f t="shared" si="472"/>
        <v/>
      </c>
      <c r="AX832" s="62" t="str">
        <f t="shared" si="473"/>
        <v/>
      </c>
      <c r="AY832" s="62" t="str">
        <f t="shared" si="474"/>
        <v/>
      </c>
      <c r="AZ832" s="62" t="str">
        <f t="shared" si="475"/>
        <v/>
      </c>
      <c r="BA832" s="62" t="str">
        <f t="shared" si="476"/>
        <v/>
      </c>
      <c r="BB832" s="62" t="str">
        <f t="shared" si="477"/>
        <v/>
      </c>
      <c r="BC832" s="62" t="str">
        <f t="shared" si="478"/>
        <v/>
      </c>
      <c r="BD832" s="69" t="str">
        <f t="shared" si="479"/>
        <v/>
      </c>
      <c r="BE832" s="69" t="str">
        <f t="shared" si="480"/>
        <v/>
      </c>
      <c r="BF832" s="69" t="str">
        <f>IF(Z832=Z833,"",SUM(AW$9:AW832)-SUM(BF$9:BF831))</f>
        <v/>
      </c>
      <c r="BG832" s="12">
        <f t="shared" si="482"/>
        <v>824</v>
      </c>
    </row>
    <row r="833" spans="1:59" ht="20.100000000000001" customHeight="1">
      <c r="A833" s="13">
        <f t="shared" si="481"/>
        <v>825</v>
      </c>
      <c r="B833" s="153"/>
      <c r="C833" s="33"/>
      <c r="D833" s="33"/>
      <c r="E833" s="154"/>
      <c r="F833" s="155"/>
      <c r="G833" s="156"/>
      <c r="H833" s="19" t="str">
        <f t="shared" si="446"/>
        <v/>
      </c>
      <c r="I833" s="157"/>
      <c r="J833" s="19" t="str">
        <f t="shared" si="447"/>
        <v/>
      </c>
      <c r="K833" s="33"/>
      <c r="L833" s="34"/>
      <c r="M833" s="34"/>
      <c r="N833" s="19" t="str">
        <f t="shared" si="448"/>
        <v/>
      </c>
      <c r="O833" s="157"/>
      <c r="P833" s="19" t="str">
        <f t="shared" si="449"/>
        <v/>
      </c>
      <c r="Q833" s="19" t="str">
        <f t="shared" si="450"/>
        <v/>
      </c>
      <c r="R833" s="22"/>
      <c r="S833" s="33"/>
      <c r="T833" s="35" t="str">
        <f>IF(E833="","",Instructions!$B$5)</f>
        <v/>
      </c>
      <c r="U833" s="75" t="str">
        <f>IF(E833="","",Instructions!$C$5)</f>
        <v/>
      </c>
      <c r="V833" s="87" t="str">
        <f t="shared" si="451"/>
        <v/>
      </c>
      <c r="W833" s="72" t="str">
        <f>IF(E833="","",VLOOKUP(D833,Supervisors!$B$9:$F$32,5,FALSE))</f>
        <v/>
      </c>
      <c r="X833" s="72" t="str">
        <f>IF(E833="","",VLOOKUP(D833,Supervisors!$B$9:$G$32,6,FALSE))</f>
        <v/>
      </c>
      <c r="Y833" s="20" t="str">
        <f t="shared" si="452"/>
        <v/>
      </c>
      <c r="Z833" s="20" t="str">
        <f t="shared" si="453"/>
        <v/>
      </c>
      <c r="AA833" s="20" t="str">
        <f t="shared" si="454"/>
        <v/>
      </c>
      <c r="AB833" s="20" t="str">
        <f t="shared" si="455"/>
        <v/>
      </c>
      <c r="AC833" s="20" t="str">
        <f t="shared" si="456"/>
        <v/>
      </c>
      <c r="AD833" s="20" t="str">
        <f t="shared" si="457"/>
        <v/>
      </c>
      <c r="AE833" s="20" t="str">
        <f>IF(E833="","",SUM( INDEX( $H$9, 1) : H833))</f>
        <v/>
      </c>
      <c r="AF833" s="20" t="str">
        <f t="shared" si="458"/>
        <v/>
      </c>
      <c r="AG833" s="20" t="str">
        <f>IF(E833="","",SUM($AF$9:AF833))</f>
        <v/>
      </c>
      <c r="AH833" s="43" t="str">
        <f t="shared" si="459"/>
        <v/>
      </c>
      <c r="AI833" s="20" t="str">
        <f t="shared" si="460"/>
        <v/>
      </c>
      <c r="AJ833" s="20" t="str">
        <f t="shared" si="461"/>
        <v/>
      </c>
      <c r="AK833" s="20" t="str">
        <f t="shared" si="462"/>
        <v/>
      </c>
      <c r="AL833" s="20" t="str">
        <f>IF(E833="","",SUM( INDEX($I$9, 1) : I833))</f>
        <v/>
      </c>
      <c r="AM833" s="20" t="str">
        <f t="shared" si="463"/>
        <v/>
      </c>
      <c r="AN833" s="20" t="str">
        <f>IF(E833="","",SUM( INDEX($AM$9, 1) : AM833))</f>
        <v/>
      </c>
      <c r="AO833" s="43" t="str">
        <f t="shared" si="464"/>
        <v/>
      </c>
      <c r="AP833" s="43" t="str">
        <f t="shared" si="465"/>
        <v/>
      </c>
      <c r="AQ833" s="35" t="str">
        <f t="shared" si="466"/>
        <v/>
      </c>
      <c r="AR833" s="35" t="str">
        <f t="shared" si="467"/>
        <v/>
      </c>
      <c r="AS833" s="35" t="str">
        <f t="shared" si="468"/>
        <v/>
      </c>
      <c r="AT833" s="35" t="str">
        <f t="shared" si="469"/>
        <v/>
      </c>
      <c r="AU833" s="35" t="str">
        <f t="shared" si="470"/>
        <v/>
      </c>
      <c r="AV833" s="35" t="str">
        <f t="shared" si="471"/>
        <v/>
      </c>
      <c r="AW833" s="58" t="str">
        <f t="shared" si="472"/>
        <v/>
      </c>
      <c r="AX833" s="62" t="str">
        <f t="shared" si="473"/>
        <v/>
      </c>
      <c r="AY833" s="62" t="str">
        <f t="shared" si="474"/>
        <v/>
      </c>
      <c r="AZ833" s="62" t="str">
        <f t="shared" si="475"/>
        <v/>
      </c>
      <c r="BA833" s="62" t="str">
        <f t="shared" si="476"/>
        <v/>
      </c>
      <c r="BB833" s="62" t="str">
        <f t="shared" si="477"/>
        <v/>
      </c>
      <c r="BC833" s="62" t="str">
        <f t="shared" si="478"/>
        <v/>
      </c>
      <c r="BD833" s="69" t="str">
        <f t="shared" si="479"/>
        <v/>
      </c>
      <c r="BE833" s="69" t="str">
        <f t="shared" si="480"/>
        <v/>
      </c>
      <c r="BF833" s="69" t="str">
        <f>IF(Z833=Z834,"",SUM(AW$9:AW833)-SUM(BF$9:BF832))</f>
        <v/>
      </c>
      <c r="BG833" s="12">
        <f t="shared" si="482"/>
        <v>825</v>
      </c>
    </row>
    <row r="834" spans="1:59" ht="20.100000000000001" customHeight="1">
      <c r="A834" s="13">
        <f t="shared" si="481"/>
        <v>826</v>
      </c>
      <c r="B834" s="153"/>
      <c r="C834" s="33"/>
      <c r="D834" s="33"/>
      <c r="E834" s="154"/>
      <c r="F834" s="155"/>
      <c r="G834" s="156"/>
      <c r="H834" s="19" t="str">
        <f t="shared" si="446"/>
        <v/>
      </c>
      <c r="I834" s="157"/>
      <c r="J834" s="19" t="str">
        <f t="shared" si="447"/>
        <v/>
      </c>
      <c r="K834" s="33"/>
      <c r="L834" s="34"/>
      <c r="M834" s="34"/>
      <c r="N834" s="19" t="str">
        <f t="shared" si="448"/>
        <v/>
      </c>
      <c r="O834" s="157"/>
      <c r="P834" s="19" t="str">
        <f t="shared" si="449"/>
        <v/>
      </c>
      <c r="Q834" s="19" t="str">
        <f t="shared" si="450"/>
        <v/>
      </c>
      <c r="R834" s="22"/>
      <c r="S834" s="33"/>
      <c r="T834" s="35" t="str">
        <f>IF(E834="","",Instructions!$B$5)</f>
        <v/>
      </c>
      <c r="U834" s="75" t="str">
        <f>IF(E834="","",Instructions!$C$5)</f>
        <v/>
      </c>
      <c r="V834" s="87" t="str">
        <f t="shared" si="451"/>
        <v/>
      </c>
      <c r="W834" s="72" t="str">
        <f>IF(E834="","",VLOOKUP(D834,Supervisors!$B$9:$F$32,5,FALSE))</f>
        <v/>
      </c>
      <c r="X834" s="72" t="str">
        <f>IF(E834="","",VLOOKUP(D834,Supervisors!$B$9:$G$32,6,FALSE))</f>
        <v/>
      </c>
      <c r="Y834" s="20" t="str">
        <f t="shared" si="452"/>
        <v/>
      </c>
      <c r="Z834" s="20" t="str">
        <f t="shared" si="453"/>
        <v/>
      </c>
      <c r="AA834" s="20" t="str">
        <f t="shared" si="454"/>
        <v/>
      </c>
      <c r="AB834" s="20" t="str">
        <f t="shared" si="455"/>
        <v/>
      </c>
      <c r="AC834" s="20" t="str">
        <f t="shared" si="456"/>
        <v/>
      </c>
      <c r="AD834" s="20" t="str">
        <f t="shared" si="457"/>
        <v/>
      </c>
      <c r="AE834" s="20" t="str">
        <f>IF(E834="","",SUM( INDEX( $H$9, 1) : H834))</f>
        <v/>
      </c>
      <c r="AF834" s="20" t="str">
        <f t="shared" si="458"/>
        <v/>
      </c>
      <c r="AG834" s="20" t="str">
        <f>IF(E834="","",SUM($AF$9:AF834))</f>
        <v/>
      </c>
      <c r="AH834" s="43" t="str">
        <f t="shared" si="459"/>
        <v/>
      </c>
      <c r="AI834" s="20" t="str">
        <f t="shared" si="460"/>
        <v/>
      </c>
      <c r="AJ834" s="20" t="str">
        <f t="shared" si="461"/>
        <v/>
      </c>
      <c r="AK834" s="20" t="str">
        <f t="shared" si="462"/>
        <v/>
      </c>
      <c r="AL834" s="20" t="str">
        <f>IF(E834="","",SUM( INDEX($I$9, 1) : I834))</f>
        <v/>
      </c>
      <c r="AM834" s="20" t="str">
        <f t="shared" si="463"/>
        <v/>
      </c>
      <c r="AN834" s="20" t="str">
        <f>IF(E834="","",SUM( INDEX($AM$9, 1) : AM834))</f>
        <v/>
      </c>
      <c r="AO834" s="43" t="str">
        <f t="shared" si="464"/>
        <v/>
      </c>
      <c r="AP834" s="43" t="str">
        <f t="shared" si="465"/>
        <v/>
      </c>
      <c r="AQ834" s="35" t="str">
        <f t="shared" si="466"/>
        <v/>
      </c>
      <c r="AR834" s="35" t="str">
        <f t="shared" si="467"/>
        <v/>
      </c>
      <c r="AS834" s="35" t="str">
        <f t="shared" si="468"/>
        <v/>
      </c>
      <c r="AT834" s="35" t="str">
        <f t="shared" si="469"/>
        <v/>
      </c>
      <c r="AU834" s="35" t="str">
        <f t="shared" si="470"/>
        <v/>
      </c>
      <c r="AV834" s="35" t="str">
        <f t="shared" si="471"/>
        <v/>
      </c>
      <c r="AW834" s="58" t="str">
        <f t="shared" si="472"/>
        <v/>
      </c>
      <c r="AX834" s="62" t="str">
        <f t="shared" si="473"/>
        <v/>
      </c>
      <c r="AY834" s="62" t="str">
        <f t="shared" si="474"/>
        <v/>
      </c>
      <c r="AZ834" s="62" t="str">
        <f t="shared" si="475"/>
        <v/>
      </c>
      <c r="BA834" s="62" t="str">
        <f t="shared" si="476"/>
        <v/>
      </c>
      <c r="BB834" s="62" t="str">
        <f t="shared" si="477"/>
        <v/>
      </c>
      <c r="BC834" s="62" t="str">
        <f t="shared" si="478"/>
        <v/>
      </c>
      <c r="BD834" s="69" t="str">
        <f t="shared" si="479"/>
        <v/>
      </c>
      <c r="BE834" s="69" t="str">
        <f t="shared" si="480"/>
        <v/>
      </c>
      <c r="BF834" s="69" t="str">
        <f>IF(Z834=Z835,"",SUM(AW$9:AW834)-SUM(BF$9:BF833))</f>
        <v/>
      </c>
      <c r="BG834" s="12">
        <f t="shared" si="482"/>
        <v>826</v>
      </c>
    </row>
    <row r="835" spans="1:59" ht="20.100000000000001" customHeight="1">
      <c r="A835" s="13">
        <f t="shared" si="481"/>
        <v>827</v>
      </c>
      <c r="B835" s="153"/>
      <c r="C835" s="33"/>
      <c r="D835" s="33"/>
      <c r="E835" s="154"/>
      <c r="F835" s="155"/>
      <c r="G835" s="156"/>
      <c r="H835" s="19" t="str">
        <f t="shared" si="446"/>
        <v/>
      </c>
      <c r="I835" s="157"/>
      <c r="J835" s="19" t="str">
        <f t="shared" si="447"/>
        <v/>
      </c>
      <c r="K835" s="33"/>
      <c r="L835" s="34"/>
      <c r="M835" s="34"/>
      <c r="N835" s="19" t="str">
        <f t="shared" si="448"/>
        <v/>
      </c>
      <c r="O835" s="157"/>
      <c r="P835" s="19" t="str">
        <f t="shared" si="449"/>
        <v/>
      </c>
      <c r="Q835" s="19" t="str">
        <f t="shared" si="450"/>
        <v/>
      </c>
      <c r="R835" s="22"/>
      <c r="S835" s="33"/>
      <c r="T835" s="35" t="str">
        <f>IF(E835="","",Instructions!$B$5)</f>
        <v/>
      </c>
      <c r="U835" s="75" t="str">
        <f>IF(E835="","",Instructions!$C$5)</f>
        <v/>
      </c>
      <c r="V835" s="87" t="str">
        <f t="shared" si="451"/>
        <v/>
      </c>
      <c r="W835" s="72" t="str">
        <f>IF(E835="","",VLOOKUP(D835,Supervisors!$B$9:$F$32,5,FALSE))</f>
        <v/>
      </c>
      <c r="X835" s="72" t="str">
        <f>IF(E835="","",VLOOKUP(D835,Supervisors!$B$9:$G$32,6,FALSE))</f>
        <v/>
      </c>
      <c r="Y835" s="20" t="str">
        <f t="shared" si="452"/>
        <v/>
      </c>
      <c r="Z835" s="20" t="str">
        <f t="shared" si="453"/>
        <v/>
      </c>
      <c r="AA835" s="20" t="str">
        <f t="shared" si="454"/>
        <v/>
      </c>
      <c r="AB835" s="20" t="str">
        <f t="shared" si="455"/>
        <v/>
      </c>
      <c r="AC835" s="20" t="str">
        <f t="shared" si="456"/>
        <v/>
      </c>
      <c r="AD835" s="20" t="str">
        <f t="shared" si="457"/>
        <v/>
      </c>
      <c r="AE835" s="20" t="str">
        <f>IF(E835="","",SUM( INDEX( $H$9, 1) : H835))</f>
        <v/>
      </c>
      <c r="AF835" s="20" t="str">
        <f t="shared" si="458"/>
        <v/>
      </c>
      <c r="AG835" s="20" t="str">
        <f>IF(E835="","",SUM($AF$9:AF835))</f>
        <v/>
      </c>
      <c r="AH835" s="43" t="str">
        <f t="shared" si="459"/>
        <v/>
      </c>
      <c r="AI835" s="20" t="str">
        <f t="shared" si="460"/>
        <v/>
      </c>
      <c r="AJ835" s="20" t="str">
        <f t="shared" si="461"/>
        <v/>
      </c>
      <c r="AK835" s="20" t="str">
        <f t="shared" si="462"/>
        <v/>
      </c>
      <c r="AL835" s="20" t="str">
        <f>IF(E835="","",SUM( INDEX($I$9, 1) : I835))</f>
        <v/>
      </c>
      <c r="AM835" s="20" t="str">
        <f t="shared" si="463"/>
        <v/>
      </c>
      <c r="AN835" s="20" t="str">
        <f>IF(E835="","",SUM( INDEX($AM$9, 1) : AM835))</f>
        <v/>
      </c>
      <c r="AO835" s="43" t="str">
        <f t="shared" si="464"/>
        <v/>
      </c>
      <c r="AP835" s="43" t="str">
        <f t="shared" si="465"/>
        <v/>
      </c>
      <c r="AQ835" s="35" t="str">
        <f t="shared" si="466"/>
        <v/>
      </c>
      <c r="AR835" s="35" t="str">
        <f t="shared" si="467"/>
        <v/>
      </c>
      <c r="AS835" s="35" t="str">
        <f t="shared" si="468"/>
        <v/>
      </c>
      <c r="AT835" s="35" t="str">
        <f t="shared" si="469"/>
        <v/>
      </c>
      <c r="AU835" s="35" t="str">
        <f t="shared" si="470"/>
        <v/>
      </c>
      <c r="AV835" s="35" t="str">
        <f t="shared" si="471"/>
        <v/>
      </c>
      <c r="AW835" s="58" t="str">
        <f t="shared" si="472"/>
        <v/>
      </c>
      <c r="AX835" s="62" t="str">
        <f t="shared" si="473"/>
        <v/>
      </c>
      <c r="AY835" s="62" t="str">
        <f t="shared" si="474"/>
        <v/>
      </c>
      <c r="AZ835" s="62" t="str">
        <f t="shared" si="475"/>
        <v/>
      </c>
      <c r="BA835" s="62" t="str">
        <f t="shared" si="476"/>
        <v/>
      </c>
      <c r="BB835" s="62" t="str">
        <f t="shared" si="477"/>
        <v/>
      </c>
      <c r="BC835" s="62" t="str">
        <f t="shared" si="478"/>
        <v/>
      </c>
      <c r="BD835" s="69" t="str">
        <f t="shared" si="479"/>
        <v/>
      </c>
      <c r="BE835" s="69" t="str">
        <f t="shared" si="480"/>
        <v/>
      </c>
      <c r="BF835" s="69" t="str">
        <f>IF(Z835=Z836,"",SUM(AW$9:AW835)-SUM(BF$9:BF834))</f>
        <v/>
      </c>
      <c r="BG835" s="12">
        <f t="shared" si="482"/>
        <v>827</v>
      </c>
    </row>
    <row r="836" spans="1:59" ht="20.100000000000001" customHeight="1">
      <c r="A836" s="13">
        <f t="shared" si="481"/>
        <v>828</v>
      </c>
      <c r="B836" s="153"/>
      <c r="C836" s="33"/>
      <c r="D836" s="33"/>
      <c r="E836" s="154"/>
      <c r="F836" s="155"/>
      <c r="G836" s="156"/>
      <c r="H836" s="19" t="str">
        <f t="shared" si="446"/>
        <v/>
      </c>
      <c r="I836" s="157"/>
      <c r="J836" s="19" t="str">
        <f t="shared" si="447"/>
        <v/>
      </c>
      <c r="K836" s="33"/>
      <c r="L836" s="34"/>
      <c r="M836" s="34"/>
      <c r="N836" s="19" t="str">
        <f t="shared" si="448"/>
        <v/>
      </c>
      <c r="O836" s="157"/>
      <c r="P836" s="19" t="str">
        <f t="shared" si="449"/>
        <v/>
      </c>
      <c r="Q836" s="19" t="str">
        <f t="shared" si="450"/>
        <v/>
      </c>
      <c r="R836" s="22"/>
      <c r="S836" s="33"/>
      <c r="T836" s="35" t="str">
        <f>IF(E836="","",Instructions!$B$5)</f>
        <v/>
      </c>
      <c r="U836" s="75" t="str">
        <f>IF(E836="","",Instructions!$C$5)</f>
        <v/>
      </c>
      <c r="V836" s="87" t="str">
        <f t="shared" si="451"/>
        <v/>
      </c>
      <c r="W836" s="72" t="str">
        <f>IF(E836="","",VLOOKUP(D836,Supervisors!$B$9:$F$32,5,FALSE))</f>
        <v/>
      </c>
      <c r="X836" s="72" t="str">
        <f>IF(E836="","",VLOOKUP(D836,Supervisors!$B$9:$G$32,6,FALSE))</f>
        <v/>
      </c>
      <c r="Y836" s="20" t="str">
        <f t="shared" si="452"/>
        <v/>
      </c>
      <c r="Z836" s="20" t="str">
        <f t="shared" si="453"/>
        <v/>
      </c>
      <c r="AA836" s="20" t="str">
        <f t="shared" si="454"/>
        <v/>
      </c>
      <c r="AB836" s="20" t="str">
        <f t="shared" si="455"/>
        <v/>
      </c>
      <c r="AC836" s="20" t="str">
        <f t="shared" si="456"/>
        <v/>
      </c>
      <c r="AD836" s="20" t="str">
        <f t="shared" si="457"/>
        <v/>
      </c>
      <c r="AE836" s="20" t="str">
        <f>IF(E836="","",SUM( INDEX( $H$9, 1) : H836))</f>
        <v/>
      </c>
      <c r="AF836" s="20" t="str">
        <f t="shared" si="458"/>
        <v/>
      </c>
      <c r="AG836" s="20" t="str">
        <f>IF(E836="","",SUM($AF$9:AF836))</f>
        <v/>
      </c>
      <c r="AH836" s="43" t="str">
        <f t="shared" si="459"/>
        <v/>
      </c>
      <c r="AI836" s="20" t="str">
        <f t="shared" si="460"/>
        <v/>
      </c>
      <c r="AJ836" s="20" t="str">
        <f t="shared" si="461"/>
        <v/>
      </c>
      <c r="AK836" s="20" t="str">
        <f t="shared" si="462"/>
        <v/>
      </c>
      <c r="AL836" s="20" t="str">
        <f>IF(E836="","",SUM( INDEX($I$9, 1) : I836))</f>
        <v/>
      </c>
      <c r="AM836" s="20" t="str">
        <f t="shared" si="463"/>
        <v/>
      </c>
      <c r="AN836" s="20" t="str">
        <f>IF(E836="","",SUM( INDEX($AM$9, 1) : AM836))</f>
        <v/>
      </c>
      <c r="AO836" s="43" t="str">
        <f t="shared" si="464"/>
        <v/>
      </c>
      <c r="AP836" s="43" t="str">
        <f t="shared" si="465"/>
        <v/>
      </c>
      <c r="AQ836" s="35" t="str">
        <f t="shared" si="466"/>
        <v/>
      </c>
      <c r="AR836" s="35" t="str">
        <f t="shared" si="467"/>
        <v/>
      </c>
      <c r="AS836" s="35" t="str">
        <f t="shared" si="468"/>
        <v/>
      </c>
      <c r="AT836" s="35" t="str">
        <f t="shared" si="469"/>
        <v/>
      </c>
      <c r="AU836" s="35" t="str">
        <f t="shared" si="470"/>
        <v/>
      </c>
      <c r="AV836" s="35" t="str">
        <f t="shared" si="471"/>
        <v/>
      </c>
      <c r="AW836" s="58" t="str">
        <f t="shared" si="472"/>
        <v/>
      </c>
      <c r="AX836" s="62" t="str">
        <f t="shared" si="473"/>
        <v/>
      </c>
      <c r="AY836" s="62" t="str">
        <f t="shared" si="474"/>
        <v/>
      </c>
      <c r="AZ836" s="62" t="str">
        <f t="shared" si="475"/>
        <v/>
      </c>
      <c r="BA836" s="62" t="str">
        <f t="shared" si="476"/>
        <v/>
      </c>
      <c r="BB836" s="62" t="str">
        <f t="shared" si="477"/>
        <v/>
      </c>
      <c r="BC836" s="62" t="str">
        <f t="shared" si="478"/>
        <v/>
      </c>
      <c r="BD836" s="69" t="str">
        <f t="shared" si="479"/>
        <v/>
      </c>
      <c r="BE836" s="69" t="str">
        <f t="shared" si="480"/>
        <v/>
      </c>
      <c r="BF836" s="69" t="str">
        <f>IF(Z836=Z837,"",SUM(AW$9:AW836)-SUM(BF$9:BF835))</f>
        <v/>
      </c>
      <c r="BG836" s="12">
        <f t="shared" si="482"/>
        <v>828</v>
      </c>
    </row>
    <row r="837" spans="1:59" ht="20.100000000000001" customHeight="1">
      <c r="A837" s="13">
        <f t="shared" si="481"/>
        <v>829</v>
      </c>
      <c r="B837" s="153"/>
      <c r="C837" s="33"/>
      <c r="D837" s="33"/>
      <c r="E837" s="154"/>
      <c r="F837" s="155"/>
      <c r="G837" s="156"/>
      <c r="H837" s="19" t="str">
        <f t="shared" si="446"/>
        <v/>
      </c>
      <c r="I837" s="157"/>
      <c r="J837" s="19" t="str">
        <f t="shared" si="447"/>
        <v/>
      </c>
      <c r="K837" s="33"/>
      <c r="L837" s="34"/>
      <c r="M837" s="34"/>
      <c r="N837" s="19" t="str">
        <f t="shared" si="448"/>
        <v/>
      </c>
      <c r="O837" s="157"/>
      <c r="P837" s="19" t="str">
        <f t="shared" si="449"/>
        <v/>
      </c>
      <c r="Q837" s="19" t="str">
        <f t="shared" si="450"/>
        <v/>
      </c>
      <c r="R837" s="22"/>
      <c r="S837" s="33"/>
      <c r="T837" s="35" t="str">
        <f>IF(E837="","",Instructions!$B$5)</f>
        <v/>
      </c>
      <c r="U837" s="75" t="str">
        <f>IF(E837="","",Instructions!$C$5)</f>
        <v/>
      </c>
      <c r="V837" s="87" t="str">
        <f t="shared" si="451"/>
        <v/>
      </c>
      <c r="W837" s="72" t="str">
        <f>IF(E837="","",VLOOKUP(D837,Supervisors!$B$9:$F$32,5,FALSE))</f>
        <v/>
      </c>
      <c r="X837" s="72" t="str">
        <f>IF(E837="","",VLOOKUP(D837,Supervisors!$B$9:$G$32,6,FALSE))</f>
        <v/>
      </c>
      <c r="Y837" s="20" t="str">
        <f t="shared" si="452"/>
        <v/>
      </c>
      <c r="Z837" s="20" t="str">
        <f t="shared" si="453"/>
        <v/>
      </c>
      <c r="AA837" s="20" t="str">
        <f t="shared" si="454"/>
        <v/>
      </c>
      <c r="AB837" s="20" t="str">
        <f t="shared" si="455"/>
        <v/>
      </c>
      <c r="AC837" s="20" t="str">
        <f t="shared" si="456"/>
        <v/>
      </c>
      <c r="AD837" s="20" t="str">
        <f t="shared" si="457"/>
        <v/>
      </c>
      <c r="AE837" s="20" t="str">
        <f>IF(E837="","",SUM( INDEX( $H$9, 1) : H837))</f>
        <v/>
      </c>
      <c r="AF837" s="20" t="str">
        <f t="shared" si="458"/>
        <v/>
      </c>
      <c r="AG837" s="20" t="str">
        <f>IF(E837="","",SUM($AF$9:AF837))</f>
        <v/>
      </c>
      <c r="AH837" s="43" t="str">
        <f t="shared" si="459"/>
        <v/>
      </c>
      <c r="AI837" s="20" t="str">
        <f t="shared" si="460"/>
        <v/>
      </c>
      <c r="AJ837" s="20" t="str">
        <f t="shared" si="461"/>
        <v/>
      </c>
      <c r="AK837" s="20" t="str">
        <f t="shared" si="462"/>
        <v/>
      </c>
      <c r="AL837" s="20" t="str">
        <f>IF(E837="","",SUM( INDEX($I$9, 1) : I837))</f>
        <v/>
      </c>
      <c r="AM837" s="20" t="str">
        <f t="shared" si="463"/>
        <v/>
      </c>
      <c r="AN837" s="20" t="str">
        <f>IF(E837="","",SUM( INDEX($AM$9, 1) : AM837))</f>
        <v/>
      </c>
      <c r="AO837" s="43" t="str">
        <f t="shared" si="464"/>
        <v/>
      </c>
      <c r="AP837" s="43" t="str">
        <f t="shared" si="465"/>
        <v/>
      </c>
      <c r="AQ837" s="35" t="str">
        <f t="shared" si="466"/>
        <v/>
      </c>
      <c r="AR837" s="35" t="str">
        <f t="shared" si="467"/>
        <v/>
      </c>
      <c r="AS837" s="35" t="str">
        <f t="shared" si="468"/>
        <v/>
      </c>
      <c r="AT837" s="35" t="str">
        <f t="shared" si="469"/>
        <v/>
      </c>
      <c r="AU837" s="35" t="str">
        <f t="shared" si="470"/>
        <v/>
      </c>
      <c r="AV837" s="35" t="str">
        <f t="shared" si="471"/>
        <v/>
      </c>
      <c r="AW837" s="58" t="str">
        <f t="shared" si="472"/>
        <v/>
      </c>
      <c r="AX837" s="62" t="str">
        <f t="shared" si="473"/>
        <v/>
      </c>
      <c r="AY837" s="62" t="str">
        <f t="shared" si="474"/>
        <v/>
      </c>
      <c r="AZ837" s="62" t="str">
        <f t="shared" si="475"/>
        <v/>
      </c>
      <c r="BA837" s="62" t="str">
        <f t="shared" si="476"/>
        <v/>
      </c>
      <c r="BB837" s="62" t="str">
        <f t="shared" si="477"/>
        <v/>
      </c>
      <c r="BC837" s="62" t="str">
        <f t="shared" si="478"/>
        <v/>
      </c>
      <c r="BD837" s="69" t="str">
        <f t="shared" si="479"/>
        <v/>
      </c>
      <c r="BE837" s="69" t="str">
        <f t="shared" si="480"/>
        <v/>
      </c>
      <c r="BF837" s="69" t="str">
        <f>IF(Z837=Z838,"",SUM(AW$9:AW837)-SUM(BF$9:BF836))</f>
        <v/>
      </c>
      <c r="BG837" s="12">
        <f t="shared" si="482"/>
        <v>829</v>
      </c>
    </row>
    <row r="838" spans="1:59" ht="20.100000000000001" customHeight="1">
      <c r="A838" s="13">
        <f t="shared" si="481"/>
        <v>830</v>
      </c>
      <c r="B838" s="153"/>
      <c r="C838" s="33"/>
      <c r="D838" s="33"/>
      <c r="E838" s="154"/>
      <c r="F838" s="155"/>
      <c r="G838" s="156"/>
      <c r="H838" s="19" t="str">
        <f t="shared" si="446"/>
        <v/>
      </c>
      <c r="I838" s="157"/>
      <c r="J838" s="19" t="str">
        <f t="shared" si="447"/>
        <v/>
      </c>
      <c r="K838" s="33"/>
      <c r="L838" s="34"/>
      <c r="M838" s="34"/>
      <c r="N838" s="19" t="str">
        <f t="shared" si="448"/>
        <v/>
      </c>
      <c r="O838" s="157"/>
      <c r="P838" s="19" t="str">
        <f t="shared" si="449"/>
        <v/>
      </c>
      <c r="Q838" s="19" t="str">
        <f t="shared" si="450"/>
        <v/>
      </c>
      <c r="R838" s="22"/>
      <c r="S838" s="33"/>
      <c r="T838" s="35" t="str">
        <f>IF(E838="","",Instructions!$B$5)</f>
        <v/>
      </c>
      <c r="U838" s="75" t="str">
        <f>IF(E838="","",Instructions!$C$5)</f>
        <v/>
      </c>
      <c r="V838" s="87" t="str">
        <f t="shared" si="451"/>
        <v/>
      </c>
      <c r="W838" s="72" t="str">
        <f>IF(E838="","",VLOOKUP(D838,Supervisors!$B$9:$F$32,5,FALSE))</f>
        <v/>
      </c>
      <c r="X838" s="72" t="str">
        <f>IF(E838="","",VLOOKUP(D838,Supervisors!$B$9:$G$32,6,FALSE))</f>
        <v/>
      </c>
      <c r="Y838" s="20" t="str">
        <f t="shared" si="452"/>
        <v/>
      </c>
      <c r="Z838" s="20" t="str">
        <f t="shared" si="453"/>
        <v/>
      </c>
      <c r="AA838" s="20" t="str">
        <f t="shared" si="454"/>
        <v/>
      </c>
      <c r="AB838" s="20" t="str">
        <f t="shared" si="455"/>
        <v/>
      </c>
      <c r="AC838" s="20" t="str">
        <f t="shared" si="456"/>
        <v/>
      </c>
      <c r="AD838" s="20" t="str">
        <f t="shared" si="457"/>
        <v/>
      </c>
      <c r="AE838" s="20" t="str">
        <f>IF(E838="","",SUM( INDEX( $H$9, 1) : H838))</f>
        <v/>
      </c>
      <c r="AF838" s="20" t="str">
        <f t="shared" si="458"/>
        <v/>
      </c>
      <c r="AG838" s="20" t="str">
        <f>IF(E838="","",SUM($AF$9:AF838))</f>
        <v/>
      </c>
      <c r="AH838" s="43" t="str">
        <f t="shared" si="459"/>
        <v/>
      </c>
      <c r="AI838" s="20" t="str">
        <f t="shared" si="460"/>
        <v/>
      </c>
      <c r="AJ838" s="20" t="str">
        <f t="shared" si="461"/>
        <v/>
      </c>
      <c r="AK838" s="20" t="str">
        <f t="shared" si="462"/>
        <v/>
      </c>
      <c r="AL838" s="20" t="str">
        <f>IF(E838="","",SUM( INDEX($I$9, 1) : I838))</f>
        <v/>
      </c>
      <c r="AM838" s="20" t="str">
        <f t="shared" si="463"/>
        <v/>
      </c>
      <c r="AN838" s="20" t="str">
        <f>IF(E838="","",SUM( INDEX($AM$9, 1) : AM838))</f>
        <v/>
      </c>
      <c r="AO838" s="43" t="str">
        <f t="shared" si="464"/>
        <v/>
      </c>
      <c r="AP838" s="43" t="str">
        <f t="shared" si="465"/>
        <v/>
      </c>
      <c r="AQ838" s="35" t="str">
        <f t="shared" si="466"/>
        <v/>
      </c>
      <c r="AR838" s="35" t="str">
        <f t="shared" si="467"/>
        <v/>
      </c>
      <c r="AS838" s="35" t="str">
        <f t="shared" si="468"/>
        <v/>
      </c>
      <c r="AT838" s="35" t="str">
        <f t="shared" si="469"/>
        <v/>
      </c>
      <c r="AU838" s="35" t="str">
        <f t="shared" si="470"/>
        <v/>
      </c>
      <c r="AV838" s="35" t="str">
        <f t="shared" si="471"/>
        <v/>
      </c>
      <c r="AW838" s="58" t="str">
        <f t="shared" si="472"/>
        <v/>
      </c>
      <c r="AX838" s="62" t="str">
        <f t="shared" si="473"/>
        <v/>
      </c>
      <c r="AY838" s="62" t="str">
        <f t="shared" si="474"/>
        <v/>
      </c>
      <c r="AZ838" s="62" t="str">
        <f t="shared" si="475"/>
        <v/>
      </c>
      <c r="BA838" s="62" t="str">
        <f t="shared" si="476"/>
        <v/>
      </c>
      <c r="BB838" s="62" t="str">
        <f t="shared" si="477"/>
        <v/>
      </c>
      <c r="BC838" s="62" t="str">
        <f t="shared" si="478"/>
        <v/>
      </c>
      <c r="BD838" s="69" t="str">
        <f t="shared" si="479"/>
        <v/>
      </c>
      <c r="BE838" s="69" t="str">
        <f t="shared" si="480"/>
        <v/>
      </c>
      <c r="BF838" s="69" t="str">
        <f>IF(Z838=Z839,"",SUM(AW$9:AW838)-SUM(BF$9:BF837))</f>
        <v/>
      </c>
      <c r="BG838" s="12">
        <f t="shared" si="482"/>
        <v>830</v>
      </c>
    </row>
    <row r="839" spans="1:59" ht="20.100000000000001" customHeight="1">
      <c r="A839" s="13">
        <f t="shared" si="481"/>
        <v>831</v>
      </c>
      <c r="B839" s="153"/>
      <c r="C839" s="33"/>
      <c r="D839" s="33"/>
      <c r="E839" s="154"/>
      <c r="F839" s="155"/>
      <c r="G839" s="156"/>
      <c r="H839" s="19" t="str">
        <f t="shared" si="446"/>
        <v/>
      </c>
      <c r="I839" s="157"/>
      <c r="J839" s="19" t="str">
        <f t="shared" si="447"/>
        <v/>
      </c>
      <c r="K839" s="33"/>
      <c r="L839" s="34"/>
      <c r="M839" s="34"/>
      <c r="N839" s="19" t="str">
        <f t="shared" si="448"/>
        <v/>
      </c>
      <c r="O839" s="157"/>
      <c r="P839" s="19" t="str">
        <f t="shared" si="449"/>
        <v/>
      </c>
      <c r="Q839" s="19" t="str">
        <f t="shared" si="450"/>
        <v/>
      </c>
      <c r="R839" s="22"/>
      <c r="S839" s="33"/>
      <c r="T839" s="35" t="str">
        <f>IF(E839="","",Instructions!$B$5)</f>
        <v/>
      </c>
      <c r="U839" s="75" t="str">
        <f>IF(E839="","",Instructions!$C$5)</f>
        <v/>
      </c>
      <c r="V839" s="87" t="str">
        <f t="shared" si="451"/>
        <v/>
      </c>
      <c r="W839" s="72" t="str">
        <f>IF(E839="","",VLOOKUP(D839,Supervisors!$B$9:$F$32,5,FALSE))</f>
        <v/>
      </c>
      <c r="X839" s="72" t="str">
        <f>IF(E839="","",VLOOKUP(D839,Supervisors!$B$9:$G$32,6,FALSE))</f>
        <v/>
      </c>
      <c r="Y839" s="20" t="str">
        <f t="shared" si="452"/>
        <v/>
      </c>
      <c r="Z839" s="20" t="str">
        <f t="shared" si="453"/>
        <v/>
      </c>
      <c r="AA839" s="20" t="str">
        <f t="shared" si="454"/>
        <v/>
      </c>
      <c r="AB839" s="20" t="str">
        <f t="shared" si="455"/>
        <v/>
      </c>
      <c r="AC839" s="20" t="str">
        <f t="shared" si="456"/>
        <v/>
      </c>
      <c r="AD839" s="20" t="str">
        <f t="shared" si="457"/>
        <v/>
      </c>
      <c r="AE839" s="20" t="str">
        <f>IF(E839="","",SUM( INDEX( $H$9, 1) : H839))</f>
        <v/>
      </c>
      <c r="AF839" s="20" t="str">
        <f t="shared" si="458"/>
        <v/>
      </c>
      <c r="AG839" s="20" t="str">
        <f>IF(E839="","",SUM($AF$9:AF839))</f>
        <v/>
      </c>
      <c r="AH839" s="43" t="str">
        <f t="shared" si="459"/>
        <v/>
      </c>
      <c r="AI839" s="20" t="str">
        <f t="shared" si="460"/>
        <v/>
      </c>
      <c r="AJ839" s="20" t="str">
        <f t="shared" si="461"/>
        <v/>
      </c>
      <c r="AK839" s="20" t="str">
        <f t="shared" si="462"/>
        <v/>
      </c>
      <c r="AL839" s="20" t="str">
        <f>IF(E839="","",SUM( INDEX($I$9, 1) : I839))</f>
        <v/>
      </c>
      <c r="AM839" s="20" t="str">
        <f t="shared" si="463"/>
        <v/>
      </c>
      <c r="AN839" s="20" t="str">
        <f>IF(E839="","",SUM( INDEX($AM$9, 1) : AM839))</f>
        <v/>
      </c>
      <c r="AO839" s="43" t="str">
        <f t="shared" si="464"/>
        <v/>
      </c>
      <c r="AP839" s="43" t="str">
        <f t="shared" si="465"/>
        <v/>
      </c>
      <c r="AQ839" s="35" t="str">
        <f t="shared" si="466"/>
        <v/>
      </c>
      <c r="AR839" s="35" t="str">
        <f t="shared" si="467"/>
        <v/>
      </c>
      <c r="AS839" s="35" t="str">
        <f t="shared" si="468"/>
        <v/>
      </c>
      <c r="AT839" s="35" t="str">
        <f t="shared" si="469"/>
        <v/>
      </c>
      <c r="AU839" s="35" t="str">
        <f t="shared" si="470"/>
        <v/>
      </c>
      <c r="AV839" s="35" t="str">
        <f t="shared" si="471"/>
        <v/>
      </c>
      <c r="AW839" s="58" t="str">
        <f t="shared" si="472"/>
        <v/>
      </c>
      <c r="AX839" s="62" t="str">
        <f t="shared" si="473"/>
        <v/>
      </c>
      <c r="AY839" s="62" t="str">
        <f t="shared" si="474"/>
        <v/>
      </c>
      <c r="AZ839" s="62" t="str">
        <f t="shared" si="475"/>
        <v/>
      </c>
      <c r="BA839" s="62" t="str">
        <f t="shared" si="476"/>
        <v/>
      </c>
      <c r="BB839" s="62" t="str">
        <f t="shared" si="477"/>
        <v/>
      </c>
      <c r="BC839" s="62" t="str">
        <f t="shared" si="478"/>
        <v/>
      </c>
      <c r="BD839" s="69" t="str">
        <f t="shared" si="479"/>
        <v/>
      </c>
      <c r="BE839" s="69" t="str">
        <f t="shared" si="480"/>
        <v/>
      </c>
      <c r="BF839" s="69" t="str">
        <f>IF(Z839=Z840,"",SUM(AW$9:AW839)-SUM(BF$9:BF838))</f>
        <v/>
      </c>
      <c r="BG839" s="12">
        <f t="shared" si="482"/>
        <v>831</v>
      </c>
    </row>
    <row r="840" spans="1:59" ht="20.100000000000001" customHeight="1">
      <c r="A840" s="13">
        <f t="shared" si="481"/>
        <v>832</v>
      </c>
      <c r="B840" s="153"/>
      <c r="C840" s="33"/>
      <c r="D840" s="33"/>
      <c r="E840" s="154"/>
      <c r="F840" s="155"/>
      <c r="G840" s="156"/>
      <c r="H840" s="19" t="str">
        <f t="shared" si="446"/>
        <v/>
      </c>
      <c r="I840" s="157"/>
      <c r="J840" s="19" t="str">
        <f t="shared" si="447"/>
        <v/>
      </c>
      <c r="K840" s="33"/>
      <c r="L840" s="34"/>
      <c r="M840" s="34"/>
      <c r="N840" s="19" t="str">
        <f t="shared" si="448"/>
        <v/>
      </c>
      <c r="O840" s="157"/>
      <c r="P840" s="19" t="str">
        <f t="shared" si="449"/>
        <v/>
      </c>
      <c r="Q840" s="19" t="str">
        <f t="shared" si="450"/>
        <v/>
      </c>
      <c r="R840" s="22"/>
      <c r="S840" s="33"/>
      <c r="T840" s="35" t="str">
        <f>IF(E840="","",Instructions!$B$5)</f>
        <v/>
      </c>
      <c r="U840" s="75" t="str">
        <f>IF(E840="","",Instructions!$C$5)</f>
        <v/>
      </c>
      <c r="V840" s="87" t="str">
        <f t="shared" si="451"/>
        <v/>
      </c>
      <c r="W840" s="72" t="str">
        <f>IF(E840="","",VLOOKUP(D840,Supervisors!$B$9:$F$32,5,FALSE))</f>
        <v/>
      </c>
      <c r="X840" s="72" t="str">
        <f>IF(E840="","",VLOOKUP(D840,Supervisors!$B$9:$G$32,6,FALSE))</f>
        <v/>
      </c>
      <c r="Y840" s="20" t="str">
        <f t="shared" si="452"/>
        <v/>
      </c>
      <c r="Z840" s="20" t="str">
        <f t="shared" si="453"/>
        <v/>
      </c>
      <c r="AA840" s="20" t="str">
        <f t="shared" si="454"/>
        <v/>
      </c>
      <c r="AB840" s="20" t="str">
        <f t="shared" si="455"/>
        <v/>
      </c>
      <c r="AC840" s="20" t="str">
        <f t="shared" si="456"/>
        <v/>
      </c>
      <c r="AD840" s="20" t="str">
        <f t="shared" si="457"/>
        <v/>
      </c>
      <c r="AE840" s="20" t="str">
        <f>IF(E840="","",SUM( INDEX( $H$9, 1) : H840))</f>
        <v/>
      </c>
      <c r="AF840" s="20" t="str">
        <f t="shared" si="458"/>
        <v/>
      </c>
      <c r="AG840" s="20" t="str">
        <f>IF(E840="","",SUM($AF$9:AF840))</f>
        <v/>
      </c>
      <c r="AH840" s="43" t="str">
        <f t="shared" si="459"/>
        <v/>
      </c>
      <c r="AI840" s="20" t="str">
        <f t="shared" si="460"/>
        <v/>
      </c>
      <c r="AJ840" s="20" t="str">
        <f t="shared" si="461"/>
        <v/>
      </c>
      <c r="AK840" s="20" t="str">
        <f t="shared" si="462"/>
        <v/>
      </c>
      <c r="AL840" s="20" t="str">
        <f>IF(E840="","",SUM( INDEX($I$9, 1) : I840))</f>
        <v/>
      </c>
      <c r="AM840" s="20" t="str">
        <f t="shared" si="463"/>
        <v/>
      </c>
      <c r="AN840" s="20" t="str">
        <f>IF(E840="","",SUM( INDEX($AM$9, 1) : AM840))</f>
        <v/>
      </c>
      <c r="AO840" s="43" t="str">
        <f t="shared" si="464"/>
        <v/>
      </c>
      <c r="AP840" s="43" t="str">
        <f t="shared" si="465"/>
        <v/>
      </c>
      <c r="AQ840" s="35" t="str">
        <f t="shared" si="466"/>
        <v/>
      </c>
      <c r="AR840" s="35" t="str">
        <f t="shared" si="467"/>
        <v/>
      </c>
      <c r="AS840" s="35" t="str">
        <f t="shared" si="468"/>
        <v/>
      </c>
      <c r="AT840" s="35" t="str">
        <f t="shared" si="469"/>
        <v/>
      </c>
      <c r="AU840" s="35" t="str">
        <f t="shared" si="470"/>
        <v/>
      </c>
      <c r="AV840" s="35" t="str">
        <f t="shared" si="471"/>
        <v/>
      </c>
      <c r="AW840" s="58" t="str">
        <f t="shared" si="472"/>
        <v/>
      </c>
      <c r="AX840" s="62" t="str">
        <f t="shared" si="473"/>
        <v/>
      </c>
      <c r="AY840" s="62" t="str">
        <f t="shared" si="474"/>
        <v/>
      </c>
      <c r="AZ840" s="62" t="str">
        <f t="shared" si="475"/>
        <v/>
      </c>
      <c r="BA840" s="62" t="str">
        <f t="shared" si="476"/>
        <v/>
      </c>
      <c r="BB840" s="62" t="str">
        <f t="shared" si="477"/>
        <v/>
      </c>
      <c r="BC840" s="62" t="str">
        <f t="shared" si="478"/>
        <v/>
      </c>
      <c r="BD840" s="69" t="str">
        <f t="shared" si="479"/>
        <v/>
      </c>
      <c r="BE840" s="69" t="str">
        <f t="shared" si="480"/>
        <v/>
      </c>
      <c r="BF840" s="69" t="str">
        <f>IF(Z840=Z841,"",SUM(AW$9:AW840)-SUM(BF$9:BF839))</f>
        <v/>
      </c>
      <c r="BG840" s="12">
        <f t="shared" si="482"/>
        <v>832</v>
      </c>
    </row>
    <row r="841" spans="1:59" ht="20.100000000000001" customHeight="1">
      <c r="A841" s="13">
        <f t="shared" si="481"/>
        <v>833</v>
      </c>
      <c r="B841" s="153"/>
      <c r="C841" s="33"/>
      <c r="D841" s="33"/>
      <c r="E841" s="154"/>
      <c r="F841" s="155"/>
      <c r="G841" s="156"/>
      <c r="H841" s="19" t="str">
        <f t="shared" ref="H841:H904" si="483">IF(E841="","",(ROUND((G841-F841),2) * 24))</f>
        <v/>
      </c>
      <c r="I841" s="157"/>
      <c r="J841" s="19" t="str">
        <f t="shared" ref="J841:J904" si="484">IF(H841="","",H841-I841)</f>
        <v/>
      </c>
      <c r="K841" s="33"/>
      <c r="L841" s="34"/>
      <c r="M841" s="34"/>
      <c r="N841" s="19" t="str">
        <f t="shared" ref="N841:N904" si="485">IF(E841="","",(ROUND((M841-L841),2) * 24))</f>
        <v/>
      </c>
      <c r="O841" s="157"/>
      <c r="P841" s="19" t="str">
        <f t="shared" ref="P841:P904" si="486">IF(N841=0,"",IF(ISERROR(N841-O841),"",N841-O841))</f>
        <v/>
      </c>
      <c r="Q841" s="19" t="str">
        <f t="shared" ref="Q841:Q904" si="487">IF(H841="","",H841-N841)</f>
        <v/>
      </c>
      <c r="R841" s="22"/>
      <c r="S841" s="33"/>
      <c r="T841" s="35" t="str">
        <f>IF(E841="","",Instructions!$B$5)</f>
        <v/>
      </c>
      <c r="U841" s="75" t="str">
        <f>IF(E841="","",Instructions!$C$5)</f>
        <v/>
      </c>
      <c r="V841" s="87" t="str">
        <f t="shared" ref="V841:V904" si="488">IF(E841="","",IF(U841="BCBA",1,IF(U841="BCaBA",2,"")))</f>
        <v/>
      </c>
      <c r="W841" s="72" t="str">
        <f>IF(E841="","",VLOOKUP(D841,Supervisors!$B$9:$F$32,5,FALSE))</f>
        <v/>
      </c>
      <c r="X841" s="72" t="str">
        <f>IF(E841="","",VLOOKUP(D841,Supervisors!$B$9:$G$32,6,FALSE))</f>
        <v/>
      </c>
      <c r="Y841" s="20" t="str">
        <f t="shared" ref="Y841:Y904" si="489">IF(E841="","",TEXT(E841,"yyyy"))</f>
        <v/>
      </c>
      <c r="Z841" s="20" t="str">
        <f t="shared" ref="Z841:Z904" si="490">IF(E841="","",TEXT(E841,"mmmm"))</f>
        <v/>
      </c>
      <c r="AA841" s="20" t="str">
        <f t="shared" ref="AA841:AA904" si="491">IF(E841="","",TEXT(E841,"dd"))</f>
        <v/>
      </c>
      <c r="AB841" s="20" t="str">
        <f t="shared" ref="AB841:AB904" si="492">IF(E841="","",TEXT(E841, "yyyy-mm"))</f>
        <v/>
      </c>
      <c r="AC841" s="20" t="str">
        <f t="shared" ref="AC841:AC904" si="493">IF(E841="","",IF(B841="Supervised Independent Fieldwork", "-1", IF(B841="Practicum", "-2", IF(B841="Intensive Practicum","-3",""))))</f>
        <v/>
      </c>
      <c r="AD841" s="20" t="str">
        <f t="shared" ref="AD841:AD904" si="494">AB841&amp;AC841</f>
        <v/>
      </c>
      <c r="AE841" s="20" t="str">
        <f>IF(E841="","",SUM( INDEX( $H$9, 1) : H841))</f>
        <v/>
      </c>
      <c r="AF841" s="20" t="str">
        <f t="shared" ref="AF841:AF904" si="495">IF(E841="","",IF(B841="Supervised Independent Fieldwork",H841, IF(B841="Practicum",H841*1.5,IF(B841="Intensive Practicum",H841*2,""))))</f>
        <v/>
      </c>
      <c r="AG841" s="20" t="str">
        <f>IF(E841="","",SUM($AF$9:AF841))</f>
        <v/>
      </c>
      <c r="AH841" s="43" t="str">
        <f t="shared" ref="AH841:AH904" si="496">IF(E841="","",IF(U841="BCBA",AG841/1500,IF(U841="BCaBA",AG841/1000,"")))</f>
        <v/>
      </c>
      <c r="AI841" s="20" t="str">
        <f t="shared" ref="AI841:AI904" si="497">IF(E841="","",IF(B841="Supervised Independent Fieldwork",H841,""))</f>
        <v/>
      </c>
      <c r="AJ841" s="20" t="str">
        <f t="shared" ref="AJ841:AJ904" si="498">IF(E841="","",IF(B841="Practicum",H841,""))</f>
        <v/>
      </c>
      <c r="AK841" s="20" t="str">
        <f t="shared" ref="AK841:AK904" si="499">IF(E841="","",IF(B841="Intensive Practicum",H841,""))</f>
        <v/>
      </c>
      <c r="AL841" s="20" t="str">
        <f>IF(E841="","",SUM( INDEX($I$9, 1) : I841))</f>
        <v/>
      </c>
      <c r="AM841" s="20" t="str">
        <f t="shared" ref="AM841:AM904" si="500">IF(E841="","",IF(B841="Supervised Independent Fieldwork",I841, IF(B841="Practicum",I841*1.5,IF(B841="Intensive Practicum",I841*2,""))))</f>
        <v/>
      </c>
      <c r="AN841" s="20" t="str">
        <f>IF(E841="","",SUM( INDEX($AM$9, 1) : AM841))</f>
        <v/>
      </c>
      <c r="AO841" s="43" t="str">
        <f t="shared" ref="AO841:AO904" si="501">IF(E841="","",IF(U841="BCaBA",MIN(100%,AN841/1000), IF(U841="BCBA",MIN(100%,AN841/1500),0)))</f>
        <v/>
      </c>
      <c r="AP841" s="43" t="str">
        <f t="shared" ref="AP841:AP904" si="502">IF(Z841=Z842,"",AO841)</f>
        <v/>
      </c>
      <c r="AQ841" s="35" t="str">
        <f t="shared" ref="AQ841:AQ904" si="503">IF(E841="","",IF(OR(K841="No Supervision Session",K841=""),1,""))</f>
        <v/>
      </c>
      <c r="AR841" s="35" t="str">
        <f t="shared" ref="AR841:AR904" si="504">IF(E841="","",IF(K841="Face-to-Face",1,""))</f>
        <v/>
      </c>
      <c r="AS841" s="35" t="str">
        <f t="shared" ref="AS841:AS904" si="505">IF(E841="","",IF(K841="Video Conferencing",1,""))</f>
        <v/>
      </c>
      <c r="AT841" s="35" t="str">
        <f t="shared" ref="AT841:AT904" si="506">IF(E841="","",IF(K841="Telephone",1,""))</f>
        <v/>
      </c>
      <c r="AU841" s="35" t="str">
        <f t="shared" ref="AU841:AU904" si="507">IF(E841="","",IF(N841&gt;0,COUNT(N841),""))</f>
        <v/>
      </c>
      <c r="AV841" s="35" t="str">
        <f t="shared" ref="AV841:AV904" si="508">IF(E841="","",IF(E841="","",IF(R841="Yes",1,"")))</f>
        <v/>
      </c>
      <c r="AW841" s="58" t="str">
        <f t="shared" ref="AW841:AW904" si="509">IF(E841="","",IF(E841&lt;X841,1,IF(E841&lt;W841,1,"")))</f>
        <v/>
      </c>
      <c r="AX841" s="62" t="str">
        <f t="shared" ref="AX841:AX904" si="510">IF(E841="","",IF(AW841="",H841,0))</f>
        <v/>
      </c>
      <c r="AY841" s="62" t="str">
        <f t="shared" ref="AY841:AY904" si="511">IF(E841="","",IF(AW841="", I841,0))</f>
        <v/>
      </c>
      <c r="AZ841" s="62" t="str">
        <f t="shared" ref="AZ841:AZ904" si="512">IF(E841="","",IF(AW841&lt;&gt;"",0,IF(B841="Supervised Independent Fieldwork",AX841,IF(B841="Practicum",AX841*1.5,IF(B841="Intensive Practicum",AX841*2,0)))))</f>
        <v/>
      </c>
      <c r="BA841" s="62" t="str">
        <f t="shared" ref="BA841:BA904" si="513">IF(E841="","",IF(AW841="", N841,0))</f>
        <v/>
      </c>
      <c r="BB841" s="62" t="str">
        <f t="shared" ref="BB841:BB904" si="514">IF(E841="","",IF(AW841="",P841,0))</f>
        <v/>
      </c>
      <c r="BC841" s="62" t="str">
        <f t="shared" ref="BC841:BC904" si="515">IF(E841="","",IF(AW841="",Q841,0))</f>
        <v/>
      </c>
      <c r="BD841" s="69" t="str">
        <f t="shared" ref="BD841:BD904" si="516">IF(AW841="", AU841,"")</f>
        <v/>
      </c>
      <c r="BE841" s="69" t="str">
        <f t="shared" ref="BE841:BE904" si="517">IF(AW841="", AV841,"")</f>
        <v/>
      </c>
      <c r="BF841" s="69" t="str">
        <f>IF(Z841=Z842,"",SUM(AW$9:AW841)-SUM(BF$9:BF840))</f>
        <v/>
      </c>
      <c r="BG841" s="12">
        <f t="shared" si="482"/>
        <v>833</v>
      </c>
    </row>
    <row r="842" spans="1:59" ht="20.100000000000001" customHeight="1">
      <c r="A842" s="13">
        <f t="shared" si="481"/>
        <v>834</v>
      </c>
      <c r="B842" s="153"/>
      <c r="C842" s="33"/>
      <c r="D842" s="33"/>
      <c r="E842" s="154"/>
      <c r="F842" s="155"/>
      <c r="G842" s="156"/>
      <c r="H842" s="19" t="str">
        <f t="shared" si="483"/>
        <v/>
      </c>
      <c r="I842" s="157"/>
      <c r="J842" s="19" t="str">
        <f t="shared" si="484"/>
        <v/>
      </c>
      <c r="K842" s="33"/>
      <c r="L842" s="34"/>
      <c r="M842" s="34"/>
      <c r="N842" s="19" t="str">
        <f t="shared" si="485"/>
        <v/>
      </c>
      <c r="O842" s="157"/>
      <c r="P842" s="19" t="str">
        <f t="shared" si="486"/>
        <v/>
      </c>
      <c r="Q842" s="19" t="str">
        <f t="shared" si="487"/>
        <v/>
      </c>
      <c r="R842" s="22"/>
      <c r="S842" s="33"/>
      <c r="T842" s="35" t="str">
        <f>IF(E842="","",Instructions!$B$5)</f>
        <v/>
      </c>
      <c r="U842" s="75" t="str">
        <f>IF(E842="","",Instructions!$C$5)</f>
        <v/>
      </c>
      <c r="V842" s="87" t="str">
        <f t="shared" si="488"/>
        <v/>
      </c>
      <c r="W842" s="72" t="str">
        <f>IF(E842="","",VLOOKUP(D842,Supervisors!$B$9:$F$32,5,FALSE))</f>
        <v/>
      </c>
      <c r="X842" s="72" t="str">
        <f>IF(E842="","",VLOOKUP(D842,Supervisors!$B$9:$G$32,6,FALSE))</f>
        <v/>
      </c>
      <c r="Y842" s="20" t="str">
        <f t="shared" si="489"/>
        <v/>
      </c>
      <c r="Z842" s="20" t="str">
        <f t="shared" si="490"/>
        <v/>
      </c>
      <c r="AA842" s="20" t="str">
        <f t="shared" si="491"/>
        <v/>
      </c>
      <c r="AB842" s="20" t="str">
        <f t="shared" si="492"/>
        <v/>
      </c>
      <c r="AC842" s="20" t="str">
        <f t="shared" si="493"/>
        <v/>
      </c>
      <c r="AD842" s="20" t="str">
        <f t="shared" si="494"/>
        <v/>
      </c>
      <c r="AE842" s="20" t="str">
        <f>IF(E842="","",SUM( INDEX( $H$9, 1) : H842))</f>
        <v/>
      </c>
      <c r="AF842" s="20" t="str">
        <f t="shared" si="495"/>
        <v/>
      </c>
      <c r="AG842" s="20" t="str">
        <f>IF(E842="","",SUM($AF$9:AF842))</f>
        <v/>
      </c>
      <c r="AH842" s="43" t="str">
        <f t="shared" si="496"/>
        <v/>
      </c>
      <c r="AI842" s="20" t="str">
        <f t="shared" si="497"/>
        <v/>
      </c>
      <c r="AJ842" s="20" t="str">
        <f t="shared" si="498"/>
        <v/>
      </c>
      <c r="AK842" s="20" t="str">
        <f t="shared" si="499"/>
        <v/>
      </c>
      <c r="AL842" s="20" t="str">
        <f>IF(E842="","",SUM( INDEX($I$9, 1) : I842))</f>
        <v/>
      </c>
      <c r="AM842" s="20" t="str">
        <f t="shared" si="500"/>
        <v/>
      </c>
      <c r="AN842" s="20" t="str">
        <f>IF(E842="","",SUM( INDEX($AM$9, 1) : AM842))</f>
        <v/>
      </c>
      <c r="AO842" s="43" t="str">
        <f t="shared" si="501"/>
        <v/>
      </c>
      <c r="AP842" s="43" t="str">
        <f t="shared" si="502"/>
        <v/>
      </c>
      <c r="AQ842" s="35" t="str">
        <f t="shared" si="503"/>
        <v/>
      </c>
      <c r="AR842" s="35" t="str">
        <f t="shared" si="504"/>
        <v/>
      </c>
      <c r="AS842" s="35" t="str">
        <f t="shared" si="505"/>
        <v/>
      </c>
      <c r="AT842" s="35" t="str">
        <f t="shared" si="506"/>
        <v/>
      </c>
      <c r="AU842" s="35" t="str">
        <f t="shared" si="507"/>
        <v/>
      </c>
      <c r="AV842" s="35" t="str">
        <f t="shared" si="508"/>
        <v/>
      </c>
      <c r="AW842" s="58" t="str">
        <f t="shared" si="509"/>
        <v/>
      </c>
      <c r="AX842" s="62" t="str">
        <f t="shared" si="510"/>
        <v/>
      </c>
      <c r="AY842" s="62" t="str">
        <f t="shared" si="511"/>
        <v/>
      </c>
      <c r="AZ842" s="62" t="str">
        <f t="shared" si="512"/>
        <v/>
      </c>
      <c r="BA842" s="62" t="str">
        <f t="shared" si="513"/>
        <v/>
      </c>
      <c r="BB842" s="62" t="str">
        <f t="shared" si="514"/>
        <v/>
      </c>
      <c r="BC842" s="62" t="str">
        <f t="shared" si="515"/>
        <v/>
      </c>
      <c r="BD842" s="69" t="str">
        <f t="shared" si="516"/>
        <v/>
      </c>
      <c r="BE842" s="69" t="str">
        <f t="shared" si="517"/>
        <v/>
      </c>
      <c r="BF842" s="69" t="str">
        <f>IF(Z842=Z843,"",SUM(AW$9:AW842)-SUM(BF$9:BF841))</f>
        <v/>
      </c>
      <c r="BG842" s="12">
        <f t="shared" si="482"/>
        <v>834</v>
      </c>
    </row>
    <row r="843" spans="1:59" ht="20.100000000000001" customHeight="1">
      <c r="A843" s="13">
        <f t="shared" si="481"/>
        <v>835</v>
      </c>
      <c r="B843" s="153"/>
      <c r="C843" s="33"/>
      <c r="D843" s="33"/>
      <c r="E843" s="154"/>
      <c r="F843" s="155"/>
      <c r="G843" s="156"/>
      <c r="H843" s="19" t="str">
        <f t="shared" si="483"/>
        <v/>
      </c>
      <c r="I843" s="157"/>
      <c r="J843" s="19" t="str">
        <f t="shared" si="484"/>
        <v/>
      </c>
      <c r="K843" s="33"/>
      <c r="L843" s="34"/>
      <c r="M843" s="34"/>
      <c r="N843" s="19" t="str">
        <f t="shared" si="485"/>
        <v/>
      </c>
      <c r="O843" s="157"/>
      <c r="P843" s="19" t="str">
        <f t="shared" si="486"/>
        <v/>
      </c>
      <c r="Q843" s="19" t="str">
        <f t="shared" si="487"/>
        <v/>
      </c>
      <c r="R843" s="22"/>
      <c r="S843" s="33"/>
      <c r="T843" s="35" t="str">
        <f>IF(E843="","",Instructions!$B$5)</f>
        <v/>
      </c>
      <c r="U843" s="75" t="str">
        <f>IF(E843="","",Instructions!$C$5)</f>
        <v/>
      </c>
      <c r="V843" s="87" t="str">
        <f t="shared" si="488"/>
        <v/>
      </c>
      <c r="W843" s="72" t="str">
        <f>IF(E843="","",VLOOKUP(D843,Supervisors!$B$9:$F$32,5,FALSE))</f>
        <v/>
      </c>
      <c r="X843" s="72" t="str">
        <f>IF(E843="","",VLOOKUP(D843,Supervisors!$B$9:$G$32,6,FALSE))</f>
        <v/>
      </c>
      <c r="Y843" s="20" t="str">
        <f t="shared" si="489"/>
        <v/>
      </c>
      <c r="Z843" s="20" t="str">
        <f t="shared" si="490"/>
        <v/>
      </c>
      <c r="AA843" s="20" t="str">
        <f t="shared" si="491"/>
        <v/>
      </c>
      <c r="AB843" s="20" t="str">
        <f t="shared" si="492"/>
        <v/>
      </c>
      <c r="AC843" s="20" t="str">
        <f t="shared" si="493"/>
        <v/>
      </c>
      <c r="AD843" s="20" t="str">
        <f t="shared" si="494"/>
        <v/>
      </c>
      <c r="AE843" s="20" t="str">
        <f>IF(E843="","",SUM( INDEX( $H$9, 1) : H843))</f>
        <v/>
      </c>
      <c r="AF843" s="20" t="str">
        <f t="shared" si="495"/>
        <v/>
      </c>
      <c r="AG843" s="20" t="str">
        <f>IF(E843="","",SUM($AF$9:AF843))</f>
        <v/>
      </c>
      <c r="AH843" s="43" t="str">
        <f t="shared" si="496"/>
        <v/>
      </c>
      <c r="AI843" s="20" t="str">
        <f t="shared" si="497"/>
        <v/>
      </c>
      <c r="AJ843" s="20" t="str">
        <f t="shared" si="498"/>
        <v/>
      </c>
      <c r="AK843" s="20" t="str">
        <f t="shared" si="499"/>
        <v/>
      </c>
      <c r="AL843" s="20" t="str">
        <f>IF(E843="","",SUM( INDEX($I$9, 1) : I843))</f>
        <v/>
      </c>
      <c r="AM843" s="20" t="str">
        <f t="shared" si="500"/>
        <v/>
      </c>
      <c r="AN843" s="20" t="str">
        <f>IF(E843="","",SUM( INDEX($AM$9, 1) : AM843))</f>
        <v/>
      </c>
      <c r="AO843" s="43" t="str">
        <f t="shared" si="501"/>
        <v/>
      </c>
      <c r="AP843" s="43" t="str">
        <f t="shared" si="502"/>
        <v/>
      </c>
      <c r="AQ843" s="35" t="str">
        <f t="shared" si="503"/>
        <v/>
      </c>
      <c r="AR843" s="35" t="str">
        <f t="shared" si="504"/>
        <v/>
      </c>
      <c r="AS843" s="35" t="str">
        <f t="shared" si="505"/>
        <v/>
      </c>
      <c r="AT843" s="35" t="str">
        <f t="shared" si="506"/>
        <v/>
      </c>
      <c r="AU843" s="35" t="str">
        <f t="shared" si="507"/>
        <v/>
      </c>
      <c r="AV843" s="35" t="str">
        <f t="shared" si="508"/>
        <v/>
      </c>
      <c r="AW843" s="58" t="str">
        <f t="shared" si="509"/>
        <v/>
      </c>
      <c r="AX843" s="62" t="str">
        <f t="shared" si="510"/>
        <v/>
      </c>
      <c r="AY843" s="62" t="str">
        <f t="shared" si="511"/>
        <v/>
      </c>
      <c r="AZ843" s="62" t="str">
        <f t="shared" si="512"/>
        <v/>
      </c>
      <c r="BA843" s="62" t="str">
        <f t="shared" si="513"/>
        <v/>
      </c>
      <c r="BB843" s="62" t="str">
        <f t="shared" si="514"/>
        <v/>
      </c>
      <c r="BC843" s="62" t="str">
        <f t="shared" si="515"/>
        <v/>
      </c>
      <c r="BD843" s="69" t="str">
        <f t="shared" si="516"/>
        <v/>
      </c>
      <c r="BE843" s="69" t="str">
        <f t="shared" si="517"/>
        <v/>
      </c>
      <c r="BF843" s="69" t="str">
        <f>IF(Z843=Z844,"",SUM(AW$9:AW843)-SUM(BF$9:BF842))</f>
        <v/>
      </c>
      <c r="BG843" s="12">
        <f t="shared" si="482"/>
        <v>835</v>
      </c>
    </row>
    <row r="844" spans="1:59" ht="20.100000000000001" customHeight="1">
      <c r="A844" s="13">
        <f t="shared" si="481"/>
        <v>836</v>
      </c>
      <c r="B844" s="153"/>
      <c r="C844" s="33"/>
      <c r="D844" s="33"/>
      <c r="E844" s="154"/>
      <c r="F844" s="155"/>
      <c r="G844" s="156"/>
      <c r="H844" s="19" t="str">
        <f t="shared" si="483"/>
        <v/>
      </c>
      <c r="I844" s="157"/>
      <c r="J844" s="19" t="str">
        <f t="shared" si="484"/>
        <v/>
      </c>
      <c r="K844" s="33"/>
      <c r="L844" s="34"/>
      <c r="M844" s="34"/>
      <c r="N844" s="19" t="str">
        <f t="shared" si="485"/>
        <v/>
      </c>
      <c r="O844" s="157"/>
      <c r="P844" s="19" t="str">
        <f t="shared" si="486"/>
        <v/>
      </c>
      <c r="Q844" s="19" t="str">
        <f t="shared" si="487"/>
        <v/>
      </c>
      <c r="R844" s="22"/>
      <c r="S844" s="33"/>
      <c r="T844" s="35" t="str">
        <f>IF(E844="","",Instructions!$B$5)</f>
        <v/>
      </c>
      <c r="U844" s="75" t="str">
        <f>IF(E844="","",Instructions!$C$5)</f>
        <v/>
      </c>
      <c r="V844" s="87" t="str">
        <f t="shared" si="488"/>
        <v/>
      </c>
      <c r="W844" s="72" t="str">
        <f>IF(E844="","",VLOOKUP(D844,Supervisors!$B$9:$F$32,5,FALSE))</f>
        <v/>
      </c>
      <c r="X844" s="72" t="str">
        <f>IF(E844="","",VLOOKUP(D844,Supervisors!$B$9:$G$32,6,FALSE))</f>
        <v/>
      </c>
      <c r="Y844" s="20" t="str">
        <f t="shared" si="489"/>
        <v/>
      </c>
      <c r="Z844" s="20" t="str">
        <f t="shared" si="490"/>
        <v/>
      </c>
      <c r="AA844" s="20" t="str">
        <f t="shared" si="491"/>
        <v/>
      </c>
      <c r="AB844" s="20" t="str">
        <f t="shared" si="492"/>
        <v/>
      </c>
      <c r="AC844" s="20" t="str">
        <f t="shared" si="493"/>
        <v/>
      </c>
      <c r="AD844" s="20" t="str">
        <f t="shared" si="494"/>
        <v/>
      </c>
      <c r="AE844" s="20" t="str">
        <f>IF(E844="","",SUM( INDEX( $H$9, 1) : H844))</f>
        <v/>
      </c>
      <c r="AF844" s="20" t="str">
        <f t="shared" si="495"/>
        <v/>
      </c>
      <c r="AG844" s="20" t="str">
        <f>IF(E844="","",SUM($AF$9:AF844))</f>
        <v/>
      </c>
      <c r="AH844" s="43" t="str">
        <f t="shared" si="496"/>
        <v/>
      </c>
      <c r="AI844" s="20" t="str">
        <f t="shared" si="497"/>
        <v/>
      </c>
      <c r="AJ844" s="20" t="str">
        <f t="shared" si="498"/>
        <v/>
      </c>
      <c r="AK844" s="20" t="str">
        <f t="shared" si="499"/>
        <v/>
      </c>
      <c r="AL844" s="20" t="str">
        <f>IF(E844="","",SUM( INDEX($I$9, 1) : I844))</f>
        <v/>
      </c>
      <c r="AM844" s="20" t="str">
        <f t="shared" si="500"/>
        <v/>
      </c>
      <c r="AN844" s="20" t="str">
        <f>IF(E844="","",SUM( INDEX($AM$9, 1) : AM844))</f>
        <v/>
      </c>
      <c r="AO844" s="43" t="str">
        <f t="shared" si="501"/>
        <v/>
      </c>
      <c r="AP844" s="43" t="str">
        <f t="shared" si="502"/>
        <v/>
      </c>
      <c r="AQ844" s="35" t="str">
        <f t="shared" si="503"/>
        <v/>
      </c>
      <c r="AR844" s="35" t="str">
        <f t="shared" si="504"/>
        <v/>
      </c>
      <c r="AS844" s="35" t="str">
        <f t="shared" si="505"/>
        <v/>
      </c>
      <c r="AT844" s="35" t="str">
        <f t="shared" si="506"/>
        <v/>
      </c>
      <c r="AU844" s="35" t="str">
        <f t="shared" si="507"/>
        <v/>
      </c>
      <c r="AV844" s="35" t="str">
        <f t="shared" si="508"/>
        <v/>
      </c>
      <c r="AW844" s="58" t="str">
        <f t="shared" si="509"/>
        <v/>
      </c>
      <c r="AX844" s="62" t="str">
        <f t="shared" si="510"/>
        <v/>
      </c>
      <c r="AY844" s="62" t="str">
        <f t="shared" si="511"/>
        <v/>
      </c>
      <c r="AZ844" s="62" t="str">
        <f t="shared" si="512"/>
        <v/>
      </c>
      <c r="BA844" s="62" t="str">
        <f t="shared" si="513"/>
        <v/>
      </c>
      <c r="BB844" s="62" t="str">
        <f t="shared" si="514"/>
        <v/>
      </c>
      <c r="BC844" s="62" t="str">
        <f t="shared" si="515"/>
        <v/>
      </c>
      <c r="BD844" s="69" t="str">
        <f t="shared" si="516"/>
        <v/>
      </c>
      <c r="BE844" s="69" t="str">
        <f t="shared" si="517"/>
        <v/>
      </c>
      <c r="BF844" s="69" t="str">
        <f>IF(Z844=Z845,"",SUM(AW$9:AW844)-SUM(BF$9:BF843))</f>
        <v/>
      </c>
      <c r="BG844" s="12">
        <f t="shared" si="482"/>
        <v>836</v>
      </c>
    </row>
    <row r="845" spans="1:59" ht="20.100000000000001" customHeight="1">
      <c r="A845" s="13">
        <f t="shared" si="481"/>
        <v>837</v>
      </c>
      <c r="B845" s="153"/>
      <c r="C845" s="33"/>
      <c r="D845" s="33"/>
      <c r="E845" s="154"/>
      <c r="F845" s="155"/>
      <c r="G845" s="156"/>
      <c r="H845" s="19" t="str">
        <f t="shared" si="483"/>
        <v/>
      </c>
      <c r="I845" s="157"/>
      <c r="J845" s="19" t="str">
        <f t="shared" si="484"/>
        <v/>
      </c>
      <c r="K845" s="33"/>
      <c r="L845" s="34"/>
      <c r="M845" s="34"/>
      <c r="N845" s="19" t="str">
        <f t="shared" si="485"/>
        <v/>
      </c>
      <c r="O845" s="157"/>
      <c r="P845" s="19" t="str">
        <f t="shared" si="486"/>
        <v/>
      </c>
      <c r="Q845" s="19" t="str">
        <f t="shared" si="487"/>
        <v/>
      </c>
      <c r="R845" s="22"/>
      <c r="S845" s="33"/>
      <c r="T845" s="35" t="str">
        <f>IF(E845="","",Instructions!$B$5)</f>
        <v/>
      </c>
      <c r="U845" s="75" t="str">
        <f>IF(E845="","",Instructions!$C$5)</f>
        <v/>
      </c>
      <c r="V845" s="87" t="str">
        <f t="shared" si="488"/>
        <v/>
      </c>
      <c r="W845" s="72" t="str">
        <f>IF(E845="","",VLOOKUP(D845,Supervisors!$B$9:$F$32,5,FALSE))</f>
        <v/>
      </c>
      <c r="X845" s="72" t="str">
        <f>IF(E845="","",VLOOKUP(D845,Supervisors!$B$9:$G$32,6,FALSE))</f>
        <v/>
      </c>
      <c r="Y845" s="20" t="str">
        <f t="shared" si="489"/>
        <v/>
      </c>
      <c r="Z845" s="20" t="str">
        <f t="shared" si="490"/>
        <v/>
      </c>
      <c r="AA845" s="20" t="str">
        <f t="shared" si="491"/>
        <v/>
      </c>
      <c r="AB845" s="20" t="str">
        <f t="shared" si="492"/>
        <v/>
      </c>
      <c r="AC845" s="20" t="str">
        <f t="shared" si="493"/>
        <v/>
      </c>
      <c r="AD845" s="20" t="str">
        <f t="shared" si="494"/>
        <v/>
      </c>
      <c r="AE845" s="20" t="str">
        <f>IF(E845="","",SUM( INDEX( $H$9, 1) : H845))</f>
        <v/>
      </c>
      <c r="AF845" s="20" t="str">
        <f t="shared" si="495"/>
        <v/>
      </c>
      <c r="AG845" s="20" t="str">
        <f>IF(E845="","",SUM($AF$9:AF845))</f>
        <v/>
      </c>
      <c r="AH845" s="43" t="str">
        <f t="shared" si="496"/>
        <v/>
      </c>
      <c r="AI845" s="20" t="str">
        <f t="shared" si="497"/>
        <v/>
      </c>
      <c r="AJ845" s="20" t="str">
        <f t="shared" si="498"/>
        <v/>
      </c>
      <c r="AK845" s="20" t="str">
        <f t="shared" si="499"/>
        <v/>
      </c>
      <c r="AL845" s="20" t="str">
        <f>IF(E845="","",SUM( INDEX($I$9, 1) : I845))</f>
        <v/>
      </c>
      <c r="AM845" s="20" t="str">
        <f t="shared" si="500"/>
        <v/>
      </c>
      <c r="AN845" s="20" t="str">
        <f>IF(E845="","",SUM( INDEX($AM$9, 1) : AM845))</f>
        <v/>
      </c>
      <c r="AO845" s="43" t="str">
        <f t="shared" si="501"/>
        <v/>
      </c>
      <c r="AP845" s="43" t="str">
        <f t="shared" si="502"/>
        <v/>
      </c>
      <c r="AQ845" s="35" t="str">
        <f t="shared" si="503"/>
        <v/>
      </c>
      <c r="AR845" s="35" t="str">
        <f t="shared" si="504"/>
        <v/>
      </c>
      <c r="AS845" s="35" t="str">
        <f t="shared" si="505"/>
        <v/>
      </c>
      <c r="AT845" s="35" t="str">
        <f t="shared" si="506"/>
        <v/>
      </c>
      <c r="AU845" s="35" t="str">
        <f t="shared" si="507"/>
        <v/>
      </c>
      <c r="AV845" s="35" t="str">
        <f t="shared" si="508"/>
        <v/>
      </c>
      <c r="AW845" s="58" t="str">
        <f t="shared" si="509"/>
        <v/>
      </c>
      <c r="AX845" s="62" t="str">
        <f t="shared" si="510"/>
        <v/>
      </c>
      <c r="AY845" s="62" t="str">
        <f t="shared" si="511"/>
        <v/>
      </c>
      <c r="AZ845" s="62" t="str">
        <f t="shared" si="512"/>
        <v/>
      </c>
      <c r="BA845" s="62" t="str">
        <f t="shared" si="513"/>
        <v/>
      </c>
      <c r="BB845" s="62" t="str">
        <f t="shared" si="514"/>
        <v/>
      </c>
      <c r="BC845" s="62" t="str">
        <f t="shared" si="515"/>
        <v/>
      </c>
      <c r="BD845" s="69" t="str">
        <f t="shared" si="516"/>
        <v/>
      </c>
      <c r="BE845" s="69" t="str">
        <f t="shared" si="517"/>
        <v/>
      </c>
      <c r="BF845" s="69" t="str">
        <f>IF(Z845=Z846,"",SUM(AW$9:AW845)-SUM(BF$9:BF844))</f>
        <v/>
      </c>
      <c r="BG845" s="12">
        <f t="shared" si="482"/>
        <v>837</v>
      </c>
    </row>
    <row r="846" spans="1:59" ht="20.100000000000001" customHeight="1">
      <c r="A846" s="13">
        <f t="shared" si="481"/>
        <v>838</v>
      </c>
      <c r="B846" s="153"/>
      <c r="C846" s="33"/>
      <c r="D846" s="33"/>
      <c r="E846" s="154"/>
      <c r="F846" s="155"/>
      <c r="G846" s="156"/>
      <c r="H846" s="19" t="str">
        <f t="shared" si="483"/>
        <v/>
      </c>
      <c r="I846" s="157"/>
      <c r="J846" s="19" t="str">
        <f t="shared" si="484"/>
        <v/>
      </c>
      <c r="K846" s="33"/>
      <c r="L846" s="34"/>
      <c r="M846" s="34"/>
      <c r="N846" s="19" t="str">
        <f t="shared" si="485"/>
        <v/>
      </c>
      <c r="O846" s="157"/>
      <c r="P846" s="19" t="str">
        <f t="shared" si="486"/>
        <v/>
      </c>
      <c r="Q846" s="19" t="str">
        <f t="shared" si="487"/>
        <v/>
      </c>
      <c r="R846" s="22"/>
      <c r="S846" s="33"/>
      <c r="T846" s="35" t="str">
        <f>IF(E846="","",Instructions!$B$5)</f>
        <v/>
      </c>
      <c r="U846" s="75" t="str">
        <f>IF(E846="","",Instructions!$C$5)</f>
        <v/>
      </c>
      <c r="V846" s="87" t="str">
        <f t="shared" si="488"/>
        <v/>
      </c>
      <c r="W846" s="72" t="str">
        <f>IF(E846="","",VLOOKUP(D846,Supervisors!$B$9:$F$32,5,FALSE))</f>
        <v/>
      </c>
      <c r="X846" s="72" t="str">
        <f>IF(E846="","",VLOOKUP(D846,Supervisors!$B$9:$G$32,6,FALSE))</f>
        <v/>
      </c>
      <c r="Y846" s="20" t="str">
        <f t="shared" si="489"/>
        <v/>
      </c>
      <c r="Z846" s="20" t="str">
        <f t="shared" si="490"/>
        <v/>
      </c>
      <c r="AA846" s="20" t="str">
        <f t="shared" si="491"/>
        <v/>
      </c>
      <c r="AB846" s="20" t="str">
        <f t="shared" si="492"/>
        <v/>
      </c>
      <c r="AC846" s="20" t="str">
        <f t="shared" si="493"/>
        <v/>
      </c>
      <c r="AD846" s="20" t="str">
        <f t="shared" si="494"/>
        <v/>
      </c>
      <c r="AE846" s="20" t="str">
        <f>IF(E846="","",SUM( INDEX( $H$9, 1) : H846))</f>
        <v/>
      </c>
      <c r="AF846" s="20" t="str">
        <f t="shared" si="495"/>
        <v/>
      </c>
      <c r="AG846" s="20" t="str">
        <f>IF(E846="","",SUM($AF$9:AF846))</f>
        <v/>
      </c>
      <c r="AH846" s="43" t="str">
        <f t="shared" si="496"/>
        <v/>
      </c>
      <c r="AI846" s="20" t="str">
        <f t="shared" si="497"/>
        <v/>
      </c>
      <c r="AJ846" s="20" t="str">
        <f t="shared" si="498"/>
        <v/>
      </c>
      <c r="AK846" s="20" t="str">
        <f t="shared" si="499"/>
        <v/>
      </c>
      <c r="AL846" s="20" t="str">
        <f>IF(E846="","",SUM( INDEX($I$9, 1) : I846))</f>
        <v/>
      </c>
      <c r="AM846" s="20" t="str">
        <f t="shared" si="500"/>
        <v/>
      </c>
      <c r="AN846" s="20" t="str">
        <f>IF(E846="","",SUM( INDEX($AM$9, 1) : AM846))</f>
        <v/>
      </c>
      <c r="AO846" s="43" t="str">
        <f t="shared" si="501"/>
        <v/>
      </c>
      <c r="AP846" s="43" t="str">
        <f t="shared" si="502"/>
        <v/>
      </c>
      <c r="AQ846" s="35" t="str">
        <f t="shared" si="503"/>
        <v/>
      </c>
      <c r="AR846" s="35" t="str">
        <f t="shared" si="504"/>
        <v/>
      </c>
      <c r="AS846" s="35" t="str">
        <f t="shared" si="505"/>
        <v/>
      </c>
      <c r="AT846" s="35" t="str">
        <f t="shared" si="506"/>
        <v/>
      </c>
      <c r="AU846" s="35" t="str">
        <f t="shared" si="507"/>
        <v/>
      </c>
      <c r="AV846" s="35" t="str">
        <f t="shared" si="508"/>
        <v/>
      </c>
      <c r="AW846" s="58" t="str">
        <f t="shared" si="509"/>
        <v/>
      </c>
      <c r="AX846" s="62" t="str">
        <f t="shared" si="510"/>
        <v/>
      </c>
      <c r="AY846" s="62" t="str">
        <f t="shared" si="511"/>
        <v/>
      </c>
      <c r="AZ846" s="62" t="str">
        <f t="shared" si="512"/>
        <v/>
      </c>
      <c r="BA846" s="62" t="str">
        <f t="shared" si="513"/>
        <v/>
      </c>
      <c r="BB846" s="62" t="str">
        <f t="shared" si="514"/>
        <v/>
      </c>
      <c r="BC846" s="62" t="str">
        <f t="shared" si="515"/>
        <v/>
      </c>
      <c r="BD846" s="69" t="str">
        <f t="shared" si="516"/>
        <v/>
      </c>
      <c r="BE846" s="69" t="str">
        <f t="shared" si="517"/>
        <v/>
      </c>
      <c r="BF846" s="69" t="str">
        <f>IF(Z846=Z847,"",SUM(AW$9:AW846)-SUM(BF$9:BF845))</f>
        <v/>
      </c>
      <c r="BG846" s="12">
        <f t="shared" si="482"/>
        <v>838</v>
      </c>
    </row>
    <row r="847" spans="1:59" ht="20.100000000000001" customHeight="1">
      <c r="A847" s="13">
        <f t="shared" si="481"/>
        <v>839</v>
      </c>
      <c r="B847" s="153"/>
      <c r="C847" s="33"/>
      <c r="D847" s="33"/>
      <c r="E847" s="154"/>
      <c r="F847" s="155"/>
      <c r="G847" s="156"/>
      <c r="H847" s="19" t="str">
        <f t="shared" si="483"/>
        <v/>
      </c>
      <c r="I847" s="157"/>
      <c r="J847" s="19" t="str">
        <f t="shared" si="484"/>
        <v/>
      </c>
      <c r="K847" s="33"/>
      <c r="L847" s="34"/>
      <c r="M847" s="34"/>
      <c r="N847" s="19" t="str">
        <f t="shared" si="485"/>
        <v/>
      </c>
      <c r="O847" s="157"/>
      <c r="P847" s="19" t="str">
        <f t="shared" si="486"/>
        <v/>
      </c>
      <c r="Q847" s="19" t="str">
        <f t="shared" si="487"/>
        <v/>
      </c>
      <c r="R847" s="22"/>
      <c r="S847" s="33"/>
      <c r="T847" s="35" t="str">
        <f>IF(E847="","",Instructions!$B$5)</f>
        <v/>
      </c>
      <c r="U847" s="75" t="str">
        <f>IF(E847="","",Instructions!$C$5)</f>
        <v/>
      </c>
      <c r="V847" s="87" t="str">
        <f t="shared" si="488"/>
        <v/>
      </c>
      <c r="W847" s="72" t="str">
        <f>IF(E847="","",VLOOKUP(D847,Supervisors!$B$9:$F$32,5,FALSE))</f>
        <v/>
      </c>
      <c r="X847" s="72" t="str">
        <f>IF(E847="","",VLOOKUP(D847,Supervisors!$B$9:$G$32,6,FALSE))</f>
        <v/>
      </c>
      <c r="Y847" s="20" t="str">
        <f t="shared" si="489"/>
        <v/>
      </c>
      <c r="Z847" s="20" t="str">
        <f t="shared" si="490"/>
        <v/>
      </c>
      <c r="AA847" s="20" t="str">
        <f t="shared" si="491"/>
        <v/>
      </c>
      <c r="AB847" s="20" t="str">
        <f t="shared" si="492"/>
        <v/>
      </c>
      <c r="AC847" s="20" t="str">
        <f t="shared" si="493"/>
        <v/>
      </c>
      <c r="AD847" s="20" t="str">
        <f t="shared" si="494"/>
        <v/>
      </c>
      <c r="AE847" s="20" t="str">
        <f>IF(E847="","",SUM( INDEX( $H$9, 1) : H847))</f>
        <v/>
      </c>
      <c r="AF847" s="20" t="str">
        <f t="shared" si="495"/>
        <v/>
      </c>
      <c r="AG847" s="20" t="str">
        <f>IF(E847="","",SUM($AF$9:AF847))</f>
        <v/>
      </c>
      <c r="AH847" s="43" t="str">
        <f t="shared" si="496"/>
        <v/>
      </c>
      <c r="AI847" s="20" t="str">
        <f t="shared" si="497"/>
        <v/>
      </c>
      <c r="AJ847" s="20" t="str">
        <f t="shared" si="498"/>
        <v/>
      </c>
      <c r="AK847" s="20" t="str">
        <f t="shared" si="499"/>
        <v/>
      </c>
      <c r="AL847" s="20" t="str">
        <f>IF(E847="","",SUM( INDEX($I$9, 1) : I847))</f>
        <v/>
      </c>
      <c r="AM847" s="20" t="str">
        <f t="shared" si="500"/>
        <v/>
      </c>
      <c r="AN847" s="20" t="str">
        <f>IF(E847="","",SUM( INDEX($AM$9, 1) : AM847))</f>
        <v/>
      </c>
      <c r="AO847" s="43" t="str">
        <f t="shared" si="501"/>
        <v/>
      </c>
      <c r="AP847" s="43" t="str">
        <f t="shared" si="502"/>
        <v/>
      </c>
      <c r="AQ847" s="35" t="str">
        <f t="shared" si="503"/>
        <v/>
      </c>
      <c r="AR847" s="35" t="str">
        <f t="shared" si="504"/>
        <v/>
      </c>
      <c r="AS847" s="35" t="str">
        <f t="shared" si="505"/>
        <v/>
      </c>
      <c r="AT847" s="35" t="str">
        <f t="shared" si="506"/>
        <v/>
      </c>
      <c r="AU847" s="35" t="str">
        <f t="shared" si="507"/>
        <v/>
      </c>
      <c r="AV847" s="35" t="str">
        <f t="shared" si="508"/>
        <v/>
      </c>
      <c r="AW847" s="58" t="str">
        <f t="shared" si="509"/>
        <v/>
      </c>
      <c r="AX847" s="62" t="str">
        <f t="shared" si="510"/>
        <v/>
      </c>
      <c r="AY847" s="62" t="str">
        <f t="shared" si="511"/>
        <v/>
      </c>
      <c r="AZ847" s="62" t="str">
        <f t="shared" si="512"/>
        <v/>
      </c>
      <c r="BA847" s="62" t="str">
        <f t="shared" si="513"/>
        <v/>
      </c>
      <c r="BB847" s="62" t="str">
        <f t="shared" si="514"/>
        <v/>
      </c>
      <c r="BC847" s="62" t="str">
        <f t="shared" si="515"/>
        <v/>
      </c>
      <c r="BD847" s="69" t="str">
        <f t="shared" si="516"/>
        <v/>
      </c>
      <c r="BE847" s="69" t="str">
        <f t="shared" si="517"/>
        <v/>
      </c>
      <c r="BF847" s="69" t="str">
        <f>IF(Z847=Z848,"",SUM(AW$9:AW847)-SUM(BF$9:BF846))</f>
        <v/>
      </c>
      <c r="BG847" s="12">
        <f t="shared" si="482"/>
        <v>839</v>
      </c>
    </row>
    <row r="848" spans="1:59" ht="20.100000000000001" customHeight="1">
      <c r="A848" s="13">
        <f t="shared" si="481"/>
        <v>840</v>
      </c>
      <c r="B848" s="153"/>
      <c r="C848" s="33"/>
      <c r="D848" s="33"/>
      <c r="E848" s="154"/>
      <c r="F848" s="155"/>
      <c r="G848" s="156"/>
      <c r="H848" s="19" t="str">
        <f t="shared" si="483"/>
        <v/>
      </c>
      <c r="I848" s="157"/>
      <c r="J848" s="19" t="str">
        <f t="shared" si="484"/>
        <v/>
      </c>
      <c r="K848" s="33"/>
      <c r="L848" s="34"/>
      <c r="M848" s="34"/>
      <c r="N848" s="19" t="str">
        <f t="shared" si="485"/>
        <v/>
      </c>
      <c r="O848" s="157"/>
      <c r="P848" s="19" t="str">
        <f t="shared" si="486"/>
        <v/>
      </c>
      <c r="Q848" s="19" t="str">
        <f t="shared" si="487"/>
        <v/>
      </c>
      <c r="R848" s="22"/>
      <c r="S848" s="33"/>
      <c r="T848" s="35" t="str">
        <f>IF(E848="","",Instructions!$B$5)</f>
        <v/>
      </c>
      <c r="U848" s="75" t="str">
        <f>IF(E848="","",Instructions!$C$5)</f>
        <v/>
      </c>
      <c r="V848" s="87" t="str">
        <f t="shared" si="488"/>
        <v/>
      </c>
      <c r="W848" s="72" t="str">
        <f>IF(E848="","",VLOOKUP(D848,Supervisors!$B$9:$F$32,5,FALSE))</f>
        <v/>
      </c>
      <c r="X848" s="72" t="str">
        <f>IF(E848="","",VLOOKUP(D848,Supervisors!$B$9:$G$32,6,FALSE))</f>
        <v/>
      </c>
      <c r="Y848" s="20" t="str">
        <f t="shared" si="489"/>
        <v/>
      </c>
      <c r="Z848" s="20" t="str">
        <f t="shared" si="490"/>
        <v/>
      </c>
      <c r="AA848" s="20" t="str">
        <f t="shared" si="491"/>
        <v/>
      </c>
      <c r="AB848" s="20" t="str">
        <f t="shared" si="492"/>
        <v/>
      </c>
      <c r="AC848" s="20" t="str">
        <f t="shared" si="493"/>
        <v/>
      </c>
      <c r="AD848" s="20" t="str">
        <f t="shared" si="494"/>
        <v/>
      </c>
      <c r="AE848" s="20" t="str">
        <f>IF(E848="","",SUM( INDEX( $H$9, 1) : H848))</f>
        <v/>
      </c>
      <c r="AF848" s="20" t="str">
        <f t="shared" si="495"/>
        <v/>
      </c>
      <c r="AG848" s="20" t="str">
        <f>IF(E848="","",SUM($AF$9:AF848))</f>
        <v/>
      </c>
      <c r="AH848" s="43" t="str">
        <f t="shared" si="496"/>
        <v/>
      </c>
      <c r="AI848" s="20" t="str">
        <f t="shared" si="497"/>
        <v/>
      </c>
      <c r="AJ848" s="20" t="str">
        <f t="shared" si="498"/>
        <v/>
      </c>
      <c r="AK848" s="20" t="str">
        <f t="shared" si="499"/>
        <v/>
      </c>
      <c r="AL848" s="20" t="str">
        <f>IF(E848="","",SUM( INDEX($I$9, 1) : I848))</f>
        <v/>
      </c>
      <c r="AM848" s="20" t="str">
        <f t="shared" si="500"/>
        <v/>
      </c>
      <c r="AN848" s="20" t="str">
        <f>IF(E848="","",SUM( INDEX($AM$9, 1) : AM848))</f>
        <v/>
      </c>
      <c r="AO848" s="43" t="str">
        <f t="shared" si="501"/>
        <v/>
      </c>
      <c r="AP848" s="43" t="str">
        <f t="shared" si="502"/>
        <v/>
      </c>
      <c r="AQ848" s="35" t="str">
        <f t="shared" si="503"/>
        <v/>
      </c>
      <c r="AR848" s="35" t="str">
        <f t="shared" si="504"/>
        <v/>
      </c>
      <c r="AS848" s="35" t="str">
        <f t="shared" si="505"/>
        <v/>
      </c>
      <c r="AT848" s="35" t="str">
        <f t="shared" si="506"/>
        <v/>
      </c>
      <c r="AU848" s="35" t="str">
        <f t="shared" si="507"/>
        <v/>
      </c>
      <c r="AV848" s="35" t="str">
        <f t="shared" si="508"/>
        <v/>
      </c>
      <c r="AW848" s="58" t="str">
        <f t="shared" si="509"/>
        <v/>
      </c>
      <c r="AX848" s="62" t="str">
        <f t="shared" si="510"/>
        <v/>
      </c>
      <c r="AY848" s="62" t="str">
        <f t="shared" si="511"/>
        <v/>
      </c>
      <c r="AZ848" s="62" t="str">
        <f t="shared" si="512"/>
        <v/>
      </c>
      <c r="BA848" s="62" t="str">
        <f t="shared" si="513"/>
        <v/>
      </c>
      <c r="BB848" s="62" t="str">
        <f t="shared" si="514"/>
        <v/>
      </c>
      <c r="BC848" s="62" t="str">
        <f t="shared" si="515"/>
        <v/>
      </c>
      <c r="BD848" s="69" t="str">
        <f t="shared" si="516"/>
        <v/>
      </c>
      <c r="BE848" s="69" t="str">
        <f t="shared" si="517"/>
        <v/>
      </c>
      <c r="BF848" s="69" t="str">
        <f>IF(Z848=Z849,"",SUM(AW$9:AW848)-SUM(BF$9:BF847))</f>
        <v/>
      </c>
      <c r="BG848" s="12">
        <f t="shared" si="482"/>
        <v>840</v>
      </c>
    </row>
    <row r="849" spans="1:59" ht="20.100000000000001" customHeight="1">
      <c r="A849" s="13">
        <f t="shared" si="481"/>
        <v>841</v>
      </c>
      <c r="B849" s="153"/>
      <c r="C849" s="33"/>
      <c r="D849" s="33"/>
      <c r="E849" s="154"/>
      <c r="F849" s="155"/>
      <c r="G849" s="156"/>
      <c r="H849" s="19" t="str">
        <f t="shared" si="483"/>
        <v/>
      </c>
      <c r="I849" s="157"/>
      <c r="J849" s="19" t="str">
        <f t="shared" si="484"/>
        <v/>
      </c>
      <c r="K849" s="33"/>
      <c r="L849" s="34"/>
      <c r="M849" s="34"/>
      <c r="N849" s="19" t="str">
        <f t="shared" si="485"/>
        <v/>
      </c>
      <c r="O849" s="157"/>
      <c r="P849" s="19" t="str">
        <f t="shared" si="486"/>
        <v/>
      </c>
      <c r="Q849" s="19" t="str">
        <f t="shared" si="487"/>
        <v/>
      </c>
      <c r="R849" s="22"/>
      <c r="S849" s="33"/>
      <c r="T849" s="35" t="str">
        <f>IF(E849="","",Instructions!$B$5)</f>
        <v/>
      </c>
      <c r="U849" s="75" t="str">
        <f>IF(E849="","",Instructions!$C$5)</f>
        <v/>
      </c>
      <c r="V849" s="87" t="str">
        <f t="shared" si="488"/>
        <v/>
      </c>
      <c r="W849" s="72" t="str">
        <f>IF(E849="","",VLOOKUP(D849,Supervisors!$B$9:$F$32,5,FALSE))</f>
        <v/>
      </c>
      <c r="X849" s="72" t="str">
        <f>IF(E849="","",VLOOKUP(D849,Supervisors!$B$9:$G$32,6,FALSE))</f>
        <v/>
      </c>
      <c r="Y849" s="20" t="str">
        <f t="shared" si="489"/>
        <v/>
      </c>
      <c r="Z849" s="20" t="str">
        <f t="shared" si="490"/>
        <v/>
      </c>
      <c r="AA849" s="20" t="str">
        <f t="shared" si="491"/>
        <v/>
      </c>
      <c r="AB849" s="20" t="str">
        <f t="shared" si="492"/>
        <v/>
      </c>
      <c r="AC849" s="20" t="str">
        <f t="shared" si="493"/>
        <v/>
      </c>
      <c r="AD849" s="20" t="str">
        <f t="shared" si="494"/>
        <v/>
      </c>
      <c r="AE849" s="20" t="str">
        <f>IF(E849="","",SUM( INDEX( $H$9, 1) : H849))</f>
        <v/>
      </c>
      <c r="AF849" s="20" t="str">
        <f t="shared" si="495"/>
        <v/>
      </c>
      <c r="AG849" s="20" t="str">
        <f>IF(E849="","",SUM($AF$9:AF849))</f>
        <v/>
      </c>
      <c r="AH849" s="43" t="str">
        <f t="shared" si="496"/>
        <v/>
      </c>
      <c r="AI849" s="20" t="str">
        <f t="shared" si="497"/>
        <v/>
      </c>
      <c r="AJ849" s="20" t="str">
        <f t="shared" si="498"/>
        <v/>
      </c>
      <c r="AK849" s="20" t="str">
        <f t="shared" si="499"/>
        <v/>
      </c>
      <c r="AL849" s="20" t="str">
        <f>IF(E849="","",SUM( INDEX($I$9, 1) : I849))</f>
        <v/>
      </c>
      <c r="AM849" s="20" t="str">
        <f t="shared" si="500"/>
        <v/>
      </c>
      <c r="AN849" s="20" t="str">
        <f>IF(E849="","",SUM( INDEX($AM$9, 1) : AM849))</f>
        <v/>
      </c>
      <c r="AO849" s="43" t="str">
        <f t="shared" si="501"/>
        <v/>
      </c>
      <c r="AP849" s="43" t="str">
        <f t="shared" si="502"/>
        <v/>
      </c>
      <c r="AQ849" s="35" t="str">
        <f t="shared" si="503"/>
        <v/>
      </c>
      <c r="AR849" s="35" t="str">
        <f t="shared" si="504"/>
        <v/>
      </c>
      <c r="AS849" s="35" t="str">
        <f t="shared" si="505"/>
        <v/>
      </c>
      <c r="AT849" s="35" t="str">
        <f t="shared" si="506"/>
        <v/>
      </c>
      <c r="AU849" s="35" t="str">
        <f t="shared" si="507"/>
        <v/>
      </c>
      <c r="AV849" s="35" t="str">
        <f t="shared" si="508"/>
        <v/>
      </c>
      <c r="AW849" s="58" t="str">
        <f t="shared" si="509"/>
        <v/>
      </c>
      <c r="AX849" s="62" t="str">
        <f t="shared" si="510"/>
        <v/>
      </c>
      <c r="AY849" s="62" t="str">
        <f t="shared" si="511"/>
        <v/>
      </c>
      <c r="AZ849" s="62" t="str">
        <f t="shared" si="512"/>
        <v/>
      </c>
      <c r="BA849" s="62" t="str">
        <f t="shared" si="513"/>
        <v/>
      </c>
      <c r="BB849" s="62" t="str">
        <f t="shared" si="514"/>
        <v/>
      </c>
      <c r="BC849" s="62" t="str">
        <f t="shared" si="515"/>
        <v/>
      </c>
      <c r="BD849" s="69" t="str">
        <f t="shared" si="516"/>
        <v/>
      </c>
      <c r="BE849" s="69" t="str">
        <f t="shared" si="517"/>
        <v/>
      </c>
      <c r="BF849" s="69" t="str">
        <f>IF(Z849=Z850,"",SUM(AW$9:AW849)-SUM(BF$9:BF848))</f>
        <v/>
      </c>
      <c r="BG849" s="12">
        <f t="shared" si="482"/>
        <v>841</v>
      </c>
    </row>
    <row r="850" spans="1:59" ht="20.100000000000001" customHeight="1">
      <c r="A850" s="13">
        <f t="shared" si="481"/>
        <v>842</v>
      </c>
      <c r="B850" s="153"/>
      <c r="C850" s="33"/>
      <c r="D850" s="33"/>
      <c r="E850" s="154"/>
      <c r="F850" s="155"/>
      <c r="G850" s="156"/>
      <c r="H850" s="19" t="str">
        <f t="shared" si="483"/>
        <v/>
      </c>
      <c r="I850" s="157"/>
      <c r="J850" s="19" t="str">
        <f t="shared" si="484"/>
        <v/>
      </c>
      <c r="K850" s="33"/>
      <c r="L850" s="34"/>
      <c r="M850" s="34"/>
      <c r="N850" s="19" t="str">
        <f t="shared" si="485"/>
        <v/>
      </c>
      <c r="O850" s="157"/>
      <c r="P850" s="19" t="str">
        <f t="shared" si="486"/>
        <v/>
      </c>
      <c r="Q850" s="19" t="str">
        <f t="shared" si="487"/>
        <v/>
      </c>
      <c r="R850" s="22"/>
      <c r="S850" s="33"/>
      <c r="T850" s="35" t="str">
        <f>IF(E850="","",Instructions!$B$5)</f>
        <v/>
      </c>
      <c r="U850" s="75" t="str">
        <f>IF(E850="","",Instructions!$C$5)</f>
        <v/>
      </c>
      <c r="V850" s="87" t="str">
        <f t="shared" si="488"/>
        <v/>
      </c>
      <c r="W850" s="72" t="str">
        <f>IF(E850="","",VLOOKUP(D850,Supervisors!$B$9:$F$32,5,FALSE))</f>
        <v/>
      </c>
      <c r="X850" s="72" t="str">
        <f>IF(E850="","",VLOOKUP(D850,Supervisors!$B$9:$G$32,6,FALSE))</f>
        <v/>
      </c>
      <c r="Y850" s="20" t="str">
        <f t="shared" si="489"/>
        <v/>
      </c>
      <c r="Z850" s="20" t="str">
        <f t="shared" si="490"/>
        <v/>
      </c>
      <c r="AA850" s="20" t="str">
        <f t="shared" si="491"/>
        <v/>
      </c>
      <c r="AB850" s="20" t="str">
        <f t="shared" si="492"/>
        <v/>
      </c>
      <c r="AC850" s="20" t="str">
        <f t="shared" si="493"/>
        <v/>
      </c>
      <c r="AD850" s="20" t="str">
        <f t="shared" si="494"/>
        <v/>
      </c>
      <c r="AE850" s="20" t="str">
        <f>IF(E850="","",SUM( INDEX( $H$9, 1) : H850))</f>
        <v/>
      </c>
      <c r="AF850" s="20" t="str">
        <f t="shared" si="495"/>
        <v/>
      </c>
      <c r="AG850" s="20" t="str">
        <f>IF(E850="","",SUM($AF$9:AF850))</f>
        <v/>
      </c>
      <c r="AH850" s="43" t="str">
        <f t="shared" si="496"/>
        <v/>
      </c>
      <c r="AI850" s="20" t="str">
        <f t="shared" si="497"/>
        <v/>
      </c>
      <c r="AJ850" s="20" t="str">
        <f t="shared" si="498"/>
        <v/>
      </c>
      <c r="AK850" s="20" t="str">
        <f t="shared" si="499"/>
        <v/>
      </c>
      <c r="AL850" s="20" t="str">
        <f>IF(E850="","",SUM( INDEX($I$9, 1) : I850))</f>
        <v/>
      </c>
      <c r="AM850" s="20" t="str">
        <f t="shared" si="500"/>
        <v/>
      </c>
      <c r="AN850" s="20" t="str">
        <f>IF(E850="","",SUM( INDEX($AM$9, 1) : AM850))</f>
        <v/>
      </c>
      <c r="AO850" s="43" t="str">
        <f t="shared" si="501"/>
        <v/>
      </c>
      <c r="AP850" s="43" t="str">
        <f t="shared" si="502"/>
        <v/>
      </c>
      <c r="AQ850" s="35" t="str">
        <f t="shared" si="503"/>
        <v/>
      </c>
      <c r="AR850" s="35" t="str">
        <f t="shared" si="504"/>
        <v/>
      </c>
      <c r="AS850" s="35" t="str">
        <f t="shared" si="505"/>
        <v/>
      </c>
      <c r="AT850" s="35" t="str">
        <f t="shared" si="506"/>
        <v/>
      </c>
      <c r="AU850" s="35" t="str">
        <f t="shared" si="507"/>
        <v/>
      </c>
      <c r="AV850" s="35" t="str">
        <f t="shared" si="508"/>
        <v/>
      </c>
      <c r="AW850" s="58" t="str">
        <f t="shared" si="509"/>
        <v/>
      </c>
      <c r="AX850" s="62" t="str">
        <f t="shared" si="510"/>
        <v/>
      </c>
      <c r="AY850" s="62" t="str">
        <f t="shared" si="511"/>
        <v/>
      </c>
      <c r="AZ850" s="62" t="str">
        <f t="shared" si="512"/>
        <v/>
      </c>
      <c r="BA850" s="62" t="str">
        <f t="shared" si="513"/>
        <v/>
      </c>
      <c r="BB850" s="62" t="str">
        <f t="shared" si="514"/>
        <v/>
      </c>
      <c r="BC850" s="62" t="str">
        <f t="shared" si="515"/>
        <v/>
      </c>
      <c r="BD850" s="69" t="str">
        <f t="shared" si="516"/>
        <v/>
      </c>
      <c r="BE850" s="69" t="str">
        <f t="shared" si="517"/>
        <v/>
      </c>
      <c r="BF850" s="69" t="str">
        <f>IF(Z850=Z851,"",SUM(AW$9:AW850)-SUM(BF$9:BF849))</f>
        <v/>
      </c>
      <c r="BG850" s="12">
        <f t="shared" si="482"/>
        <v>842</v>
      </c>
    </row>
    <row r="851" spans="1:59" ht="20.100000000000001" customHeight="1">
      <c r="A851" s="13">
        <f t="shared" si="481"/>
        <v>843</v>
      </c>
      <c r="B851" s="153"/>
      <c r="C851" s="33"/>
      <c r="D851" s="33"/>
      <c r="E851" s="154"/>
      <c r="F851" s="155"/>
      <c r="G851" s="156"/>
      <c r="H851" s="19" t="str">
        <f t="shared" si="483"/>
        <v/>
      </c>
      <c r="I851" s="157"/>
      <c r="J851" s="19" t="str">
        <f t="shared" si="484"/>
        <v/>
      </c>
      <c r="K851" s="33"/>
      <c r="L851" s="34"/>
      <c r="M851" s="34"/>
      <c r="N851" s="19" t="str">
        <f t="shared" si="485"/>
        <v/>
      </c>
      <c r="O851" s="157"/>
      <c r="P851" s="19" t="str">
        <f t="shared" si="486"/>
        <v/>
      </c>
      <c r="Q851" s="19" t="str">
        <f t="shared" si="487"/>
        <v/>
      </c>
      <c r="R851" s="22"/>
      <c r="S851" s="33"/>
      <c r="T851" s="35" t="str">
        <f>IF(E851="","",Instructions!$B$5)</f>
        <v/>
      </c>
      <c r="U851" s="75" t="str">
        <f>IF(E851="","",Instructions!$C$5)</f>
        <v/>
      </c>
      <c r="V851" s="87" t="str">
        <f t="shared" si="488"/>
        <v/>
      </c>
      <c r="W851" s="72" t="str">
        <f>IF(E851="","",VLOOKUP(D851,Supervisors!$B$9:$F$32,5,FALSE))</f>
        <v/>
      </c>
      <c r="X851" s="72" t="str">
        <f>IF(E851="","",VLOOKUP(D851,Supervisors!$B$9:$G$32,6,FALSE))</f>
        <v/>
      </c>
      <c r="Y851" s="20" t="str">
        <f t="shared" si="489"/>
        <v/>
      </c>
      <c r="Z851" s="20" t="str">
        <f t="shared" si="490"/>
        <v/>
      </c>
      <c r="AA851" s="20" t="str">
        <f t="shared" si="491"/>
        <v/>
      </c>
      <c r="AB851" s="20" t="str">
        <f t="shared" si="492"/>
        <v/>
      </c>
      <c r="AC851" s="20" t="str">
        <f t="shared" si="493"/>
        <v/>
      </c>
      <c r="AD851" s="20" t="str">
        <f t="shared" si="494"/>
        <v/>
      </c>
      <c r="AE851" s="20" t="str">
        <f>IF(E851="","",SUM( INDEX( $H$9, 1) : H851))</f>
        <v/>
      </c>
      <c r="AF851" s="20" t="str">
        <f t="shared" si="495"/>
        <v/>
      </c>
      <c r="AG851" s="20" t="str">
        <f>IF(E851="","",SUM($AF$9:AF851))</f>
        <v/>
      </c>
      <c r="AH851" s="43" t="str">
        <f t="shared" si="496"/>
        <v/>
      </c>
      <c r="AI851" s="20" t="str">
        <f t="shared" si="497"/>
        <v/>
      </c>
      <c r="AJ851" s="20" t="str">
        <f t="shared" si="498"/>
        <v/>
      </c>
      <c r="AK851" s="20" t="str">
        <f t="shared" si="499"/>
        <v/>
      </c>
      <c r="AL851" s="20" t="str">
        <f>IF(E851="","",SUM( INDEX($I$9, 1) : I851))</f>
        <v/>
      </c>
      <c r="AM851" s="20" t="str">
        <f t="shared" si="500"/>
        <v/>
      </c>
      <c r="AN851" s="20" t="str">
        <f>IF(E851="","",SUM( INDEX($AM$9, 1) : AM851))</f>
        <v/>
      </c>
      <c r="AO851" s="43" t="str">
        <f t="shared" si="501"/>
        <v/>
      </c>
      <c r="AP851" s="43" t="str">
        <f t="shared" si="502"/>
        <v/>
      </c>
      <c r="AQ851" s="35" t="str">
        <f t="shared" si="503"/>
        <v/>
      </c>
      <c r="AR851" s="35" t="str">
        <f t="shared" si="504"/>
        <v/>
      </c>
      <c r="AS851" s="35" t="str">
        <f t="shared" si="505"/>
        <v/>
      </c>
      <c r="AT851" s="35" t="str">
        <f t="shared" si="506"/>
        <v/>
      </c>
      <c r="AU851" s="35" t="str">
        <f t="shared" si="507"/>
        <v/>
      </c>
      <c r="AV851" s="35" t="str">
        <f t="shared" si="508"/>
        <v/>
      </c>
      <c r="AW851" s="58" t="str">
        <f t="shared" si="509"/>
        <v/>
      </c>
      <c r="AX851" s="62" t="str">
        <f t="shared" si="510"/>
        <v/>
      </c>
      <c r="AY851" s="62" t="str">
        <f t="shared" si="511"/>
        <v/>
      </c>
      <c r="AZ851" s="62" t="str">
        <f t="shared" si="512"/>
        <v/>
      </c>
      <c r="BA851" s="62" t="str">
        <f t="shared" si="513"/>
        <v/>
      </c>
      <c r="BB851" s="62" t="str">
        <f t="shared" si="514"/>
        <v/>
      </c>
      <c r="BC851" s="62" t="str">
        <f t="shared" si="515"/>
        <v/>
      </c>
      <c r="BD851" s="69" t="str">
        <f t="shared" si="516"/>
        <v/>
      </c>
      <c r="BE851" s="69" t="str">
        <f t="shared" si="517"/>
        <v/>
      </c>
      <c r="BF851" s="69" t="str">
        <f>IF(Z851=Z852,"",SUM(AW$9:AW851)-SUM(BF$9:BF850))</f>
        <v/>
      </c>
      <c r="BG851" s="12">
        <f t="shared" si="482"/>
        <v>843</v>
      </c>
    </row>
    <row r="852" spans="1:59" ht="20.100000000000001" customHeight="1">
      <c r="A852" s="13">
        <f t="shared" si="481"/>
        <v>844</v>
      </c>
      <c r="B852" s="153"/>
      <c r="C852" s="33"/>
      <c r="D852" s="33"/>
      <c r="E852" s="154"/>
      <c r="F852" s="155"/>
      <c r="G852" s="156"/>
      <c r="H852" s="19" t="str">
        <f t="shared" si="483"/>
        <v/>
      </c>
      <c r="I852" s="157"/>
      <c r="J852" s="19" t="str">
        <f t="shared" si="484"/>
        <v/>
      </c>
      <c r="K852" s="33"/>
      <c r="L852" s="34"/>
      <c r="M852" s="34"/>
      <c r="N852" s="19" t="str">
        <f t="shared" si="485"/>
        <v/>
      </c>
      <c r="O852" s="157"/>
      <c r="P852" s="19" t="str">
        <f t="shared" si="486"/>
        <v/>
      </c>
      <c r="Q852" s="19" t="str">
        <f t="shared" si="487"/>
        <v/>
      </c>
      <c r="R852" s="22"/>
      <c r="S852" s="33"/>
      <c r="T852" s="35" t="str">
        <f>IF(E852="","",Instructions!$B$5)</f>
        <v/>
      </c>
      <c r="U852" s="75" t="str">
        <f>IF(E852="","",Instructions!$C$5)</f>
        <v/>
      </c>
      <c r="V852" s="87" t="str">
        <f t="shared" si="488"/>
        <v/>
      </c>
      <c r="W852" s="72" t="str">
        <f>IF(E852="","",VLOOKUP(D852,Supervisors!$B$9:$F$32,5,FALSE))</f>
        <v/>
      </c>
      <c r="X852" s="72" t="str">
        <f>IF(E852="","",VLOOKUP(D852,Supervisors!$B$9:$G$32,6,FALSE))</f>
        <v/>
      </c>
      <c r="Y852" s="20" t="str">
        <f t="shared" si="489"/>
        <v/>
      </c>
      <c r="Z852" s="20" t="str">
        <f t="shared" si="490"/>
        <v/>
      </c>
      <c r="AA852" s="20" t="str">
        <f t="shared" si="491"/>
        <v/>
      </c>
      <c r="AB852" s="20" t="str">
        <f t="shared" si="492"/>
        <v/>
      </c>
      <c r="AC852" s="20" t="str">
        <f t="shared" si="493"/>
        <v/>
      </c>
      <c r="AD852" s="20" t="str">
        <f t="shared" si="494"/>
        <v/>
      </c>
      <c r="AE852" s="20" t="str">
        <f>IF(E852="","",SUM( INDEX( $H$9, 1) : H852))</f>
        <v/>
      </c>
      <c r="AF852" s="20" t="str">
        <f t="shared" si="495"/>
        <v/>
      </c>
      <c r="AG852" s="20" t="str">
        <f>IF(E852="","",SUM($AF$9:AF852))</f>
        <v/>
      </c>
      <c r="AH852" s="43" t="str">
        <f t="shared" si="496"/>
        <v/>
      </c>
      <c r="AI852" s="20" t="str">
        <f t="shared" si="497"/>
        <v/>
      </c>
      <c r="AJ852" s="20" t="str">
        <f t="shared" si="498"/>
        <v/>
      </c>
      <c r="AK852" s="20" t="str">
        <f t="shared" si="499"/>
        <v/>
      </c>
      <c r="AL852" s="20" t="str">
        <f>IF(E852="","",SUM( INDEX($I$9, 1) : I852))</f>
        <v/>
      </c>
      <c r="AM852" s="20" t="str">
        <f t="shared" si="500"/>
        <v/>
      </c>
      <c r="AN852" s="20" t="str">
        <f>IF(E852="","",SUM( INDEX($AM$9, 1) : AM852))</f>
        <v/>
      </c>
      <c r="AO852" s="43" t="str">
        <f t="shared" si="501"/>
        <v/>
      </c>
      <c r="AP852" s="43" t="str">
        <f t="shared" si="502"/>
        <v/>
      </c>
      <c r="AQ852" s="35" t="str">
        <f t="shared" si="503"/>
        <v/>
      </c>
      <c r="AR852" s="35" t="str">
        <f t="shared" si="504"/>
        <v/>
      </c>
      <c r="AS852" s="35" t="str">
        <f t="shared" si="505"/>
        <v/>
      </c>
      <c r="AT852" s="35" t="str">
        <f t="shared" si="506"/>
        <v/>
      </c>
      <c r="AU852" s="35" t="str">
        <f t="shared" si="507"/>
        <v/>
      </c>
      <c r="AV852" s="35" t="str">
        <f t="shared" si="508"/>
        <v/>
      </c>
      <c r="AW852" s="58" t="str">
        <f t="shared" si="509"/>
        <v/>
      </c>
      <c r="AX852" s="62" t="str">
        <f t="shared" si="510"/>
        <v/>
      </c>
      <c r="AY852" s="62" t="str">
        <f t="shared" si="511"/>
        <v/>
      </c>
      <c r="AZ852" s="62" t="str">
        <f t="shared" si="512"/>
        <v/>
      </c>
      <c r="BA852" s="62" t="str">
        <f t="shared" si="513"/>
        <v/>
      </c>
      <c r="BB852" s="62" t="str">
        <f t="shared" si="514"/>
        <v/>
      </c>
      <c r="BC852" s="62" t="str">
        <f t="shared" si="515"/>
        <v/>
      </c>
      <c r="BD852" s="69" t="str">
        <f t="shared" si="516"/>
        <v/>
      </c>
      <c r="BE852" s="69" t="str">
        <f t="shared" si="517"/>
        <v/>
      </c>
      <c r="BF852" s="69" t="str">
        <f>IF(Z852=Z853,"",SUM(AW$9:AW852)-SUM(BF$9:BF851))</f>
        <v/>
      </c>
      <c r="BG852" s="12">
        <f t="shared" si="482"/>
        <v>844</v>
      </c>
    </row>
    <row r="853" spans="1:59" ht="20.100000000000001" customHeight="1">
      <c r="A853" s="13">
        <f t="shared" si="481"/>
        <v>845</v>
      </c>
      <c r="B853" s="153"/>
      <c r="C853" s="33"/>
      <c r="D853" s="33"/>
      <c r="E853" s="154"/>
      <c r="F853" s="155"/>
      <c r="G853" s="156"/>
      <c r="H853" s="19" t="str">
        <f t="shared" si="483"/>
        <v/>
      </c>
      <c r="I853" s="157"/>
      <c r="J853" s="19" t="str">
        <f t="shared" si="484"/>
        <v/>
      </c>
      <c r="K853" s="33"/>
      <c r="L853" s="34"/>
      <c r="M853" s="34"/>
      <c r="N853" s="19" t="str">
        <f t="shared" si="485"/>
        <v/>
      </c>
      <c r="O853" s="157"/>
      <c r="P853" s="19" t="str">
        <f t="shared" si="486"/>
        <v/>
      </c>
      <c r="Q853" s="19" t="str">
        <f t="shared" si="487"/>
        <v/>
      </c>
      <c r="R853" s="22"/>
      <c r="S853" s="33"/>
      <c r="T853" s="35" t="str">
        <f>IF(E853="","",Instructions!$B$5)</f>
        <v/>
      </c>
      <c r="U853" s="75" t="str">
        <f>IF(E853="","",Instructions!$C$5)</f>
        <v/>
      </c>
      <c r="V853" s="87" t="str">
        <f t="shared" si="488"/>
        <v/>
      </c>
      <c r="W853" s="72" t="str">
        <f>IF(E853="","",VLOOKUP(D853,Supervisors!$B$9:$F$32,5,FALSE))</f>
        <v/>
      </c>
      <c r="X853" s="72" t="str">
        <f>IF(E853="","",VLOOKUP(D853,Supervisors!$B$9:$G$32,6,FALSE))</f>
        <v/>
      </c>
      <c r="Y853" s="20" t="str">
        <f t="shared" si="489"/>
        <v/>
      </c>
      <c r="Z853" s="20" t="str">
        <f t="shared" si="490"/>
        <v/>
      </c>
      <c r="AA853" s="20" t="str">
        <f t="shared" si="491"/>
        <v/>
      </c>
      <c r="AB853" s="20" t="str">
        <f t="shared" si="492"/>
        <v/>
      </c>
      <c r="AC853" s="20" t="str">
        <f t="shared" si="493"/>
        <v/>
      </c>
      <c r="AD853" s="20" t="str">
        <f t="shared" si="494"/>
        <v/>
      </c>
      <c r="AE853" s="20" t="str">
        <f>IF(E853="","",SUM( INDEX( $H$9, 1) : H853))</f>
        <v/>
      </c>
      <c r="AF853" s="20" t="str">
        <f t="shared" si="495"/>
        <v/>
      </c>
      <c r="AG853" s="20" t="str">
        <f>IF(E853="","",SUM($AF$9:AF853))</f>
        <v/>
      </c>
      <c r="AH853" s="43" t="str">
        <f t="shared" si="496"/>
        <v/>
      </c>
      <c r="AI853" s="20" t="str">
        <f t="shared" si="497"/>
        <v/>
      </c>
      <c r="AJ853" s="20" t="str">
        <f t="shared" si="498"/>
        <v/>
      </c>
      <c r="AK853" s="20" t="str">
        <f t="shared" si="499"/>
        <v/>
      </c>
      <c r="AL853" s="20" t="str">
        <f>IF(E853="","",SUM( INDEX($I$9, 1) : I853))</f>
        <v/>
      </c>
      <c r="AM853" s="20" t="str">
        <f t="shared" si="500"/>
        <v/>
      </c>
      <c r="AN853" s="20" t="str">
        <f>IF(E853="","",SUM( INDEX($AM$9, 1) : AM853))</f>
        <v/>
      </c>
      <c r="AO853" s="43" t="str">
        <f t="shared" si="501"/>
        <v/>
      </c>
      <c r="AP853" s="43" t="str">
        <f t="shared" si="502"/>
        <v/>
      </c>
      <c r="AQ853" s="35" t="str">
        <f t="shared" si="503"/>
        <v/>
      </c>
      <c r="AR853" s="35" t="str">
        <f t="shared" si="504"/>
        <v/>
      </c>
      <c r="AS853" s="35" t="str">
        <f t="shared" si="505"/>
        <v/>
      </c>
      <c r="AT853" s="35" t="str">
        <f t="shared" si="506"/>
        <v/>
      </c>
      <c r="AU853" s="35" t="str">
        <f t="shared" si="507"/>
        <v/>
      </c>
      <c r="AV853" s="35" t="str">
        <f t="shared" si="508"/>
        <v/>
      </c>
      <c r="AW853" s="58" t="str">
        <f t="shared" si="509"/>
        <v/>
      </c>
      <c r="AX853" s="62" t="str">
        <f t="shared" si="510"/>
        <v/>
      </c>
      <c r="AY853" s="62" t="str">
        <f t="shared" si="511"/>
        <v/>
      </c>
      <c r="AZ853" s="62" t="str">
        <f t="shared" si="512"/>
        <v/>
      </c>
      <c r="BA853" s="62" t="str">
        <f t="shared" si="513"/>
        <v/>
      </c>
      <c r="BB853" s="62" t="str">
        <f t="shared" si="514"/>
        <v/>
      </c>
      <c r="BC853" s="62" t="str">
        <f t="shared" si="515"/>
        <v/>
      </c>
      <c r="BD853" s="69" t="str">
        <f t="shared" si="516"/>
        <v/>
      </c>
      <c r="BE853" s="69" t="str">
        <f t="shared" si="517"/>
        <v/>
      </c>
      <c r="BF853" s="69" t="str">
        <f>IF(Z853=Z854,"",SUM(AW$9:AW853)-SUM(BF$9:BF852))</f>
        <v/>
      </c>
      <c r="BG853" s="12">
        <f t="shared" si="482"/>
        <v>845</v>
      </c>
    </row>
    <row r="854" spans="1:59" ht="20.100000000000001" customHeight="1">
      <c r="A854" s="13">
        <f t="shared" si="481"/>
        <v>846</v>
      </c>
      <c r="B854" s="153"/>
      <c r="C854" s="33"/>
      <c r="D854" s="33"/>
      <c r="E854" s="154"/>
      <c r="F854" s="155"/>
      <c r="G854" s="156"/>
      <c r="H854" s="19" t="str">
        <f t="shared" si="483"/>
        <v/>
      </c>
      <c r="I854" s="157"/>
      <c r="J854" s="19" t="str">
        <f t="shared" si="484"/>
        <v/>
      </c>
      <c r="K854" s="33"/>
      <c r="L854" s="34"/>
      <c r="M854" s="34"/>
      <c r="N854" s="19" t="str">
        <f t="shared" si="485"/>
        <v/>
      </c>
      <c r="O854" s="157"/>
      <c r="P854" s="19" t="str">
        <f t="shared" si="486"/>
        <v/>
      </c>
      <c r="Q854" s="19" t="str">
        <f t="shared" si="487"/>
        <v/>
      </c>
      <c r="R854" s="22"/>
      <c r="S854" s="33"/>
      <c r="T854" s="35" t="str">
        <f>IF(E854="","",Instructions!$B$5)</f>
        <v/>
      </c>
      <c r="U854" s="75" t="str">
        <f>IF(E854="","",Instructions!$C$5)</f>
        <v/>
      </c>
      <c r="V854" s="87" t="str">
        <f t="shared" si="488"/>
        <v/>
      </c>
      <c r="W854" s="72" t="str">
        <f>IF(E854="","",VLOOKUP(D854,Supervisors!$B$9:$F$32,5,FALSE))</f>
        <v/>
      </c>
      <c r="X854" s="72" t="str">
        <f>IF(E854="","",VLOOKUP(D854,Supervisors!$B$9:$G$32,6,FALSE))</f>
        <v/>
      </c>
      <c r="Y854" s="20" t="str">
        <f t="shared" si="489"/>
        <v/>
      </c>
      <c r="Z854" s="20" t="str">
        <f t="shared" si="490"/>
        <v/>
      </c>
      <c r="AA854" s="20" t="str">
        <f t="shared" si="491"/>
        <v/>
      </c>
      <c r="AB854" s="20" t="str">
        <f t="shared" si="492"/>
        <v/>
      </c>
      <c r="AC854" s="20" t="str">
        <f t="shared" si="493"/>
        <v/>
      </c>
      <c r="AD854" s="20" t="str">
        <f t="shared" si="494"/>
        <v/>
      </c>
      <c r="AE854" s="20" t="str">
        <f>IF(E854="","",SUM( INDEX( $H$9, 1) : H854))</f>
        <v/>
      </c>
      <c r="AF854" s="20" t="str">
        <f t="shared" si="495"/>
        <v/>
      </c>
      <c r="AG854" s="20" t="str">
        <f>IF(E854="","",SUM($AF$9:AF854))</f>
        <v/>
      </c>
      <c r="AH854" s="43" t="str">
        <f t="shared" si="496"/>
        <v/>
      </c>
      <c r="AI854" s="20" t="str">
        <f t="shared" si="497"/>
        <v/>
      </c>
      <c r="AJ854" s="20" t="str">
        <f t="shared" si="498"/>
        <v/>
      </c>
      <c r="AK854" s="20" t="str">
        <f t="shared" si="499"/>
        <v/>
      </c>
      <c r="AL854" s="20" t="str">
        <f>IF(E854="","",SUM( INDEX($I$9, 1) : I854))</f>
        <v/>
      </c>
      <c r="AM854" s="20" t="str">
        <f t="shared" si="500"/>
        <v/>
      </c>
      <c r="AN854" s="20" t="str">
        <f>IF(E854="","",SUM( INDEX($AM$9, 1) : AM854))</f>
        <v/>
      </c>
      <c r="AO854" s="43" t="str">
        <f t="shared" si="501"/>
        <v/>
      </c>
      <c r="AP854" s="43" t="str">
        <f t="shared" si="502"/>
        <v/>
      </c>
      <c r="AQ854" s="35" t="str">
        <f t="shared" si="503"/>
        <v/>
      </c>
      <c r="AR854" s="35" t="str">
        <f t="shared" si="504"/>
        <v/>
      </c>
      <c r="AS854" s="35" t="str">
        <f t="shared" si="505"/>
        <v/>
      </c>
      <c r="AT854" s="35" t="str">
        <f t="shared" si="506"/>
        <v/>
      </c>
      <c r="AU854" s="35" t="str">
        <f t="shared" si="507"/>
        <v/>
      </c>
      <c r="AV854" s="35" t="str">
        <f t="shared" si="508"/>
        <v/>
      </c>
      <c r="AW854" s="58" t="str">
        <f t="shared" si="509"/>
        <v/>
      </c>
      <c r="AX854" s="62" t="str">
        <f t="shared" si="510"/>
        <v/>
      </c>
      <c r="AY854" s="62" t="str">
        <f t="shared" si="511"/>
        <v/>
      </c>
      <c r="AZ854" s="62" t="str">
        <f t="shared" si="512"/>
        <v/>
      </c>
      <c r="BA854" s="62" t="str">
        <f t="shared" si="513"/>
        <v/>
      </c>
      <c r="BB854" s="62" t="str">
        <f t="shared" si="514"/>
        <v/>
      </c>
      <c r="BC854" s="62" t="str">
        <f t="shared" si="515"/>
        <v/>
      </c>
      <c r="BD854" s="69" t="str">
        <f t="shared" si="516"/>
        <v/>
      </c>
      <c r="BE854" s="69" t="str">
        <f t="shared" si="517"/>
        <v/>
      </c>
      <c r="BF854" s="69" t="str">
        <f>IF(Z854=Z855,"",SUM(AW$9:AW854)-SUM(BF$9:BF853))</f>
        <v/>
      </c>
      <c r="BG854" s="12">
        <f t="shared" si="482"/>
        <v>846</v>
      </c>
    </row>
    <row r="855" spans="1:59" ht="20.100000000000001" customHeight="1">
      <c r="A855" s="13">
        <f t="shared" si="481"/>
        <v>847</v>
      </c>
      <c r="B855" s="153"/>
      <c r="C855" s="33"/>
      <c r="D855" s="33"/>
      <c r="E855" s="154"/>
      <c r="F855" s="155"/>
      <c r="G855" s="156"/>
      <c r="H855" s="19" t="str">
        <f t="shared" si="483"/>
        <v/>
      </c>
      <c r="I855" s="157"/>
      <c r="J855" s="19" t="str">
        <f t="shared" si="484"/>
        <v/>
      </c>
      <c r="K855" s="33"/>
      <c r="L855" s="34"/>
      <c r="M855" s="34"/>
      <c r="N855" s="19" t="str">
        <f t="shared" si="485"/>
        <v/>
      </c>
      <c r="O855" s="157"/>
      <c r="P855" s="19" t="str">
        <f t="shared" si="486"/>
        <v/>
      </c>
      <c r="Q855" s="19" t="str">
        <f t="shared" si="487"/>
        <v/>
      </c>
      <c r="R855" s="22"/>
      <c r="S855" s="33"/>
      <c r="T855" s="35" t="str">
        <f>IF(E855="","",Instructions!$B$5)</f>
        <v/>
      </c>
      <c r="U855" s="75" t="str">
        <f>IF(E855="","",Instructions!$C$5)</f>
        <v/>
      </c>
      <c r="V855" s="87" t="str">
        <f t="shared" si="488"/>
        <v/>
      </c>
      <c r="W855" s="72" t="str">
        <f>IF(E855="","",VLOOKUP(D855,Supervisors!$B$9:$F$32,5,FALSE))</f>
        <v/>
      </c>
      <c r="X855" s="72" t="str">
        <f>IF(E855="","",VLOOKUP(D855,Supervisors!$B$9:$G$32,6,FALSE))</f>
        <v/>
      </c>
      <c r="Y855" s="20" t="str">
        <f t="shared" si="489"/>
        <v/>
      </c>
      <c r="Z855" s="20" t="str">
        <f t="shared" si="490"/>
        <v/>
      </c>
      <c r="AA855" s="20" t="str">
        <f t="shared" si="491"/>
        <v/>
      </c>
      <c r="AB855" s="20" t="str">
        <f t="shared" si="492"/>
        <v/>
      </c>
      <c r="AC855" s="20" t="str">
        <f t="shared" si="493"/>
        <v/>
      </c>
      <c r="AD855" s="20" t="str">
        <f t="shared" si="494"/>
        <v/>
      </c>
      <c r="AE855" s="20" t="str">
        <f>IF(E855="","",SUM( INDEX( $H$9, 1) : H855))</f>
        <v/>
      </c>
      <c r="AF855" s="20" t="str">
        <f t="shared" si="495"/>
        <v/>
      </c>
      <c r="AG855" s="20" t="str">
        <f>IF(E855="","",SUM($AF$9:AF855))</f>
        <v/>
      </c>
      <c r="AH855" s="43" t="str">
        <f t="shared" si="496"/>
        <v/>
      </c>
      <c r="AI855" s="20" t="str">
        <f t="shared" si="497"/>
        <v/>
      </c>
      <c r="AJ855" s="20" t="str">
        <f t="shared" si="498"/>
        <v/>
      </c>
      <c r="AK855" s="20" t="str">
        <f t="shared" si="499"/>
        <v/>
      </c>
      <c r="AL855" s="20" t="str">
        <f>IF(E855="","",SUM( INDEX($I$9, 1) : I855))</f>
        <v/>
      </c>
      <c r="AM855" s="20" t="str">
        <f t="shared" si="500"/>
        <v/>
      </c>
      <c r="AN855" s="20" t="str">
        <f>IF(E855="","",SUM( INDEX($AM$9, 1) : AM855))</f>
        <v/>
      </c>
      <c r="AO855" s="43" t="str">
        <f t="shared" si="501"/>
        <v/>
      </c>
      <c r="AP855" s="43" t="str">
        <f t="shared" si="502"/>
        <v/>
      </c>
      <c r="AQ855" s="35" t="str">
        <f t="shared" si="503"/>
        <v/>
      </c>
      <c r="AR855" s="35" t="str">
        <f t="shared" si="504"/>
        <v/>
      </c>
      <c r="AS855" s="35" t="str">
        <f t="shared" si="505"/>
        <v/>
      </c>
      <c r="AT855" s="35" t="str">
        <f t="shared" si="506"/>
        <v/>
      </c>
      <c r="AU855" s="35" t="str">
        <f t="shared" si="507"/>
        <v/>
      </c>
      <c r="AV855" s="35" t="str">
        <f t="shared" si="508"/>
        <v/>
      </c>
      <c r="AW855" s="58" t="str">
        <f t="shared" si="509"/>
        <v/>
      </c>
      <c r="AX855" s="62" t="str">
        <f t="shared" si="510"/>
        <v/>
      </c>
      <c r="AY855" s="62" t="str">
        <f t="shared" si="511"/>
        <v/>
      </c>
      <c r="AZ855" s="62" t="str">
        <f t="shared" si="512"/>
        <v/>
      </c>
      <c r="BA855" s="62" t="str">
        <f t="shared" si="513"/>
        <v/>
      </c>
      <c r="BB855" s="62" t="str">
        <f t="shared" si="514"/>
        <v/>
      </c>
      <c r="BC855" s="62" t="str">
        <f t="shared" si="515"/>
        <v/>
      </c>
      <c r="BD855" s="69" t="str">
        <f t="shared" si="516"/>
        <v/>
      </c>
      <c r="BE855" s="69" t="str">
        <f t="shared" si="517"/>
        <v/>
      </c>
      <c r="BF855" s="69" t="str">
        <f>IF(Z855=Z856,"",SUM(AW$9:AW855)-SUM(BF$9:BF854))</f>
        <v/>
      </c>
      <c r="BG855" s="12">
        <f t="shared" si="482"/>
        <v>847</v>
      </c>
    </row>
    <row r="856" spans="1:59" ht="20.100000000000001" customHeight="1">
      <c r="A856" s="13">
        <f t="shared" si="481"/>
        <v>848</v>
      </c>
      <c r="B856" s="153"/>
      <c r="C856" s="33"/>
      <c r="D856" s="33"/>
      <c r="E856" s="154"/>
      <c r="F856" s="155"/>
      <c r="G856" s="156"/>
      <c r="H856" s="19" t="str">
        <f t="shared" si="483"/>
        <v/>
      </c>
      <c r="I856" s="157"/>
      <c r="J856" s="19" t="str">
        <f t="shared" si="484"/>
        <v/>
      </c>
      <c r="K856" s="33"/>
      <c r="L856" s="34"/>
      <c r="M856" s="34"/>
      <c r="N856" s="19" t="str">
        <f t="shared" si="485"/>
        <v/>
      </c>
      <c r="O856" s="157"/>
      <c r="P856" s="19" t="str">
        <f t="shared" si="486"/>
        <v/>
      </c>
      <c r="Q856" s="19" t="str">
        <f t="shared" si="487"/>
        <v/>
      </c>
      <c r="R856" s="22"/>
      <c r="S856" s="33"/>
      <c r="T856" s="35" t="str">
        <f>IF(E856="","",Instructions!$B$5)</f>
        <v/>
      </c>
      <c r="U856" s="75" t="str">
        <f>IF(E856="","",Instructions!$C$5)</f>
        <v/>
      </c>
      <c r="V856" s="87" t="str">
        <f t="shared" si="488"/>
        <v/>
      </c>
      <c r="W856" s="72" t="str">
        <f>IF(E856="","",VLOOKUP(D856,Supervisors!$B$9:$F$32,5,FALSE))</f>
        <v/>
      </c>
      <c r="X856" s="72" t="str">
        <f>IF(E856="","",VLOOKUP(D856,Supervisors!$B$9:$G$32,6,FALSE))</f>
        <v/>
      </c>
      <c r="Y856" s="20" t="str">
        <f t="shared" si="489"/>
        <v/>
      </c>
      <c r="Z856" s="20" t="str">
        <f t="shared" si="490"/>
        <v/>
      </c>
      <c r="AA856" s="20" t="str">
        <f t="shared" si="491"/>
        <v/>
      </c>
      <c r="AB856" s="20" t="str">
        <f t="shared" si="492"/>
        <v/>
      </c>
      <c r="AC856" s="20" t="str">
        <f t="shared" si="493"/>
        <v/>
      </c>
      <c r="AD856" s="20" t="str">
        <f t="shared" si="494"/>
        <v/>
      </c>
      <c r="AE856" s="20" t="str">
        <f>IF(E856="","",SUM( INDEX( $H$9, 1) : H856))</f>
        <v/>
      </c>
      <c r="AF856" s="20" t="str">
        <f t="shared" si="495"/>
        <v/>
      </c>
      <c r="AG856" s="20" t="str">
        <f>IF(E856="","",SUM($AF$9:AF856))</f>
        <v/>
      </c>
      <c r="AH856" s="43" t="str">
        <f t="shared" si="496"/>
        <v/>
      </c>
      <c r="AI856" s="20" t="str">
        <f t="shared" si="497"/>
        <v/>
      </c>
      <c r="AJ856" s="20" t="str">
        <f t="shared" si="498"/>
        <v/>
      </c>
      <c r="AK856" s="20" t="str">
        <f t="shared" si="499"/>
        <v/>
      </c>
      <c r="AL856" s="20" t="str">
        <f>IF(E856="","",SUM( INDEX($I$9, 1) : I856))</f>
        <v/>
      </c>
      <c r="AM856" s="20" t="str">
        <f t="shared" si="500"/>
        <v/>
      </c>
      <c r="AN856" s="20" t="str">
        <f>IF(E856="","",SUM( INDEX($AM$9, 1) : AM856))</f>
        <v/>
      </c>
      <c r="AO856" s="43" t="str">
        <f t="shared" si="501"/>
        <v/>
      </c>
      <c r="AP856" s="43" t="str">
        <f t="shared" si="502"/>
        <v/>
      </c>
      <c r="AQ856" s="35" t="str">
        <f t="shared" si="503"/>
        <v/>
      </c>
      <c r="AR856" s="35" t="str">
        <f t="shared" si="504"/>
        <v/>
      </c>
      <c r="AS856" s="35" t="str">
        <f t="shared" si="505"/>
        <v/>
      </c>
      <c r="AT856" s="35" t="str">
        <f t="shared" si="506"/>
        <v/>
      </c>
      <c r="AU856" s="35" t="str">
        <f t="shared" si="507"/>
        <v/>
      </c>
      <c r="AV856" s="35" t="str">
        <f t="shared" si="508"/>
        <v/>
      </c>
      <c r="AW856" s="58" t="str">
        <f t="shared" si="509"/>
        <v/>
      </c>
      <c r="AX856" s="62" t="str">
        <f t="shared" si="510"/>
        <v/>
      </c>
      <c r="AY856" s="62" t="str">
        <f t="shared" si="511"/>
        <v/>
      </c>
      <c r="AZ856" s="62" t="str">
        <f t="shared" si="512"/>
        <v/>
      </c>
      <c r="BA856" s="62" t="str">
        <f t="shared" si="513"/>
        <v/>
      </c>
      <c r="BB856" s="62" t="str">
        <f t="shared" si="514"/>
        <v/>
      </c>
      <c r="BC856" s="62" t="str">
        <f t="shared" si="515"/>
        <v/>
      </c>
      <c r="BD856" s="69" t="str">
        <f t="shared" si="516"/>
        <v/>
      </c>
      <c r="BE856" s="69" t="str">
        <f t="shared" si="517"/>
        <v/>
      </c>
      <c r="BF856" s="69" t="str">
        <f>IF(Z856=Z857,"",SUM(AW$9:AW856)-SUM(BF$9:BF855))</f>
        <v/>
      </c>
      <c r="BG856" s="12">
        <f t="shared" si="482"/>
        <v>848</v>
      </c>
    </row>
    <row r="857" spans="1:59" ht="20.100000000000001" customHeight="1">
      <c r="A857" s="13">
        <f t="shared" si="481"/>
        <v>849</v>
      </c>
      <c r="B857" s="153"/>
      <c r="C857" s="33"/>
      <c r="D857" s="33"/>
      <c r="E857" s="154"/>
      <c r="F857" s="155"/>
      <c r="G857" s="156"/>
      <c r="H857" s="19" t="str">
        <f t="shared" si="483"/>
        <v/>
      </c>
      <c r="I857" s="157"/>
      <c r="J857" s="19" t="str">
        <f t="shared" si="484"/>
        <v/>
      </c>
      <c r="K857" s="33"/>
      <c r="L857" s="34"/>
      <c r="M857" s="34"/>
      <c r="N857" s="19" t="str">
        <f t="shared" si="485"/>
        <v/>
      </c>
      <c r="O857" s="157"/>
      <c r="P857" s="19" t="str">
        <f t="shared" si="486"/>
        <v/>
      </c>
      <c r="Q857" s="19" t="str">
        <f t="shared" si="487"/>
        <v/>
      </c>
      <c r="R857" s="22"/>
      <c r="S857" s="33"/>
      <c r="T857" s="35" t="str">
        <f>IF(E857="","",Instructions!$B$5)</f>
        <v/>
      </c>
      <c r="U857" s="75" t="str">
        <f>IF(E857="","",Instructions!$C$5)</f>
        <v/>
      </c>
      <c r="V857" s="87" t="str">
        <f t="shared" si="488"/>
        <v/>
      </c>
      <c r="W857" s="72" t="str">
        <f>IF(E857="","",VLOOKUP(D857,Supervisors!$B$9:$F$32,5,FALSE))</f>
        <v/>
      </c>
      <c r="X857" s="72" t="str">
        <f>IF(E857="","",VLOOKUP(D857,Supervisors!$B$9:$G$32,6,FALSE))</f>
        <v/>
      </c>
      <c r="Y857" s="20" t="str">
        <f t="shared" si="489"/>
        <v/>
      </c>
      <c r="Z857" s="20" t="str">
        <f t="shared" si="490"/>
        <v/>
      </c>
      <c r="AA857" s="20" t="str">
        <f t="shared" si="491"/>
        <v/>
      </c>
      <c r="AB857" s="20" t="str">
        <f t="shared" si="492"/>
        <v/>
      </c>
      <c r="AC857" s="20" t="str">
        <f t="shared" si="493"/>
        <v/>
      </c>
      <c r="AD857" s="20" t="str">
        <f t="shared" si="494"/>
        <v/>
      </c>
      <c r="AE857" s="20" t="str">
        <f>IF(E857="","",SUM( INDEX( $H$9, 1) : H857))</f>
        <v/>
      </c>
      <c r="AF857" s="20" t="str">
        <f t="shared" si="495"/>
        <v/>
      </c>
      <c r="AG857" s="20" t="str">
        <f>IF(E857="","",SUM($AF$9:AF857))</f>
        <v/>
      </c>
      <c r="AH857" s="43" t="str">
        <f t="shared" si="496"/>
        <v/>
      </c>
      <c r="AI857" s="20" t="str">
        <f t="shared" si="497"/>
        <v/>
      </c>
      <c r="AJ857" s="20" t="str">
        <f t="shared" si="498"/>
        <v/>
      </c>
      <c r="AK857" s="20" t="str">
        <f t="shared" si="499"/>
        <v/>
      </c>
      <c r="AL857" s="20" t="str">
        <f>IF(E857="","",SUM( INDEX($I$9, 1) : I857))</f>
        <v/>
      </c>
      <c r="AM857" s="20" t="str">
        <f t="shared" si="500"/>
        <v/>
      </c>
      <c r="AN857" s="20" t="str">
        <f>IF(E857="","",SUM( INDEX($AM$9, 1) : AM857))</f>
        <v/>
      </c>
      <c r="AO857" s="43" t="str">
        <f t="shared" si="501"/>
        <v/>
      </c>
      <c r="AP857" s="43" t="str">
        <f t="shared" si="502"/>
        <v/>
      </c>
      <c r="AQ857" s="35" t="str">
        <f t="shared" si="503"/>
        <v/>
      </c>
      <c r="AR857" s="35" t="str">
        <f t="shared" si="504"/>
        <v/>
      </c>
      <c r="AS857" s="35" t="str">
        <f t="shared" si="505"/>
        <v/>
      </c>
      <c r="AT857" s="35" t="str">
        <f t="shared" si="506"/>
        <v/>
      </c>
      <c r="AU857" s="35" t="str">
        <f t="shared" si="507"/>
        <v/>
      </c>
      <c r="AV857" s="35" t="str">
        <f t="shared" si="508"/>
        <v/>
      </c>
      <c r="AW857" s="58" t="str">
        <f t="shared" si="509"/>
        <v/>
      </c>
      <c r="AX857" s="62" t="str">
        <f t="shared" si="510"/>
        <v/>
      </c>
      <c r="AY857" s="62" t="str">
        <f t="shared" si="511"/>
        <v/>
      </c>
      <c r="AZ857" s="62" t="str">
        <f t="shared" si="512"/>
        <v/>
      </c>
      <c r="BA857" s="62" t="str">
        <f t="shared" si="513"/>
        <v/>
      </c>
      <c r="BB857" s="62" t="str">
        <f t="shared" si="514"/>
        <v/>
      </c>
      <c r="BC857" s="62" t="str">
        <f t="shared" si="515"/>
        <v/>
      </c>
      <c r="BD857" s="69" t="str">
        <f t="shared" si="516"/>
        <v/>
      </c>
      <c r="BE857" s="69" t="str">
        <f t="shared" si="517"/>
        <v/>
      </c>
      <c r="BF857" s="69" t="str">
        <f>IF(Z857=Z858,"",SUM(AW$9:AW857)-SUM(BF$9:BF856))</f>
        <v/>
      </c>
      <c r="BG857" s="12">
        <f t="shared" si="482"/>
        <v>849</v>
      </c>
    </row>
    <row r="858" spans="1:59" ht="20.100000000000001" customHeight="1">
      <c r="A858" s="13">
        <f t="shared" si="481"/>
        <v>850</v>
      </c>
      <c r="B858" s="153"/>
      <c r="C858" s="33"/>
      <c r="D858" s="33"/>
      <c r="E858" s="154"/>
      <c r="F858" s="155"/>
      <c r="G858" s="156"/>
      <c r="H858" s="19" t="str">
        <f t="shared" si="483"/>
        <v/>
      </c>
      <c r="I858" s="157"/>
      <c r="J858" s="19" t="str">
        <f t="shared" si="484"/>
        <v/>
      </c>
      <c r="K858" s="33"/>
      <c r="L858" s="34"/>
      <c r="M858" s="34"/>
      <c r="N858" s="19" t="str">
        <f t="shared" si="485"/>
        <v/>
      </c>
      <c r="O858" s="157"/>
      <c r="P858" s="19" t="str">
        <f t="shared" si="486"/>
        <v/>
      </c>
      <c r="Q858" s="19" t="str">
        <f t="shared" si="487"/>
        <v/>
      </c>
      <c r="R858" s="22"/>
      <c r="S858" s="33"/>
      <c r="T858" s="35" t="str">
        <f>IF(E858="","",Instructions!$B$5)</f>
        <v/>
      </c>
      <c r="U858" s="75" t="str">
        <f>IF(E858="","",Instructions!$C$5)</f>
        <v/>
      </c>
      <c r="V858" s="87" t="str">
        <f t="shared" si="488"/>
        <v/>
      </c>
      <c r="W858" s="72" t="str">
        <f>IF(E858="","",VLOOKUP(D858,Supervisors!$B$9:$F$32,5,FALSE))</f>
        <v/>
      </c>
      <c r="X858" s="72" t="str">
        <f>IF(E858="","",VLOOKUP(D858,Supervisors!$B$9:$G$32,6,FALSE))</f>
        <v/>
      </c>
      <c r="Y858" s="20" t="str">
        <f t="shared" si="489"/>
        <v/>
      </c>
      <c r="Z858" s="20" t="str">
        <f t="shared" si="490"/>
        <v/>
      </c>
      <c r="AA858" s="20" t="str">
        <f t="shared" si="491"/>
        <v/>
      </c>
      <c r="AB858" s="20" t="str">
        <f t="shared" si="492"/>
        <v/>
      </c>
      <c r="AC858" s="20" t="str">
        <f t="shared" si="493"/>
        <v/>
      </c>
      <c r="AD858" s="20" t="str">
        <f t="shared" si="494"/>
        <v/>
      </c>
      <c r="AE858" s="20" t="str">
        <f>IF(E858="","",SUM( INDEX( $H$9, 1) : H858))</f>
        <v/>
      </c>
      <c r="AF858" s="20" t="str">
        <f t="shared" si="495"/>
        <v/>
      </c>
      <c r="AG858" s="20" t="str">
        <f>IF(E858="","",SUM($AF$9:AF858))</f>
        <v/>
      </c>
      <c r="AH858" s="43" t="str">
        <f t="shared" si="496"/>
        <v/>
      </c>
      <c r="AI858" s="20" t="str">
        <f t="shared" si="497"/>
        <v/>
      </c>
      <c r="AJ858" s="20" t="str">
        <f t="shared" si="498"/>
        <v/>
      </c>
      <c r="AK858" s="20" t="str">
        <f t="shared" si="499"/>
        <v/>
      </c>
      <c r="AL858" s="20" t="str">
        <f>IF(E858="","",SUM( INDEX($I$9, 1) : I858))</f>
        <v/>
      </c>
      <c r="AM858" s="20" t="str">
        <f t="shared" si="500"/>
        <v/>
      </c>
      <c r="AN858" s="20" t="str">
        <f>IF(E858="","",SUM( INDEX($AM$9, 1) : AM858))</f>
        <v/>
      </c>
      <c r="AO858" s="43" t="str">
        <f t="shared" si="501"/>
        <v/>
      </c>
      <c r="AP858" s="43" t="str">
        <f t="shared" si="502"/>
        <v/>
      </c>
      <c r="AQ858" s="35" t="str">
        <f t="shared" si="503"/>
        <v/>
      </c>
      <c r="AR858" s="35" t="str">
        <f t="shared" si="504"/>
        <v/>
      </c>
      <c r="AS858" s="35" t="str">
        <f t="shared" si="505"/>
        <v/>
      </c>
      <c r="AT858" s="35" t="str">
        <f t="shared" si="506"/>
        <v/>
      </c>
      <c r="AU858" s="35" t="str">
        <f t="shared" si="507"/>
        <v/>
      </c>
      <c r="AV858" s="35" t="str">
        <f t="shared" si="508"/>
        <v/>
      </c>
      <c r="AW858" s="58" t="str">
        <f t="shared" si="509"/>
        <v/>
      </c>
      <c r="AX858" s="62" t="str">
        <f t="shared" si="510"/>
        <v/>
      </c>
      <c r="AY858" s="62" t="str">
        <f t="shared" si="511"/>
        <v/>
      </c>
      <c r="AZ858" s="62" t="str">
        <f t="shared" si="512"/>
        <v/>
      </c>
      <c r="BA858" s="62" t="str">
        <f t="shared" si="513"/>
        <v/>
      </c>
      <c r="BB858" s="62" t="str">
        <f t="shared" si="514"/>
        <v/>
      </c>
      <c r="BC858" s="62" t="str">
        <f t="shared" si="515"/>
        <v/>
      </c>
      <c r="BD858" s="69" t="str">
        <f t="shared" si="516"/>
        <v/>
      </c>
      <c r="BE858" s="69" t="str">
        <f t="shared" si="517"/>
        <v/>
      </c>
      <c r="BF858" s="69" t="str">
        <f>IF(Z858=Z859,"",SUM(AW$9:AW858)-SUM(BF$9:BF857))</f>
        <v/>
      </c>
      <c r="BG858" s="12">
        <f t="shared" si="482"/>
        <v>850</v>
      </c>
    </row>
    <row r="859" spans="1:59" ht="20.100000000000001" customHeight="1">
      <c r="A859" s="13">
        <f t="shared" si="481"/>
        <v>851</v>
      </c>
      <c r="B859" s="153"/>
      <c r="C859" s="33"/>
      <c r="D859" s="33"/>
      <c r="E859" s="154"/>
      <c r="F859" s="155"/>
      <c r="G859" s="156"/>
      <c r="H859" s="19" t="str">
        <f t="shared" si="483"/>
        <v/>
      </c>
      <c r="I859" s="157"/>
      <c r="J859" s="19" t="str">
        <f t="shared" si="484"/>
        <v/>
      </c>
      <c r="K859" s="33"/>
      <c r="L859" s="34"/>
      <c r="M859" s="34"/>
      <c r="N859" s="19" t="str">
        <f t="shared" si="485"/>
        <v/>
      </c>
      <c r="O859" s="157"/>
      <c r="P859" s="19" t="str">
        <f t="shared" si="486"/>
        <v/>
      </c>
      <c r="Q859" s="19" t="str">
        <f t="shared" si="487"/>
        <v/>
      </c>
      <c r="R859" s="22"/>
      <c r="S859" s="33"/>
      <c r="T859" s="35" t="str">
        <f>IF(E859="","",Instructions!$B$5)</f>
        <v/>
      </c>
      <c r="U859" s="75" t="str">
        <f>IF(E859="","",Instructions!$C$5)</f>
        <v/>
      </c>
      <c r="V859" s="87" t="str">
        <f t="shared" si="488"/>
        <v/>
      </c>
      <c r="W859" s="72" t="str">
        <f>IF(E859="","",VLOOKUP(D859,Supervisors!$B$9:$F$32,5,FALSE))</f>
        <v/>
      </c>
      <c r="X859" s="72" t="str">
        <f>IF(E859="","",VLOOKUP(D859,Supervisors!$B$9:$G$32,6,FALSE))</f>
        <v/>
      </c>
      <c r="Y859" s="20" t="str">
        <f t="shared" si="489"/>
        <v/>
      </c>
      <c r="Z859" s="20" t="str">
        <f t="shared" si="490"/>
        <v/>
      </c>
      <c r="AA859" s="20" t="str">
        <f t="shared" si="491"/>
        <v/>
      </c>
      <c r="AB859" s="20" t="str">
        <f t="shared" si="492"/>
        <v/>
      </c>
      <c r="AC859" s="20" t="str">
        <f t="shared" si="493"/>
        <v/>
      </c>
      <c r="AD859" s="20" t="str">
        <f t="shared" si="494"/>
        <v/>
      </c>
      <c r="AE859" s="20" t="str">
        <f>IF(E859="","",SUM( INDEX( $H$9, 1) : H859))</f>
        <v/>
      </c>
      <c r="AF859" s="20" t="str">
        <f t="shared" si="495"/>
        <v/>
      </c>
      <c r="AG859" s="20" t="str">
        <f>IF(E859="","",SUM($AF$9:AF859))</f>
        <v/>
      </c>
      <c r="AH859" s="43" t="str">
        <f t="shared" si="496"/>
        <v/>
      </c>
      <c r="AI859" s="20" t="str">
        <f t="shared" si="497"/>
        <v/>
      </c>
      <c r="AJ859" s="20" t="str">
        <f t="shared" si="498"/>
        <v/>
      </c>
      <c r="AK859" s="20" t="str">
        <f t="shared" si="499"/>
        <v/>
      </c>
      <c r="AL859" s="20" t="str">
        <f>IF(E859="","",SUM( INDEX($I$9, 1) : I859))</f>
        <v/>
      </c>
      <c r="AM859" s="20" t="str">
        <f t="shared" si="500"/>
        <v/>
      </c>
      <c r="AN859" s="20" t="str">
        <f>IF(E859="","",SUM( INDEX($AM$9, 1) : AM859))</f>
        <v/>
      </c>
      <c r="AO859" s="43" t="str">
        <f t="shared" si="501"/>
        <v/>
      </c>
      <c r="AP859" s="43" t="str">
        <f t="shared" si="502"/>
        <v/>
      </c>
      <c r="AQ859" s="35" t="str">
        <f t="shared" si="503"/>
        <v/>
      </c>
      <c r="AR859" s="35" t="str">
        <f t="shared" si="504"/>
        <v/>
      </c>
      <c r="AS859" s="35" t="str">
        <f t="shared" si="505"/>
        <v/>
      </c>
      <c r="AT859" s="35" t="str">
        <f t="shared" si="506"/>
        <v/>
      </c>
      <c r="AU859" s="35" t="str">
        <f t="shared" si="507"/>
        <v/>
      </c>
      <c r="AV859" s="35" t="str">
        <f t="shared" si="508"/>
        <v/>
      </c>
      <c r="AW859" s="58" t="str">
        <f t="shared" si="509"/>
        <v/>
      </c>
      <c r="AX859" s="62" t="str">
        <f t="shared" si="510"/>
        <v/>
      </c>
      <c r="AY859" s="62" t="str">
        <f t="shared" si="511"/>
        <v/>
      </c>
      <c r="AZ859" s="62" t="str">
        <f t="shared" si="512"/>
        <v/>
      </c>
      <c r="BA859" s="62" t="str">
        <f t="shared" si="513"/>
        <v/>
      </c>
      <c r="BB859" s="62" t="str">
        <f t="shared" si="514"/>
        <v/>
      </c>
      <c r="BC859" s="62" t="str">
        <f t="shared" si="515"/>
        <v/>
      </c>
      <c r="BD859" s="69" t="str">
        <f t="shared" si="516"/>
        <v/>
      </c>
      <c r="BE859" s="69" t="str">
        <f t="shared" si="517"/>
        <v/>
      </c>
      <c r="BF859" s="69" t="str">
        <f>IF(Z859=Z860,"",SUM(AW$9:AW859)-SUM(BF$9:BF858))</f>
        <v/>
      </c>
      <c r="BG859" s="12">
        <f t="shared" si="482"/>
        <v>851</v>
      </c>
    </row>
    <row r="860" spans="1:59" ht="20.100000000000001" customHeight="1">
      <c r="A860" s="13">
        <f t="shared" si="481"/>
        <v>852</v>
      </c>
      <c r="B860" s="153"/>
      <c r="C860" s="33"/>
      <c r="D860" s="33"/>
      <c r="E860" s="154"/>
      <c r="F860" s="155"/>
      <c r="G860" s="156"/>
      <c r="H860" s="19" t="str">
        <f t="shared" si="483"/>
        <v/>
      </c>
      <c r="I860" s="157"/>
      <c r="J860" s="19" t="str">
        <f t="shared" si="484"/>
        <v/>
      </c>
      <c r="K860" s="33"/>
      <c r="L860" s="34"/>
      <c r="M860" s="34"/>
      <c r="N860" s="19" t="str">
        <f t="shared" si="485"/>
        <v/>
      </c>
      <c r="O860" s="157"/>
      <c r="P860" s="19" t="str">
        <f t="shared" si="486"/>
        <v/>
      </c>
      <c r="Q860" s="19" t="str">
        <f t="shared" si="487"/>
        <v/>
      </c>
      <c r="R860" s="22"/>
      <c r="S860" s="33"/>
      <c r="T860" s="35" t="str">
        <f>IF(E860="","",Instructions!$B$5)</f>
        <v/>
      </c>
      <c r="U860" s="75" t="str">
        <f>IF(E860="","",Instructions!$C$5)</f>
        <v/>
      </c>
      <c r="V860" s="87" t="str">
        <f t="shared" si="488"/>
        <v/>
      </c>
      <c r="W860" s="72" t="str">
        <f>IF(E860="","",VLOOKUP(D860,Supervisors!$B$9:$F$32,5,FALSE))</f>
        <v/>
      </c>
      <c r="X860" s="72" t="str">
        <f>IF(E860="","",VLOOKUP(D860,Supervisors!$B$9:$G$32,6,FALSE))</f>
        <v/>
      </c>
      <c r="Y860" s="20" t="str">
        <f t="shared" si="489"/>
        <v/>
      </c>
      <c r="Z860" s="20" t="str">
        <f t="shared" si="490"/>
        <v/>
      </c>
      <c r="AA860" s="20" t="str">
        <f t="shared" si="491"/>
        <v/>
      </c>
      <c r="AB860" s="20" t="str">
        <f t="shared" si="492"/>
        <v/>
      </c>
      <c r="AC860" s="20" t="str">
        <f t="shared" si="493"/>
        <v/>
      </c>
      <c r="AD860" s="20" t="str">
        <f t="shared" si="494"/>
        <v/>
      </c>
      <c r="AE860" s="20" t="str">
        <f>IF(E860="","",SUM( INDEX( $H$9, 1) : H860))</f>
        <v/>
      </c>
      <c r="AF860" s="20" t="str">
        <f t="shared" si="495"/>
        <v/>
      </c>
      <c r="AG860" s="20" t="str">
        <f>IF(E860="","",SUM($AF$9:AF860))</f>
        <v/>
      </c>
      <c r="AH860" s="43" t="str">
        <f t="shared" si="496"/>
        <v/>
      </c>
      <c r="AI860" s="20" t="str">
        <f t="shared" si="497"/>
        <v/>
      </c>
      <c r="AJ860" s="20" t="str">
        <f t="shared" si="498"/>
        <v/>
      </c>
      <c r="AK860" s="20" t="str">
        <f t="shared" si="499"/>
        <v/>
      </c>
      <c r="AL860" s="20" t="str">
        <f>IF(E860="","",SUM( INDEX($I$9, 1) : I860))</f>
        <v/>
      </c>
      <c r="AM860" s="20" t="str">
        <f t="shared" si="500"/>
        <v/>
      </c>
      <c r="AN860" s="20" t="str">
        <f>IF(E860="","",SUM( INDEX($AM$9, 1) : AM860))</f>
        <v/>
      </c>
      <c r="AO860" s="43" t="str">
        <f t="shared" si="501"/>
        <v/>
      </c>
      <c r="AP860" s="43" t="str">
        <f t="shared" si="502"/>
        <v/>
      </c>
      <c r="AQ860" s="35" t="str">
        <f t="shared" si="503"/>
        <v/>
      </c>
      <c r="AR860" s="35" t="str">
        <f t="shared" si="504"/>
        <v/>
      </c>
      <c r="AS860" s="35" t="str">
        <f t="shared" si="505"/>
        <v/>
      </c>
      <c r="AT860" s="35" t="str">
        <f t="shared" si="506"/>
        <v/>
      </c>
      <c r="AU860" s="35" t="str">
        <f t="shared" si="507"/>
        <v/>
      </c>
      <c r="AV860" s="35" t="str">
        <f t="shared" si="508"/>
        <v/>
      </c>
      <c r="AW860" s="58" t="str">
        <f t="shared" si="509"/>
        <v/>
      </c>
      <c r="AX860" s="62" t="str">
        <f t="shared" si="510"/>
        <v/>
      </c>
      <c r="AY860" s="62" t="str">
        <f t="shared" si="511"/>
        <v/>
      </c>
      <c r="AZ860" s="62" t="str">
        <f t="shared" si="512"/>
        <v/>
      </c>
      <c r="BA860" s="62" t="str">
        <f t="shared" si="513"/>
        <v/>
      </c>
      <c r="BB860" s="62" t="str">
        <f t="shared" si="514"/>
        <v/>
      </c>
      <c r="BC860" s="62" t="str">
        <f t="shared" si="515"/>
        <v/>
      </c>
      <c r="BD860" s="69" t="str">
        <f t="shared" si="516"/>
        <v/>
      </c>
      <c r="BE860" s="69" t="str">
        <f t="shared" si="517"/>
        <v/>
      </c>
      <c r="BF860" s="69" t="str">
        <f>IF(Z860=Z861,"",SUM(AW$9:AW860)-SUM(BF$9:BF859))</f>
        <v/>
      </c>
      <c r="BG860" s="12">
        <f t="shared" si="482"/>
        <v>852</v>
      </c>
    </row>
    <row r="861" spans="1:59" ht="20.100000000000001" customHeight="1">
      <c r="A861" s="13">
        <f t="shared" si="481"/>
        <v>853</v>
      </c>
      <c r="B861" s="153"/>
      <c r="C861" s="33"/>
      <c r="D861" s="33"/>
      <c r="E861" s="154"/>
      <c r="F861" s="155"/>
      <c r="G861" s="156"/>
      <c r="H861" s="19" t="str">
        <f t="shared" si="483"/>
        <v/>
      </c>
      <c r="I861" s="157"/>
      <c r="J861" s="19" t="str">
        <f t="shared" si="484"/>
        <v/>
      </c>
      <c r="K861" s="33"/>
      <c r="L861" s="34"/>
      <c r="M861" s="34"/>
      <c r="N861" s="19" t="str">
        <f t="shared" si="485"/>
        <v/>
      </c>
      <c r="O861" s="157"/>
      <c r="P861" s="19" t="str">
        <f t="shared" si="486"/>
        <v/>
      </c>
      <c r="Q861" s="19" t="str">
        <f t="shared" si="487"/>
        <v/>
      </c>
      <c r="R861" s="22"/>
      <c r="S861" s="33"/>
      <c r="T861" s="35" t="str">
        <f>IF(E861="","",Instructions!$B$5)</f>
        <v/>
      </c>
      <c r="U861" s="75" t="str">
        <f>IF(E861="","",Instructions!$C$5)</f>
        <v/>
      </c>
      <c r="V861" s="87" t="str">
        <f t="shared" si="488"/>
        <v/>
      </c>
      <c r="W861" s="72" t="str">
        <f>IF(E861="","",VLOOKUP(D861,Supervisors!$B$9:$F$32,5,FALSE))</f>
        <v/>
      </c>
      <c r="X861" s="72" t="str">
        <f>IF(E861="","",VLOOKUP(D861,Supervisors!$B$9:$G$32,6,FALSE))</f>
        <v/>
      </c>
      <c r="Y861" s="20" t="str">
        <f t="shared" si="489"/>
        <v/>
      </c>
      <c r="Z861" s="20" t="str">
        <f t="shared" si="490"/>
        <v/>
      </c>
      <c r="AA861" s="20" t="str">
        <f t="shared" si="491"/>
        <v/>
      </c>
      <c r="AB861" s="20" t="str">
        <f t="shared" si="492"/>
        <v/>
      </c>
      <c r="AC861" s="20" t="str">
        <f t="shared" si="493"/>
        <v/>
      </c>
      <c r="AD861" s="20" t="str">
        <f t="shared" si="494"/>
        <v/>
      </c>
      <c r="AE861" s="20" t="str">
        <f>IF(E861="","",SUM( INDEX( $H$9, 1) : H861))</f>
        <v/>
      </c>
      <c r="AF861" s="20" t="str">
        <f t="shared" si="495"/>
        <v/>
      </c>
      <c r="AG861" s="20" t="str">
        <f>IF(E861="","",SUM($AF$9:AF861))</f>
        <v/>
      </c>
      <c r="AH861" s="43" t="str">
        <f t="shared" si="496"/>
        <v/>
      </c>
      <c r="AI861" s="20" t="str">
        <f t="shared" si="497"/>
        <v/>
      </c>
      <c r="AJ861" s="20" t="str">
        <f t="shared" si="498"/>
        <v/>
      </c>
      <c r="AK861" s="20" t="str">
        <f t="shared" si="499"/>
        <v/>
      </c>
      <c r="AL861" s="20" t="str">
        <f>IF(E861="","",SUM( INDEX($I$9, 1) : I861))</f>
        <v/>
      </c>
      <c r="AM861" s="20" t="str">
        <f t="shared" si="500"/>
        <v/>
      </c>
      <c r="AN861" s="20" t="str">
        <f>IF(E861="","",SUM( INDEX($AM$9, 1) : AM861))</f>
        <v/>
      </c>
      <c r="AO861" s="43" t="str">
        <f t="shared" si="501"/>
        <v/>
      </c>
      <c r="AP861" s="43" t="str">
        <f t="shared" si="502"/>
        <v/>
      </c>
      <c r="AQ861" s="35" t="str">
        <f t="shared" si="503"/>
        <v/>
      </c>
      <c r="AR861" s="35" t="str">
        <f t="shared" si="504"/>
        <v/>
      </c>
      <c r="AS861" s="35" t="str">
        <f t="shared" si="505"/>
        <v/>
      </c>
      <c r="AT861" s="35" t="str">
        <f t="shared" si="506"/>
        <v/>
      </c>
      <c r="AU861" s="35" t="str">
        <f t="shared" si="507"/>
        <v/>
      </c>
      <c r="AV861" s="35" t="str">
        <f t="shared" si="508"/>
        <v/>
      </c>
      <c r="AW861" s="58" t="str">
        <f t="shared" si="509"/>
        <v/>
      </c>
      <c r="AX861" s="62" t="str">
        <f t="shared" si="510"/>
        <v/>
      </c>
      <c r="AY861" s="62" t="str">
        <f t="shared" si="511"/>
        <v/>
      </c>
      <c r="AZ861" s="62" t="str">
        <f t="shared" si="512"/>
        <v/>
      </c>
      <c r="BA861" s="62" t="str">
        <f t="shared" si="513"/>
        <v/>
      </c>
      <c r="BB861" s="62" t="str">
        <f t="shared" si="514"/>
        <v/>
      </c>
      <c r="BC861" s="62" t="str">
        <f t="shared" si="515"/>
        <v/>
      </c>
      <c r="BD861" s="69" t="str">
        <f t="shared" si="516"/>
        <v/>
      </c>
      <c r="BE861" s="69" t="str">
        <f t="shared" si="517"/>
        <v/>
      </c>
      <c r="BF861" s="69" t="str">
        <f>IF(Z861=Z862,"",SUM(AW$9:AW861)-SUM(BF$9:BF860))</f>
        <v/>
      </c>
      <c r="BG861" s="12">
        <f t="shared" si="482"/>
        <v>853</v>
      </c>
    </row>
    <row r="862" spans="1:59" ht="20.100000000000001" customHeight="1">
      <c r="A862" s="13">
        <f t="shared" si="481"/>
        <v>854</v>
      </c>
      <c r="B862" s="153"/>
      <c r="C862" s="33"/>
      <c r="D862" s="33"/>
      <c r="E862" s="154"/>
      <c r="F862" s="155"/>
      <c r="G862" s="156"/>
      <c r="H862" s="19" t="str">
        <f t="shared" si="483"/>
        <v/>
      </c>
      <c r="I862" s="157"/>
      <c r="J862" s="19" t="str">
        <f t="shared" si="484"/>
        <v/>
      </c>
      <c r="K862" s="33"/>
      <c r="L862" s="34"/>
      <c r="M862" s="34"/>
      <c r="N862" s="19" t="str">
        <f t="shared" si="485"/>
        <v/>
      </c>
      <c r="O862" s="157"/>
      <c r="P862" s="19" t="str">
        <f t="shared" si="486"/>
        <v/>
      </c>
      <c r="Q862" s="19" t="str">
        <f t="shared" si="487"/>
        <v/>
      </c>
      <c r="R862" s="22"/>
      <c r="S862" s="33"/>
      <c r="T862" s="35" t="str">
        <f>IF(E862="","",Instructions!$B$5)</f>
        <v/>
      </c>
      <c r="U862" s="75" t="str">
        <f>IF(E862="","",Instructions!$C$5)</f>
        <v/>
      </c>
      <c r="V862" s="87" t="str">
        <f t="shared" si="488"/>
        <v/>
      </c>
      <c r="W862" s="72" t="str">
        <f>IF(E862="","",VLOOKUP(D862,Supervisors!$B$9:$F$32,5,FALSE))</f>
        <v/>
      </c>
      <c r="X862" s="72" t="str">
        <f>IF(E862="","",VLOOKUP(D862,Supervisors!$B$9:$G$32,6,FALSE))</f>
        <v/>
      </c>
      <c r="Y862" s="20" t="str">
        <f t="shared" si="489"/>
        <v/>
      </c>
      <c r="Z862" s="20" t="str">
        <f t="shared" si="490"/>
        <v/>
      </c>
      <c r="AA862" s="20" t="str">
        <f t="shared" si="491"/>
        <v/>
      </c>
      <c r="AB862" s="20" t="str">
        <f t="shared" si="492"/>
        <v/>
      </c>
      <c r="AC862" s="20" t="str">
        <f t="shared" si="493"/>
        <v/>
      </c>
      <c r="AD862" s="20" t="str">
        <f t="shared" si="494"/>
        <v/>
      </c>
      <c r="AE862" s="20" t="str">
        <f>IF(E862="","",SUM( INDEX( $H$9, 1) : H862))</f>
        <v/>
      </c>
      <c r="AF862" s="20" t="str">
        <f t="shared" si="495"/>
        <v/>
      </c>
      <c r="AG862" s="20" t="str">
        <f>IF(E862="","",SUM($AF$9:AF862))</f>
        <v/>
      </c>
      <c r="AH862" s="43" t="str">
        <f t="shared" si="496"/>
        <v/>
      </c>
      <c r="AI862" s="20" t="str">
        <f t="shared" si="497"/>
        <v/>
      </c>
      <c r="AJ862" s="20" t="str">
        <f t="shared" si="498"/>
        <v/>
      </c>
      <c r="AK862" s="20" t="str">
        <f t="shared" si="499"/>
        <v/>
      </c>
      <c r="AL862" s="20" t="str">
        <f>IF(E862="","",SUM( INDEX($I$9, 1) : I862))</f>
        <v/>
      </c>
      <c r="AM862" s="20" t="str">
        <f t="shared" si="500"/>
        <v/>
      </c>
      <c r="AN862" s="20" t="str">
        <f>IF(E862="","",SUM( INDEX($AM$9, 1) : AM862))</f>
        <v/>
      </c>
      <c r="AO862" s="43" t="str">
        <f t="shared" si="501"/>
        <v/>
      </c>
      <c r="AP862" s="43" t="str">
        <f t="shared" si="502"/>
        <v/>
      </c>
      <c r="AQ862" s="35" t="str">
        <f t="shared" si="503"/>
        <v/>
      </c>
      <c r="AR862" s="35" t="str">
        <f t="shared" si="504"/>
        <v/>
      </c>
      <c r="AS862" s="35" t="str">
        <f t="shared" si="505"/>
        <v/>
      </c>
      <c r="AT862" s="35" t="str">
        <f t="shared" si="506"/>
        <v/>
      </c>
      <c r="AU862" s="35" t="str">
        <f t="shared" si="507"/>
        <v/>
      </c>
      <c r="AV862" s="35" t="str">
        <f t="shared" si="508"/>
        <v/>
      </c>
      <c r="AW862" s="58" t="str">
        <f t="shared" si="509"/>
        <v/>
      </c>
      <c r="AX862" s="62" t="str">
        <f t="shared" si="510"/>
        <v/>
      </c>
      <c r="AY862" s="62" t="str">
        <f t="shared" si="511"/>
        <v/>
      </c>
      <c r="AZ862" s="62" t="str">
        <f t="shared" si="512"/>
        <v/>
      </c>
      <c r="BA862" s="62" t="str">
        <f t="shared" si="513"/>
        <v/>
      </c>
      <c r="BB862" s="62" t="str">
        <f t="shared" si="514"/>
        <v/>
      </c>
      <c r="BC862" s="62" t="str">
        <f t="shared" si="515"/>
        <v/>
      </c>
      <c r="BD862" s="69" t="str">
        <f t="shared" si="516"/>
        <v/>
      </c>
      <c r="BE862" s="69" t="str">
        <f t="shared" si="517"/>
        <v/>
      </c>
      <c r="BF862" s="69" t="str">
        <f>IF(Z862=Z863,"",SUM(AW$9:AW862)-SUM(BF$9:BF861))</f>
        <v/>
      </c>
      <c r="BG862" s="12">
        <f t="shared" si="482"/>
        <v>854</v>
      </c>
    </row>
    <row r="863" spans="1:59" ht="20.100000000000001" customHeight="1">
      <c r="A863" s="13">
        <f t="shared" si="481"/>
        <v>855</v>
      </c>
      <c r="B863" s="153"/>
      <c r="C863" s="33"/>
      <c r="D863" s="33"/>
      <c r="E863" s="154"/>
      <c r="F863" s="155"/>
      <c r="G863" s="156"/>
      <c r="H863" s="19" t="str">
        <f t="shared" si="483"/>
        <v/>
      </c>
      <c r="I863" s="157"/>
      <c r="J863" s="19" t="str">
        <f t="shared" si="484"/>
        <v/>
      </c>
      <c r="K863" s="33"/>
      <c r="L863" s="34"/>
      <c r="M863" s="34"/>
      <c r="N863" s="19" t="str">
        <f t="shared" si="485"/>
        <v/>
      </c>
      <c r="O863" s="157"/>
      <c r="P863" s="19" t="str">
        <f t="shared" si="486"/>
        <v/>
      </c>
      <c r="Q863" s="19" t="str">
        <f t="shared" si="487"/>
        <v/>
      </c>
      <c r="R863" s="22"/>
      <c r="S863" s="33"/>
      <c r="T863" s="35" t="str">
        <f>IF(E863="","",Instructions!$B$5)</f>
        <v/>
      </c>
      <c r="U863" s="75" t="str">
        <f>IF(E863="","",Instructions!$C$5)</f>
        <v/>
      </c>
      <c r="V863" s="87" t="str">
        <f t="shared" si="488"/>
        <v/>
      </c>
      <c r="W863" s="72" t="str">
        <f>IF(E863="","",VLOOKUP(D863,Supervisors!$B$9:$F$32,5,FALSE))</f>
        <v/>
      </c>
      <c r="X863" s="72" t="str">
        <f>IF(E863="","",VLOOKUP(D863,Supervisors!$B$9:$G$32,6,FALSE))</f>
        <v/>
      </c>
      <c r="Y863" s="20" t="str">
        <f t="shared" si="489"/>
        <v/>
      </c>
      <c r="Z863" s="20" t="str">
        <f t="shared" si="490"/>
        <v/>
      </c>
      <c r="AA863" s="20" t="str">
        <f t="shared" si="491"/>
        <v/>
      </c>
      <c r="AB863" s="20" t="str">
        <f t="shared" si="492"/>
        <v/>
      </c>
      <c r="AC863" s="20" t="str">
        <f t="shared" si="493"/>
        <v/>
      </c>
      <c r="AD863" s="20" t="str">
        <f t="shared" si="494"/>
        <v/>
      </c>
      <c r="AE863" s="20" t="str">
        <f>IF(E863="","",SUM( INDEX( $H$9, 1) : H863))</f>
        <v/>
      </c>
      <c r="AF863" s="20" t="str">
        <f t="shared" si="495"/>
        <v/>
      </c>
      <c r="AG863" s="20" t="str">
        <f>IF(E863="","",SUM($AF$9:AF863))</f>
        <v/>
      </c>
      <c r="AH863" s="43" t="str">
        <f t="shared" si="496"/>
        <v/>
      </c>
      <c r="AI863" s="20" t="str">
        <f t="shared" si="497"/>
        <v/>
      </c>
      <c r="AJ863" s="20" t="str">
        <f t="shared" si="498"/>
        <v/>
      </c>
      <c r="AK863" s="20" t="str">
        <f t="shared" si="499"/>
        <v/>
      </c>
      <c r="AL863" s="20" t="str">
        <f>IF(E863="","",SUM( INDEX($I$9, 1) : I863))</f>
        <v/>
      </c>
      <c r="AM863" s="20" t="str">
        <f t="shared" si="500"/>
        <v/>
      </c>
      <c r="AN863" s="20" t="str">
        <f>IF(E863="","",SUM( INDEX($AM$9, 1) : AM863))</f>
        <v/>
      </c>
      <c r="AO863" s="43" t="str">
        <f t="shared" si="501"/>
        <v/>
      </c>
      <c r="AP863" s="43" t="str">
        <f t="shared" si="502"/>
        <v/>
      </c>
      <c r="AQ863" s="35" t="str">
        <f t="shared" si="503"/>
        <v/>
      </c>
      <c r="AR863" s="35" t="str">
        <f t="shared" si="504"/>
        <v/>
      </c>
      <c r="AS863" s="35" t="str">
        <f t="shared" si="505"/>
        <v/>
      </c>
      <c r="AT863" s="35" t="str">
        <f t="shared" si="506"/>
        <v/>
      </c>
      <c r="AU863" s="35" t="str">
        <f t="shared" si="507"/>
        <v/>
      </c>
      <c r="AV863" s="35" t="str">
        <f t="shared" si="508"/>
        <v/>
      </c>
      <c r="AW863" s="58" t="str">
        <f t="shared" si="509"/>
        <v/>
      </c>
      <c r="AX863" s="62" t="str">
        <f t="shared" si="510"/>
        <v/>
      </c>
      <c r="AY863" s="62" t="str">
        <f t="shared" si="511"/>
        <v/>
      </c>
      <c r="AZ863" s="62" t="str">
        <f t="shared" si="512"/>
        <v/>
      </c>
      <c r="BA863" s="62" t="str">
        <f t="shared" si="513"/>
        <v/>
      </c>
      <c r="BB863" s="62" t="str">
        <f t="shared" si="514"/>
        <v/>
      </c>
      <c r="BC863" s="62" t="str">
        <f t="shared" si="515"/>
        <v/>
      </c>
      <c r="BD863" s="69" t="str">
        <f t="shared" si="516"/>
        <v/>
      </c>
      <c r="BE863" s="69" t="str">
        <f t="shared" si="517"/>
        <v/>
      </c>
      <c r="BF863" s="69" t="str">
        <f>IF(Z863=Z864,"",SUM(AW$9:AW863)-SUM(BF$9:BF862))</f>
        <v/>
      </c>
      <c r="BG863" s="12">
        <f t="shared" si="482"/>
        <v>855</v>
      </c>
    </row>
    <row r="864" spans="1:59" ht="20.100000000000001" customHeight="1">
      <c r="A864" s="13">
        <f t="shared" si="481"/>
        <v>856</v>
      </c>
      <c r="B864" s="153"/>
      <c r="C864" s="33"/>
      <c r="D864" s="33"/>
      <c r="E864" s="154"/>
      <c r="F864" s="155"/>
      <c r="G864" s="156"/>
      <c r="H864" s="19" t="str">
        <f t="shared" si="483"/>
        <v/>
      </c>
      <c r="I864" s="157"/>
      <c r="J864" s="19" t="str">
        <f t="shared" si="484"/>
        <v/>
      </c>
      <c r="K864" s="33"/>
      <c r="L864" s="34"/>
      <c r="M864" s="34"/>
      <c r="N864" s="19" t="str">
        <f t="shared" si="485"/>
        <v/>
      </c>
      <c r="O864" s="157"/>
      <c r="P864" s="19" t="str">
        <f t="shared" si="486"/>
        <v/>
      </c>
      <c r="Q864" s="19" t="str">
        <f t="shared" si="487"/>
        <v/>
      </c>
      <c r="R864" s="22"/>
      <c r="S864" s="33"/>
      <c r="T864" s="35" t="str">
        <f>IF(E864="","",Instructions!$B$5)</f>
        <v/>
      </c>
      <c r="U864" s="75" t="str">
        <f>IF(E864="","",Instructions!$C$5)</f>
        <v/>
      </c>
      <c r="V864" s="87" t="str">
        <f t="shared" si="488"/>
        <v/>
      </c>
      <c r="W864" s="72" t="str">
        <f>IF(E864="","",VLOOKUP(D864,Supervisors!$B$9:$F$32,5,FALSE))</f>
        <v/>
      </c>
      <c r="X864" s="72" t="str">
        <f>IF(E864="","",VLOOKUP(D864,Supervisors!$B$9:$G$32,6,FALSE))</f>
        <v/>
      </c>
      <c r="Y864" s="20" t="str">
        <f t="shared" si="489"/>
        <v/>
      </c>
      <c r="Z864" s="20" t="str">
        <f t="shared" si="490"/>
        <v/>
      </c>
      <c r="AA864" s="20" t="str">
        <f t="shared" si="491"/>
        <v/>
      </c>
      <c r="AB864" s="20" t="str">
        <f t="shared" si="492"/>
        <v/>
      </c>
      <c r="AC864" s="20" t="str">
        <f t="shared" si="493"/>
        <v/>
      </c>
      <c r="AD864" s="20" t="str">
        <f t="shared" si="494"/>
        <v/>
      </c>
      <c r="AE864" s="20" t="str">
        <f>IF(E864="","",SUM( INDEX( $H$9, 1) : H864))</f>
        <v/>
      </c>
      <c r="AF864" s="20" t="str">
        <f t="shared" si="495"/>
        <v/>
      </c>
      <c r="AG864" s="20" t="str">
        <f>IF(E864="","",SUM($AF$9:AF864))</f>
        <v/>
      </c>
      <c r="AH864" s="43" t="str">
        <f t="shared" si="496"/>
        <v/>
      </c>
      <c r="AI864" s="20" t="str">
        <f t="shared" si="497"/>
        <v/>
      </c>
      <c r="AJ864" s="20" t="str">
        <f t="shared" si="498"/>
        <v/>
      </c>
      <c r="AK864" s="20" t="str">
        <f t="shared" si="499"/>
        <v/>
      </c>
      <c r="AL864" s="20" t="str">
        <f>IF(E864="","",SUM( INDEX($I$9, 1) : I864))</f>
        <v/>
      </c>
      <c r="AM864" s="20" t="str">
        <f t="shared" si="500"/>
        <v/>
      </c>
      <c r="AN864" s="20" t="str">
        <f>IF(E864="","",SUM( INDEX($AM$9, 1) : AM864))</f>
        <v/>
      </c>
      <c r="AO864" s="43" t="str">
        <f t="shared" si="501"/>
        <v/>
      </c>
      <c r="AP864" s="43" t="str">
        <f t="shared" si="502"/>
        <v/>
      </c>
      <c r="AQ864" s="35" t="str">
        <f t="shared" si="503"/>
        <v/>
      </c>
      <c r="AR864" s="35" t="str">
        <f t="shared" si="504"/>
        <v/>
      </c>
      <c r="AS864" s="35" t="str">
        <f t="shared" si="505"/>
        <v/>
      </c>
      <c r="AT864" s="35" t="str">
        <f t="shared" si="506"/>
        <v/>
      </c>
      <c r="AU864" s="35" t="str">
        <f t="shared" si="507"/>
        <v/>
      </c>
      <c r="AV864" s="35" t="str">
        <f t="shared" si="508"/>
        <v/>
      </c>
      <c r="AW864" s="58" t="str">
        <f t="shared" si="509"/>
        <v/>
      </c>
      <c r="AX864" s="62" t="str">
        <f t="shared" si="510"/>
        <v/>
      </c>
      <c r="AY864" s="62" t="str">
        <f t="shared" si="511"/>
        <v/>
      </c>
      <c r="AZ864" s="62" t="str">
        <f t="shared" si="512"/>
        <v/>
      </c>
      <c r="BA864" s="62" t="str">
        <f t="shared" si="513"/>
        <v/>
      </c>
      <c r="BB864" s="62" t="str">
        <f t="shared" si="514"/>
        <v/>
      </c>
      <c r="BC864" s="62" t="str">
        <f t="shared" si="515"/>
        <v/>
      </c>
      <c r="BD864" s="69" t="str">
        <f t="shared" si="516"/>
        <v/>
      </c>
      <c r="BE864" s="69" t="str">
        <f t="shared" si="517"/>
        <v/>
      </c>
      <c r="BF864" s="69" t="str">
        <f>IF(Z864=Z865,"",SUM(AW$9:AW864)-SUM(BF$9:BF863))</f>
        <v/>
      </c>
      <c r="BG864" s="12">
        <f t="shared" si="482"/>
        <v>856</v>
      </c>
    </row>
    <row r="865" spans="1:59" ht="20.100000000000001" customHeight="1">
      <c r="A865" s="13">
        <f t="shared" si="481"/>
        <v>857</v>
      </c>
      <c r="B865" s="153"/>
      <c r="C865" s="33"/>
      <c r="D865" s="33"/>
      <c r="E865" s="154"/>
      <c r="F865" s="155"/>
      <c r="G865" s="156"/>
      <c r="H865" s="19" t="str">
        <f t="shared" si="483"/>
        <v/>
      </c>
      <c r="I865" s="157"/>
      <c r="J865" s="19" t="str">
        <f t="shared" si="484"/>
        <v/>
      </c>
      <c r="K865" s="33"/>
      <c r="L865" s="34"/>
      <c r="M865" s="34"/>
      <c r="N865" s="19" t="str">
        <f t="shared" si="485"/>
        <v/>
      </c>
      <c r="O865" s="157"/>
      <c r="P865" s="19" t="str">
        <f t="shared" si="486"/>
        <v/>
      </c>
      <c r="Q865" s="19" t="str">
        <f t="shared" si="487"/>
        <v/>
      </c>
      <c r="R865" s="22"/>
      <c r="S865" s="33"/>
      <c r="T865" s="35" t="str">
        <f>IF(E865="","",Instructions!$B$5)</f>
        <v/>
      </c>
      <c r="U865" s="75" t="str">
        <f>IF(E865="","",Instructions!$C$5)</f>
        <v/>
      </c>
      <c r="V865" s="87" t="str">
        <f t="shared" si="488"/>
        <v/>
      </c>
      <c r="W865" s="72" t="str">
        <f>IF(E865="","",VLOOKUP(D865,Supervisors!$B$9:$F$32,5,FALSE))</f>
        <v/>
      </c>
      <c r="X865" s="72" t="str">
        <f>IF(E865="","",VLOOKUP(D865,Supervisors!$B$9:$G$32,6,FALSE))</f>
        <v/>
      </c>
      <c r="Y865" s="20" t="str">
        <f t="shared" si="489"/>
        <v/>
      </c>
      <c r="Z865" s="20" t="str">
        <f t="shared" si="490"/>
        <v/>
      </c>
      <c r="AA865" s="20" t="str">
        <f t="shared" si="491"/>
        <v/>
      </c>
      <c r="AB865" s="20" t="str">
        <f t="shared" si="492"/>
        <v/>
      </c>
      <c r="AC865" s="20" t="str">
        <f t="shared" si="493"/>
        <v/>
      </c>
      <c r="AD865" s="20" t="str">
        <f t="shared" si="494"/>
        <v/>
      </c>
      <c r="AE865" s="20" t="str">
        <f>IF(E865="","",SUM( INDEX( $H$9, 1) : H865))</f>
        <v/>
      </c>
      <c r="AF865" s="20" t="str">
        <f t="shared" si="495"/>
        <v/>
      </c>
      <c r="AG865" s="20" t="str">
        <f>IF(E865="","",SUM($AF$9:AF865))</f>
        <v/>
      </c>
      <c r="AH865" s="43" t="str">
        <f t="shared" si="496"/>
        <v/>
      </c>
      <c r="AI865" s="20" t="str">
        <f t="shared" si="497"/>
        <v/>
      </c>
      <c r="AJ865" s="20" t="str">
        <f t="shared" si="498"/>
        <v/>
      </c>
      <c r="AK865" s="20" t="str">
        <f t="shared" si="499"/>
        <v/>
      </c>
      <c r="AL865" s="20" t="str">
        <f>IF(E865="","",SUM( INDEX($I$9, 1) : I865))</f>
        <v/>
      </c>
      <c r="AM865" s="20" t="str">
        <f t="shared" si="500"/>
        <v/>
      </c>
      <c r="AN865" s="20" t="str">
        <f>IF(E865="","",SUM( INDEX($AM$9, 1) : AM865))</f>
        <v/>
      </c>
      <c r="AO865" s="43" t="str">
        <f t="shared" si="501"/>
        <v/>
      </c>
      <c r="AP865" s="43" t="str">
        <f t="shared" si="502"/>
        <v/>
      </c>
      <c r="AQ865" s="35" t="str">
        <f t="shared" si="503"/>
        <v/>
      </c>
      <c r="AR865" s="35" t="str">
        <f t="shared" si="504"/>
        <v/>
      </c>
      <c r="AS865" s="35" t="str">
        <f t="shared" si="505"/>
        <v/>
      </c>
      <c r="AT865" s="35" t="str">
        <f t="shared" si="506"/>
        <v/>
      </c>
      <c r="AU865" s="35" t="str">
        <f t="shared" si="507"/>
        <v/>
      </c>
      <c r="AV865" s="35" t="str">
        <f t="shared" si="508"/>
        <v/>
      </c>
      <c r="AW865" s="58" t="str">
        <f t="shared" si="509"/>
        <v/>
      </c>
      <c r="AX865" s="62" t="str">
        <f t="shared" si="510"/>
        <v/>
      </c>
      <c r="AY865" s="62" t="str">
        <f t="shared" si="511"/>
        <v/>
      </c>
      <c r="AZ865" s="62" t="str">
        <f t="shared" si="512"/>
        <v/>
      </c>
      <c r="BA865" s="62" t="str">
        <f t="shared" si="513"/>
        <v/>
      </c>
      <c r="BB865" s="62" t="str">
        <f t="shared" si="514"/>
        <v/>
      </c>
      <c r="BC865" s="62" t="str">
        <f t="shared" si="515"/>
        <v/>
      </c>
      <c r="BD865" s="69" t="str">
        <f t="shared" si="516"/>
        <v/>
      </c>
      <c r="BE865" s="69" t="str">
        <f t="shared" si="517"/>
        <v/>
      </c>
      <c r="BF865" s="69" t="str">
        <f>IF(Z865=Z866,"",SUM(AW$9:AW865)-SUM(BF$9:BF864))</f>
        <v/>
      </c>
      <c r="BG865" s="12">
        <f t="shared" si="482"/>
        <v>857</v>
      </c>
    </row>
    <row r="866" spans="1:59" ht="20.100000000000001" customHeight="1">
      <c r="A866" s="13">
        <f t="shared" ref="A866:A929" si="518">ROW()-8</f>
        <v>858</v>
      </c>
      <c r="B866" s="153"/>
      <c r="C866" s="33"/>
      <c r="D866" s="33"/>
      <c r="E866" s="154"/>
      <c r="F866" s="155"/>
      <c r="G866" s="156"/>
      <c r="H866" s="19" t="str">
        <f t="shared" si="483"/>
        <v/>
      </c>
      <c r="I866" s="157"/>
      <c r="J866" s="19" t="str">
        <f t="shared" si="484"/>
        <v/>
      </c>
      <c r="K866" s="33"/>
      <c r="L866" s="34"/>
      <c r="M866" s="34"/>
      <c r="N866" s="19" t="str">
        <f t="shared" si="485"/>
        <v/>
      </c>
      <c r="O866" s="157"/>
      <c r="P866" s="19" t="str">
        <f t="shared" si="486"/>
        <v/>
      </c>
      <c r="Q866" s="19" t="str">
        <f t="shared" si="487"/>
        <v/>
      </c>
      <c r="R866" s="22"/>
      <c r="S866" s="33"/>
      <c r="T866" s="35" t="str">
        <f>IF(E866="","",Instructions!$B$5)</f>
        <v/>
      </c>
      <c r="U866" s="75" t="str">
        <f>IF(E866="","",Instructions!$C$5)</f>
        <v/>
      </c>
      <c r="V866" s="87" t="str">
        <f t="shared" si="488"/>
        <v/>
      </c>
      <c r="W866" s="72" t="str">
        <f>IF(E866="","",VLOOKUP(D866,Supervisors!$B$9:$F$32,5,FALSE))</f>
        <v/>
      </c>
      <c r="X866" s="72" t="str">
        <f>IF(E866="","",VLOOKUP(D866,Supervisors!$B$9:$G$32,6,FALSE))</f>
        <v/>
      </c>
      <c r="Y866" s="20" t="str">
        <f t="shared" si="489"/>
        <v/>
      </c>
      <c r="Z866" s="20" t="str">
        <f t="shared" si="490"/>
        <v/>
      </c>
      <c r="AA866" s="20" t="str">
        <f t="shared" si="491"/>
        <v/>
      </c>
      <c r="AB866" s="20" t="str">
        <f t="shared" si="492"/>
        <v/>
      </c>
      <c r="AC866" s="20" t="str">
        <f t="shared" si="493"/>
        <v/>
      </c>
      <c r="AD866" s="20" t="str">
        <f t="shared" si="494"/>
        <v/>
      </c>
      <c r="AE866" s="20" t="str">
        <f>IF(E866="","",SUM( INDEX( $H$9, 1) : H866))</f>
        <v/>
      </c>
      <c r="AF866" s="20" t="str">
        <f t="shared" si="495"/>
        <v/>
      </c>
      <c r="AG866" s="20" t="str">
        <f>IF(E866="","",SUM($AF$9:AF866))</f>
        <v/>
      </c>
      <c r="AH866" s="43" t="str">
        <f t="shared" si="496"/>
        <v/>
      </c>
      <c r="AI866" s="20" t="str">
        <f t="shared" si="497"/>
        <v/>
      </c>
      <c r="AJ866" s="20" t="str">
        <f t="shared" si="498"/>
        <v/>
      </c>
      <c r="AK866" s="20" t="str">
        <f t="shared" si="499"/>
        <v/>
      </c>
      <c r="AL866" s="20" t="str">
        <f>IF(E866="","",SUM( INDEX($I$9, 1) : I866))</f>
        <v/>
      </c>
      <c r="AM866" s="20" t="str">
        <f t="shared" si="500"/>
        <v/>
      </c>
      <c r="AN866" s="20" t="str">
        <f>IF(E866="","",SUM( INDEX($AM$9, 1) : AM866))</f>
        <v/>
      </c>
      <c r="AO866" s="43" t="str">
        <f t="shared" si="501"/>
        <v/>
      </c>
      <c r="AP866" s="43" t="str">
        <f t="shared" si="502"/>
        <v/>
      </c>
      <c r="AQ866" s="35" t="str">
        <f t="shared" si="503"/>
        <v/>
      </c>
      <c r="AR866" s="35" t="str">
        <f t="shared" si="504"/>
        <v/>
      </c>
      <c r="AS866" s="35" t="str">
        <f t="shared" si="505"/>
        <v/>
      </c>
      <c r="AT866" s="35" t="str">
        <f t="shared" si="506"/>
        <v/>
      </c>
      <c r="AU866" s="35" t="str">
        <f t="shared" si="507"/>
        <v/>
      </c>
      <c r="AV866" s="35" t="str">
        <f t="shared" si="508"/>
        <v/>
      </c>
      <c r="AW866" s="58" t="str">
        <f t="shared" si="509"/>
        <v/>
      </c>
      <c r="AX866" s="62" t="str">
        <f t="shared" si="510"/>
        <v/>
      </c>
      <c r="AY866" s="62" t="str">
        <f t="shared" si="511"/>
        <v/>
      </c>
      <c r="AZ866" s="62" t="str">
        <f t="shared" si="512"/>
        <v/>
      </c>
      <c r="BA866" s="62" t="str">
        <f t="shared" si="513"/>
        <v/>
      </c>
      <c r="BB866" s="62" t="str">
        <f t="shared" si="514"/>
        <v/>
      </c>
      <c r="BC866" s="62" t="str">
        <f t="shared" si="515"/>
        <v/>
      </c>
      <c r="BD866" s="69" t="str">
        <f t="shared" si="516"/>
        <v/>
      </c>
      <c r="BE866" s="69" t="str">
        <f t="shared" si="517"/>
        <v/>
      </c>
      <c r="BF866" s="69" t="str">
        <f>IF(Z866=Z867,"",SUM(AW$9:AW866)-SUM(BF$9:BF865))</f>
        <v/>
      </c>
      <c r="BG866" s="12">
        <f t="shared" ref="BG866:BG929" si="519">ROW()-8</f>
        <v>858</v>
      </c>
    </row>
    <row r="867" spans="1:59" ht="20.100000000000001" customHeight="1">
      <c r="A867" s="13">
        <f t="shared" si="518"/>
        <v>859</v>
      </c>
      <c r="B867" s="153"/>
      <c r="C867" s="33"/>
      <c r="D867" s="33"/>
      <c r="E867" s="154"/>
      <c r="F867" s="155"/>
      <c r="G867" s="156"/>
      <c r="H867" s="19" t="str">
        <f t="shared" si="483"/>
        <v/>
      </c>
      <c r="I867" s="157"/>
      <c r="J867" s="19" t="str">
        <f t="shared" si="484"/>
        <v/>
      </c>
      <c r="K867" s="33"/>
      <c r="L867" s="34"/>
      <c r="M867" s="34"/>
      <c r="N867" s="19" t="str">
        <f t="shared" si="485"/>
        <v/>
      </c>
      <c r="O867" s="157"/>
      <c r="P867" s="19" t="str">
        <f t="shared" si="486"/>
        <v/>
      </c>
      <c r="Q867" s="19" t="str">
        <f t="shared" si="487"/>
        <v/>
      </c>
      <c r="R867" s="22"/>
      <c r="S867" s="33"/>
      <c r="T867" s="35" t="str">
        <f>IF(E867="","",Instructions!$B$5)</f>
        <v/>
      </c>
      <c r="U867" s="75" t="str">
        <f>IF(E867="","",Instructions!$C$5)</f>
        <v/>
      </c>
      <c r="V867" s="87" t="str">
        <f t="shared" si="488"/>
        <v/>
      </c>
      <c r="W867" s="72" t="str">
        <f>IF(E867="","",VLOOKUP(D867,Supervisors!$B$9:$F$32,5,FALSE))</f>
        <v/>
      </c>
      <c r="X867" s="72" t="str">
        <f>IF(E867="","",VLOOKUP(D867,Supervisors!$B$9:$G$32,6,FALSE))</f>
        <v/>
      </c>
      <c r="Y867" s="20" t="str">
        <f t="shared" si="489"/>
        <v/>
      </c>
      <c r="Z867" s="20" t="str">
        <f t="shared" si="490"/>
        <v/>
      </c>
      <c r="AA867" s="20" t="str">
        <f t="shared" si="491"/>
        <v/>
      </c>
      <c r="AB867" s="20" t="str">
        <f t="shared" si="492"/>
        <v/>
      </c>
      <c r="AC867" s="20" t="str">
        <f t="shared" si="493"/>
        <v/>
      </c>
      <c r="AD867" s="20" t="str">
        <f t="shared" si="494"/>
        <v/>
      </c>
      <c r="AE867" s="20" t="str">
        <f>IF(E867="","",SUM( INDEX( $H$9, 1) : H867))</f>
        <v/>
      </c>
      <c r="AF867" s="20" t="str">
        <f t="shared" si="495"/>
        <v/>
      </c>
      <c r="AG867" s="20" t="str">
        <f>IF(E867="","",SUM($AF$9:AF867))</f>
        <v/>
      </c>
      <c r="AH867" s="43" t="str">
        <f t="shared" si="496"/>
        <v/>
      </c>
      <c r="AI867" s="20" t="str">
        <f t="shared" si="497"/>
        <v/>
      </c>
      <c r="AJ867" s="20" t="str">
        <f t="shared" si="498"/>
        <v/>
      </c>
      <c r="AK867" s="20" t="str">
        <f t="shared" si="499"/>
        <v/>
      </c>
      <c r="AL867" s="20" t="str">
        <f>IF(E867="","",SUM( INDEX($I$9, 1) : I867))</f>
        <v/>
      </c>
      <c r="AM867" s="20" t="str">
        <f t="shared" si="500"/>
        <v/>
      </c>
      <c r="AN867" s="20" t="str">
        <f>IF(E867="","",SUM( INDEX($AM$9, 1) : AM867))</f>
        <v/>
      </c>
      <c r="AO867" s="43" t="str">
        <f t="shared" si="501"/>
        <v/>
      </c>
      <c r="AP867" s="43" t="str">
        <f t="shared" si="502"/>
        <v/>
      </c>
      <c r="AQ867" s="35" t="str">
        <f t="shared" si="503"/>
        <v/>
      </c>
      <c r="AR867" s="35" t="str">
        <f t="shared" si="504"/>
        <v/>
      </c>
      <c r="AS867" s="35" t="str">
        <f t="shared" si="505"/>
        <v/>
      </c>
      <c r="AT867" s="35" t="str">
        <f t="shared" si="506"/>
        <v/>
      </c>
      <c r="AU867" s="35" t="str">
        <f t="shared" si="507"/>
        <v/>
      </c>
      <c r="AV867" s="35" t="str">
        <f t="shared" si="508"/>
        <v/>
      </c>
      <c r="AW867" s="58" t="str">
        <f t="shared" si="509"/>
        <v/>
      </c>
      <c r="AX867" s="62" t="str">
        <f t="shared" si="510"/>
        <v/>
      </c>
      <c r="AY867" s="62" t="str">
        <f t="shared" si="511"/>
        <v/>
      </c>
      <c r="AZ867" s="62" t="str">
        <f t="shared" si="512"/>
        <v/>
      </c>
      <c r="BA867" s="62" t="str">
        <f t="shared" si="513"/>
        <v/>
      </c>
      <c r="BB867" s="62" t="str">
        <f t="shared" si="514"/>
        <v/>
      </c>
      <c r="BC867" s="62" t="str">
        <f t="shared" si="515"/>
        <v/>
      </c>
      <c r="BD867" s="69" t="str">
        <f t="shared" si="516"/>
        <v/>
      </c>
      <c r="BE867" s="69" t="str">
        <f t="shared" si="517"/>
        <v/>
      </c>
      <c r="BF867" s="69" t="str">
        <f>IF(Z867=Z868,"",SUM(AW$9:AW867)-SUM(BF$9:BF866))</f>
        <v/>
      </c>
      <c r="BG867" s="12">
        <f t="shared" si="519"/>
        <v>859</v>
      </c>
    </row>
    <row r="868" spans="1:59" ht="20.100000000000001" customHeight="1">
      <c r="A868" s="13">
        <f t="shared" si="518"/>
        <v>860</v>
      </c>
      <c r="B868" s="153"/>
      <c r="C868" s="33"/>
      <c r="D868" s="33"/>
      <c r="E868" s="154"/>
      <c r="F868" s="155"/>
      <c r="G868" s="156"/>
      <c r="H868" s="19" t="str">
        <f t="shared" si="483"/>
        <v/>
      </c>
      <c r="I868" s="157"/>
      <c r="J868" s="19" t="str">
        <f t="shared" si="484"/>
        <v/>
      </c>
      <c r="K868" s="33"/>
      <c r="L868" s="34"/>
      <c r="M868" s="34"/>
      <c r="N868" s="19" t="str">
        <f t="shared" si="485"/>
        <v/>
      </c>
      <c r="O868" s="157"/>
      <c r="P868" s="19" t="str">
        <f t="shared" si="486"/>
        <v/>
      </c>
      <c r="Q868" s="19" t="str">
        <f t="shared" si="487"/>
        <v/>
      </c>
      <c r="R868" s="22"/>
      <c r="S868" s="33"/>
      <c r="T868" s="35" t="str">
        <f>IF(E868="","",Instructions!$B$5)</f>
        <v/>
      </c>
      <c r="U868" s="75" t="str">
        <f>IF(E868="","",Instructions!$C$5)</f>
        <v/>
      </c>
      <c r="V868" s="87" t="str">
        <f t="shared" si="488"/>
        <v/>
      </c>
      <c r="W868" s="72" t="str">
        <f>IF(E868="","",VLOOKUP(D868,Supervisors!$B$9:$F$32,5,FALSE))</f>
        <v/>
      </c>
      <c r="X868" s="72" t="str">
        <f>IF(E868="","",VLOOKUP(D868,Supervisors!$B$9:$G$32,6,FALSE))</f>
        <v/>
      </c>
      <c r="Y868" s="20" t="str">
        <f t="shared" si="489"/>
        <v/>
      </c>
      <c r="Z868" s="20" t="str">
        <f t="shared" si="490"/>
        <v/>
      </c>
      <c r="AA868" s="20" t="str">
        <f t="shared" si="491"/>
        <v/>
      </c>
      <c r="AB868" s="20" t="str">
        <f t="shared" si="492"/>
        <v/>
      </c>
      <c r="AC868" s="20" t="str">
        <f t="shared" si="493"/>
        <v/>
      </c>
      <c r="AD868" s="20" t="str">
        <f t="shared" si="494"/>
        <v/>
      </c>
      <c r="AE868" s="20" t="str">
        <f>IF(E868="","",SUM( INDEX( $H$9, 1) : H868))</f>
        <v/>
      </c>
      <c r="AF868" s="20" t="str">
        <f t="shared" si="495"/>
        <v/>
      </c>
      <c r="AG868" s="20" t="str">
        <f>IF(E868="","",SUM($AF$9:AF868))</f>
        <v/>
      </c>
      <c r="AH868" s="43" t="str">
        <f t="shared" si="496"/>
        <v/>
      </c>
      <c r="AI868" s="20" t="str">
        <f t="shared" si="497"/>
        <v/>
      </c>
      <c r="AJ868" s="20" t="str">
        <f t="shared" si="498"/>
        <v/>
      </c>
      <c r="AK868" s="20" t="str">
        <f t="shared" si="499"/>
        <v/>
      </c>
      <c r="AL868" s="20" t="str">
        <f>IF(E868="","",SUM( INDEX($I$9, 1) : I868))</f>
        <v/>
      </c>
      <c r="AM868" s="20" t="str">
        <f t="shared" si="500"/>
        <v/>
      </c>
      <c r="AN868" s="20" t="str">
        <f>IF(E868="","",SUM( INDEX($AM$9, 1) : AM868))</f>
        <v/>
      </c>
      <c r="AO868" s="43" t="str">
        <f t="shared" si="501"/>
        <v/>
      </c>
      <c r="AP868" s="43" t="str">
        <f t="shared" si="502"/>
        <v/>
      </c>
      <c r="AQ868" s="35" t="str">
        <f t="shared" si="503"/>
        <v/>
      </c>
      <c r="AR868" s="35" t="str">
        <f t="shared" si="504"/>
        <v/>
      </c>
      <c r="AS868" s="35" t="str">
        <f t="shared" si="505"/>
        <v/>
      </c>
      <c r="AT868" s="35" t="str">
        <f t="shared" si="506"/>
        <v/>
      </c>
      <c r="AU868" s="35" t="str">
        <f t="shared" si="507"/>
        <v/>
      </c>
      <c r="AV868" s="35" t="str">
        <f t="shared" si="508"/>
        <v/>
      </c>
      <c r="AW868" s="58" t="str">
        <f t="shared" si="509"/>
        <v/>
      </c>
      <c r="AX868" s="62" t="str">
        <f t="shared" si="510"/>
        <v/>
      </c>
      <c r="AY868" s="62" t="str">
        <f t="shared" si="511"/>
        <v/>
      </c>
      <c r="AZ868" s="62" t="str">
        <f t="shared" si="512"/>
        <v/>
      </c>
      <c r="BA868" s="62" t="str">
        <f t="shared" si="513"/>
        <v/>
      </c>
      <c r="BB868" s="62" t="str">
        <f t="shared" si="514"/>
        <v/>
      </c>
      <c r="BC868" s="62" t="str">
        <f t="shared" si="515"/>
        <v/>
      </c>
      <c r="BD868" s="69" t="str">
        <f t="shared" si="516"/>
        <v/>
      </c>
      <c r="BE868" s="69" t="str">
        <f t="shared" si="517"/>
        <v/>
      </c>
      <c r="BF868" s="69" t="str">
        <f>IF(Z868=Z869,"",SUM(AW$9:AW868)-SUM(BF$9:BF867))</f>
        <v/>
      </c>
      <c r="BG868" s="12">
        <f t="shared" si="519"/>
        <v>860</v>
      </c>
    </row>
    <row r="869" spans="1:59" ht="20.100000000000001" customHeight="1">
      <c r="A869" s="13">
        <f t="shared" si="518"/>
        <v>861</v>
      </c>
      <c r="B869" s="153"/>
      <c r="C869" s="33"/>
      <c r="D869" s="33"/>
      <c r="E869" s="154"/>
      <c r="F869" s="155"/>
      <c r="G869" s="156"/>
      <c r="H869" s="19" t="str">
        <f t="shared" si="483"/>
        <v/>
      </c>
      <c r="I869" s="157"/>
      <c r="J869" s="19" t="str">
        <f t="shared" si="484"/>
        <v/>
      </c>
      <c r="K869" s="33"/>
      <c r="L869" s="34"/>
      <c r="M869" s="34"/>
      <c r="N869" s="19" t="str">
        <f t="shared" si="485"/>
        <v/>
      </c>
      <c r="O869" s="157"/>
      <c r="P869" s="19" t="str">
        <f t="shared" si="486"/>
        <v/>
      </c>
      <c r="Q869" s="19" t="str">
        <f t="shared" si="487"/>
        <v/>
      </c>
      <c r="R869" s="22"/>
      <c r="S869" s="33"/>
      <c r="T869" s="35" t="str">
        <f>IF(E869="","",Instructions!$B$5)</f>
        <v/>
      </c>
      <c r="U869" s="75" t="str">
        <f>IF(E869="","",Instructions!$C$5)</f>
        <v/>
      </c>
      <c r="V869" s="87" t="str">
        <f t="shared" si="488"/>
        <v/>
      </c>
      <c r="W869" s="72" t="str">
        <f>IF(E869="","",VLOOKUP(D869,Supervisors!$B$9:$F$32,5,FALSE))</f>
        <v/>
      </c>
      <c r="X869" s="72" t="str">
        <f>IF(E869="","",VLOOKUP(D869,Supervisors!$B$9:$G$32,6,FALSE))</f>
        <v/>
      </c>
      <c r="Y869" s="20" t="str">
        <f t="shared" si="489"/>
        <v/>
      </c>
      <c r="Z869" s="20" t="str">
        <f t="shared" si="490"/>
        <v/>
      </c>
      <c r="AA869" s="20" t="str">
        <f t="shared" si="491"/>
        <v/>
      </c>
      <c r="AB869" s="20" t="str">
        <f t="shared" si="492"/>
        <v/>
      </c>
      <c r="AC869" s="20" t="str">
        <f t="shared" si="493"/>
        <v/>
      </c>
      <c r="AD869" s="20" t="str">
        <f t="shared" si="494"/>
        <v/>
      </c>
      <c r="AE869" s="20" t="str">
        <f>IF(E869="","",SUM( INDEX( $H$9, 1) : H869))</f>
        <v/>
      </c>
      <c r="AF869" s="20" t="str">
        <f t="shared" si="495"/>
        <v/>
      </c>
      <c r="AG869" s="20" t="str">
        <f>IF(E869="","",SUM($AF$9:AF869))</f>
        <v/>
      </c>
      <c r="AH869" s="43" t="str">
        <f t="shared" si="496"/>
        <v/>
      </c>
      <c r="AI869" s="20" t="str">
        <f t="shared" si="497"/>
        <v/>
      </c>
      <c r="AJ869" s="20" t="str">
        <f t="shared" si="498"/>
        <v/>
      </c>
      <c r="AK869" s="20" t="str">
        <f t="shared" si="499"/>
        <v/>
      </c>
      <c r="AL869" s="20" t="str">
        <f>IF(E869="","",SUM( INDEX($I$9, 1) : I869))</f>
        <v/>
      </c>
      <c r="AM869" s="20" t="str">
        <f t="shared" si="500"/>
        <v/>
      </c>
      <c r="AN869" s="20" t="str">
        <f>IF(E869="","",SUM( INDEX($AM$9, 1) : AM869))</f>
        <v/>
      </c>
      <c r="AO869" s="43" t="str">
        <f t="shared" si="501"/>
        <v/>
      </c>
      <c r="AP869" s="43" t="str">
        <f t="shared" si="502"/>
        <v/>
      </c>
      <c r="AQ869" s="35" t="str">
        <f t="shared" si="503"/>
        <v/>
      </c>
      <c r="AR869" s="35" t="str">
        <f t="shared" si="504"/>
        <v/>
      </c>
      <c r="AS869" s="35" t="str">
        <f t="shared" si="505"/>
        <v/>
      </c>
      <c r="AT869" s="35" t="str">
        <f t="shared" si="506"/>
        <v/>
      </c>
      <c r="AU869" s="35" t="str">
        <f t="shared" si="507"/>
        <v/>
      </c>
      <c r="AV869" s="35" t="str">
        <f t="shared" si="508"/>
        <v/>
      </c>
      <c r="AW869" s="58" t="str">
        <f t="shared" si="509"/>
        <v/>
      </c>
      <c r="AX869" s="62" t="str">
        <f t="shared" si="510"/>
        <v/>
      </c>
      <c r="AY869" s="62" t="str">
        <f t="shared" si="511"/>
        <v/>
      </c>
      <c r="AZ869" s="62" t="str">
        <f t="shared" si="512"/>
        <v/>
      </c>
      <c r="BA869" s="62" t="str">
        <f t="shared" si="513"/>
        <v/>
      </c>
      <c r="BB869" s="62" t="str">
        <f t="shared" si="514"/>
        <v/>
      </c>
      <c r="BC869" s="62" t="str">
        <f t="shared" si="515"/>
        <v/>
      </c>
      <c r="BD869" s="69" t="str">
        <f t="shared" si="516"/>
        <v/>
      </c>
      <c r="BE869" s="69" t="str">
        <f t="shared" si="517"/>
        <v/>
      </c>
      <c r="BF869" s="69" t="str">
        <f>IF(Z869=Z870,"",SUM(AW$9:AW869)-SUM(BF$9:BF868))</f>
        <v/>
      </c>
      <c r="BG869" s="12">
        <f t="shared" si="519"/>
        <v>861</v>
      </c>
    </row>
    <row r="870" spans="1:59" ht="20.100000000000001" customHeight="1">
      <c r="A870" s="13">
        <f t="shared" si="518"/>
        <v>862</v>
      </c>
      <c r="B870" s="153"/>
      <c r="C870" s="33"/>
      <c r="D870" s="33"/>
      <c r="E870" s="154"/>
      <c r="F870" s="155"/>
      <c r="G870" s="156"/>
      <c r="H870" s="19" t="str">
        <f t="shared" si="483"/>
        <v/>
      </c>
      <c r="I870" s="157"/>
      <c r="J870" s="19" t="str">
        <f t="shared" si="484"/>
        <v/>
      </c>
      <c r="K870" s="33"/>
      <c r="L870" s="34"/>
      <c r="M870" s="34"/>
      <c r="N870" s="19" t="str">
        <f t="shared" si="485"/>
        <v/>
      </c>
      <c r="O870" s="157"/>
      <c r="P870" s="19" t="str">
        <f t="shared" si="486"/>
        <v/>
      </c>
      <c r="Q870" s="19" t="str">
        <f t="shared" si="487"/>
        <v/>
      </c>
      <c r="R870" s="22"/>
      <c r="S870" s="33"/>
      <c r="T870" s="35" t="str">
        <f>IF(E870="","",Instructions!$B$5)</f>
        <v/>
      </c>
      <c r="U870" s="75" t="str">
        <f>IF(E870="","",Instructions!$C$5)</f>
        <v/>
      </c>
      <c r="V870" s="87" t="str">
        <f t="shared" si="488"/>
        <v/>
      </c>
      <c r="W870" s="72" t="str">
        <f>IF(E870="","",VLOOKUP(D870,Supervisors!$B$9:$F$32,5,FALSE))</f>
        <v/>
      </c>
      <c r="X870" s="72" t="str">
        <f>IF(E870="","",VLOOKUP(D870,Supervisors!$B$9:$G$32,6,FALSE))</f>
        <v/>
      </c>
      <c r="Y870" s="20" t="str">
        <f t="shared" si="489"/>
        <v/>
      </c>
      <c r="Z870" s="20" t="str">
        <f t="shared" si="490"/>
        <v/>
      </c>
      <c r="AA870" s="20" t="str">
        <f t="shared" si="491"/>
        <v/>
      </c>
      <c r="AB870" s="20" t="str">
        <f t="shared" si="492"/>
        <v/>
      </c>
      <c r="AC870" s="20" t="str">
        <f t="shared" si="493"/>
        <v/>
      </c>
      <c r="AD870" s="20" t="str">
        <f t="shared" si="494"/>
        <v/>
      </c>
      <c r="AE870" s="20" t="str">
        <f>IF(E870="","",SUM( INDEX( $H$9, 1) : H870))</f>
        <v/>
      </c>
      <c r="AF870" s="20" t="str">
        <f t="shared" si="495"/>
        <v/>
      </c>
      <c r="AG870" s="20" t="str">
        <f>IF(E870="","",SUM($AF$9:AF870))</f>
        <v/>
      </c>
      <c r="AH870" s="43" t="str">
        <f t="shared" si="496"/>
        <v/>
      </c>
      <c r="AI870" s="20" t="str">
        <f t="shared" si="497"/>
        <v/>
      </c>
      <c r="AJ870" s="20" t="str">
        <f t="shared" si="498"/>
        <v/>
      </c>
      <c r="AK870" s="20" t="str">
        <f t="shared" si="499"/>
        <v/>
      </c>
      <c r="AL870" s="20" t="str">
        <f>IF(E870="","",SUM( INDEX($I$9, 1) : I870))</f>
        <v/>
      </c>
      <c r="AM870" s="20" t="str">
        <f t="shared" si="500"/>
        <v/>
      </c>
      <c r="AN870" s="20" t="str">
        <f>IF(E870="","",SUM( INDEX($AM$9, 1) : AM870))</f>
        <v/>
      </c>
      <c r="AO870" s="43" t="str">
        <f t="shared" si="501"/>
        <v/>
      </c>
      <c r="AP870" s="43" t="str">
        <f t="shared" si="502"/>
        <v/>
      </c>
      <c r="AQ870" s="35" t="str">
        <f t="shared" si="503"/>
        <v/>
      </c>
      <c r="AR870" s="35" t="str">
        <f t="shared" si="504"/>
        <v/>
      </c>
      <c r="AS870" s="35" t="str">
        <f t="shared" si="505"/>
        <v/>
      </c>
      <c r="AT870" s="35" t="str">
        <f t="shared" si="506"/>
        <v/>
      </c>
      <c r="AU870" s="35" t="str">
        <f t="shared" si="507"/>
        <v/>
      </c>
      <c r="AV870" s="35" t="str">
        <f t="shared" si="508"/>
        <v/>
      </c>
      <c r="AW870" s="58" t="str">
        <f t="shared" si="509"/>
        <v/>
      </c>
      <c r="AX870" s="62" t="str">
        <f t="shared" si="510"/>
        <v/>
      </c>
      <c r="AY870" s="62" t="str">
        <f t="shared" si="511"/>
        <v/>
      </c>
      <c r="AZ870" s="62" t="str">
        <f t="shared" si="512"/>
        <v/>
      </c>
      <c r="BA870" s="62" t="str">
        <f t="shared" si="513"/>
        <v/>
      </c>
      <c r="BB870" s="62" t="str">
        <f t="shared" si="514"/>
        <v/>
      </c>
      <c r="BC870" s="62" t="str">
        <f t="shared" si="515"/>
        <v/>
      </c>
      <c r="BD870" s="69" t="str">
        <f t="shared" si="516"/>
        <v/>
      </c>
      <c r="BE870" s="69" t="str">
        <f t="shared" si="517"/>
        <v/>
      </c>
      <c r="BF870" s="69" t="str">
        <f>IF(Z870=Z871,"",SUM(AW$9:AW870)-SUM(BF$9:BF869))</f>
        <v/>
      </c>
      <c r="BG870" s="12">
        <f t="shared" si="519"/>
        <v>862</v>
      </c>
    </row>
    <row r="871" spans="1:59" ht="20.100000000000001" customHeight="1">
      <c r="A871" s="13">
        <f t="shared" si="518"/>
        <v>863</v>
      </c>
      <c r="B871" s="153"/>
      <c r="C871" s="33"/>
      <c r="D871" s="33"/>
      <c r="E871" s="154"/>
      <c r="F871" s="155"/>
      <c r="G871" s="156"/>
      <c r="H871" s="19" t="str">
        <f t="shared" si="483"/>
        <v/>
      </c>
      <c r="I871" s="157"/>
      <c r="J871" s="19" t="str">
        <f t="shared" si="484"/>
        <v/>
      </c>
      <c r="K871" s="33"/>
      <c r="L871" s="34"/>
      <c r="M871" s="34"/>
      <c r="N871" s="19" t="str">
        <f t="shared" si="485"/>
        <v/>
      </c>
      <c r="O871" s="157"/>
      <c r="P871" s="19" t="str">
        <f t="shared" si="486"/>
        <v/>
      </c>
      <c r="Q871" s="19" t="str">
        <f t="shared" si="487"/>
        <v/>
      </c>
      <c r="R871" s="22"/>
      <c r="S871" s="33"/>
      <c r="T871" s="35" t="str">
        <f>IF(E871="","",Instructions!$B$5)</f>
        <v/>
      </c>
      <c r="U871" s="75" t="str">
        <f>IF(E871="","",Instructions!$C$5)</f>
        <v/>
      </c>
      <c r="V871" s="87" t="str">
        <f t="shared" si="488"/>
        <v/>
      </c>
      <c r="W871" s="72" t="str">
        <f>IF(E871="","",VLOOKUP(D871,Supervisors!$B$9:$F$32,5,FALSE))</f>
        <v/>
      </c>
      <c r="X871" s="72" t="str">
        <f>IF(E871="","",VLOOKUP(D871,Supervisors!$B$9:$G$32,6,FALSE))</f>
        <v/>
      </c>
      <c r="Y871" s="20" t="str">
        <f t="shared" si="489"/>
        <v/>
      </c>
      <c r="Z871" s="20" t="str">
        <f t="shared" si="490"/>
        <v/>
      </c>
      <c r="AA871" s="20" t="str">
        <f t="shared" si="491"/>
        <v/>
      </c>
      <c r="AB871" s="20" t="str">
        <f t="shared" si="492"/>
        <v/>
      </c>
      <c r="AC871" s="20" t="str">
        <f t="shared" si="493"/>
        <v/>
      </c>
      <c r="AD871" s="20" t="str">
        <f t="shared" si="494"/>
        <v/>
      </c>
      <c r="AE871" s="20" t="str">
        <f>IF(E871="","",SUM( INDEX( $H$9, 1) : H871))</f>
        <v/>
      </c>
      <c r="AF871" s="20" t="str">
        <f t="shared" si="495"/>
        <v/>
      </c>
      <c r="AG871" s="20" t="str">
        <f>IF(E871="","",SUM($AF$9:AF871))</f>
        <v/>
      </c>
      <c r="AH871" s="43" t="str">
        <f t="shared" si="496"/>
        <v/>
      </c>
      <c r="AI871" s="20" t="str">
        <f t="shared" si="497"/>
        <v/>
      </c>
      <c r="AJ871" s="20" t="str">
        <f t="shared" si="498"/>
        <v/>
      </c>
      <c r="AK871" s="20" t="str">
        <f t="shared" si="499"/>
        <v/>
      </c>
      <c r="AL871" s="20" t="str">
        <f>IF(E871="","",SUM( INDEX($I$9, 1) : I871))</f>
        <v/>
      </c>
      <c r="AM871" s="20" t="str">
        <f t="shared" si="500"/>
        <v/>
      </c>
      <c r="AN871" s="20" t="str">
        <f>IF(E871="","",SUM( INDEX($AM$9, 1) : AM871))</f>
        <v/>
      </c>
      <c r="AO871" s="43" t="str">
        <f t="shared" si="501"/>
        <v/>
      </c>
      <c r="AP871" s="43" t="str">
        <f t="shared" si="502"/>
        <v/>
      </c>
      <c r="AQ871" s="35" t="str">
        <f t="shared" si="503"/>
        <v/>
      </c>
      <c r="AR871" s="35" t="str">
        <f t="shared" si="504"/>
        <v/>
      </c>
      <c r="AS871" s="35" t="str">
        <f t="shared" si="505"/>
        <v/>
      </c>
      <c r="AT871" s="35" t="str">
        <f t="shared" si="506"/>
        <v/>
      </c>
      <c r="AU871" s="35" t="str">
        <f t="shared" si="507"/>
        <v/>
      </c>
      <c r="AV871" s="35" t="str">
        <f t="shared" si="508"/>
        <v/>
      </c>
      <c r="AW871" s="58" t="str">
        <f t="shared" si="509"/>
        <v/>
      </c>
      <c r="AX871" s="62" t="str">
        <f t="shared" si="510"/>
        <v/>
      </c>
      <c r="AY871" s="62" t="str">
        <f t="shared" si="511"/>
        <v/>
      </c>
      <c r="AZ871" s="62" t="str">
        <f t="shared" si="512"/>
        <v/>
      </c>
      <c r="BA871" s="62" t="str">
        <f t="shared" si="513"/>
        <v/>
      </c>
      <c r="BB871" s="62" t="str">
        <f t="shared" si="514"/>
        <v/>
      </c>
      <c r="BC871" s="62" t="str">
        <f t="shared" si="515"/>
        <v/>
      </c>
      <c r="BD871" s="69" t="str">
        <f t="shared" si="516"/>
        <v/>
      </c>
      <c r="BE871" s="69" t="str">
        <f t="shared" si="517"/>
        <v/>
      </c>
      <c r="BF871" s="69" t="str">
        <f>IF(Z871=Z872,"",SUM(AW$9:AW871)-SUM(BF$9:BF870))</f>
        <v/>
      </c>
      <c r="BG871" s="12">
        <f t="shared" si="519"/>
        <v>863</v>
      </c>
    </row>
    <row r="872" spans="1:59" ht="20.100000000000001" customHeight="1">
      <c r="A872" s="13">
        <f t="shared" si="518"/>
        <v>864</v>
      </c>
      <c r="B872" s="153"/>
      <c r="C872" s="33"/>
      <c r="D872" s="33"/>
      <c r="E872" s="154"/>
      <c r="F872" s="155"/>
      <c r="G872" s="156"/>
      <c r="H872" s="19" t="str">
        <f t="shared" si="483"/>
        <v/>
      </c>
      <c r="I872" s="157"/>
      <c r="J872" s="19" t="str">
        <f t="shared" si="484"/>
        <v/>
      </c>
      <c r="K872" s="33"/>
      <c r="L872" s="34"/>
      <c r="M872" s="34"/>
      <c r="N872" s="19" t="str">
        <f t="shared" si="485"/>
        <v/>
      </c>
      <c r="O872" s="157"/>
      <c r="P872" s="19" t="str">
        <f t="shared" si="486"/>
        <v/>
      </c>
      <c r="Q872" s="19" t="str">
        <f t="shared" si="487"/>
        <v/>
      </c>
      <c r="R872" s="22"/>
      <c r="S872" s="33"/>
      <c r="T872" s="35" t="str">
        <f>IF(E872="","",Instructions!$B$5)</f>
        <v/>
      </c>
      <c r="U872" s="75" t="str">
        <f>IF(E872="","",Instructions!$C$5)</f>
        <v/>
      </c>
      <c r="V872" s="87" t="str">
        <f t="shared" si="488"/>
        <v/>
      </c>
      <c r="W872" s="72" t="str">
        <f>IF(E872="","",VLOOKUP(D872,Supervisors!$B$9:$F$32,5,FALSE))</f>
        <v/>
      </c>
      <c r="X872" s="72" t="str">
        <f>IF(E872="","",VLOOKUP(D872,Supervisors!$B$9:$G$32,6,FALSE))</f>
        <v/>
      </c>
      <c r="Y872" s="20" t="str">
        <f t="shared" si="489"/>
        <v/>
      </c>
      <c r="Z872" s="20" t="str">
        <f t="shared" si="490"/>
        <v/>
      </c>
      <c r="AA872" s="20" t="str">
        <f t="shared" si="491"/>
        <v/>
      </c>
      <c r="AB872" s="20" t="str">
        <f t="shared" si="492"/>
        <v/>
      </c>
      <c r="AC872" s="20" t="str">
        <f t="shared" si="493"/>
        <v/>
      </c>
      <c r="AD872" s="20" t="str">
        <f t="shared" si="494"/>
        <v/>
      </c>
      <c r="AE872" s="20" t="str">
        <f>IF(E872="","",SUM( INDEX( $H$9, 1) : H872))</f>
        <v/>
      </c>
      <c r="AF872" s="20" t="str">
        <f t="shared" si="495"/>
        <v/>
      </c>
      <c r="AG872" s="20" t="str">
        <f>IF(E872="","",SUM($AF$9:AF872))</f>
        <v/>
      </c>
      <c r="AH872" s="43" t="str">
        <f t="shared" si="496"/>
        <v/>
      </c>
      <c r="AI872" s="20" t="str">
        <f t="shared" si="497"/>
        <v/>
      </c>
      <c r="AJ872" s="20" t="str">
        <f t="shared" si="498"/>
        <v/>
      </c>
      <c r="AK872" s="20" t="str">
        <f t="shared" si="499"/>
        <v/>
      </c>
      <c r="AL872" s="20" t="str">
        <f>IF(E872="","",SUM( INDEX($I$9, 1) : I872))</f>
        <v/>
      </c>
      <c r="AM872" s="20" t="str">
        <f t="shared" si="500"/>
        <v/>
      </c>
      <c r="AN872" s="20" t="str">
        <f>IF(E872="","",SUM( INDEX($AM$9, 1) : AM872))</f>
        <v/>
      </c>
      <c r="AO872" s="43" t="str">
        <f t="shared" si="501"/>
        <v/>
      </c>
      <c r="AP872" s="43" t="str">
        <f t="shared" si="502"/>
        <v/>
      </c>
      <c r="AQ872" s="35" t="str">
        <f t="shared" si="503"/>
        <v/>
      </c>
      <c r="AR872" s="35" t="str">
        <f t="shared" si="504"/>
        <v/>
      </c>
      <c r="AS872" s="35" t="str">
        <f t="shared" si="505"/>
        <v/>
      </c>
      <c r="AT872" s="35" t="str">
        <f t="shared" si="506"/>
        <v/>
      </c>
      <c r="AU872" s="35" t="str">
        <f t="shared" si="507"/>
        <v/>
      </c>
      <c r="AV872" s="35" t="str">
        <f t="shared" si="508"/>
        <v/>
      </c>
      <c r="AW872" s="58" t="str">
        <f t="shared" si="509"/>
        <v/>
      </c>
      <c r="AX872" s="62" t="str">
        <f t="shared" si="510"/>
        <v/>
      </c>
      <c r="AY872" s="62" t="str">
        <f t="shared" si="511"/>
        <v/>
      </c>
      <c r="AZ872" s="62" t="str">
        <f t="shared" si="512"/>
        <v/>
      </c>
      <c r="BA872" s="62" t="str">
        <f t="shared" si="513"/>
        <v/>
      </c>
      <c r="BB872" s="62" t="str">
        <f t="shared" si="514"/>
        <v/>
      </c>
      <c r="BC872" s="62" t="str">
        <f t="shared" si="515"/>
        <v/>
      </c>
      <c r="BD872" s="69" t="str">
        <f t="shared" si="516"/>
        <v/>
      </c>
      <c r="BE872" s="69" t="str">
        <f t="shared" si="517"/>
        <v/>
      </c>
      <c r="BF872" s="69" t="str">
        <f>IF(Z872=Z873,"",SUM(AW$9:AW872)-SUM(BF$9:BF871))</f>
        <v/>
      </c>
      <c r="BG872" s="12">
        <f t="shared" si="519"/>
        <v>864</v>
      </c>
    </row>
    <row r="873" spans="1:59" ht="20.100000000000001" customHeight="1">
      <c r="A873" s="13">
        <f t="shared" si="518"/>
        <v>865</v>
      </c>
      <c r="B873" s="153"/>
      <c r="C873" s="33"/>
      <c r="D873" s="33"/>
      <c r="E873" s="154"/>
      <c r="F873" s="155"/>
      <c r="G873" s="156"/>
      <c r="H873" s="19" t="str">
        <f t="shared" si="483"/>
        <v/>
      </c>
      <c r="I873" s="157"/>
      <c r="J873" s="19" t="str">
        <f t="shared" si="484"/>
        <v/>
      </c>
      <c r="K873" s="33"/>
      <c r="L873" s="34"/>
      <c r="M873" s="34"/>
      <c r="N873" s="19" t="str">
        <f t="shared" si="485"/>
        <v/>
      </c>
      <c r="O873" s="157"/>
      <c r="P873" s="19" t="str">
        <f t="shared" si="486"/>
        <v/>
      </c>
      <c r="Q873" s="19" t="str">
        <f t="shared" si="487"/>
        <v/>
      </c>
      <c r="R873" s="22"/>
      <c r="S873" s="33"/>
      <c r="T873" s="35" t="str">
        <f>IF(E873="","",Instructions!$B$5)</f>
        <v/>
      </c>
      <c r="U873" s="75" t="str">
        <f>IF(E873="","",Instructions!$C$5)</f>
        <v/>
      </c>
      <c r="V873" s="87" t="str">
        <f t="shared" si="488"/>
        <v/>
      </c>
      <c r="W873" s="72" t="str">
        <f>IF(E873="","",VLOOKUP(D873,Supervisors!$B$9:$F$32,5,FALSE))</f>
        <v/>
      </c>
      <c r="X873" s="72" t="str">
        <f>IF(E873="","",VLOOKUP(D873,Supervisors!$B$9:$G$32,6,FALSE))</f>
        <v/>
      </c>
      <c r="Y873" s="20" t="str">
        <f t="shared" si="489"/>
        <v/>
      </c>
      <c r="Z873" s="20" t="str">
        <f t="shared" si="490"/>
        <v/>
      </c>
      <c r="AA873" s="20" t="str">
        <f t="shared" si="491"/>
        <v/>
      </c>
      <c r="AB873" s="20" t="str">
        <f t="shared" si="492"/>
        <v/>
      </c>
      <c r="AC873" s="20" t="str">
        <f t="shared" si="493"/>
        <v/>
      </c>
      <c r="AD873" s="20" t="str">
        <f t="shared" si="494"/>
        <v/>
      </c>
      <c r="AE873" s="20" t="str">
        <f>IF(E873="","",SUM( INDEX( $H$9, 1) : H873))</f>
        <v/>
      </c>
      <c r="AF873" s="20" t="str">
        <f t="shared" si="495"/>
        <v/>
      </c>
      <c r="AG873" s="20" t="str">
        <f>IF(E873="","",SUM($AF$9:AF873))</f>
        <v/>
      </c>
      <c r="AH873" s="43" t="str">
        <f t="shared" si="496"/>
        <v/>
      </c>
      <c r="AI873" s="20" t="str">
        <f t="shared" si="497"/>
        <v/>
      </c>
      <c r="AJ873" s="20" t="str">
        <f t="shared" si="498"/>
        <v/>
      </c>
      <c r="AK873" s="20" t="str">
        <f t="shared" si="499"/>
        <v/>
      </c>
      <c r="AL873" s="20" t="str">
        <f>IF(E873="","",SUM( INDEX($I$9, 1) : I873))</f>
        <v/>
      </c>
      <c r="AM873" s="20" t="str">
        <f t="shared" si="500"/>
        <v/>
      </c>
      <c r="AN873" s="20" t="str">
        <f>IF(E873="","",SUM( INDEX($AM$9, 1) : AM873))</f>
        <v/>
      </c>
      <c r="AO873" s="43" t="str">
        <f t="shared" si="501"/>
        <v/>
      </c>
      <c r="AP873" s="43" t="str">
        <f t="shared" si="502"/>
        <v/>
      </c>
      <c r="AQ873" s="35" t="str">
        <f t="shared" si="503"/>
        <v/>
      </c>
      <c r="AR873" s="35" t="str">
        <f t="shared" si="504"/>
        <v/>
      </c>
      <c r="AS873" s="35" t="str">
        <f t="shared" si="505"/>
        <v/>
      </c>
      <c r="AT873" s="35" t="str">
        <f t="shared" si="506"/>
        <v/>
      </c>
      <c r="AU873" s="35" t="str">
        <f t="shared" si="507"/>
        <v/>
      </c>
      <c r="AV873" s="35" t="str">
        <f t="shared" si="508"/>
        <v/>
      </c>
      <c r="AW873" s="58" t="str">
        <f t="shared" si="509"/>
        <v/>
      </c>
      <c r="AX873" s="62" t="str">
        <f t="shared" si="510"/>
        <v/>
      </c>
      <c r="AY873" s="62" t="str">
        <f t="shared" si="511"/>
        <v/>
      </c>
      <c r="AZ873" s="62" t="str">
        <f t="shared" si="512"/>
        <v/>
      </c>
      <c r="BA873" s="62" t="str">
        <f t="shared" si="513"/>
        <v/>
      </c>
      <c r="BB873" s="62" t="str">
        <f t="shared" si="514"/>
        <v/>
      </c>
      <c r="BC873" s="62" t="str">
        <f t="shared" si="515"/>
        <v/>
      </c>
      <c r="BD873" s="69" t="str">
        <f t="shared" si="516"/>
        <v/>
      </c>
      <c r="BE873" s="69" t="str">
        <f t="shared" si="517"/>
        <v/>
      </c>
      <c r="BF873" s="69" t="str">
        <f>IF(Z873=Z874,"",SUM(AW$9:AW873)-SUM(BF$9:BF872))</f>
        <v/>
      </c>
      <c r="BG873" s="12">
        <f t="shared" si="519"/>
        <v>865</v>
      </c>
    </row>
    <row r="874" spans="1:59" ht="20.100000000000001" customHeight="1">
      <c r="A874" s="13">
        <f t="shared" si="518"/>
        <v>866</v>
      </c>
      <c r="B874" s="153"/>
      <c r="C874" s="33"/>
      <c r="D874" s="33"/>
      <c r="E874" s="154"/>
      <c r="F874" s="155"/>
      <c r="G874" s="156"/>
      <c r="H874" s="19" t="str">
        <f t="shared" si="483"/>
        <v/>
      </c>
      <c r="I874" s="157"/>
      <c r="J874" s="19" t="str">
        <f t="shared" si="484"/>
        <v/>
      </c>
      <c r="K874" s="33"/>
      <c r="L874" s="34"/>
      <c r="M874" s="34"/>
      <c r="N874" s="19" t="str">
        <f t="shared" si="485"/>
        <v/>
      </c>
      <c r="O874" s="157"/>
      <c r="P874" s="19" t="str">
        <f t="shared" si="486"/>
        <v/>
      </c>
      <c r="Q874" s="19" t="str">
        <f t="shared" si="487"/>
        <v/>
      </c>
      <c r="R874" s="22"/>
      <c r="S874" s="33"/>
      <c r="T874" s="35" t="str">
        <f>IF(E874="","",Instructions!$B$5)</f>
        <v/>
      </c>
      <c r="U874" s="75" t="str">
        <f>IF(E874="","",Instructions!$C$5)</f>
        <v/>
      </c>
      <c r="V874" s="87" t="str">
        <f t="shared" si="488"/>
        <v/>
      </c>
      <c r="W874" s="72" t="str">
        <f>IF(E874="","",VLOOKUP(D874,Supervisors!$B$9:$F$32,5,FALSE))</f>
        <v/>
      </c>
      <c r="X874" s="72" t="str">
        <f>IF(E874="","",VLOOKUP(D874,Supervisors!$B$9:$G$32,6,FALSE))</f>
        <v/>
      </c>
      <c r="Y874" s="20" t="str">
        <f t="shared" si="489"/>
        <v/>
      </c>
      <c r="Z874" s="20" t="str">
        <f t="shared" si="490"/>
        <v/>
      </c>
      <c r="AA874" s="20" t="str">
        <f t="shared" si="491"/>
        <v/>
      </c>
      <c r="AB874" s="20" t="str">
        <f t="shared" si="492"/>
        <v/>
      </c>
      <c r="AC874" s="20" t="str">
        <f t="shared" si="493"/>
        <v/>
      </c>
      <c r="AD874" s="20" t="str">
        <f t="shared" si="494"/>
        <v/>
      </c>
      <c r="AE874" s="20" t="str">
        <f>IF(E874="","",SUM( INDEX( $H$9, 1) : H874))</f>
        <v/>
      </c>
      <c r="AF874" s="20" t="str">
        <f t="shared" si="495"/>
        <v/>
      </c>
      <c r="AG874" s="20" t="str">
        <f>IF(E874="","",SUM($AF$9:AF874))</f>
        <v/>
      </c>
      <c r="AH874" s="43" t="str">
        <f t="shared" si="496"/>
        <v/>
      </c>
      <c r="AI874" s="20" t="str">
        <f t="shared" si="497"/>
        <v/>
      </c>
      <c r="AJ874" s="20" t="str">
        <f t="shared" si="498"/>
        <v/>
      </c>
      <c r="AK874" s="20" t="str">
        <f t="shared" si="499"/>
        <v/>
      </c>
      <c r="AL874" s="20" t="str">
        <f>IF(E874="","",SUM( INDEX($I$9, 1) : I874))</f>
        <v/>
      </c>
      <c r="AM874" s="20" t="str">
        <f t="shared" si="500"/>
        <v/>
      </c>
      <c r="AN874" s="20" t="str">
        <f>IF(E874="","",SUM( INDEX($AM$9, 1) : AM874))</f>
        <v/>
      </c>
      <c r="AO874" s="43" t="str">
        <f t="shared" si="501"/>
        <v/>
      </c>
      <c r="AP874" s="43" t="str">
        <f t="shared" si="502"/>
        <v/>
      </c>
      <c r="AQ874" s="35" t="str">
        <f t="shared" si="503"/>
        <v/>
      </c>
      <c r="AR874" s="35" t="str">
        <f t="shared" si="504"/>
        <v/>
      </c>
      <c r="AS874" s="35" t="str">
        <f t="shared" si="505"/>
        <v/>
      </c>
      <c r="AT874" s="35" t="str">
        <f t="shared" si="506"/>
        <v/>
      </c>
      <c r="AU874" s="35" t="str">
        <f t="shared" si="507"/>
        <v/>
      </c>
      <c r="AV874" s="35" t="str">
        <f t="shared" si="508"/>
        <v/>
      </c>
      <c r="AW874" s="58" t="str">
        <f t="shared" si="509"/>
        <v/>
      </c>
      <c r="AX874" s="62" t="str">
        <f t="shared" si="510"/>
        <v/>
      </c>
      <c r="AY874" s="62" t="str">
        <f t="shared" si="511"/>
        <v/>
      </c>
      <c r="AZ874" s="62" t="str">
        <f t="shared" si="512"/>
        <v/>
      </c>
      <c r="BA874" s="62" t="str">
        <f t="shared" si="513"/>
        <v/>
      </c>
      <c r="BB874" s="62" t="str">
        <f t="shared" si="514"/>
        <v/>
      </c>
      <c r="BC874" s="62" t="str">
        <f t="shared" si="515"/>
        <v/>
      </c>
      <c r="BD874" s="69" t="str">
        <f t="shared" si="516"/>
        <v/>
      </c>
      <c r="BE874" s="69" t="str">
        <f t="shared" si="517"/>
        <v/>
      </c>
      <c r="BF874" s="69" t="str">
        <f>IF(Z874=Z875,"",SUM(AW$9:AW874)-SUM(BF$9:BF873))</f>
        <v/>
      </c>
      <c r="BG874" s="12">
        <f t="shared" si="519"/>
        <v>866</v>
      </c>
    </row>
    <row r="875" spans="1:59" ht="20.100000000000001" customHeight="1">
      <c r="A875" s="13">
        <f t="shared" si="518"/>
        <v>867</v>
      </c>
      <c r="B875" s="153"/>
      <c r="C875" s="33"/>
      <c r="D875" s="33"/>
      <c r="E875" s="154"/>
      <c r="F875" s="155"/>
      <c r="G875" s="156"/>
      <c r="H875" s="19" t="str">
        <f t="shared" si="483"/>
        <v/>
      </c>
      <c r="I875" s="157"/>
      <c r="J875" s="19" t="str">
        <f t="shared" si="484"/>
        <v/>
      </c>
      <c r="K875" s="33"/>
      <c r="L875" s="34"/>
      <c r="M875" s="34"/>
      <c r="N875" s="19" t="str">
        <f t="shared" si="485"/>
        <v/>
      </c>
      <c r="O875" s="157"/>
      <c r="P875" s="19" t="str">
        <f t="shared" si="486"/>
        <v/>
      </c>
      <c r="Q875" s="19" t="str">
        <f t="shared" si="487"/>
        <v/>
      </c>
      <c r="R875" s="22"/>
      <c r="S875" s="33"/>
      <c r="T875" s="35" t="str">
        <f>IF(E875="","",Instructions!$B$5)</f>
        <v/>
      </c>
      <c r="U875" s="75" t="str">
        <f>IF(E875="","",Instructions!$C$5)</f>
        <v/>
      </c>
      <c r="V875" s="87" t="str">
        <f t="shared" si="488"/>
        <v/>
      </c>
      <c r="W875" s="72" t="str">
        <f>IF(E875="","",VLOOKUP(D875,Supervisors!$B$9:$F$32,5,FALSE))</f>
        <v/>
      </c>
      <c r="X875" s="72" t="str">
        <f>IF(E875="","",VLOOKUP(D875,Supervisors!$B$9:$G$32,6,FALSE))</f>
        <v/>
      </c>
      <c r="Y875" s="20" t="str">
        <f t="shared" si="489"/>
        <v/>
      </c>
      <c r="Z875" s="20" t="str">
        <f t="shared" si="490"/>
        <v/>
      </c>
      <c r="AA875" s="20" t="str">
        <f t="shared" si="491"/>
        <v/>
      </c>
      <c r="AB875" s="20" t="str">
        <f t="shared" si="492"/>
        <v/>
      </c>
      <c r="AC875" s="20" t="str">
        <f t="shared" si="493"/>
        <v/>
      </c>
      <c r="AD875" s="20" t="str">
        <f t="shared" si="494"/>
        <v/>
      </c>
      <c r="AE875" s="20" t="str">
        <f>IF(E875="","",SUM( INDEX( $H$9, 1) : H875))</f>
        <v/>
      </c>
      <c r="AF875" s="20" t="str">
        <f t="shared" si="495"/>
        <v/>
      </c>
      <c r="AG875" s="20" t="str">
        <f>IF(E875="","",SUM($AF$9:AF875))</f>
        <v/>
      </c>
      <c r="AH875" s="43" t="str">
        <f t="shared" si="496"/>
        <v/>
      </c>
      <c r="AI875" s="20" t="str">
        <f t="shared" si="497"/>
        <v/>
      </c>
      <c r="AJ875" s="20" t="str">
        <f t="shared" si="498"/>
        <v/>
      </c>
      <c r="AK875" s="20" t="str">
        <f t="shared" si="499"/>
        <v/>
      </c>
      <c r="AL875" s="20" t="str">
        <f>IF(E875="","",SUM( INDEX($I$9, 1) : I875))</f>
        <v/>
      </c>
      <c r="AM875" s="20" t="str">
        <f t="shared" si="500"/>
        <v/>
      </c>
      <c r="AN875" s="20" t="str">
        <f>IF(E875="","",SUM( INDEX($AM$9, 1) : AM875))</f>
        <v/>
      </c>
      <c r="AO875" s="43" t="str">
        <f t="shared" si="501"/>
        <v/>
      </c>
      <c r="AP875" s="43" t="str">
        <f t="shared" si="502"/>
        <v/>
      </c>
      <c r="AQ875" s="35" t="str">
        <f t="shared" si="503"/>
        <v/>
      </c>
      <c r="AR875" s="35" t="str">
        <f t="shared" si="504"/>
        <v/>
      </c>
      <c r="AS875" s="35" t="str">
        <f t="shared" si="505"/>
        <v/>
      </c>
      <c r="AT875" s="35" t="str">
        <f t="shared" si="506"/>
        <v/>
      </c>
      <c r="AU875" s="35" t="str">
        <f t="shared" si="507"/>
        <v/>
      </c>
      <c r="AV875" s="35" t="str">
        <f t="shared" si="508"/>
        <v/>
      </c>
      <c r="AW875" s="58" t="str">
        <f t="shared" si="509"/>
        <v/>
      </c>
      <c r="AX875" s="62" t="str">
        <f t="shared" si="510"/>
        <v/>
      </c>
      <c r="AY875" s="62" t="str">
        <f t="shared" si="511"/>
        <v/>
      </c>
      <c r="AZ875" s="62" t="str">
        <f t="shared" si="512"/>
        <v/>
      </c>
      <c r="BA875" s="62" t="str">
        <f t="shared" si="513"/>
        <v/>
      </c>
      <c r="BB875" s="62" t="str">
        <f t="shared" si="514"/>
        <v/>
      </c>
      <c r="BC875" s="62" t="str">
        <f t="shared" si="515"/>
        <v/>
      </c>
      <c r="BD875" s="69" t="str">
        <f t="shared" si="516"/>
        <v/>
      </c>
      <c r="BE875" s="69" t="str">
        <f t="shared" si="517"/>
        <v/>
      </c>
      <c r="BF875" s="69" t="str">
        <f>IF(Z875=Z876,"",SUM(AW$9:AW875)-SUM(BF$9:BF874))</f>
        <v/>
      </c>
      <c r="BG875" s="12">
        <f t="shared" si="519"/>
        <v>867</v>
      </c>
    </row>
    <row r="876" spans="1:59" ht="20.100000000000001" customHeight="1">
      <c r="A876" s="13">
        <f t="shared" si="518"/>
        <v>868</v>
      </c>
      <c r="B876" s="153"/>
      <c r="C876" s="33"/>
      <c r="D876" s="33"/>
      <c r="E876" s="154"/>
      <c r="F876" s="155"/>
      <c r="G876" s="156"/>
      <c r="H876" s="19" t="str">
        <f t="shared" si="483"/>
        <v/>
      </c>
      <c r="I876" s="157"/>
      <c r="J876" s="19" t="str">
        <f t="shared" si="484"/>
        <v/>
      </c>
      <c r="K876" s="33"/>
      <c r="L876" s="34"/>
      <c r="M876" s="34"/>
      <c r="N876" s="19" t="str">
        <f t="shared" si="485"/>
        <v/>
      </c>
      <c r="O876" s="157"/>
      <c r="P876" s="19" t="str">
        <f t="shared" si="486"/>
        <v/>
      </c>
      <c r="Q876" s="19" t="str">
        <f t="shared" si="487"/>
        <v/>
      </c>
      <c r="R876" s="22"/>
      <c r="S876" s="33"/>
      <c r="T876" s="35" t="str">
        <f>IF(E876="","",Instructions!$B$5)</f>
        <v/>
      </c>
      <c r="U876" s="75" t="str">
        <f>IF(E876="","",Instructions!$C$5)</f>
        <v/>
      </c>
      <c r="V876" s="87" t="str">
        <f t="shared" si="488"/>
        <v/>
      </c>
      <c r="W876" s="72" t="str">
        <f>IF(E876="","",VLOOKUP(D876,Supervisors!$B$9:$F$32,5,FALSE))</f>
        <v/>
      </c>
      <c r="X876" s="72" t="str">
        <f>IF(E876="","",VLOOKUP(D876,Supervisors!$B$9:$G$32,6,FALSE))</f>
        <v/>
      </c>
      <c r="Y876" s="20" t="str">
        <f t="shared" si="489"/>
        <v/>
      </c>
      <c r="Z876" s="20" t="str">
        <f t="shared" si="490"/>
        <v/>
      </c>
      <c r="AA876" s="20" t="str">
        <f t="shared" si="491"/>
        <v/>
      </c>
      <c r="AB876" s="20" t="str">
        <f t="shared" si="492"/>
        <v/>
      </c>
      <c r="AC876" s="20" t="str">
        <f t="shared" si="493"/>
        <v/>
      </c>
      <c r="AD876" s="20" t="str">
        <f t="shared" si="494"/>
        <v/>
      </c>
      <c r="AE876" s="20" t="str">
        <f>IF(E876="","",SUM( INDEX( $H$9, 1) : H876))</f>
        <v/>
      </c>
      <c r="AF876" s="20" t="str">
        <f t="shared" si="495"/>
        <v/>
      </c>
      <c r="AG876" s="20" t="str">
        <f>IF(E876="","",SUM($AF$9:AF876))</f>
        <v/>
      </c>
      <c r="AH876" s="43" t="str">
        <f t="shared" si="496"/>
        <v/>
      </c>
      <c r="AI876" s="20" t="str">
        <f t="shared" si="497"/>
        <v/>
      </c>
      <c r="AJ876" s="20" t="str">
        <f t="shared" si="498"/>
        <v/>
      </c>
      <c r="AK876" s="20" t="str">
        <f t="shared" si="499"/>
        <v/>
      </c>
      <c r="AL876" s="20" t="str">
        <f>IF(E876="","",SUM( INDEX($I$9, 1) : I876))</f>
        <v/>
      </c>
      <c r="AM876" s="20" t="str">
        <f t="shared" si="500"/>
        <v/>
      </c>
      <c r="AN876" s="20" t="str">
        <f>IF(E876="","",SUM( INDEX($AM$9, 1) : AM876))</f>
        <v/>
      </c>
      <c r="AO876" s="43" t="str">
        <f t="shared" si="501"/>
        <v/>
      </c>
      <c r="AP876" s="43" t="str">
        <f t="shared" si="502"/>
        <v/>
      </c>
      <c r="AQ876" s="35" t="str">
        <f t="shared" si="503"/>
        <v/>
      </c>
      <c r="AR876" s="35" t="str">
        <f t="shared" si="504"/>
        <v/>
      </c>
      <c r="AS876" s="35" t="str">
        <f t="shared" si="505"/>
        <v/>
      </c>
      <c r="AT876" s="35" t="str">
        <f t="shared" si="506"/>
        <v/>
      </c>
      <c r="AU876" s="35" t="str">
        <f t="shared" si="507"/>
        <v/>
      </c>
      <c r="AV876" s="35" t="str">
        <f t="shared" si="508"/>
        <v/>
      </c>
      <c r="AW876" s="58" t="str">
        <f t="shared" si="509"/>
        <v/>
      </c>
      <c r="AX876" s="62" t="str">
        <f t="shared" si="510"/>
        <v/>
      </c>
      <c r="AY876" s="62" t="str">
        <f t="shared" si="511"/>
        <v/>
      </c>
      <c r="AZ876" s="62" t="str">
        <f t="shared" si="512"/>
        <v/>
      </c>
      <c r="BA876" s="62" t="str">
        <f t="shared" si="513"/>
        <v/>
      </c>
      <c r="BB876" s="62" t="str">
        <f t="shared" si="514"/>
        <v/>
      </c>
      <c r="BC876" s="62" t="str">
        <f t="shared" si="515"/>
        <v/>
      </c>
      <c r="BD876" s="69" t="str">
        <f t="shared" si="516"/>
        <v/>
      </c>
      <c r="BE876" s="69" t="str">
        <f t="shared" si="517"/>
        <v/>
      </c>
      <c r="BF876" s="69" t="str">
        <f>IF(Z876=Z877,"",SUM(AW$9:AW876)-SUM(BF$9:BF875))</f>
        <v/>
      </c>
      <c r="BG876" s="12">
        <f t="shared" si="519"/>
        <v>868</v>
      </c>
    </row>
    <row r="877" spans="1:59" ht="20.100000000000001" customHeight="1">
      <c r="A877" s="13">
        <f t="shared" si="518"/>
        <v>869</v>
      </c>
      <c r="B877" s="153"/>
      <c r="C877" s="33"/>
      <c r="D877" s="33"/>
      <c r="E877" s="154"/>
      <c r="F877" s="155"/>
      <c r="G877" s="156"/>
      <c r="H877" s="19" t="str">
        <f t="shared" si="483"/>
        <v/>
      </c>
      <c r="I877" s="157"/>
      <c r="J877" s="19" t="str">
        <f t="shared" si="484"/>
        <v/>
      </c>
      <c r="K877" s="33"/>
      <c r="L877" s="34"/>
      <c r="M877" s="34"/>
      <c r="N877" s="19" t="str">
        <f t="shared" si="485"/>
        <v/>
      </c>
      <c r="O877" s="157"/>
      <c r="P877" s="19" t="str">
        <f t="shared" si="486"/>
        <v/>
      </c>
      <c r="Q877" s="19" t="str">
        <f t="shared" si="487"/>
        <v/>
      </c>
      <c r="R877" s="22"/>
      <c r="S877" s="33"/>
      <c r="T877" s="35" t="str">
        <f>IF(E877="","",Instructions!$B$5)</f>
        <v/>
      </c>
      <c r="U877" s="75" t="str">
        <f>IF(E877="","",Instructions!$C$5)</f>
        <v/>
      </c>
      <c r="V877" s="87" t="str">
        <f t="shared" si="488"/>
        <v/>
      </c>
      <c r="W877" s="72" t="str">
        <f>IF(E877="","",VLOOKUP(D877,Supervisors!$B$9:$F$32,5,FALSE))</f>
        <v/>
      </c>
      <c r="X877" s="72" t="str">
        <f>IF(E877="","",VLOOKUP(D877,Supervisors!$B$9:$G$32,6,FALSE))</f>
        <v/>
      </c>
      <c r="Y877" s="20" t="str">
        <f t="shared" si="489"/>
        <v/>
      </c>
      <c r="Z877" s="20" t="str">
        <f t="shared" si="490"/>
        <v/>
      </c>
      <c r="AA877" s="20" t="str">
        <f t="shared" si="491"/>
        <v/>
      </c>
      <c r="AB877" s="20" t="str">
        <f t="shared" si="492"/>
        <v/>
      </c>
      <c r="AC877" s="20" t="str">
        <f t="shared" si="493"/>
        <v/>
      </c>
      <c r="AD877" s="20" t="str">
        <f t="shared" si="494"/>
        <v/>
      </c>
      <c r="AE877" s="20" t="str">
        <f>IF(E877="","",SUM( INDEX( $H$9, 1) : H877))</f>
        <v/>
      </c>
      <c r="AF877" s="20" t="str">
        <f t="shared" si="495"/>
        <v/>
      </c>
      <c r="AG877" s="20" t="str">
        <f>IF(E877="","",SUM($AF$9:AF877))</f>
        <v/>
      </c>
      <c r="AH877" s="43" t="str">
        <f t="shared" si="496"/>
        <v/>
      </c>
      <c r="AI877" s="20" t="str">
        <f t="shared" si="497"/>
        <v/>
      </c>
      <c r="AJ877" s="20" t="str">
        <f t="shared" si="498"/>
        <v/>
      </c>
      <c r="AK877" s="20" t="str">
        <f t="shared" si="499"/>
        <v/>
      </c>
      <c r="AL877" s="20" t="str">
        <f>IF(E877="","",SUM( INDEX($I$9, 1) : I877))</f>
        <v/>
      </c>
      <c r="AM877" s="20" t="str">
        <f t="shared" si="500"/>
        <v/>
      </c>
      <c r="AN877" s="20" t="str">
        <f>IF(E877="","",SUM( INDEX($AM$9, 1) : AM877))</f>
        <v/>
      </c>
      <c r="AO877" s="43" t="str">
        <f t="shared" si="501"/>
        <v/>
      </c>
      <c r="AP877" s="43" t="str">
        <f t="shared" si="502"/>
        <v/>
      </c>
      <c r="AQ877" s="35" t="str">
        <f t="shared" si="503"/>
        <v/>
      </c>
      <c r="AR877" s="35" t="str">
        <f t="shared" si="504"/>
        <v/>
      </c>
      <c r="AS877" s="35" t="str">
        <f t="shared" si="505"/>
        <v/>
      </c>
      <c r="AT877" s="35" t="str">
        <f t="shared" si="506"/>
        <v/>
      </c>
      <c r="AU877" s="35" t="str">
        <f t="shared" si="507"/>
        <v/>
      </c>
      <c r="AV877" s="35" t="str">
        <f t="shared" si="508"/>
        <v/>
      </c>
      <c r="AW877" s="58" t="str">
        <f t="shared" si="509"/>
        <v/>
      </c>
      <c r="AX877" s="62" t="str">
        <f t="shared" si="510"/>
        <v/>
      </c>
      <c r="AY877" s="62" t="str">
        <f t="shared" si="511"/>
        <v/>
      </c>
      <c r="AZ877" s="62" t="str">
        <f t="shared" si="512"/>
        <v/>
      </c>
      <c r="BA877" s="62" t="str">
        <f t="shared" si="513"/>
        <v/>
      </c>
      <c r="BB877" s="62" t="str">
        <f t="shared" si="514"/>
        <v/>
      </c>
      <c r="BC877" s="62" t="str">
        <f t="shared" si="515"/>
        <v/>
      </c>
      <c r="BD877" s="69" t="str">
        <f t="shared" si="516"/>
        <v/>
      </c>
      <c r="BE877" s="69" t="str">
        <f t="shared" si="517"/>
        <v/>
      </c>
      <c r="BF877" s="69" t="str">
        <f>IF(Z877=Z878,"",SUM(AW$9:AW877)-SUM(BF$9:BF876))</f>
        <v/>
      </c>
      <c r="BG877" s="12">
        <f t="shared" si="519"/>
        <v>869</v>
      </c>
    </row>
    <row r="878" spans="1:59" ht="20.100000000000001" customHeight="1">
      <c r="A878" s="13">
        <f t="shared" si="518"/>
        <v>870</v>
      </c>
      <c r="B878" s="153"/>
      <c r="C878" s="33"/>
      <c r="D878" s="33"/>
      <c r="E878" s="154"/>
      <c r="F878" s="155"/>
      <c r="G878" s="156"/>
      <c r="H878" s="19" t="str">
        <f t="shared" si="483"/>
        <v/>
      </c>
      <c r="I878" s="157"/>
      <c r="J878" s="19" t="str">
        <f t="shared" si="484"/>
        <v/>
      </c>
      <c r="K878" s="33"/>
      <c r="L878" s="34"/>
      <c r="M878" s="34"/>
      <c r="N878" s="19" t="str">
        <f t="shared" si="485"/>
        <v/>
      </c>
      <c r="O878" s="157"/>
      <c r="P878" s="19" t="str">
        <f t="shared" si="486"/>
        <v/>
      </c>
      <c r="Q878" s="19" t="str">
        <f t="shared" si="487"/>
        <v/>
      </c>
      <c r="R878" s="22"/>
      <c r="S878" s="33"/>
      <c r="T878" s="35" t="str">
        <f>IF(E878="","",Instructions!$B$5)</f>
        <v/>
      </c>
      <c r="U878" s="75" t="str">
        <f>IF(E878="","",Instructions!$C$5)</f>
        <v/>
      </c>
      <c r="V878" s="87" t="str">
        <f t="shared" si="488"/>
        <v/>
      </c>
      <c r="W878" s="72" t="str">
        <f>IF(E878="","",VLOOKUP(D878,Supervisors!$B$9:$F$32,5,FALSE))</f>
        <v/>
      </c>
      <c r="X878" s="72" t="str">
        <f>IF(E878="","",VLOOKUP(D878,Supervisors!$B$9:$G$32,6,FALSE))</f>
        <v/>
      </c>
      <c r="Y878" s="20" t="str">
        <f t="shared" si="489"/>
        <v/>
      </c>
      <c r="Z878" s="20" t="str">
        <f t="shared" si="490"/>
        <v/>
      </c>
      <c r="AA878" s="20" t="str">
        <f t="shared" si="491"/>
        <v/>
      </c>
      <c r="AB878" s="20" t="str">
        <f t="shared" si="492"/>
        <v/>
      </c>
      <c r="AC878" s="20" t="str">
        <f t="shared" si="493"/>
        <v/>
      </c>
      <c r="AD878" s="20" t="str">
        <f t="shared" si="494"/>
        <v/>
      </c>
      <c r="AE878" s="20" t="str">
        <f>IF(E878="","",SUM( INDEX( $H$9, 1) : H878))</f>
        <v/>
      </c>
      <c r="AF878" s="20" t="str">
        <f t="shared" si="495"/>
        <v/>
      </c>
      <c r="AG878" s="20" t="str">
        <f>IF(E878="","",SUM($AF$9:AF878))</f>
        <v/>
      </c>
      <c r="AH878" s="43" t="str">
        <f t="shared" si="496"/>
        <v/>
      </c>
      <c r="AI878" s="20" t="str">
        <f t="shared" si="497"/>
        <v/>
      </c>
      <c r="AJ878" s="20" t="str">
        <f t="shared" si="498"/>
        <v/>
      </c>
      <c r="AK878" s="20" t="str">
        <f t="shared" si="499"/>
        <v/>
      </c>
      <c r="AL878" s="20" t="str">
        <f>IF(E878="","",SUM( INDEX($I$9, 1) : I878))</f>
        <v/>
      </c>
      <c r="AM878" s="20" t="str">
        <f t="shared" si="500"/>
        <v/>
      </c>
      <c r="AN878" s="20" t="str">
        <f>IF(E878="","",SUM( INDEX($AM$9, 1) : AM878))</f>
        <v/>
      </c>
      <c r="AO878" s="43" t="str">
        <f t="shared" si="501"/>
        <v/>
      </c>
      <c r="AP878" s="43" t="str">
        <f t="shared" si="502"/>
        <v/>
      </c>
      <c r="AQ878" s="35" t="str">
        <f t="shared" si="503"/>
        <v/>
      </c>
      <c r="AR878" s="35" t="str">
        <f t="shared" si="504"/>
        <v/>
      </c>
      <c r="AS878" s="35" t="str">
        <f t="shared" si="505"/>
        <v/>
      </c>
      <c r="AT878" s="35" t="str">
        <f t="shared" si="506"/>
        <v/>
      </c>
      <c r="AU878" s="35" t="str">
        <f t="shared" si="507"/>
        <v/>
      </c>
      <c r="AV878" s="35" t="str">
        <f t="shared" si="508"/>
        <v/>
      </c>
      <c r="AW878" s="58" t="str">
        <f t="shared" si="509"/>
        <v/>
      </c>
      <c r="AX878" s="62" t="str">
        <f t="shared" si="510"/>
        <v/>
      </c>
      <c r="AY878" s="62" t="str">
        <f t="shared" si="511"/>
        <v/>
      </c>
      <c r="AZ878" s="62" t="str">
        <f t="shared" si="512"/>
        <v/>
      </c>
      <c r="BA878" s="62" t="str">
        <f t="shared" si="513"/>
        <v/>
      </c>
      <c r="BB878" s="62" t="str">
        <f t="shared" si="514"/>
        <v/>
      </c>
      <c r="BC878" s="62" t="str">
        <f t="shared" si="515"/>
        <v/>
      </c>
      <c r="BD878" s="69" t="str">
        <f t="shared" si="516"/>
        <v/>
      </c>
      <c r="BE878" s="69" t="str">
        <f t="shared" si="517"/>
        <v/>
      </c>
      <c r="BF878" s="69" t="str">
        <f>IF(Z878=Z879,"",SUM(AW$9:AW878)-SUM(BF$9:BF877))</f>
        <v/>
      </c>
      <c r="BG878" s="12">
        <f t="shared" si="519"/>
        <v>870</v>
      </c>
    </row>
    <row r="879" spans="1:59" ht="20.100000000000001" customHeight="1">
      <c r="A879" s="13">
        <f t="shared" si="518"/>
        <v>871</v>
      </c>
      <c r="B879" s="153"/>
      <c r="C879" s="33"/>
      <c r="D879" s="33"/>
      <c r="E879" s="154"/>
      <c r="F879" s="155"/>
      <c r="G879" s="156"/>
      <c r="H879" s="19" t="str">
        <f t="shared" si="483"/>
        <v/>
      </c>
      <c r="I879" s="157"/>
      <c r="J879" s="19" t="str">
        <f t="shared" si="484"/>
        <v/>
      </c>
      <c r="K879" s="33"/>
      <c r="L879" s="34"/>
      <c r="M879" s="34"/>
      <c r="N879" s="19" t="str">
        <f t="shared" si="485"/>
        <v/>
      </c>
      <c r="O879" s="157"/>
      <c r="P879" s="19" t="str">
        <f t="shared" si="486"/>
        <v/>
      </c>
      <c r="Q879" s="19" t="str">
        <f t="shared" si="487"/>
        <v/>
      </c>
      <c r="R879" s="22"/>
      <c r="S879" s="33"/>
      <c r="T879" s="35" t="str">
        <f>IF(E879="","",Instructions!$B$5)</f>
        <v/>
      </c>
      <c r="U879" s="75" t="str">
        <f>IF(E879="","",Instructions!$C$5)</f>
        <v/>
      </c>
      <c r="V879" s="87" t="str">
        <f t="shared" si="488"/>
        <v/>
      </c>
      <c r="W879" s="72" t="str">
        <f>IF(E879="","",VLOOKUP(D879,Supervisors!$B$9:$F$32,5,FALSE))</f>
        <v/>
      </c>
      <c r="X879" s="72" t="str">
        <f>IF(E879="","",VLOOKUP(D879,Supervisors!$B$9:$G$32,6,FALSE))</f>
        <v/>
      </c>
      <c r="Y879" s="20" t="str">
        <f t="shared" si="489"/>
        <v/>
      </c>
      <c r="Z879" s="20" t="str">
        <f t="shared" si="490"/>
        <v/>
      </c>
      <c r="AA879" s="20" t="str">
        <f t="shared" si="491"/>
        <v/>
      </c>
      <c r="AB879" s="20" t="str">
        <f t="shared" si="492"/>
        <v/>
      </c>
      <c r="AC879" s="20" t="str">
        <f t="shared" si="493"/>
        <v/>
      </c>
      <c r="AD879" s="20" t="str">
        <f t="shared" si="494"/>
        <v/>
      </c>
      <c r="AE879" s="20" t="str">
        <f>IF(E879="","",SUM( INDEX( $H$9, 1) : H879))</f>
        <v/>
      </c>
      <c r="AF879" s="20" t="str">
        <f t="shared" si="495"/>
        <v/>
      </c>
      <c r="AG879" s="20" t="str">
        <f>IF(E879="","",SUM($AF$9:AF879))</f>
        <v/>
      </c>
      <c r="AH879" s="43" t="str">
        <f t="shared" si="496"/>
        <v/>
      </c>
      <c r="AI879" s="20" t="str">
        <f t="shared" si="497"/>
        <v/>
      </c>
      <c r="AJ879" s="20" t="str">
        <f t="shared" si="498"/>
        <v/>
      </c>
      <c r="AK879" s="20" t="str">
        <f t="shared" si="499"/>
        <v/>
      </c>
      <c r="AL879" s="20" t="str">
        <f>IF(E879="","",SUM( INDEX($I$9, 1) : I879))</f>
        <v/>
      </c>
      <c r="AM879" s="20" t="str">
        <f t="shared" si="500"/>
        <v/>
      </c>
      <c r="AN879" s="20" t="str">
        <f>IF(E879="","",SUM( INDEX($AM$9, 1) : AM879))</f>
        <v/>
      </c>
      <c r="AO879" s="43" t="str">
        <f t="shared" si="501"/>
        <v/>
      </c>
      <c r="AP879" s="43" t="str">
        <f t="shared" si="502"/>
        <v/>
      </c>
      <c r="AQ879" s="35" t="str">
        <f t="shared" si="503"/>
        <v/>
      </c>
      <c r="AR879" s="35" t="str">
        <f t="shared" si="504"/>
        <v/>
      </c>
      <c r="AS879" s="35" t="str">
        <f t="shared" si="505"/>
        <v/>
      </c>
      <c r="AT879" s="35" t="str">
        <f t="shared" si="506"/>
        <v/>
      </c>
      <c r="AU879" s="35" t="str">
        <f t="shared" si="507"/>
        <v/>
      </c>
      <c r="AV879" s="35" t="str">
        <f t="shared" si="508"/>
        <v/>
      </c>
      <c r="AW879" s="58" t="str">
        <f t="shared" si="509"/>
        <v/>
      </c>
      <c r="AX879" s="62" t="str">
        <f t="shared" si="510"/>
        <v/>
      </c>
      <c r="AY879" s="62" t="str">
        <f t="shared" si="511"/>
        <v/>
      </c>
      <c r="AZ879" s="62" t="str">
        <f t="shared" si="512"/>
        <v/>
      </c>
      <c r="BA879" s="62" t="str">
        <f t="shared" si="513"/>
        <v/>
      </c>
      <c r="BB879" s="62" t="str">
        <f t="shared" si="514"/>
        <v/>
      </c>
      <c r="BC879" s="62" t="str">
        <f t="shared" si="515"/>
        <v/>
      </c>
      <c r="BD879" s="69" t="str">
        <f t="shared" si="516"/>
        <v/>
      </c>
      <c r="BE879" s="69" t="str">
        <f t="shared" si="517"/>
        <v/>
      </c>
      <c r="BF879" s="69" t="str">
        <f>IF(Z879=Z880,"",SUM(AW$9:AW879)-SUM(BF$9:BF878))</f>
        <v/>
      </c>
      <c r="BG879" s="12">
        <f t="shared" si="519"/>
        <v>871</v>
      </c>
    </row>
    <row r="880" spans="1:59" ht="20.100000000000001" customHeight="1">
      <c r="A880" s="13">
        <f t="shared" si="518"/>
        <v>872</v>
      </c>
      <c r="B880" s="153"/>
      <c r="C880" s="33"/>
      <c r="D880" s="33"/>
      <c r="E880" s="154"/>
      <c r="F880" s="155"/>
      <c r="G880" s="156"/>
      <c r="H880" s="19" t="str">
        <f t="shared" si="483"/>
        <v/>
      </c>
      <c r="I880" s="157"/>
      <c r="J880" s="19" t="str">
        <f t="shared" si="484"/>
        <v/>
      </c>
      <c r="K880" s="33"/>
      <c r="L880" s="34"/>
      <c r="M880" s="34"/>
      <c r="N880" s="19" t="str">
        <f t="shared" si="485"/>
        <v/>
      </c>
      <c r="O880" s="157"/>
      <c r="P880" s="19" t="str">
        <f t="shared" si="486"/>
        <v/>
      </c>
      <c r="Q880" s="19" t="str">
        <f t="shared" si="487"/>
        <v/>
      </c>
      <c r="R880" s="22"/>
      <c r="S880" s="33"/>
      <c r="T880" s="35" t="str">
        <f>IF(E880="","",Instructions!$B$5)</f>
        <v/>
      </c>
      <c r="U880" s="75" t="str">
        <f>IF(E880="","",Instructions!$C$5)</f>
        <v/>
      </c>
      <c r="V880" s="87" t="str">
        <f t="shared" si="488"/>
        <v/>
      </c>
      <c r="W880" s="72" t="str">
        <f>IF(E880="","",VLOOKUP(D880,Supervisors!$B$9:$F$32,5,FALSE))</f>
        <v/>
      </c>
      <c r="X880" s="72" t="str">
        <f>IF(E880="","",VLOOKUP(D880,Supervisors!$B$9:$G$32,6,FALSE))</f>
        <v/>
      </c>
      <c r="Y880" s="20" t="str">
        <f t="shared" si="489"/>
        <v/>
      </c>
      <c r="Z880" s="20" t="str">
        <f t="shared" si="490"/>
        <v/>
      </c>
      <c r="AA880" s="20" t="str">
        <f t="shared" si="491"/>
        <v/>
      </c>
      <c r="AB880" s="20" t="str">
        <f t="shared" si="492"/>
        <v/>
      </c>
      <c r="AC880" s="20" t="str">
        <f t="shared" si="493"/>
        <v/>
      </c>
      <c r="AD880" s="20" t="str">
        <f t="shared" si="494"/>
        <v/>
      </c>
      <c r="AE880" s="20" t="str">
        <f>IF(E880="","",SUM( INDEX( $H$9, 1) : H880))</f>
        <v/>
      </c>
      <c r="AF880" s="20" t="str">
        <f t="shared" si="495"/>
        <v/>
      </c>
      <c r="AG880" s="20" t="str">
        <f>IF(E880="","",SUM($AF$9:AF880))</f>
        <v/>
      </c>
      <c r="AH880" s="43" t="str">
        <f t="shared" si="496"/>
        <v/>
      </c>
      <c r="AI880" s="20" t="str">
        <f t="shared" si="497"/>
        <v/>
      </c>
      <c r="AJ880" s="20" t="str">
        <f t="shared" si="498"/>
        <v/>
      </c>
      <c r="AK880" s="20" t="str">
        <f t="shared" si="499"/>
        <v/>
      </c>
      <c r="AL880" s="20" t="str">
        <f>IF(E880="","",SUM( INDEX($I$9, 1) : I880))</f>
        <v/>
      </c>
      <c r="AM880" s="20" t="str">
        <f t="shared" si="500"/>
        <v/>
      </c>
      <c r="AN880" s="20" t="str">
        <f>IF(E880="","",SUM( INDEX($AM$9, 1) : AM880))</f>
        <v/>
      </c>
      <c r="AO880" s="43" t="str">
        <f t="shared" si="501"/>
        <v/>
      </c>
      <c r="AP880" s="43" t="str">
        <f t="shared" si="502"/>
        <v/>
      </c>
      <c r="AQ880" s="35" t="str">
        <f t="shared" si="503"/>
        <v/>
      </c>
      <c r="AR880" s="35" t="str">
        <f t="shared" si="504"/>
        <v/>
      </c>
      <c r="AS880" s="35" t="str">
        <f t="shared" si="505"/>
        <v/>
      </c>
      <c r="AT880" s="35" t="str">
        <f t="shared" si="506"/>
        <v/>
      </c>
      <c r="AU880" s="35" t="str">
        <f t="shared" si="507"/>
        <v/>
      </c>
      <c r="AV880" s="35" t="str">
        <f t="shared" si="508"/>
        <v/>
      </c>
      <c r="AW880" s="58" t="str">
        <f t="shared" si="509"/>
        <v/>
      </c>
      <c r="AX880" s="62" t="str">
        <f t="shared" si="510"/>
        <v/>
      </c>
      <c r="AY880" s="62" t="str">
        <f t="shared" si="511"/>
        <v/>
      </c>
      <c r="AZ880" s="62" t="str">
        <f t="shared" si="512"/>
        <v/>
      </c>
      <c r="BA880" s="62" t="str">
        <f t="shared" si="513"/>
        <v/>
      </c>
      <c r="BB880" s="62" t="str">
        <f t="shared" si="514"/>
        <v/>
      </c>
      <c r="BC880" s="62" t="str">
        <f t="shared" si="515"/>
        <v/>
      </c>
      <c r="BD880" s="69" t="str">
        <f t="shared" si="516"/>
        <v/>
      </c>
      <c r="BE880" s="69" t="str">
        <f t="shared" si="517"/>
        <v/>
      </c>
      <c r="BF880" s="69" t="str">
        <f>IF(Z880=Z881,"",SUM(AW$9:AW880)-SUM(BF$9:BF879))</f>
        <v/>
      </c>
      <c r="BG880" s="12">
        <f t="shared" si="519"/>
        <v>872</v>
      </c>
    </row>
    <row r="881" spans="1:59" ht="20.100000000000001" customHeight="1">
      <c r="A881" s="13">
        <f t="shared" si="518"/>
        <v>873</v>
      </c>
      <c r="B881" s="153"/>
      <c r="C881" s="33"/>
      <c r="D881" s="33"/>
      <c r="E881" s="154"/>
      <c r="F881" s="155"/>
      <c r="G881" s="156"/>
      <c r="H881" s="19" t="str">
        <f t="shared" si="483"/>
        <v/>
      </c>
      <c r="I881" s="157"/>
      <c r="J881" s="19" t="str">
        <f t="shared" si="484"/>
        <v/>
      </c>
      <c r="K881" s="33"/>
      <c r="L881" s="34"/>
      <c r="M881" s="34"/>
      <c r="N881" s="19" t="str">
        <f t="shared" si="485"/>
        <v/>
      </c>
      <c r="O881" s="157"/>
      <c r="P881" s="19" t="str">
        <f t="shared" si="486"/>
        <v/>
      </c>
      <c r="Q881" s="19" t="str">
        <f t="shared" si="487"/>
        <v/>
      </c>
      <c r="R881" s="22"/>
      <c r="S881" s="33"/>
      <c r="T881" s="35" t="str">
        <f>IF(E881="","",Instructions!$B$5)</f>
        <v/>
      </c>
      <c r="U881" s="75" t="str">
        <f>IF(E881="","",Instructions!$C$5)</f>
        <v/>
      </c>
      <c r="V881" s="87" t="str">
        <f t="shared" si="488"/>
        <v/>
      </c>
      <c r="W881" s="72" t="str">
        <f>IF(E881="","",VLOOKUP(D881,Supervisors!$B$9:$F$32,5,FALSE))</f>
        <v/>
      </c>
      <c r="X881" s="72" t="str">
        <f>IF(E881="","",VLOOKUP(D881,Supervisors!$B$9:$G$32,6,FALSE))</f>
        <v/>
      </c>
      <c r="Y881" s="20" t="str">
        <f t="shared" si="489"/>
        <v/>
      </c>
      <c r="Z881" s="20" t="str">
        <f t="shared" si="490"/>
        <v/>
      </c>
      <c r="AA881" s="20" t="str">
        <f t="shared" si="491"/>
        <v/>
      </c>
      <c r="AB881" s="20" t="str">
        <f t="shared" si="492"/>
        <v/>
      </c>
      <c r="AC881" s="20" t="str">
        <f t="shared" si="493"/>
        <v/>
      </c>
      <c r="AD881" s="20" t="str">
        <f t="shared" si="494"/>
        <v/>
      </c>
      <c r="AE881" s="20" t="str">
        <f>IF(E881="","",SUM( INDEX( $H$9, 1) : H881))</f>
        <v/>
      </c>
      <c r="AF881" s="20" t="str">
        <f t="shared" si="495"/>
        <v/>
      </c>
      <c r="AG881" s="20" t="str">
        <f>IF(E881="","",SUM($AF$9:AF881))</f>
        <v/>
      </c>
      <c r="AH881" s="43" t="str">
        <f t="shared" si="496"/>
        <v/>
      </c>
      <c r="AI881" s="20" t="str">
        <f t="shared" si="497"/>
        <v/>
      </c>
      <c r="AJ881" s="20" t="str">
        <f t="shared" si="498"/>
        <v/>
      </c>
      <c r="AK881" s="20" t="str">
        <f t="shared" si="499"/>
        <v/>
      </c>
      <c r="AL881" s="20" t="str">
        <f>IF(E881="","",SUM( INDEX($I$9, 1) : I881))</f>
        <v/>
      </c>
      <c r="AM881" s="20" t="str">
        <f t="shared" si="500"/>
        <v/>
      </c>
      <c r="AN881" s="20" t="str">
        <f>IF(E881="","",SUM( INDEX($AM$9, 1) : AM881))</f>
        <v/>
      </c>
      <c r="AO881" s="43" t="str">
        <f t="shared" si="501"/>
        <v/>
      </c>
      <c r="AP881" s="43" t="str">
        <f t="shared" si="502"/>
        <v/>
      </c>
      <c r="AQ881" s="35" t="str">
        <f t="shared" si="503"/>
        <v/>
      </c>
      <c r="AR881" s="35" t="str">
        <f t="shared" si="504"/>
        <v/>
      </c>
      <c r="AS881" s="35" t="str">
        <f t="shared" si="505"/>
        <v/>
      </c>
      <c r="AT881" s="35" t="str">
        <f t="shared" si="506"/>
        <v/>
      </c>
      <c r="AU881" s="35" t="str">
        <f t="shared" si="507"/>
        <v/>
      </c>
      <c r="AV881" s="35" t="str">
        <f t="shared" si="508"/>
        <v/>
      </c>
      <c r="AW881" s="58" t="str">
        <f t="shared" si="509"/>
        <v/>
      </c>
      <c r="AX881" s="62" t="str">
        <f t="shared" si="510"/>
        <v/>
      </c>
      <c r="AY881" s="62" t="str">
        <f t="shared" si="511"/>
        <v/>
      </c>
      <c r="AZ881" s="62" t="str">
        <f t="shared" si="512"/>
        <v/>
      </c>
      <c r="BA881" s="62" t="str">
        <f t="shared" si="513"/>
        <v/>
      </c>
      <c r="BB881" s="62" t="str">
        <f t="shared" si="514"/>
        <v/>
      </c>
      <c r="BC881" s="62" t="str">
        <f t="shared" si="515"/>
        <v/>
      </c>
      <c r="BD881" s="69" t="str">
        <f t="shared" si="516"/>
        <v/>
      </c>
      <c r="BE881" s="69" t="str">
        <f t="shared" si="517"/>
        <v/>
      </c>
      <c r="BF881" s="69" t="str">
        <f>IF(Z881=Z882,"",SUM(AW$9:AW881)-SUM(BF$9:BF880))</f>
        <v/>
      </c>
      <c r="BG881" s="12">
        <f t="shared" si="519"/>
        <v>873</v>
      </c>
    </row>
    <row r="882" spans="1:59" ht="20.100000000000001" customHeight="1">
      <c r="A882" s="13">
        <f t="shared" si="518"/>
        <v>874</v>
      </c>
      <c r="B882" s="153"/>
      <c r="C882" s="33"/>
      <c r="D882" s="33"/>
      <c r="E882" s="154"/>
      <c r="F882" s="155"/>
      <c r="G882" s="156"/>
      <c r="H882" s="19" t="str">
        <f t="shared" si="483"/>
        <v/>
      </c>
      <c r="I882" s="157"/>
      <c r="J882" s="19" t="str">
        <f t="shared" si="484"/>
        <v/>
      </c>
      <c r="K882" s="33"/>
      <c r="L882" s="34"/>
      <c r="M882" s="34"/>
      <c r="N882" s="19" t="str">
        <f t="shared" si="485"/>
        <v/>
      </c>
      <c r="O882" s="157"/>
      <c r="P882" s="19" t="str">
        <f t="shared" si="486"/>
        <v/>
      </c>
      <c r="Q882" s="19" t="str">
        <f t="shared" si="487"/>
        <v/>
      </c>
      <c r="R882" s="22"/>
      <c r="S882" s="33"/>
      <c r="T882" s="35" t="str">
        <f>IF(E882="","",Instructions!$B$5)</f>
        <v/>
      </c>
      <c r="U882" s="75" t="str">
        <f>IF(E882="","",Instructions!$C$5)</f>
        <v/>
      </c>
      <c r="V882" s="87" t="str">
        <f t="shared" si="488"/>
        <v/>
      </c>
      <c r="W882" s="72" t="str">
        <f>IF(E882="","",VLOOKUP(D882,Supervisors!$B$9:$F$32,5,FALSE))</f>
        <v/>
      </c>
      <c r="X882" s="72" t="str">
        <f>IF(E882="","",VLOOKUP(D882,Supervisors!$B$9:$G$32,6,FALSE))</f>
        <v/>
      </c>
      <c r="Y882" s="20" t="str">
        <f t="shared" si="489"/>
        <v/>
      </c>
      <c r="Z882" s="20" t="str">
        <f t="shared" si="490"/>
        <v/>
      </c>
      <c r="AA882" s="20" t="str">
        <f t="shared" si="491"/>
        <v/>
      </c>
      <c r="AB882" s="20" t="str">
        <f t="shared" si="492"/>
        <v/>
      </c>
      <c r="AC882" s="20" t="str">
        <f t="shared" si="493"/>
        <v/>
      </c>
      <c r="AD882" s="20" t="str">
        <f t="shared" si="494"/>
        <v/>
      </c>
      <c r="AE882" s="20" t="str">
        <f>IF(E882="","",SUM( INDEX( $H$9, 1) : H882))</f>
        <v/>
      </c>
      <c r="AF882" s="20" t="str">
        <f t="shared" si="495"/>
        <v/>
      </c>
      <c r="AG882" s="20" t="str">
        <f>IF(E882="","",SUM($AF$9:AF882))</f>
        <v/>
      </c>
      <c r="AH882" s="43" t="str">
        <f t="shared" si="496"/>
        <v/>
      </c>
      <c r="AI882" s="20" t="str">
        <f t="shared" si="497"/>
        <v/>
      </c>
      <c r="AJ882" s="20" t="str">
        <f t="shared" si="498"/>
        <v/>
      </c>
      <c r="AK882" s="20" t="str">
        <f t="shared" si="499"/>
        <v/>
      </c>
      <c r="AL882" s="20" t="str">
        <f>IF(E882="","",SUM( INDEX($I$9, 1) : I882))</f>
        <v/>
      </c>
      <c r="AM882" s="20" t="str">
        <f t="shared" si="500"/>
        <v/>
      </c>
      <c r="AN882" s="20" t="str">
        <f>IF(E882="","",SUM( INDEX($AM$9, 1) : AM882))</f>
        <v/>
      </c>
      <c r="AO882" s="43" t="str">
        <f t="shared" si="501"/>
        <v/>
      </c>
      <c r="AP882" s="43" t="str">
        <f t="shared" si="502"/>
        <v/>
      </c>
      <c r="AQ882" s="35" t="str">
        <f t="shared" si="503"/>
        <v/>
      </c>
      <c r="AR882" s="35" t="str">
        <f t="shared" si="504"/>
        <v/>
      </c>
      <c r="AS882" s="35" t="str">
        <f t="shared" si="505"/>
        <v/>
      </c>
      <c r="AT882" s="35" t="str">
        <f t="shared" si="506"/>
        <v/>
      </c>
      <c r="AU882" s="35" t="str">
        <f t="shared" si="507"/>
        <v/>
      </c>
      <c r="AV882" s="35" t="str">
        <f t="shared" si="508"/>
        <v/>
      </c>
      <c r="AW882" s="58" t="str">
        <f t="shared" si="509"/>
        <v/>
      </c>
      <c r="AX882" s="62" t="str">
        <f t="shared" si="510"/>
        <v/>
      </c>
      <c r="AY882" s="62" t="str">
        <f t="shared" si="511"/>
        <v/>
      </c>
      <c r="AZ882" s="62" t="str">
        <f t="shared" si="512"/>
        <v/>
      </c>
      <c r="BA882" s="62" t="str">
        <f t="shared" si="513"/>
        <v/>
      </c>
      <c r="BB882" s="62" t="str">
        <f t="shared" si="514"/>
        <v/>
      </c>
      <c r="BC882" s="62" t="str">
        <f t="shared" si="515"/>
        <v/>
      </c>
      <c r="BD882" s="69" t="str">
        <f t="shared" si="516"/>
        <v/>
      </c>
      <c r="BE882" s="69" t="str">
        <f t="shared" si="517"/>
        <v/>
      </c>
      <c r="BF882" s="69" t="str">
        <f>IF(Z882=Z883,"",SUM(AW$9:AW882)-SUM(BF$9:BF881))</f>
        <v/>
      </c>
      <c r="BG882" s="12">
        <f t="shared" si="519"/>
        <v>874</v>
      </c>
    </row>
    <row r="883" spans="1:59" ht="20.100000000000001" customHeight="1">
      <c r="A883" s="13">
        <f t="shared" si="518"/>
        <v>875</v>
      </c>
      <c r="B883" s="153"/>
      <c r="C883" s="33"/>
      <c r="D883" s="33"/>
      <c r="E883" s="154"/>
      <c r="F883" s="155"/>
      <c r="G883" s="156"/>
      <c r="H883" s="19" t="str">
        <f t="shared" si="483"/>
        <v/>
      </c>
      <c r="I883" s="157"/>
      <c r="J883" s="19" t="str">
        <f t="shared" si="484"/>
        <v/>
      </c>
      <c r="K883" s="33"/>
      <c r="L883" s="34"/>
      <c r="M883" s="34"/>
      <c r="N883" s="19" t="str">
        <f t="shared" si="485"/>
        <v/>
      </c>
      <c r="O883" s="157"/>
      <c r="P883" s="19" t="str">
        <f t="shared" si="486"/>
        <v/>
      </c>
      <c r="Q883" s="19" t="str">
        <f t="shared" si="487"/>
        <v/>
      </c>
      <c r="R883" s="22"/>
      <c r="S883" s="33"/>
      <c r="T883" s="35" t="str">
        <f>IF(E883="","",Instructions!$B$5)</f>
        <v/>
      </c>
      <c r="U883" s="75" t="str">
        <f>IF(E883="","",Instructions!$C$5)</f>
        <v/>
      </c>
      <c r="V883" s="87" t="str">
        <f t="shared" si="488"/>
        <v/>
      </c>
      <c r="W883" s="72" t="str">
        <f>IF(E883="","",VLOOKUP(D883,Supervisors!$B$9:$F$32,5,FALSE))</f>
        <v/>
      </c>
      <c r="X883" s="72" t="str">
        <f>IF(E883="","",VLOOKUP(D883,Supervisors!$B$9:$G$32,6,FALSE))</f>
        <v/>
      </c>
      <c r="Y883" s="20" t="str">
        <f t="shared" si="489"/>
        <v/>
      </c>
      <c r="Z883" s="20" t="str">
        <f t="shared" si="490"/>
        <v/>
      </c>
      <c r="AA883" s="20" t="str">
        <f t="shared" si="491"/>
        <v/>
      </c>
      <c r="AB883" s="20" t="str">
        <f t="shared" si="492"/>
        <v/>
      </c>
      <c r="AC883" s="20" t="str">
        <f t="shared" si="493"/>
        <v/>
      </c>
      <c r="AD883" s="20" t="str">
        <f t="shared" si="494"/>
        <v/>
      </c>
      <c r="AE883" s="20" t="str">
        <f>IF(E883="","",SUM( INDEX( $H$9, 1) : H883))</f>
        <v/>
      </c>
      <c r="AF883" s="20" t="str">
        <f t="shared" si="495"/>
        <v/>
      </c>
      <c r="AG883" s="20" t="str">
        <f>IF(E883="","",SUM($AF$9:AF883))</f>
        <v/>
      </c>
      <c r="AH883" s="43" t="str">
        <f t="shared" si="496"/>
        <v/>
      </c>
      <c r="AI883" s="20" t="str">
        <f t="shared" si="497"/>
        <v/>
      </c>
      <c r="AJ883" s="20" t="str">
        <f t="shared" si="498"/>
        <v/>
      </c>
      <c r="AK883" s="20" t="str">
        <f t="shared" si="499"/>
        <v/>
      </c>
      <c r="AL883" s="20" t="str">
        <f>IF(E883="","",SUM( INDEX($I$9, 1) : I883))</f>
        <v/>
      </c>
      <c r="AM883" s="20" t="str">
        <f t="shared" si="500"/>
        <v/>
      </c>
      <c r="AN883" s="20" t="str">
        <f>IF(E883="","",SUM( INDEX($AM$9, 1) : AM883))</f>
        <v/>
      </c>
      <c r="AO883" s="43" t="str">
        <f t="shared" si="501"/>
        <v/>
      </c>
      <c r="AP883" s="43" t="str">
        <f t="shared" si="502"/>
        <v/>
      </c>
      <c r="AQ883" s="35" t="str">
        <f t="shared" si="503"/>
        <v/>
      </c>
      <c r="AR883" s="35" t="str">
        <f t="shared" si="504"/>
        <v/>
      </c>
      <c r="AS883" s="35" t="str">
        <f t="shared" si="505"/>
        <v/>
      </c>
      <c r="AT883" s="35" t="str">
        <f t="shared" si="506"/>
        <v/>
      </c>
      <c r="AU883" s="35" t="str">
        <f t="shared" si="507"/>
        <v/>
      </c>
      <c r="AV883" s="35" t="str">
        <f t="shared" si="508"/>
        <v/>
      </c>
      <c r="AW883" s="58" t="str">
        <f t="shared" si="509"/>
        <v/>
      </c>
      <c r="AX883" s="62" t="str">
        <f t="shared" si="510"/>
        <v/>
      </c>
      <c r="AY883" s="62" t="str">
        <f t="shared" si="511"/>
        <v/>
      </c>
      <c r="AZ883" s="62" t="str">
        <f t="shared" si="512"/>
        <v/>
      </c>
      <c r="BA883" s="62" t="str">
        <f t="shared" si="513"/>
        <v/>
      </c>
      <c r="BB883" s="62" t="str">
        <f t="shared" si="514"/>
        <v/>
      </c>
      <c r="BC883" s="62" t="str">
        <f t="shared" si="515"/>
        <v/>
      </c>
      <c r="BD883" s="69" t="str">
        <f t="shared" si="516"/>
        <v/>
      </c>
      <c r="BE883" s="69" t="str">
        <f t="shared" si="517"/>
        <v/>
      </c>
      <c r="BF883" s="69" t="str">
        <f>IF(Z883=Z884,"",SUM(AW$9:AW883)-SUM(BF$9:BF882))</f>
        <v/>
      </c>
      <c r="BG883" s="12">
        <f t="shared" si="519"/>
        <v>875</v>
      </c>
    </row>
    <row r="884" spans="1:59" ht="20.100000000000001" customHeight="1">
      <c r="A884" s="13">
        <f t="shared" si="518"/>
        <v>876</v>
      </c>
      <c r="B884" s="153"/>
      <c r="C884" s="33"/>
      <c r="D884" s="33"/>
      <c r="E884" s="154"/>
      <c r="F884" s="155"/>
      <c r="G884" s="156"/>
      <c r="H884" s="19" t="str">
        <f t="shared" si="483"/>
        <v/>
      </c>
      <c r="I884" s="157"/>
      <c r="J884" s="19" t="str">
        <f t="shared" si="484"/>
        <v/>
      </c>
      <c r="K884" s="33"/>
      <c r="L884" s="34"/>
      <c r="M884" s="34"/>
      <c r="N884" s="19" t="str">
        <f t="shared" si="485"/>
        <v/>
      </c>
      <c r="O884" s="157"/>
      <c r="P884" s="19" t="str">
        <f t="shared" si="486"/>
        <v/>
      </c>
      <c r="Q884" s="19" t="str">
        <f t="shared" si="487"/>
        <v/>
      </c>
      <c r="R884" s="22"/>
      <c r="S884" s="33"/>
      <c r="T884" s="35" t="str">
        <f>IF(E884="","",Instructions!$B$5)</f>
        <v/>
      </c>
      <c r="U884" s="75" t="str">
        <f>IF(E884="","",Instructions!$C$5)</f>
        <v/>
      </c>
      <c r="V884" s="87" t="str">
        <f t="shared" si="488"/>
        <v/>
      </c>
      <c r="W884" s="72" t="str">
        <f>IF(E884="","",VLOOKUP(D884,Supervisors!$B$9:$F$32,5,FALSE))</f>
        <v/>
      </c>
      <c r="X884" s="72" t="str">
        <f>IF(E884="","",VLOOKUP(D884,Supervisors!$B$9:$G$32,6,FALSE))</f>
        <v/>
      </c>
      <c r="Y884" s="20" t="str">
        <f t="shared" si="489"/>
        <v/>
      </c>
      <c r="Z884" s="20" t="str">
        <f t="shared" si="490"/>
        <v/>
      </c>
      <c r="AA884" s="20" t="str">
        <f t="shared" si="491"/>
        <v/>
      </c>
      <c r="AB884" s="20" t="str">
        <f t="shared" si="492"/>
        <v/>
      </c>
      <c r="AC884" s="20" t="str">
        <f t="shared" si="493"/>
        <v/>
      </c>
      <c r="AD884" s="20" t="str">
        <f t="shared" si="494"/>
        <v/>
      </c>
      <c r="AE884" s="20" t="str">
        <f>IF(E884="","",SUM( INDEX( $H$9, 1) : H884))</f>
        <v/>
      </c>
      <c r="AF884" s="20" t="str">
        <f t="shared" si="495"/>
        <v/>
      </c>
      <c r="AG884" s="20" t="str">
        <f>IF(E884="","",SUM($AF$9:AF884))</f>
        <v/>
      </c>
      <c r="AH884" s="43" t="str">
        <f t="shared" si="496"/>
        <v/>
      </c>
      <c r="AI884" s="20" t="str">
        <f t="shared" si="497"/>
        <v/>
      </c>
      <c r="AJ884" s="20" t="str">
        <f t="shared" si="498"/>
        <v/>
      </c>
      <c r="AK884" s="20" t="str">
        <f t="shared" si="499"/>
        <v/>
      </c>
      <c r="AL884" s="20" t="str">
        <f>IF(E884="","",SUM( INDEX($I$9, 1) : I884))</f>
        <v/>
      </c>
      <c r="AM884" s="20" t="str">
        <f t="shared" si="500"/>
        <v/>
      </c>
      <c r="AN884" s="20" t="str">
        <f>IF(E884="","",SUM( INDEX($AM$9, 1) : AM884))</f>
        <v/>
      </c>
      <c r="AO884" s="43" t="str">
        <f t="shared" si="501"/>
        <v/>
      </c>
      <c r="AP884" s="43" t="str">
        <f t="shared" si="502"/>
        <v/>
      </c>
      <c r="AQ884" s="35" t="str">
        <f t="shared" si="503"/>
        <v/>
      </c>
      <c r="AR884" s="35" t="str">
        <f t="shared" si="504"/>
        <v/>
      </c>
      <c r="AS884" s="35" t="str">
        <f t="shared" si="505"/>
        <v/>
      </c>
      <c r="AT884" s="35" t="str">
        <f t="shared" si="506"/>
        <v/>
      </c>
      <c r="AU884" s="35" t="str">
        <f t="shared" si="507"/>
        <v/>
      </c>
      <c r="AV884" s="35" t="str">
        <f t="shared" si="508"/>
        <v/>
      </c>
      <c r="AW884" s="58" t="str">
        <f t="shared" si="509"/>
        <v/>
      </c>
      <c r="AX884" s="62" t="str">
        <f t="shared" si="510"/>
        <v/>
      </c>
      <c r="AY884" s="62" t="str">
        <f t="shared" si="511"/>
        <v/>
      </c>
      <c r="AZ884" s="62" t="str">
        <f t="shared" si="512"/>
        <v/>
      </c>
      <c r="BA884" s="62" t="str">
        <f t="shared" si="513"/>
        <v/>
      </c>
      <c r="BB884" s="62" t="str">
        <f t="shared" si="514"/>
        <v/>
      </c>
      <c r="BC884" s="62" t="str">
        <f t="shared" si="515"/>
        <v/>
      </c>
      <c r="BD884" s="69" t="str">
        <f t="shared" si="516"/>
        <v/>
      </c>
      <c r="BE884" s="69" t="str">
        <f t="shared" si="517"/>
        <v/>
      </c>
      <c r="BF884" s="69" t="str">
        <f>IF(Z884=Z885,"",SUM(AW$9:AW884)-SUM(BF$9:BF883))</f>
        <v/>
      </c>
      <c r="BG884" s="12">
        <f t="shared" si="519"/>
        <v>876</v>
      </c>
    </row>
    <row r="885" spans="1:59" ht="20.100000000000001" customHeight="1">
      <c r="A885" s="13">
        <f t="shared" si="518"/>
        <v>877</v>
      </c>
      <c r="B885" s="153"/>
      <c r="C885" s="33"/>
      <c r="D885" s="33"/>
      <c r="E885" s="154"/>
      <c r="F885" s="155"/>
      <c r="G885" s="156"/>
      <c r="H885" s="19" t="str">
        <f t="shared" si="483"/>
        <v/>
      </c>
      <c r="I885" s="157"/>
      <c r="J885" s="19" t="str">
        <f t="shared" si="484"/>
        <v/>
      </c>
      <c r="K885" s="33"/>
      <c r="L885" s="34"/>
      <c r="M885" s="34"/>
      <c r="N885" s="19" t="str">
        <f t="shared" si="485"/>
        <v/>
      </c>
      <c r="O885" s="157"/>
      <c r="P885" s="19" t="str">
        <f t="shared" si="486"/>
        <v/>
      </c>
      <c r="Q885" s="19" t="str">
        <f t="shared" si="487"/>
        <v/>
      </c>
      <c r="R885" s="22"/>
      <c r="S885" s="33"/>
      <c r="T885" s="35" t="str">
        <f>IF(E885="","",Instructions!$B$5)</f>
        <v/>
      </c>
      <c r="U885" s="75" t="str">
        <f>IF(E885="","",Instructions!$C$5)</f>
        <v/>
      </c>
      <c r="V885" s="87" t="str">
        <f t="shared" si="488"/>
        <v/>
      </c>
      <c r="W885" s="72" t="str">
        <f>IF(E885="","",VLOOKUP(D885,Supervisors!$B$9:$F$32,5,FALSE))</f>
        <v/>
      </c>
      <c r="X885" s="72" t="str">
        <f>IF(E885="","",VLOOKUP(D885,Supervisors!$B$9:$G$32,6,FALSE))</f>
        <v/>
      </c>
      <c r="Y885" s="20" t="str">
        <f t="shared" si="489"/>
        <v/>
      </c>
      <c r="Z885" s="20" t="str">
        <f t="shared" si="490"/>
        <v/>
      </c>
      <c r="AA885" s="20" t="str">
        <f t="shared" si="491"/>
        <v/>
      </c>
      <c r="AB885" s="20" t="str">
        <f t="shared" si="492"/>
        <v/>
      </c>
      <c r="AC885" s="20" t="str">
        <f t="shared" si="493"/>
        <v/>
      </c>
      <c r="AD885" s="20" t="str">
        <f t="shared" si="494"/>
        <v/>
      </c>
      <c r="AE885" s="20" t="str">
        <f>IF(E885="","",SUM( INDEX( $H$9, 1) : H885))</f>
        <v/>
      </c>
      <c r="AF885" s="20" t="str">
        <f t="shared" si="495"/>
        <v/>
      </c>
      <c r="AG885" s="20" t="str">
        <f>IF(E885="","",SUM($AF$9:AF885))</f>
        <v/>
      </c>
      <c r="AH885" s="43" t="str">
        <f t="shared" si="496"/>
        <v/>
      </c>
      <c r="AI885" s="20" t="str">
        <f t="shared" si="497"/>
        <v/>
      </c>
      <c r="AJ885" s="20" t="str">
        <f t="shared" si="498"/>
        <v/>
      </c>
      <c r="AK885" s="20" t="str">
        <f t="shared" si="499"/>
        <v/>
      </c>
      <c r="AL885" s="20" t="str">
        <f>IF(E885="","",SUM( INDEX($I$9, 1) : I885))</f>
        <v/>
      </c>
      <c r="AM885" s="20" t="str">
        <f t="shared" si="500"/>
        <v/>
      </c>
      <c r="AN885" s="20" t="str">
        <f>IF(E885="","",SUM( INDEX($AM$9, 1) : AM885))</f>
        <v/>
      </c>
      <c r="AO885" s="43" t="str">
        <f t="shared" si="501"/>
        <v/>
      </c>
      <c r="AP885" s="43" t="str">
        <f t="shared" si="502"/>
        <v/>
      </c>
      <c r="AQ885" s="35" t="str">
        <f t="shared" si="503"/>
        <v/>
      </c>
      <c r="AR885" s="35" t="str">
        <f t="shared" si="504"/>
        <v/>
      </c>
      <c r="AS885" s="35" t="str">
        <f t="shared" si="505"/>
        <v/>
      </c>
      <c r="AT885" s="35" t="str">
        <f t="shared" si="506"/>
        <v/>
      </c>
      <c r="AU885" s="35" t="str">
        <f t="shared" si="507"/>
        <v/>
      </c>
      <c r="AV885" s="35" t="str">
        <f t="shared" si="508"/>
        <v/>
      </c>
      <c r="AW885" s="58" t="str">
        <f t="shared" si="509"/>
        <v/>
      </c>
      <c r="AX885" s="62" t="str">
        <f t="shared" si="510"/>
        <v/>
      </c>
      <c r="AY885" s="62" t="str">
        <f t="shared" si="511"/>
        <v/>
      </c>
      <c r="AZ885" s="62" t="str">
        <f t="shared" si="512"/>
        <v/>
      </c>
      <c r="BA885" s="62" t="str">
        <f t="shared" si="513"/>
        <v/>
      </c>
      <c r="BB885" s="62" t="str">
        <f t="shared" si="514"/>
        <v/>
      </c>
      <c r="BC885" s="62" t="str">
        <f t="shared" si="515"/>
        <v/>
      </c>
      <c r="BD885" s="69" t="str">
        <f t="shared" si="516"/>
        <v/>
      </c>
      <c r="BE885" s="69" t="str">
        <f t="shared" si="517"/>
        <v/>
      </c>
      <c r="BF885" s="69" t="str">
        <f>IF(Z885=Z886,"",SUM(AW$9:AW885)-SUM(BF$9:BF884))</f>
        <v/>
      </c>
      <c r="BG885" s="12">
        <f t="shared" si="519"/>
        <v>877</v>
      </c>
    </row>
    <row r="886" spans="1:59" ht="20.100000000000001" customHeight="1">
      <c r="A886" s="13">
        <f t="shared" si="518"/>
        <v>878</v>
      </c>
      <c r="B886" s="153"/>
      <c r="C886" s="33"/>
      <c r="D886" s="33"/>
      <c r="E886" s="154"/>
      <c r="F886" s="155"/>
      <c r="G886" s="156"/>
      <c r="H886" s="19" t="str">
        <f t="shared" si="483"/>
        <v/>
      </c>
      <c r="I886" s="157"/>
      <c r="J886" s="19" t="str">
        <f t="shared" si="484"/>
        <v/>
      </c>
      <c r="K886" s="33"/>
      <c r="L886" s="34"/>
      <c r="M886" s="34"/>
      <c r="N886" s="19" t="str">
        <f t="shared" si="485"/>
        <v/>
      </c>
      <c r="O886" s="157"/>
      <c r="P886" s="19" t="str">
        <f t="shared" si="486"/>
        <v/>
      </c>
      <c r="Q886" s="19" t="str">
        <f t="shared" si="487"/>
        <v/>
      </c>
      <c r="R886" s="22"/>
      <c r="S886" s="33"/>
      <c r="T886" s="35" t="str">
        <f>IF(E886="","",Instructions!$B$5)</f>
        <v/>
      </c>
      <c r="U886" s="75" t="str">
        <f>IF(E886="","",Instructions!$C$5)</f>
        <v/>
      </c>
      <c r="V886" s="87" t="str">
        <f t="shared" si="488"/>
        <v/>
      </c>
      <c r="W886" s="72" t="str">
        <f>IF(E886="","",VLOOKUP(D886,Supervisors!$B$9:$F$32,5,FALSE))</f>
        <v/>
      </c>
      <c r="X886" s="72" t="str">
        <f>IF(E886="","",VLOOKUP(D886,Supervisors!$B$9:$G$32,6,FALSE))</f>
        <v/>
      </c>
      <c r="Y886" s="20" t="str">
        <f t="shared" si="489"/>
        <v/>
      </c>
      <c r="Z886" s="20" t="str">
        <f t="shared" si="490"/>
        <v/>
      </c>
      <c r="AA886" s="20" t="str">
        <f t="shared" si="491"/>
        <v/>
      </c>
      <c r="AB886" s="20" t="str">
        <f t="shared" si="492"/>
        <v/>
      </c>
      <c r="AC886" s="20" t="str">
        <f t="shared" si="493"/>
        <v/>
      </c>
      <c r="AD886" s="20" t="str">
        <f t="shared" si="494"/>
        <v/>
      </c>
      <c r="AE886" s="20" t="str">
        <f>IF(E886="","",SUM( INDEX( $H$9, 1) : H886))</f>
        <v/>
      </c>
      <c r="AF886" s="20" t="str">
        <f t="shared" si="495"/>
        <v/>
      </c>
      <c r="AG886" s="20" t="str">
        <f>IF(E886="","",SUM($AF$9:AF886))</f>
        <v/>
      </c>
      <c r="AH886" s="43" t="str">
        <f t="shared" si="496"/>
        <v/>
      </c>
      <c r="AI886" s="20" t="str">
        <f t="shared" si="497"/>
        <v/>
      </c>
      <c r="AJ886" s="20" t="str">
        <f t="shared" si="498"/>
        <v/>
      </c>
      <c r="AK886" s="20" t="str">
        <f t="shared" si="499"/>
        <v/>
      </c>
      <c r="AL886" s="20" t="str">
        <f>IF(E886="","",SUM( INDEX($I$9, 1) : I886))</f>
        <v/>
      </c>
      <c r="AM886" s="20" t="str">
        <f t="shared" si="500"/>
        <v/>
      </c>
      <c r="AN886" s="20" t="str">
        <f>IF(E886="","",SUM( INDEX($AM$9, 1) : AM886))</f>
        <v/>
      </c>
      <c r="AO886" s="43" t="str">
        <f t="shared" si="501"/>
        <v/>
      </c>
      <c r="AP886" s="43" t="str">
        <f t="shared" si="502"/>
        <v/>
      </c>
      <c r="AQ886" s="35" t="str">
        <f t="shared" si="503"/>
        <v/>
      </c>
      <c r="AR886" s="35" t="str">
        <f t="shared" si="504"/>
        <v/>
      </c>
      <c r="AS886" s="35" t="str">
        <f t="shared" si="505"/>
        <v/>
      </c>
      <c r="AT886" s="35" t="str">
        <f t="shared" si="506"/>
        <v/>
      </c>
      <c r="AU886" s="35" t="str">
        <f t="shared" si="507"/>
        <v/>
      </c>
      <c r="AV886" s="35" t="str">
        <f t="shared" si="508"/>
        <v/>
      </c>
      <c r="AW886" s="58" t="str">
        <f t="shared" si="509"/>
        <v/>
      </c>
      <c r="AX886" s="62" t="str">
        <f t="shared" si="510"/>
        <v/>
      </c>
      <c r="AY886" s="62" t="str">
        <f t="shared" si="511"/>
        <v/>
      </c>
      <c r="AZ886" s="62" t="str">
        <f t="shared" si="512"/>
        <v/>
      </c>
      <c r="BA886" s="62" t="str">
        <f t="shared" si="513"/>
        <v/>
      </c>
      <c r="BB886" s="62" t="str">
        <f t="shared" si="514"/>
        <v/>
      </c>
      <c r="BC886" s="62" t="str">
        <f t="shared" si="515"/>
        <v/>
      </c>
      <c r="BD886" s="69" t="str">
        <f t="shared" si="516"/>
        <v/>
      </c>
      <c r="BE886" s="69" t="str">
        <f t="shared" si="517"/>
        <v/>
      </c>
      <c r="BF886" s="69" t="str">
        <f>IF(Z886=Z887,"",SUM(AW$9:AW886)-SUM(BF$9:BF885))</f>
        <v/>
      </c>
      <c r="BG886" s="12">
        <f t="shared" si="519"/>
        <v>878</v>
      </c>
    </row>
    <row r="887" spans="1:59" ht="20.100000000000001" customHeight="1">
      <c r="A887" s="13">
        <f t="shared" si="518"/>
        <v>879</v>
      </c>
      <c r="B887" s="153"/>
      <c r="C887" s="33"/>
      <c r="D887" s="33"/>
      <c r="E887" s="154"/>
      <c r="F887" s="155"/>
      <c r="G887" s="156"/>
      <c r="H887" s="19" t="str">
        <f t="shared" si="483"/>
        <v/>
      </c>
      <c r="I887" s="157"/>
      <c r="J887" s="19" t="str">
        <f t="shared" si="484"/>
        <v/>
      </c>
      <c r="K887" s="33"/>
      <c r="L887" s="34"/>
      <c r="M887" s="34"/>
      <c r="N887" s="19" t="str">
        <f t="shared" si="485"/>
        <v/>
      </c>
      <c r="O887" s="157"/>
      <c r="P887" s="19" t="str">
        <f t="shared" si="486"/>
        <v/>
      </c>
      <c r="Q887" s="19" t="str">
        <f t="shared" si="487"/>
        <v/>
      </c>
      <c r="R887" s="22"/>
      <c r="S887" s="33"/>
      <c r="T887" s="35" t="str">
        <f>IF(E887="","",Instructions!$B$5)</f>
        <v/>
      </c>
      <c r="U887" s="75" t="str">
        <f>IF(E887="","",Instructions!$C$5)</f>
        <v/>
      </c>
      <c r="V887" s="87" t="str">
        <f t="shared" si="488"/>
        <v/>
      </c>
      <c r="W887" s="72" t="str">
        <f>IF(E887="","",VLOOKUP(D887,Supervisors!$B$9:$F$32,5,FALSE))</f>
        <v/>
      </c>
      <c r="X887" s="72" t="str">
        <f>IF(E887="","",VLOOKUP(D887,Supervisors!$B$9:$G$32,6,FALSE))</f>
        <v/>
      </c>
      <c r="Y887" s="20" t="str">
        <f t="shared" si="489"/>
        <v/>
      </c>
      <c r="Z887" s="20" t="str">
        <f t="shared" si="490"/>
        <v/>
      </c>
      <c r="AA887" s="20" t="str">
        <f t="shared" si="491"/>
        <v/>
      </c>
      <c r="AB887" s="20" t="str">
        <f t="shared" si="492"/>
        <v/>
      </c>
      <c r="AC887" s="20" t="str">
        <f t="shared" si="493"/>
        <v/>
      </c>
      <c r="AD887" s="20" t="str">
        <f t="shared" si="494"/>
        <v/>
      </c>
      <c r="AE887" s="20" t="str">
        <f>IF(E887="","",SUM( INDEX( $H$9, 1) : H887))</f>
        <v/>
      </c>
      <c r="AF887" s="20" t="str">
        <f t="shared" si="495"/>
        <v/>
      </c>
      <c r="AG887" s="20" t="str">
        <f>IF(E887="","",SUM($AF$9:AF887))</f>
        <v/>
      </c>
      <c r="AH887" s="43" t="str">
        <f t="shared" si="496"/>
        <v/>
      </c>
      <c r="AI887" s="20" t="str">
        <f t="shared" si="497"/>
        <v/>
      </c>
      <c r="AJ887" s="20" t="str">
        <f t="shared" si="498"/>
        <v/>
      </c>
      <c r="AK887" s="20" t="str">
        <f t="shared" si="499"/>
        <v/>
      </c>
      <c r="AL887" s="20" t="str">
        <f>IF(E887="","",SUM( INDEX($I$9, 1) : I887))</f>
        <v/>
      </c>
      <c r="AM887" s="20" t="str">
        <f t="shared" si="500"/>
        <v/>
      </c>
      <c r="AN887" s="20" t="str">
        <f>IF(E887="","",SUM( INDEX($AM$9, 1) : AM887))</f>
        <v/>
      </c>
      <c r="AO887" s="43" t="str">
        <f t="shared" si="501"/>
        <v/>
      </c>
      <c r="AP887" s="43" t="str">
        <f t="shared" si="502"/>
        <v/>
      </c>
      <c r="AQ887" s="35" t="str">
        <f t="shared" si="503"/>
        <v/>
      </c>
      <c r="AR887" s="35" t="str">
        <f t="shared" si="504"/>
        <v/>
      </c>
      <c r="AS887" s="35" t="str">
        <f t="shared" si="505"/>
        <v/>
      </c>
      <c r="AT887" s="35" t="str">
        <f t="shared" si="506"/>
        <v/>
      </c>
      <c r="AU887" s="35" t="str">
        <f t="shared" si="507"/>
        <v/>
      </c>
      <c r="AV887" s="35" t="str">
        <f t="shared" si="508"/>
        <v/>
      </c>
      <c r="AW887" s="58" t="str">
        <f t="shared" si="509"/>
        <v/>
      </c>
      <c r="AX887" s="62" t="str">
        <f t="shared" si="510"/>
        <v/>
      </c>
      <c r="AY887" s="62" t="str">
        <f t="shared" si="511"/>
        <v/>
      </c>
      <c r="AZ887" s="62" t="str">
        <f t="shared" si="512"/>
        <v/>
      </c>
      <c r="BA887" s="62" t="str">
        <f t="shared" si="513"/>
        <v/>
      </c>
      <c r="BB887" s="62" t="str">
        <f t="shared" si="514"/>
        <v/>
      </c>
      <c r="BC887" s="62" t="str">
        <f t="shared" si="515"/>
        <v/>
      </c>
      <c r="BD887" s="69" t="str">
        <f t="shared" si="516"/>
        <v/>
      </c>
      <c r="BE887" s="69" t="str">
        <f t="shared" si="517"/>
        <v/>
      </c>
      <c r="BF887" s="69" t="str">
        <f>IF(Z887=Z888,"",SUM(AW$9:AW887)-SUM(BF$9:BF886))</f>
        <v/>
      </c>
      <c r="BG887" s="12">
        <f t="shared" si="519"/>
        <v>879</v>
      </c>
    </row>
    <row r="888" spans="1:59" ht="20.100000000000001" customHeight="1">
      <c r="A888" s="13">
        <f t="shared" si="518"/>
        <v>880</v>
      </c>
      <c r="B888" s="153"/>
      <c r="C888" s="33"/>
      <c r="D888" s="33"/>
      <c r="E888" s="154"/>
      <c r="F888" s="155"/>
      <c r="G888" s="156"/>
      <c r="H888" s="19" t="str">
        <f t="shared" si="483"/>
        <v/>
      </c>
      <c r="I888" s="157"/>
      <c r="J888" s="19" t="str">
        <f t="shared" si="484"/>
        <v/>
      </c>
      <c r="K888" s="33"/>
      <c r="L888" s="34"/>
      <c r="M888" s="34"/>
      <c r="N888" s="19" t="str">
        <f t="shared" si="485"/>
        <v/>
      </c>
      <c r="O888" s="157"/>
      <c r="P888" s="19" t="str">
        <f t="shared" si="486"/>
        <v/>
      </c>
      <c r="Q888" s="19" t="str">
        <f t="shared" si="487"/>
        <v/>
      </c>
      <c r="R888" s="22"/>
      <c r="S888" s="33"/>
      <c r="T888" s="35" t="str">
        <f>IF(E888="","",Instructions!$B$5)</f>
        <v/>
      </c>
      <c r="U888" s="75" t="str">
        <f>IF(E888="","",Instructions!$C$5)</f>
        <v/>
      </c>
      <c r="V888" s="87" t="str">
        <f t="shared" si="488"/>
        <v/>
      </c>
      <c r="W888" s="72" t="str">
        <f>IF(E888="","",VLOOKUP(D888,Supervisors!$B$9:$F$32,5,FALSE))</f>
        <v/>
      </c>
      <c r="X888" s="72" t="str">
        <f>IF(E888="","",VLOOKUP(D888,Supervisors!$B$9:$G$32,6,FALSE))</f>
        <v/>
      </c>
      <c r="Y888" s="20" t="str">
        <f t="shared" si="489"/>
        <v/>
      </c>
      <c r="Z888" s="20" t="str">
        <f t="shared" si="490"/>
        <v/>
      </c>
      <c r="AA888" s="20" t="str">
        <f t="shared" si="491"/>
        <v/>
      </c>
      <c r="AB888" s="20" t="str">
        <f t="shared" si="492"/>
        <v/>
      </c>
      <c r="AC888" s="20" t="str">
        <f t="shared" si="493"/>
        <v/>
      </c>
      <c r="AD888" s="20" t="str">
        <f t="shared" si="494"/>
        <v/>
      </c>
      <c r="AE888" s="20" t="str">
        <f>IF(E888="","",SUM( INDEX( $H$9, 1) : H888))</f>
        <v/>
      </c>
      <c r="AF888" s="20" t="str">
        <f t="shared" si="495"/>
        <v/>
      </c>
      <c r="AG888" s="20" t="str">
        <f>IF(E888="","",SUM($AF$9:AF888))</f>
        <v/>
      </c>
      <c r="AH888" s="43" t="str">
        <f t="shared" si="496"/>
        <v/>
      </c>
      <c r="AI888" s="20" t="str">
        <f t="shared" si="497"/>
        <v/>
      </c>
      <c r="AJ888" s="20" t="str">
        <f t="shared" si="498"/>
        <v/>
      </c>
      <c r="AK888" s="20" t="str">
        <f t="shared" si="499"/>
        <v/>
      </c>
      <c r="AL888" s="20" t="str">
        <f>IF(E888="","",SUM( INDEX($I$9, 1) : I888))</f>
        <v/>
      </c>
      <c r="AM888" s="20" t="str">
        <f t="shared" si="500"/>
        <v/>
      </c>
      <c r="AN888" s="20" t="str">
        <f>IF(E888="","",SUM( INDEX($AM$9, 1) : AM888))</f>
        <v/>
      </c>
      <c r="AO888" s="43" t="str">
        <f t="shared" si="501"/>
        <v/>
      </c>
      <c r="AP888" s="43" t="str">
        <f t="shared" si="502"/>
        <v/>
      </c>
      <c r="AQ888" s="35" t="str">
        <f t="shared" si="503"/>
        <v/>
      </c>
      <c r="AR888" s="35" t="str">
        <f t="shared" si="504"/>
        <v/>
      </c>
      <c r="AS888" s="35" t="str">
        <f t="shared" si="505"/>
        <v/>
      </c>
      <c r="AT888" s="35" t="str">
        <f t="shared" si="506"/>
        <v/>
      </c>
      <c r="AU888" s="35" t="str">
        <f t="shared" si="507"/>
        <v/>
      </c>
      <c r="AV888" s="35" t="str">
        <f t="shared" si="508"/>
        <v/>
      </c>
      <c r="AW888" s="58" t="str">
        <f t="shared" si="509"/>
        <v/>
      </c>
      <c r="AX888" s="62" t="str">
        <f t="shared" si="510"/>
        <v/>
      </c>
      <c r="AY888" s="62" t="str">
        <f t="shared" si="511"/>
        <v/>
      </c>
      <c r="AZ888" s="62" t="str">
        <f t="shared" si="512"/>
        <v/>
      </c>
      <c r="BA888" s="62" t="str">
        <f t="shared" si="513"/>
        <v/>
      </c>
      <c r="BB888" s="62" t="str">
        <f t="shared" si="514"/>
        <v/>
      </c>
      <c r="BC888" s="62" t="str">
        <f t="shared" si="515"/>
        <v/>
      </c>
      <c r="BD888" s="69" t="str">
        <f t="shared" si="516"/>
        <v/>
      </c>
      <c r="BE888" s="69" t="str">
        <f t="shared" si="517"/>
        <v/>
      </c>
      <c r="BF888" s="69" t="str">
        <f>IF(Z888=Z889,"",SUM(AW$9:AW888)-SUM(BF$9:BF887))</f>
        <v/>
      </c>
      <c r="BG888" s="12">
        <f t="shared" si="519"/>
        <v>880</v>
      </c>
    </row>
    <row r="889" spans="1:59" ht="20.100000000000001" customHeight="1">
      <c r="A889" s="13">
        <f t="shared" si="518"/>
        <v>881</v>
      </c>
      <c r="B889" s="153"/>
      <c r="C889" s="33"/>
      <c r="D889" s="33"/>
      <c r="E889" s="154"/>
      <c r="F889" s="155"/>
      <c r="G889" s="156"/>
      <c r="H889" s="19" t="str">
        <f t="shared" si="483"/>
        <v/>
      </c>
      <c r="I889" s="157"/>
      <c r="J889" s="19" t="str">
        <f t="shared" si="484"/>
        <v/>
      </c>
      <c r="K889" s="33"/>
      <c r="L889" s="34"/>
      <c r="M889" s="34"/>
      <c r="N889" s="19" t="str">
        <f t="shared" si="485"/>
        <v/>
      </c>
      <c r="O889" s="157"/>
      <c r="P889" s="19" t="str">
        <f t="shared" si="486"/>
        <v/>
      </c>
      <c r="Q889" s="19" t="str">
        <f t="shared" si="487"/>
        <v/>
      </c>
      <c r="R889" s="22"/>
      <c r="S889" s="33"/>
      <c r="T889" s="35" t="str">
        <f>IF(E889="","",Instructions!$B$5)</f>
        <v/>
      </c>
      <c r="U889" s="75" t="str">
        <f>IF(E889="","",Instructions!$C$5)</f>
        <v/>
      </c>
      <c r="V889" s="87" t="str">
        <f t="shared" si="488"/>
        <v/>
      </c>
      <c r="W889" s="72" t="str">
        <f>IF(E889="","",VLOOKUP(D889,Supervisors!$B$9:$F$32,5,FALSE))</f>
        <v/>
      </c>
      <c r="X889" s="72" t="str">
        <f>IF(E889="","",VLOOKUP(D889,Supervisors!$B$9:$G$32,6,FALSE))</f>
        <v/>
      </c>
      <c r="Y889" s="20" t="str">
        <f t="shared" si="489"/>
        <v/>
      </c>
      <c r="Z889" s="20" t="str">
        <f t="shared" si="490"/>
        <v/>
      </c>
      <c r="AA889" s="20" t="str">
        <f t="shared" si="491"/>
        <v/>
      </c>
      <c r="AB889" s="20" t="str">
        <f t="shared" si="492"/>
        <v/>
      </c>
      <c r="AC889" s="20" t="str">
        <f t="shared" si="493"/>
        <v/>
      </c>
      <c r="AD889" s="20" t="str">
        <f t="shared" si="494"/>
        <v/>
      </c>
      <c r="AE889" s="20" t="str">
        <f>IF(E889="","",SUM( INDEX( $H$9, 1) : H889))</f>
        <v/>
      </c>
      <c r="AF889" s="20" t="str">
        <f t="shared" si="495"/>
        <v/>
      </c>
      <c r="AG889" s="20" t="str">
        <f>IF(E889="","",SUM($AF$9:AF889))</f>
        <v/>
      </c>
      <c r="AH889" s="43" t="str">
        <f t="shared" si="496"/>
        <v/>
      </c>
      <c r="AI889" s="20" t="str">
        <f t="shared" si="497"/>
        <v/>
      </c>
      <c r="AJ889" s="20" t="str">
        <f t="shared" si="498"/>
        <v/>
      </c>
      <c r="AK889" s="20" t="str">
        <f t="shared" si="499"/>
        <v/>
      </c>
      <c r="AL889" s="20" t="str">
        <f>IF(E889="","",SUM( INDEX($I$9, 1) : I889))</f>
        <v/>
      </c>
      <c r="AM889" s="20" t="str">
        <f t="shared" si="500"/>
        <v/>
      </c>
      <c r="AN889" s="20" t="str">
        <f>IF(E889="","",SUM( INDEX($AM$9, 1) : AM889))</f>
        <v/>
      </c>
      <c r="AO889" s="43" t="str">
        <f t="shared" si="501"/>
        <v/>
      </c>
      <c r="AP889" s="43" t="str">
        <f t="shared" si="502"/>
        <v/>
      </c>
      <c r="AQ889" s="35" t="str">
        <f t="shared" si="503"/>
        <v/>
      </c>
      <c r="AR889" s="35" t="str">
        <f t="shared" si="504"/>
        <v/>
      </c>
      <c r="AS889" s="35" t="str">
        <f t="shared" si="505"/>
        <v/>
      </c>
      <c r="AT889" s="35" t="str">
        <f t="shared" si="506"/>
        <v/>
      </c>
      <c r="AU889" s="35" t="str">
        <f t="shared" si="507"/>
        <v/>
      </c>
      <c r="AV889" s="35" t="str">
        <f t="shared" si="508"/>
        <v/>
      </c>
      <c r="AW889" s="58" t="str">
        <f t="shared" si="509"/>
        <v/>
      </c>
      <c r="AX889" s="62" t="str">
        <f t="shared" si="510"/>
        <v/>
      </c>
      <c r="AY889" s="62" t="str">
        <f t="shared" si="511"/>
        <v/>
      </c>
      <c r="AZ889" s="62" t="str">
        <f t="shared" si="512"/>
        <v/>
      </c>
      <c r="BA889" s="62" t="str">
        <f t="shared" si="513"/>
        <v/>
      </c>
      <c r="BB889" s="62" t="str">
        <f t="shared" si="514"/>
        <v/>
      </c>
      <c r="BC889" s="62" t="str">
        <f t="shared" si="515"/>
        <v/>
      </c>
      <c r="BD889" s="69" t="str">
        <f t="shared" si="516"/>
        <v/>
      </c>
      <c r="BE889" s="69" t="str">
        <f t="shared" si="517"/>
        <v/>
      </c>
      <c r="BF889" s="69" t="str">
        <f>IF(Z889=Z890,"",SUM(AW$9:AW889)-SUM(BF$9:BF888))</f>
        <v/>
      </c>
      <c r="BG889" s="12">
        <f t="shared" si="519"/>
        <v>881</v>
      </c>
    </row>
    <row r="890" spans="1:59" ht="20.100000000000001" customHeight="1">
      <c r="A890" s="13">
        <f t="shared" si="518"/>
        <v>882</v>
      </c>
      <c r="B890" s="153"/>
      <c r="C890" s="33"/>
      <c r="D890" s="33"/>
      <c r="E890" s="154"/>
      <c r="F890" s="155"/>
      <c r="G890" s="156"/>
      <c r="H890" s="19" t="str">
        <f t="shared" si="483"/>
        <v/>
      </c>
      <c r="I890" s="157"/>
      <c r="J890" s="19" t="str">
        <f t="shared" si="484"/>
        <v/>
      </c>
      <c r="K890" s="33"/>
      <c r="L890" s="34"/>
      <c r="M890" s="34"/>
      <c r="N890" s="19" t="str">
        <f t="shared" si="485"/>
        <v/>
      </c>
      <c r="O890" s="157"/>
      <c r="P890" s="19" t="str">
        <f t="shared" si="486"/>
        <v/>
      </c>
      <c r="Q890" s="19" t="str">
        <f t="shared" si="487"/>
        <v/>
      </c>
      <c r="R890" s="22"/>
      <c r="S890" s="33"/>
      <c r="T890" s="35" t="str">
        <f>IF(E890="","",Instructions!$B$5)</f>
        <v/>
      </c>
      <c r="U890" s="75" t="str">
        <f>IF(E890="","",Instructions!$C$5)</f>
        <v/>
      </c>
      <c r="V890" s="87" t="str">
        <f t="shared" si="488"/>
        <v/>
      </c>
      <c r="W890" s="72" t="str">
        <f>IF(E890="","",VLOOKUP(D890,Supervisors!$B$9:$F$32,5,FALSE))</f>
        <v/>
      </c>
      <c r="X890" s="72" t="str">
        <f>IF(E890="","",VLOOKUP(D890,Supervisors!$B$9:$G$32,6,FALSE))</f>
        <v/>
      </c>
      <c r="Y890" s="20" t="str">
        <f t="shared" si="489"/>
        <v/>
      </c>
      <c r="Z890" s="20" t="str">
        <f t="shared" si="490"/>
        <v/>
      </c>
      <c r="AA890" s="20" t="str">
        <f t="shared" si="491"/>
        <v/>
      </c>
      <c r="AB890" s="20" t="str">
        <f t="shared" si="492"/>
        <v/>
      </c>
      <c r="AC890" s="20" t="str">
        <f t="shared" si="493"/>
        <v/>
      </c>
      <c r="AD890" s="20" t="str">
        <f t="shared" si="494"/>
        <v/>
      </c>
      <c r="AE890" s="20" t="str">
        <f>IF(E890="","",SUM( INDEX( $H$9, 1) : H890))</f>
        <v/>
      </c>
      <c r="AF890" s="20" t="str">
        <f t="shared" si="495"/>
        <v/>
      </c>
      <c r="AG890" s="20" t="str">
        <f>IF(E890="","",SUM($AF$9:AF890))</f>
        <v/>
      </c>
      <c r="AH890" s="43" t="str">
        <f t="shared" si="496"/>
        <v/>
      </c>
      <c r="AI890" s="20" t="str">
        <f t="shared" si="497"/>
        <v/>
      </c>
      <c r="AJ890" s="20" t="str">
        <f t="shared" si="498"/>
        <v/>
      </c>
      <c r="AK890" s="20" t="str">
        <f t="shared" si="499"/>
        <v/>
      </c>
      <c r="AL890" s="20" t="str">
        <f>IF(E890="","",SUM( INDEX($I$9, 1) : I890))</f>
        <v/>
      </c>
      <c r="AM890" s="20" t="str">
        <f t="shared" si="500"/>
        <v/>
      </c>
      <c r="AN890" s="20" t="str">
        <f>IF(E890="","",SUM( INDEX($AM$9, 1) : AM890))</f>
        <v/>
      </c>
      <c r="AO890" s="43" t="str">
        <f t="shared" si="501"/>
        <v/>
      </c>
      <c r="AP890" s="43" t="str">
        <f t="shared" si="502"/>
        <v/>
      </c>
      <c r="AQ890" s="35" t="str">
        <f t="shared" si="503"/>
        <v/>
      </c>
      <c r="AR890" s="35" t="str">
        <f t="shared" si="504"/>
        <v/>
      </c>
      <c r="AS890" s="35" t="str">
        <f t="shared" si="505"/>
        <v/>
      </c>
      <c r="AT890" s="35" t="str">
        <f t="shared" si="506"/>
        <v/>
      </c>
      <c r="AU890" s="35" t="str">
        <f t="shared" si="507"/>
        <v/>
      </c>
      <c r="AV890" s="35" t="str">
        <f t="shared" si="508"/>
        <v/>
      </c>
      <c r="AW890" s="58" t="str">
        <f t="shared" si="509"/>
        <v/>
      </c>
      <c r="AX890" s="62" t="str">
        <f t="shared" si="510"/>
        <v/>
      </c>
      <c r="AY890" s="62" t="str">
        <f t="shared" si="511"/>
        <v/>
      </c>
      <c r="AZ890" s="62" t="str">
        <f t="shared" si="512"/>
        <v/>
      </c>
      <c r="BA890" s="62" t="str">
        <f t="shared" si="513"/>
        <v/>
      </c>
      <c r="BB890" s="62" t="str">
        <f t="shared" si="514"/>
        <v/>
      </c>
      <c r="BC890" s="62" t="str">
        <f t="shared" si="515"/>
        <v/>
      </c>
      <c r="BD890" s="69" t="str">
        <f t="shared" si="516"/>
        <v/>
      </c>
      <c r="BE890" s="69" t="str">
        <f t="shared" si="517"/>
        <v/>
      </c>
      <c r="BF890" s="69" t="str">
        <f>IF(Z890=Z891,"",SUM(AW$9:AW890)-SUM(BF$9:BF889))</f>
        <v/>
      </c>
      <c r="BG890" s="12">
        <f t="shared" si="519"/>
        <v>882</v>
      </c>
    </row>
    <row r="891" spans="1:59" ht="20.100000000000001" customHeight="1">
      <c r="A891" s="13">
        <f t="shared" si="518"/>
        <v>883</v>
      </c>
      <c r="B891" s="153"/>
      <c r="C891" s="33"/>
      <c r="D891" s="33"/>
      <c r="E891" s="154"/>
      <c r="F891" s="155"/>
      <c r="G891" s="156"/>
      <c r="H891" s="19" t="str">
        <f t="shared" si="483"/>
        <v/>
      </c>
      <c r="I891" s="157"/>
      <c r="J891" s="19" t="str">
        <f t="shared" si="484"/>
        <v/>
      </c>
      <c r="K891" s="33"/>
      <c r="L891" s="34"/>
      <c r="M891" s="34"/>
      <c r="N891" s="19" t="str">
        <f t="shared" si="485"/>
        <v/>
      </c>
      <c r="O891" s="157"/>
      <c r="P891" s="19" t="str">
        <f t="shared" si="486"/>
        <v/>
      </c>
      <c r="Q891" s="19" t="str">
        <f t="shared" si="487"/>
        <v/>
      </c>
      <c r="R891" s="22"/>
      <c r="S891" s="33"/>
      <c r="T891" s="35" t="str">
        <f>IF(E891="","",Instructions!$B$5)</f>
        <v/>
      </c>
      <c r="U891" s="75" t="str">
        <f>IF(E891="","",Instructions!$C$5)</f>
        <v/>
      </c>
      <c r="V891" s="87" t="str">
        <f t="shared" si="488"/>
        <v/>
      </c>
      <c r="W891" s="72" t="str">
        <f>IF(E891="","",VLOOKUP(D891,Supervisors!$B$9:$F$32,5,FALSE))</f>
        <v/>
      </c>
      <c r="X891" s="72" t="str">
        <f>IF(E891="","",VLOOKUP(D891,Supervisors!$B$9:$G$32,6,FALSE))</f>
        <v/>
      </c>
      <c r="Y891" s="20" t="str">
        <f t="shared" si="489"/>
        <v/>
      </c>
      <c r="Z891" s="20" t="str">
        <f t="shared" si="490"/>
        <v/>
      </c>
      <c r="AA891" s="20" t="str">
        <f t="shared" si="491"/>
        <v/>
      </c>
      <c r="AB891" s="20" t="str">
        <f t="shared" si="492"/>
        <v/>
      </c>
      <c r="AC891" s="20" t="str">
        <f t="shared" si="493"/>
        <v/>
      </c>
      <c r="AD891" s="20" t="str">
        <f t="shared" si="494"/>
        <v/>
      </c>
      <c r="AE891" s="20" t="str">
        <f>IF(E891="","",SUM( INDEX( $H$9, 1) : H891))</f>
        <v/>
      </c>
      <c r="AF891" s="20" t="str">
        <f t="shared" si="495"/>
        <v/>
      </c>
      <c r="AG891" s="20" t="str">
        <f>IF(E891="","",SUM($AF$9:AF891))</f>
        <v/>
      </c>
      <c r="AH891" s="43" t="str">
        <f t="shared" si="496"/>
        <v/>
      </c>
      <c r="AI891" s="20" t="str">
        <f t="shared" si="497"/>
        <v/>
      </c>
      <c r="AJ891" s="20" t="str">
        <f t="shared" si="498"/>
        <v/>
      </c>
      <c r="AK891" s="20" t="str">
        <f t="shared" si="499"/>
        <v/>
      </c>
      <c r="AL891" s="20" t="str">
        <f>IF(E891="","",SUM( INDEX($I$9, 1) : I891))</f>
        <v/>
      </c>
      <c r="AM891" s="20" t="str">
        <f t="shared" si="500"/>
        <v/>
      </c>
      <c r="AN891" s="20" t="str">
        <f>IF(E891="","",SUM( INDEX($AM$9, 1) : AM891))</f>
        <v/>
      </c>
      <c r="AO891" s="43" t="str">
        <f t="shared" si="501"/>
        <v/>
      </c>
      <c r="AP891" s="43" t="str">
        <f t="shared" si="502"/>
        <v/>
      </c>
      <c r="AQ891" s="35" t="str">
        <f t="shared" si="503"/>
        <v/>
      </c>
      <c r="AR891" s="35" t="str">
        <f t="shared" si="504"/>
        <v/>
      </c>
      <c r="AS891" s="35" t="str">
        <f t="shared" si="505"/>
        <v/>
      </c>
      <c r="AT891" s="35" t="str">
        <f t="shared" si="506"/>
        <v/>
      </c>
      <c r="AU891" s="35" t="str">
        <f t="shared" si="507"/>
        <v/>
      </c>
      <c r="AV891" s="35" t="str">
        <f t="shared" si="508"/>
        <v/>
      </c>
      <c r="AW891" s="58" t="str">
        <f t="shared" si="509"/>
        <v/>
      </c>
      <c r="AX891" s="62" t="str">
        <f t="shared" si="510"/>
        <v/>
      </c>
      <c r="AY891" s="62" t="str">
        <f t="shared" si="511"/>
        <v/>
      </c>
      <c r="AZ891" s="62" t="str">
        <f t="shared" si="512"/>
        <v/>
      </c>
      <c r="BA891" s="62" t="str">
        <f t="shared" si="513"/>
        <v/>
      </c>
      <c r="BB891" s="62" t="str">
        <f t="shared" si="514"/>
        <v/>
      </c>
      <c r="BC891" s="62" t="str">
        <f t="shared" si="515"/>
        <v/>
      </c>
      <c r="BD891" s="69" t="str">
        <f t="shared" si="516"/>
        <v/>
      </c>
      <c r="BE891" s="69" t="str">
        <f t="shared" si="517"/>
        <v/>
      </c>
      <c r="BF891" s="69" t="str">
        <f>IF(Z891=Z892,"",SUM(AW$9:AW891)-SUM(BF$9:BF890))</f>
        <v/>
      </c>
      <c r="BG891" s="12">
        <f t="shared" si="519"/>
        <v>883</v>
      </c>
    </row>
    <row r="892" spans="1:59" ht="20.100000000000001" customHeight="1">
      <c r="A892" s="13">
        <f t="shared" si="518"/>
        <v>884</v>
      </c>
      <c r="B892" s="153"/>
      <c r="C892" s="33"/>
      <c r="D892" s="33"/>
      <c r="E892" s="154"/>
      <c r="F892" s="155"/>
      <c r="G892" s="156"/>
      <c r="H892" s="19" t="str">
        <f t="shared" si="483"/>
        <v/>
      </c>
      <c r="I892" s="157"/>
      <c r="J892" s="19" t="str">
        <f t="shared" si="484"/>
        <v/>
      </c>
      <c r="K892" s="33"/>
      <c r="L892" s="34"/>
      <c r="M892" s="34"/>
      <c r="N892" s="19" t="str">
        <f t="shared" si="485"/>
        <v/>
      </c>
      <c r="O892" s="157"/>
      <c r="P892" s="19" t="str">
        <f t="shared" si="486"/>
        <v/>
      </c>
      <c r="Q892" s="19" t="str">
        <f t="shared" si="487"/>
        <v/>
      </c>
      <c r="R892" s="22"/>
      <c r="S892" s="33"/>
      <c r="T892" s="35" t="str">
        <f>IF(E892="","",Instructions!$B$5)</f>
        <v/>
      </c>
      <c r="U892" s="75" t="str">
        <f>IF(E892="","",Instructions!$C$5)</f>
        <v/>
      </c>
      <c r="V892" s="87" t="str">
        <f t="shared" si="488"/>
        <v/>
      </c>
      <c r="W892" s="72" t="str">
        <f>IF(E892="","",VLOOKUP(D892,Supervisors!$B$9:$F$32,5,FALSE))</f>
        <v/>
      </c>
      <c r="X892" s="72" t="str">
        <f>IF(E892="","",VLOOKUP(D892,Supervisors!$B$9:$G$32,6,FALSE))</f>
        <v/>
      </c>
      <c r="Y892" s="20" t="str">
        <f t="shared" si="489"/>
        <v/>
      </c>
      <c r="Z892" s="20" t="str">
        <f t="shared" si="490"/>
        <v/>
      </c>
      <c r="AA892" s="20" t="str">
        <f t="shared" si="491"/>
        <v/>
      </c>
      <c r="AB892" s="20" t="str">
        <f t="shared" si="492"/>
        <v/>
      </c>
      <c r="AC892" s="20" t="str">
        <f t="shared" si="493"/>
        <v/>
      </c>
      <c r="AD892" s="20" t="str">
        <f t="shared" si="494"/>
        <v/>
      </c>
      <c r="AE892" s="20" t="str">
        <f>IF(E892="","",SUM( INDEX( $H$9, 1) : H892))</f>
        <v/>
      </c>
      <c r="AF892" s="20" t="str">
        <f t="shared" si="495"/>
        <v/>
      </c>
      <c r="AG892" s="20" t="str">
        <f>IF(E892="","",SUM($AF$9:AF892))</f>
        <v/>
      </c>
      <c r="AH892" s="43" t="str">
        <f t="shared" si="496"/>
        <v/>
      </c>
      <c r="AI892" s="20" t="str">
        <f t="shared" si="497"/>
        <v/>
      </c>
      <c r="AJ892" s="20" t="str">
        <f t="shared" si="498"/>
        <v/>
      </c>
      <c r="AK892" s="20" t="str">
        <f t="shared" si="499"/>
        <v/>
      </c>
      <c r="AL892" s="20" t="str">
        <f>IF(E892="","",SUM( INDEX($I$9, 1) : I892))</f>
        <v/>
      </c>
      <c r="AM892" s="20" t="str">
        <f t="shared" si="500"/>
        <v/>
      </c>
      <c r="AN892" s="20" t="str">
        <f>IF(E892="","",SUM( INDEX($AM$9, 1) : AM892))</f>
        <v/>
      </c>
      <c r="AO892" s="43" t="str">
        <f t="shared" si="501"/>
        <v/>
      </c>
      <c r="AP892" s="43" t="str">
        <f t="shared" si="502"/>
        <v/>
      </c>
      <c r="AQ892" s="35" t="str">
        <f t="shared" si="503"/>
        <v/>
      </c>
      <c r="AR892" s="35" t="str">
        <f t="shared" si="504"/>
        <v/>
      </c>
      <c r="AS892" s="35" t="str">
        <f t="shared" si="505"/>
        <v/>
      </c>
      <c r="AT892" s="35" t="str">
        <f t="shared" si="506"/>
        <v/>
      </c>
      <c r="AU892" s="35" t="str">
        <f t="shared" si="507"/>
        <v/>
      </c>
      <c r="AV892" s="35" t="str">
        <f t="shared" si="508"/>
        <v/>
      </c>
      <c r="AW892" s="58" t="str">
        <f t="shared" si="509"/>
        <v/>
      </c>
      <c r="AX892" s="62" t="str">
        <f t="shared" si="510"/>
        <v/>
      </c>
      <c r="AY892" s="62" t="str">
        <f t="shared" si="511"/>
        <v/>
      </c>
      <c r="AZ892" s="62" t="str">
        <f t="shared" si="512"/>
        <v/>
      </c>
      <c r="BA892" s="62" t="str">
        <f t="shared" si="513"/>
        <v/>
      </c>
      <c r="BB892" s="62" t="str">
        <f t="shared" si="514"/>
        <v/>
      </c>
      <c r="BC892" s="62" t="str">
        <f t="shared" si="515"/>
        <v/>
      </c>
      <c r="BD892" s="69" t="str">
        <f t="shared" si="516"/>
        <v/>
      </c>
      <c r="BE892" s="69" t="str">
        <f t="shared" si="517"/>
        <v/>
      </c>
      <c r="BF892" s="69" t="str">
        <f>IF(Z892=Z893,"",SUM(AW$9:AW892)-SUM(BF$9:BF891))</f>
        <v/>
      </c>
      <c r="BG892" s="12">
        <f t="shared" si="519"/>
        <v>884</v>
      </c>
    </row>
    <row r="893" spans="1:59" ht="20.100000000000001" customHeight="1">
      <c r="A893" s="13">
        <f t="shared" si="518"/>
        <v>885</v>
      </c>
      <c r="B893" s="153"/>
      <c r="C893" s="33"/>
      <c r="D893" s="33"/>
      <c r="E893" s="154"/>
      <c r="F893" s="155"/>
      <c r="G893" s="156"/>
      <c r="H893" s="19" t="str">
        <f t="shared" si="483"/>
        <v/>
      </c>
      <c r="I893" s="157"/>
      <c r="J893" s="19" t="str">
        <f t="shared" si="484"/>
        <v/>
      </c>
      <c r="K893" s="33"/>
      <c r="L893" s="34"/>
      <c r="M893" s="34"/>
      <c r="N893" s="19" t="str">
        <f t="shared" si="485"/>
        <v/>
      </c>
      <c r="O893" s="157"/>
      <c r="P893" s="19" t="str">
        <f t="shared" si="486"/>
        <v/>
      </c>
      <c r="Q893" s="19" t="str">
        <f t="shared" si="487"/>
        <v/>
      </c>
      <c r="R893" s="22"/>
      <c r="S893" s="33"/>
      <c r="T893" s="35" t="str">
        <f>IF(E893="","",Instructions!$B$5)</f>
        <v/>
      </c>
      <c r="U893" s="75" t="str">
        <f>IF(E893="","",Instructions!$C$5)</f>
        <v/>
      </c>
      <c r="V893" s="87" t="str">
        <f t="shared" si="488"/>
        <v/>
      </c>
      <c r="W893" s="72" t="str">
        <f>IF(E893="","",VLOOKUP(D893,Supervisors!$B$9:$F$32,5,FALSE))</f>
        <v/>
      </c>
      <c r="X893" s="72" t="str">
        <f>IF(E893="","",VLOOKUP(D893,Supervisors!$B$9:$G$32,6,FALSE))</f>
        <v/>
      </c>
      <c r="Y893" s="20" t="str">
        <f t="shared" si="489"/>
        <v/>
      </c>
      <c r="Z893" s="20" t="str">
        <f t="shared" si="490"/>
        <v/>
      </c>
      <c r="AA893" s="20" t="str">
        <f t="shared" si="491"/>
        <v/>
      </c>
      <c r="AB893" s="20" t="str">
        <f t="shared" si="492"/>
        <v/>
      </c>
      <c r="AC893" s="20" t="str">
        <f t="shared" si="493"/>
        <v/>
      </c>
      <c r="AD893" s="20" t="str">
        <f t="shared" si="494"/>
        <v/>
      </c>
      <c r="AE893" s="20" t="str">
        <f>IF(E893="","",SUM( INDEX( $H$9, 1) : H893))</f>
        <v/>
      </c>
      <c r="AF893" s="20" t="str">
        <f t="shared" si="495"/>
        <v/>
      </c>
      <c r="AG893" s="20" t="str">
        <f>IF(E893="","",SUM($AF$9:AF893))</f>
        <v/>
      </c>
      <c r="AH893" s="43" t="str">
        <f t="shared" si="496"/>
        <v/>
      </c>
      <c r="AI893" s="20" t="str">
        <f t="shared" si="497"/>
        <v/>
      </c>
      <c r="AJ893" s="20" t="str">
        <f t="shared" si="498"/>
        <v/>
      </c>
      <c r="AK893" s="20" t="str">
        <f t="shared" si="499"/>
        <v/>
      </c>
      <c r="AL893" s="20" t="str">
        <f>IF(E893="","",SUM( INDEX($I$9, 1) : I893))</f>
        <v/>
      </c>
      <c r="AM893" s="20" t="str">
        <f t="shared" si="500"/>
        <v/>
      </c>
      <c r="AN893" s="20" t="str">
        <f>IF(E893="","",SUM( INDEX($AM$9, 1) : AM893))</f>
        <v/>
      </c>
      <c r="AO893" s="43" t="str">
        <f t="shared" si="501"/>
        <v/>
      </c>
      <c r="AP893" s="43" t="str">
        <f t="shared" si="502"/>
        <v/>
      </c>
      <c r="AQ893" s="35" t="str">
        <f t="shared" si="503"/>
        <v/>
      </c>
      <c r="AR893" s="35" t="str">
        <f t="shared" si="504"/>
        <v/>
      </c>
      <c r="AS893" s="35" t="str">
        <f t="shared" si="505"/>
        <v/>
      </c>
      <c r="AT893" s="35" t="str">
        <f t="shared" si="506"/>
        <v/>
      </c>
      <c r="AU893" s="35" t="str">
        <f t="shared" si="507"/>
        <v/>
      </c>
      <c r="AV893" s="35" t="str">
        <f t="shared" si="508"/>
        <v/>
      </c>
      <c r="AW893" s="58" t="str">
        <f t="shared" si="509"/>
        <v/>
      </c>
      <c r="AX893" s="62" t="str">
        <f t="shared" si="510"/>
        <v/>
      </c>
      <c r="AY893" s="62" t="str">
        <f t="shared" si="511"/>
        <v/>
      </c>
      <c r="AZ893" s="62" t="str">
        <f t="shared" si="512"/>
        <v/>
      </c>
      <c r="BA893" s="62" t="str">
        <f t="shared" si="513"/>
        <v/>
      </c>
      <c r="BB893" s="62" t="str">
        <f t="shared" si="514"/>
        <v/>
      </c>
      <c r="BC893" s="62" t="str">
        <f t="shared" si="515"/>
        <v/>
      </c>
      <c r="BD893" s="69" t="str">
        <f t="shared" si="516"/>
        <v/>
      </c>
      <c r="BE893" s="69" t="str">
        <f t="shared" si="517"/>
        <v/>
      </c>
      <c r="BF893" s="69" t="str">
        <f>IF(Z893=Z894,"",SUM(AW$9:AW893)-SUM(BF$9:BF892))</f>
        <v/>
      </c>
      <c r="BG893" s="12">
        <f t="shared" si="519"/>
        <v>885</v>
      </c>
    </row>
    <row r="894" spans="1:59" ht="20.100000000000001" customHeight="1">
      <c r="A894" s="13">
        <f t="shared" si="518"/>
        <v>886</v>
      </c>
      <c r="B894" s="153"/>
      <c r="C894" s="33"/>
      <c r="D894" s="33"/>
      <c r="E894" s="154"/>
      <c r="F894" s="155"/>
      <c r="G894" s="156"/>
      <c r="H894" s="19" t="str">
        <f t="shared" si="483"/>
        <v/>
      </c>
      <c r="I894" s="157"/>
      <c r="J894" s="19" t="str">
        <f t="shared" si="484"/>
        <v/>
      </c>
      <c r="K894" s="33"/>
      <c r="L894" s="34"/>
      <c r="M894" s="34"/>
      <c r="N894" s="19" t="str">
        <f t="shared" si="485"/>
        <v/>
      </c>
      <c r="O894" s="157"/>
      <c r="P894" s="19" t="str">
        <f t="shared" si="486"/>
        <v/>
      </c>
      <c r="Q894" s="19" t="str">
        <f t="shared" si="487"/>
        <v/>
      </c>
      <c r="R894" s="22"/>
      <c r="S894" s="33"/>
      <c r="T894" s="35" t="str">
        <f>IF(E894="","",Instructions!$B$5)</f>
        <v/>
      </c>
      <c r="U894" s="75" t="str">
        <f>IF(E894="","",Instructions!$C$5)</f>
        <v/>
      </c>
      <c r="V894" s="87" t="str">
        <f t="shared" si="488"/>
        <v/>
      </c>
      <c r="W894" s="72" t="str">
        <f>IF(E894="","",VLOOKUP(D894,Supervisors!$B$9:$F$32,5,FALSE))</f>
        <v/>
      </c>
      <c r="X894" s="72" t="str">
        <f>IF(E894="","",VLOOKUP(D894,Supervisors!$B$9:$G$32,6,FALSE))</f>
        <v/>
      </c>
      <c r="Y894" s="20" t="str">
        <f t="shared" si="489"/>
        <v/>
      </c>
      <c r="Z894" s="20" t="str">
        <f t="shared" si="490"/>
        <v/>
      </c>
      <c r="AA894" s="20" t="str">
        <f t="shared" si="491"/>
        <v/>
      </c>
      <c r="AB894" s="20" t="str">
        <f t="shared" si="492"/>
        <v/>
      </c>
      <c r="AC894" s="20" t="str">
        <f t="shared" si="493"/>
        <v/>
      </c>
      <c r="AD894" s="20" t="str">
        <f t="shared" si="494"/>
        <v/>
      </c>
      <c r="AE894" s="20" t="str">
        <f>IF(E894="","",SUM( INDEX( $H$9, 1) : H894))</f>
        <v/>
      </c>
      <c r="AF894" s="20" t="str">
        <f t="shared" si="495"/>
        <v/>
      </c>
      <c r="AG894" s="20" t="str">
        <f>IF(E894="","",SUM($AF$9:AF894))</f>
        <v/>
      </c>
      <c r="AH894" s="43" t="str">
        <f t="shared" si="496"/>
        <v/>
      </c>
      <c r="AI894" s="20" t="str">
        <f t="shared" si="497"/>
        <v/>
      </c>
      <c r="AJ894" s="20" t="str">
        <f t="shared" si="498"/>
        <v/>
      </c>
      <c r="AK894" s="20" t="str">
        <f t="shared" si="499"/>
        <v/>
      </c>
      <c r="AL894" s="20" t="str">
        <f>IF(E894="","",SUM( INDEX($I$9, 1) : I894))</f>
        <v/>
      </c>
      <c r="AM894" s="20" t="str">
        <f t="shared" si="500"/>
        <v/>
      </c>
      <c r="AN894" s="20" t="str">
        <f>IF(E894="","",SUM( INDEX($AM$9, 1) : AM894))</f>
        <v/>
      </c>
      <c r="AO894" s="43" t="str">
        <f t="shared" si="501"/>
        <v/>
      </c>
      <c r="AP894" s="43" t="str">
        <f t="shared" si="502"/>
        <v/>
      </c>
      <c r="AQ894" s="35" t="str">
        <f t="shared" si="503"/>
        <v/>
      </c>
      <c r="AR894" s="35" t="str">
        <f t="shared" si="504"/>
        <v/>
      </c>
      <c r="AS894" s="35" t="str">
        <f t="shared" si="505"/>
        <v/>
      </c>
      <c r="AT894" s="35" t="str">
        <f t="shared" si="506"/>
        <v/>
      </c>
      <c r="AU894" s="35" t="str">
        <f t="shared" si="507"/>
        <v/>
      </c>
      <c r="AV894" s="35" t="str">
        <f t="shared" si="508"/>
        <v/>
      </c>
      <c r="AW894" s="58" t="str">
        <f t="shared" si="509"/>
        <v/>
      </c>
      <c r="AX894" s="62" t="str">
        <f t="shared" si="510"/>
        <v/>
      </c>
      <c r="AY894" s="62" t="str">
        <f t="shared" si="511"/>
        <v/>
      </c>
      <c r="AZ894" s="62" t="str">
        <f t="shared" si="512"/>
        <v/>
      </c>
      <c r="BA894" s="62" t="str">
        <f t="shared" si="513"/>
        <v/>
      </c>
      <c r="BB894" s="62" t="str">
        <f t="shared" si="514"/>
        <v/>
      </c>
      <c r="BC894" s="62" t="str">
        <f t="shared" si="515"/>
        <v/>
      </c>
      <c r="BD894" s="69" t="str">
        <f t="shared" si="516"/>
        <v/>
      </c>
      <c r="BE894" s="69" t="str">
        <f t="shared" si="517"/>
        <v/>
      </c>
      <c r="BF894" s="69" t="str">
        <f>IF(Z894=Z895,"",SUM(AW$9:AW894)-SUM(BF$9:BF893))</f>
        <v/>
      </c>
      <c r="BG894" s="12">
        <f t="shared" si="519"/>
        <v>886</v>
      </c>
    </row>
    <row r="895" spans="1:59" ht="20.100000000000001" customHeight="1">
      <c r="A895" s="13">
        <f t="shared" si="518"/>
        <v>887</v>
      </c>
      <c r="B895" s="153"/>
      <c r="C895" s="33"/>
      <c r="D895" s="33"/>
      <c r="E895" s="154"/>
      <c r="F895" s="155"/>
      <c r="G895" s="156"/>
      <c r="H895" s="19" t="str">
        <f t="shared" si="483"/>
        <v/>
      </c>
      <c r="I895" s="157"/>
      <c r="J895" s="19" t="str">
        <f t="shared" si="484"/>
        <v/>
      </c>
      <c r="K895" s="33"/>
      <c r="L895" s="34"/>
      <c r="M895" s="34"/>
      <c r="N895" s="19" t="str">
        <f t="shared" si="485"/>
        <v/>
      </c>
      <c r="O895" s="157"/>
      <c r="P895" s="19" t="str">
        <f t="shared" si="486"/>
        <v/>
      </c>
      <c r="Q895" s="19" t="str">
        <f t="shared" si="487"/>
        <v/>
      </c>
      <c r="R895" s="22"/>
      <c r="S895" s="33"/>
      <c r="T895" s="35" t="str">
        <f>IF(E895="","",Instructions!$B$5)</f>
        <v/>
      </c>
      <c r="U895" s="75" t="str">
        <f>IF(E895="","",Instructions!$C$5)</f>
        <v/>
      </c>
      <c r="V895" s="87" t="str">
        <f t="shared" si="488"/>
        <v/>
      </c>
      <c r="W895" s="72" t="str">
        <f>IF(E895="","",VLOOKUP(D895,Supervisors!$B$9:$F$32,5,FALSE))</f>
        <v/>
      </c>
      <c r="X895" s="72" t="str">
        <f>IF(E895="","",VLOOKUP(D895,Supervisors!$B$9:$G$32,6,FALSE))</f>
        <v/>
      </c>
      <c r="Y895" s="20" t="str">
        <f t="shared" si="489"/>
        <v/>
      </c>
      <c r="Z895" s="20" t="str">
        <f t="shared" si="490"/>
        <v/>
      </c>
      <c r="AA895" s="20" t="str">
        <f t="shared" si="491"/>
        <v/>
      </c>
      <c r="AB895" s="20" t="str">
        <f t="shared" si="492"/>
        <v/>
      </c>
      <c r="AC895" s="20" t="str">
        <f t="shared" si="493"/>
        <v/>
      </c>
      <c r="AD895" s="20" t="str">
        <f t="shared" si="494"/>
        <v/>
      </c>
      <c r="AE895" s="20" t="str">
        <f>IF(E895="","",SUM( INDEX( $H$9, 1) : H895))</f>
        <v/>
      </c>
      <c r="AF895" s="20" t="str">
        <f t="shared" si="495"/>
        <v/>
      </c>
      <c r="AG895" s="20" t="str">
        <f>IF(E895="","",SUM($AF$9:AF895))</f>
        <v/>
      </c>
      <c r="AH895" s="43" t="str">
        <f t="shared" si="496"/>
        <v/>
      </c>
      <c r="AI895" s="20" t="str">
        <f t="shared" si="497"/>
        <v/>
      </c>
      <c r="AJ895" s="20" t="str">
        <f t="shared" si="498"/>
        <v/>
      </c>
      <c r="AK895" s="20" t="str">
        <f t="shared" si="499"/>
        <v/>
      </c>
      <c r="AL895" s="20" t="str">
        <f>IF(E895="","",SUM( INDEX($I$9, 1) : I895))</f>
        <v/>
      </c>
      <c r="AM895" s="20" t="str">
        <f t="shared" si="500"/>
        <v/>
      </c>
      <c r="AN895" s="20" t="str">
        <f>IF(E895="","",SUM( INDEX($AM$9, 1) : AM895))</f>
        <v/>
      </c>
      <c r="AO895" s="43" t="str">
        <f t="shared" si="501"/>
        <v/>
      </c>
      <c r="AP895" s="43" t="str">
        <f t="shared" si="502"/>
        <v/>
      </c>
      <c r="AQ895" s="35" t="str">
        <f t="shared" si="503"/>
        <v/>
      </c>
      <c r="AR895" s="35" t="str">
        <f t="shared" si="504"/>
        <v/>
      </c>
      <c r="AS895" s="35" t="str">
        <f t="shared" si="505"/>
        <v/>
      </c>
      <c r="AT895" s="35" t="str">
        <f t="shared" si="506"/>
        <v/>
      </c>
      <c r="AU895" s="35" t="str">
        <f t="shared" si="507"/>
        <v/>
      </c>
      <c r="AV895" s="35" t="str">
        <f t="shared" si="508"/>
        <v/>
      </c>
      <c r="AW895" s="58" t="str">
        <f t="shared" si="509"/>
        <v/>
      </c>
      <c r="AX895" s="62" t="str">
        <f t="shared" si="510"/>
        <v/>
      </c>
      <c r="AY895" s="62" t="str">
        <f t="shared" si="511"/>
        <v/>
      </c>
      <c r="AZ895" s="62" t="str">
        <f t="shared" si="512"/>
        <v/>
      </c>
      <c r="BA895" s="62" t="str">
        <f t="shared" si="513"/>
        <v/>
      </c>
      <c r="BB895" s="62" t="str">
        <f t="shared" si="514"/>
        <v/>
      </c>
      <c r="BC895" s="62" t="str">
        <f t="shared" si="515"/>
        <v/>
      </c>
      <c r="BD895" s="69" t="str">
        <f t="shared" si="516"/>
        <v/>
      </c>
      <c r="BE895" s="69" t="str">
        <f t="shared" si="517"/>
        <v/>
      </c>
      <c r="BF895" s="69" t="str">
        <f>IF(Z895=Z896,"",SUM(AW$9:AW895)-SUM(BF$9:BF894))</f>
        <v/>
      </c>
      <c r="BG895" s="12">
        <f t="shared" si="519"/>
        <v>887</v>
      </c>
    </row>
    <row r="896" spans="1:59" ht="20.100000000000001" customHeight="1">
      <c r="A896" s="13">
        <f t="shared" si="518"/>
        <v>888</v>
      </c>
      <c r="B896" s="153"/>
      <c r="C896" s="33"/>
      <c r="D896" s="33"/>
      <c r="E896" s="154"/>
      <c r="F896" s="155"/>
      <c r="G896" s="156"/>
      <c r="H896" s="19" t="str">
        <f t="shared" si="483"/>
        <v/>
      </c>
      <c r="I896" s="157"/>
      <c r="J896" s="19" t="str">
        <f t="shared" si="484"/>
        <v/>
      </c>
      <c r="K896" s="33"/>
      <c r="L896" s="34"/>
      <c r="M896" s="34"/>
      <c r="N896" s="19" t="str">
        <f t="shared" si="485"/>
        <v/>
      </c>
      <c r="O896" s="157"/>
      <c r="P896" s="19" t="str">
        <f t="shared" si="486"/>
        <v/>
      </c>
      <c r="Q896" s="19" t="str">
        <f t="shared" si="487"/>
        <v/>
      </c>
      <c r="R896" s="22"/>
      <c r="S896" s="33"/>
      <c r="T896" s="35" t="str">
        <f>IF(E896="","",Instructions!$B$5)</f>
        <v/>
      </c>
      <c r="U896" s="75" t="str">
        <f>IF(E896="","",Instructions!$C$5)</f>
        <v/>
      </c>
      <c r="V896" s="87" t="str">
        <f t="shared" si="488"/>
        <v/>
      </c>
      <c r="W896" s="72" t="str">
        <f>IF(E896="","",VLOOKUP(D896,Supervisors!$B$9:$F$32,5,FALSE))</f>
        <v/>
      </c>
      <c r="X896" s="72" t="str">
        <f>IF(E896="","",VLOOKUP(D896,Supervisors!$B$9:$G$32,6,FALSE))</f>
        <v/>
      </c>
      <c r="Y896" s="20" t="str">
        <f t="shared" si="489"/>
        <v/>
      </c>
      <c r="Z896" s="20" t="str">
        <f t="shared" si="490"/>
        <v/>
      </c>
      <c r="AA896" s="20" t="str">
        <f t="shared" si="491"/>
        <v/>
      </c>
      <c r="AB896" s="20" t="str">
        <f t="shared" si="492"/>
        <v/>
      </c>
      <c r="AC896" s="20" t="str">
        <f t="shared" si="493"/>
        <v/>
      </c>
      <c r="AD896" s="20" t="str">
        <f t="shared" si="494"/>
        <v/>
      </c>
      <c r="AE896" s="20" t="str">
        <f>IF(E896="","",SUM( INDEX( $H$9, 1) : H896))</f>
        <v/>
      </c>
      <c r="AF896" s="20" t="str">
        <f t="shared" si="495"/>
        <v/>
      </c>
      <c r="AG896" s="20" t="str">
        <f>IF(E896="","",SUM($AF$9:AF896))</f>
        <v/>
      </c>
      <c r="AH896" s="43" t="str">
        <f t="shared" si="496"/>
        <v/>
      </c>
      <c r="AI896" s="20" t="str">
        <f t="shared" si="497"/>
        <v/>
      </c>
      <c r="AJ896" s="20" t="str">
        <f t="shared" si="498"/>
        <v/>
      </c>
      <c r="AK896" s="20" t="str">
        <f t="shared" si="499"/>
        <v/>
      </c>
      <c r="AL896" s="20" t="str">
        <f>IF(E896="","",SUM( INDEX($I$9, 1) : I896))</f>
        <v/>
      </c>
      <c r="AM896" s="20" t="str">
        <f t="shared" si="500"/>
        <v/>
      </c>
      <c r="AN896" s="20" t="str">
        <f>IF(E896="","",SUM( INDEX($AM$9, 1) : AM896))</f>
        <v/>
      </c>
      <c r="AO896" s="43" t="str">
        <f t="shared" si="501"/>
        <v/>
      </c>
      <c r="AP896" s="43" t="str">
        <f t="shared" si="502"/>
        <v/>
      </c>
      <c r="AQ896" s="35" t="str">
        <f t="shared" si="503"/>
        <v/>
      </c>
      <c r="AR896" s="35" t="str">
        <f t="shared" si="504"/>
        <v/>
      </c>
      <c r="AS896" s="35" t="str">
        <f t="shared" si="505"/>
        <v/>
      </c>
      <c r="AT896" s="35" t="str">
        <f t="shared" si="506"/>
        <v/>
      </c>
      <c r="AU896" s="35" t="str">
        <f t="shared" si="507"/>
        <v/>
      </c>
      <c r="AV896" s="35" t="str">
        <f t="shared" si="508"/>
        <v/>
      </c>
      <c r="AW896" s="58" t="str">
        <f t="shared" si="509"/>
        <v/>
      </c>
      <c r="AX896" s="62" t="str">
        <f t="shared" si="510"/>
        <v/>
      </c>
      <c r="AY896" s="62" t="str">
        <f t="shared" si="511"/>
        <v/>
      </c>
      <c r="AZ896" s="62" t="str">
        <f t="shared" si="512"/>
        <v/>
      </c>
      <c r="BA896" s="62" t="str">
        <f t="shared" si="513"/>
        <v/>
      </c>
      <c r="BB896" s="62" t="str">
        <f t="shared" si="514"/>
        <v/>
      </c>
      <c r="BC896" s="62" t="str">
        <f t="shared" si="515"/>
        <v/>
      </c>
      <c r="BD896" s="69" t="str">
        <f t="shared" si="516"/>
        <v/>
      </c>
      <c r="BE896" s="69" t="str">
        <f t="shared" si="517"/>
        <v/>
      </c>
      <c r="BF896" s="69" t="str">
        <f>IF(Z896=Z897,"",SUM(AW$9:AW896)-SUM(BF$9:BF895))</f>
        <v/>
      </c>
      <c r="BG896" s="12">
        <f t="shared" si="519"/>
        <v>888</v>
      </c>
    </row>
    <row r="897" spans="1:59" ht="20.100000000000001" customHeight="1">
      <c r="A897" s="13">
        <f t="shared" si="518"/>
        <v>889</v>
      </c>
      <c r="B897" s="153"/>
      <c r="C897" s="33"/>
      <c r="D897" s="33"/>
      <c r="E897" s="154"/>
      <c r="F897" s="155"/>
      <c r="G897" s="156"/>
      <c r="H897" s="19" t="str">
        <f t="shared" si="483"/>
        <v/>
      </c>
      <c r="I897" s="157"/>
      <c r="J897" s="19" t="str">
        <f t="shared" si="484"/>
        <v/>
      </c>
      <c r="K897" s="33"/>
      <c r="L897" s="34"/>
      <c r="M897" s="34"/>
      <c r="N897" s="19" t="str">
        <f t="shared" si="485"/>
        <v/>
      </c>
      <c r="O897" s="157"/>
      <c r="P897" s="19" t="str">
        <f t="shared" si="486"/>
        <v/>
      </c>
      <c r="Q897" s="19" t="str">
        <f t="shared" si="487"/>
        <v/>
      </c>
      <c r="R897" s="22"/>
      <c r="S897" s="33"/>
      <c r="T897" s="35" t="str">
        <f>IF(E897="","",Instructions!$B$5)</f>
        <v/>
      </c>
      <c r="U897" s="75" t="str">
        <f>IF(E897="","",Instructions!$C$5)</f>
        <v/>
      </c>
      <c r="V897" s="87" t="str">
        <f t="shared" si="488"/>
        <v/>
      </c>
      <c r="W897" s="72" t="str">
        <f>IF(E897="","",VLOOKUP(D897,Supervisors!$B$9:$F$32,5,FALSE))</f>
        <v/>
      </c>
      <c r="X897" s="72" t="str">
        <f>IF(E897="","",VLOOKUP(D897,Supervisors!$B$9:$G$32,6,FALSE))</f>
        <v/>
      </c>
      <c r="Y897" s="20" t="str">
        <f t="shared" si="489"/>
        <v/>
      </c>
      <c r="Z897" s="20" t="str">
        <f t="shared" si="490"/>
        <v/>
      </c>
      <c r="AA897" s="20" t="str">
        <f t="shared" si="491"/>
        <v/>
      </c>
      <c r="AB897" s="20" t="str">
        <f t="shared" si="492"/>
        <v/>
      </c>
      <c r="AC897" s="20" t="str">
        <f t="shared" si="493"/>
        <v/>
      </c>
      <c r="AD897" s="20" t="str">
        <f t="shared" si="494"/>
        <v/>
      </c>
      <c r="AE897" s="20" t="str">
        <f>IF(E897="","",SUM( INDEX( $H$9, 1) : H897))</f>
        <v/>
      </c>
      <c r="AF897" s="20" t="str">
        <f t="shared" si="495"/>
        <v/>
      </c>
      <c r="AG897" s="20" t="str">
        <f>IF(E897="","",SUM($AF$9:AF897))</f>
        <v/>
      </c>
      <c r="AH897" s="43" t="str">
        <f t="shared" si="496"/>
        <v/>
      </c>
      <c r="AI897" s="20" t="str">
        <f t="shared" si="497"/>
        <v/>
      </c>
      <c r="AJ897" s="20" t="str">
        <f t="shared" si="498"/>
        <v/>
      </c>
      <c r="AK897" s="20" t="str">
        <f t="shared" si="499"/>
        <v/>
      </c>
      <c r="AL897" s="20" t="str">
        <f>IF(E897="","",SUM( INDEX($I$9, 1) : I897))</f>
        <v/>
      </c>
      <c r="AM897" s="20" t="str">
        <f t="shared" si="500"/>
        <v/>
      </c>
      <c r="AN897" s="20" t="str">
        <f>IF(E897="","",SUM( INDEX($AM$9, 1) : AM897))</f>
        <v/>
      </c>
      <c r="AO897" s="43" t="str">
        <f t="shared" si="501"/>
        <v/>
      </c>
      <c r="AP897" s="43" t="str">
        <f t="shared" si="502"/>
        <v/>
      </c>
      <c r="AQ897" s="35" t="str">
        <f t="shared" si="503"/>
        <v/>
      </c>
      <c r="AR897" s="35" t="str">
        <f t="shared" si="504"/>
        <v/>
      </c>
      <c r="AS897" s="35" t="str">
        <f t="shared" si="505"/>
        <v/>
      </c>
      <c r="AT897" s="35" t="str">
        <f t="shared" si="506"/>
        <v/>
      </c>
      <c r="AU897" s="35" t="str">
        <f t="shared" si="507"/>
        <v/>
      </c>
      <c r="AV897" s="35" t="str">
        <f t="shared" si="508"/>
        <v/>
      </c>
      <c r="AW897" s="58" t="str">
        <f t="shared" si="509"/>
        <v/>
      </c>
      <c r="AX897" s="62" t="str">
        <f t="shared" si="510"/>
        <v/>
      </c>
      <c r="AY897" s="62" t="str">
        <f t="shared" si="511"/>
        <v/>
      </c>
      <c r="AZ897" s="62" t="str">
        <f t="shared" si="512"/>
        <v/>
      </c>
      <c r="BA897" s="62" t="str">
        <f t="shared" si="513"/>
        <v/>
      </c>
      <c r="BB897" s="62" t="str">
        <f t="shared" si="514"/>
        <v/>
      </c>
      <c r="BC897" s="62" t="str">
        <f t="shared" si="515"/>
        <v/>
      </c>
      <c r="BD897" s="69" t="str">
        <f t="shared" si="516"/>
        <v/>
      </c>
      <c r="BE897" s="69" t="str">
        <f t="shared" si="517"/>
        <v/>
      </c>
      <c r="BF897" s="69" t="str">
        <f>IF(Z897=Z898,"",SUM(AW$9:AW897)-SUM(BF$9:BF896))</f>
        <v/>
      </c>
      <c r="BG897" s="12">
        <f t="shared" si="519"/>
        <v>889</v>
      </c>
    </row>
    <row r="898" spans="1:59" ht="20.100000000000001" customHeight="1">
      <c r="A898" s="13">
        <f t="shared" si="518"/>
        <v>890</v>
      </c>
      <c r="B898" s="153"/>
      <c r="C898" s="33"/>
      <c r="D898" s="33"/>
      <c r="E898" s="154"/>
      <c r="F898" s="155"/>
      <c r="G898" s="156"/>
      <c r="H898" s="19" t="str">
        <f t="shared" si="483"/>
        <v/>
      </c>
      <c r="I898" s="157"/>
      <c r="J898" s="19" t="str">
        <f t="shared" si="484"/>
        <v/>
      </c>
      <c r="K898" s="33"/>
      <c r="L898" s="34"/>
      <c r="M898" s="34"/>
      <c r="N898" s="19" t="str">
        <f t="shared" si="485"/>
        <v/>
      </c>
      <c r="O898" s="157"/>
      <c r="P898" s="19" t="str">
        <f t="shared" si="486"/>
        <v/>
      </c>
      <c r="Q898" s="19" t="str">
        <f t="shared" si="487"/>
        <v/>
      </c>
      <c r="R898" s="22"/>
      <c r="S898" s="33"/>
      <c r="T898" s="35" t="str">
        <f>IF(E898="","",Instructions!$B$5)</f>
        <v/>
      </c>
      <c r="U898" s="75" t="str">
        <f>IF(E898="","",Instructions!$C$5)</f>
        <v/>
      </c>
      <c r="V898" s="87" t="str">
        <f t="shared" si="488"/>
        <v/>
      </c>
      <c r="W898" s="72" t="str">
        <f>IF(E898="","",VLOOKUP(D898,Supervisors!$B$9:$F$32,5,FALSE))</f>
        <v/>
      </c>
      <c r="X898" s="72" t="str">
        <f>IF(E898="","",VLOOKUP(D898,Supervisors!$B$9:$G$32,6,FALSE))</f>
        <v/>
      </c>
      <c r="Y898" s="20" t="str">
        <f t="shared" si="489"/>
        <v/>
      </c>
      <c r="Z898" s="20" t="str">
        <f t="shared" si="490"/>
        <v/>
      </c>
      <c r="AA898" s="20" t="str">
        <f t="shared" si="491"/>
        <v/>
      </c>
      <c r="AB898" s="20" t="str">
        <f t="shared" si="492"/>
        <v/>
      </c>
      <c r="AC898" s="20" t="str">
        <f t="shared" si="493"/>
        <v/>
      </c>
      <c r="AD898" s="20" t="str">
        <f t="shared" si="494"/>
        <v/>
      </c>
      <c r="AE898" s="20" t="str">
        <f>IF(E898="","",SUM( INDEX( $H$9, 1) : H898))</f>
        <v/>
      </c>
      <c r="AF898" s="20" t="str">
        <f t="shared" si="495"/>
        <v/>
      </c>
      <c r="AG898" s="20" t="str">
        <f>IF(E898="","",SUM($AF$9:AF898))</f>
        <v/>
      </c>
      <c r="AH898" s="43" t="str">
        <f t="shared" si="496"/>
        <v/>
      </c>
      <c r="AI898" s="20" t="str">
        <f t="shared" si="497"/>
        <v/>
      </c>
      <c r="AJ898" s="20" t="str">
        <f t="shared" si="498"/>
        <v/>
      </c>
      <c r="AK898" s="20" t="str">
        <f t="shared" si="499"/>
        <v/>
      </c>
      <c r="AL898" s="20" t="str">
        <f>IF(E898="","",SUM( INDEX($I$9, 1) : I898))</f>
        <v/>
      </c>
      <c r="AM898" s="20" t="str">
        <f t="shared" si="500"/>
        <v/>
      </c>
      <c r="AN898" s="20" t="str">
        <f>IF(E898="","",SUM( INDEX($AM$9, 1) : AM898))</f>
        <v/>
      </c>
      <c r="AO898" s="43" t="str">
        <f t="shared" si="501"/>
        <v/>
      </c>
      <c r="AP898" s="43" t="str">
        <f t="shared" si="502"/>
        <v/>
      </c>
      <c r="AQ898" s="35" t="str">
        <f t="shared" si="503"/>
        <v/>
      </c>
      <c r="AR898" s="35" t="str">
        <f t="shared" si="504"/>
        <v/>
      </c>
      <c r="AS898" s="35" t="str">
        <f t="shared" si="505"/>
        <v/>
      </c>
      <c r="AT898" s="35" t="str">
        <f t="shared" si="506"/>
        <v/>
      </c>
      <c r="AU898" s="35" t="str">
        <f t="shared" si="507"/>
        <v/>
      </c>
      <c r="AV898" s="35" t="str">
        <f t="shared" si="508"/>
        <v/>
      </c>
      <c r="AW898" s="58" t="str">
        <f t="shared" si="509"/>
        <v/>
      </c>
      <c r="AX898" s="62" t="str">
        <f t="shared" si="510"/>
        <v/>
      </c>
      <c r="AY898" s="62" t="str">
        <f t="shared" si="511"/>
        <v/>
      </c>
      <c r="AZ898" s="62" t="str">
        <f t="shared" si="512"/>
        <v/>
      </c>
      <c r="BA898" s="62" t="str">
        <f t="shared" si="513"/>
        <v/>
      </c>
      <c r="BB898" s="62" t="str">
        <f t="shared" si="514"/>
        <v/>
      </c>
      <c r="BC898" s="62" t="str">
        <f t="shared" si="515"/>
        <v/>
      </c>
      <c r="BD898" s="69" t="str">
        <f t="shared" si="516"/>
        <v/>
      </c>
      <c r="BE898" s="69" t="str">
        <f t="shared" si="517"/>
        <v/>
      </c>
      <c r="BF898" s="69" t="str">
        <f>IF(Z898=Z899,"",SUM(AW$9:AW898)-SUM(BF$9:BF897))</f>
        <v/>
      </c>
      <c r="BG898" s="12">
        <f t="shared" si="519"/>
        <v>890</v>
      </c>
    </row>
    <row r="899" spans="1:59" ht="20.100000000000001" customHeight="1">
      <c r="A899" s="13">
        <f t="shared" si="518"/>
        <v>891</v>
      </c>
      <c r="B899" s="153"/>
      <c r="C899" s="33"/>
      <c r="D899" s="33"/>
      <c r="E899" s="154"/>
      <c r="F899" s="155"/>
      <c r="G899" s="156"/>
      <c r="H899" s="19" t="str">
        <f t="shared" si="483"/>
        <v/>
      </c>
      <c r="I899" s="157"/>
      <c r="J899" s="19" t="str">
        <f t="shared" si="484"/>
        <v/>
      </c>
      <c r="K899" s="33"/>
      <c r="L899" s="34"/>
      <c r="M899" s="34"/>
      <c r="N899" s="19" t="str">
        <f t="shared" si="485"/>
        <v/>
      </c>
      <c r="O899" s="157"/>
      <c r="P899" s="19" t="str">
        <f t="shared" si="486"/>
        <v/>
      </c>
      <c r="Q899" s="19" t="str">
        <f t="shared" si="487"/>
        <v/>
      </c>
      <c r="R899" s="22"/>
      <c r="S899" s="33"/>
      <c r="T899" s="35" t="str">
        <f>IF(E899="","",Instructions!$B$5)</f>
        <v/>
      </c>
      <c r="U899" s="75" t="str">
        <f>IF(E899="","",Instructions!$C$5)</f>
        <v/>
      </c>
      <c r="V899" s="87" t="str">
        <f t="shared" si="488"/>
        <v/>
      </c>
      <c r="W899" s="72" t="str">
        <f>IF(E899="","",VLOOKUP(D899,Supervisors!$B$9:$F$32,5,FALSE))</f>
        <v/>
      </c>
      <c r="X899" s="72" t="str">
        <f>IF(E899="","",VLOOKUP(D899,Supervisors!$B$9:$G$32,6,FALSE))</f>
        <v/>
      </c>
      <c r="Y899" s="20" t="str">
        <f t="shared" si="489"/>
        <v/>
      </c>
      <c r="Z899" s="20" t="str">
        <f t="shared" si="490"/>
        <v/>
      </c>
      <c r="AA899" s="20" t="str">
        <f t="shared" si="491"/>
        <v/>
      </c>
      <c r="AB899" s="20" t="str">
        <f t="shared" si="492"/>
        <v/>
      </c>
      <c r="AC899" s="20" t="str">
        <f t="shared" si="493"/>
        <v/>
      </c>
      <c r="AD899" s="20" t="str">
        <f t="shared" si="494"/>
        <v/>
      </c>
      <c r="AE899" s="20" t="str">
        <f>IF(E899="","",SUM( INDEX( $H$9, 1) : H899))</f>
        <v/>
      </c>
      <c r="AF899" s="20" t="str">
        <f t="shared" si="495"/>
        <v/>
      </c>
      <c r="AG899" s="20" t="str">
        <f>IF(E899="","",SUM($AF$9:AF899))</f>
        <v/>
      </c>
      <c r="AH899" s="43" t="str">
        <f t="shared" si="496"/>
        <v/>
      </c>
      <c r="AI899" s="20" t="str">
        <f t="shared" si="497"/>
        <v/>
      </c>
      <c r="AJ899" s="20" t="str">
        <f t="shared" si="498"/>
        <v/>
      </c>
      <c r="AK899" s="20" t="str">
        <f t="shared" si="499"/>
        <v/>
      </c>
      <c r="AL899" s="20" t="str">
        <f>IF(E899="","",SUM( INDEX($I$9, 1) : I899))</f>
        <v/>
      </c>
      <c r="AM899" s="20" t="str">
        <f t="shared" si="500"/>
        <v/>
      </c>
      <c r="AN899" s="20" t="str">
        <f>IF(E899="","",SUM( INDEX($AM$9, 1) : AM899))</f>
        <v/>
      </c>
      <c r="AO899" s="43" t="str">
        <f t="shared" si="501"/>
        <v/>
      </c>
      <c r="AP899" s="43" t="str">
        <f t="shared" si="502"/>
        <v/>
      </c>
      <c r="AQ899" s="35" t="str">
        <f t="shared" si="503"/>
        <v/>
      </c>
      <c r="AR899" s="35" t="str">
        <f t="shared" si="504"/>
        <v/>
      </c>
      <c r="AS899" s="35" t="str">
        <f t="shared" si="505"/>
        <v/>
      </c>
      <c r="AT899" s="35" t="str">
        <f t="shared" si="506"/>
        <v/>
      </c>
      <c r="AU899" s="35" t="str">
        <f t="shared" si="507"/>
        <v/>
      </c>
      <c r="AV899" s="35" t="str">
        <f t="shared" si="508"/>
        <v/>
      </c>
      <c r="AW899" s="58" t="str">
        <f t="shared" si="509"/>
        <v/>
      </c>
      <c r="AX899" s="62" t="str">
        <f t="shared" si="510"/>
        <v/>
      </c>
      <c r="AY899" s="62" t="str">
        <f t="shared" si="511"/>
        <v/>
      </c>
      <c r="AZ899" s="62" t="str">
        <f t="shared" si="512"/>
        <v/>
      </c>
      <c r="BA899" s="62" t="str">
        <f t="shared" si="513"/>
        <v/>
      </c>
      <c r="BB899" s="62" t="str">
        <f t="shared" si="514"/>
        <v/>
      </c>
      <c r="BC899" s="62" t="str">
        <f t="shared" si="515"/>
        <v/>
      </c>
      <c r="BD899" s="69" t="str">
        <f t="shared" si="516"/>
        <v/>
      </c>
      <c r="BE899" s="69" t="str">
        <f t="shared" si="517"/>
        <v/>
      </c>
      <c r="BF899" s="69" t="str">
        <f>IF(Z899=Z900,"",SUM(AW$9:AW899)-SUM(BF$9:BF898))</f>
        <v/>
      </c>
      <c r="BG899" s="12">
        <f t="shared" si="519"/>
        <v>891</v>
      </c>
    </row>
    <row r="900" spans="1:59" ht="20.100000000000001" customHeight="1">
      <c r="A900" s="13">
        <f t="shared" si="518"/>
        <v>892</v>
      </c>
      <c r="B900" s="153"/>
      <c r="C900" s="33"/>
      <c r="D900" s="33"/>
      <c r="E900" s="154"/>
      <c r="F900" s="155"/>
      <c r="G900" s="156"/>
      <c r="H900" s="19" t="str">
        <f t="shared" si="483"/>
        <v/>
      </c>
      <c r="I900" s="157"/>
      <c r="J900" s="19" t="str">
        <f t="shared" si="484"/>
        <v/>
      </c>
      <c r="K900" s="33"/>
      <c r="L900" s="34"/>
      <c r="M900" s="34"/>
      <c r="N900" s="19" t="str">
        <f t="shared" si="485"/>
        <v/>
      </c>
      <c r="O900" s="157"/>
      <c r="P900" s="19" t="str">
        <f t="shared" si="486"/>
        <v/>
      </c>
      <c r="Q900" s="19" t="str">
        <f t="shared" si="487"/>
        <v/>
      </c>
      <c r="R900" s="22"/>
      <c r="S900" s="33"/>
      <c r="T900" s="35" t="str">
        <f>IF(E900="","",Instructions!$B$5)</f>
        <v/>
      </c>
      <c r="U900" s="75" t="str">
        <f>IF(E900="","",Instructions!$C$5)</f>
        <v/>
      </c>
      <c r="V900" s="87" t="str">
        <f t="shared" si="488"/>
        <v/>
      </c>
      <c r="W900" s="72" t="str">
        <f>IF(E900="","",VLOOKUP(D900,Supervisors!$B$9:$F$32,5,FALSE))</f>
        <v/>
      </c>
      <c r="X900" s="72" t="str">
        <f>IF(E900="","",VLOOKUP(D900,Supervisors!$B$9:$G$32,6,FALSE))</f>
        <v/>
      </c>
      <c r="Y900" s="20" t="str">
        <f t="shared" si="489"/>
        <v/>
      </c>
      <c r="Z900" s="20" t="str">
        <f t="shared" si="490"/>
        <v/>
      </c>
      <c r="AA900" s="20" t="str">
        <f t="shared" si="491"/>
        <v/>
      </c>
      <c r="AB900" s="20" t="str">
        <f t="shared" si="492"/>
        <v/>
      </c>
      <c r="AC900" s="20" t="str">
        <f t="shared" si="493"/>
        <v/>
      </c>
      <c r="AD900" s="20" t="str">
        <f t="shared" si="494"/>
        <v/>
      </c>
      <c r="AE900" s="20" t="str">
        <f>IF(E900="","",SUM( INDEX( $H$9, 1) : H900))</f>
        <v/>
      </c>
      <c r="AF900" s="20" t="str">
        <f t="shared" si="495"/>
        <v/>
      </c>
      <c r="AG900" s="20" t="str">
        <f>IF(E900="","",SUM($AF$9:AF900))</f>
        <v/>
      </c>
      <c r="AH900" s="43" t="str">
        <f t="shared" si="496"/>
        <v/>
      </c>
      <c r="AI900" s="20" t="str">
        <f t="shared" si="497"/>
        <v/>
      </c>
      <c r="AJ900" s="20" t="str">
        <f t="shared" si="498"/>
        <v/>
      </c>
      <c r="AK900" s="20" t="str">
        <f t="shared" si="499"/>
        <v/>
      </c>
      <c r="AL900" s="20" t="str">
        <f>IF(E900="","",SUM( INDEX($I$9, 1) : I900))</f>
        <v/>
      </c>
      <c r="AM900" s="20" t="str">
        <f t="shared" si="500"/>
        <v/>
      </c>
      <c r="AN900" s="20" t="str">
        <f>IF(E900="","",SUM( INDEX($AM$9, 1) : AM900))</f>
        <v/>
      </c>
      <c r="AO900" s="43" t="str">
        <f t="shared" si="501"/>
        <v/>
      </c>
      <c r="AP900" s="43" t="str">
        <f t="shared" si="502"/>
        <v/>
      </c>
      <c r="AQ900" s="35" t="str">
        <f t="shared" si="503"/>
        <v/>
      </c>
      <c r="AR900" s="35" t="str">
        <f t="shared" si="504"/>
        <v/>
      </c>
      <c r="AS900" s="35" t="str">
        <f t="shared" si="505"/>
        <v/>
      </c>
      <c r="AT900" s="35" t="str">
        <f t="shared" si="506"/>
        <v/>
      </c>
      <c r="AU900" s="35" t="str">
        <f t="shared" si="507"/>
        <v/>
      </c>
      <c r="AV900" s="35" t="str">
        <f t="shared" si="508"/>
        <v/>
      </c>
      <c r="AW900" s="58" t="str">
        <f t="shared" si="509"/>
        <v/>
      </c>
      <c r="AX900" s="62" t="str">
        <f t="shared" si="510"/>
        <v/>
      </c>
      <c r="AY900" s="62" t="str">
        <f t="shared" si="511"/>
        <v/>
      </c>
      <c r="AZ900" s="62" t="str">
        <f t="shared" si="512"/>
        <v/>
      </c>
      <c r="BA900" s="62" t="str">
        <f t="shared" si="513"/>
        <v/>
      </c>
      <c r="BB900" s="62" t="str">
        <f t="shared" si="514"/>
        <v/>
      </c>
      <c r="BC900" s="62" t="str">
        <f t="shared" si="515"/>
        <v/>
      </c>
      <c r="BD900" s="69" t="str">
        <f t="shared" si="516"/>
        <v/>
      </c>
      <c r="BE900" s="69" t="str">
        <f t="shared" si="517"/>
        <v/>
      </c>
      <c r="BF900" s="69" t="str">
        <f>IF(Z900=Z901,"",SUM(AW$9:AW900)-SUM(BF$9:BF899))</f>
        <v/>
      </c>
      <c r="BG900" s="12">
        <f t="shared" si="519"/>
        <v>892</v>
      </c>
    </row>
    <row r="901" spans="1:59" ht="20.100000000000001" customHeight="1">
      <c r="A901" s="13">
        <f t="shared" si="518"/>
        <v>893</v>
      </c>
      <c r="B901" s="153"/>
      <c r="C901" s="33"/>
      <c r="D901" s="33"/>
      <c r="E901" s="154"/>
      <c r="F901" s="155"/>
      <c r="G901" s="156"/>
      <c r="H901" s="19" t="str">
        <f t="shared" si="483"/>
        <v/>
      </c>
      <c r="I901" s="157"/>
      <c r="J901" s="19" t="str">
        <f t="shared" si="484"/>
        <v/>
      </c>
      <c r="K901" s="33"/>
      <c r="L901" s="34"/>
      <c r="M901" s="34"/>
      <c r="N901" s="19" t="str">
        <f t="shared" si="485"/>
        <v/>
      </c>
      <c r="O901" s="157"/>
      <c r="P901" s="19" t="str">
        <f t="shared" si="486"/>
        <v/>
      </c>
      <c r="Q901" s="19" t="str">
        <f t="shared" si="487"/>
        <v/>
      </c>
      <c r="R901" s="22"/>
      <c r="S901" s="33"/>
      <c r="T901" s="35" t="str">
        <f>IF(E901="","",Instructions!$B$5)</f>
        <v/>
      </c>
      <c r="U901" s="75" t="str">
        <f>IF(E901="","",Instructions!$C$5)</f>
        <v/>
      </c>
      <c r="V901" s="87" t="str">
        <f t="shared" si="488"/>
        <v/>
      </c>
      <c r="W901" s="72" t="str">
        <f>IF(E901="","",VLOOKUP(D901,Supervisors!$B$9:$F$32,5,FALSE))</f>
        <v/>
      </c>
      <c r="X901" s="72" t="str">
        <f>IF(E901="","",VLOOKUP(D901,Supervisors!$B$9:$G$32,6,FALSE))</f>
        <v/>
      </c>
      <c r="Y901" s="20" t="str">
        <f t="shared" si="489"/>
        <v/>
      </c>
      <c r="Z901" s="20" t="str">
        <f t="shared" si="490"/>
        <v/>
      </c>
      <c r="AA901" s="20" t="str">
        <f t="shared" si="491"/>
        <v/>
      </c>
      <c r="AB901" s="20" t="str">
        <f t="shared" si="492"/>
        <v/>
      </c>
      <c r="AC901" s="20" t="str">
        <f t="shared" si="493"/>
        <v/>
      </c>
      <c r="AD901" s="20" t="str">
        <f t="shared" si="494"/>
        <v/>
      </c>
      <c r="AE901" s="20" t="str">
        <f>IF(E901="","",SUM( INDEX( $H$9, 1) : H901))</f>
        <v/>
      </c>
      <c r="AF901" s="20" t="str">
        <f t="shared" si="495"/>
        <v/>
      </c>
      <c r="AG901" s="20" t="str">
        <f>IF(E901="","",SUM($AF$9:AF901))</f>
        <v/>
      </c>
      <c r="AH901" s="43" t="str">
        <f t="shared" si="496"/>
        <v/>
      </c>
      <c r="AI901" s="20" t="str">
        <f t="shared" si="497"/>
        <v/>
      </c>
      <c r="AJ901" s="20" t="str">
        <f t="shared" si="498"/>
        <v/>
      </c>
      <c r="AK901" s="20" t="str">
        <f t="shared" si="499"/>
        <v/>
      </c>
      <c r="AL901" s="20" t="str">
        <f>IF(E901="","",SUM( INDEX($I$9, 1) : I901))</f>
        <v/>
      </c>
      <c r="AM901" s="20" t="str">
        <f t="shared" si="500"/>
        <v/>
      </c>
      <c r="AN901" s="20" t="str">
        <f>IF(E901="","",SUM( INDEX($AM$9, 1) : AM901))</f>
        <v/>
      </c>
      <c r="AO901" s="43" t="str">
        <f t="shared" si="501"/>
        <v/>
      </c>
      <c r="AP901" s="43" t="str">
        <f t="shared" si="502"/>
        <v/>
      </c>
      <c r="AQ901" s="35" t="str">
        <f t="shared" si="503"/>
        <v/>
      </c>
      <c r="AR901" s="35" t="str">
        <f t="shared" si="504"/>
        <v/>
      </c>
      <c r="AS901" s="35" t="str">
        <f t="shared" si="505"/>
        <v/>
      </c>
      <c r="AT901" s="35" t="str">
        <f t="shared" si="506"/>
        <v/>
      </c>
      <c r="AU901" s="35" t="str">
        <f t="shared" si="507"/>
        <v/>
      </c>
      <c r="AV901" s="35" t="str">
        <f t="shared" si="508"/>
        <v/>
      </c>
      <c r="AW901" s="58" t="str">
        <f t="shared" si="509"/>
        <v/>
      </c>
      <c r="AX901" s="62" t="str">
        <f t="shared" si="510"/>
        <v/>
      </c>
      <c r="AY901" s="62" t="str">
        <f t="shared" si="511"/>
        <v/>
      </c>
      <c r="AZ901" s="62" t="str">
        <f t="shared" si="512"/>
        <v/>
      </c>
      <c r="BA901" s="62" t="str">
        <f t="shared" si="513"/>
        <v/>
      </c>
      <c r="BB901" s="62" t="str">
        <f t="shared" si="514"/>
        <v/>
      </c>
      <c r="BC901" s="62" t="str">
        <f t="shared" si="515"/>
        <v/>
      </c>
      <c r="BD901" s="69" t="str">
        <f t="shared" si="516"/>
        <v/>
      </c>
      <c r="BE901" s="69" t="str">
        <f t="shared" si="517"/>
        <v/>
      </c>
      <c r="BF901" s="69" t="str">
        <f>IF(Z901=Z902,"",SUM(AW$9:AW901)-SUM(BF$9:BF900))</f>
        <v/>
      </c>
      <c r="BG901" s="12">
        <f t="shared" si="519"/>
        <v>893</v>
      </c>
    </row>
    <row r="902" spans="1:59" ht="20.100000000000001" customHeight="1">
      <c r="A902" s="13">
        <f t="shared" si="518"/>
        <v>894</v>
      </c>
      <c r="B902" s="153"/>
      <c r="C902" s="33"/>
      <c r="D902" s="33"/>
      <c r="E902" s="154"/>
      <c r="F902" s="155"/>
      <c r="G902" s="156"/>
      <c r="H902" s="19" t="str">
        <f t="shared" si="483"/>
        <v/>
      </c>
      <c r="I902" s="157"/>
      <c r="J902" s="19" t="str">
        <f t="shared" si="484"/>
        <v/>
      </c>
      <c r="K902" s="33"/>
      <c r="L902" s="34"/>
      <c r="M902" s="34"/>
      <c r="N902" s="19" t="str">
        <f t="shared" si="485"/>
        <v/>
      </c>
      <c r="O902" s="157"/>
      <c r="P902" s="19" t="str">
        <f t="shared" si="486"/>
        <v/>
      </c>
      <c r="Q902" s="19" t="str">
        <f t="shared" si="487"/>
        <v/>
      </c>
      <c r="R902" s="22"/>
      <c r="S902" s="33"/>
      <c r="T902" s="35" t="str">
        <f>IF(E902="","",Instructions!$B$5)</f>
        <v/>
      </c>
      <c r="U902" s="75" t="str">
        <f>IF(E902="","",Instructions!$C$5)</f>
        <v/>
      </c>
      <c r="V902" s="87" t="str">
        <f t="shared" si="488"/>
        <v/>
      </c>
      <c r="W902" s="72" t="str">
        <f>IF(E902="","",VLOOKUP(D902,Supervisors!$B$9:$F$32,5,FALSE))</f>
        <v/>
      </c>
      <c r="X902" s="72" t="str">
        <f>IF(E902="","",VLOOKUP(D902,Supervisors!$B$9:$G$32,6,FALSE))</f>
        <v/>
      </c>
      <c r="Y902" s="20" t="str">
        <f t="shared" si="489"/>
        <v/>
      </c>
      <c r="Z902" s="20" t="str">
        <f t="shared" si="490"/>
        <v/>
      </c>
      <c r="AA902" s="20" t="str">
        <f t="shared" si="491"/>
        <v/>
      </c>
      <c r="AB902" s="20" t="str">
        <f t="shared" si="492"/>
        <v/>
      </c>
      <c r="AC902" s="20" t="str">
        <f t="shared" si="493"/>
        <v/>
      </c>
      <c r="AD902" s="20" t="str">
        <f t="shared" si="494"/>
        <v/>
      </c>
      <c r="AE902" s="20" t="str">
        <f>IF(E902="","",SUM( INDEX( $H$9, 1) : H902))</f>
        <v/>
      </c>
      <c r="AF902" s="20" t="str">
        <f t="shared" si="495"/>
        <v/>
      </c>
      <c r="AG902" s="20" t="str">
        <f>IF(E902="","",SUM($AF$9:AF902))</f>
        <v/>
      </c>
      <c r="AH902" s="43" t="str">
        <f t="shared" si="496"/>
        <v/>
      </c>
      <c r="AI902" s="20" t="str">
        <f t="shared" si="497"/>
        <v/>
      </c>
      <c r="AJ902" s="20" t="str">
        <f t="shared" si="498"/>
        <v/>
      </c>
      <c r="AK902" s="20" t="str">
        <f t="shared" si="499"/>
        <v/>
      </c>
      <c r="AL902" s="20" t="str">
        <f>IF(E902="","",SUM( INDEX($I$9, 1) : I902))</f>
        <v/>
      </c>
      <c r="AM902" s="20" t="str">
        <f t="shared" si="500"/>
        <v/>
      </c>
      <c r="AN902" s="20" t="str">
        <f>IF(E902="","",SUM( INDEX($AM$9, 1) : AM902))</f>
        <v/>
      </c>
      <c r="AO902" s="43" t="str">
        <f t="shared" si="501"/>
        <v/>
      </c>
      <c r="AP902" s="43" t="str">
        <f t="shared" si="502"/>
        <v/>
      </c>
      <c r="AQ902" s="35" t="str">
        <f t="shared" si="503"/>
        <v/>
      </c>
      <c r="AR902" s="35" t="str">
        <f t="shared" si="504"/>
        <v/>
      </c>
      <c r="AS902" s="35" t="str">
        <f t="shared" si="505"/>
        <v/>
      </c>
      <c r="AT902" s="35" t="str">
        <f t="shared" si="506"/>
        <v/>
      </c>
      <c r="AU902" s="35" t="str">
        <f t="shared" si="507"/>
        <v/>
      </c>
      <c r="AV902" s="35" t="str">
        <f t="shared" si="508"/>
        <v/>
      </c>
      <c r="AW902" s="58" t="str">
        <f t="shared" si="509"/>
        <v/>
      </c>
      <c r="AX902" s="62" t="str">
        <f t="shared" si="510"/>
        <v/>
      </c>
      <c r="AY902" s="62" t="str">
        <f t="shared" si="511"/>
        <v/>
      </c>
      <c r="AZ902" s="62" t="str">
        <f t="shared" si="512"/>
        <v/>
      </c>
      <c r="BA902" s="62" t="str">
        <f t="shared" si="513"/>
        <v/>
      </c>
      <c r="BB902" s="62" t="str">
        <f t="shared" si="514"/>
        <v/>
      </c>
      <c r="BC902" s="62" t="str">
        <f t="shared" si="515"/>
        <v/>
      </c>
      <c r="BD902" s="69" t="str">
        <f t="shared" si="516"/>
        <v/>
      </c>
      <c r="BE902" s="69" t="str">
        <f t="shared" si="517"/>
        <v/>
      </c>
      <c r="BF902" s="69" t="str">
        <f>IF(Z902=Z903,"",SUM(AW$9:AW902)-SUM(BF$9:BF901))</f>
        <v/>
      </c>
      <c r="BG902" s="12">
        <f t="shared" si="519"/>
        <v>894</v>
      </c>
    </row>
    <row r="903" spans="1:59" ht="20.100000000000001" customHeight="1">
      <c r="A903" s="13">
        <f t="shared" si="518"/>
        <v>895</v>
      </c>
      <c r="B903" s="153"/>
      <c r="C903" s="33"/>
      <c r="D903" s="33"/>
      <c r="E903" s="154"/>
      <c r="F903" s="155"/>
      <c r="G903" s="156"/>
      <c r="H903" s="19" t="str">
        <f t="shared" si="483"/>
        <v/>
      </c>
      <c r="I903" s="157"/>
      <c r="J903" s="19" t="str">
        <f t="shared" si="484"/>
        <v/>
      </c>
      <c r="K903" s="33"/>
      <c r="L903" s="34"/>
      <c r="M903" s="34"/>
      <c r="N903" s="19" t="str">
        <f t="shared" si="485"/>
        <v/>
      </c>
      <c r="O903" s="157"/>
      <c r="P903" s="19" t="str">
        <f t="shared" si="486"/>
        <v/>
      </c>
      <c r="Q903" s="19" t="str">
        <f t="shared" si="487"/>
        <v/>
      </c>
      <c r="R903" s="22"/>
      <c r="S903" s="33"/>
      <c r="T903" s="35" t="str">
        <f>IF(E903="","",Instructions!$B$5)</f>
        <v/>
      </c>
      <c r="U903" s="75" t="str">
        <f>IF(E903="","",Instructions!$C$5)</f>
        <v/>
      </c>
      <c r="V903" s="87" t="str">
        <f t="shared" si="488"/>
        <v/>
      </c>
      <c r="W903" s="72" t="str">
        <f>IF(E903="","",VLOOKUP(D903,Supervisors!$B$9:$F$32,5,FALSE))</f>
        <v/>
      </c>
      <c r="X903" s="72" t="str">
        <f>IF(E903="","",VLOOKUP(D903,Supervisors!$B$9:$G$32,6,FALSE))</f>
        <v/>
      </c>
      <c r="Y903" s="20" t="str">
        <f t="shared" si="489"/>
        <v/>
      </c>
      <c r="Z903" s="20" t="str">
        <f t="shared" si="490"/>
        <v/>
      </c>
      <c r="AA903" s="20" t="str">
        <f t="shared" si="491"/>
        <v/>
      </c>
      <c r="AB903" s="20" t="str">
        <f t="shared" si="492"/>
        <v/>
      </c>
      <c r="AC903" s="20" t="str">
        <f t="shared" si="493"/>
        <v/>
      </c>
      <c r="AD903" s="20" t="str">
        <f t="shared" si="494"/>
        <v/>
      </c>
      <c r="AE903" s="20" t="str">
        <f>IF(E903="","",SUM( INDEX( $H$9, 1) : H903))</f>
        <v/>
      </c>
      <c r="AF903" s="20" t="str">
        <f t="shared" si="495"/>
        <v/>
      </c>
      <c r="AG903" s="20" t="str">
        <f>IF(E903="","",SUM($AF$9:AF903))</f>
        <v/>
      </c>
      <c r="AH903" s="43" t="str">
        <f t="shared" si="496"/>
        <v/>
      </c>
      <c r="AI903" s="20" t="str">
        <f t="shared" si="497"/>
        <v/>
      </c>
      <c r="AJ903" s="20" t="str">
        <f t="shared" si="498"/>
        <v/>
      </c>
      <c r="AK903" s="20" t="str">
        <f t="shared" si="499"/>
        <v/>
      </c>
      <c r="AL903" s="20" t="str">
        <f>IF(E903="","",SUM( INDEX($I$9, 1) : I903))</f>
        <v/>
      </c>
      <c r="AM903" s="20" t="str">
        <f t="shared" si="500"/>
        <v/>
      </c>
      <c r="AN903" s="20" t="str">
        <f>IF(E903="","",SUM( INDEX($AM$9, 1) : AM903))</f>
        <v/>
      </c>
      <c r="AO903" s="43" t="str">
        <f t="shared" si="501"/>
        <v/>
      </c>
      <c r="AP903" s="43" t="str">
        <f t="shared" si="502"/>
        <v/>
      </c>
      <c r="AQ903" s="35" t="str">
        <f t="shared" si="503"/>
        <v/>
      </c>
      <c r="AR903" s="35" t="str">
        <f t="shared" si="504"/>
        <v/>
      </c>
      <c r="AS903" s="35" t="str">
        <f t="shared" si="505"/>
        <v/>
      </c>
      <c r="AT903" s="35" t="str">
        <f t="shared" si="506"/>
        <v/>
      </c>
      <c r="AU903" s="35" t="str">
        <f t="shared" si="507"/>
        <v/>
      </c>
      <c r="AV903" s="35" t="str">
        <f t="shared" si="508"/>
        <v/>
      </c>
      <c r="AW903" s="58" t="str">
        <f t="shared" si="509"/>
        <v/>
      </c>
      <c r="AX903" s="62" t="str">
        <f t="shared" si="510"/>
        <v/>
      </c>
      <c r="AY903" s="62" t="str">
        <f t="shared" si="511"/>
        <v/>
      </c>
      <c r="AZ903" s="62" t="str">
        <f t="shared" si="512"/>
        <v/>
      </c>
      <c r="BA903" s="62" t="str">
        <f t="shared" si="513"/>
        <v/>
      </c>
      <c r="BB903" s="62" t="str">
        <f t="shared" si="514"/>
        <v/>
      </c>
      <c r="BC903" s="62" t="str">
        <f t="shared" si="515"/>
        <v/>
      </c>
      <c r="BD903" s="69" t="str">
        <f t="shared" si="516"/>
        <v/>
      </c>
      <c r="BE903" s="69" t="str">
        <f t="shared" si="517"/>
        <v/>
      </c>
      <c r="BF903" s="69" t="str">
        <f>IF(Z903=Z904,"",SUM(AW$9:AW903)-SUM(BF$9:BF902))</f>
        <v/>
      </c>
      <c r="BG903" s="12">
        <f t="shared" si="519"/>
        <v>895</v>
      </c>
    </row>
    <row r="904" spans="1:59" ht="20.100000000000001" customHeight="1">
      <c r="A904" s="13">
        <f t="shared" si="518"/>
        <v>896</v>
      </c>
      <c r="B904" s="153"/>
      <c r="C904" s="33"/>
      <c r="D904" s="33"/>
      <c r="E904" s="154"/>
      <c r="F904" s="155"/>
      <c r="G904" s="156"/>
      <c r="H904" s="19" t="str">
        <f t="shared" si="483"/>
        <v/>
      </c>
      <c r="I904" s="157"/>
      <c r="J904" s="19" t="str">
        <f t="shared" si="484"/>
        <v/>
      </c>
      <c r="K904" s="33"/>
      <c r="L904" s="34"/>
      <c r="M904" s="34"/>
      <c r="N904" s="19" t="str">
        <f t="shared" si="485"/>
        <v/>
      </c>
      <c r="O904" s="157"/>
      <c r="P904" s="19" t="str">
        <f t="shared" si="486"/>
        <v/>
      </c>
      <c r="Q904" s="19" t="str">
        <f t="shared" si="487"/>
        <v/>
      </c>
      <c r="R904" s="22"/>
      <c r="S904" s="33"/>
      <c r="T904" s="35" t="str">
        <f>IF(E904="","",Instructions!$B$5)</f>
        <v/>
      </c>
      <c r="U904" s="75" t="str">
        <f>IF(E904="","",Instructions!$C$5)</f>
        <v/>
      </c>
      <c r="V904" s="87" t="str">
        <f t="shared" si="488"/>
        <v/>
      </c>
      <c r="W904" s="72" t="str">
        <f>IF(E904="","",VLOOKUP(D904,Supervisors!$B$9:$F$32,5,FALSE))</f>
        <v/>
      </c>
      <c r="X904" s="72" t="str">
        <f>IF(E904="","",VLOOKUP(D904,Supervisors!$B$9:$G$32,6,FALSE))</f>
        <v/>
      </c>
      <c r="Y904" s="20" t="str">
        <f t="shared" si="489"/>
        <v/>
      </c>
      <c r="Z904" s="20" t="str">
        <f t="shared" si="490"/>
        <v/>
      </c>
      <c r="AA904" s="20" t="str">
        <f t="shared" si="491"/>
        <v/>
      </c>
      <c r="AB904" s="20" t="str">
        <f t="shared" si="492"/>
        <v/>
      </c>
      <c r="AC904" s="20" t="str">
        <f t="shared" si="493"/>
        <v/>
      </c>
      <c r="AD904" s="20" t="str">
        <f t="shared" si="494"/>
        <v/>
      </c>
      <c r="AE904" s="20" t="str">
        <f>IF(E904="","",SUM( INDEX( $H$9, 1) : H904))</f>
        <v/>
      </c>
      <c r="AF904" s="20" t="str">
        <f t="shared" si="495"/>
        <v/>
      </c>
      <c r="AG904" s="20" t="str">
        <f>IF(E904="","",SUM($AF$9:AF904))</f>
        <v/>
      </c>
      <c r="AH904" s="43" t="str">
        <f t="shared" si="496"/>
        <v/>
      </c>
      <c r="AI904" s="20" t="str">
        <f t="shared" si="497"/>
        <v/>
      </c>
      <c r="AJ904" s="20" t="str">
        <f t="shared" si="498"/>
        <v/>
      </c>
      <c r="AK904" s="20" t="str">
        <f t="shared" si="499"/>
        <v/>
      </c>
      <c r="AL904" s="20" t="str">
        <f>IF(E904="","",SUM( INDEX($I$9, 1) : I904))</f>
        <v/>
      </c>
      <c r="AM904" s="20" t="str">
        <f t="shared" si="500"/>
        <v/>
      </c>
      <c r="AN904" s="20" t="str">
        <f>IF(E904="","",SUM( INDEX($AM$9, 1) : AM904))</f>
        <v/>
      </c>
      <c r="AO904" s="43" t="str">
        <f t="shared" si="501"/>
        <v/>
      </c>
      <c r="AP904" s="43" t="str">
        <f t="shared" si="502"/>
        <v/>
      </c>
      <c r="AQ904" s="35" t="str">
        <f t="shared" si="503"/>
        <v/>
      </c>
      <c r="AR904" s="35" t="str">
        <f t="shared" si="504"/>
        <v/>
      </c>
      <c r="AS904" s="35" t="str">
        <f t="shared" si="505"/>
        <v/>
      </c>
      <c r="AT904" s="35" t="str">
        <f t="shared" si="506"/>
        <v/>
      </c>
      <c r="AU904" s="35" t="str">
        <f t="shared" si="507"/>
        <v/>
      </c>
      <c r="AV904" s="35" t="str">
        <f t="shared" si="508"/>
        <v/>
      </c>
      <c r="AW904" s="58" t="str">
        <f t="shared" si="509"/>
        <v/>
      </c>
      <c r="AX904" s="62" t="str">
        <f t="shared" si="510"/>
        <v/>
      </c>
      <c r="AY904" s="62" t="str">
        <f t="shared" si="511"/>
        <v/>
      </c>
      <c r="AZ904" s="62" t="str">
        <f t="shared" si="512"/>
        <v/>
      </c>
      <c r="BA904" s="62" t="str">
        <f t="shared" si="513"/>
        <v/>
      </c>
      <c r="BB904" s="62" t="str">
        <f t="shared" si="514"/>
        <v/>
      </c>
      <c r="BC904" s="62" t="str">
        <f t="shared" si="515"/>
        <v/>
      </c>
      <c r="BD904" s="69" t="str">
        <f t="shared" si="516"/>
        <v/>
      </c>
      <c r="BE904" s="69" t="str">
        <f t="shared" si="517"/>
        <v/>
      </c>
      <c r="BF904" s="69" t="str">
        <f>IF(Z904=Z905,"",SUM(AW$9:AW904)-SUM(BF$9:BF903))</f>
        <v/>
      </c>
      <c r="BG904" s="12">
        <f t="shared" si="519"/>
        <v>896</v>
      </c>
    </row>
    <row r="905" spans="1:59" ht="20.100000000000001" customHeight="1">
      <c r="A905" s="13">
        <f t="shared" si="518"/>
        <v>897</v>
      </c>
      <c r="B905" s="153"/>
      <c r="C905" s="33"/>
      <c r="D905" s="33"/>
      <c r="E905" s="154"/>
      <c r="F905" s="155"/>
      <c r="G905" s="156"/>
      <c r="H905" s="19" t="str">
        <f t="shared" ref="H905:H968" si="520">IF(E905="","",(ROUND((G905-F905),2) * 24))</f>
        <v/>
      </c>
      <c r="I905" s="157"/>
      <c r="J905" s="19" t="str">
        <f t="shared" ref="J905:J968" si="521">IF(H905="","",H905-I905)</f>
        <v/>
      </c>
      <c r="K905" s="33"/>
      <c r="L905" s="34"/>
      <c r="M905" s="34"/>
      <c r="N905" s="19" t="str">
        <f t="shared" ref="N905:N968" si="522">IF(E905="","",(ROUND((M905-L905),2) * 24))</f>
        <v/>
      </c>
      <c r="O905" s="157"/>
      <c r="P905" s="19" t="str">
        <f t="shared" ref="P905:P968" si="523">IF(N905=0,"",IF(ISERROR(N905-O905),"",N905-O905))</f>
        <v/>
      </c>
      <c r="Q905" s="19" t="str">
        <f t="shared" ref="Q905:Q968" si="524">IF(H905="","",H905-N905)</f>
        <v/>
      </c>
      <c r="R905" s="22"/>
      <c r="S905" s="33"/>
      <c r="T905" s="35" t="str">
        <f>IF(E905="","",Instructions!$B$5)</f>
        <v/>
      </c>
      <c r="U905" s="75" t="str">
        <f>IF(E905="","",Instructions!$C$5)</f>
        <v/>
      </c>
      <c r="V905" s="87" t="str">
        <f t="shared" ref="V905:V968" si="525">IF(E905="","",IF(U905="BCBA",1,IF(U905="BCaBA",2,"")))</f>
        <v/>
      </c>
      <c r="W905" s="72" t="str">
        <f>IF(E905="","",VLOOKUP(D905,Supervisors!$B$9:$F$32,5,FALSE))</f>
        <v/>
      </c>
      <c r="X905" s="72" t="str">
        <f>IF(E905="","",VLOOKUP(D905,Supervisors!$B$9:$G$32,6,FALSE))</f>
        <v/>
      </c>
      <c r="Y905" s="20" t="str">
        <f t="shared" ref="Y905:Y968" si="526">IF(E905="","",TEXT(E905,"yyyy"))</f>
        <v/>
      </c>
      <c r="Z905" s="20" t="str">
        <f t="shared" ref="Z905:Z968" si="527">IF(E905="","",TEXT(E905,"mmmm"))</f>
        <v/>
      </c>
      <c r="AA905" s="20" t="str">
        <f t="shared" ref="AA905:AA968" si="528">IF(E905="","",TEXT(E905,"dd"))</f>
        <v/>
      </c>
      <c r="AB905" s="20" t="str">
        <f t="shared" ref="AB905:AB968" si="529">IF(E905="","",TEXT(E905, "yyyy-mm"))</f>
        <v/>
      </c>
      <c r="AC905" s="20" t="str">
        <f t="shared" ref="AC905:AC968" si="530">IF(E905="","",IF(B905="Supervised Independent Fieldwork", "-1", IF(B905="Practicum", "-2", IF(B905="Intensive Practicum","-3",""))))</f>
        <v/>
      </c>
      <c r="AD905" s="20" t="str">
        <f t="shared" ref="AD905:AD968" si="531">AB905&amp;AC905</f>
        <v/>
      </c>
      <c r="AE905" s="20" t="str">
        <f>IF(E905="","",SUM( INDEX( $H$9, 1) : H905))</f>
        <v/>
      </c>
      <c r="AF905" s="20" t="str">
        <f t="shared" ref="AF905:AF968" si="532">IF(E905="","",IF(B905="Supervised Independent Fieldwork",H905, IF(B905="Practicum",H905*1.5,IF(B905="Intensive Practicum",H905*2,""))))</f>
        <v/>
      </c>
      <c r="AG905" s="20" t="str">
        <f>IF(E905="","",SUM($AF$9:AF905))</f>
        <v/>
      </c>
      <c r="AH905" s="43" t="str">
        <f t="shared" ref="AH905:AH968" si="533">IF(E905="","",IF(U905="BCBA",AG905/1500,IF(U905="BCaBA",AG905/1000,"")))</f>
        <v/>
      </c>
      <c r="AI905" s="20" t="str">
        <f t="shared" ref="AI905:AI968" si="534">IF(E905="","",IF(B905="Supervised Independent Fieldwork",H905,""))</f>
        <v/>
      </c>
      <c r="AJ905" s="20" t="str">
        <f t="shared" ref="AJ905:AJ968" si="535">IF(E905="","",IF(B905="Practicum",H905,""))</f>
        <v/>
      </c>
      <c r="AK905" s="20" t="str">
        <f t="shared" ref="AK905:AK968" si="536">IF(E905="","",IF(B905="Intensive Practicum",H905,""))</f>
        <v/>
      </c>
      <c r="AL905" s="20" t="str">
        <f>IF(E905="","",SUM( INDEX($I$9, 1) : I905))</f>
        <v/>
      </c>
      <c r="AM905" s="20" t="str">
        <f t="shared" ref="AM905:AM968" si="537">IF(E905="","",IF(B905="Supervised Independent Fieldwork",I905, IF(B905="Practicum",I905*1.5,IF(B905="Intensive Practicum",I905*2,""))))</f>
        <v/>
      </c>
      <c r="AN905" s="20" t="str">
        <f>IF(E905="","",SUM( INDEX($AM$9, 1) : AM905))</f>
        <v/>
      </c>
      <c r="AO905" s="43" t="str">
        <f t="shared" ref="AO905:AO968" si="538">IF(E905="","",IF(U905="BCaBA",MIN(100%,AN905/1000), IF(U905="BCBA",MIN(100%,AN905/1500),0)))</f>
        <v/>
      </c>
      <c r="AP905" s="43" t="str">
        <f t="shared" ref="AP905:AP968" si="539">IF(Z905=Z906,"",AO905)</f>
        <v/>
      </c>
      <c r="AQ905" s="35" t="str">
        <f t="shared" ref="AQ905:AQ968" si="540">IF(E905="","",IF(OR(K905="No Supervision Session",K905=""),1,""))</f>
        <v/>
      </c>
      <c r="AR905" s="35" t="str">
        <f t="shared" ref="AR905:AR968" si="541">IF(E905="","",IF(K905="Face-to-Face",1,""))</f>
        <v/>
      </c>
      <c r="AS905" s="35" t="str">
        <f t="shared" ref="AS905:AS968" si="542">IF(E905="","",IF(K905="Video Conferencing",1,""))</f>
        <v/>
      </c>
      <c r="AT905" s="35" t="str">
        <f t="shared" ref="AT905:AT968" si="543">IF(E905="","",IF(K905="Telephone",1,""))</f>
        <v/>
      </c>
      <c r="AU905" s="35" t="str">
        <f t="shared" ref="AU905:AU968" si="544">IF(E905="","",IF(N905&gt;0,COUNT(N905),""))</f>
        <v/>
      </c>
      <c r="AV905" s="35" t="str">
        <f t="shared" ref="AV905:AV968" si="545">IF(E905="","",IF(E905="","",IF(R905="Yes",1,"")))</f>
        <v/>
      </c>
      <c r="AW905" s="58" t="str">
        <f t="shared" ref="AW905:AW968" si="546">IF(E905="","",IF(E905&lt;X905,1,IF(E905&lt;W905,1,"")))</f>
        <v/>
      </c>
      <c r="AX905" s="62" t="str">
        <f t="shared" ref="AX905:AX968" si="547">IF(E905="","",IF(AW905="",H905,0))</f>
        <v/>
      </c>
      <c r="AY905" s="62" t="str">
        <f t="shared" ref="AY905:AY968" si="548">IF(E905="","",IF(AW905="", I905,0))</f>
        <v/>
      </c>
      <c r="AZ905" s="62" t="str">
        <f t="shared" ref="AZ905:AZ968" si="549">IF(E905="","",IF(AW905&lt;&gt;"",0,IF(B905="Supervised Independent Fieldwork",AX905,IF(B905="Practicum",AX905*1.5,IF(B905="Intensive Practicum",AX905*2,0)))))</f>
        <v/>
      </c>
      <c r="BA905" s="62" t="str">
        <f t="shared" ref="BA905:BA968" si="550">IF(E905="","",IF(AW905="", N905,0))</f>
        <v/>
      </c>
      <c r="BB905" s="62" t="str">
        <f t="shared" ref="BB905:BB968" si="551">IF(E905="","",IF(AW905="",P905,0))</f>
        <v/>
      </c>
      <c r="BC905" s="62" t="str">
        <f t="shared" ref="BC905:BC968" si="552">IF(E905="","",IF(AW905="",Q905,0))</f>
        <v/>
      </c>
      <c r="BD905" s="69" t="str">
        <f t="shared" ref="BD905:BD968" si="553">IF(AW905="", AU905,"")</f>
        <v/>
      </c>
      <c r="BE905" s="69" t="str">
        <f t="shared" ref="BE905:BE968" si="554">IF(AW905="", AV905,"")</f>
        <v/>
      </c>
      <c r="BF905" s="69" t="str">
        <f>IF(Z905=Z906,"",SUM(AW$9:AW905)-SUM(BF$9:BF904))</f>
        <v/>
      </c>
      <c r="BG905" s="12">
        <f t="shared" si="519"/>
        <v>897</v>
      </c>
    </row>
    <row r="906" spans="1:59" ht="20.100000000000001" customHeight="1">
      <c r="A906" s="13">
        <f t="shared" si="518"/>
        <v>898</v>
      </c>
      <c r="B906" s="153"/>
      <c r="C906" s="33"/>
      <c r="D906" s="33"/>
      <c r="E906" s="154"/>
      <c r="F906" s="155"/>
      <c r="G906" s="156"/>
      <c r="H906" s="19" t="str">
        <f t="shared" si="520"/>
        <v/>
      </c>
      <c r="I906" s="157"/>
      <c r="J906" s="19" t="str">
        <f t="shared" si="521"/>
        <v/>
      </c>
      <c r="K906" s="33"/>
      <c r="L906" s="34"/>
      <c r="M906" s="34"/>
      <c r="N906" s="19" t="str">
        <f t="shared" si="522"/>
        <v/>
      </c>
      <c r="O906" s="157"/>
      <c r="P906" s="19" t="str">
        <f t="shared" si="523"/>
        <v/>
      </c>
      <c r="Q906" s="19" t="str">
        <f t="shared" si="524"/>
        <v/>
      </c>
      <c r="R906" s="22"/>
      <c r="S906" s="33"/>
      <c r="T906" s="35" t="str">
        <f>IF(E906="","",Instructions!$B$5)</f>
        <v/>
      </c>
      <c r="U906" s="75" t="str">
        <f>IF(E906="","",Instructions!$C$5)</f>
        <v/>
      </c>
      <c r="V906" s="87" t="str">
        <f t="shared" si="525"/>
        <v/>
      </c>
      <c r="W906" s="72" t="str">
        <f>IF(E906="","",VLOOKUP(D906,Supervisors!$B$9:$F$32,5,FALSE))</f>
        <v/>
      </c>
      <c r="X906" s="72" t="str">
        <f>IF(E906="","",VLOOKUP(D906,Supervisors!$B$9:$G$32,6,FALSE))</f>
        <v/>
      </c>
      <c r="Y906" s="20" t="str">
        <f t="shared" si="526"/>
        <v/>
      </c>
      <c r="Z906" s="20" t="str">
        <f t="shared" si="527"/>
        <v/>
      </c>
      <c r="AA906" s="20" t="str">
        <f t="shared" si="528"/>
        <v/>
      </c>
      <c r="AB906" s="20" t="str">
        <f t="shared" si="529"/>
        <v/>
      </c>
      <c r="AC906" s="20" t="str">
        <f t="shared" si="530"/>
        <v/>
      </c>
      <c r="AD906" s="20" t="str">
        <f t="shared" si="531"/>
        <v/>
      </c>
      <c r="AE906" s="20" t="str">
        <f>IF(E906="","",SUM( INDEX( $H$9, 1) : H906))</f>
        <v/>
      </c>
      <c r="AF906" s="20" t="str">
        <f t="shared" si="532"/>
        <v/>
      </c>
      <c r="AG906" s="20" t="str">
        <f>IF(E906="","",SUM($AF$9:AF906))</f>
        <v/>
      </c>
      <c r="AH906" s="43" t="str">
        <f t="shared" si="533"/>
        <v/>
      </c>
      <c r="AI906" s="20" t="str">
        <f t="shared" si="534"/>
        <v/>
      </c>
      <c r="AJ906" s="20" t="str">
        <f t="shared" si="535"/>
        <v/>
      </c>
      <c r="AK906" s="20" t="str">
        <f t="shared" si="536"/>
        <v/>
      </c>
      <c r="AL906" s="20" t="str">
        <f>IF(E906="","",SUM( INDEX($I$9, 1) : I906))</f>
        <v/>
      </c>
      <c r="AM906" s="20" t="str">
        <f t="shared" si="537"/>
        <v/>
      </c>
      <c r="AN906" s="20" t="str">
        <f>IF(E906="","",SUM( INDEX($AM$9, 1) : AM906))</f>
        <v/>
      </c>
      <c r="AO906" s="43" t="str">
        <f t="shared" si="538"/>
        <v/>
      </c>
      <c r="AP906" s="43" t="str">
        <f t="shared" si="539"/>
        <v/>
      </c>
      <c r="AQ906" s="35" t="str">
        <f t="shared" si="540"/>
        <v/>
      </c>
      <c r="AR906" s="35" t="str">
        <f t="shared" si="541"/>
        <v/>
      </c>
      <c r="AS906" s="35" t="str">
        <f t="shared" si="542"/>
        <v/>
      </c>
      <c r="AT906" s="35" t="str">
        <f t="shared" si="543"/>
        <v/>
      </c>
      <c r="AU906" s="35" t="str">
        <f t="shared" si="544"/>
        <v/>
      </c>
      <c r="AV906" s="35" t="str">
        <f t="shared" si="545"/>
        <v/>
      </c>
      <c r="AW906" s="58" t="str">
        <f t="shared" si="546"/>
        <v/>
      </c>
      <c r="AX906" s="62" t="str">
        <f t="shared" si="547"/>
        <v/>
      </c>
      <c r="AY906" s="62" t="str">
        <f t="shared" si="548"/>
        <v/>
      </c>
      <c r="AZ906" s="62" t="str">
        <f t="shared" si="549"/>
        <v/>
      </c>
      <c r="BA906" s="62" t="str">
        <f t="shared" si="550"/>
        <v/>
      </c>
      <c r="BB906" s="62" t="str">
        <f t="shared" si="551"/>
        <v/>
      </c>
      <c r="BC906" s="62" t="str">
        <f t="shared" si="552"/>
        <v/>
      </c>
      <c r="BD906" s="69" t="str">
        <f t="shared" si="553"/>
        <v/>
      </c>
      <c r="BE906" s="69" t="str">
        <f t="shared" si="554"/>
        <v/>
      </c>
      <c r="BF906" s="69" t="str">
        <f>IF(Z906=Z907,"",SUM(AW$9:AW906)-SUM(BF$9:BF905))</f>
        <v/>
      </c>
      <c r="BG906" s="12">
        <f t="shared" si="519"/>
        <v>898</v>
      </c>
    </row>
    <row r="907" spans="1:59" ht="20.100000000000001" customHeight="1">
      <c r="A907" s="13">
        <f t="shared" si="518"/>
        <v>899</v>
      </c>
      <c r="B907" s="153"/>
      <c r="C907" s="33"/>
      <c r="D907" s="33"/>
      <c r="E907" s="154"/>
      <c r="F907" s="155"/>
      <c r="G907" s="156"/>
      <c r="H907" s="19" t="str">
        <f t="shared" si="520"/>
        <v/>
      </c>
      <c r="I907" s="157"/>
      <c r="J907" s="19" t="str">
        <f t="shared" si="521"/>
        <v/>
      </c>
      <c r="K907" s="33"/>
      <c r="L907" s="34"/>
      <c r="M907" s="34"/>
      <c r="N907" s="19" t="str">
        <f t="shared" si="522"/>
        <v/>
      </c>
      <c r="O907" s="157"/>
      <c r="P907" s="19" t="str">
        <f t="shared" si="523"/>
        <v/>
      </c>
      <c r="Q907" s="19" t="str">
        <f t="shared" si="524"/>
        <v/>
      </c>
      <c r="R907" s="22"/>
      <c r="S907" s="33"/>
      <c r="T907" s="35" t="str">
        <f>IF(E907="","",Instructions!$B$5)</f>
        <v/>
      </c>
      <c r="U907" s="75" t="str">
        <f>IF(E907="","",Instructions!$C$5)</f>
        <v/>
      </c>
      <c r="V907" s="87" t="str">
        <f t="shared" si="525"/>
        <v/>
      </c>
      <c r="W907" s="72" t="str">
        <f>IF(E907="","",VLOOKUP(D907,Supervisors!$B$9:$F$32,5,FALSE))</f>
        <v/>
      </c>
      <c r="X907" s="72" t="str">
        <f>IF(E907="","",VLOOKUP(D907,Supervisors!$B$9:$G$32,6,FALSE))</f>
        <v/>
      </c>
      <c r="Y907" s="20" t="str">
        <f t="shared" si="526"/>
        <v/>
      </c>
      <c r="Z907" s="20" t="str">
        <f t="shared" si="527"/>
        <v/>
      </c>
      <c r="AA907" s="20" t="str">
        <f t="shared" si="528"/>
        <v/>
      </c>
      <c r="AB907" s="20" t="str">
        <f t="shared" si="529"/>
        <v/>
      </c>
      <c r="AC907" s="20" t="str">
        <f t="shared" si="530"/>
        <v/>
      </c>
      <c r="AD907" s="20" t="str">
        <f t="shared" si="531"/>
        <v/>
      </c>
      <c r="AE907" s="20" t="str">
        <f>IF(E907="","",SUM( INDEX( $H$9, 1) : H907))</f>
        <v/>
      </c>
      <c r="AF907" s="20" t="str">
        <f t="shared" si="532"/>
        <v/>
      </c>
      <c r="AG907" s="20" t="str">
        <f>IF(E907="","",SUM($AF$9:AF907))</f>
        <v/>
      </c>
      <c r="AH907" s="43" t="str">
        <f t="shared" si="533"/>
        <v/>
      </c>
      <c r="AI907" s="20" t="str">
        <f t="shared" si="534"/>
        <v/>
      </c>
      <c r="AJ907" s="20" t="str">
        <f t="shared" si="535"/>
        <v/>
      </c>
      <c r="AK907" s="20" t="str">
        <f t="shared" si="536"/>
        <v/>
      </c>
      <c r="AL907" s="20" t="str">
        <f>IF(E907="","",SUM( INDEX($I$9, 1) : I907))</f>
        <v/>
      </c>
      <c r="AM907" s="20" t="str">
        <f t="shared" si="537"/>
        <v/>
      </c>
      <c r="AN907" s="20" t="str">
        <f>IF(E907="","",SUM( INDEX($AM$9, 1) : AM907))</f>
        <v/>
      </c>
      <c r="AO907" s="43" t="str">
        <f t="shared" si="538"/>
        <v/>
      </c>
      <c r="AP907" s="43" t="str">
        <f t="shared" si="539"/>
        <v/>
      </c>
      <c r="AQ907" s="35" t="str">
        <f t="shared" si="540"/>
        <v/>
      </c>
      <c r="AR907" s="35" t="str">
        <f t="shared" si="541"/>
        <v/>
      </c>
      <c r="AS907" s="35" t="str">
        <f t="shared" si="542"/>
        <v/>
      </c>
      <c r="AT907" s="35" t="str">
        <f t="shared" si="543"/>
        <v/>
      </c>
      <c r="AU907" s="35" t="str">
        <f t="shared" si="544"/>
        <v/>
      </c>
      <c r="AV907" s="35" t="str">
        <f t="shared" si="545"/>
        <v/>
      </c>
      <c r="AW907" s="58" t="str">
        <f t="shared" si="546"/>
        <v/>
      </c>
      <c r="AX907" s="62" t="str">
        <f t="shared" si="547"/>
        <v/>
      </c>
      <c r="AY907" s="62" t="str">
        <f t="shared" si="548"/>
        <v/>
      </c>
      <c r="AZ907" s="62" t="str">
        <f t="shared" si="549"/>
        <v/>
      </c>
      <c r="BA907" s="62" t="str">
        <f t="shared" si="550"/>
        <v/>
      </c>
      <c r="BB907" s="62" t="str">
        <f t="shared" si="551"/>
        <v/>
      </c>
      <c r="BC907" s="62" t="str">
        <f t="shared" si="552"/>
        <v/>
      </c>
      <c r="BD907" s="69" t="str">
        <f t="shared" si="553"/>
        <v/>
      </c>
      <c r="BE907" s="69" t="str">
        <f t="shared" si="554"/>
        <v/>
      </c>
      <c r="BF907" s="69" t="str">
        <f>IF(Z907=Z908,"",SUM(AW$9:AW907)-SUM(BF$9:BF906))</f>
        <v/>
      </c>
      <c r="BG907" s="12">
        <f t="shared" si="519"/>
        <v>899</v>
      </c>
    </row>
    <row r="908" spans="1:59" ht="20.100000000000001" customHeight="1">
      <c r="A908" s="13">
        <f t="shared" si="518"/>
        <v>900</v>
      </c>
      <c r="B908" s="153"/>
      <c r="C908" s="33"/>
      <c r="D908" s="33"/>
      <c r="E908" s="154"/>
      <c r="F908" s="155"/>
      <c r="G908" s="156"/>
      <c r="H908" s="19" t="str">
        <f t="shared" si="520"/>
        <v/>
      </c>
      <c r="I908" s="157"/>
      <c r="J908" s="19" t="str">
        <f t="shared" si="521"/>
        <v/>
      </c>
      <c r="K908" s="33"/>
      <c r="L908" s="34"/>
      <c r="M908" s="34"/>
      <c r="N908" s="19" t="str">
        <f t="shared" si="522"/>
        <v/>
      </c>
      <c r="O908" s="157"/>
      <c r="P908" s="19" t="str">
        <f t="shared" si="523"/>
        <v/>
      </c>
      <c r="Q908" s="19" t="str">
        <f t="shared" si="524"/>
        <v/>
      </c>
      <c r="R908" s="22"/>
      <c r="S908" s="33"/>
      <c r="T908" s="35" t="str">
        <f>IF(E908="","",Instructions!$B$5)</f>
        <v/>
      </c>
      <c r="U908" s="75" t="str">
        <f>IF(E908="","",Instructions!$C$5)</f>
        <v/>
      </c>
      <c r="V908" s="87" t="str">
        <f t="shared" si="525"/>
        <v/>
      </c>
      <c r="W908" s="72" t="str">
        <f>IF(E908="","",VLOOKUP(D908,Supervisors!$B$9:$F$32,5,FALSE))</f>
        <v/>
      </c>
      <c r="X908" s="72" t="str">
        <f>IF(E908="","",VLOOKUP(D908,Supervisors!$B$9:$G$32,6,FALSE))</f>
        <v/>
      </c>
      <c r="Y908" s="20" t="str">
        <f t="shared" si="526"/>
        <v/>
      </c>
      <c r="Z908" s="20" t="str">
        <f t="shared" si="527"/>
        <v/>
      </c>
      <c r="AA908" s="20" t="str">
        <f t="shared" si="528"/>
        <v/>
      </c>
      <c r="AB908" s="20" t="str">
        <f t="shared" si="529"/>
        <v/>
      </c>
      <c r="AC908" s="20" t="str">
        <f t="shared" si="530"/>
        <v/>
      </c>
      <c r="AD908" s="20" t="str">
        <f t="shared" si="531"/>
        <v/>
      </c>
      <c r="AE908" s="20" t="str">
        <f>IF(E908="","",SUM( INDEX( $H$9, 1) : H908))</f>
        <v/>
      </c>
      <c r="AF908" s="20" t="str">
        <f t="shared" si="532"/>
        <v/>
      </c>
      <c r="AG908" s="20" t="str">
        <f>IF(E908="","",SUM($AF$9:AF908))</f>
        <v/>
      </c>
      <c r="AH908" s="43" t="str">
        <f t="shared" si="533"/>
        <v/>
      </c>
      <c r="AI908" s="20" t="str">
        <f t="shared" si="534"/>
        <v/>
      </c>
      <c r="AJ908" s="20" t="str">
        <f t="shared" si="535"/>
        <v/>
      </c>
      <c r="AK908" s="20" t="str">
        <f t="shared" si="536"/>
        <v/>
      </c>
      <c r="AL908" s="20" t="str">
        <f>IF(E908="","",SUM( INDEX($I$9, 1) : I908))</f>
        <v/>
      </c>
      <c r="AM908" s="20" t="str">
        <f t="shared" si="537"/>
        <v/>
      </c>
      <c r="AN908" s="20" t="str">
        <f>IF(E908="","",SUM( INDEX($AM$9, 1) : AM908))</f>
        <v/>
      </c>
      <c r="AO908" s="43" t="str">
        <f t="shared" si="538"/>
        <v/>
      </c>
      <c r="AP908" s="43" t="str">
        <f t="shared" si="539"/>
        <v/>
      </c>
      <c r="AQ908" s="35" t="str">
        <f t="shared" si="540"/>
        <v/>
      </c>
      <c r="AR908" s="35" t="str">
        <f t="shared" si="541"/>
        <v/>
      </c>
      <c r="AS908" s="35" t="str">
        <f t="shared" si="542"/>
        <v/>
      </c>
      <c r="AT908" s="35" t="str">
        <f t="shared" si="543"/>
        <v/>
      </c>
      <c r="AU908" s="35" t="str">
        <f t="shared" si="544"/>
        <v/>
      </c>
      <c r="AV908" s="35" t="str">
        <f t="shared" si="545"/>
        <v/>
      </c>
      <c r="AW908" s="58" t="str">
        <f t="shared" si="546"/>
        <v/>
      </c>
      <c r="AX908" s="62" t="str">
        <f t="shared" si="547"/>
        <v/>
      </c>
      <c r="AY908" s="62" t="str">
        <f t="shared" si="548"/>
        <v/>
      </c>
      <c r="AZ908" s="62" t="str">
        <f t="shared" si="549"/>
        <v/>
      </c>
      <c r="BA908" s="62" t="str">
        <f t="shared" si="550"/>
        <v/>
      </c>
      <c r="BB908" s="62" t="str">
        <f t="shared" si="551"/>
        <v/>
      </c>
      <c r="BC908" s="62" t="str">
        <f t="shared" si="552"/>
        <v/>
      </c>
      <c r="BD908" s="69" t="str">
        <f t="shared" si="553"/>
        <v/>
      </c>
      <c r="BE908" s="69" t="str">
        <f t="shared" si="554"/>
        <v/>
      </c>
      <c r="BF908" s="69" t="str">
        <f>IF(Z908=Z909,"",SUM(AW$9:AW908)-SUM(BF$9:BF907))</f>
        <v/>
      </c>
      <c r="BG908" s="12">
        <f t="shared" si="519"/>
        <v>900</v>
      </c>
    </row>
    <row r="909" spans="1:59" ht="20.100000000000001" customHeight="1">
      <c r="A909" s="13">
        <f t="shared" si="518"/>
        <v>901</v>
      </c>
      <c r="B909" s="153"/>
      <c r="C909" s="33"/>
      <c r="D909" s="33"/>
      <c r="E909" s="154"/>
      <c r="F909" s="155"/>
      <c r="G909" s="156"/>
      <c r="H909" s="19" t="str">
        <f t="shared" si="520"/>
        <v/>
      </c>
      <c r="I909" s="157"/>
      <c r="J909" s="19" t="str">
        <f t="shared" si="521"/>
        <v/>
      </c>
      <c r="K909" s="33"/>
      <c r="L909" s="34"/>
      <c r="M909" s="34"/>
      <c r="N909" s="19" t="str">
        <f t="shared" si="522"/>
        <v/>
      </c>
      <c r="O909" s="157"/>
      <c r="P909" s="19" t="str">
        <f t="shared" si="523"/>
        <v/>
      </c>
      <c r="Q909" s="19" t="str">
        <f t="shared" si="524"/>
        <v/>
      </c>
      <c r="R909" s="22"/>
      <c r="S909" s="33"/>
      <c r="T909" s="35" t="str">
        <f>IF(E909="","",Instructions!$B$5)</f>
        <v/>
      </c>
      <c r="U909" s="75" t="str">
        <f>IF(E909="","",Instructions!$C$5)</f>
        <v/>
      </c>
      <c r="V909" s="87" t="str">
        <f t="shared" si="525"/>
        <v/>
      </c>
      <c r="W909" s="72" t="str">
        <f>IF(E909="","",VLOOKUP(D909,Supervisors!$B$9:$F$32,5,FALSE))</f>
        <v/>
      </c>
      <c r="X909" s="72" t="str">
        <f>IF(E909="","",VLOOKUP(D909,Supervisors!$B$9:$G$32,6,FALSE))</f>
        <v/>
      </c>
      <c r="Y909" s="20" t="str">
        <f t="shared" si="526"/>
        <v/>
      </c>
      <c r="Z909" s="20" t="str">
        <f t="shared" si="527"/>
        <v/>
      </c>
      <c r="AA909" s="20" t="str">
        <f t="shared" si="528"/>
        <v/>
      </c>
      <c r="AB909" s="20" t="str">
        <f t="shared" si="529"/>
        <v/>
      </c>
      <c r="AC909" s="20" t="str">
        <f t="shared" si="530"/>
        <v/>
      </c>
      <c r="AD909" s="20" t="str">
        <f t="shared" si="531"/>
        <v/>
      </c>
      <c r="AE909" s="20" t="str">
        <f>IF(E909="","",SUM( INDEX( $H$9, 1) : H909))</f>
        <v/>
      </c>
      <c r="AF909" s="20" t="str">
        <f t="shared" si="532"/>
        <v/>
      </c>
      <c r="AG909" s="20" t="str">
        <f>IF(E909="","",SUM($AF$9:AF909))</f>
        <v/>
      </c>
      <c r="AH909" s="43" t="str">
        <f t="shared" si="533"/>
        <v/>
      </c>
      <c r="AI909" s="20" t="str">
        <f t="shared" si="534"/>
        <v/>
      </c>
      <c r="AJ909" s="20" t="str">
        <f t="shared" si="535"/>
        <v/>
      </c>
      <c r="AK909" s="20" t="str">
        <f t="shared" si="536"/>
        <v/>
      </c>
      <c r="AL909" s="20" t="str">
        <f>IF(E909="","",SUM( INDEX($I$9, 1) : I909))</f>
        <v/>
      </c>
      <c r="AM909" s="20" t="str">
        <f t="shared" si="537"/>
        <v/>
      </c>
      <c r="AN909" s="20" t="str">
        <f>IF(E909="","",SUM( INDEX($AM$9, 1) : AM909))</f>
        <v/>
      </c>
      <c r="AO909" s="43" t="str">
        <f t="shared" si="538"/>
        <v/>
      </c>
      <c r="AP909" s="43" t="str">
        <f t="shared" si="539"/>
        <v/>
      </c>
      <c r="AQ909" s="35" t="str">
        <f t="shared" si="540"/>
        <v/>
      </c>
      <c r="AR909" s="35" t="str">
        <f t="shared" si="541"/>
        <v/>
      </c>
      <c r="AS909" s="35" t="str">
        <f t="shared" si="542"/>
        <v/>
      </c>
      <c r="AT909" s="35" t="str">
        <f t="shared" si="543"/>
        <v/>
      </c>
      <c r="AU909" s="35" t="str">
        <f t="shared" si="544"/>
        <v/>
      </c>
      <c r="AV909" s="35" t="str">
        <f t="shared" si="545"/>
        <v/>
      </c>
      <c r="AW909" s="58" t="str">
        <f t="shared" si="546"/>
        <v/>
      </c>
      <c r="AX909" s="62" t="str">
        <f t="shared" si="547"/>
        <v/>
      </c>
      <c r="AY909" s="62" t="str">
        <f t="shared" si="548"/>
        <v/>
      </c>
      <c r="AZ909" s="62" t="str">
        <f t="shared" si="549"/>
        <v/>
      </c>
      <c r="BA909" s="62" t="str">
        <f t="shared" si="550"/>
        <v/>
      </c>
      <c r="BB909" s="62" t="str">
        <f t="shared" si="551"/>
        <v/>
      </c>
      <c r="BC909" s="62" t="str">
        <f t="shared" si="552"/>
        <v/>
      </c>
      <c r="BD909" s="69" t="str">
        <f t="shared" si="553"/>
        <v/>
      </c>
      <c r="BE909" s="69" t="str">
        <f t="shared" si="554"/>
        <v/>
      </c>
      <c r="BF909" s="69" t="str">
        <f>IF(Z909=Z910,"",SUM(AW$9:AW909)-SUM(BF$9:BF908))</f>
        <v/>
      </c>
      <c r="BG909" s="12">
        <f t="shared" si="519"/>
        <v>901</v>
      </c>
    </row>
    <row r="910" spans="1:59" ht="20.100000000000001" customHeight="1">
      <c r="A910" s="13">
        <f t="shared" si="518"/>
        <v>902</v>
      </c>
      <c r="B910" s="153"/>
      <c r="C910" s="33"/>
      <c r="D910" s="33"/>
      <c r="E910" s="154"/>
      <c r="F910" s="155"/>
      <c r="G910" s="156"/>
      <c r="H910" s="19" t="str">
        <f t="shared" si="520"/>
        <v/>
      </c>
      <c r="I910" s="157"/>
      <c r="J910" s="19" t="str">
        <f t="shared" si="521"/>
        <v/>
      </c>
      <c r="K910" s="33"/>
      <c r="L910" s="34"/>
      <c r="M910" s="34"/>
      <c r="N910" s="19" t="str">
        <f t="shared" si="522"/>
        <v/>
      </c>
      <c r="O910" s="157"/>
      <c r="P910" s="19" t="str">
        <f t="shared" si="523"/>
        <v/>
      </c>
      <c r="Q910" s="19" t="str">
        <f t="shared" si="524"/>
        <v/>
      </c>
      <c r="R910" s="22"/>
      <c r="S910" s="33"/>
      <c r="T910" s="35" t="str">
        <f>IF(E910="","",Instructions!$B$5)</f>
        <v/>
      </c>
      <c r="U910" s="75" t="str">
        <f>IF(E910="","",Instructions!$C$5)</f>
        <v/>
      </c>
      <c r="V910" s="87" t="str">
        <f t="shared" si="525"/>
        <v/>
      </c>
      <c r="W910" s="72" t="str">
        <f>IF(E910="","",VLOOKUP(D910,Supervisors!$B$9:$F$32,5,FALSE))</f>
        <v/>
      </c>
      <c r="X910" s="72" t="str">
        <f>IF(E910="","",VLOOKUP(D910,Supervisors!$B$9:$G$32,6,FALSE))</f>
        <v/>
      </c>
      <c r="Y910" s="20" t="str">
        <f t="shared" si="526"/>
        <v/>
      </c>
      <c r="Z910" s="20" t="str">
        <f t="shared" si="527"/>
        <v/>
      </c>
      <c r="AA910" s="20" t="str">
        <f t="shared" si="528"/>
        <v/>
      </c>
      <c r="AB910" s="20" t="str">
        <f t="shared" si="529"/>
        <v/>
      </c>
      <c r="AC910" s="20" t="str">
        <f t="shared" si="530"/>
        <v/>
      </c>
      <c r="AD910" s="20" t="str">
        <f t="shared" si="531"/>
        <v/>
      </c>
      <c r="AE910" s="20" t="str">
        <f>IF(E910="","",SUM( INDEX( $H$9, 1) : H910))</f>
        <v/>
      </c>
      <c r="AF910" s="20" t="str">
        <f t="shared" si="532"/>
        <v/>
      </c>
      <c r="AG910" s="20" t="str">
        <f>IF(E910="","",SUM($AF$9:AF910))</f>
        <v/>
      </c>
      <c r="AH910" s="43" t="str">
        <f t="shared" si="533"/>
        <v/>
      </c>
      <c r="AI910" s="20" t="str">
        <f t="shared" si="534"/>
        <v/>
      </c>
      <c r="AJ910" s="20" t="str">
        <f t="shared" si="535"/>
        <v/>
      </c>
      <c r="AK910" s="20" t="str">
        <f t="shared" si="536"/>
        <v/>
      </c>
      <c r="AL910" s="20" t="str">
        <f>IF(E910="","",SUM( INDEX($I$9, 1) : I910))</f>
        <v/>
      </c>
      <c r="AM910" s="20" t="str">
        <f t="shared" si="537"/>
        <v/>
      </c>
      <c r="AN910" s="20" t="str">
        <f>IF(E910="","",SUM( INDEX($AM$9, 1) : AM910))</f>
        <v/>
      </c>
      <c r="AO910" s="43" t="str">
        <f t="shared" si="538"/>
        <v/>
      </c>
      <c r="AP910" s="43" t="str">
        <f t="shared" si="539"/>
        <v/>
      </c>
      <c r="AQ910" s="35" t="str">
        <f t="shared" si="540"/>
        <v/>
      </c>
      <c r="AR910" s="35" t="str">
        <f t="shared" si="541"/>
        <v/>
      </c>
      <c r="AS910" s="35" t="str">
        <f t="shared" si="542"/>
        <v/>
      </c>
      <c r="AT910" s="35" t="str">
        <f t="shared" si="543"/>
        <v/>
      </c>
      <c r="AU910" s="35" t="str">
        <f t="shared" si="544"/>
        <v/>
      </c>
      <c r="AV910" s="35" t="str">
        <f t="shared" si="545"/>
        <v/>
      </c>
      <c r="AW910" s="58" t="str">
        <f t="shared" si="546"/>
        <v/>
      </c>
      <c r="AX910" s="62" t="str">
        <f t="shared" si="547"/>
        <v/>
      </c>
      <c r="AY910" s="62" t="str">
        <f t="shared" si="548"/>
        <v/>
      </c>
      <c r="AZ910" s="62" t="str">
        <f t="shared" si="549"/>
        <v/>
      </c>
      <c r="BA910" s="62" t="str">
        <f t="shared" si="550"/>
        <v/>
      </c>
      <c r="BB910" s="62" t="str">
        <f t="shared" si="551"/>
        <v/>
      </c>
      <c r="BC910" s="62" t="str">
        <f t="shared" si="552"/>
        <v/>
      </c>
      <c r="BD910" s="69" t="str">
        <f t="shared" si="553"/>
        <v/>
      </c>
      <c r="BE910" s="69" t="str">
        <f t="shared" si="554"/>
        <v/>
      </c>
      <c r="BF910" s="69" t="str">
        <f>IF(Z910=Z911,"",SUM(AW$9:AW910)-SUM(BF$9:BF909))</f>
        <v/>
      </c>
      <c r="BG910" s="12">
        <f t="shared" si="519"/>
        <v>902</v>
      </c>
    </row>
    <row r="911" spans="1:59" ht="20.100000000000001" customHeight="1">
      <c r="A911" s="13">
        <f t="shared" si="518"/>
        <v>903</v>
      </c>
      <c r="B911" s="153"/>
      <c r="C911" s="33"/>
      <c r="D911" s="33"/>
      <c r="E911" s="154"/>
      <c r="F911" s="155"/>
      <c r="G911" s="156"/>
      <c r="H911" s="19" t="str">
        <f t="shared" si="520"/>
        <v/>
      </c>
      <c r="I911" s="157"/>
      <c r="J911" s="19" t="str">
        <f t="shared" si="521"/>
        <v/>
      </c>
      <c r="K911" s="33"/>
      <c r="L911" s="34"/>
      <c r="M911" s="34"/>
      <c r="N911" s="19" t="str">
        <f t="shared" si="522"/>
        <v/>
      </c>
      <c r="O911" s="157"/>
      <c r="P911" s="19" t="str">
        <f t="shared" si="523"/>
        <v/>
      </c>
      <c r="Q911" s="19" t="str">
        <f t="shared" si="524"/>
        <v/>
      </c>
      <c r="R911" s="22"/>
      <c r="S911" s="33"/>
      <c r="T911" s="35" t="str">
        <f>IF(E911="","",Instructions!$B$5)</f>
        <v/>
      </c>
      <c r="U911" s="75" t="str">
        <f>IF(E911="","",Instructions!$C$5)</f>
        <v/>
      </c>
      <c r="V911" s="87" t="str">
        <f t="shared" si="525"/>
        <v/>
      </c>
      <c r="W911" s="72" t="str">
        <f>IF(E911="","",VLOOKUP(D911,Supervisors!$B$9:$F$32,5,FALSE))</f>
        <v/>
      </c>
      <c r="X911" s="72" t="str">
        <f>IF(E911="","",VLOOKUP(D911,Supervisors!$B$9:$G$32,6,FALSE))</f>
        <v/>
      </c>
      <c r="Y911" s="20" t="str">
        <f t="shared" si="526"/>
        <v/>
      </c>
      <c r="Z911" s="20" t="str">
        <f t="shared" si="527"/>
        <v/>
      </c>
      <c r="AA911" s="20" t="str">
        <f t="shared" si="528"/>
        <v/>
      </c>
      <c r="AB911" s="20" t="str">
        <f t="shared" si="529"/>
        <v/>
      </c>
      <c r="AC911" s="20" t="str">
        <f t="shared" si="530"/>
        <v/>
      </c>
      <c r="AD911" s="20" t="str">
        <f t="shared" si="531"/>
        <v/>
      </c>
      <c r="AE911" s="20" t="str">
        <f>IF(E911="","",SUM( INDEX( $H$9, 1) : H911))</f>
        <v/>
      </c>
      <c r="AF911" s="20" t="str">
        <f t="shared" si="532"/>
        <v/>
      </c>
      <c r="AG911" s="20" t="str">
        <f>IF(E911="","",SUM($AF$9:AF911))</f>
        <v/>
      </c>
      <c r="AH911" s="43" t="str">
        <f t="shared" si="533"/>
        <v/>
      </c>
      <c r="AI911" s="20" t="str">
        <f t="shared" si="534"/>
        <v/>
      </c>
      <c r="AJ911" s="20" t="str">
        <f t="shared" si="535"/>
        <v/>
      </c>
      <c r="AK911" s="20" t="str">
        <f t="shared" si="536"/>
        <v/>
      </c>
      <c r="AL911" s="20" t="str">
        <f>IF(E911="","",SUM( INDEX($I$9, 1) : I911))</f>
        <v/>
      </c>
      <c r="AM911" s="20" t="str">
        <f t="shared" si="537"/>
        <v/>
      </c>
      <c r="AN911" s="20" t="str">
        <f>IF(E911="","",SUM( INDEX($AM$9, 1) : AM911))</f>
        <v/>
      </c>
      <c r="AO911" s="43" t="str">
        <f t="shared" si="538"/>
        <v/>
      </c>
      <c r="AP911" s="43" t="str">
        <f t="shared" si="539"/>
        <v/>
      </c>
      <c r="AQ911" s="35" t="str">
        <f t="shared" si="540"/>
        <v/>
      </c>
      <c r="AR911" s="35" t="str">
        <f t="shared" si="541"/>
        <v/>
      </c>
      <c r="AS911" s="35" t="str">
        <f t="shared" si="542"/>
        <v/>
      </c>
      <c r="AT911" s="35" t="str">
        <f t="shared" si="543"/>
        <v/>
      </c>
      <c r="AU911" s="35" t="str">
        <f t="shared" si="544"/>
        <v/>
      </c>
      <c r="AV911" s="35" t="str">
        <f t="shared" si="545"/>
        <v/>
      </c>
      <c r="AW911" s="58" t="str">
        <f t="shared" si="546"/>
        <v/>
      </c>
      <c r="AX911" s="62" t="str">
        <f t="shared" si="547"/>
        <v/>
      </c>
      <c r="AY911" s="62" t="str">
        <f t="shared" si="548"/>
        <v/>
      </c>
      <c r="AZ911" s="62" t="str">
        <f t="shared" si="549"/>
        <v/>
      </c>
      <c r="BA911" s="62" t="str">
        <f t="shared" si="550"/>
        <v/>
      </c>
      <c r="BB911" s="62" t="str">
        <f t="shared" si="551"/>
        <v/>
      </c>
      <c r="BC911" s="62" t="str">
        <f t="shared" si="552"/>
        <v/>
      </c>
      <c r="BD911" s="69" t="str">
        <f t="shared" si="553"/>
        <v/>
      </c>
      <c r="BE911" s="69" t="str">
        <f t="shared" si="554"/>
        <v/>
      </c>
      <c r="BF911" s="69" t="str">
        <f>IF(Z911=Z912,"",SUM(AW$9:AW911)-SUM(BF$9:BF910))</f>
        <v/>
      </c>
      <c r="BG911" s="12">
        <f t="shared" si="519"/>
        <v>903</v>
      </c>
    </row>
    <row r="912" spans="1:59" ht="20.100000000000001" customHeight="1">
      <c r="A912" s="13">
        <f t="shared" si="518"/>
        <v>904</v>
      </c>
      <c r="B912" s="153"/>
      <c r="C912" s="33"/>
      <c r="D912" s="33"/>
      <c r="E912" s="154"/>
      <c r="F912" s="155"/>
      <c r="G912" s="156"/>
      <c r="H912" s="19" t="str">
        <f t="shared" si="520"/>
        <v/>
      </c>
      <c r="I912" s="157"/>
      <c r="J912" s="19" t="str">
        <f t="shared" si="521"/>
        <v/>
      </c>
      <c r="K912" s="33"/>
      <c r="L912" s="34"/>
      <c r="M912" s="34"/>
      <c r="N912" s="19" t="str">
        <f t="shared" si="522"/>
        <v/>
      </c>
      <c r="O912" s="157"/>
      <c r="P912" s="19" t="str">
        <f t="shared" si="523"/>
        <v/>
      </c>
      <c r="Q912" s="19" t="str">
        <f t="shared" si="524"/>
        <v/>
      </c>
      <c r="R912" s="22"/>
      <c r="S912" s="33"/>
      <c r="T912" s="35" t="str">
        <f>IF(E912="","",Instructions!$B$5)</f>
        <v/>
      </c>
      <c r="U912" s="75" t="str">
        <f>IF(E912="","",Instructions!$C$5)</f>
        <v/>
      </c>
      <c r="V912" s="87" t="str">
        <f t="shared" si="525"/>
        <v/>
      </c>
      <c r="W912" s="72" t="str">
        <f>IF(E912="","",VLOOKUP(D912,Supervisors!$B$9:$F$32,5,FALSE))</f>
        <v/>
      </c>
      <c r="X912" s="72" t="str">
        <f>IF(E912="","",VLOOKUP(D912,Supervisors!$B$9:$G$32,6,FALSE))</f>
        <v/>
      </c>
      <c r="Y912" s="20" t="str">
        <f t="shared" si="526"/>
        <v/>
      </c>
      <c r="Z912" s="20" t="str">
        <f t="shared" si="527"/>
        <v/>
      </c>
      <c r="AA912" s="20" t="str">
        <f t="shared" si="528"/>
        <v/>
      </c>
      <c r="AB912" s="20" t="str">
        <f t="shared" si="529"/>
        <v/>
      </c>
      <c r="AC912" s="20" t="str">
        <f t="shared" si="530"/>
        <v/>
      </c>
      <c r="AD912" s="20" t="str">
        <f t="shared" si="531"/>
        <v/>
      </c>
      <c r="AE912" s="20" t="str">
        <f>IF(E912="","",SUM( INDEX( $H$9, 1) : H912))</f>
        <v/>
      </c>
      <c r="AF912" s="20" t="str">
        <f t="shared" si="532"/>
        <v/>
      </c>
      <c r="AG912" s="20" t="str">
        <f>IF(E912="","",SUM($AF$9:AF912))</f>
        <v/>
      </c>
      <c r="AH912" s="43" t="str">
        <f t="shared" si="533"/>
        <v/>
      </c>
      <c r="AI912" s="20" t="str">
        <f t="shared" si="534"/>
        <v/>
      </c>
      <c r="AJ912" s="20" t="str">
        <f t="shared" si="535"/>
        <v/>
      </c>
      <c r="AK912" s="20" t="str">
        <f t="shared" si="536"/>
        <v/>
      </c>
      <c r="AL912" s="20" t="str">
        <f>IF(E912="","",SUM( INDEX($I$9, 1) : I912))</f>
        <v/>
      </c>
      <c r="AM912" s="20" t="str">
        <f t="shared" si="537"/>
        <v/>
      </c>
      <c r="AN912" s="20" t="str">
        <f>IF(E912="","",SUM( INDEX($AM$9, 1) : AM912))</f>
        <v/>
      </c>
      <c r="AO912" s="43" t="str">
        <f t="shared" si="538"/>
        <v/>
      </c>
      <c r="AP912" s="43" t="str">
        <f t="shared" si="539"/>
        <v/>
      </c>
      <c r="AQ912" s="35" t="str">
        <f t="shared" si="540"/>
        <v/>
      </c>
      <c r="AR912" s="35" t="str">
        <f t="shared" si="541"/>
        <v/>
      </c>
      <c r="AS912" s="35" t="str">
        <f t="shared" si="542"/>
        <v/>
      </c>
      <c r="AT912" s="35" t="str">
        <f t="shared" si="543"/>
        <v/>
      </c>
      <c r="AU912" s="35" t="str">
        <f t="shared" si="544"/>
        <v/>
      </c>
      <c r="AV912" s="35" t="str">
        <f t="shared" si="545"/>
        <v/>
      </c>
      <c r="AW912" s="58" t="str">
        <f t="shared" si="546"/>
        <v/>
      </c>
      <c r="AX912" s="62" t="str">
        <f t="shared" si="547"/>
        <v/>
      </c>
      <c r="AY912" s="62" t="str">
        <f t="shared" si="548"/>
        <v/>
      </c>
      <c r="AZ912" s="62" t="str">
        <f t="shared" si="549"/>
        <v/>
      </c>
      <c r="BA912" s="62" t="str">
        <f t="shared" si="550"/>
        <v/>
      </c>
      <c r="BB912" s="62" t="str">
        <f t="shared" si="551"/>
        <v/>
      </c>
      <c r="BC912" s="62" t="str">
        <f t="shared" si="552"/>
        <v/>
      </c>
      <c r="BD912" s="69" t="str">
        <f t="shared" si="553"/>
        <v/>
      </c>
      <c r="BE912" s="69" t="str">
        <f t="shared" si="554"/>
        <v/>
      </c>
      <c r="BF912" s="69" t="str">
        <f>IF(Z912=Z913,"",SUM(AW$9:AW912)-SUM(BF$9:BF911))</f>
        <v/>
      </c>
      <c r="BG912" s="12">
        <f t="shared" si="519"/>
        <v>904</v>
      </c>
    </row>
    <row r="913" spans="1:59" ht="20.100000000000001" customHeight="1">
      <c r="A913" s="13">
        <f t="shared" si="518"/>
        <v>905</v>
      </c>
      <c r="B913" s="153"/>
      <c r="C913" s="33"/>
      <c r="D913" s="33"/>
      <c r="E913" s="154"/>
      <c r="F913" s="155"/>
      <c r="G913" s="156"/>
      <c r="H913" s="19" t="str">
        <f t="shared" si="520"/>
        <v/>
      </c>
      <c r="I913" s="157"/>
      <c r="J913" s="19" t="str">
        <f t="shared" si="521"/>
        <v/>
      </c>
      <c r="K913" s="33"/>
      <c r="L913" s="34"/>
      <c r="M913" s="34"/>
      <c r="N913" s="19" t="str">
        <f t="shared" si="522"/>
        <v/>
      </c>
      <c r="O913" s="157"/>
      <c r="P913" s="19" t="str">
        <f t="shared" si="523"/>
        <v/>
      </c>
      <c r="Q913" s="19" t="str">
        <f t="shared" si="524"/>
        <v/>
      </c>
      <c r="R913" s="22"/>
      <c r="S913" s="33"/>
      <c r="T913" s="35" t="str">
        <f>IF(E913="","",Instructions!$B$5)</f>
        <v/>
      </c>
      <c r="U913" s="75" t="str">
        <f>IF(E913="","",Instructions!$C$5)</f>
        <v/>
      </c>
      <c r="V913" s="87" t="str">
        <f t="shared" si="525"/>
        <v/>
      </c>
      <c r="W913" s="72" t="str">
        <f>IF(E913="","",VLOOKUP(D913,Supervisors!$B$9:$F$32,5,FALSE))</f>
        <v/>
      </c>
      <c r="X913" s="72" t="str">
        <f>IF(E913="","",VLOOKUP(D913,Supervisors!$B$9:$G$32,6,FALSE))</f>
        <v/>
      </c>
      <c r="Y913" s="20" t="str">
        <f t="shared" si="526"/>
        <v/>
      </c>
      <c r="Z913" s="20" t="str">
        <f t="shared" si="527"/>
        <v/>
      </c>
      <c r="AA913" s="20" t="str">
        <f t="shared" si="528"/>
        <v/>
      </c>
      <c r="AB913" s="20" t="str">
        <f t="shared" si="529"/>
        <v/>
      </c>
      <c r="AC913" s="20" t="str">
        <f t="shared" si="530"/>
        <v/>
      </c>
      <c r="AD913" s="20" t="str">
        <f t="shared" si="531"/>
        <v/>
      </c>
      <c r="AE913" s="20" t="str">
        <f>IF(E913="","",SUM( INDEX( $H$9, 1) : H913))</f>
        <v/>
      </c>
      <c r="AF913" s="20" t="str">
        <f t="shared" si="532"/>
        <v/>
      </c>
      <c r="AG913" s="20" t="str">
        <f>IF(E913="","",SUM($AF$9:AF913))</f>
        <v/>
      </c>
      <c r="AH913" s="43" t="str">
        <f t="shared" si="533"/>
        <v/>
      </c>
      <c r="AI913" s="20" t="str">
        <f t="shared" si="534"/>
        <v/>
      </c>
      <c r="AJ913" s="20" t="str">
        <f t="shared" si="535"/>
        <v/>
      </c>
      <c r="AK913" s="20" t="str">
        <f t="shared" si="536"/>
        <v/>
      </c>
      <c r="AL913" s="20" t="str">
        <f>IF(E913="","",SUM( INDEX($I$9, 1) : I913))</f>
        <v/>
      </c>
      <c r="AM913" s="20" t="str">
        <f t="shared" si="537"/>
        <v/>
      </c>
      <c r="AN913" s="20" t="str">
        <f>IF(E913="","",SUM( INDEX($AM$9, 1) : AM913))</f>
        <v/>
      </c>
      <c r="AO913" s="43" t="str">
        <f t="shared" si="538"/>
        <v/>
      </c>
      <c r="AP913" s="43" t="str">
        <f t="shared" si="539"/>
        <v/>
      </c>
      <c r="AQ913" s="35" t="str">
        <f t="shared" si="540"/>
        <v/>
      </c>
      <c r="AR913" s="35" t="str">
        <f t="shared" si="541"/>
        <v/>
      </c>
      <c r="AS913" s="35" t="str">
        <f t="shared" si="542"/>
        <v/>
      </c>
      <c r="AT913" s="35" t="str">
        <f t="shared" si="543"/>
        <v/>
      </c>
      <c r="AU913" s="35" t="str">
        <f t="shared" si="544"/>
        <v/>
      </c>
      <c r="AV913" s="35" t="str">
        <f t="shared" si="545"/>
        <v/>
      </c>
      <c r="AW913" s="58" t="str">
        <f t="shared" si="546"/>
        <v/>
      </c>
      <c r="AX913" s="62" t="str">
        <f t="shared" si="547"/>
        <v/>
      </c>
      <c r="AY913" s="62" t="str">
        <f t="shared" si="548"/>
        <v/>
      </c>
      <c r="AZ913" s="62" t="str">
        <f t="shared" si="549"/>
        <v/>
      </c>
      <c r="BA913" s="62" t="str">
        <f t="shared" si="550"/>
        <v/>
      </c>
      <c r="BB913" s="62" t="str">
        <f t="shared" si="551"/>
        <v/>
      </c>
      <c r="BC913" s="62" t="str">
        <f t="shared" si="552"/>
        <v/>
      </c>
      <c r="BD913" s="69" t="str">
        <f t="shared" si="553"/>
        <v/>
      </c>
      <c r="BE913" s="69" t="str">
        <f t="shared" si="554"/>
        <v/>
      </c>
      <c r="BF913" s="69" t="str">
        <f>IF(Z913=Z914,"",SUM(AW$9:AW913)-SUM(BF$9:BF912))</f>
        <v/>
      </c>
      <c r="BG913" s="12">
        <f t="shared" si="519"/>
        <v>905</v>
      </c>
    </row>
    <row r="914" spans="1:59" ht="20.100000000000001" customHeight="1">
      <c r="A914" s="13">
        <f t="shared" si="518"/>
        <v>906</v>
      </c>
      <c r="B914" s="153"/>
      <c r="C914" s="33"/>
      <c r="D914" s="33"/>
      <c r="E914" s="154"/>
      <c r="F914" s="155"/>
      <c r="G914" s="156"/>
      <c r="H914" s="19" t="str">
        <f t="shared" si="520"/>
        <v/>
      </c>
      <c r="I914" s="157"/>
      <c r="J914" s="19" t="str">
        <f t="shared" si="521"/>
        <v/>
      </c>
      <c r="K914" s="33"/>
      <c r="L914" s="34"/>
      <c r="M914" s="34"/>
      <c r="N914" s="19" t="str">
        <f t="shared" si="522"/>
        <v/>
      </c>
      <c r="O914" s="157"/>
      <c r="P914" s="19" t="str">
        <f t="shared" si="523"/>
        <v/>
      </c>
      <c r="Q914" s="19" t="str">
        <f t="shared" si="524"/>
        <v/>
      </c>
      <c r="R914" s="22"/>
      <c r="S914" s="33"/>
      <c r="T914" s="35" t="str">
        <f>IF(E914="","",Instructions!$B$5)</f>
        <v/>
      </c>
      <c r="U914" s="75" t="str">
        <f>IF(E914="","",Instructions!$C$5)</f>
        <v/>
      </c>
      <c r="V914" s="87" t="str">
        <f t="shared" si="525"/>
        <v/>
      </c>
      <c r="W914" s="72" t="str">
        <f>IF(E914="","",VLOOKUP(D914,Supervisors!$B$9:$F$32,5,FALSE))</f>
        <v/>
      </c>
      <c r="X914" s="72" t="str">
        <f>IF(E914="","",VLOOKUP(D914,Supervisors!$B$9:$G$32,6,FALSE))</f>
        <v/>
      </c>
      <c r="Y914" s="20" t="str">
        <f t="shared" si="526"/>
        <v/>
      </c>
      <c r="Z914" s="20" t="str">
        <f t="shared" si="527"/>
        <v/>
      </c>
      <c r="AA914" s="20" t="str">
        <f t="shared" si="528"/>
        <v/>
      </c>
      <c r="AB914" s="20" t="str">
        <f t="shared" si="529"/>
        <v/>
      </c>
      <c r="AC914" s="20" t="str">
        <f t="shared" si="530"/>
        <v/>
      </c>
      <c r="AD914" s="20" t="str">
        <f t="shared" si="531"/>
        <v/>
      </c>
      <c r="AE914" s="20" t="str">
        <f>IF(E914="","",SUM( INDEX( $H$9, 1) : H914))</f>
        <v/>
      </c>
      <c r="AF914" s="20" t="str">
        <f t="shared" si="532"/>
        <v/>
      </c>
      <c r="AG914" s="20" t="str">
        <f>IF(E914="","",SUM($AF$9:AF914))</f>
        <v/>
      </c>
      <c r="AH914" s="43" t="str">
        <f t="shared" si="533"/>
        <v/>
      </c>
      <c r="AI914" s="20" t="str">
        <f t="shared" si="534"/>
        <v/>
      </c>
      <c r="AJ914" s="20" t="str">
        <f t="shared" si="535"/>
        <v/>
      </c>
      <c r="AK914" s="20" t="str">
        <f t="shared" si="536"/>
        <v/>
      </c>
      <c r="AL914" s="20" t="str">
        <f>IF(E914="","",SUM( INDEX($I$9, 1) : I914))</f>
        <v/>
      </c>
      <c r="AM914" s="20" t="str">
        <f t="shared" si="537"/>
        <v/>
      </c>
      <c r="AN914" s="20" t="str">
        <f>IF(E914="","",SUM( INDEX($AM$9, 1) : AM914))</f>
        <v/>
      </c>
      <c r="AO914" s="43" t="str">
        <f t="shared" si="538"/>
        <v/>
      </c>
      <c r="AP914" s="43" t="str">
        <f t="shared" si="539"/>
        <v/>
      </c>
      <c r="AQ914" s="35" t="str">
        <f t="shared" si="540"/>
        <v/>
      </c>
      <c r="AR914" s="35" t="str">
        <f t="shared" si="541"/>
        <v/>
      </c>
      <c r="AS914" s="35" t="str">
        <f t="shared" si="542"/>
        <v/>
      </c>
      <c r="AT914" s="35" t="str">
        <f t="shared" si="543"/>
        <v/>
      </c>
      <c r="AU914" s="35" t="str">
        <f t="shared" si="544"/>
        <v/>
      </c>
      <c r="AV914" s="35" t="str">
        <f t="shared" si="545"/>
        <v/>
      </c>
      <c r="AW914" s="58" t="str">
        <f t="shared" si="546"/>
        <v/>
      </c>
      <c r="AX914" s="62" t="str">
        <f t="shared" si="547"/>
        <v/>
      </c>
      <c r="AY914" s="62" t="str">
        <f t="shared" si="548"/>
        <v/>
      </c>
      <c r="AZ914" s="62" t="str">
        <f t="shared" si="549"/>
        <v/>
      </c>
      <c r="BA914" s="62" t="str">
        <f t="shared" si="550"/>
        <v/>
      </c>
      <c r="BB914" s="62" t="str">
        <f t="shared" si="551"/>
        <v/>
      </c>
      <c r="BC914" s="62" t="str">
        <f t="shared" si="552"/>
        <v/>
      </c>
      <c r="BD914" s="69" t="str">
        <f t="shared" si="553"/>
        <v/>
      </c>
      <c r="BE914" s="69" t="str">
        <f t="shared" si="554"/>
        <v/>
      </c>
      <c r="BF914" s="69" t="str">
        <f>IF(Z914=Z915,"",SUM(AW$9:AW914)-SUM(BF$9:BF913))</f>
        <v/>
      </c>
      <c r="BG914" s="12">
        <f t="shared" si="519"/>
        <v>906</v>
      </c>
    </row>
    <row r="915" spans="1:59" ht="20.100000000000001" customHeight="1">
      <c r="A915" s="13">
        <f t="shared" si="518"/>
        <v>907</v>
      </c>
      <c r="B915" s="153"/>
      <c r="C915" s="33"/>
      <c r="D915" s="33"/>
      <c r="E915" s="154"/>
      <c r="F915" s="155"/>
      <c r="G915" s="156"/>
      <c r="H915" s="19" t="str">
        <f t="shared" si="520"/>
        <v/>
      </c>
      <c r="I915" s="157"/>
      <c r="J915" s="19" t="str">
        <f t="shared" si="521"/>
        <v/>
      </c>
      <c r="K915" s="33"/>
      <c r="L915" s="34"/>
      <c r="M915" s="34"/>
      <c r="N915" s="19" t="str">
        <f t="shared" si="522"/>
        <v/>
      </c>
      <c r="O915" s="157"/>
      <c r="P915" s="19" t="str">
        <f t="shared" si="523"/>
        <v/>
      </c>
      <c r="Q915" s="19" t="str">
        <f t="shared" si="524"/>
        <v/>
      </c>
      <c r="R915" s="22"/>
      <c r="S915" s="33"/>
      <c r="T915" s="35" t="str">
        <f>IF(E915="","",Instructions!$B$5)</f>
        <v/>
      </c>
      <c r="U915" s="75" t="str">
        <f>IF(E915="","",Instructions!$C$5)</f>
        <v/>
      </c>
      <c r="V915" s="87" t="str">
        <f t="shared" si="525"/>
        <v/>
      </c>
      <c r="W915" s="72" t="str">
        <f>IF(E915="","",VLOOKUP(D915,Supervisors!$B$9:$F$32,5,FALSE))</f>
        <v/>
      </c>
      <c r="X915" s="72" t="str">
        <f>IF(E915="","",VLOOKUP(D915,Supervisors!$B$9:$G$32,6,FALSE))</f>
        <v/>
      </c>
      <c r="Y915" s="20" t="str">
        <f t="shared" si="526"/>
        <v/>
      </c>
      <c r="Z915" s="20" t="str">
        <f t="shared" si="527"/>
        <v/>
      </c>
      <c r="AA915" s="20" t="str">
        <f t="shared" si="528"/>
        <v/>
      </c>
      <c r="AB915" s="20" t="str">
        <f t="shared" si="529"/>
        <v/>
      </c>
      <c r="AC915" s="20" t="str">
        <f t="shared" si="530"/>
        <v/>
      </c>
      <c r="AD915" s="20" t="str">
        <f t="shared" si="531"/>
        <v/>
      </c>
      <c r="AE915" s="20" t="str">
        <f>IF(E915="","",SUM( INDEX( $H$9, 1) : H915))</f>
        <v/>
      </c>
      <c r="AF915" s="20" t="str">
        <f t="shared" si="532"/>
        <v/>
      </c>
      <c r="AG915" s="20" t="str">
        <f>IF(E915="","",SUM($AF$9:AF915))</f>
        <v/>
      </c>
      <c r="AH915" s="43" t="str">
        <f t="shared" si="533"/>
        <v/>
      </c>
      <c r="AI915" s="20" t="str">
        <f t="shared" si="534"/>
        <v/>
      </c>
      <c r="AJ915" s="20" t="str">
        <f t="shared" si="535"/>
        <v/>
      </c>
      <c r="AK915" s="20" t="str">
        <f t="shared" si="536"/>
        <v/>
      </c>
      <c r="AL915" s="20" t="str">
        <f>IF(E915="","",SUM( INDEX($I$9, 1) : I915))</f>
        <v/>
      </c>
      <c r="AM915" s="20" t="str">
        <f t="shared" si="537"/>
        <v/>
      </c>
      <c r="AN915" s="20" t="str">
        <f>IF(E915="","",SUM( INDEX($AM$9, 1) : AM915))</f>
        <v/>
      </c>
      <c r="AO915" s="43" t="str">
        <f t="shared" si="538"/>
        <v/>
      </c>
      <c r="AP915" s="43" t="str">
        <f t="shared" si="539"/>
        <v/>
      </c>
      <c r="AQ915" s="35" t="str">
        <f t="shared" si="540"/>
        <v/>
      </c>
      <c r="AR915" s="35" t="str">
        <f t="shared" si="541"/>
        <v/>
      </c>
      <c r="AS915" s="35" t="str">
        <f t="shared" si="542"/>
        <v/>
      </c>
      <c r="AT915" s="35" t="str">
        <f t="shared" si="543"/>
        <v/>
      </c>
      <c r="AU915" s="35" t="str">
        <f t="shared" si="544"/>
        <v/>
      </c>
      <c r="AV915" s="35" t="str">
        <f t="shared" si="545"/>
        <v/>
      </c>
      <c r="AW915" s="58" t="str">
        <f t="shared" si="546"/>
        <v/>
      </c>
      <c r="AX915" s="62" t="str">
        <f t="shared" si="547"/>
        <v/>
      </c>
      <c r="AY915" s="62" t="str">
        <f t="shared" si="548"/>
        <v/>
      </c>
      <c r="AZ915" s="62" t="str">
        <f t="shared" si="549"/>
        <v/>
      </c>
      <c r="BA915" s="62" t="str">
        <f t="shared" si="550"/>
        <v/>
      </c>
      <c r="BB915" s="62" t="str">
        <f t="shared" si="551"/>
        <v/>
      </c>
      <c r="BC915" s="62" t="str">
        <f t="shared" si="552"/>
        <v/>
      </c>
      <c r="BD915" s="69" t="str">
        <f t="shared" si="553"/>
        <v/>
      </c>
      <c r="BE915" s="69" t="str">
        <f t="shared" si="554"/>
        <v/>
      </c>
      <c r="BF915" s="69" t="str">
        <f>IF(Z915=Z916,"",SUM(AW$9:AW915)-SUM(BF$9:BF914))</f>
        <v/>
      </c>
      <c r="BG915" s="12">
        <f t="shared" si="519"/>
        <v>907</v>
      </c>
    </row>
    <row r="916" spans="1:59" ht="20.100000000000001" customHeight="1">
      <c r="A916" s="13">
        <f t="shared" si="518"/>
        <v>908</v>
      </c>
      <c r="B916" s="153"/>
      <c r="C916" s="33"/>
      <c r="D916" s="33"/>
      <c r="E916" s="154"/>
      <c r="F916" s="155"/>
      <c r="G916" s="156"/>
      <c r="H916" s="19" t="str">
        <f t="shared" si="520"/>
        <v/>
      </c>
      <c r="I916" s="157"/>
      <c r="J916" s="19" t="str">
        <f t="shared" si="521"/>
        <v/>
      </c>
      <c r="K916" s="33"/>
      <c r="L916" s="34"/>
      <c r="M916" s="34"/>
      <c r="N916" s="19" t="str">
        <f t="shared" si="522"/>
        <v/>
      </c>
      <c r="O916" s="157"/>
      <c r="P916" s="19" t="str">
        <f t="shared" si="523"/>
        <v/>
      </c>
      <c r="Q916" s="19" t="str">
        <f t="shared" si="524"/>
        <v/>
      </c>
      <c r="R916" s="22"/>
      <c r="S916" s="33"/>
      <c r="T916" s="35" t="str">
        <f>IF(E916="","",Instructions!$B$5)</f>
        <v/>
      </c>
      <c r="U916" s="75" t="str">
        <f>IF(E916="","",Instructions!$C$5)</f>
        <v/>
      </c>
      <c r="V916" s="87" t="str">
        <f t="shared" si="525"/>
        <v/>
      </c>
      <c r="W916" s="72" t="str">
        <f>IF(E916="","",VLOOKUP(D916,Supervisors!$B$9:$F$32,5,FALSE))</f>
        <v/>
      </c>
      <c r="X916" s="72" t="str">
        <f>IF(E916="","",VLOOKUP(D916,Supervisors!$B$9:$G$32,6,FALSE))</f>
        <v/>
      </c>
      <c r="Y916" s="20" t="str">
        <f t="shared" si="526"/>
        <v/>
      </c>
      <c r="Z916" s="20" t="str">
        <f t="shared" si="527"/>
        <v/>
      </c>
      <c r="AA916" s="20" t="str">
        <f t="shared" si="528"/>
        <v/>
      </c>
      <c r="AB916" s="20" t="str">
        <f t="shared" si="529"/>
        <v/>
      </c>
      <c r="AC916" s="20" t="str">
        <f t="shared" si="530"/>
        <v/>
      </c>
      <c r="AD916" s="20" t="str">
        <f t="shared" si="531"/>
        <v/>
      </c>
      <c r="AE916" s="20" t="str">
        <f>IF(E916="","",SUM( INDEX( $H$9, 1) : H916))</f>
        <v/>
      </c>
      <c r="AF916" s="20" t="str">
        <f t="shared" si="532"/>
        <v/>
      </c>
      <c r="AG916" s="20" t="str">
        <f>IF(E916="","",SUM($AF$9:AF916))</f>
        <v/>
      </c>
      <c r="AH916" s="43" t="str">
        <f t="shared" si="533"/>
        <v/>
      </c>
      <c r="AI916" s="20" t="str">
        <f t="shared" si="534"/>
        <v/>
      </c>
      <c r="AJ916" s="20" t="str">
        <f t="shared" si="535"/>
        <v/>
      </c>
      <c r="AK916" s="20" t="str">
        <f t="shared" si="536"/>
        <v/>
      </c>
      <c r="AL916" s="20" t="str">
        <f>IF(E916="","",SUM( INDEX($I$9, 1) : I916))</f>
        <v/>
      </c>
      <c r="AM916" s="20" t="str">
        <f t="shared" si="537"/>
        <v/>
      </c>
      <c r="AN916" s="20" t="str">
        <f>IF(E916="","",SUM( INDEX($AM$9, 1) : AM916))</f>
        <v/>
      </c>
      <c r="AO916" s="43" t="str">
        <f t="shared" si="538"/>
        <v/>
      </c>
      <c r="AP916" s="43" t="str">
        <f t="shared" si="539"/>
        <v/>
      </c>
      <c r="AQ916" s="35" t="str">
        <f t="shared" si="540"/>
        <v/>
      </c>
      <c r="AR916" s="35" t="str">
        <f t="shared" si="541"/>
        <v/>
      </c>
      <c r="AS916" s="35" t="str">
        <f t="shared" si="542"/>
        <v/>
      </c>
      <c r="AT916" s="35" t="str">
        <f t="shared" si="543"/>
        <v/>
      </c>
      <c r="AU916" s="35" t="str">
        <f t="shared" si="544"/>
        <v/>
      </c>
      <c r="AV916" s="35" t="str">
        <f t="shared" si="545"/>
        <v/>
      </c>
      <c r="AW916" s="58" t="str">
        <f t="shared" si="546"/>
        <v/>
      </c>
      <c r="AX916" s="62" t="str">
        <f t="shared" si="547"/>
        <v/>
      </c>
      <c r="AY916" s="62" t="str">
        <f t="shared" si="548"/>
        <v/>
      </c>
      <c r="AZ916" s="62" t="str">
        <f t="shared" si="549"/>
        <v/>
      </c>
      <c r="BA916" s="62" t="str">
        <f t="shared" si="550"/>
        <v/>
      </c>
      <c r="BB916" s="62" t="str">
        <f t="shared" si="551"/>
        <v/>
      </c>
      <c r="BC916" s="62" t="str">
        <f t="shared" si="552"/>
        <v/>
      </c>
      <c r="BD916" s="69" t="str">
        <f t="shared" si="553"/>
        <v/>
      </c>
      <c r="BE916" s="69" t="str">
        <f t="shared" si="554"/>
        <v/>
      </c>
      <c r="BF916" s="69" t="str">
        <f>IF(Z916=Z917,"",SUM(AW$9:AW916)-SUM(BF$9:BF915))</f>
        <v/>
      </c>
      <c r="BG916" s="12">
        <f t="shared" si="519"/>
        <v>908</v>
      </c>
    </row>
    <row r="917" spans="1:59" ht="20.100000000000001" customHeight="1">
      <c r="A917" s="13">
        <f t="shared" si="518"/>
        <v>909</v>
      </c>
      <c r="B917" s="153"/>
      <c r="C917" s="33"/>
      <c r="D917" s="33"/>
      <c r="E917" s="154"/>
      <c r="F917" s="155"/>
      <c r="G917" s="156"/>
      <c r="H917" s="19" t="str">
        <f t="shared" si="520"/>
        <v/>
      </c>
      <c r="I917" s="157"/>
      <c r="J917" s="19" t="str">
        <f t="shared" si="521"/>
        <v/>
      </c>
      <c r="K917" s="33"/>
      <c r="L917" s="34"/>
      <c r="M917" s="34"/>
      <c r="N917" s="19" t="str">
        <f t="shared" si="522"/>
        <v/>
      </c>
      <c r="O917" s="157"/>
      <c r="P917" s="19" t="str">
        <f t="shared" si="523"/>
        <v/>
      </c>
      <c r="Q917" s="19" t="str">
        <f t="shared" si="524"/>
        <v/>
      </c>
      <c r="R917" s="22"/>
      <c r="S917" s="33"/>
      <c r="T917" s="35" t="str">
        <f>IF(E917="","",Instructions!$B$5)</f>
        <v/>
      </c>
      <c r="U917" s="75" t="str">
        <f>IF(E917="","",Instructions!$C$5)</f>
        <v/>
      </c>
      <c r="V917" s="87" t="str">
        <f t="shared" si="525"/>
        <v/>
      </c>
      <c r="W917" s="72" t="str">
        <f>IF(E917="","",VLOOKUP(D917,Supervisors!$B$9:$F$32,5,FALSE))</f>
        <v/>
      </c>
      <c r="X917" s="72" t="str">
        <f>IF(E917="","",VLOOKUP(D917,Supervisors!$B$9:$G$32,6,FALSE))</f>
        <v/>
      </c>
      <c r="Y917" s="20" t="str">
        <f t="shared" si="526"/>
        <v/>
      </c>
      <c r="Z917" s="20" t="str">
        <f t="shared" si="527"/>
        <v/>
      </c>
      <c r="AA917" s="20" t="str">
        <f t="shared" si="528"/>
        <v/>
      </c>
      <c r="AB917" s="20" t="str">
        <f t="shared" si="529"/>
        <v/>
      </c>
      <c r="AC917" s="20" t="str">
        <f t="shared" si="530"/>
        <v/>
      </c>
      <c r="AD917" s="20" t="str">
        <f t="shared" si="531"/>
        <v/>
      </c>
      <c r="AE917" s="20" t="str">
        <f>IF(E917="","",SUM( INDEX( $H$9, 1) : H917))</f>
        <v/>
      </c>
      <c r="AF917" s="20" t="str">
        <f t="shared" si="532"/>
        <v/>
      </c>
      <c r="AG917" s="20" t="str">
        <f>IF(E917="","",SUM($AF$9:AF917))</f>
        <v/>
      </c>
      <c r="AH917" s="43" t="str">
        <f t="shared" si="533"/>
        <v/>
      </c>
      <c r="AI917" s="20" t="str">
        <f t="shared" si="534"/>
        <v/>
      </c>
      <c r="AJ917" s="20" t="str">
        <f t="shared" si="535"/>
        <v/>
      </c>
      <c r="AK917" s="20" t="str">
        <f t="shared" si="536"/>
        <v/>
      </c>
      <c r="AL917" s="20" t="str">
        <f>IF(E917="","",SUM( INDEX($I$9, 1) : I917))</f>
        <v/>
      </c>
      <c r="AM917" s="20" t="str">
        <f t="shared" si="537"/>
        <v/>
      </c>
      <c r="AN917" s="20" t="str">
        <f>IF(E917="","",SUM( INDEX($AM$9, 1) : AM917))</f>
        <v/>
      </c>
      <c r="AO917" s="43" t="str">
        <f t="shared" si="538"/>
        <v/>
      </c>
      <c r="AP917" s="43" t="str">
        <f t="shared" si="539"/>
        <v/>
      </c>
      <c r="AQ917" s="35" t="str">
        <f t="shared" si="540"/>
        <v/>
      </c>
      <c r="AR917" s="35" t="str">
        <f t="shared" si="541"/>
        <v/>
      </c>
      <c r="AS917" s="35" t="str">
        <f t="shared" si="542"/>
        <v/>
      </c>
      <c r="AT917" s="35" t="str">
        <f t="shared" si="543"/>
        <v/>
      </c>
      <c r="AU917" s="35" t="str">
        <f t="shared" si="544"/>
        <v/>
      </c>
      <c r="AV917" s="35" t="str">
        <f t="shared" si="545"/>
        <v/>
      </c>
      <c r="AW917" s="58" t="str">
        <f t="shared" si="546"/>
        <v/>
      </c>
      <c r="AX917" s="62" t="str">
        <f t="shared" si="547"/>
        <v/>
      </c>
      <c r="AY917" s="62" t="str">
        <f t="shared" si="548"/>
        <v/>
      </c>
      <c r="AZ917" s="62" t="str">
        <f t="shared" si="549"/>
        <v/>
      </c>
      <c r="BA917" s="62" t="str">
        <f t="shared" si="550"/>
        <v/>
      </c>
      <c r="BB917" s="62" t="str">
        <f t="shared" si="551"/>
        <v/>
      </c>
      <c r="BC917" s="62" t="str">
        <f t="shared" si="552"/>
        <v/>
      </c>
      <c r="BD917" s="69" t="str">
        <f t="shared" si="553"/>
        <v/>
      </c>
      <c r="BE917" s="69" t="str">
        <f t="shared" si="554"/>
        <v/>
      </c>
      <c r="BF917" s="69" t="str">
        <f>IF(Z917=Z918,"",SUM(AW$9:AW917)-SUM(BF$9:BF916))</f>
        <v/>
      </c>
      <c r="BG917" s="12">
        <f t="shared" si="519"/>
        <v>909</v>
      </c>
    </row>
    <row r="918" spans="1:59" ht="20.100000000000001" customHeight="1">
      <c r="A918" s="13">
        <f t="shared" si="518"/>
        <v>910</v>
      </c>
      <c r="B918" s="153"/>
      <c r="C918" s="33"/>
      <c r="D918" s="33"/>
      <c r="E918" s="154"/>
      <c r="F918" s="155"/>
      <c r="G918" s="156"/>
      <c r="H918" s="19" t="str">
        <f t="shared" si="520"/>
        <v/>
      </c>
      <c r="I918" s="157"/>
      <c r="J918" s="19" t="str">
        <f t="shared" si="521"/>
        <v/>
      </c>
      <c r="K918" s="33"/>
      <c r="L918" s="34"/>
      <c r="M918" s="34"/>
      <c r="N918" s="19" t="str">
        <f t="shared" si="522"/>
        <v/>
      </c>
      <c r="O918" s="157"/>
      <c r="P918" s="19" t="str">
        <f t="shared" si="523"/>
        <v/>
      </c>
      <c r="Q918" s="19" t="str">
        <f t="shared" si="524"/>
        <v/>
      </c>
      <c r="R918" s="22"/>
      <c r="S918" s="33"/>
      <c r="T918" s="35" t="str">
        <f>IF(E918="","",Instructions!$B$5)</f>
        <v/>
      </c>
      <c r="U918" s="75" t="str">
        <f>IF(E918="","",Instructions!$C$5)</f>
        <v/>
      </c>
      <c r="V918" s="87" t="str">
        <f t="shared" si="525"/>
        <v/>
      </c>
      <c r="W918" s="72" t="str">
        <f>IF(E918="","",VLOOKUP(D918,Supervisors!$B$9:$F$32,5,FALSE))</f>
        <v/>
      </c>
      <c r="X918" s="72" t="str">
        <f>IF(E918="","",VLOOKUP(D918,Supervisors!$B$9:$G$32,6,FALSE))</f>
        <v/>
      </c>
      <c r="Y918" s="20" t="str">
        <f t="shared" si="526"/>
        <v/>
      </c>
      <c r="Z918" s="20" t="str">
        <f t="shared" si="527"/>
        <v/>
      </c>
      <c r="AA918" s="20" t="str">
        <f t="shared" si="528"/>
        <v/>
      </c>
      <c r="AB918" s="20" t="str">
        <f t="shared" si="529"/>
        <v/>
      </c>
      <c r="AC918" s="20" t="str">
        <f t="shared" si="530"/>
        <v/>
      </c>
      <c r="AD918" s="20" t="str">
        <f t="shared" si="531"/>
        <v/>
      </c>
      <c r="AE918" s="20" t="str">
        <f>IF(E918="","",SUM( INDEX( $H$9, 1) : H918))</f>
        <v/>
      </c>
      <c r="AF918" s="20" t="str">
        <f t="shared" si="532"/>
        <v/>
      </c>
      <c r="AG918" s="20" t="str">
        <f>IF(E918="","",SUM($AF$9:AF918))</f>
        <v/>
      </c>
      <c r="AH918" s="43" t="str">
        <f t="shared" si="533"/>
        <v/>
      </c>
      <c r="AI918" s="20" t="str">
        <f t="shared" si="534"/>
        <v/>
      </c>
      <c r="AJ918" s="20" t="str">
        <f t="shared" si="535"/>
        <v/>
      </c>
      <c r="AK918" s="20" t="str">
        <f t="shared" si="536"/>
        <v/>
      </c>
      <c r="AL918" s="20" t="str">
        <f>IF(E918="","",SUM( INDEX($I$9, 1) : I918))</f>
        <v/>
      </c>
      <c r="AM918" s="20" t="str">
        <f t="shared" si="537"/>
        <v/>
      </c>
      <c r="AN918" s="20" t="str">
        <f>IF(E918="","",SUM( INDEX($AM$9, 1) : AM918))</f>
        <v/>
      </c>
      <c r="AO918" s="43" t="str">
        <f t="shared" si="538"/>
        <v/>
      </c>
      <c r="AP918" s="43" t="str">
        <f t="shared" si="539"/>
        <v/>
      </c>
      <c r="AQ918" s="35" t="str">
        <f t="shared" si="540"/>
        <v/>
      </c>
      <c r="AR918" s="35" t="str">
        <f t="shared" si="541"/>
        <v/>
      </c>
      <c r="AS918" s="35" t="str">
        <f t="shared" si="542"/>
        <v/>
      </c>
      <c r="AT918" s="35" t="str">
        <f t="shared" si="543"/>
        <v/>
      </c>
      <c r="AU918" s="35" t="str">
        <f t="shared" si="544"/>
        <v/>
      </c>
      <c r="AV918" s="35" t="str">
        <f t="shared" si="545"/>
        <v/>
      </c>
      <c r="AW918" s="58" t="str">
        <f t="shared" si="546"/>
        <v/>
      </c>
      <c r="AX918" s="62" t="str">
        <f t="shared" si="547"/>
        <v/>
      </c>
      <c r="AY918" s="62" t="str">
        <f t="shared" si="548"/>
        <v/>
      </c>
      <c r="AZ918" s="62" t="str">
        <f t="shared" si="549"/>
        <v/>
      </c>
      <c r="BA918" s="62" t="str">
        <f t="shared" si="550"/>
        <v/>
      </c>
      <c r="BB918" s="62" t="str">
        <f t="shared" si="551"/>
        <v/>
      </c>
      <c r="BC918" s="62" t="str">
        <f t="shared" si="552"/>
        <v/>
      </c>
      <c r="BD918" s="69" t="str">
        <f t="shared" si="553"/>
        <v/>
      </c>
      <c r="BE918" s="69" t="str">
        <f t="shared" si="554"/>
        <v/>
      </c>
      <c r="BF918" s="69" t="str">
        <f>IF(Z918=Z919,"",SUM(AW$9:AW918)-SUM(BF$9:BF917))</f>
        <v/>
      </c>
      <c r="BG918" s="12">
        <f t="shared" si="519"/>
        <v>910</v>
      </c>
    </row>
    <row r="919" spans="1:59" ht="20.100000000000001" customHeight="1">
      <c r="A919" s="13">
        <f t="shared" si="518"/>
        <v>911</v>
      </c>
      <c r="B919" s="153"/>
      <c r="C919" s="33"/>
      <c r="D919" s="33"/>
      <c r="E919" s="154"/>
      <c r="F919" s="155"/>
      <c r="G919" s="156"/>
      <c r="H919" s="19" t="str">
        <f t="shared" si="520"/>
        <v/>
      </c>
      <c r="I919" s="157"/>
      <c r="J919" s="19" t="str">
        <f t="shared" si="521"/>
        <v/>
      </c>
      <c r="K919" s="33"/>
      <c r="L919" s="34"/>
      <c r="M919" s="34"/>
      <c r="N919" s="19" t="str">
        <f t="shared" si="522"/>
        <v/>
      </c>
      <c r="O919" s="157"/>
      <c r="P919" s="19" t="str">
        <f t="shared" si="523"/>
        <v/>
      </c>
      <c r="Q919" s="19" t="str">
        <f t="shared" si="524"/>
        <v/>
      </c>
      <c r="R919" s="22"/>
      <c r="S919" s="33"/>
      <c r="T919" s="35" t="str">
        <f>IF(E919="","",Instructions!$B$5)</f>
        <v/>
      </c>
      <c r="U919" s="75" t="str">
        <f>IF(E919="","",Instructions!$C$5)</f>
        <v/>
      </c>
      <c r="V919" s="87" t="str">
        <f t="shared" si="525"/>
        <v/>
      </c>
      <c r="W919" s="72" t="str">
        <f>IF(E919="","",VLOOKUP(D919,Supervisors!$B$9:$F$32,5,FALSE))</f>
        <v/>
      </c>
      <c r="X919" s="72" t="str">
        <f>IF(E919="","",VLOOKUP(D919,Supervisors!$B$9:$G$32,6,FALSE))</f>
        <v/>
      </c>
      <c r="Y919" s="20" t="str">
        <f t="shared" si="526"/>
        <v/>
      </c>
      <c r="Z919" s="20" t="str">
        <f t="shared" si="527"/>
        <v/>
      </c>
      <c r="AA919" s="20" t="str">
        <f t="shared" si="528"/>
        <v/>
      </c>
      <c r="AB919" s="20" t="str">
        <f t="shared" si="529"/>
        <v/>
      </c>
      <c r="AC919" s="20" t="str">
        <f t="shared" si="530"/>
        <v/>
      </c>
      <c r="AD919" s="20" t="str">
        <f t="shared" si="531"/>
        <v/>
      </c>
      <c r="AE919" s="20" t="str">
        <f>IF(E919="","",SUM( INDEX( $H$9, 1) : H919))</f>
        <v/>
      </c>
      <c r="AF919" s="20" t="str">
        <f t="shared" si="532"/>
        <v/>
      </c>
      <c r="AG919" s="20" t="str">
        <f>IF(E919="","",SUM($AF$9:AF919))</f>
        <v/>
      </c>
      <c r="AH919" s="43" t="str">
        <f t="shared" si="533"/>
        <v/>
      </c>
      <c r="AI919" s="20" t="str">
        <f t="shared" si="534"/>
        <v/>
      </c>
      <c r="AJ919" s="20" t="str">
        <f t="shared" si="535"/>
        <v/>
      </c>
      <c r="AK919" s="20" t="str">
        <f t="shared" si="536"/>
        <v/>
      </c>
      <c r="AL919" s="20" t="str">
        <f>IF(E919="","",SUM( INDEX($I$9, 1) : I919))</f>
        <v/>
      </c>
      <c r="AM919" s="20" t="str">
        <f t="shared" si="537"/>
        <v/>
      </c>
      <c r="AN919" s="20" t="str">
        <f>IF(E919="","",SUM( INDEX($AM$9, 1) : AM919))</f>
        <v/>
      </c>
      <c r="AO919" s="43" t="str">
        <f t="shared" si="538"/>
        <v/>
      </c>
      <c r="AP919" s="43" t="str">
        <f t="shared" si="539"/>
        <v/>
      </c>
      <c r="AQ919" s="35" t="str">
        <f t="shared" si="540"/>
        <v/>
      </c>
      <c r="AR919" s="35" t="str">
        <f t="shared" si="541"/>
        <v/>
      </c>
      <c r="AS919" s="35" t="str">
        <f t="shared" si="542"/>
        <v/>
      </c>
      <c r="AT919" s="35" t="str">
        <f t="shared" si="543"/>
        <v/>
      </c>
      <c r="AU919" s="35" t="str">
        <f t="shared" si="544"/>
        <v/>
      </c>
      <c r="AV919" s="35" t="str">
        <f t="shared" si="545"/>
        <v/>
      </c>
      <c r="AW919" s="58" t="str">
        <f t="shared" si="546"/>
        <v/>
      </c>
      <c r="AX919" s="62" t="str">
        <f t="shared" si="547"/>
        <v/>
      </c>
      <c r="AY919" s="62" t="str">
        <f t="shared" si="548"/>
        <v/>
      </c>
      <c r="AZ919" s="62" t="str">
        <f t="shared" si="549"/>
        <v/>
      </c>
      <c r="BA919" s="62" t="str">
        <f t="shared" si="550"/>
        <v/>
      </c>
      <c r="BB919" s="62" t="str">
        <f t="shared" si="551"/>
        <v/>
      </c>
      <c r="BC919" s="62" t="str">
        <f t="shared" si="552"/>
        <v/>
      </c>
      <c r="BD919" s="69" t="str">
        <f t="shared" si="553"/>
        <v/>
      </c>
      <c r="BE919" s="69" t="str">
        <f t="shared" si="554"/>
        <v/>
      </c>
      <c r="BF919" s="69" t="str">
        <f>IF(Z919=Z920,"",SUM(AW$9:AW919)-SUM(BF$9:BF918))</f>
        <v/>
      </c>
      <c r="BG919" s="12">
        <f t="shared" si="519"/>
        <v>911</v>
      </c>
    </row>
    <row r="920" spans="1:59" ht="20.100000000000001" customHeight="1">
      <c r="A920" s="13">
        <f t="shared" si="518"/>
        <v>912</v>
      </c>
      <c r="B920" s="153"/>
      <c r="C920" s="33"/>
      <c r="D920" s="33"/>
      <c r="E920" s="154"/>
      <c r="F920" s="155"/>
      <c r="G920" s="156"/>
      <c r="H920" s="19" t="str">
        <f t="shared" si="520"/>
        <v/>
      </c>
      <c r="I920" s="157"/>
      <c r="J920" s="19" t="str">
        <f t="shared" si="521"/>
        <v/>
      </c>
      <c r="K920" s="33"/>
      <c r="L920" s="34"/>
      <c r="M920" s="34"/>
      <c r="N920" s="19" t="str">
        <f t="shared" si="522"/>
        <v/>
      </c>
      <c r="O920" s="157"/>
      <c r="P920" s="19" t="str">
        <f t="shared" si="523"/>
        <v/>
      </c>
      <c r="Q920" s="19" t="str">
        <f t="shared" si="524"/>
        <v/>
      </c>
      <c r="R920" s="22"/>
      <c r="S920" s="33"/>
      <c r="T920" s="35" t="str">
        <f>IF(E920="","",Instructions!$B$5)</f>
        <v/>
      </c>
      <c r="U920" s="75" t="str">
        <f>IF(E920="","",Instructions!$C$5)</f>
        <v/>
      </c>
      <c r="V920" s="87" t="str">
        <f t="shared" si="525"/>
        <v/>
      </c>
      <c r="W920" s="72" t="str">
        <f>IF(E920="","",VLOOKUP(D920,Supervisors!$B$9:$F$32,5,FALSE))</f>
        <v/>
      </c>
      <c r="X920" s="72" t="str">
        <f>IF(E920="","",VLOOKUP(D920,Supervisors!$B$9:$G$32,6,FALSE))</f>
        <v/>
      </c>
      <c r="Y920" s="20" t="str">
        <f t="shared" si="526"/>
        <v/>
      </c>
      <c r="Z920" s="20" t="str">
        <f t="shared" si="527"/>
        <v/>
      </c>
      <c r="AA920" s="20" t="str">
        <f t="shared" si="528"/>
        <v/>
      </c>
      <c r="AB920" s="20" t="str">
        <f t="shared" si="529"/>
        <v/>
      </c>
      <c r="AC920" s="20" t="str">
        <f t="shared" si="530"/>
        <v/>
      </c>
      <c r="AD920" s="20" t="str">
        <f t="shared" si="531"/>
        <v/>
      </c>
      <c r="AE920" s="20" t="str">
        <f>IF(E920="","",SUM( INDEX( $H$9, 1) : H920))</f>
        <v/>
      </c>
      <c r="AF920" s="20" t="str">
        <f t="shared" si="532"/>
        <v/>
      </c>
      <c r="AG920" s="20" t="str">
        <f>IF(E920="","",SUM($AF$9:AF920))</f>
        <v/>
      </c>
      <c r="AH920" s="43" t="str">
        <f t="shared" si="533"/>
        <v/>
      </c>
      <c r="AI920" s="20" t="str">
        <f t="shared" si="534"/>
        <v/>
      </c>
      <c r="AJ920" s="20" t="str">
        <f t="shared" si="535"/>
        <v/>
      </c>
      <c r="AK920" s="20" t="str">
        <f t="shared" si="536"/>
        <v/>
      </c>
      <c r="AL920" s="20" t="str">
        <f>IF(E920="","",SUM( INDEX($I$9, 1) : I920))</f>
        <v/>
      </c>
      <c r="AM920" s="20" t="str">
        <f t="shared" si="537"/>
        <v/>
      </c>
      <c r="AN920" s="20" t="str">
        <f>IF(E920="","",SUM( INDEX($AM$9, 1) : AM920))</f>
        <v/>
      </c>
      <c r="AO920" s="43" t="str">
        <f t="shared" si="538"/>
        <v/>
      </c>
      <c r="AP920" s="43" t="str">
        <f t="shared" si="539"/>
        <v/>
      </c>
      <c r="AQ920" s="35" t="str">
        <f t="shared" si="540"/>
        <v/>
      </c>
      <c r="AR920" s="35" t="str">
        <f t="shared" si="541"/>
        <v/>
      </c>
      <c r="AS920" s="35" t="str">
        <f t="shared" si="542"/>
        <v/>
      </c>
      <c r="AT920" s="35" t="str">
        <f t="shared" si="543"/>
        <v/>
      </c>
      <c r="AU920" s="35" t="str">
        <f t="shared" si="544"/>
        <v/>
      </c>
      <c r="AV920" s="35" t="str">
        <f t="shared" si="545"/>
        <v/>
      </c>
      <c r="AW920" s="58" t="str">
        <f t="shared" si="546"/>
        <v/>
      </c>
      <c r="AX920" s="62" t="str">
        <f t="shared" si="547"/>
        <v/>
      </c>
      <c r="AY920" s="62" t="str">
        <f t="shared" si="548"/>
        <v/>
      </c>
      <c r="AZ920" s="62" t="str">
        <f t="shared" si="549"/>
        <v/>
      </c>
      <c r="BA920" s="62" t="str">
        <f t="shared" si="550"/>
        <v/>
      </c>
      <c r="BB920" s="62" t="str">
        <f t="shared" si="551"/>
        <v/>
      </c>
      <c r="BC920" s="62" t="str">
        <f t="shared" si="552"/>
        <v/>
      </c>
      <c r="BD920" s="69" t="str">
        <f t="shared" si="553"/>
        <v/>
      </c>
      <c r="BE920" s="69" t="str">
        <f t="shared" si="554"/>
        <v/>
      </c>
      <c r="BF920" s="69" t="str">
        <f>IF(Z920=Z921,"",SUM(AW$9:AW920)-SUM(BF$9:BF919))</f>
        <v/>
      </c>
      <c r="BG920" s="12">
        <f t="shared" si="519"/>
        <v>912</v>
      </c>
    </row>
    <row r="921" spans="1:59" ht="20.100000000000001" customHeight="1">
      <c r="A921" s="13">
        <f t="shared" si="518"/>
        <v>913</v>
      </c>
      <c r="B921" s="153"/>
      <c r="C921" s="33"/>
      <c r="D921" s="33"/>
      <c r="E921" s="154"/>
      <c r="F921" s="155"/>
      <c r="G921" s="156"/>
      <c r="H921" s="19" t="str">
        <f t="shared" si="520"/>
        <v/>
      </c>
      <c r="I921" s="157"/>
      <c r="J921" s="19" t="str">
        <f t="shared" si="521"/>
        <v/>
      </c>
      <c r="K921" s="33"/>
      <c r="L921" s="34"/>
      <c r="M921" s="34"/>
      <c r="N921" s="19" t="str">
        <f t="shared" si="522"/>
        <v/>
      </c>
      <c r="O921" s="157"/>
      <c r="P921" s="19" t="str">
        <f t="shared" si="523"/>
        <v/>
      </c>
      <c r="Q921" s="19" t="str">
        <f t="shared" si="524"/>
        <v/>
      </c>
      <c r="R921" s="22"/>
      <c r="S921" s="33"/>
      <c r="T921" s="35" t="str">
        <f>IF(E921="","",Instructions!$B$5)</f>
        <v/>
      </c>
      <c r="U921" s="75" t="str">
        <f>IF(E921="","",Instructions!$C$5)</f>
        <v/>
      </c>
      <c r="V921" s="87" t="str">
        <f t="shared" si="525"/>
        <v/>
      </c>
      <c r="W921" s="72" t="str">
        <f>IF(E921="","",VLOOKUP(D921,Supervisors!$B$9:$F$32,5,FALSE))</f>
        <v/>
      </c>
      <c r="X921" s="72" t="str">
        <f>IF(E921="","",VLOOKUP(D921,Supervisors!$B$9:$G$32,6,FALSE))</f>
        <v/>
      </c>
      <c r="Y921" s="20" t="str">
        <f t="shared" si="526"/>
        <v/>
      </c>
      <c r="Z921" s="20" t="str">
        <f t="shared" si="527"/>
        <v/>
      </c>
      <c r="AA921" s="20" t="str">
        <f t="shared" si="528"/>
        <v/>
      </c>
      <c r="AB921" s="20" t="str">
        <f t="shared" si="529"/>
        <v/>
      </c>
      <c r="AC921" s="20" t="str">
        <f t="shared" si="530"/>
        <v/>
      </c>
      <c r="AD921" s="20" t="str">
        <f t="shared" si="531"/>
        <v/>
      </c>
      <c r="AE921" s="20" t="str">
        <f>IF(E921="","",SUM( INDEX( $H$9, 1) : H921))</f>
        <v/>
      </c>
      <c r="AF921" s="20" t="str">
        <f t="shared" si="532"/>
        <v/>
      </c>
      <c r="AG921" s="20" t="str">
        <f>IF(E921="","",SUM($AF$9:AF921))</f>
        <v/>
      </c>
      <c r="AH921" s="43" t="str">
        <f t="shared" si="533"/>
        <v/>
      </c>
      <c r="AI921" s="20" t="str">
        <f t="shared" si="534"/>
        <v/>
      </c>
      <c r="AJ921" s="20" t="str">
        <f t="shared" si="535"/>
        <v/>
      </c>
      <c r="AK921" s="20" t="str">
        <f t="shared" si="536"/>
        <v/>
      </c>
      <c r="AL921" s="20" t="str">
        <f>IF(E921="","",SUM( INDEX($I$9, 1) : I921))</f>
        <v/>
      </c>
      <c r="AM921" s="20" t="str">
        <f t="shared" si="537"/>
        <v/>
      </c>
      <c r="AN921" s="20" t="str">
        <f>IF(E921="","",SUM( INDEX($AM$9, 1) : AM921))</f>
        <v/>
      </c>
      <c r="AO921" s="43" t="str">
        <f t="shared" si="538"/>
        <v/>
      </c>
      <c r="AP921" s="43" t="str">
        <f t="shared" si="539"/>
        <v/>
      </c>
      <c r="AQ921" s="35" t="str">
        <f t="shared" si="540"/>
        <v/>
      </c>
      <c r="AR921" s="35" t="str">
        <f t="shared" si="541"/>
        <v/>
      </c>
      <c r="AS921" s="35" t="str">
        <f t="shared" si="542"/>
        <v/>
      </c>
      <c r="AT921" s="35" t="str">
        <f t="shared" si="543"/>
        <v/>
      </c>
      <c r="AU921" s="35" t="str">
        <f t="shared" si="544"/>
        <v/>
      </c>
      <c r="AV921" s="35" t="str">
        <f t="shared" si="545"/>
        <v/>
      </c>
      <c r="AW921" s="58" t="str">
        <f t="shared" si="546"/>
        <v/>
      </c>
      <c r="AX921" s="62" t="str">
        <f t="shared" si="547"/>
        <v/>
      </c>
      <c r="AY921" s="62" t="str">
        <f t="shared" si="548"/>
        <v/>
      </c>
      <c r="AZ921" s="62" t="str">
        <f t="shared" si="549"/>
        <v/>
      </c>
      <c r="BA921" s="62" t="str">
        <f t="shared" si="550"/>
        <v/>
      </c>
      <c r="BB921" s="62" t="str">
        <f t="shared" si="551"/>
        <v/>
      </c>
      <c r="BC921" s="62" t="str">
        <f t="shared" si="552"/>
        <v/>
      </c>
      <c r="BD921" s="69" t="str">
        <f t="shared" si="553"/>
        <v/>
      </c>
      <c r="BE921" s="69" t="str">
        <f t="shared" si="554"/>
        <v/>
      </c>
      <c r="BF921" s="69" t="str">
        <f>IF(Z921=Z922,"",SUM(AW$9:AW921)-SUM(BF$9:BF920))</f>
        <v/>
      </c>
      <c r="BG921" s="12">
        <f t="shared" si="519"/>
        <v>913</v>
      </c>
    </row>
    <row r="922" spans="1:59" ht="20.100000000000001" customHeight="1">
      <c r="A922" s="13">
        <f t="shared" si="518"/>
        <v>914</v>
      </c>
      <c r="B922" s="153"/>
      <c r="C922" s="33"/>
      <c r="D922" s="33"/>
      <c r="E922" s="154"/>
      <c r="F922" s="155"/>
      <c r="G922" s="156"/>
      <c r="H922" s="19" t="str">
        <f t="shared" si="520"/>
        <v/>
      </c>
      <c r="I922" s="157"/>
      <c r="J922" s="19" t="str">
        <f t="shared" si="521"/>
        <v/>
      </c>
      <c r="K922" s="33"/>
      <c r="L922" s="34"/>
      <c r="M922" s="34"/>
      <c r="N922" s="19" t="str">
        <f t="shared" si="522"/>
        <v/>
      </c>
      <c r="O922" s="157"/>
      <c r="P922" s="19" t="str">
        <f t="shared" si="523"/>
        <v/>
      </c>
      <c r="Q922" s="19" t="str">
        <f t="shared" si="524"/>
        <v/>
      </c>
      <c r="R922" s="22"/>
      <c r="S922" s="33"/>
      <c r="T922" s="35" t="str">
        <f>IF(E922="","",Instructions!$B$5)</f>
        <v/>
      </c>
      <c r="U922" s="75" t="str">
        <f>IF(E922="","",Instructions!$C$5)</f>
        <v/>
      </c>
      <c r="V922" s="87" t="str">
        <f t="shared" si="525"/>
        <v/>
      </c>
      <c r="W922" s="72" t="str">
        <f>IF(E922="","",VLOOKUP(D922,Supervisors!$B$9:$F$32,5,FALSE))</f>
        <v/>
      </c>
      <c r="X922" s="72" t="str">
        <f>IF(E922="","",VLOOKUP(D922,Supervisors!$B$9:$G$32,6,FALSE))</f>
        <v/>
      </c>
      <c r="Y922" s="20" t="str">
        <f t="shared" si="526"/>
        <v/>
      </c>
      <c r="Z922" s="20" t="str">
        <f t="shared" si="527"/>
        <v/>
      </c>
      <c r="AA922" s="20" t="str">
        <f t="shared" si="528"/>
        <v/>
      </c>
      <c r="AB922" s="20" t="str">
        <f t="shared" si="529"/>
        <v/>
      </c>
      <c r="AC922" s="20" t="str">
        <f t="shared" si="530"/>
        <v/>
      </c>
      <c r="AD922" s="20" t="str">
        <f t="shared" si="531"/>
        <v/>
      </c>
      <c r="AE922" s="20" t="str">
        <f>IF(E922="","",SUM( INDEX( $H$9, 1) : H922))</f>
        <v/>
      </c>
      <c r="AF922" s="20" t="str">
        <f t="shared" si="532"/>
        <v/>
      </c>
      <c r="AG922" s="20" t="str">
        <f>IF(E922="","",SUM($AF$9:AF922))</f>
        <v/>
      </c>
      <c r="AH922" s="43" t="str">
        <f t="shared" si="533"/>
        <v/>
      </c>
      <c r="AI922" s="20" t="str">
        <f t="shared" si="534"/>
        <v/>
      </c>
      <c r="AJ922" s="20" t="str">
        <f t="shared" si="535"/>
        <v/>
      </c>
      <c r="AK922" s="20" t="str">
        <f t="shared" si="536"/>
        <v/>
      </c>
      <c r="AL922" s="20" t="str">
        <f>IF(E922="","",SUM( INDEX($I$9, 1) : I922))</f>
        <v/>
      </c>
      <c r="AM922" s="20" t="str">
        <f t="shared" si="537"/>
        <v/>
      </c>
      <c r="AN922" s="20" t="str">
        <f>IF(E922="","",SUM( INDEX($AM$9, 1) : AM922))</f>
        <v/>
      </c>
      <c r="AO922" s="43" t="str">
        <f t="shared" si="538"/>
        <v/>
      </c>
      <c r="AP922" s="43" t="str">
        <f t="shared" si="539"/>
        <v/>
      </c>
      <c r="AQ922" s="35" t="str">
        <f t="shared" si="540"/>
        <v/>
      </c>
      <c r="AR922" s="35" t="str">
        <f t="shared" si="541"/>
        <v/>
      </c>
      <c r="AS922" s="35" t="str">
        <f t="shared" si="542"/>
        <v/>
      </c>
      <c r="AT922" s="35" t="str">
        <f t="shared" si="543"/>
        <v/>
      </c>
      <c r="AU922" s="35" t="str">
        <f t="shared" si="544"/>
        <v/>
      </c>
      <c r="AV922" s="35" t="str">
        <f t="shared" si="545"/>
        <v/>
      </c>
      <c r="AW922" s="58" t="str">
        <f t="shared" si="546"/>
        <v/>
      </c>
      <c r="AX922" s="62" t="str">
        <f t="shared" si="547"/>
        <v/>
      </c>
      <c r="AY922" s="62" t="str">
        <f t="shared" si="548"/>
        <v/>
      </c>
      <c r="AZ922" s="62" t="str">
        <f t="shared" si="549"/>
        <v/>
      </c>
      <c r="BA922" s="62" t="str">
        <f t="shared" si="550"/>
        <v/>
      </c>
      <c r="BB922" s="62" t="str">
        <f t="shared" si="551"/>
        <v/>
      </c>
      <c r="BC922" s="62" t="str">
        <f t="shared" si="552"/>
        <v/>
      </c>
      <c r="BD922" s="69" t="str">
        <f t="shared" si="553"/>
        <v/>
      </c>
      <c r="BE922" s="69" t="str">
        <f t="shared" si="554"/>
        <v/>
      </c>
      <c r="BF922" s="69" t="str">
        <f>IF(Z922=Z923,"",SUM(AW$9:AW922)-SUM(BF$9:BF921))</f>
        <v/>
      </c>
      <c r="BG922" s="12">
        <f t="shared" si="519"/>
        <v>914</v>
      </c>
    </row>
    <row r="923" spans="1:59" ht="20.100000000000001" customHeight="1">
      <c r="A923" s="13">
        <f t="shared" si="518"/>
        <v>915</v>
      </c>
      <c r="B923" s="153"/>
      <c r="C923" s="33"/>
      <c r="D923" s="33"/>
      <c r="E923" s="154"/>
      <c r="F923" s="155"/>
      <c r="G923" s="156"/>
      <c r="H923" s="19" t="str">
        <f t="shared" si="520"/>
        <v/>
      </c>
      <c r="I923" s="157"/>
      <c r="J923" s="19" t="str">
        <f t="shared" si="521"/>
        <v/>
      </c>
      <c r="K923" s="33"/>
      <c r="L923" s="34"/>
      <c r="M923" s="34"/>
      <c r="N923" s="19" t="str">
        <f t="shared" si="522"/>
        <v/>
      </c>
      <c r="O923" s="157"/>
      <c r="P923" s="19" t="str">
        <f t="shared" si="523"/>
        <v/>
      </c>
      <c r="Q923" s="19" t="str">
        <f t="shared" si="524"/>
        <v/>
      </c>
      <c r="R923" s="22"/>
      <c r="S923" s="33"/>
      <c r="T923" s="35" t="str">
        <f>IF(E923="","",Instructions!$B$5)</f>
        <v/>
      </c>
      <c r="U923" s="75" t="str">
        <f>IF(E923="","",Instructions!$C$5)</f>
        <v/>
      </c>
      <c r="V923" s="87" t="str">
        <f t="shared" si="525"/>
        <v/>
      </c>
      <c r="W923" s="72" t="str">
        <f>IF(E923="","",VLOOKUP(D923,Supervisors!$B$9:$F$32,5,FALSE))</f>
        <v/>
      </c>
      <c r="X923" s="72" t="str">
        <f>IF(E923="","",VLOOKUP(D923,Supervisors!$B$9:$G$32,6,FALSE))</f>
        <v/>
      </c>
      <c r="Y923" s="20" t="str">
        <f t="shared" si="526"/>
        <v/>
      </c>
      <c r="Z923" s="20" t="str">
        <f t="shared" si="527"/>
        <v/>
      </c>
      <c r="AA923" s="20" t="str">
        <f t="shared" si="528"/>
        <v/>
      </c>
      <c r="AB923" s="20" t="str">
        <f t="shared" si="529"/>
        <v/>
      </c>
      <c r="AC923" s="20" t="str">
        <f t="shared" si="530"/>
        <v/>
      </c>
      <c r="AD923" s="20" t="str">
        <f t="shared" si="531"/>
        <v/>
      </c>
      <c r="AE923" s="20" t="str">
        <f>IF(E923="","",SUM( INDEX( $H$9, 1) : H923))</f>
        <v/>
      </c>
      <c r="AF923" s="20" t="str">
        <f t="shared" si="532"/>
        <v/>
      </c>
      <c r="AG923" s="20" t="str">
        <f>IF(E923="","",SUM($AF$9:AF923))</f>
        <v/>
      </c>
      <c r="AH923" s="43" t="str">
        <f t="shared" si="533"/>
        <v/>
      </c>
      <c r="AI923" s="20" t="str">
        <f t="shared" si="534"/>
        <v/>
      </c>
      <c r="AJ923" s="20" t="str">
        <f t="shared" si="535"/>
        <v/>
      </c>
      <c r="AK923" s="20" t="str">
        <f t="shared" si="536"/>
        <v/>
      </c>
      <c r="AL923" s="20" t="str">
        <f>IF(E923="","",SUM( INDEX($I$9, 1) : I923))</f>
        <v/>
      </c>
      <c r="AM923" s="20" t="str">
        <f t="shared" si="537"/>
        <v/>
      </c>
      <c r="AN923" s="20" t="str">
        <f>IF(E923="","",SUM( INDEX($AM$9, 1) : AM923))</f>
        <v/>
      </c>
      <c r="AO923" s="43" t="str">
        <f t="shared" si="538"/>
        <v/>
      </c>
      <c r="AP923" s="43" t="str">
        <f t="shared" si="539"/>
        <v/>
      </c>
      <c r="AQ923" s="35" t="str">
        <f t="shared" si="540"/>
        <v/>
      </c>
      <c r="AR923" s="35" t="str">
        <f t="shared" si="541"/>
        <v/>
      </c>
      <c r="AS923" s="35" t="str">
        <f t="shared" si="542"/>
        <v/>
      </c>
      <c r="AT923" s="35" t="str">
        <f t="shared" si="543"/>
        <v/>
      </c>
      <c r="AU923" s="35" t="str">
        <f t="shared" si="544"/>
        <v/>
      </c>
      <c r="AV923" s="35" t="str">
        <f t="shared" si="545"/>
        <v/>
      </c>
      <c r="AW923" s="58" t="str">
        <f t="shared" si="546"/>
        <v/>
      </c>
      <c r="AX923" s="62" t="str">
        <f t="shared" si="547"/>
        <v/>
      </c>
      <c r="AY923" s="62" t="str">
        <f t="shared" si="548"/>
        <v/>
      </c>
      <c r="AZ923" s="62" t="str">
        <f t="shared" si="549"/>
        <v/>
      </c>
      <c r="BA923" s="62" t="str">
        <f t="shared" si="550"/>
        <v/>
      </c>
      <c r="BB923" s="62" t="str">
        <f t="shared" si="551"/>
        <v/>
      </c>
      <c r="BC923" s="62" t="str">
        <f t="shared" si="552"/>
        <v/>
      </c>
      <c r="BD923" s="69" t="str">
        <f t="shared" si="553"/>
        <v/>
      </c>
      <c r="BE923" s="69" t="str">
        <f t="shared" si="554"/>
        <v/>
      </c>
      <c r="BF923" s="69" t="str">
        <f>IF(Z923=Z924,"",SUM(AW$9:AW923)-SUM(BF$9:BF922))</f>
        <v/>
      </c>
      <c r="BG923" s="12">
        <f t="shared" si="519"/>
        <v>915</v>
      </c>
    </row>
    <row r="924" spans="1:59" ht="20.100000000000001" customHeight="1">
      <c r="A924" s="13">
        <f t="shared" si="518"/>
        <v>916</v>
      </c>
      <c r="B924" s="153"/>
      <c r="C924" s="33"/>
      <c r="D924" s="33"/>
      <c r="E924" s="154"/>
      <c r="F924" s="155"/>
      <c r="G924" s="156"/>
      <c r="H924" s="19" t="str">
        <f t="shared" si="520"/>
        <v/>
      </c>
      <c r="I924" s="157"/>
      <c r="J924" s="19" t="str">
        <f t="shared" si="521"/>
        <v/>
      </c>
      <c r="K924" s="33"/>
      <c r="L924" s="34"/>
      <c r="M924" s="34"/>
      <c r="N924" s="19" t="str">
        <f t="shared" si="522"/>
        <v/>
      </c>
      <c r="O924" s="157"/>
      <c r="P924" s="19" t="str">
        <f t="shared" si="523"/>
        <v/>
      </c>
      <c r="Q924" s="19" t="str">
        <f t="shared" si="524"/>
        <v/>
      </c>
      <c r="R924" s="22"/>
      <c r="S924" s="33"/>
      <c r="T924" s="35" t="str">
        <f>IF(E924="","",Instructions!$B$5)</f>
        <v/>
      </c>
      <c r="U924" s="75" t="str">
        <f>IF(E924="","",Instructions!$C$5)</f>
        <v/>
      </c>
      <c r="V924" s="87" t="str">
        <f t="shared" si="525"/>
        <v/>
      </c>
      <c r="W924" s="72" t="str">
        <f>IF(E924="","",VLOOKUP(D924,Supervisors!$B$9:$F$32,5,FALSE))</f>
        <v/>
      </c>
      <c r="X924" s="72" t="str">
        <f>IF(E924="","",VLOOKUP(D924,Supervisors!$B$9:$G$32,6,FALSE))</f>
        <v/>
      </c>
      <c r="Y924" s="20" t="str">
        <f t="shared" si="526"/>
        <v/>
      </c>
      <c r="Z924" s="20" t="str">
        <f t="shared" si="527"/>
        <v/>
      </c>
      <c r="AA924" s="20" t="str">
        <f t="shared" si="528"/>
        <v/>
      </c>
      <c r="AB924" s="20" t="str">
        <f t="shared" si="529"/>
        <v/>
      </c>
      <c r="AC924" s="20" t="str">
        <f t="shared" si="530"/>
        <v/>
      </c>
      <c r="AD924" s="20" t="str">
        <f t="shared" si="531"/>
        <v/>
      </c>
      <c r="AE924" s="20" t="str">
        <f>IF(E924="","",SUM( INDEX( $H$9, 1) : H924))</f>
        <v/>
      </c>
      <c r="AF924" s="20" t="str">
        <f t="shared" si="532"/>
        <v/>
      </c>
      <c r="AG924" s="20" t="str">
        <f>IF(E924="","",SUM($AF$9:AF924))</f>
        <v/>
      </c>
      <c r="AH924" s="43" t="str">
        <f t="shared" si="533"/>
        <v/>
      </c>
      <c r="AI924" s="20" t="str">
        <f t="shared" si="534"/>
        <v/>
      </c>
      <c r="AJ924" s="20" t="str">
        <f t="shared" si="535"/>
        <v/>
      </c>
      <c r="AK924" s="20" t="str">
        <f t="shared" si="536"/>
        <v/>
      </c>
      <c r="AL924" s="20" t="str">
        <f>IF(E924="","",SUM( INDEX($I$9, 1) : I924))</f>
        <v/>
      </c>
      <c r="AM924" s="20" t="str">
        <f t="shared" si="537"/>
        <v/>
      </c>
      <c r="AN924" s="20" t="str">
        <f>IF(E924="","",SUM( INDEX($AM$9, 1) : AM924))</f>
        <v/>
      </c>
      <c r="AO924" s="43" t="str">
        <f t="shared" si="538"/>
        <v/>
      </c>
      <c r="AP924" s="43" t="str">
        <f t="shared" si="539"/>
        <v/>
      </c>
      <c r="AQ924" s="35" t="str">
        <f t="shared" si="540"/>
        <v/>
      </c>
      <c r="AR924" s="35" t="str">
        <f t="shared" si="541"/>
        <v/>
      </c>
      <c r="AS924" s="35" t="str">
        <f t="shared" si="542"/>
        <v/>
      </c>
      <c r="AT924" s="35" t="str">
        <f t="shared" si="543"/>
        <v/>
      </c>
      <c r="AU924" s="35" t="str">
        <f t="shared" si="544"/>
        <v/>
      </c>
      <c r="AV924" s="35" t="str">
        <f t="shared" si="545"/>
        <v/>
      </c>
      <c r="AW924" s="58" t="str">
        <f t="shared" si="546"/>
        <v/>
      </c>
      <c r="AX924" s="62" t="str">
        <f t="shared" si="547"/>
        <v/>
      </c>
      <c r="AY924" s="62" t="str">
        <f t="shared" si="548"/>
        <v/>
      </c>
      <c r="AZ924" s="62" t="str">
        <f t="shared" si="549"/>
        <v/>
      </c>
      <c r="BA924" s="62" t="str">
        <f t="shared" si="550"/>
        <v/>
      </c>
      <c r="BB924" s="62" t="str">
        <f t="shared" si="551"/>
        <v/>
      </c>
      <c r="BC924" s="62" t="str">
        <f t="shared" si="552"/>
        <v/>
      </c>
      <c r="BD924" s="69" t="str">
        <f t="shared" si="553"/>
        <v/>
      </c>
      <c r="BE924" s="69" t="str">
        <f t="shared" si="554"/>
        <v/>
      </c>
      <c r="BF924" s="69" t="str">
        <f>IF(Z924=Z925,"",SUM(AW$9:AW924)-SUM(BF$9:BF923))</f>
        <v/>
      </c>
      <c r="BG924" s="12">
        <f t="shared" si="519"/>
        <v>916</v>
      </c>
    </row>
    <row r="925" spans="1:59" ht="20.100000000000001" customHeight="1">
      <c r="A925" s="13">
        <f t="shared" si="518"/>
        <v>917</v>
      </c>
      <c r="B925" s="153"/>
      <c r="C925" s="33"/>
      <c r="D925" s="33"/>
      <c r="E925" s="154"/>
      <c r="F925" s="155"/>
      <c r="G925" s="156"/>
      <c r="H925" s="19" t="str">
        <f t="shared" si="520"/>
        <v/>
      </c>
      <c r="I925" s="157"/>
      <c r="J925" s="19" t="str">
        <f t="shared" si="521"/>
        <v/>
      </c>
      <c r="K925" s="33"/>
      <c r="L925" s="34"/>
      <c r="M925" s="34"/>
      <c r="N925" s="19" t="str">
        <f t="shared" si="522"/>
        <v/>
      </c>
      <c r="O925" s="157"/>
      <c r="P925" s="19" t="str">
        <f t="shared" si="523"/>
        <v/>
      </c>
      <c r="Q925" s="19" t="str">
        <f t="shared" si="524"/>
        <v/>
      </c>
      <c r="R925" s="22"/>
      <c r="S925" s="33"/>
      <c r="T925" s="35" t="str">
        <f>IF(E925="","",Instructions!$B$5)</f>
        <v/>
      </c>
      <c r="U925" s="75" t="str">
        <f>IF(E925="","",Instructions!$C$5)</f>
        <v/>
      </c>
      <c r="V925" s="87" t="str">
        <f t="shared" si="525"/>
        <v/>
      </c>
      <c r="W925" s="72" t="str">
        <f>IF(E925="","",VLOOKUP(D925,Supervisors!$B$9:$F$32,5,FALSE))</f>
        <v/>
      </c>
      <c r="X925" s="72" t="str">
        <f>IF(E925="","",VLOOKUP(D925,Supervisors!$B$9:$G$32,6,FALSE))</f>
        <v/>
      </c>
      <c r="Y925" s="20" t="str">
        <f t="shared" si="526"/>
        <v/>
      </c>
      <c r="Z925" s="20" t="str">
        <f t="shared" si="527"/>
        <v/>
      </c>
      <c r="AA925" s="20" t="str">
        <f t="shared" si="528"/>
        <v/>
      </c>
      <c r="AB925" s="20" t="str">
        <f t="shared" si="529"/>
        <v/>
      </c>
      <c r="AC925" s="20" t="str">
        <f t="shared" si="530"/>
        <v/>
      </c>
      <c r="AD925" s="20" t="str">
        <f t="shared" si="531"/>
        <v/>
      </c>
      <c r="AE925" s="20" t="str">
        <f>IF(E925="","",SUM( INDEX( $H$9, 1) : H925))</f>
        <v/>
      </c>
      <c r="AF925" s="20" t="str">
        <f t="shared" si="532"/>
        <v/>
      </c>
      <c r="AG925" s="20" t="str">
        <f>IF(E925="","",SUM($AF$9:AF925))</f>
        <v/>
      </c>
      <c r="AH925" s="43" t="str">
        <f t="shared" si="533"/>
        <v/>
      </c>
      <c r="AI925" s="20" t="str">
        <f t="shared" si="534"/>
        <v/>
      </c>
      <c r="AJ925" s="20" t="str">
        <f t="shared" si="535"/>
        <v/>
      </c>
      <c r="AK925" s="20" t="str">
        <f t="shared" si="536"/>
        <v/>
      </c>
      <c r="AL925" s="20" t="str">
        <f>IF(E925="","",SUM( INDEX($I$9, 1) : I925))</f>
        <v/>
      </c>
      <c r="AM925" s="20" t="str">
        <f t="shared" si="537"/>
        <v/>
      </c>
      <c r="AN925" s="20" t="str">
        <f>IF(E925="","",SUM( INDEX($AM$9, 1) : AM925))</f>
        <v/>
      </c>
      <c r="AO925" s="43" t="str">
        <f t="shared" si="538"/>
        <v/>
      </c>
      <c r="AP925" s="43" t="str">
        <f t="shared" si="539"/>
        <v/>
      </c>
      <c r="AQ925" s="35" t="str">
        <f t="shared" si="540"/>
        <v/>
      </c>
      <c r="AR925" s="35" t="str">
        <f t="shared" si="541"/>
        <v/>
      </c>
      <c r="AS925" s="35" t="str">
        <f t="shared" si="542"/>
        <v/>
      </c>
      <c r="AT925" s="35" t="str">
        <f t="shared" si="543"/>
        <v/>
      </c>
      <c r="AU925" s="35" t="str">
        <f t="shared" si="544"/>
        <v/>
      </c>
      <c r="AV925" s="35" t="str">
        <f t="shared" si="545"/>
        <v/>
      </c>
      <c r="AW925" s="58" t="str">
        <f t="shared" si="546"/>
        <v/>
      </c>
      <c r="AX925" s="62" t="str">
        <f t="shared" si="547"/>
        <v/>
      </c>
      <c r="AY925" s="62" t="str">
        <f t="shared" si="548"/>
        <v/>
      </c>
      <c r="AZ925" s="62" t="str">
        <f t="shared" si="549"/>
        <v/>
      </c>
      <c r="BA925" s="62" t="str">
        <f t="shared" si="550"/>
        <v/>
      </c>
      <c r="BB925" s="62" t="str">
        <f t="shared" si="551"/>
        <v/>
      </c>
      <c r="BC925" s="62" t="str">
        <f t="shared" si="552"/>
        <v/>
      </c>
      <c r="BD925" s="69" t="str">
        <f t="shared" si="553"/>
        <v/>
      </c>
      <c r="BE925" s="69" t="str">
        <f t="shared" si="554"/>
        <v/>
      </c>
      <c r="BF925" s="69" t="str">
        <f>IF(Z925=Z926,"",SUM(AW$9:AW925)-SUM(BF$9:BF924))</f>
        <v/>
      </c>
      <c r="BG925" s="12">
        <f t="shared" si="519"/>
        <v>917</v>
      </c>
    </row>
    <row r="926" spans="1:59" ht="20.100000000000001" customHeight="1">
      <c r="A926" s="13">
        <f t="shared" si="518"/>
        <v>918</v>
      </c>
      <c r="B926" s="153"/>
      <c r="C926" s="33"/>
      <c r="D926" s="33"/>
      <c r="E926" s="154"/>
      <c r="F926" s="155"/>
      <c r="G926" s="156"/>
      <c r="H926" s="19" t="str">
        <f t="shared" si="520"/>
        <v/>
      </c>
      <c r="I926" s="157"/>
      <c r="J926" s="19" t="str">
        <f t="shared" si="521"/>
        <v/>
      </c>
      <c r="K926" s="33"/>
      <c r="L926" s="34"/>
      <c r="M926" s="34"/>
      <c r="N926" s="19" t="str">
        <f t="shared" si="522"/>
        <v/>
      </c>
      <c r="O926" s="157"/>
      <c r="P926" s="19" t="str">
        <f t="shared" si="523"/>
        <v/>
      </c>
      <c r="Q926" s="19" t="str">
        <f t="shared" si="524"/>
        <v/>
      </c>
      <c r="R926" s="22"/>
      <c r="S926" s="33"/>
      <c r="T926" s="35" t="str">
        <f>IF(E926="","",Instructions!$B$5)</f>
        <v/>
      </c>
      <c r="U926" s="75" t="str">
        <f>IF(E926="","",Instructions!$C$5)</f>
        <v/>
      </c>
      <c r="V926" s="87" t="str">
        <f t="shared" si="525"/>
        <v/>
      </c>
      <c r="W926" s="72" t="str">
        <f>IF(E926="","",VLOOKUP(D926,Supervisors!$B$9:$F$32,5,FALSE))</f>
        <v/>
      </c>
      <c r="X926" s="72" t="str">
        <f>IF(E926="","",VLOOKUP(D926,Supervisors!$B$9:$G$32,6,FALSE))</f>
        <v/>
      </c>
      <c r="Y926" s="20" t="str">
        <f t="shared" si="526"/>
        <v/>
      </c>
      <c r="Z926" s="20" t="str">
        <f t="shared" si="527"/>
        <v/>
      </c>
      <c r="AA926" s="20" t="str">
        <f t="shared" si="528"/>
        <v/>
      </c>
      <c r="AB926" s="20" t="str">
        <f t="shared" si="529"/>
        <v/>
      </c>
      <c r="AC926" s="20" t="str">
        <f t="shared" si="530"/>
        <v/>
      </c>
      <c r="AD926" s="20" t="str">
        <f t="shared" si="531"/>
        <v/>
      </c>
      <c r="AE926" s="20" t="str">
        <f>IF(E926="","",SUM( INDEX( $H$9, 1) : H926))</f>
        <v/>
      </c>
      <c r="AF926" s="20" t="str">
        <f t="shared" si="532"/>
        <v/>
      </c>
      <c r="AG926" s="20" t="str">
        <f>IF(E926="","",SUM($AF$9:AF926))</f>
        <v/>
      </c>
      <c r="AH926" s="43" t="str">
        <f t="shared" si="533"/>
        <v/>
      </c>
      <c r="AI926" s="20" t="str">
        <f t="shared" si="534"/>
        <v/>
      </c>
      <c r="AJ926" s="20" t="str">
        <f t="shared" si="535"/>
        <v/>
      </c>
      <c r="AK926" s="20" t="str">
        <f t="shared" si="536"/>
        <v/>
      </c>
      <c r="AL926" s="20" t="str">
        <f>IF(E926="","",SUM( INDEX($I$9, 1) : I926))</f>
        <v/>
      </c>
      <c r="AM926" s="20" t="str">
        <f t="shared" si="537"/>
        <v/>
      </c>
      <c r="AN926" s="20" t="str">
        <f>IF(E926="","",SUM( INDEX($AM$9, 1) : AM926))</f>
        <v/>
      </c>
      <c r="AO926" s="43" t="str">
        <f t="shared" si="538"/>
        <v/>
      </c>
      <c r="AP926" s="43" t="str">
        <f t="shared" si="539"/>
        <v/>
      </c>
      <c r="AQ926" s="35" t="str">
        <f t="shared" si="540"/>
        <v/>
      </c>
      <c r="AR926" s="35" t="str">
        <f t="shared" si="541"/>
        <v/>
      </c>
      <c r="AS926" s="35" t="str">
        <f t="shared" si="542"/>
        <v/>
      </c>
      <c r="AT926" s="35" t="str">
        <f t="shared" si="543"/>
        <v/>
      </c>
      <c r="AU926" s="35" t="str">
        <f t="shared" si="544"/>
        <v/>
      </c>
      <c r="AV926" s="35" t="str">
        <f t="shared" si="545"/>
        <v/>
      </c>
      <c r="AW926" s="58" t="str">
        <f t="shared" si="546"/>
        <v/>
      </c>
      <c r="AX926" s="62" t="str">
        <f t="shared" si="547"/>
        <v/>
      </c>
      <c r="AY926" s="62" t="str">
        <f t="shared" si="548"/>
        <v/>
      </c>
      <c r="AZ926" s="62" t="str">
        <f t="shared" si="549"/>
        <v/>
      </c>
      <c r="BA926" s="62" t="str">
        <f t="shared" si="550"/>
        <v/>
      </c>
      <c r="BB926" s="62" t="str">
        <f t="shared" si="551"/>
        <v/>
      </c>
      <c r="BC926" s="62" t="str">
        <f t="shared" si="552"/>
        <v/>
      </c>
      <c r="BD926" s="69" t="str">
        <f t="shared" si="553"/>
        <v/>
      </c>
      <c r="BE926" s="69" t="str">
        <f t="shared" si="554"/>
        <v/>
      </c>
      <c r="BF926" s="69" t="str">
        <f>IF(Z926=Z927,"",SUM(AW$9:AW926)-SUM(BF$9:BF925))</f>
        <v/>
      </c>
      <c r="BG926" s="12">
        <f t="shared" si="519"/>
        <v>918</v>
      </c>
    </row>
    <row r="927" spans="1:59" ht="20.100000000000001" customHeight="1">
      <c r="A927" s="13">
        <f t="shared" si="518"/>
        <v>919</v>
      </c>
      <c r="B927" s="153"/>
      <c r="C927" s="33"/>
      <c r="D927" s="33"/>
      <c r="E927" s="154"/>
      <c r="F927" s="155"/>
      <c r="G927" s="156"/>
      <c r="H927" s="19" t="str">
        <f t="shared" si="520"/>
        <v/>
      </c>
      <c r="I927" s="157"/>
      <c r="J927" s="19" t="str">
        <f t="shared" si="521"/>
        <v/>
      </c>
      <c r="K927" s="33"/>
      <c r="L927" s="34"/>
      <c r="M927" s="34"/>
      <c r="N927" s="19" t="str">
        <f t="shared" si="522"/>
        <v/>
      </c>
      <c r="O927" s="157"/>
      <c r="P927" s="19" t="str">
        <f t="shared" si="523"/>
        <v/>
      </c>
      <c r="Q927" s="19" t="str">
        <f t="shared" si="524"/>
        <v/>
      </c>
      <c r="R927" s="22"/>
      <c r="S927" s="33"/>
      <c r="T927" s="35" t="str">
        <f>IF(E927="","",Instructions!$B$5)</f>
        <v/>
      </c>
      <c r="U927" s="75" t="str">
        <f>IF(E927="","",Instructions!$C$5)</f>
        <v/>
      </c>
      <c r="V927" s="87" t="str">
        <f t="shared" si="525"/>
        <v/>
      </c>
      <c r="W927" s="72" t="str">
        <f>IF(E927="","",VLOOKUP(D927,Supervisors!$B$9:$F$32,5,FALSE))</f>
        <v/>
      </c>
      <c r="X927" s="72" t="str">
        <f>IF(E927="","",VLOOKUP(D927,Supervisors!$B$9:$G$32,6,FALSE))</f>
        <v/>
      </c>
      <c r="Y927" s="20" t="str">
        <f t="shared" si="526"/>
        <v/>
      </c>
      <c r="Z927" s="20" t="str">
        <f t="shared" si="527"/>
        <v/>
      </c>
      <c r="AA927" s="20" t="str">
        <f t="shared" si="528"/>
        <v/>
      </c>
      <c r="AB927" s="20" t="str">
        <f t="shared" si="529"/>
        <v/>
      </c>
      <c r="AC927" s="20" t="str">
        <f t="shared" si="530"/>
        <v/>
      </c>
      <c r="AD927" s="20" t="str">
        <f t="shared" si="531"/>
        <v/>
      </c>
      <c r="AE927" s="20" t="str">
        <f>IF(E927="","",SUM( INDEX( $H$9, 1) : H927))</f>
        <v/>
      </c>
      <c r="AF927" s="20" t="str">
        <f t="shared" si="532"/>
        <v/>
      </c>
      <c r="AG927" s="20" t="str">
        <f>IF(E927="","",SUM($AF$9:AF927))</f>
        <v/>
      </c>
      <c r="AH927" s="43" t="str">
        <f t="shared" si="533"/>
        <v/>
      </c>
      <c r="AI927" s="20" t="str">
        <f t="shared" si="534"/>
        <v/>
      </c>
      <c r="AJ927" s="20" t="str">
        <f t="shared" si="535"/>
        <v/>
      </c>
      <c r="AK927" s="20" t="str">
        <f t="shared" si="536"/>
        <v/>
      </c>
      <c r="AL927" s="20" t="str">
        <f>IF(E927="","",SUM( INDEX($I$9, 1) : I927))</f>
        <v/>
      </c>
      <c r="AM927" s="20" t="str">
        <f t="shared" si="537"/>
        <v/>
      </c>
      <c r="AN927" s="20" t="str">
        <f>IF(E927="","",SUM( INDEX($AM$9, 1) : AM927))</f>
        <v/>
      </c>
      <c r="AO927" s="43" t="str">
        <f t="shared" si="538"/>
        <v/>
      </c>
      <c r="AP927" s="43" t="str">
        <f t="shared" si="539"/>
        <v/>
      </c>
      <c r="AQ927" s="35" t="str">
        <f t="shared" si="540"/>
        <v/>
      </c>
      <c r="AR927" s="35" t="str">
        <f t="shared" si="541"/>
        <v/>
      </c>
      <c r="AS927" s="35" t="str">
        <f t="shared" si="542"/>
        <v/>
      </c>
      <c r="AT927" s="35" t="str">
        <f t="shared" si="543"/>
        <v/>
      </c>
      <c r="AU927" s="35" t="str">
        <f t="shared" si="544"/>
        <v/>
      </c>
      <c r="AV927" s="35" t="str">
        <f t="shared" si="545"/>
        <v/>
      </c>
      <c r="AW927" s="58" t="str">
        <f t="shared" si="546"/>
        <v/>
      </c>
      <c r="AX927" s="62" t="str">
        <f t="shared" si="547"/>
        <v/>
      </c>
      <c r="AY927" s="62" t="str">
        <f t="shared" si="548"/>
        <v/>
      </c>
      <c r="AZ927" s="62" t="str">
        <f t="shared" si="549"/>
        <v/>
      </c>
      <c r="BA927" s="62" t="str">
        <f t="shared" si="550"/>
        <v/>
      </c>
      <c r="BB927" s="62" t="str">
        <f t="shared" si="551"/>
        <v/>
      </c>
      <c r="BC927" s="62" t="str">
        <f t="shared" si="552"/>
        <v/>
      </c>
      <c r="BD927" s="69" t="str">
        <f t="shared" si="553"/>
        <v/>
      </c>
      <c r="BE927" s="69" t="str">
        <f t="shared" si="554"/>
        <v/>
      </c>
      <c r="BF927" s="69" t="str">
        <f>IF(Z927=Z928,"",SUM(AW$9:AW927)-SUM(BF$9:BF926))</f>
        <v/>
      </c>
      <c r="BG927" s="12">
        <f t="shared" si="519"/>
        <v>919</v>
      </c>
    </row>
    <row r="928" spans="1:59" ht="20.100000000000001" customHeight="1">
      <c r="A928" s="13">
        <f t="shared" si="518"/>
        <v>920</v>
      </c>
      <c r="B928" s="153"/>
      <c r="C928" s="33"/>
      <c r="D928" s="33"/>
      <c r="E928" s="154"/>
      <c r="F928" s="155"/>
      <c r="G928" s="156"/>
      <c r="H928" s="19" t="str">
        <f t="shared" si="520"/>
        <v/>
      </c>
      <c r="I928" s="157"/>
      <c r="J928" s="19" t="str">
        <f t="shared" si="521"/>
        <v/>
      </c>
      <c r="K928" s="33"/>
      <c r="L928" s="34"/>
      <c r="M928" s="34"/>
      <c r="N928" s="19" t="str">
        <f t="shared" si="522"/>
        <v/>
      </c>
      <c r="O928" s="157"/>
      <c r="P928" s="19" t="str">
        <f t="shared" si="523"/>
        <v/>
      </c>
      <c r="Q928" s="19" t="str">
        <f t="shared" si="524"/>
        <v/>
      </c>
      <c r="R928" s="22"/>
      <c r="S928" s="33"/>
      <c r="T928" s="35" t="str">
        <f>IF(E928="","",Instructions!$B$5)</f>
        <v/>
      </c>
      <c r="U928" s="75" t="str">
        <f>IF(E928="","",Instructions!$C$5)</f>
        <v/>
      </c>
      <c r="V928" s="87" t="str">
        <f t="shared" si="525"/>
        <v/>
      </c>
      <c r="W928" s="72" t="str">
        <f>IF(E928="","",VLOOKUP(D928,Supervisors!$B$9:$F$32,5,FALSE))</f>
        <v/>
      </c>
      <c r="X928" s="72" t="str">
        <f>IF(E928="","",VLOOKUP(D928,Supervisors!$B$9:$G$32,6,FALSE))</f>
        <v/>
      </c>
      <c r="Y928" s="20" t="str">
        <f t="shared" si="526"/>
        <v/>
      </c>
      <c r="Z928" s="20" t="str">
        <f t="shared" si="527"/>
        <v/>
      </c>
      <c r="AA928" s="20" t="str">
        <f t="shared" si="528"/>
        <v/>
      </c>
      <c r="AB928" s="20" t="str">
        <f t="shared" si="529"/>
        <v/>
      </c>
      <c r="AC928" s="20" t="str">
        <f t="shared" si="530"/>
        <v/>
      </c>
      <c r="AD928" s="20" t="str">
        <f t="shared" si="531"/>
        <v/>
      </c>
      <c r="AE928" s="20" t="str">
        <f>IF(E928="","",SUM( INDEX( $H$9, 1) : H928))</f>
        <v/>
      </c>
      <c r="AF928" s="20" t="str">
        <f t="shared" si="532"/>
        <v/>
      </c>
      <c r="AG928" s="20" t="str">
        <f>IF(E928="","",SUM($AF$9:AF928))</f>
        <v/>
      </c>
      <c r="AH928" s="43" t="str">
        <f t="shared" si="533"/>
        <v/>
      </c>
      <c r="AI928" s="20" t="str">
        <f t="shared" si="534"/>
        <v/>
      </c>
      <c r="AJ928" s="20" t="str">
        <f t="shared" si="535"/>
        <v/>
      </c>
      <c r="AK928" s="20" t="str">
        <f t="shared" si="536"/>
        <v/>
      </c>
      <c r="AL928" s="20" t="str">
        <f>IF(E928="","",SUM( INDEX($I$9, 1) : I928))</f>
        <v/>
      </c>
      <c r="AM928" s="20" t="str">
        <f t="shared" si="537"/>
        <v/>
      </c>
      <c r="AN928" s="20" t="str">
        <f>IF(E928="","",SUM( INDEX($AM$9, 1) : AM928))</f>
        <v/>
      </c>
      <c r="AO928" s="43" t="str">
        <f t="shared" si="538"/>
        <v/>
      </c>
      <c r="AP928" s="43" t="str">
        <f t="shared" si="539"/>
        <v/>
      </c>
      <c r="AQ928" s="35" t="str">
        <f t="shared" si="540"/>
        <v/>
      </c>
      <c r="AR928" s="35" t="str">
        <f t="shared" si="541"/>
        <v/>
      </c>
      <c r="AS928" s="35" t="str">
        <f t="shared" si="542"/>
        <v/>
      </c>
      <c r="AT928" s="35" t="str">
        <f t="shared" si="543"/>
        <v/>
      </c>
      <c r="AU928" s="35" t="str">
        <f t="shared" si="544"/>
        <v/>
      </c>
      <c r="AV928" s="35" t="str">
        <f t="shared" si="545"/>
        <v/>
      </c>
      <c r="AW928" s="58" t="str">
        <f t="shared" si="546"/>
        <v/>
      </c>
      <c r="AX928" s="62" t="str">
        <f t="shared" si="547"/>
        <v/>
      </c>
      <c r="AY928" s="62" t="str">
        <f t="shared" si="548"/>
        <v/>
      </c>
      <c r="AZ928" s="62" t="str">
        <f t="shared" si="549"/>
        <v/>
      </c>
      <c r="BA928" s="62" t="str">
        <f t="shared" si="550"/>
        <v/>
      </c>
      <c r="BB928" s="62" t="str">
        <f t="shared" si="551"/>
        <v/>
      </c>
      <c r="BC928" s="62" t="str">
        <f t="shared" si="552"/>
        <v/>
      </c>
      <c r="BD928" s="69" t="str">
        <f t="shared" si="553"/>
        <v/>
      </c>
      <c r="BE928" s="69" t="str">
        <f t="shared" si="554"/>
        <v/>
      </c>
      <c r="BF928" s="69" t="str">
        <f>IF(Z928=Z929,"",SUM(AW$9:AW928)-SUM(BF$9:BF927))</f>
        <v/>
      </c>
      <c r="BG928" s="12">
        <f t="shared" si="519"/>
        <v>920</v>
      </c>
    </row>
    <row r="929" spans="1:59" ht="20.100000000000001" customHeight="1">
      <c r="A929" s="13">
        <f t="shared" si="518"/>
        <v>921</v>
      </c>
      <c r="B929" s="153"/>
      <c r="C929" s="33"/>
      <c r="D929" s="33"/>
      <c r="E929" s="154"/>
      <c r="F929" s="155"/>
      <c r="G929" s="156"/>
      <c r="H929" s="19" t="str">
        <f t="shared" si="520"/>
        <v/>
      </c>
      <c r="I929" s="157"/>
      <c r="J929" s="19" t="str">
        <f t="shared" si="521"/>
        <v/>
      </c>
      <c r="K929" s="33"/>
      <c r="L929" s="34"/>
      <c r="M929" s="34"/>
      <c r="N929" s="19" t="str">
        <f t="shared" si="522"/>
        <v/>
      </c>
      <c r="O929" s="157"/>
      <c r="P929" s="19" t="str">
        <f t="shared" si="523"/>
        <v/>
      </c>
      <c r="Q929" s="19" t="str">
        <f t="shared" si="524"/>
        <v/>
      </c>
      <c r="R929" s="22"/>
      <c r="S929" s="33"/>
      <c r="T929" s="35" t="str">
        <f>IF(E929="","",Instructions!$B$5)</f>
        <v/>
      </c>
      <c r="U929" s="75" t="str">
        <f>IF(E929="","",Instructions!$C$5)</f>
        <v/>
      </c>
      <c r="V929" s="87" t="str">
        <f t="shared" si="525"/>
        <v/>
      </c>
      <c r="W929" s="72" t="str">
        <f>IF(E929="","",VLOOKUP(D929,Supervisors!$B$9:$F$32,5,FALSE))</f>
        <v/>
      </c>
      <c r="X929" s="72" t="str">
        <f>IF(E929="","",VLOOKUP(D929,Supervisors!$B$9:$G$32,6,FALSE))</f>
        <v/>
      </c>
      <c r="Y929" s="20" t="str">
        <f t="shared" si="526"/>
        <v/>
      </c>
      <c r="Z929" s="20" t="str">
        <f t="shared" si="527"/>
        <v/>
      </c>
      <c r="AA929" s="20" t="str">
        <f t="shared" si="528"/>
        <v/>
      </c>
      <c r="AB929" s="20" t="str">
        <f t="shared" si="529"/>
        <v/>
      </c>
      <c r="AC929" s="20" t="str">
        <f t="shared" si="530"/>
        <v/>
      </c>
      <c r="AD929" s="20" t="str">
        <f t="shared" si="531"/>
        <v/>
      </c>
      <c r="AE929" s="20" t="str">
        <f>IF(E929="","",SUM( INDEX( $H$9, 1) : H929))</f>
        <v/>
      </c>
      <c r="AF929" s="20" t="str">
        <f t="shared" si="532"/>
        <v/>
      </c>
      <c r="AG929" s="20" t="str">
        <f>IF(E929="","",SUM($AF$9:AF929))</f>
        <v/>
      </c>
      <c r="AH929" s="43" t="str">
        <f t="shared" si="533"/>
        <v/>
      </c>
      <c r="AI929" s="20" t="str">
        <f t="shared" si="534"/>
        <v/>
      </c>
      <c r="AJ929" s="20" t="str">
        <f t="shared" si="535"/>
        <v/>
      </c>
      <c r="AK929" s="20" t="str">
        <f t="shared" si="536"/>
        <v/>
      </c>
      <c r="AL929" s="20" t="str">
        <f>IF(E929="","",SUM( INDEX($I$9, 1) : I929))</f>
        <v/>
      </c>
      <c r="AM929" s="20" t="str">
        <f t="shared" si="537"/>
        <v/>
      </c>
      <c r="AN929" s="20" t="str">
        <f>IF(E929="","",SUM( INDEX($AM$9, 1) : AM929))</f>
        <v/>
      </c>
      <c r="AO929" s="43" t="str">
        <f t="shared" si="538"/>
        <v/>
      </c>
      <c r="AP929" s="43" t="str">
        <f t="shared" si="539"/>
        <v/>
      </c>
      <c r="AQ929" s="35" t="str">
        <f t="shared" si="540"/>
        <v/>
      </c>
      <c r="AR929" s="35" t="str">
        <f t="shared" si="541"/>
        <v/>
      </c>
      <c r="AS929" s="35" t="str">
        <f t="shared" si="542"/>
        <v/>
      </c>
      <c r="AT929" s="35" t="str">
        <f t="shared" si="543"/>
        <v/>
      </c>
      <c r="AU929" s="35" t="str">
        <f t="shared" si="544"/>
        <v/>
      </c>
      <c r="AV929" s="35" t="str">
        <f t="shared" si="545"/>
        <v/>
      </c>
      <c r="AW929" s="58" t="str">
        <f t="shared" si="546"/>
        <v/>
      </c>
      <c r="AX929" s="62" t="str">
        <f t="shared" si="547"/>
        <v/>
      </c>
      <c r="AY929" s="62" t="str">
        <f t="shared" si="548"/>
        <v/>
      </c>
      <c r="AZ929" s="62" t="str">
        <f t="shared" si="549"/>
        <v/>
      </c>
      <c r="BA929" s="62" t="str">
        <f t="shared" si="550"/>
        <v/>
      </c>
      <c r="BB929" s="62" t="str">
        <f t="shared" si="551"/>
        <v/>
      </c>
      <c r="BC929" s="62" t="str">
        <f t="shared" si="552"/>
        <v/>
      </c>
      <c r="BD929" s="69" t="str">
        <f t="shared" si="553"/>
        <v/>
      </c>
      <c r="BE929" s="69" t="str">
        <f t="shared" si="554"/>
        <v/>
      </c>
      <c r="BF929" s="69" t="str">
        <f>IF(Z929=Z930,"",SUM(AW$9:AW929)-SUM(BF$9:BF928))</f>
        <v/>
      </c>
      <c r="BG929" s="12">
        <f t="shared" si="519"/>
        <v>921</v>
      </c>
    </row>
    <row r="930" spans="1:59" ht="20.100000000000001" customHeight="1">
      <c r="A930" s="13">
        <f t="shared" ref="A930:A993" si="555">ROW()-8</f>
        <v>922</v>
      </c>
      <c r="B930" s="153"/>
      <c r="C930" s="33"/>
      <c r="D930" s="33"/>
      <c r="E930" s="154"/>
      <c r="F930" s="155"/>
      <c r="G930" s="156"/>
      <c r="H930" s="19" t="str">
        <f t="shared" si="520"/>
        <v/>
      </c>
      <c r="I930" s="157"/>
      <c r="J930" s="19" t="str">
        <f t="shared" si="521"/>
        <v/>
      </c>
      <c r="K930" s="33"/>
      <c r="L930" s="34"/>
      <c r="M930" s="34"/>
      <c r="N930" s="19" t="str">
        <f t="shared" si="522"/>
        <v/>
      </c>
      <c r="O930" s="157"/>
      <c r="P930" s="19" t="str">
        <f t="shared" si="523"/>
        <v/>
      </c>
      <c r="Q930" s="19" t="str">
        <f t="shared" si="524"/>
        <v/>
      </c>
      <c r="R930" s="22"/>
      <c r="S930" s="33"/>
      <c r="T930" s="35" t="str">
        <f>IF(E930="","",Instructions!$B$5)</f>
        <v/>
      </c>
      <c r="U930" s="75" t="str">
        <f>IF(E930="","",Instructions!$C$5)</f>
        <v/>
      </c>
      <c r="V930" s="87" t="str">
        <f t="shared" si="525"/>
        <v/>
      </c>
      <c r="W930" s="72" t="str">
        <f>IF(E930="","",VLOOKUP(D930,Supervisors!$B$9:$F$32,5,FALSE))</f>
        <v/>
      </c>
      <c r="X930" s="72" t="str">
        <f>IF(E930="","",VLOOKUP(D930,Supervisors!$B$9:$G$32,6,FALSE))</f>
        <v/>
      </c>
      <c r="Y930" s="20" t="str">
        <f t="shared" si="526"/>
        <v/>
      </c>
      <c r="Z930" s="20" t="str">
        <f t="shared" si="527"/>
        <v/>
      </c>
      <c r="AA930" s="20" t="str">
        <f t="shared" si="528"/>
        <v/>
      </c>
      <c r="AB930" s="20" t="str">
        <f t="shared" si="529"/>
        <v/>
      </c>
      <c r="AC930" s="20" t="str">
        <f t="shared" si="530"/>
        <v/>
      </c>
      <c r="AD930" s="20" t="str">
        <f t="shared" si="531"/>
        <v/>
      </c>
      <c r="AE930" s="20" t="str">
        <f>IF(E930="","",SUM( INDEX( $H$9, 1) : H930))</f>
        <v/>
      </c>
      <c r="AF930" s="20" t="str">
        <f t="shared" si="532"/>
        <v/>
      </c>
      <c r="AG930" s="20" t="str">
        <f>IF(E930="","",SUM($AF$9:AF930))</f>
        <v/>
      </c>
      <c r="AH930" s="43" t="str">
        <f t="shared" si="533"/>
        <v/>
      </c>
      <c r="AI930" s="20" t="str">
        <f t="shared" si="534"/>
        <v/>
      </c>
      <c r="AJ930" s="20" t="str">
        <f t="shared" si="535"/>
        <v/>
      </c>
      <c r="AK930" s="20" t="str">
        <f t="shared" si="536"/>
        <v/>
      </c>
      <c r="AL930" s="20" t="str">
        <f>IF(E930="","",SUM( INDEX($I$9, 1) : I930))</f>
        <v/>
      </c>
      <c r="AM930" s="20" t="str">
        <f t="shared" si="537"/>
        <v/>
      </c>
      <c r="AN930" s="20" t="str">
        <f>IF(E930="","",SUM( INDEX($AM$9, 1) : AM930))</f>
        <v/>
      </c>
      <c r="AO930" s="43" t="str">
        <f t="shared" si="538"/>
        <v/>
      </c>
      <c r="AP930" s="43" t="str">
        <f t="shared" si="539"/>
        <v/>
      </c>
      <c r="AQ930" s="35" t="str">
        <f t="shared" si="540"/>
        <v/>
      </c>
      <c r="AR930" s="35" t="str">
        <f t="shared" si="541"/>
        <v/>
      </c>
      <c r="AS930" s="35" t="str">
        <f t="shared" si="542"/>
        <v/>
      </c>
      <c r="AT930" s="35" t="str">
        <f t="shared" si="543"/>
        <v/>
      </c>
      <c r="AU930" s="35" t="str">
        <f t="shared" si="544"/>
        <v/>
      </c>
      <c r="AV930" s="35" t="str">
        <f t="shared" si="545"/>
        <v/>
      </c>
      <c r="AW930" s="58" t="str">
        <f t="shared" si="546"/>
        <v/>
      </c>
      <c r="AX930" s="62" t="str">
        <f t="shared" si="547"/>
        <v/>
      </c>
      <c r="AY930" s="62" t="str">
        <f t="shared" si="548"/>
        <v/>
      </c>
      <c r="AZ930" s="62" t="str">
        <f t="shared" si="549"/>
        <v/>
      </c>
      <c r="BA930" s="62" t="str">
        <f t="shared" si="550"/>
        <v/>
      </c>
      <c r="BB930" s="62" t="str">
        <f t="shared" si="551"/>
        <v/>
      </c>
      <c r="BC930" s="62" t="str">
        <f t="shared" si="552"/>
        <v/>
      </c>
      <c r="BD930" s="69" t="str">
        <f t="shared" si="553"/>
        <v/>
      </c>
      <c r="BE930" s="69" t="str">
        <f t="shared" si="554"/>
        <v/>
      </c>
      <c r="BF930" s="69" t="str">
        <f>IF(Z930=Z931,"",SUM(AW$9:AW930)-SUM(BF$9:BF929))</f>
        <v/>
      </c>
      <c r="BG930" s="12">
        <f t="shared" ref="BG930:BG993" si="556">ROW()-8</f>
        <v>922</v>
      </c>
    </row>
    <row r="931" spans="1:59" ht="20.100000000000001" customHeight="1">
      <c r="A931" s="13">
        <f t="shared" si="555"/>
        <v>923</v>
      </c>
      <c r="B931" s="153"/>
      <c r="C931" s="33"/>
      <c r="D931" s="33"/>
      <c r="E931" s="154"/>
      <c r="F931" s="155"/>
      <c r="G931" s="156"/>
      <c r="H931" s="19" t="str">
        <f t="shared" si="520"/>
        <v/>
      </c>
      <c r="I931" s="157"/>
      <c r="J931" s="19" t="str">
        <f t="shared" si="521"/>
        <v/>
      </c>
      <c r="K931" s="33"/>
      <c r="L931" s="34"/>
      <c r="M931" s="34"/>
      <c r="N931" s="19" t="str">
        <f t="shared" si="522"/>
        <v/>
      </c>
      <c r="O931" s="157"/>
      <c r="P931" s="19" t="str">
        <f t="shared" si="523"/>
        <v/>
      </c>
      <c r="Q931" s="19" t="str">
        <f t="shared" si="524"/>
        <v/>
      </c>
      <c r="R931" s="22"/>
      <c r="S931" s="33"/>
      <c r="T931" s="35" t="str">
        <f>IF(E931="","",Instructions!$B$5)</f>
        <v/>
      </c>
      <c r="U931" s="75" t="str">
        <f>IF(E931="","",Instructions!$C$5)</f>
        <v/>
      </c>
      <c r="V931" s="87" t="str">
        <f t="shared" si="525"/>
        <v/>
      </c>
      <c r="W931" s="72" t="str">
        <f>IF(E931="","",VLOOKUP(D931,Supervisors!$B$9:$F$32,5,FALSE))</f>
        <v/>
      </c>
      <c r="X931" s="72" t="str">
        <f>IF(E931="","",VLOOKUP(D931,Supervisors!$B$9:$G$32,6,FALSE))</f>
        <v/>
      </c>
      <c r="Y931" s="20" t="str">
        <f t="shared" si="526"/>
        <v/>
      </c>
      <c r="Z931" s="20" t="str">
        <f t="shared" si="527"/>
        <v/>
      </c>
      <c r="AA931" s="20" t="str">
        <f t="shared" si="528"/>
        <v/>
      </c>
      <c r="AB931" s="20" t="str">
        <f t="shared" si="529"/>
        <v/>
      </c>
      <c r="AC931" s="20" t="str">
        <f t="shared" si="530"/>
        <v/>
      </c>
      <c r="AD931" s="20" t="str">
        <f t="shared" si="531"/>
        <v/>
      </c>
      <c r="AE931" s="20" t="str">
        <f>IF(E931="","",SUM( INDEX( $H$9, 1) : H931))</f>
        <v/>
      </c>
      <c r="AF931" s="20" t="str">
        <f t="shared" si="532"/>
        <v/>
      </c>
      <c r="AG931" s="20" t="str">
        <f>IF(E931="","",SUM($AF$9:AF931))</f>
        <v/>
      </c>
      <c r="AH931" s="43" t="str">
        <f t="shared" si="533"/>
        <v/>
      </c>
      <c r="AI931" s="20" t="str">
        <f t="shared" si="534"/>
        <v/>
      </c>
      <c r="AJ931" s="20" t="str">
        <f t="shared" si="535"/>
        <v/>
      </c>
      <c r="AK931" s="20" t="str">
        <f t="shared" si="536"/>
        <v/>
      </c>
      <c r="AL931" s="20" t="str">
        <f>IF(E931="","",SUM( INDEX($I$9, 1) : I931))</f>
        <v/>
      </c>
      <c r="AM931" s="20" t="str">
        <f t="shared" si="537"/>
        <v/>
      </c>
      <c r="AN931" s="20" t="str">
        <f>IF(E931="","",SUM( INDEX($AM$9, 1) : AM931))</f>
        <v/>
      </c>
      <c r="AO931" s="43" t="str">
        <f t="shared" si="538"/>
        <v/>
      </c>
      <c r="AP931" s="43" t="str">
        <f t="shared" si="539"/>
        <v/>
      </c>
      <c r="AQ931" s="35" t="str">
        <f t="shared" si="540"/>
        <v/>
      </c>
      <c r="AR931" s="35" t="str">
        <f t="shared" si="541"/>
        <v/>
      </c>
      <c r="AS931" s="35" t="str">
        <f t="shared" si="542"/>
        <v/>
      </c>
      <c r="AT931" s="35" t="str">
        <f t="shared" si="543"/>
        <v/>
      </c>
      <c r="AU931" s="35" t="str">
        <f t="shared" si="544"/>
        <v/>
      </c>
      <c r="AV931" s="35" t="str">
        <f t="shared" si="545"/>
        <v/>
      </c>
      <c r="AW931" s="58" t="str">
        <f t="shared" si="546"/>
        <v/>
      </c>
      <c r="AX931" s="62" t="str">
        <f t="shared" si="547"/>
        <v/>
      </c>
      <c r="AY931" s="62" t="str">
        <f t="shared" si="548"/>
        <v/>
      </c>
      <c r="AZ931" s="62" t="str">
        <f t="shared" si="549"/>
        <v/>
      </c>
      <c r="BA931" s="62" t="str">
        <f t="shared" si="550"/>
        <v/>
      </c>
      <c r="BB931" s="62" t="str">
        <f t="shared" si="551"/>
        <v/>
      </c>
      <c r="BC931" s="62" t="str">
        <f t="shared" si="552"/>
        <v/>
      </c>
      <c r="BD931" s="69" t="str">
        <f t="shared" si="553"/>
        <v/>
      </c>
      <c r="BE931" s="69" t="str">
        <f t="shared" si="554"/>
        <v/>
      </c>
      <c r="BF931" s="69" t="str">
        <f>IF(Z931=Z932,"",SUM(AW$9:AW931)-SUM(BF$9:BF930))</f>
        <v/>
      </c>
      <c r="BG931" s="12">
        <f t="shared" si="556"/>
        <v>923</v>
      </c>
    </row>
    <row r="932" spans="1:59" ht="20.100000000000001" customHeight="1">
      <c r="A932" s="13">
        <f t="shared" si="555"/>
        <v>924</v>
      </c>
      <c r="B932" s="153"/>
      <c r="C932" s="33"/>
      <c r="D932" s="33"/>
      <c r="E932" s="154"/>
      <c r="F932" s="155"/>
      <c r="G932" s="156"/>
      <c r="H932" s="19" t="str">
        <f t="shared" si="520"/>
        <v/>
      </c>
      <c r="I932" s="157"/>
      <c r="J932" s="19" t="str">
        <f t="shared" si="521"/>
        <v/>
      </c>
      <c r="K932" s="33"/>
      <c r="L932" s="34"/>
      <c r="M932" s="34"/>
      <c r="N932" s="19" t="str">
        <f t="shared" si="522"/>
        <v/>
      </c>
      <c r="O932" s="157"/>
      <c r="P932" s="19" t="str">
        <f t="shared" si="523"/>
        <v/>
      </c>
      <c r="Q932" s="19" t="str">
        <f t="shared" si="524"/>
        <v/>
      </c>
      <c r="R932" s="22"/>
      <c r="S932" s="33"/>
      <c r="T932" s="35" t="str">
        <f>IF(E932="","",Instructions!$B$5)</f>
        <v/>
      </c>
      <c r="U932" s="75" t="str">
        <f>IF(E932="","",Instructions!$C$5)</f>
        <v/>
      </c>
      <c r="V932" s="87" t="str">
        <f t="shared" si="525"/>
        <v/>
      </c>
      <c r="W932" s="72" t="str">
        <f>IF(E932="","",VLOOKUP(D932,Supervisors!$B$9:$F$32,5,FALSE))</f>
        <v/>
      </c>
      <c r="X932" s="72" t="str">
        <f>IF(E932="","",VLOOKUP(D932,Supervisors!$B$9:$G$32,6,FALSE))</f>
        <v/>
      </c>
      <c r="Y932" s="20" t="str">
        <f t="shared" si="526"/>
        <v/>
      </c>
      <c r="Z932" s="20" t="str">
        <f t="shared" si="527"/>
        <v/>
      </c>
      <c r="AA932" s="20" t="str">
        <f t="shared" si="528"/>
        <v/>
      </c>
      <c r="AB932" s="20" t="str">
        <f t="shared" si="529"/>
        <v/>
      </c>
      <c r="AC932" s="20" t="str">
        <f t="shared" si="530"/>
        <v/>
      </c>
      <c r="AD932" s="20" t="str">
        <f t="shared" si="531"/>
        <v/>
      </c>
      <c r="AE932" s="20" t="str">
        <f>IF(E932="","",SUM( INDEX( $H$9, 1) : H932))</f>
        <v/>
      </c>
      <c r="AF932" s="20" t="str">
        <f t="shared" si="532"/>
        <v/>
      </c>
      <c r="AG932" s="20" t="str">
        <f>IF(E932="","",SUM($AF$9:AF932))</f>
        <v/>
      </c>
      <c r="AH932" s="43" t="str">
        <f t="shared" si="533"/>
        <v/>
      </c>
      <c r="AI932" s="20" t="str">
        <f t="shared" si="534"/>
        <v/>
      </c>
      <c r="AJ932" s="20" t="str">
        <f t="shared" si="535"/>
        <v/>
      </c>
      <c r="AK932" s="20" t="str">
        <f t="shared" si="536"/>
        <v/>
      </c>
      <c r="AL932" s="20" t="str">
        <f>IF(E932="","",SUM( INDEX($I$9, 1) : I932))</f>
        <v/>
      </c>
      <c r="AM932" s="20" t="str">
        <f t="shared" si="537"/>
        <v/>
      </c>
      <c r="AN932" s="20" t="str">
        <f>IF(E932="","",SUM( INDEX($AM$9, 1) : AM932))</f>
        <v/>
      </c>
      <c r="AO932" s="43" t="str">
        <f t="shared" si="538"/>
        <v/>
      </c>
      <c r="AP932" s="43" t="str">
        <f t="shared" si="539"/>
        <v/>
      </c>
      <c r="AQ932" s="35" t="str">
        <f t="shared" si="540"/>
        <v/>
      </c>
      <c r="AR932" s="35" t="str">
        <f t="shared" si="541"/>
        <v/>
      </c>
      <c r="AS932" s="35" t="str">
        <f t="shared" si="542"/>
        <v/>
      </c>
      <c r="AT932" s="35" t="str">
        <f t="shared" si="543"/>
        <v/>
      </c>
      <c r="AU932" s="35" t="str">
        <f t="shared" si="544"/>
        <v/>
      </c>
      <c r="AV932" s="35" t="str">
        <f t="shared" si="545"/>
        <v/>
      </c>
      <c r="AW932" s="58" t="str">
        <f t="shared" si="546"/>
        <v/>
      </c>
      <c r="AX932" s="62" t="str">
        <f t="shared" si="547"/>
        <v/>
      </c>
      <c r="AY932" s="62" t="str">
        <f t="shared" si="548"/>
        <v/>
      </c>
      <c r="AZ932" s="62" t="str">
        <f t="shared" si="549"/>
        <v/>
      </c>
      <c r="BA932" s="62" t="str">
        <f t="shared" si="550"/>
        <v/>
      </c>
      <c r="BB932" s="62" t="str">
        <f t="shared" si="551"/>
        <v/>
      </c>
      <c r="BC932" s="62" t="str">
        <f t="shared" si="552"/>
        <v/>
      </c>
      <c r="BD932" s="69" t="str">
        <f t="shared" si="553"/>
        <v/>
      </c>
      <c r="BE932" s="69" t="str">
        <f t="shared" si="554"/>
        <v/>
      </c>
      <c r="BF932" s="69" t="str">
        <f>IF(Z932=Z933,"",SUM(AW$9:AW932)-SUM(BF$9:BF931))</f>
        <v/>
      </c>
      <c r="BG932" s="12">
        <f t="shared" si="556"/>
        <v>924</v>
      </c>
    </row>
    <row r="933" spans="1:59" ht="20.100000000000001" customHeight="1">
      <c r="A933" s="13">
        <f t="shared" si="555"/>
        <v>925</v>
      </c>
      <c r="B933" s="153"/>
      <c r="C933" s="33"/>
      <c r="D933" s="33"/>
      <c r="E933" s="154"/>
      <c r="F933" s="155"/>
      <c r="G933" s="156"/>
      <c r="H933" s="19" t="str">
        <f t="shared" si="520"/>
        <v/>
      </c>
      <c r="I933" s="157"/>
      <c r="J933" s="19" t="str">
        <f t="shared" si="521"/>
        <v/>
      </c>
      <c r="K933" s="33"/>
      <c r="L933" s="34"/>
      <c r="M933" s="34"/>
      <c r="N933" s="19" t="str">
        <f t="shared" si="522"/>
        <v/>
      </c>
      <c r="O933" s="157"/>
      <c r="P933" s="19" t="str">
        <f t="shared" si="523"/>
        <v/>
      </c>
      <c r="Q933" s="19" t="str">
        <f t="shared" si="524"/>
        <v/>
      </c>
      <c r="R933" s="22"/>
      <c r="S933" s="33"/>
      <c r="T933" s="35" t="str">
        <f>IF(E933="","",Instructions!$B$5)</f>
        <v/>
      </c>
      <c r="U933" s="75" t="str">
        <f>IF(E933="","",Instructions!$C$5)</f>
        <v/>
      </c>
      <c r="V933" s="87" t="str">
        <f t="shared" si="525"/>
        <v/>
      </c>
      <c r="W933" s="72" t="str">
        <f>IF(E933="","",VLOOKUP(D933,Supervisors!$B$9:$F$32,5,FALSE))</f>
        <v/>
      </c>
      <c r="X933" s="72" t="str">
        <f>IF(E933="","",VLOOKUP(D933,Supervisors!$B$9:$G$32,6,FALSE))</f>
        <v/>
      </c>
      <c r="Y933" s="20" t="str">
        <f t="shared" si="526"/>
        <v/>
      </c>
      <c r="Z933" s="20" t="str">
        <f t="shared" si="527"/>
        <v/>
      </c>
      <c r="AA933" s="20" t="str">
        <f t="shared" si="528"/>
        <v/>
      </c>
      <c r="AB933" s="20" t="str">
        <f t="shared" si="529"/>
        <v/>
      </c>
      <c r="AC933" s="20" t="str">
        <f t="shared" si="530"/>
        <v/>
      </c>
      <c r="AD933" s="20" t="str">
        <f t="shared" si="531"/>
        <v/>
      </c>
      <c r="AE933" s="20" t="str">
        <f>IF(E933="","",SUM( INDEX( $H$9, 1) : H933))</f>
        <v/>
      </c>
      <c r="AF933" s="20" t="str">
        <f t="shared" si="532"/>
        <v/>
      </c>
      <c r="AG933" s="20" t="str">
        <f>IF(E933="","",SUM($AF$9:AF933))</f>
        <v/>
      </c>
      <c r="AH933" s="43" t="str">
        <f t="shared" si="533"/>
        <v/>
      </c>
      <c r="AI933" s="20" t="str">
        <f t="shared" si="534"/>
        <v/>
      </c>
      <c r="AJ933" s="20" t="str">
        <f t="shared" si="535"/>
        <v/>
      </c>
      <c r="AK933" s="20" t="str">
        <f t="shared" si="536"/>
        <v/>
      </c>
      <c r="AL933" s="20" t="str">
        <f>IF(E933="","",SUM( INDEX($I$9, 1) : I933))</f>
        <v/>
      </c>
      <c r="AM933" s="20" t="str">
        <f t="shared" si="537"/>
        <v/>
      </c>
      <c r="AN933" s="20" t="str">
        <f>IF(E933="","",SUM( INDEX($AM$9, 1) : AM933))</f>
        <v/>
      </c>
      <c r="AO933" s="43" t="str">
        <f t="shared" si="538"/>
        <v/>
      </c>
      <c r="AP933" s="43" t="str">
        <f t="shared" si="539"/>
        <v/>
      </c>
      <c r="AQ933" s="35" t="str">
        <f t="shared" si="540"/>
        <v/>
      </c>
      <c r="AR933" s="35" t="str">
        <f t="shared" si="541"/>
        <v/>
      </c>
      <c r="AS933" s="35" t="str">
        <f t="shared" si="542"/>
        <v/>
      </c>
      <c r="AT933" s="35" t="str">
        <f t="shared" si="543"/>
        <v/>
      </c>
      <c r="AU933" s="35" t="str">
        <f t="shared" si="544"/>
        <v/>
      </c>
      <c r="AV933" s="35" t="str">
        <f t="shared" si="545"/>
        <v/>
      </c>
      <c r="AW933" s="58" t="str">
        <f t="shared" si="546"/>
        <v/>
      </c>
      <c r="AX933" s="62" t="str">
        <f t="shared" si="547"/>
        <v/>
      </c>
      <c r="AY933" s="62" t="str">
        <f t="shared" si="548"/>
        <v/>
      </c>
      <c r="AZ933" s="62" t="str">
        <f t="shared" si="549"/>
        <v/>
      </c>
      <c r="BA933" s="62" t="str">
        <f t="shared" si="550"/>
        <v/>
      </c>
      <c r="BB933" s="62" t="str">
        <f t="shared" si="551"/>
        <v/>
      </c>
      <c r="BC933" s="62" t="str">
        <f t="shared" si="552"/>
        <v/>
      </c>
      <c r="BD933" s="69" t="str">
        <f t="shared" si="553"/>
        <v/>
      </c>
      <c r="BE933" s="69" t="str">
        <f t="shared" si="554"/>
        <v/>
      </c>
      <c r="BF933" s="69" t="str">
        <f>IF(Z933=Z934,"",SUM(AW$9:AW933)-SUM(BF$9:BF932))</f>
        <v/>
      </c>
      <c r="BG933" s="12">
        <f t="shared" si="556"/>
        <v>925</v>
      </c>
    </row>
    <row r="934" spans="1:59" ht="20.100000000000001" customHeight="1">
      <c r="A934" s="13">
        <f t="shared" si="555"/>
        <v>926</v>
      </c>
      <c r="B934" s="153"/>
      <c r="C934" s="33"/>
      <c r="D934" s="33"/>
      <c r="E934" s="154"/>
      <c r="F934" s="155"/>
      <c r="G934" s="156"/>
      <c r="H934" s="19" t="str">
        <f t="shared" si="520"/>
        <v/>
      </c>
      <c r="I934" s="157"/>
      <c r="J934" s="19" t="str">
        <f t="shared" si="521"/>
        <v/>
      </c>
      <c r="K934" s="33"/>
      <c r="L934" s="34"/>
      <c r="M934" s="34"/>
      <c r="N934" s="19" t="str">
        <f t="shared" si="522"/>
        <v/>
      </c>
      <c r="O934" s="157"/>
      <c r="P934" s="19" t="str">
        <f t="shared" si="523"/>
        <v/>
      </c>
      <c r="Q934" s="19" t="str">
        <f t="shared" si="524"/>
        <v/>
      </c>
      <c r="R934" s="22"/>
      <c r="S934" s="33"/>
      <c r="T934" s="35" t="str">
        <f>IF(E934="","",Instructions!$B$5)</f>
        <v/>
      </c>
      <c r="U934" s="75" t="str">
        <f>IF(E934="","",Instructions!$C$5)</f>
        <v/>
      </c>
      <c r="V934" s="87" t="str">
        <f t="shared" si="525"/>
        <v/>
      </c>
      <c r="W934" s="72" t="str">
        <f>IF(E934="","",VLOOKUP(D934,Supervisors!$B$9:$F$32,5,FALSE))</f>
        <v/>
      </c>
      <c r="X934" s="72" t="str">
        <f>IF(E934="","",VLOOKUP(D934,Supervisors!$B$9:$G$32,6,FALSE))</f>
        <v/>
      </c>
      <c r="Y934" s="20" t="str">
        <f t="shared" si="526"/>
        <v/>
      </c>
      <c r="Z934" s="20" t="str">
        <f t="shared" si="527"/>
        <v/>
      </c>
      <c r="AA934" s="20" t="str">
        <f t="shared" si="528"/>
        <v/>
      </c>
      <c r="AB934" s="20" t="str">
        <f t="shared" si="529"/>
        <v/>
      </c>
      <c r="AC934" s="20" t="str">
        <f t="shared" si="530"/>
        <v/>
      </c>
      <c r="AD934" s="20" t="str">
        <f t="shared" si="531"/>
        <v/>
      </c>
      <c r="AE934" s="20" t="str">
        <f>IF(E934="","",SUM( INDEX( $H$9, 1) : H934))</f>
        <v/>
      </c>
      <c r="AF934" s="20" t="str">
        <f t="shared" si="532"/>
        <v/>
      </c>
      <c r="AG934" s="20" t="str">
        <f>IF(E934="","",SUM($AF$9:AF934))</f>
        <v/>
      </c>
      <c r="AH934" s="43" t="str">
        <f t="shared" si="533"/>
        <v/>
      </c>
      <c r="AI934" s="20" t="str">
        <f t="shared" si="534"/>
        <v/>
      </c>
      <c r="AJ934" s="20" t="str">
        <f t="shared" si="535"/>
        <v/>
      </c>
      <c r="AK934" s="20" t="str">
        <f t="shared" si="536"/>
        <v/>
      </c>
      <c r="AL934" s="20" t="str">
        <f>IF(E934="","",SUM( INDEX($I$9, 1) : I934))</f>
        <v/>
      </c>
      <c r="AM934" s="20" t="str">
        <f t="shared" si="537"/>
        <v/>
      </c>
      <c r="AN934" s="20" t="str">
        <f>IF(E934="","",SUM( INDEX($AM$9, 1) : AM934))</f>
        <v/>
      </c>
      <c r="AO934" s="43" t="str">
        <f t="shared" si="538"/>
        <v/>
      </c>
      <c r="AP934" s="43" t="str">
        <f t="shared" si="539"/>
        <v/>
      </c>
      <c r="AQ934" s="35" t="str">
        <f t="shared" si="540"/>
        <v/>
      </c>
      <c r="AR934" s="35" t="str">
        <f t="shared" si="541"/>
        <v/>
      </c>
      <c r="AS934" s="35" t="str">
        <f t="shared" si="542"/>
        <v/>
      </c>
      <c r="AT934" s="35" t="str">
        <f t="shared" si="543"/>
        <v/>
      </c>
      <c r="AU934" s="35" t="str">
        <f t="shared" si="544"/>
        <v/>
      </c>
      <c r="AV934" s="35" t="str">
        <f t="shared" si="545"/>
        <v/>
      </c>
      <c r="AW934" s="58" t="str">
        <f t="shared" si="546"/>
        <v/>
      </c>
      <c r="AX934" s="62" t="str">
        <f t="shared" si="547"/>
        <v/>
      </c>
      <c r="AY934" s="62" t="str">
        <f t="shared" si="548"/>
        <v/>
      </c>
      <c r="AZ934" s="62" t="str">
        <f t="shared" si="549"/>
        <v/>
      </c>
      <c r="BA934" s="62" t="str">
        <f t="shared" si="550"/>
        <v/>
      </c>
      <c r="BB934" s="62" t="str">
        <f t="shared" si="551"/>
        <v/>
      </c>
      <c r="BC934" s="62" t="str">
        <f t="shared" si="552"/>
        <v/>
      </c>
      <c r="BD934" s="69" t="str">
        <f t="shared" si="553"/>
        <v/>
      </c>
      <c r="BE934" s="69" t="str">
        <f t="shared" si="554"/>
        <v/>
      </c>
      <c r="BF934" s="69" t="str">
        <f>IF(Z934=Z935,"",SUM(AW$9:AW934)-SUM(BF$9:BF933))</f>
        <v/>
      </c>
      <c r="BG934" s="12">
        <f t="shared" si="556"/>
        <v>926</v>
      </c>
    </row>
    <row r="935" spans="1:59" ht="20.100000000000001" customHeight="1">
      <c r="A935" s="13">
        <f t="shared" si="555"/>
        <v>927</v>
      </c>
      <c r="B935" s="153"/>
      <c r="C935" s="33"/>
      <c r="D935" s="33"/>
      <c r="E935" s="154"/>
      <c r="F935" s="155"/>
      <c r="G935" s="156"/>
      <c r="H935" s="19" t="str">
        <f t="shared" si="520"/>
        <v/>
      </c>
      <c r="I935" s="157"/>
      <c r="J935" s="19" t="str">
        <f t="shared" si="521"/>
        <v/>
      </c>
      <c r="K935" s="33"/>
      <c r="L935" s="34"/>
      <c r="M935" s="34"/>
      <c r="N935" s="19" t="str">
        <f t="shared" si="522"/>
        <v/>
      </c>
      <c r="O935" s="157"/>
      <c r="P935" s="19" t="str">
        <f t="shared" si="523"/>
        <v/>
      </c>
      <c r="Q935" s="19" t="str">
        <f t="shared" si="524"/>
        <v/>
      </c>
      <c r="R935" s="22"/>
      <c r="S935" s="33"/>
      <c r="T935" s="35" t="str">
        <f>IF(E935="","",Instructions!$B$5)</f>
        <v/>
      </c>
      <c r="U935" s="75" t="str">
        <f>IF(E935="","",Instructions!$C$5)</f>
        <v/>
      </c>
      <c r="V935" s="87" t="str">
        <f t="shared" si="525"/>
        <v/>
      </c>
      <c r="W935" s="72" t="str">
        <f>IF(E935="","",VLOOKUP(D935,Supervisors!$B$9:$F$32,5,FALSE))</f>
        <v/>
      </c>
      <c r="X935" s="72" t="str">
        <f>IF(E935="","",VLOOKUP(D935,Supervisors!$B$9:$G$32,6,FALSE))</f>
        <v/>
      </c>
      <c r="Y935" s="20" t="str">
        <f t="shared" si="526"/>
        <v/>
      </c>
      <c r="Z935" s="20" t="str">
        <f t="shared" si="527"/>
        <v/>
      </c>
      <c r="AA935" s="20" t="str">
        <f t="shared" si="528"/>
        <v/>
      </c>
      <c r="AB935" s="20" t="str">
        <f t="shared" si="529"/>
        <v/>
      </c>
      <c r="AC935" s="20" t="str">
        <f t="shared" si="530"/>
        <v/>
      </c>
      <c r="AD935" s="20" t="str">
        <f t="shared" si="531"/>
        <v/>
      </c>
      <c r="AE935" s="20" t="str">
        <f>IF(E935="","",SUM( INDEX( $H$9, 1) : H935))</f>
        <v/>
      </c>
      <c r="AF935" s="20" t="str">
        <f t="shared" si="532"/>
        <v/>
      </c>
      <c r="AG935" s="20" t="str">
        <f>IF(E935="","",SUM($AF$9:AF935))</f>
        <v/>
      </c>
      <c r="AH935" s="43" t="str">
        <f t="shared" si="533"/>
        <v/>
      </c>
      <c r="AI935" s="20" t="str">
        <f t="shared" si="534"/>
        <v/>
      </c>
      <c r="AJ935" s="20" t="str">
        <f t="shared" si="535"/>
        <v/>
      </c>
      <c r="AK935" s="20" t="str">
        <f t="shared" si="536"/>
        <v/>
      </c>
      <c r="AL935" s="20" t="str">
        <f>IF(E935="","",SUM( INDEX($I$9, 1) : I935))</f>
        <v/>
      </c>
      <c r="AM935" s="20" t="str">
        <f t="shared" si="537"/>
        <v/>
      </c>
      <c r="AN935" s="20" t="str">
        <f>IF(E935="","",SUM( INDEX($AM$9, 1) : AM935))</f>
        <v/>
      </c>
      <c r="AO935" s="43" t="str">
        <f t="shared" si="538"/>
        <v/>
      </c>
      <c r="AP935" s="43" t="str">
        <f t="shared" si="539"/>
        <v/>
      </c>
      <c r="AQ935" s="35" t="str">
        <f t="shared" si="540"/>
        <v/>
      </c>
      <c r="AR935" s="35" t="str">
        <f t="shared" si="541"/>
        <v/>
      </c>
      <c r="AS935" s="35" t="str">
        <f t="shared" si="542"/>
        <v/>
      </c>
      <c r="AT935" s="35" t="str">
        <f t="shared" si="543"/>
        <v/>
      </c>
      <c r="AU935" s="35" t="str">
        <f t="shared" si="544"/>
        <v/>
      </c>
      <c r="AV935" s="35" t="str">
        <f t="shared" si="545"/>
        <v/>
      </c>
      <c r="AW935" s="58" t="str">
        <f t="shared" si="546"/>
        <v/>
      </c>
      <c r="AX935" s="62" t="str">
        <f t="shared" si="547"/>
        <v/>
      </c>
      <c r="AY935" s="62" t="str">
        <f t="shared" si="548"/>
        <v/>
      </c>
      <c r="AZ935" s="62" t="str">
        <f t="shared" si="549"/>
        <v/>
      </c>
      <c r="BA935" s="62" t="str">
        <f t="shared" si="550"/>
        <v/>
      </c>
      <c r="BB935" s="62" t="str">
        <f t="shared" si="551"/>
        <v/>
      </c>
      <c r="BC935" s="62" t="str">
        <f t="shared" si="552"/>
        <v/>
      </c>
      <c r="BD935" s="69" t="str">
        <f t="shared" si="553"/>
        <v/>
      </c>
      <c r="BE935" s="69" t="str">
        <f t="shared" si="554"/>
        <v/>
      </c>
      <c r="BF935" s="69" t="str">
        <f>IF(Z935=Z936,"",SUM(AW$9:AW935)-SUM(BF$9:BF934))</f>
        <v/>
      </c>
      <c r="BG935" s="12">
        <f t="shared" si="556"/>
        <v>927</v>
      </c>
    </row>
    <row r="936" spans="1:59" ht="20.100000000000001" customHeight="1">
      <c r="A936" s="13">
        <f t="shared" si="555"/>
        <v>928</v>
      </c>
      <c r="B936" s="153"/>
      <c r="C936" s="33"/>
      <c r="D936" s="33"/>
      <c r="E936" s="154"/>
      <c r="F936" s="155"/>
      <c r="G936" s="156"/>
      <c r="H936" s="19" t="str">
        <f t="shared" si="520"/>
        <v/>
      </c>
      <c r="I936" s="157"/>
      <c r="J936" s="19" t="str">
        <f t="shared" si="521"/>
        <v/>
      </c>
      <c r="K936" s="33"/>
      <c r="L936" s="34"/>
      <c r="M936" s="34"/>
      <c r="N936" s="19" t="str">
        <f t="shared" si="522"/>
        <v/>
      </c>
      <c r="O936" s="157"/>
      <c r="P936" s="19" t="str">
        <f t="shared" si="523"/>
        <v/>
      </c>
      <c r="Q936" s="19" t="str">
        <f t="shared" si="524"/>
        <v/>
      </c>
      <c r="R936" s="22"/>
      <c r="S936" s="33"/>
      <c r="T936" s="35" t="str">
        <f>IF(E936="","",Instructions!$B$5)</f>
        <v/>
      </c>
      <c r="U936" s="75" t="str">
        <f>IF(E936="","",Instructions!$C$5)</f>
        <v/>
      </c>
      <c r="V936" s="87" t="str">
        <f t="shared" si="525"/>
        <v/>
      </c>
      <c r="W936" s="72" t="str">
        <f>IF(E936="","",VLOOKUP(D936,Supervisors!$B$9:$F$32,5,FALSE))</f>
        <v/>
      </c>
      <c r="X936" s="72" t="str">
        <f>IF(E936="","",VLOOKUP(D936,Supervisors!$B$9:$G$32,6,FALSE))</f>
        <v/>
      </c>
      <c r="Y936" s="20" t="str">
        <f t="shared" si="526"/>
        <v/>
      </c>
      <c r="Z936" s="20" t="str">
        <f t="shared" si="527"/>
        <v/>
      </c>
      <c r="AA936" s="20" t="str">
        <f t="shared" si="528"/>
        <v/>
      </c>
      <c r="AB936" s="20" t="str">
        <f t="shared" si="529"/>
        <v/>
      </c>
      <c r="AC936" s="20" t="str">
        <f t="shared" si="530"/>
        <v/>
      </c>
      <c r="AD936" s="20" t="str">
        <f t="shared" si="531"/>
        <v/>
      </c>
      <c r="AE936" s="20" t="str">
        <f>IF(E936="","",SUM( INDEX( $H$9, 1) : H936))</f>
        <v/>
      </c>
      <c r="AF936" s="20" t="str">
        <f t="shared" si="532"/>
        <v/>
      </c>
      <c r="AG936" s="20" t="str">
        <f>IF(E936="","",SUM($AF$9:AF936))</f>
        <v/>
      </c>
      <c r="AH936" s="43" t="str">
        <f t="shared" si="533"/>
        <v/>
      </c>
      <c r="AI936" s="20" t="str">
        <f t="shared" si="534"/>
        <v/>
      </c>
      <c r="AJ936" s="20" t="str">
        <f t="shared" si="535"/>
        <v/>
      </c>
      <c r="AK936" s="20" t="str">
        <f t="shared" si="536"/>
        <v/>
      </c>
      <c r="AL936" s="20" t="str">
        <f>IF(E936="","",SUM( INDEX($I$9, 1) : I936))</f>
        <v/>
      </c>
      <c r="AM936" s="20" t="str">
        <f t="shared" si="537"/>
        <v/>
      </c>
      <c r="AN936" s="20" t="str">
        <f>IF(E936="","",SUM( INDEX($AM$9, 1) : AM936))</f>
        <v/>
      </c>
      <c r="AO936" s="43" t="str">
        <f t="shared" si="538"/>
        <v/>
      </c>
      <c r="AP936" s="43" t="str">
        <f t="shared" si="539"/>
        <v/>
      </c>
      <c r="AQ936" s="35" t="str">
        <f t="shared" si="540"/>
        <v/>
      </c>
      <c r="AR936" s="35" t="str">
        <f t="shared" si="541"/>
        <v/>
      </c>
      <c r="AS936" s="35" t="str">
        <f t="shared" si="542"/>
        <v/>
      </c>
      <c r="AT936" s="35" t="str">
        <f t="shared" si="543"/>
        <v/>
      </c>
      <c r="AU936" s="35" t="str">
        <f t="shared" si="544"/>
        <v/>
      </c>
      <c r="AV936" s="35" t="str">
        <f t="shared" si="545"/>
        <v/>
      </c>
      <c r="AW936" s="58" t="str">
        <f t="shared" si="546"/>
        <v/>
      </c>
      <c r="AX936" s="62" t="str">
        <f t="shared" si="547"/>
        <v/>
      </c>
      <c r="AY936" s="62" t="str">
        <f t="shared" si="548"/>
        <v/>
      </c>
      <c r="AZ936" s="62" t="str">
        <f t="shared" si="549"/>
        <v/>
      </c>
      <c r="BA936" s="62" t="str">
        <f t="shared" si="550"/>
        <v/>
      </c>
      <c r="BB936" s="62" t="str">
        <f t="shared" si="551"/>
        <v/>
      </c>
      <c r="BC936" s="62" t="str">
        <f t="shared" si="552"/>
        <v/>
      </c>
      <c r="BD936" s="69" t="str">
        <f t="shared" si="553"/>
        <v/>
      </c>
      <c r="BE936" s="69" t="str">
        <f t="shared" si="554"/>
        <v/>
      </c>
      <c r="BF936" s="69" t="str">
        <f>IF(Z936=Z937,"",SUM(AW$9:AW936)-SUM(BF$9:BF935))</f>
        <v/>
      </c>
      <c r="BG936" s="12">
        <f t="shared" si="556"/>
        <v>928</v>
      </c>
    </row>
    <row r="937" spans="1:59" ht="20.100000000000001" customHeight="1">
      <c r="A937" s="13">
        <f t="shared" si="555"/>
        <v>929</v>
      </c>
      <c r="B937" s="153"/>
      <c r="C937" s="33"/>
      <c r="D937" s="33"/>
      <c r="E937" s="154"/>
      <c r="F937" s="155"/>
      <c r="G937" s="156"/>
      <c r="H937" s="19" t="str">
        <f t="shared" si="520"/>
        <v/>
      </c>
      <c r="I937" s="157"/>
      <c r="J937" s="19" t="str">
        <f t="shared" si="521"/>
        <v/>
      </c>
      <c r="K937" s="33"/>
      <c r="L937" s="34"/>
      <c r="M937" s="34"/>
      <c r="N937" s="19" t="str">
        <f t="shared" si="522"/>
        <v/>
      </c>
      <c r="O937" s="157"/>
      <c r="P937" s="19" t="str">
        <f t="shared" si="523"/>
        <v/>
      </c>
      <c r="Q937" s="19" t="str">
        <f t="shared" si="524"/>
        <v/>
      </c>
      <c r="R937" s="22"/>
      <c r="S937" s="33"/>
      <c r="T937" s="35" t="str">
        <f>IF(E937="","",Instructions!$B$5)</f>
        <v/>
      </c>
      <c r="U937" s="75" t="str">
        <f>IF(E937="","",Instructions!$C$5)</f>
        <v/>
      </c>
      <c r="V937" s="87" t="str">
        <f t="shared" si="525"/>
        <v/>
      </c>
      <c r="W937" s="72" t="str">
        <f>IF(E937="","",VLOOKUP(D937,Supervisors!$B$9:$F$32,5,FALSE))</f>
        <v/>
      </c>
      <c r="X937" s="72" t="str">
        <f>IF(E937="","",VLOOKUP(D937,Supervisors!$B$9:$G$32,6,FALSE))</f>
        <v/>
      </c>
      <c r="Y937" s="20" t="str">
        <f t="shared" si="526"/>
        <v/>
      </c>
      <c r="Z937" s="20" t="str">
        <f t="shared" si="527"/>
        <v/>
      </c>
      <c r="AA937" s="20" t="str">
        <f t="shared" si="528"/>
        <v/>
      </c>
      <c r="AB937" s="20" t="str">
        <f t="shared" si="529"/>
        <v/>
      </c>
      <c r="AC937" s="20" t="str">
        <f t="shared" si="530"/>
        <v/>
      </c>
      <c r="AD937" s="20" t="str">
        <f t="shared" si="531"/>
        <v/>
      </c>
      <c r="AE937" s="20" t="str">
        <f>IF(E937="","",SUM( INDEX( $H$9, 1) : H937))</f>
        <v/>
      </c>
      <c r="AF937" s="20" t="str">
        <f t="shared" si="532"/>
        <v/>
      </c>
      <c r="AG937" s="20" t="str">
        <f>IF(E937="","",SUM($AF$9:AF937))</f>
        <v/>
      </c>
      <c r="AH937" s="43" t="str">
        <f t="shared" si="533"/>
        <v/>
      </c>
      <c r="AI937" s="20" t="str">
        <f t="shared" si="534"/>
        <v/>
      </c>
      <c r="AJ937" s="20" t="str">
        <f t="shared" si="535"/>
        <v/>
      </c>
      <c r="AK937" s="20" t="str">
        <f t="shared" si="536"/>
        <v/>
      </c>
      <c r="AL937" s="20" t="str">
        <f>IF(E937="","",SUM( INDEX($I$9, 1) : I937))</f>
        <v/>
      </c>
      <c r="AM937" s="20" t="str">
        <f t="shared" si="537"/>
        <v/>
      </c>
      <c r="AN937" s="20" t="str">
        <f>IF(E937="","",SUM( INDEX($AM$9, 1) : AM937))</f>
        <v/>
      </c>
      <c r="AO937" s="43" t="str">
        <f t="shared" si="538"/>
        <v/>
      </c>
      <c r="AP937" s="43" t="str">
        <f t="shared" si="539"/>
        <v/>
      </c>
      <c r="AQ937" s="35" t="str">
        <f t="shared" si="540"/>
        <v/>
      </c>
      <c r="AR937" s="35" t="str">
        <f t="shared" si="541"/>
        <v/>
      </c>
      <c r="AS937" s="35" t="str">
        <f t="shared" si="542"/>
        <v/>
      </c>
      <c r="AT937" s="35" t="str">
        <f t="shared" si="543"/>
        <v/>
      </c>
      <c r="AU937" s="35" t="str">
        <f t="shared" si="544"/>
        <v/>
      </c>
      <c r="AV937" s="35" t="str">
        <f t="shared" si="545"/>
        <v/>
      </c>
      <c r="AW937" s="58" t="str">
        <f t="shared" si="546"/>
        <v/>
      </c>
      <c r="AX937" s="62" t="str">
        <f t="shared" si="547"/>
        <v/>
      </c>
      <c r="AY937" s="62" t="str">
        <f t="shared" si="548"/>
        <v/>
      </c>
      <c r="AZ937" s="62" t="str">
        <f t="shared" si="549"/>
        <v/>
      </c>
      <c r="BA937" s="62" t="str">
        <f t="shared" si="550"/>
        <v/>
      </c>
      <c r="BB937" s="62" t="str">
        <f t="shared" si="551"/>
        <v/>
      </c>
      <c r="BC937" s="62" t="str">
        <f t="shared" si="552"/>
        <v/>
      </c>
      <c r="BD937" s="69" t="str">
        <f t="shared" si="553"/>
        <v/>
      </c>
      <c r="BE937" s="69" t="str">
        <f t="shared" si="554"/>
        <v/>
      </c>
      <c r="BF937" s="69" t="str">
        <f>IF(Z937=Z938,"",SUM(AW$9:AW937)-SUM(BF$9:BF936))</f>
        <v/>
      </c>
      <c r="BG937" s="12">
        <f t="shared" si="556"/>
        <v>929</v>
      </c>
    </row>
    <row r="938" spans="1:59" ht="20.100000000000001" customHeight="1">
      <c r="A938" s="13">
        <f t="shared" si="555"/>
        <v>930</v>
      </c>
      <c r="B938" s="153"/>
      <c r="C938" s="33"/>
      <c r="D938" s="33"/>
      <c r="E938" s="154"/>
      <c r="F938" s="155"/>
      <c r="G938" s="156"/>
      <c r="H938" s="19" t="str">
        <f t="shared" si="520"/>
        <v/>
      </c>
      <c r="I938" s="157"/>
      <c r="J938" s="19" t="str">
        <f t="shared" si="521"/>
        <v/>
      </c>
      <c r="K938" s="33"/>
      <c r="L938" s="34"/>
      <c r="M938" s="34"/>
      <c r="N938" s="19" t="str">
        <f t="shared" si="522"/>
        <v/>
      </c>
      <c r="O938" s="157"/>
      <c r="P938" s="19" t="str">
        <f t="shared" si="523"/>
        <v/>
      </c>
      <c r="Q938" s="19" t="str">
        <f t="shared" si="524"/>
        <v/>
      </c>
      <c r="R938" s="22"/>
      <c r="S938" s="33"/>
      <c r="T938" s="35" t="str">
        <f>IF(E938="","",Instructions!$B$5)</f>
        <v/>
      </c>
      <c r="U938" s="75" t="str">
        <f>IF(E938="","",Instructions!$C$5)</f>
        <v/>
      </c>
      <c r="V938" s="87" t="str">
        <f t="shared" si="525"/>
        <v/>
      </c>
      <c r="W938" s="72" t="str">
        <f>IF(E938="","",VLOOKUP(D938,Supervisors!$B$9:$F$32,5,FALSE))</f>
        <v/>
      </c>
      <c r="X938" s="72" t="str">
        <f>IF(E938="","",VLOOKUP(D938,Supervisors!$B$9:$G$32,6,FALSE))</f>
        <v/>
      </c>
      <c r="Y938" s="20" t="str">
        <f t="shared" si="526"/>
        <v/>
      </c>
      <c r="Z938" s="20" t="str">
        <f t="shared" si="527"/>
        <v/>
      </c>
      <c r="AA938" s="20" t="str">
        <f t="shared" si="528"/>
        <v/>
      </c>
      <c r="AB938" s="20" t="str">
        <f t="shared" si="529"/>
        <v/>
      </c>
      <c r="AC938" s="20" t="str">
        <f t="shared" si="530"/>
        <v/>
      </c>
      <c r="AD938" s="20" t="str">
        <f t="shared" si="531"/>
        <v/>
      </c>
      <c r="AE938" s="20" t="str">
        <f>IF(E938="","",SUM( INDEX( $H$9, 1) : H938))</f>
        <v/>
      </c>
      <c r="AF938" s="20" t="str">
        <f t="shared" si="532"/>
        <v/>
      </c>
      <c r="AG938" s="20" t="str">
        <f>IF(E938="","",SUM($AF$9:AF938))</f>
        <v/>
      </c>
      <c r="AH938" s="43" t="str">
        <f t="shared" si="533"/>
        <v/>
      </c>
      <c r="AI938" s="20" t="str">
        <f t="shared" si="534"/>
        <v/>
      </c>
      <c r="AJ938" s="20" t="str">
        <f t="shared" si="535"/>
        <v/>
      </c>
      <c r="AK938" s="20" t="str">
        <f t="shared" si="536"/>
        <v/>
      </c>
      <c r="AL938" s="20" t="str">
        <f>IF(E938="","",SUM( INDEX($I$9, 1) : I938))</f>
        <v/>
      </c>
      <c r="AM938" s="20" t="str">
        <f t="shared" si="537"/>
        <v/>
      </c>
      <c r="AN938" s="20" t="str">
        <f>IF(E938="","",SUM( INDEX($AM$9, 1) : AM938))</f>
        <v/>
      </c>
      <c r="AO938" s="43" t="str">
        <f t="shared" si="538"/>
        <v/>
      </c>
      <c r="AP938" s="43" t="str">
        <f t="shared" si="539"/>
        <v/>
      </c>
      <c r="AQ938" s="35" t="str">
        <f t="shared" si="540"/>
        <v/>
      </c>
      <c r="AR938" s="35" t="str">
        <f t="shared" si="541"/>
        <v/>
      </c>
      <c r="AS938" s="35" t="str">
        <f t="shared" si="542"/>
        <v/>
      </c>
      <c r="AT938" s="35" t="str">
        <f t="shared" si="543"/>
        <v/>
      </c>
      <c r="AU938" s="35" t="str">
        <f t="shared" si="544"/>
        <v/>
      </c>
      <c r="AV938" s="35" t="str">
        <f t="shared" si="545"/>
        <v/>
      </c>
      <c r="AW938" s="58" t="str">
        <f t="shared" si="546"/>
        <v/>
      </c>
      <c r="AX938" s="62" t="str">
        <f t="shared" si="547"/>
        <v/>
      </c>
      <c r="AY938" s="62" t="str">
        <f t="shared" si="548"/>
        <v/>
      </c>
      <c r="AZ938" s="62" t="str">
        <f t="shared" si="549"/>
        <v/>
      </c>
      <c r="BA938" s="62" t="str">
        <f t="shared" si="550"/>
        <v/>
      </c>
      <c r="BB938" s="62" t="str">
        <f t="shared" si="551"/>
        <v/>
      </c>
      <c r="BC938" s="62" t="str">
        <f t="shared" si="552"/>
        <v/>
      </c>
      <c r="BD938" s="69" t="str">
        <f t="shared" si="553"/>
        <v/>
      </c>
      <c r="BE938" s="69" t="str">
        <f t="shared" si="554"/>
        <v/>
      </c>
      <c r="BF938" s="69" t="str">
        <f>IF(Z938=Z939,"",SUM(AW$9:AW938)-SUM(BF$9:BF937))</f>
        <v/>
      </c>
      <c r="BG938" s="12">
        <f t="shared" si="556"/>
        <v>930</v>
      </c>
    </row>
    <row r="939" spans="1:59" ht="20.100000000000001" customHeight="1">
      <c r="A939" s="13">
        <f t="shared" si="555"/>
        <v>931</v>
      </c>
      <c r="B939" s="153"/>
      <c r="C939" s="33"/>
      <c r="D939" s="33"/>
      <c r="E939" s="154"/>
      <c r="F939" s="155"/>
      <c r="G939" s="156"/>
      <c r="H939" s="19" t="str">
        <f t="shared" si="520"/>
        <v/>
      </c>
      <c r="I939" s="157"/>
      <c r="J939" s="19" t="str">
        <f t="shared" si="521"/>
        <v/>
      </c>
      <c r="K939" s="33"/>
      <c r="L939" s="34"/>
      <c r="M939" s="34"/>
      <c r="N939" s="19" t="str">
        <f t="shared" si="522"/>
        <v/>
      </c>
      <c r="O939" s="157"/>
      <c r="P939" s="19" t="str">
        <f t="shared" si="523"/>
        <v/>
      </c>
      <c r="Q939" s="19" t="str">
        <f t="shared" si="524"/>
        <v/>
      </c>
      <c r="R939" s="22"/>
      <c r="S939" s="33"/>
      <c r="T939" s="35" t="str">
        <f>IF(E939="","",Instructions!$B$5)</f>
        <v/>
      </c>
      <c r="U939" s="75" t="str">
        <f>IF(E939="","",Instructions!$C$5)</f>
        <v/>
      </c>
      <c r="V939" s="87" t="str">
        <f t="shared" si="525"/>
        <v/>
      </c>
      <c r="W939" s="72" t="str">
        <f>IF(E939="","",VLOOKUP(D939,Supervisors!$B$9:$F$32,5,FALSE))</f>
        <v/>
      </c>
      <c r="X939" s="72" t="str">
        <f>IF(E939="","",VLOOKUP(D939,Supervisors!$B$9:$G$32,6,FALSE))</f>
        <v/>
      </c>
      <c r="Y939" s="20" t="str">
        <f t="shared" si="526"/>
        <v/>
      </c>
      <c r="Z939" s="20" t="str">
        <f t="shared" si="527"/>
        <v/>
      </c>
      <c r="AA939" s="20" t="str">
        <f t="shared" si="528"/>
        <v/>
      </c>
      <c r="AB939" s="20" t="str">
        <f t="shared" si="529"/>
        <v/>
      </c>
      <c r="AC939" s="20" t="str">
        <f t="shared" si="530"/>
        <v/>
      </c>
      <c r="AD939" s="20" t="str">
        <f t="shared" si="531"/>
        <v/>
      </c>
      <c r="AE939" s="20" t="str">
        <f>IF(E939="","",SUM( INDEX( $H$9, 1) : H939))</f>
        <v/>
      </c>
      <c r="AF939" s="20" t="str">
        <f t="shared" si="532"/>
        <v/>
      </c>
      <c r="AG939" s="20" t="str">
        <f>IF(E939="","",SUM($AF$9:AF939))</f>
        <v/>
      </c>
      <c r="AH939" s="43" t="str">
        <f t="shared" si="533"/>
        <v/>
      </c>
      <c r="AI939" s="20" t="str">
        <f t="shared" si="534"/>
        <v/>
      </c>
      <c r="AJ939" s="20" t="str">
        <f t="shared" si="535"/>
        <v/>
      </c>
      <c r="AK939" s="20" t="str">
        <f t="shared" si="536"/>
        <v/>
      </c>
      <c r="AL939" s="20" t="str">
        <f>IF(E939="","",SUM( INDEX($I$9, 1) : I939))</f>
        <v/>
      </c>
      <c r="AM939" s="20" t="str">
        <f t="shared" si="537"/>
        <v/>
      </c>
      <c r="AN939" s="20" t="str">
        <f>IF(E939="","",SUM( INDEX($AM$9, 1) : AM939))</f>
        <v/>
      </c>
      <c r="AO939" s="43" t="str">
        <f t="shared" si="538"/>
        <v/>
      </c>
      <c r="AP939" s="43" t="str">
        <f t="shared" si="539"/>
        <v/>
      </c>
      <c r="AQ939" s="35" t="str">
        <f t="shared" si="540"/>
        <v/>
      </c>
      <c r="AR939" s="35" t="str">
        <f t="shared" si="541"/>
        <v/>
      </c>
      <c r="AS939" s="35" t="str">
        <f t="shared" si="542"/>
        <v/>
      </c>
      <c r="AT939" s="35" t="str">
        <f t="shared" si="543"/>
        <v/>
      </c>
      <c r="AU939" s="35" t="str">
        <f t="shared" si="544"/>
        <v/>
      </c>
      <c r="AV939" s="35" t="str">
        <f t="shared" si="545"/>
        <v/>
      </c>
      <c r="AW939" s="58" t="str">
        <f t="shared" si="546"/>
        <v/>
      </c>
      <c r="AX939" s="62" t="str">
        <f t="shared" si="547"/>
        <v/>
      </c>
      <c r="AY939" s="62" t="str">
        <f t="shared" si="548"/>
        <v/>
      </c>
      <c r="AZ939" s="62" t="str">
        <f t="shared" si="549"/>
        <v/>
      </c>
      <c r="BA939" s="62" t="str">
        <f t="shared" si="550"/>
        <v/>
      </c>
      <c r="BB939" s="62" t="str">
        <f t="shared" si="551"/>
        <v/>
      </c>
      <c r="BC939" s="62" t="str">
        <f t="shared" si="552"/>
        <v/>
      </c>
      <c r="BD939" s="69" t="str">
        <f t="shared" si="553"/>
        <v/>
      </c>
      <c r="BE939" s="69" t="str">
        <f t="shared" si="554"/>
        <v/>
      </c>
      <c r="BF939" s="69" t="str">
        <f>IF(Z939=Z940,"",SUM(AW$9:AW939)-SUM(BF$9:BF938))</f>
        <v/>
      </c>
      <c r="BG939" s="12">
        <f t="shared" si="556"/>
        <v>931</v>
      </c>
    </row>
    <row r="940" spans="1:59" ht="20.100000000000001" customHeight="1">
      <c r="A940" s="13">
        <f t="shared" si="555"/>
        <v>932</v>
      </c>
      <c r="B940" s="153"/>
      <c r="C940" s="33"/>
      <c r="D940" s="33"/>
      <c r="E940" s="154"/>
      <c r="F940" s="155"/>
      <c r="G940" s="156"/>
      <c r="H940" s="19" t="str">
        <f t="shared" si="520"/>
        <v/>
      </c>
      <c r="I940" s="157"/>
      <c r="J940" s="19" t="str">
        <f t="shared" si="521"/>
        <v/>
      </c>
      <c r="K940" s="33"/>
      <c r="L940" s="34"/>
      <c r="M940" s="34"/>
      <c r="N940" s="19" t="str">
        <f t="shared" si="522"/>
        <v/>
      </c>
      <c r="O940" s="157"/>
      <c r="P940" s="19" t="str">
        <f t="shared" si="523"/>
        <v/>
      </c>
      <c r="Q940" s="19" t="str">
        <f t="shared" si="524"/>
        <v/>
      </c>
      <c r="R940" s="22"/>
      <c r="S940" s="33"/>
      <c r="T940" s="35" t="str">
        <f>IF(E940="","",Instructions!$B$5)</f>
        <v/>
      </c>
      <c r="U940" s="75" t="str">
        <f>IF(E940="","",Instructions!$C$5)</f>
        <v/>
      </c>
      <c r="V940" s="87" t="str">
        <f t="shared" si="525"/>
        <v/>
      </c>
      <c r="W940" s="72" t="str">
        <f>IF(E940="","",VLOOKUP(D940,Supervisors!$B$9:$F$32,5,FALSE))</f>
        <v/>
      </c>
      <c r="X940" s="72" t="str">
        <f>IF(E940="","",VLOOKUP(D940,Supervisors!$B$9:$G$32,6,FALSE))</f>
        <v/>
      </c>
      <c r="Y940" s="20" t="str">
        <f t="shared" si="526"/>
        <v/>
      </c>
      <c r="Z940" s="20" t="str">
        <f t="shared" si="527"/>
        <v/>
      </c>
      <c r="AA940" s="20" t="str">
        <f t="shared" si="528"/>
        <v/>
      </c>
      <c r="AB940" s="20" t="str">
        <f t="shared" si="529"/>
        <v/>
      </c>
      <c r="AC940" s="20" t="str">
        <f t="shared" si="530"/>
        <v/>
      </c>
      <c r="AD940" s="20" t="str">
        <f t="shared" si="531"/>
        <v/>
      </c>
      <c r="AE940" s="20" t="str">
        <f>IF(E940="","",SUM( INDEX( $H$9, 1) : H940))</f>
        <v/>
      </c>
      <c r="AF940" s="20" t="str">
        <f t="shared" si="532"/>
        <v/>
      </c>
      <c r="AG940" s="20" t="str">
        <f>IF(E940="","",SUM($AF$9:AF940))</f>
        <v/>
      </c>
      <c r="AH940" s="43" t="str">
        <f t="shared" si="533"/>
        <v/>
      </c>
      <c r="AI940" s="20" t="str">
        <f t="shared" si="534"/>
        <v/>
      </c>
      <c r="AJ940" s="20" t="str">
        <f t="shared" si="535"/>
        <v/>
      </c>
      <c r="AK940" s="20" t="str">
        <f t="shared" si="536"/>
        <v/>
      </c>
      <c r="AL940" s="20" t="str">
        <f>IF(E940="","",SUM( INDEX($I$9, 1) : I940))</f>
        <v/>
      </c>
      <c r="AM940" s="20" t="str">
        <f t="shared" si="537"/>
        <v/>
      </c>
      <c r="AN940" s="20" t="str">
        <f>IF(E940="","",SUM( INDEX($AM$9, 1) : AM940))</f>
        <v/>
      </c>
      <c r="AO940" s="43" t="str">
        <f t="shared" si="538"/>
        <v/>
      </c>
      <c r="AP940" s="43" t="str">
        <f t="shared" si="539"/>
        <v/>
      </c>
      <c r="AQ940" s="35" t="str">
        <f t="shared" si="540"/>
        <v/>
      </c>
      <c r="AR940" s="35" t="str">
        <f t="shared" si="541"/>
        <v/>
      </c>
      <c r="AS940" s="35" t="str">
        <f t="shared" si="542"/>
        <v/>
      </c>
      <c r="AT940" s="35" t="str">
        <f t="shared" si="543"/>
        <v/>
      </c>
      <c r="AU940" s="35" t="str">
        <f t="shared" si="544"/>
        <v/>
      </c>
      <c r="AV940" s="35" t="str">
        <f t="shared" si="545"/>
        <v/>
      </c>
      <c r="AW940" s="58" t="str">
        <f t="shared" si="546"/>
        <v/>
      </c>
      <c r="AX940" s="62" t="str">
        <f t="shared" si="547"/>
        <v/>
      </c>
      <c r="AY940" s="62" t="str">
        <f t="shared" si="548"/>
        <v/>
      </c>
      <c r="AZ940" s="62" t="str">
        <f t="shared" si="549"/>
        <v/>
      </c>
      <c r="BA940" s="62" t="str">
        <f t="shared" si="550"/>
        <v/>
      </c>
      <c r="BB940" s="62" t="str">
        <f t="shared" si="551"/>
        <v/>
      </c>
      <c r="BC940" s="62" t="str">
        <f t="shared" si="552"/>
        <v/>
      </c>
      <c r="BD940" s="69" t="str">
        <f t="shared" si="553"/>
        <v/>
      </c>
      <c r="BE940" s="69" t="str">
        <f t="shared" si="554"/>
        <v/>
      </c>
      <c r="BF940" s="69" t="str">
        <f>IF(Z940=Z941,"",SUM(AW$9:AW940)-SUM(BF$9:BF939))</f>
        <v/>
      </c>
      <c r="BG940" s="12">
        <f t="shared" si="556"/>
        <v>932</v>
      </c>
    </row>
    <row r="941" spans="1:59" ht="20.100000000000001" customHeight="1">
      <c r="A941" s="13">
        <f t="shared" si="555"/>
        <v>933</v>
      </c>
      <c r="B941" s="153"/>
      <c r="C941" s="33"/>
      <c r="D941" s="33"/>
      <c r="E941" s="154"/>
      <c r="F941" s="155"/>
      <c r="G941" s="156"/>
      <c r="H941" s="19" t="str">
        <f t="shared" si="520"/>
        <v/>
      </c>
      <c r="I941" s="157"/>
      <c r="J941" s="19" t="str">
        <f t="shared" si="521"/>
        <v/>
      </c>
      <c r="K941" s="33"/>
      <c r="L941" s="34"/>
      <c r="M941" s="34"/>
      <c r="N941" s="19" t="str">
        <f t="shared" si="522"/>
        <v/>
      </c>
      <c r="O941" s="157"/>
      <c r="P941" s="19" t="str">
        <f t="shared" si="523"/>
        <v/>
      </c>
      <c r="Q941" s="19" t="str">
        <f t="shared" si="524"/>
        <v/>
      </c>
      <c r="R941" s="22"/>
      <c r="S941" s="33"/>
      <c r="T941" s="35" t="str">
        <f>IF(E941="","",Instructions!$B$5)</f>
        <v/>
      </c>
      <c r="U941" s="75" t="str">
        <f>IF(E941="","",Instructions!$C$5)</f>
        <v/>
      </c>
      <c r="V941" s="87" t="str">
        <f t="shared" si="525"/>
        <v/>
      </c>
      <c r="W941" s="72" t="str">
        <f>IF(E941="","",VLOOKUP(D941,Supervisors!$B$9:$F$32,5,FALSE))</f>
        <v/>
      </c>
      <c r="X941" s="72" t="str">
        <f>IF(E941="","",VLOOKUP(D941,Supervisors!$B$9:$G$32,6,FALSE))</f>
        <v/>
      </c>
      <c r="Y941" s="20" t="str">
        <f t="shared" si="526"/>
        <v/>
      </c>
      <c r="Z941" s="20" t="str">
        <f t="shared" si="527"/>
        <v/>
      </c>
      <c r="AA941" s="20" t="str">
        <f t="shared" si="528"/>
        <v/>
      </c>
      <c r="AB941" s="20" t="str">
        <f t="shared" si="529"/>
        <v/>
      </c>
      <c r="AC941" s="20" t="str">
        <f t="shared" si="530"/>
        <v/>
      </c>
      <c r="AD941" s="20" t="str">
        <f t="shared" si="531"/>
        <v/>
      </c>
      <c r="AE941" s="20" t="str">
        <f>IF(E941="","",SUM( INDEX( $H$9, 1) : H941))</f>
        <v/>
      </c>
      <c r="AF941" s="20" t="str">
        <f t="shared" si="532"/>
        <v/>
      </c>
      <c r="AG941" s="20" t="str">
        <f>IF(E941="","",SUM($AF$9:AF941))</f>
        <v/>
      </c>
      <c r="AH941" s="43" t="str">
        <f t="shared" si="533"/>
        <v/>
      </c>
      <c r="AI941" s="20" t="str">
        <f t="shared" si="534"/>
        <v/>
      </c>
      <c r="AJ941" s="20" t="str">
        <f t="shared" si="535"/>
        <v/>
      </c>
      <c r="AK941" s="20" t="str">
        <f t="shared" si="536"/>
        <v/>
      </c>
      <c r="AL941" s="20" t="str">
        <f>IF(E941="","",SUM( INDEX($I$9, 1) : I941))</f>
        <v/>
      </c>
      <c r="AM941" s="20" t="str">
        <f t="shared" si="537"/>
        <v/>
      </c>
      <c r="AN941" s="20" t="str">
        <f>IF(E941="","",SUM( INDEX($AM$9, 1) : AM941))</f>
        <v/>
      </c>
      <c r="AO941" s="43" t="str">
        <f t="shared" si="538"/>
        <v/>
      </c>
      <c r="AP941" s="43" t="str">
        <f t="shared" si="539"/>
        <v/>
      </c>
      <c r="AQ941" s="35" t="str">
        <f t="shared" si="540"/>
        <v/>
      </c>
      <c r="AR941" s="35" t="str">
        <f t="shared" si="541"/>
        <v/>
      </c>
      <c r="AS941" s="35" t="str">
        <f t="shared" si="542"/>
        <v/>
      </c>
      <c r="AT941" s="35" t="str">
        <f t="shared" si="543"/>
        <v/>
      </c>
      <c r="AU941" s="35" t="str">
        <f t="shared" si="544"/>
        <v/>
      </c>
      <c r="AV941" s="35" t="str">
        <f t="shared" si="545"/>
        <v/>
      </c>
      <c r="AW941" s="58" t="str">
        <f t="shared" si="546"/>
        <v/>
      </c>
      <c r="AX941" s="62" t="str">
        <f t="shared" si="547"/>
        <v/>
      </c>
      <c r="AY941" s="62" t="str">
        <f t="shared" si="548"/>
        <v/>
      </c>
      <c r="AZ941" s="62" t="str">
        <f t="shared" si="549"/>
        <v/>
      </c>
      <c r="BA941" s="62" t="str">
        <f t="shared" si="550"/>
        <v/>
      </c>
      <c r="BB941" s="62" t="str">
        <f t="shared" si="551"/>
        <v/>
      </c>
      <c r="BC941" s="62" t="str">
        <f t="shared" si="552"/>
        <v/>
      </c>
      <c r="BD941" s="69" t="str">
        <f t="shared" si="553"/>
        <v/>
      </c>
      <c r="BE941" s="69" t="str">
        <f t="shared" si="554"/>
        <v/>
      </c>
      <c r="BF941" s="69" t="str">
        <f>IF(Z941=Z942,"",SUM(AW$9:AW941)-SUM(BF$9:BF940))</f>
        <v/>
      </c>
      <c r="BG941" s="12">
        <f t="shared" si="556"/>
        <v>933</v>
      </c>
    </row>
    <row r="942" spans="1:59" ht="20.100000000000001" customHeight="1">
      <c r="A942" s="13">
        <f t="shared" si="555"/>
        <v>934</v>
      </c>
      <c r="B942" s="153"/>
      <c r="C942" s="33"/>
      <c r="D942" s="33"/>
      <c r="E942" s="154"/>
      <c r="F942" s="155"/>
      <c r="G942" s="156"/>
      <c r="H942" s="19" t="str">
        <f t="shared" si="520"/>
        <v/>
      </c>
      <c r="I942" s="157"/>
      <c r="J942" s="19" t="str">
        <f t="shared" si="521"/>
        <v/>
      </c>
      <c r="K942" s="33"/>
      <c r="L942" s="34"/>
      <c r="M942" s="34"/>
      <c r="N942" s="19" t="str">
        <f t="shared" si="522"/>
        <v/>
      </c>
      <c r="O942" s="157"/>
      <c r="P942" s="19" t="str">
        <f t="shared" si="523"/>
        <v/>
      </c>
      <c r="Q942" s="19" t="str">
        <f t="shared" si="524"/>
        <v/>
      </c>
      <c r="R942" s="22"/>
      <c r="S942" s="33"/>
      <c r="T942" s="35" t="str">
        <f>IF(E942="","",Instructions!$B$5)</f>
        <v/>
      </c>
      <c r="U942" s="75" t="str">
        <f>IF(E942="","",Instructions!$C$5)</f>
        <v/>
      </c>
      <c r="V942" s="87" t="str">
        <f t="shared" si="525"/>
        <v/>
      </c>
      <c r="W942" s="72" t="str">
        <f>IF(E942="","",VLOOKUP(D942,Supervisors!$B$9:$F$32,5,FALSE))</f>
        <v/>
      </c>
      <c r="X942" s="72" t="str">
        <f>IF(E942="","",VLOOKUP(D942,Supervisors!$B$9:$G$32,6,FALSE))</f>
        <v/>
      </c>
      <c r="Y942" s="20" t="str">
        <f t="shared" si="526"/>
        <v/>
      </c>
      <c r="Z942" s="20" t="str">
        <f t="shared" si="527"/>
        <v/>
      </c>
      <c r="AA942" s="20" t="str">
        <f t="shared" si="528"/>
        <v/>
      </c>
      <c r="AB942" s="20" t="str">
        <f t="shared" si="529"/>
        <v/>
      </c>
      <c r="AC942" s="20" t="str">
        <f t="shared" si="530"/>
        <v/>
      </c>
      <c r="AD942" s="20" t="str">
        <f t="shared" si="531"/>
        <v/>
      </c>
      <c r="AE942" s="20" t="str">
        <f>IF(E942="","",SUM( INDEX( $H$9, 1) : H942))</f>
        <v/>
      </c>
      <c r="AF942" s="20" t="str">
        <f t="shared" si="532"/>
        <v/>
      </c>
      <c r="AG942" s="20" t="str">
        <f>IF(E942="","",SUM($AF$9:AF942))</f>
        <v/>
      </c>
      <c r="AH942" s="43" t="str">
        <f t="shared" si="533"/>
        <v/>
      </c>
      <c r="AI942" s="20" t="str">
        <f t="shared" si="534"/>
        <v/>
      </c>
      <c r="AJ942" s="20" t="str">
        <f t="shared" si="535"/>
        <v/>
      </c>
      <c r="AK942" s="20" t="str">
        <f t="shared" si="536"/>
        <v/>
      </c>
      <c r="AL942" s="20" t="str">
        <f>IF(E942="","",SUM( INDEX($I$9, 1) : I942))</f>
        <v/>
      </c>
      <c r="AM942" s="20" t="str">
        <f t="shared" si="537"/>
        <v/>
      </c>
      <c r="AN942" s="20" t="str">
        <f>IF(E942="","",SUM( INDEX($AM$9, 1) : AM942))</f>
        <v/>
      </c>
      <c r="AO942" s="43" t="str">
        <f t="shared" si="538"/>
        <v/>
      </c>
      <c r="AP942" s="43" t="str">
        <f t="shared" si="539"/>
        <v/>
      </c>
      <c r="AQ942" s="35" t="str">
        <f t="shared" si="540"/>
        <v/>
      </c>
      <c r="AR942" s="35" t="str">
        <f t="shared" si="541"/>
        <v/>
      </c>
      <c r="AS942" s="35" t="str">
        <f t="shared" si="542"/>
        <v/>
      </c>
      <c r="AT942" s="35" t="str">
        <f t="shared" si="543"/>
        <v/>
      </c>
      <c r="AU942" s="35" t="str">
        <f t="shared" si="544"/>
        <v/>
      </c>
      <c r="AV942" s="35" t="str">
        <f t="shared" si="545"/>
        <v/>
      </c>
      <c r="AW942" s="58" t="str">
        <f t="shared" si="546"/>
        <v/>
      </c>
      <c r="AX942" s="62" t="str">
        <f t="shared" si="547"/>
        <v/>
      </c>
      <c r="AY942" s="62" t="str">
        <f t="shared" si="548"/>
        <v/>
      </c>
      <c r="AZ942" s="62" t="str">
        <f t="shared" si="549"/>
        <v/>
      </c>
      <c r="BA942" s="62" t="str">
        <f t="shared" si="550"/>
        <v/>
      </c>
      <c r="BB942" s="62" t="str">
        <f t="shared" si="551"/>
        <v/>
      </c>
      <c r="BC942" s="62" t="str">
        <f t="shared" si="552"/>
        <v/>
      </c>
      <c r="BD942" s="69" t="str">
        <f t="shared" si="553"/>
        <v/>
      </c>
      <c r="BE942" s="69" t="str">
        <f t="shared" si="554"/>
        <v/>
      </c>
      <c r="BF942" s="69" t="str">
        <f>IF(Z942=Z943,"",SUM(AW$9:AW942)-SUM(BF$9:BF941))</f>
        <v/>
      </c>
      <c r="BG942" s="12">
        <f t="shared" si="556"/>
        <v>934</v>
      </c>
    </row>
    <row r="943" spans="1:59" ht="20.100000000000001" customHeight="1">
      <c r="A943" s="13">
        <f t="shared" si="555"/>
        <v>935</v>
      </c>
      <c r="B943" s="153"/>
      <c r="C943" s="33"/>
      <c r="D943" s="33"/>
      <c r="E943" s="154"/>
      <c r="F943" s="155"/>
      <c r="G943" s="156"/>
      <c r="H943" s="19" t="str">
        <f t="shared" si="520"/>
        <v/>
      </c>
      <c r="I943" s="157"/>
      <c r="J943" s="19" t="str">
        <f t="shared" si="521"/>
        <v/>
      </c>
      <c r="K943" s="33"/>
      <c r="L943" s="34"/>
      <c r="M943" s="34"/>
      <c r="N943" s="19" t="str">
        <f t="shared" si="522"/>
        <v/>
      </c>
      <c r="O943" s="157"/>
      <c r="P943" s="19" t="str">
        <f t="shared" si="523"/>
        <v/>
      </c>
      <c r="Q943" s="19" t="str">
        <f t="shared" si="524"/>
        <v/>
      </c>
      <c r="R943" s="22"/>
      <c r="S943" s="33"/>
      <c r="T943" s="35" t="str">
        <f>IF(E943="","",Instructions!$B$5)</f>
        <v/>
      </c>
      <c r="U943" s="75" t="str">
        <f>IF(E943="","",Instructions!$C$5)</f>
        <v/>
      </c>
      <c r="V943" s="87" t="str">
        <f t="shared" si="525"/>
        <v/>
      </c>
      <c r="W943" s="72" t="str">
        <f>IF(E943="","",VLOOKUP(D943,Supervisors!$B$9:$F$32,5,FALSE))</f>
        <v/>
      </c>
      <c r="X943" s="72" t="str">
        <f>IF(E943="","",VLOOKUP(D943,Supervisors!$B$9:$G$32,6,FALSE))</f>
        <v/>
      </c>
      <c r="Y943" s="20" t="str">
        <f t="shared" si="526"/>
        <v/>
      </c>
      <c r="Z943" s="20" t="str">
        <f t="shared" si="527"/>
        <v/>
      </c>
      <c r="AA943" s="20" t="str">
        <f t="shared" si="528"/>
        <v/>
      </c>
      <c r="AB943" s="20" t="str">
        <f t="shared" si="529"/>
        <v/>
      </c>
      <c r="AC943" s="20" t="str">
        <f t="shared" si="530"/>
        <v/>
      </c>
      <c r="AD943" s="20" t="str">
        <f t="shared" si="531"/>
        <v/>
      </c>
      <c r="AE943" s="20" t="str">
        <f>IF(E943="","",SUM( INDEX( $H$9, 1) : H943))</f>
        <v/>
      </c>
      <c r="AF943" s="20" t="str">
        <f t="shared" si="532"/>
        <v/>
      </c>
      <c r="AG943" s="20" t="str">
        <f>IF(E943="","",SUM($AF$9:AF943))</f>
        <v/>
      </c>
      <c r="AH943" s="43" t="str">
        <f t="shared" si="533"/>
        <v/>
      </c>
      <c r="AI943" s="20" t="str">
        <f t="shared" si="534"/>
        <v/>
      </c>
      <c r="AJ943" s="20" t="str">
        <f t="shared" si="535"/>
        <v/>
      </c>
      <c r="AK943" s="20" t="str">
        <f t="shared" si="536"/>
        <v/>
      </c>
      <c r="AL943" s="20" t="str">
        <f>IF(E943="","",SUM( INDEX($I$9, 1) : I943))</f>
        <v/>
      </c>
      <c r="AM943" s="20" t="str">
        <f t="shared" si="537"/>
        <v/>
      </c>
      <c r="AN943" s="20" t="str">
        <f>IF(E943="","",SUM( INDEX($AM$9, 1) : AM943))</f>
        <v/>
      </c>
      <c r="AO943" s="43" t="str">
        <f t="shared" si="538"/>
        <v/>
      </c>
      <c r="AP943" s="43" t="str">
        <f t="shared" si="539"/>
        <v/>
      </c>
      <c r="AQ943" s="35" t="str">
        <f t="shared" si="540"/>
        <v/>
      </c>
      <c r="AR943" s="35" t="str">
        <f t="shared" si="541"/>
        <v/>
      </c>
      <c r="AS943" s="35" t="str">
        <f t="shared" si="542"/>
        <v/>
      </c>
      <c r="AT943" s="35" t="str">
        <f t="shared" si="543"/>
        <v/>
      </c>
      <c r="AU943" s="35" t="str">
        <f t="shared" si="544"/>
        <v/>
      </c>
      <c r="AV943" s="35" t="str">
        <f t="shared" si="545"/>
        <v/>
      </c>
      <c r="AW943" s="58" t="str">
        <f t="shared" si="546"/>
        <v/>
      </c>
      <c r="AX943" s="62" t="str">
        <f t="shared" si="547"/>
        <v/>
      </c>
      <c r="AY943" s="62" t="str">
        <f t="shared" si="548"/>
        <v/>
      </c>
      <c r="AZ943" s="62" t="str">
        <f t="shared" si="549"/>
        <v/>
      </c>
      <c r="BA943" s="62" t="str">
        <f t="shared" si="550"/>
        <v/>
      </c>
      <c r="BB943" s="62" t="str">
        <f t="shared" si="551"/>
        <v/>
      </c>
      <c r="BC943" s="62" t="str">
        <f t="shared" si="552"/>
        <v/>
      </c>
      <c r="BD943" s="69" t="str">
        <f t="shared" si="553"/>
        <v/>
      </c>
      <c r="BE943" s="69" t="str">
        <f t="shared" si="554"/>
        <v/>
      </c>
      <c r="BF943" s="69" t="str">
        <f>IF(Z943=Z944,"",SUM(AW$9:AW943)-SUM(BF$9:BF942))</f>
        <v/>
      </c>
      <c r="BG943" s="12">
        <f t="shared" si="556"/>
        <v>935</v>
      </c>
    </row>
    <row r="944" spans="1:59" ht="20.100000000000001" customHeight="1">
      <c r="A944" s="13">
        <f t="shared" si="555"/>
        <v>936</v>
      </c>
      <c r="B944" s="153"/>
      <c r="C944" s="33"/>
      <c r="D944" s="33"/>
      <c r="E944" s="154"/>
      <c r="F944" s="155"/>
      <c r="G944" s="156"/>
      <c r="H944" s="19" t="str">
        <f t="shared" si="520"/>
        <v/>
      </c>
      <c r="I944" s="157"/>
      <c r="J944" s="19" t="str">
        <f t="shared" si="521"/>
        <v/>
      </c>
      <c r="K944" s="33"/>
      <c r="L944" s="34"/>
      <c r="M944" s="34"/>
      <c r="N944" s="19" t="str">
        <f t="shared" si="522"/>
        <v/>
      </c>
      <c r="O944" s="157"/>
      <c r="P944" s="19" t="str">
        <f t="shared" si="523"/>
        <v/>
      </c>
      <c r="Q944" s="19" t="str">
        <f t="shared" si="524"/>
        <v/>
      </c>
      <c r="R944" s="22"/>
      <c r="S944" s="33"/>
      <c r="T944" s="35" t="str">
        <f>IF(E944="","",Instructions!$B$5)</f>
        <v/>
      </c>
      <c r="U944" s="75" t="str">
        <f>IF(E944="","",Instructions!$C$5)</f>
        <v/>
      </c>
      <c r="V944" s="87" t="str">
        <f t="shared" si="525"/>
        <v/>
      </c>
      <c r="W944" s="72" t="str">
        <f>IF(E944="","",VLOOKUP(D944,Supervisors!$B$9:$F$32,5,FALSE))</f>
        <v/>
      </c>
      <c r="X944" s="72" t="str">
        <f>IF(E944="","",VLOOKUP(D944,Supervisors!$B$9:$G$32,6,FALSE))</f>
        <v/>
      </c>
      <c r="Y944" s="20" t="str">
        <f t="shared" si="526"/>
        <v/>
      </c>
      <c r="Z944" s="20" t="str">
        <f t="shared" si="527"/>
        <v/>
      </c>
      <c r="AA944" s="20" t="str">
        <f t="shared" si="528"/>
        <v/>
      </c>
      <c r="AB944" s="20" t="str">
        <f t="shared" si="529"/>
        <v/>
      </c>
      <c r="AC944" s="20" t="str">
        <f t="shared" si="530"/>
        <v/>
      </c>
      <c r="AD944" s="20" t="str">
        <f t="shared" si="531"/>
        <v/>
      </c>
      <c r="AE944" s="20" t="str">
        <f>IF(E944="","",SUM( INDEX( $H$9, 1) : H944))</f>
        <v/>
      </c>
      <c r="AF944" s="20" t="str">
        <f t="shared" si="532"/>
        <v/>
      </c>
      <c r="AG944" s="20" t="str">
        <f>IF(E944="","",SUM($AF$9:AF944))</f>
        <v/>
      </c>
      <c r="AH944" s="43" t="str">
        <f t="shared" si="533"/>
        <v/>
      </c>
      <c r="AI944" s="20" t="str">
        <f t="shared" si="534"/>
        <v/>
      </c>
      <c r="AJ944" s="20" t="str">
        <f t="shared" si="535"/>
        <v/>
      </c>
      <c r="AK944" s="20" t="str">
        <f t="shared" si="536"/>
        <v/>
      </c>
      <c r="AL944" s="20" t="str">
        <f>IF(E944="","",SUM( INDEX($I$9, 1) : I944))</f>
        <v/>
      </c>
      <c r="AM944" s="20" t="str">
        <f t="shared" si="537"/>
        <v/>
      </c>
      <c r="AN944" s="20" t="str">
        <f>IF(E944="","",SUM( INDEX($AM$9, 1) : AM944))</f>
        <v/>
      </c>
      <c r="AO944" s="43" t="str">
        <f t="shared" si="538"/>
        <v/>
      </c>
      <c r="AP944" s="43" t="str">
        <f t="shared" si="539"/>
        <v/>
      </c>
      <c r="AQ944" s="35" t="str">
        <f t="shared" si="540"/>
        <v/>
      </c>
      <c r="AR944" s="35" t="str">
        <f t="shared" si="541"/>
        <v/>
      </c>
      <c r="AS944" s="35" t="str">
        <f t="shared" si="542"/>
        <v/>
      </c>
      <c r="AT944" s="35" t="str">
        <f t="shared" si="543"/>
        <v/>
      </c>
      <c r="AU944" s="35" t="str">
        <f t="shared" si="544"/>
        <v/>
      </c>
      <c r="AV944" s="35" t="str">
        <f t="shared" si="545"/>
        <v/>
      </c>
      <c r="AW944" s="58" t="str">
        <f t="shared" si="546"/>
        <v/>
      </c>
      <c r="AX944" s="62" t="str">
        <f t="shared" si="547"/>
        <v/>
      </c>
      <c r="AY944" s="62" t="str">
        <f t="shared" si="548"/>
        <v/>
      </c>
      <c r="AZ944" s="62" t="str">
        <f t="shared" si="549"/>
        <v/>
      </c>
      <c r="BA944" s="62" t="str">
        <f t="shared" si="550"/>
        <v/>
      </c>
      <c r="BB944" s="62" t="str">
        <f t="shared" si="551"/>
        <v/>
      </c>
      <c r="BC944" s="62" t="str">
        <f t="shared" si="552"/>
        <v/>
      </c>
      <c r="BD944" s="69" t="str">
        <f t="shared" si="553"/>
        <v/>
      </c>
      <c r="BE944" s="69" t="str">
        <f t="shared" si="554"/>
        <v/>
      </c>
      <c r="BF944" s="69" t="str">
        <f>IF(Z944=Z945,"",SUM(AW$9:AW944)-SUM(BF$9:BF943))</f>
        <v/>
      </c>
      <c r="BG944" s="12">
        <f t="shared" si="556"/>
        <v>936</v>
      </c>
    </row>
    <row r="945" spans="1:59" ht="20.100000000000001" customHeight="1">
      <c r="A945" s="13">
        <f t="shared" si="555"/>
        <v>937</v>
      </c>
      <c r="B945" s="153"/>
      <c r="C945" s="33"/>
      <c r="D945" s="33"/>
      <c r="E945" s="154"/>
      <c r="F945" s="155"/>
      <c r="G945" s="156"/>
      <c r="H945" s="19" t="str">
        <f t="shared" si="520"/>
        <v/>
      </c>
      <c r="I945" s="157"/>
      <c r="J945" s="19" t="str">
        <f t="shared" si="521"/>
        <v/>
      </c>
      <c r="K945" s="33"/>
      <c r="L945" s="34"/>
      <c r="M945" s="34"/>
      <c r="N945" s="19" t="str">
        <f t="shared" si="522"/>
        <v/>
      </c>
      <c r="O945" s="157"/>
      <c r="P945" s="19" t="str">
        <f t="shared" si="523"/>
        <v/>
      </c>
      <c r="Q945" s="19" t="str">
        <f t="shared" si="524"/>
        <v/>
      </c>
      <c r="R945" s="22"/>
      <c r="S945" s="33"/>
      <c r="T945" s="35" t="str">
        <f>IF(E945="","",Instructions!$B$5)</f>
        <v/>
      </c>
      <c r="U945" s="75" t="str">
        <f>IF(E945="","",Instructions!$C$5)</f>
        <v/>
      </c>
      <c r="V945" s="87" t="str">
        <f t="shared" si="525"/>
        <v/>
      </c>
      <c r="W945" s="72" t="str">
        <f>IF(E945="","",VLOOKUP(D945,Supervisors!$B$9:$F$32,5,FALSE))</f>
        <v/>
      </c>
      <c r="X945" s="72" t="str">
        <f>IF(E945="","",VLOOKUP(D945,Supervisors!$B$9:$G$32,6,FALSE))</f>
        <v/>
      </c>
      <c r="Y945" s="20" t="str">
        <f t="shared" si="526"/>
        <v/>
      </c>
      <c r="Z945" s="20" t="str">
        <f t="shared" si="527"/>
        <v/>
      </c>
      <c r="AA945" s="20" t="str">
        <f t="shared" si="528"/>
        <v/>
      </c>
      <c r="AB945" s="20" t="str">
        <f t="shared" si="529"/>
        <v/>
      </c>
      <c r="AC945" s="20" t="str">
        <f t="shared" si="530"/>
        <v/>
      </c>
      <c r="AD945" s="20" t="str">
        <f t="shared" si="531"/>
        <v/>
      </c>
      <c r="AE945" s="20" t="str">
        <f>IF(E945="","",SUM( INDEX( $H$9, 1) : H945))</f>
        <v/>
      </c>
      <c r="AF945" s="20" t="str">
        <f t="shared" si="532"/>
        <v/>
      </c>
      <c r="AG945" s="20" t="str">
        <f>IF(E945="","",SUM($AF$9:AF945))</f>
        <v/>
      </c>
      <c r="AH945" s="43" t="str">
        <f t="shared" si="533"/>
        <v/>
      </c>
      <c r="AI945" s="20" t="str">
        <f t="shared" si="534"/>
        <v/>
      </c>
      <c r="AJ945" s="20" t="str">
        <f t="shared" si="535"/>
        <v/>
      </c>
      <c r="AK945" s="20" t="str">
        <f t="shared" si="536"/>
        <v/>
      </c>
      <c r="AL945" s="20" t="str">
        <f>IF(E945="","",SUM( INDEX($I$9, 1) : I945))</f>
        <v/>
      </c>
      <c r="AM945" s="20" t="str">
        <f t="shared" si="537"/>
        <v/>
      </c>
      <c r="AN945" s="20" t="str">
        <f>IF(E945="","",SUM( INDEX($AM$9, 1) : AM945))</f>
        <v/>
      </c>
      <c r="AO945" s="43" t="str">
        <f t="shared" si="538"/>
        <v/>
      </c>
      <c r="AP945" s="43" t="str">
        <f t="shared" si="539"/>
        <v/>
      </c>
      <c r="AQ945" s="35" t="str">
        <f t="shared" si="540"/>
        <v/>
      </c>
      <c r="AR945" s="35" t="str">
        <f t="shared" si="541"/>
        <v/>
      </c>
      <c r="AS945" s="35" t="str">
        <f t="shared" si="542"/>
        <v/>
      </c>
      <c r="AT945" s="35" t="str">
        <f t="shared" si="543"/>
        <v/>
      </c>
      <c r="AU945" s="35" t="str">
        <f t="shared" si="544"/>
        <v/>
      </c>
      <c r="AV945" s="35" t="str">
        <f t="shared" si="545"/>
        <v/>
      </c>
      <c r="AW945" s="58" t="str">
        <f t="shared" si="546"/>
        <v/>
      </c>
      <c r="AX945" s="62" t="str">
        <f t="shared" si="547"/>
        <v/>
      </c>
      <c r="AY945" s="62" t="str">
        <f t="shared" si="548"/>
        <v/>
      </c>
      <c r="AZ945" s="62" t="str">
        <f t="shared" si="549"/>
        <v/>
      </c>
      <c r="BA945" s="62" t="str">
        <f t="shared" si="550"/>
        <v/>
      </c>
      <c r="BB945" s="62" t="str">
        <f t="shared" si="551"/>
        <v/>
      </c>
      <c r="BC945" s="62" t="str">
        <f t="shared" si="552"/>
        <v/>
      </c>
      <c r="BD945" s="69" t="str">
        <f t="shared" si="553"/>
        <v/>
      </c>
      <c r="BE945" s="69" t="str">
        <f t="shared" si="554"/>
        <v/>
      </c>
      <c r="BF945" s="69" t="str">
        <f>IF(Z945=Z946,"",SUM(AW$9:AW945)-SUM(BF$9:BF944))</f>
        <v/>
      </c>
      <c r="BG945" s="12">
        <f t="shared" si="556"/>
        <v>937</v>
      </c>
    </row>
    <row r="946" spans="1:59" ht="20.100000000000001" customHeight="1">
      <c r="A946" s="13">
        <f t="shared" si="555"/>
        <v>938</v>
      </c>
      <c r="B946" s="153"/>
      <c r="C946" s="33"/>
      <c r="D946" s="33"/>
      <c r="E946" s="154"/>
      <c r="F946" s="155"/>
      <c r="G946" s="156"/>
      <c r="H946" s="19" t="str">
        <f t="shared" si="520"/>
        <v/>
      </c>
      <c r="I946" s="157"/>
      <c r="J946" s="19" t="str">
        <f t="shared" si="521"/>
        <v/>
      </c>
      <c r="K946" s="33"/>
      <c r="L946" s="34"/>
      <c r="M946" s="34"/>
      <c r="N946" s="19" t="str">
        <f t="shared" si="522"/>
        <v/>
      </c>
      <c r="O946" s="157"/>
      <c r="P946" s="19" t="str">
        <f t="shared" si="523"/>
        <v/>
      </c>
      <c r="Q946" s="19" t="str">
        <f t="shared" si="524"/>
        <v/>
      </c>
      <c r="R946" s="22"/>
      <c r="S946" s="33"/>
      <c r="T946" s="35" t="str">
        <f>IF(E946="","",Instructions!$B$5)</f>
        <v/>
      </c>
      <c r="U946" s="75" t="str">
        <f>IF(E946="","",Instructions!$C$5)</f>
        <v/>
      </c>
      <c r="V946" s="87" t="str">
        <f t="shared" si="525"/>
        <v/>
      </c>
      <c r="W946" s="72" t="str">
        <f>IF(E946="","",VLOOKUP(D946,Supervisors!$B$9:$F$32,5,FALSE))</f>
        <v/>
      </c>
      <c r="X946" s="72" t="str">
        <f>IF(E946="","",VLOOKUP(D946,Supervisors!$B$9:$G$32,6,FALSE))</f>
        <v/>
      </c>
      <c r="Y946" s="20" t="str">
        <f t="shared" si="526"/>
        <v/>
      </c>
      <c r="Z946" s="20" t="str">
        <f t="shared" si="527"/>
        <v/>
      </c>
      <c r="AA946" s="20" t="str">
        <f t="shared" si="528"/>
        <v/>
      </c>
      <c r="AB946" s="20" t="str">
        <f t="shared" si="529"/>
        <v/>
      </c>
      <c r="AC946" s="20" t="str">
        <f t="shared" si="530"/>
        <v/>
      </c>
      <c r="AD946" s="20" t="str">
        <f t="shared" si="531"/>
        <v/>
      </c>
      <c r="AE946" s="20" t="str">
        <f>IF(E946="","",SUM( INDEX( $H$9, 1) : H946))</f>
        <v/>
      </c>
      <c r="AF946" s="20" t="str">
        <f t="shared" si="532"/>
        <v/>
      </c>
      <c r="AG946" s="20" t="str">
        <f>IF(E946="","",SUM($AF$9:AF946))</f>
        <v/>
      </c>
      <c r="AH946" s="43" t="str">
        <f t="shared" si="533"/>
        <v/>
      </c>
      <c r="AI946" s="20" t="str">
        <f t="shared" si="534"/>
        <v/>
      </c>
      <c r="AJ946" s="20" t="str">
        <f t="shared" si="535"/>
        <v/>
      </c>
      <c r="AK946" s="20" t="str">
        <f t="shared" si="536"/>
        <v/>
      </c>
      <c r="AL946" s="20" t="str">
        <f>IF(E946="","",SUM( INDEX($I$9, 1) : I946))</f>
        <v/>
      </c>
      <c r="AM946" s="20" t="str">
        <f t="shared" si="537"/>
        <v/>
      </c>
      <c r="AN946" s="20" t="str">
        <f>IF(E946="","",SUM( INDEX($AM$9, 1) : AM946))</f>
        <v/>
      </c>
      <c r="AO946" s="43" t="str">
        <f t="shared" si="538"/>
        <v/>
      </c>
      <c r="AP946" s="43" t="str">
        <f t="shared" si="539"/>
        <v/>
      </c>
      <c r="AQ946" s="35" t="str">
        <f t="shared" si="540"/>
        <v/>
      </c>
      <c r="AR946" s="35" t="str">
        <f t="shared" si="541"/>
        <v/>
      </c>
      <c r="AS946" s="35" t="str">
        <f t="shared" si="542"/>
        <v/>
      </c>
      <c r="AT946" s="35" t="str">
        <f t="shared" si="543"/>
        <v/>
      </c>
      <c r="AU946" s="35" t="str">
        <f t="shared" si="544"/>
        <v/>
      </c>
      <c r="AV946" s="35" t="str">
        <f t="shared" si="545"/>
        <v/>
      </c>
      <c r="AW946" s="58" t="str">
        <f t="shared" si="546"/>
        <v/>
      </c>
      <c r="AX946" s="62" t="str">
        <f t="shared" si="547"/>
        <v/>
      </c>
      <c r="AY946" s="62" t="str">
        <f t="shared" si="548"/>
        <v/>
      </c>
      <c r="AZ946" s="62" t="str">
        <f t="shared" si="549"/>
        <v/>
      </c>
      <c r="BA946" s="62" t="str">
        <f t="shared" si="550"/>
        <v/>
      </c>
      <c r="BB946" s="62" t="str">
        <f t="shared" si="551"/>
        <v/>
      </c>
      <c r="BC946" s="62" t="str">
        <f t="shared" si="552"/>
        <v/>
      </c>
      <c r="BD946" s="69" t="str">
        <f t="shared" si="553"/>
        <v/>
      </c>
      <c r="BE946" s="69" t="str">
        <f t="shared" si="554"/>
        <v/>
      </c>
      <c r="BF946" s="69" t="str">
        <f>IF(Z946=Z947,"",SUM(AW$9:AW946)-SUM(BF$9:BF945))</f>
        <v/>
      </c>
      <c r="BG946" s="12">
        <f t="shared" si="556"/>
        <v>938</v>
      </c>
    </row>
    <row r="947" spans="1:59" ht="20.100000000000001" customHeight="1">
      <c r="A947" s="13">
        <f t="shared" si="555"/>
        <v>939</v>
      </c>
      <c r="B947" s="153"/>
      <c r="C947" s="33"/>
      <c r="D947" s="33"/>
      <c r="E947" s="154"/>
      <c r="F947" s="155"/>
      <c r="G947" s="156"/>
      <c r="H947" s="19" t="str">
        <f t="shared" si="520"/>
        <v/>
      </c>
      <c r="I947" s="157"/>
      <c r="J947" s="19" t="str">
        <f t="shared" si="521"/>
        <v/>
      </c>
      <c r="K947" s="33"/>
      <c r="L947" s="34"/>
      <c r="M947" s="34"/>
      <c r="N947" s="19" t="str">
        <f t="shared" si="522"/>
        <v/>
      </c>
      <c r="O947" s="157"/>
      <c r="P947" s="19" t="str">
        <f t="shared" si="523"/>
        <v/>
      </c>
      <c r="Q947" s="19" t="str">
        <f t="shared" si="524"/>
        <v/>
      </c>
      <c r="R947" s="22"/>
      <c r="S947" s="33"/>
      <c r="T947" s="35" t="str">
        <f>IF(E947="","",Instructions!$B$5)</f>
        <v/>
      </c>
      <c r="U947" s="75" t="str">
        <f>IF(E947="","",Instructions!$C$5)</f>
        <v/>
      </c>
      <c r="V947" s="87" t="str">
        <f t="shared" si="525"/>
        <v/>
      </c>
      <c r="W947" s="72" t="str">
        <f>IF(E947="","",VLOOKUP(D947,Supervisors!$B$9:$F$32,5,FALSE))</f>
        <v/>
      </c>
      <c r="X947" s="72" t="str">
        <f>IF(E947="","",VLOOKUP(D947,Supervisors!$B$9:$G$32,6,FALSE))</f>
        <v/>
      </c>
      <c r="Y947" s="20" t="str">
        <f t="shared" si="526"/>
        <v/>
      </c>
      <c r="Z947" s="20" t="str">
        <f t="shared" si="527"/>
        <v/>
      </c>
      <c r="AA947" s="20" t="str">
        <f t="shared" si="528"/>
        <v/>
      </c>
      <c r="AB947" s="20" t="str">
        <f t="shared" si="529"/>
        <v/>
      </c>
      <c r="AC947" s="20" t="str">
        <f t="shared" si="530"/>
        <v/>
      </c>
      <c r="AD947" s="20" t="str">
        <f t="shared" si="531"/>
        <v/>
      </c>
      <c r="AE947" s="20" t="str">
        <f>IF(E947="","",SUM( INDEX( $H$9, 1) : H947))</f>
        <v/>
      </c>
      <c r="AF947" s="20" t="str">
        <f t="shared" si="532"/>
        <v/>
      </c>
      <c r="AG947" s="20" t="str">
        <f>IF(E947="","",SUM($AF$9:AF947))</f>
        <v/>
      </c>
      <c r="AH947" s="43" t="str">
        <f t="shared" si="533"/>
        <v/>
      </c>
      <c r="AI947" s="20" t="str">
        <f t="shared" si="534"/>
        <v/>
      </c>
      <c r="AJ947" s="20" t="str">
        <f t="shared" si="535"/>
        <v/>
      </c>
      <c r="AK947" s="20" t="str">
        <f t="shared" si="536"/>
        <v/>
      </c>
      <c r="AL947" s="20" t="str">
        <f>IF(E947="","",SUM( INDEX($I$9, 1) : I947))</f>
        <v/>
      </c>
      <c r="AM947" s="20" t="str">
        <f t="shared" si="537"/>
        <v/>
      </c>
      <c r="AN947" s="20" t="str">
        <f>IF(E947="","",SUM( INDEX($AM$9, 1) : AM947))</f>
        <v/>
      </c>
      <c r="AO947" s="43" t="str">
        <f t="shared" si="538"/>
        <v/>
      </c>
      <c r="AP947" s="43" t="str">
        <f t="shared" si="539"/>
        <v/>
      </c>
      <c r="AQ947" s="35" t="str">
        <f t="shared" si="540"/>
        <v/>
      </c>
      <c r="AR947" s="35" t="str">
        <f t="shared" si="541"/>
        <v/>
      </c>
      <c r="AS947" s="35" t="str">
        <f t="shared" si="542"/>
        <v/>
      </c>
      <c r="AT947" s="35" t="str">
        <f t="shared" si="543"/>
        <v/>
      </c>
      <c r="AU947" s="35" t="str">
        <f t="shared" si="544"/>
        <v/>
      </c>
      <c r="AV947" s="35" t="str">
        <f t="shared" si="545"/>
        <v/>
      </c>
      <c r="AW947" s="58" t="str">
        <f t="shared" si="546"/>
        <v/>
      </c>
      <c r="AX947" s="62" t="str">
        <f t="shared" si="547"/>
        <v/>
      </c>
      <c r="AY947" s="62" t="str">
        <f t="shared" si="548"/>
        <v/>
      </c>
      <c r="AZ947" s="62" t="str">
        <f t="shared" si="549"/>
        <v/>
      </c>
      <c r="BA947" s="62" t="str">
        <f t="shared" si="550"/>
        <v/>
      </c>
      <c r="BB947" s="62" t="str">
        <f t="shared" si="551"/>
        <v/>
      </c>
      <c r="BC947" s="62" t="str">
        <f t="shared" si="552"/>
        <v/>
      </c>
      <c r="BD947" s="69" t="str">
        <f t="shared" si="553"/>
        <v/>
      </c>
      <c r="BE947" s="69" t="str">
        <f t="shared" si="554"/>
        <v/>
      </c>
      <c r="BF947" s="69" t="str">
        <f>IF(Z947=Z948,"",SUM(AW$9:AW947)-SUM(BF$9:BF946))</f>
        <v/>
      </c>
      <c r="BG947" s="12">
        <f t="shared" si="556"/>
        <v>939</v>
      </c>
    </row>
    <row r="948" spans="1:59" ht="20.100000000000001" customHeight="1">
      <c r="A948" s="13">
        <f t="shared" si="555"/>
        <v>940</v>
      </c>
      <c r="B948" s="153"/>
      <c r="C948" s="33"/>
      <c r="D948" s="33"/>
      <c r="E948" s="154"/>
      <c r="F948" s="155"/>
      <c r="G948" s="156"/>
      <c r="H948" s="19" t="str">
        <f t="shared" si="520"/>
        <v/>
      </c>
      <c r="I948" s="157"/>
      <c r="J948" s="19" t="str">
        <f t="shared" si="521"/>
        <v/>
      </c>
      <c r="K948" s="33"/>
      <c r="L948" s="34"/>
      <c r="M948" s="34"/>
      <c r="N948" s="19" t="str">
        <f t="shared" si="522"/>
        <v/>
      </c>
      <c r="O948" s="157"/>
      <c r="P948" s="19" t="str">
        <f t="shared" si="523"/>
        <v/>
      </c>
      <c r="Q948" s="19" t="str">
        <f t="shared" si="524"/>
        <v/>
      </c>
      <c r="R948" s="22"/>
      <c r="S948" s="33"/>
      <c r="T948" s="35" t="str">
        <f>IF(E948="","",Instructions!$B$5)</f>
        <v/>
      </c>
      <c r="U948" s="75" t="str">
        <f>IF(E948="","",Instructions!$C$5)</f>
        <v/>
      </c>
      <c r="V948" s="87" t="str">
        <f t="shared" si="525"/>
        <v/>
      </c>
      <c r="W948" s="72" t="str">
        <f>IF(E948="","",VLOOKUP(D948,Supervisors!$B$9:$F$32,5,FALSE))</f>
        <v/>
      </c>
      <c r="X948" s="72" t="str">
        <f>IF(E948="","",VLOOKUP(D948,Supervisors!$B$9:$G$32,6,FALSE))</f>
        <v/>
      </c>
      <c r="Y948" s="20" t="str">
        <f t="shared" si="526"/>
        <v/>
      </c>
      <c r="Z948" s="20" t="str">
        <f t="shared" si="527"/>
        <v/>
      </c>
      <c r="AA948" s="20" t="str">
        <f t="shared" si="528"/>
        <v/>
      </c>
      <c r="AB948" s="20" t="str">
        <f t="shared" si="529"/>
        <v/>
      </c>
      <c r="AC948" s="20" t="str">
        <f t="shared" si="530"/>
        <v/>
      </c>
      <c r="AD948" s="20" t="str">
        <f t="shared" si="531"/>
        <v/>
      </c>
      <c r="AE948" s="20" t="str">
        <f>IF(E948="","",SUM( INDEX( $H$9, 1) : H948))</f>
        <v/>
      </c>
      <c r="AF948" s="20" t="str">
        <f t="shared" si="532"/>
        <v/>
      </c>
      <c r="AG948" s="20" t="str">
        <f>IF(E948="","",SUM($AF$9:AF948))</f>
        <v/>
      </c>
      <c r="AH948" s="43" t="str">
        <f t="shared" si="533"/>
        <v/>
      </c>
      <c r="AI948" s="20" t="str">
        <f t="shared" si="534"/>
        <v/>
      </c>
      <c r="AJ948" s="20" t="str">
        <f t="shared" si="535"/>
        <v/>
      </c>
      <c r="AK948" s="20" t="str">
        <f t="shared" si="536"/>
        <v/>
      </c>
      <c r="AL948" s="20" t="str">
        <f>IF(E948="","",SUM( INDEX($I$9, 1) : I948))</f>
        <v/>
      </c>
      <c r="AM948" s="20" t="str">
        <f t="shared" si="537"/>
        <v/>
      </c>
      <c r="AN948" s="20" t="str">
        <f>IF(E948="","",SUM( INDEX($AM$9, 1) : AM948))</f>
        <v/>
      </c>
      <c r="AO948" s="43" t="str">
        <f t="shared" si="538"/>
        <v/>
      </c>
      <c r="AP948" s="43" t="str">
        <f t="shared" si="539"/>
        <v/>
      </c>
      <c r="AQ948" s="35" t="str">
        <f t="shared" si="540"/>
        <v/>
      </c>
      <c r="AR948" s="35" t="str">
        <f t="shared" si="541"/>
        <v/>
      </c>
      <c r="AS948" s="35" t="str">
        <f t="shared" si="542"/>
        <v/>
      </c>
      <c r="AT948" s="35" t="str">
        <f t="shared" si="543"/>
        <v/>
      </c>
      <c r="AU948" s="35" t="str">
        <f t="shared" si="544"/>
        <v/>
      </c>
      <c r="AV948" s="35" t="str">
        <f t="shared" si="545"/>
        <v/>
      </c>
      <c r="AW948" s="58" t="str">
        <f t="shared" si="546"/>
        <v/>
      </c>
      <c r="AX948" s="62" t="str">
        <f t="shared" si="547"/>
        <v/>
      </c>
      <c r="AY948" s="62" t="str">
        <f t="shared" si="548"/>
        <v/>
      </c>
      <c r="AZ948" s="62" t="str">
        <f t="shared" si="549"/>
        <v/>
      </c>
      <c r="BA948" s="62" t="str">
        <f t="shared" si="550"/>
        <v/>
      </c>
      <c r="BB948" s="62" t="str">
        <f t="shared" si="551"/>
        <v/>
      </c>
      <c r="BC948" s="62" t="str">
        <f t="shared" si="552"/>
        <v/>
      </c>
      <c r="BD948" s="69" t="str">
        <f t="shared" si="553"/>
        <v/>
      </c>
      <c r="BE948" s="69" t="str">
        <f t="shared" si="554"/>
        <v/>
      </c>
      <c r="BF948" s="69" t="str">
        <f>IF(Z948=Z949,"",SUM(AW$9:AW948)-SUM(BF$9:BF947))</f>
        <v/>
      </c>
      <c r="BG948" s="12">
        <f t="shared" si="556"/>
        <v>940</v>
      </c>
    </row>
    <row r="949" spans="1:59" ht="20.100000000000001" customHeight="1">
      <c r="A949" s="13">
        <f t="shared" si="555"/>
        <v>941</v>
      </c>
      <c r="B949" s="153"/>
      <c r="C949" s="33"/>
      <c r="D949" s="33"/>
      <c r="E949" s="154"/>
      <c r="F949" s="155"/>
      <c r="G949" s="156"/>
      <c r="H949" s="19" t="str">
        <f t="shared" si="520"/>
        <v/>
      </c>
      <c r="I949" s="157"/>
      <c r="J949" s="19" t="str">
        <f t="shared" si="521"/>
        <v/>
      </c>
      <c r="K949" s="33"/>
      <c r="L949" s="34"/>
      <c r="M949" s="34"/>
      <c r="N949" s="19" t="str">
        <f t="shared" si="522"/>
        <v/>
      </c>
      <c r="O949" s="157"/>
      <c r="P949" s="19" t="str">
        <f t="shared" si="523"/>
        <v/>
      </c>
      <c r="Q949" s="19" t="str">
        <f t="shared" si="524"/>
        <v/>
      </c>
      <c r="R949" s="22"/>
      <c r="S949" s="33"/>
      <c r="T949" s="35" t="str">
        <f>IF(E949="","",Instructions!$B$5)</f>
        <v/>
      </c>
      <c r="U949" s="75" t="str">
        <f>IF(E949="","",Instructions!$C$5)</f>
        <v/>
      </c>
      <c r="V949" s="87" t="str">
        <f t="shared" si="525"/>
        <v/>
      </c>
      <c r="W949" s="72" t="str">
        <f>IF(E949="","",VLOOKUP(D949,Supervisors!$B$9:$F$32,5,FALSE))</f>
        <v/>
      </c>
      <c r="X949" s="72" t="str">
        <f>IF(E949="","",VLOOKUP(D949,Supervisors!$B$9:$G$32,6,FALSE))</f>
        <v/>
      </c>
      <c r="Y949" s="20" t="str">
        <f t="shared" si="526"/>
        <v/>
      </c>
      <c r="Z949" s="20" t="str">
        <f t="shared" si="527"/>
        <v/>
      </c>
      <c r="AA949" s="20" t="str">
        <f t="shared" si="528"/>
        <v/>
      </c>
      <c r="AB949" s="20" t="str">
        <f t="shared" si="529"/>
        <v/>
      </c>
      <c r="AC949" s="20" t="str">
        <f t="shared" si="530"/>
        <v/>
      </c>
      <c r="AD949" s="20" t="str">
        <f t="shared" si="531"/>
        <v/>
      </c>
      <c r="AE949" s="20" t="str">
        <f>IF(E949="","",SUM( INDEX( $H$9, 1) : H949))</f>
        <v/>
      </c>
      <c r="AF949" s="20" t="str">
        <f t="shared" si="532"/>
        <v/>
      </c>
      <c r="AG949" s="20" t="str">
        <f>IF(E949="","",SUM($AF$9:AF949))</f>
        <v/>
      </c>
      <c r="AH949" s="43" t="str">
        <f t="shared" si="533"/>
        <v/>
      </c>
      <c r="AI949" s="20" t="str">
        <f t="shared" si="534"/>
        <v/>
      </c>
      <c r="AJ949" s="20" t="str">
        <f t="shared" si="535"/>
        <v/>
      </c>
      <c r="AK949" s="20" t="str">
        <f t="shared" si="536"/>
        <v/>
      </c>
      <c r="AL949" s="20" t="str">
        <f>IF(E949="","",SUM( INDEX($I$9, 1) : I949))</f>
        <v/>
      </c>
      <c r="AM949" s="20" t="str">
        <f t="shared" si="537"/>
        <v/>
      </c>
      <c r="AN949" s="20" t="str">
        <f>IF(E949="","",SUM( INDEX($AM$9, 1) : AM949))</f>
        <v/>
      </c>
      <c r="AO949" s="43" t="str">
        <f t="shared" si="538"/>
        <v/>
      </c>
      <c r="AP949" s="43" t="str">
        <f t="shared" si="539"/>
        <v/>
      </c>
      <c r="AQ949" s="35" t="str">
        <f t="shared" si="540"/>
        <v/>
      </c>
      <c r="AR949" s="35" t="str">
        <f t="shared" si="541"/>
        <v/>
      </c>
      <c r="AS949" s="35" t="str">
        <f t="shared" si="542"/>
        <v/>
      </c>
      <c r="AT949" s="35" t="str">
        <f t="shared" si="543"/>
        <v/>
      </c>
      <c r="AU949" s="35" t="str">
        <f t="shared" si="544"/>
        <v/>
      </c>
      <c r="AV949" s="35" t="str">
        <f t="shared" si="545"/>
        <v/>
      </c>
      <c r="AW949" s="58" t="str">
        <f t="shared" si="546"/>
        <v/>
      </c>
      <c r="AX949" s="62" t="str">
        <f t="shared" si="547"/>
        <v/>
      </c>
      <c r="AY949" s="62" t="str">
        <f t="shared" si="548"/>
        <v/>
      </c>
      <c r="AZ949" s="62" t="str">
        <f t="shared" si="549"/>
        <v/>
      </c>
      <c r="BA949" s="62" t="str">
        <f t="shared" si="550"/>
        <v/>
      </c>
      <c r="BB949" s="62" t="str">
        <f t="shared" si="551"/>
        <v/>
      </c>
      <c r="BC949" s="62" t="str">
        <f t="shared" si="552"/>
        <v/>
      </c>
      <c r="BD949" s="69" t="str">
        <f t="shared" si="553"/>
        <v/>
      </c>
      <c r="BE949" s="69" t="str">
        <f t="shared" si="554"/>
        <v/>
      </c>
      <c r="BF949" s="69" t="str">
        <f>IF(Z949=Z950,"",SUM(AW$9:AW949)-SUM(BF$9:BF948))</f>
        <v/>
      </c>
      <c r="BG949" s="12">
        <f t="shared" si="556"/>
        <v>941</v>
      </c>
    </row>
    <row r="950" spans="1:59" ht="20.100000000000001" customHeight="1">
      <c r="A950" s="13">
        <f t="shared" si="555"/>
        <v>942</v>
      </c>
      <c r="B950" s="153"/>
      <c r="C950" s="33"/>
      <c r="D950" s="33"/>
      <c r="E950" s="154"/>
      <c r="F950" s="155"/>
      <c r="G950" s="156"/>
      <c r="H950" s="19" t="str">
        <f t="shared" si="520"/>
        <v/>
      </c>
      <c r="I950" s="157"/>
      <c r="J950" s="19" t="str">
        <f t="shared" si="521"/>
        <v/>
      </c>
      <c r="K950" s="33"/>
      <c r="L950" s="34"/>
      <c r="M950" s="34"/>
      <c r="N950" s="19" t="str">
        <f t="shared" si="522"/>
        <v/>
      </c>
      <c r="O950" s="157"/>
      <c r="P950" s="19" t="str">
        <f t="shared" si="523"/>
        <v/>
      </c>
      <c r="Q950" s="19" t="str">
        <f t="shared" si="524"/>
        <v/>
      </c>
      <c r="R950" s="22"/>
      <c r="S950" s="33"/>
      <c r="T950" s="35" t="str">
        <f>IF(E950="","",Instructions!$B$5)</f>
        <v/>
      </c>
      <c r="U950" s="75" t="str">
        <f>IF(E950="","",Instructions!$C$5)</f>
        <v/>
      </c>
      <c r="V950" s="87" t="str">
        <f t="shared" si="525"/>
        <v/>
      </c>
      <c r="W950" s="72" t="str">
        <f>IF(E950="","",VLOOKUP(D950,Supervisors!$B$9:$F$32,5,FALSE))</f>
        <v/>
      </c>
      <c r="X950" s="72" t="str">
        <f>IF(E950="","",VLOOKUP(D950,Supervisors!$B$9:$G$32,6,FALSE))</f>
        <v/>
      </c>
      <c r="Y950" s="20" t="str">
        <f t="shared" si="526"/>
        <v/>
      </c>
      <c r="Z950" s="20" t="str">
        <f t="shared" si="527"/>
        <v/>
      </c>
      <c r="AA950" s="20" t="str">
        <f t="shared" si="528"/>
        <v/>
      </c>
      <c r="AB950" s="20" t="str">
        <f t="shared" si="529"/>
        <v/>
      </c>
      <c r="AC950" s="20" t="str">
        <f t="shared" si="530"/>
        <v/>
      </c>
      <c r="AD950" s="20" t="str">
        <f t="shared" si="531"/>
        <v/>
      </c>
      <c r="AE950" s="20" t="str">
        <f>IF(E950="","",SUM( INDEX( $H$9, 1) : H950))</f>
        <v/>
      </c>
      <c r="AF950" s="20" t="str">
        <f t="shared" si="532"/>
        <v/>
      </c>
      <c r="AG950" s="20" t="str">
        <f>IF(E950="","",SUM($AF$9:AF950))</f>
        <v/>
      </c>
      <c r="AH950" s="43" t="str">
        <f t="shared" si="533"/>
        <v/>
      </c>
      <c r="AI950" s="20" t="str">
        <f t="shared" si="534"/>
        <v/>
      </c>
      <c r="AJ950" s="20" t="str">
        <f t="shared" si="535"/>
        <v/>
      </c>
      <c r="AK950" s="20" t="str">
        <f t="shared" si="536"/>
        <v/>
      </c>
      <c r="AL950" s="20" t="str">
        <f>IF(E950="","",SUM( INDEX($I$9, 1) : I950))</f>
        <v/>
      </c>
      <c r="AM950" s="20" t="str">
        <f t="shared" si="537"/>
        <v/>
      </c>
      <c r="AN950" s="20" t="str">
        <f>IF(E950="","",SUM( INDEX($AM$9, 1) : AM950))</f>
        <v/>
      </c>
      <c r="AO950" s="43" t="str">
        <f t="shared" si="538"/>
        <v/>
      </c>
      <c r="AP950" s="43" t="str">
        <f t="shared" si="539"/>
        <v/>
      </c>
      <c r="AQ950" s="35" t="str">
        <f t="shared" si="540"/>
        <v/>
      </c>
      <c r="AR950" s="35" t="str">
        <f t="shared" si="541"/>
        <v/>
      </c>
      <c r="AS950" s="35" t="str">
        <f t="shared" si="542"/>
        <v/>
      </c>
      <c r="AT950" s="35" t="str">
        <f t="shared" si="543"/>
        <v/>
      </c>
      <c r="AU950" s="35" t="str">
        <f t="shared" si="544"/>
        <v/>
      </c>
      <c r="AV950" s="35" t="str">
        <f t="shared" si="545"/>
        <v/>
      </c>
      <c r="AW950" s="58" t="str">
        <f t="shared" si="546"/>
        <v/>
      </c>
      <c r="AX950" s="62" t="str">
        <f t="shared" si="547"/>
        <v/>
      </c>
      <c r="AY950" s="62" t="str">
        <f t="shared" si="548"/>
        <v/>
      </c>
      <c r="AZ950" s="62" t="str">
        <f t="shared" si="549"/>
        <v/>
      </c>
      <c r="BA950" s="62" t="str">
        <f t="shared" si="550"/>
        <v/>
      </c>
      <c r="BB950" s="62" t="str">
        <f t="shared" si="551"/>
        <v/>
      </c>
      <c r="BC950" s="62" t="str">
        <f t="shared" si="552"/>
        <v/>
      </c>
      <c r="BD950" s="69" t="str">
        <f t="shared" si="553"/>
        <v/>
      </c>
      <c r="BE950" s="69" t="str">
        <f t="shared" si="554"/>
        <v/>
      </c>
      <c r="BF950" s="69" t="str">
        <f>IF(Z950=Z951,"",SUM(AW$9:AW950)-SUM(BF$9:BF949))</f>
        <v/>
      </c>
      <c r="BG950" s="12">
        <f t="shared" si="556"/>
        <v>942</v>
      </c>
    </row>
    <row r="951" spans="1:59" ht="20.100000000000001" customHeight="1">
      <c r="A951" s="13">
        <f t="shared" si="555"/>
        <v>943</v>
      </c>
      <c r="B951" s="153"/>
      <c r="C951" s="33"/>
      <c r="D951" s="33"/>
      <c r="E951" s="154"/>
      <c r="F951" s="155"/>
      <c r="G951" s="156"/>
      <c r="H951" s="19" t="str">
        <f t="shared" si="520"/>
        <v/>
      </c>
      <c r="I951" s="157"/>
      <c r="J951" s="19" t="str">
        <f t="shared" si="521"/>
        <v/>
      </c>
      <c r="K951" s="33"/>
      <c r="L951" s="34"/>
      <c r="M951" s="34"/>
      <c r="N951" s="19" t="str">
        <f t="shared" si="522"/>
        <v/>
      </c>
      <c r="O951" s="157"/>
      <c r="P951" s="19" t="str">
        <f t="shared" si="523"/>
        <v/>
      </c>
      <c r="Q951" s="19" t="str">
        <f t="shared" si="524"/>
        <v/>
      </c>
      <c r="R951" s="22"/>
      <c r="S951" s="33"/>
      <c r="T951" s="35" t="str">
        <f>IF(E951="","",Instructions!$B$5)</f>
        <v/>
      </c>
      <c r="U951" s="75" t="str">
        <f>IF(E951="","",Instructions!$C$5)</f>
        <v/>
      </c>
      <c r="V951" s="87" t="str">
        <f t="shared" si="525"/>
        <v/>
      </c>
      <c r="W951" s="72" t="str">
        <f>IF(E951="","",VLOOKUP(D951,Supervisors!$B$9:$F$32,5,FALSE))</f>
        <v/>
      </c>
      <c r="X951" s="72" t="str">
        <f>IF(E951="","",VLOOKUP(D951,Supervisors!$B$9:$G$32,6,FALSE))</f>
        <v/>
      </c>
      <c r="Y951" s="20" t="str">
        <f t="shared" si="526"/>
        <v/>
      </c>
      <c r="Z951" s="20" t="str">
        <f t="shared" si="527"/>
        <v/>
      </c>
      <c r="AA951" s="20" t="str">
        <f t="shared" si="528"/>
        <v/>
      </c>
      <c r="AB951" s="20" t="str">
        <f t="shared" si="529"/>
        <v/>
      </c>
      <c r="AC951" s="20" t="str">
        <f t="shared" si="530"/>
        <v/>
      </c>
      <c r="AD951" s="20" t="str">
        <f t="shared" si="531"/>
        <v/>
      </c>
      <c r="AE951" s="20" t="str">
        <f>IF(E951="","",SUM( INDEX( $H$9, 1) : H951))</f>
        <v/>
      </c>
      <c r="AF951" s="20" t="str">
        <f t="shared" si="532"/>
        <v/>
      </c>
      <c r="AG951" s="20" t="str">
        <f>IF(E951="","",SUM($AF$9:AF951))</f>
        <v/>
      </c>
      <c r="AH951" s="43" t="str">
        <f t="shared" si="533"/>
        <v/>
      </c>
      <c r="AI951" s="20" t="str">
        <f t="shared" si="534"/>
        <v/>
      </c>
      <c r="AJ951" s="20" t="str">
        <f t="shared" si="535"/>
        <v/>
      </c>
      <c r="AK951" s="20" t="str">
        <f t="shared" si="536"/>
        <v/>
      </c>
      <c r="AL951" s="20" t="str">
        <f>IF(E951="","",SUM( INDEX($I$9, 1) : I951))</f>
        <v/>
      </c>
      <c r="AM951" s="20" t="str">
        <f t="shared" si="537"/>
        <v/>
      </c>
      <c r="AN951" s="20" t="str">
        <f>IF(E951="","",SUM( INDEX($AM$9, 1) : AM951))</f>
        <v/>
      </c>
      <c r="AO951" s="43" t="str">
        <f t="shared" si="538"/>
        <v/>
      </c>
      <c r="AP951" s="43" t="str">
        <f t="shared" si="539"/>
        <v/>
      </c>
      <c r="AQ951" s="35" t="str">
        <f t="shared" si="540"/>
        <v/>
      </c>
      <c r="AR951" s="35" t="str">
        <f t="shared" si="541"/>
        <v/>
      </c>
      <c r="AS951" s="35" t="str">
        <f t="shared" si="542"/>
        <v/>
      </c>
      <c r="AT951" s="35" t="str">
        <f t="shared" si="543"/>
        <v/>
      </c>
      <c r="AU951" s="35" t="str">
        <f t="shared" si="544"/>
        <v/>
      </c>
      <c r="AV951" s="35" t="str">
        <f t="shared" si="545"/>
        <v/>
      </c>
      <c r="AW951" s="58" t="str">
        <f t="shared" si="546"/>
        <v/>
      </c>
      <c r="AX951" s="62" t="str">
        <f t="shared" si="547"/>
        <v/>
      </c>
      <c r="AY951" s="62" t="str">
        <f t="shared" si="548"/>
        <v/>
      </c>
      <c r="AZ951" s="62" t="str">
        <f t="shared" si="549"/>
        <v/>
      </c>
      <c r="BA951" s="62" t="str">
        <f t="shared" si="550"/>
        <v/>
      </c>
      <c r="BB951" s="62" t="str">
        <f t="shared" si="551"/>
        <v/>
      </c>
      <c r="BC951" s="62" t="str">
        <f t="shared" si="552"/>
        <v/>
      </c>
      <c r="BD951" s="69" t="str">
        <f t="shared" si="553"/>
        <v/>
      </c>
      <c r="BE951" s="69" t="str">
        <f t="shared" si="554"/>
        <v/>
      </c>
      <c r="BF951" s="69" t="str">
        <f>IF(Z951=Z952,"",SUM(AW$9:AW951)-SUM(BF$9:BF950))</f>
        <v/>
      </c>
      <c r="BG951" s="12">
        <f t="shared" si="556"/>
        <v>943</v>
      </c>
    </row>
    <row r="952" spans="1:59" ht="20.100000000000001" customHeight="1">
      <c r="A952" s="13">
        <f t="shared" si="555"/>
        <v>944</v>
      </c>
      <c r="B952" s="153"/>
      <c r="C952" s="33"/>
      <c r="D952" s="33"/>
      <c r="E952" s="154"/>
      <c r="F952" s="155"/>
      <c r="G952" s="156"/>
      <c r="H952" s="19" t="str">
        <f t="shared" si="520"/>
        <v/>
      </c>
      <c r="I952" s="157"/>
      <c r="J952" s="19" t="str">
        <f t="shared" si="521"/>
        <v/>
      </c>
      <c r="K952" s="33"/>
      <c r="L952" s="34"/>
      <c r="M952" s="34"/>
      <c r="N952" s="19" t="str">
        <f t="shared" si="522"/>
        <v/>
      </c>
      <c r="O952" s="157"/>
      <c r="P952" s="19" t="str">
        <f t="shared" si="523"/>
        <v/>
      </c>
      <c r="Q952" s="19" t="str">
        <f t="shared" si="524"/>
        <v/>
      </c>
      <c r="R952" s="22"/>
      <c r="S952" s="33"/>
      <c r="T952" s="35" t="str">
        <f>IF(E952="","",Instructions!$B$5)</f>
        <v/>
      </c>
      <c r="U952" s="75" t="str">
        <f>IF(E952="","",Instructions!$C$5)</f>
        <v/>
      </c>
      <c r="V952" s="87" t="str">
        <f t="shared" si="525"/>
        <v/>
      </c>
      <c r="W952" s="72" t="str">
        <f>IF(E952="","",VLOOKUP(D952,Supervisors!$B$9:$F$32,5,FALSE))</f>
        <v/>
      </c>
      <c r="X952" s="72" t="str">
        <f>IF(E952="","",VLOOKUP(D952,Supervisors!$B$9:$G$32,6,FALSE))</f>
        <v/>
      </c>
      <c r="Y952" s="20" t="str">
        <f t="shared" si="526"/>
        <v/>
      </c>
      <c r="Z952" s="20" t="str">
        <f t="shared" si="527"/>
        <v/>
      </c>
      <c r="AA952" s="20" t="str">
        <f t="shared" si="528"/>
        <v/>
      </c>
      <c r="AB952" s="20" t="str">
        <f t="shared" si="529"/>
        <v/>
      </c>
      <c r="AC952" s="20" t="str">
        <f t="shared" si="530"/>
        <v/>
      </c>
      <c r="AD952" s="20" t="str">
        <f t="shared" si="531"/>
        <v/>
      </c>
      <c r="AE952" s="20" t="str">
        <f>IF(E952="","",SUM( INDEX( $H$9, 1) : H952))</f>
        <v/>
      </c>
      <c r="AF952" s="20" t="str">
        <f t="shared" si="532"/>
        <v/>
      </c>
      <c r="AG952" s="20" t="str">
        <f>IF(E952="","",SUM($AF$9:AF952))</f>
        <v/>
      </c>
      <c r="AH952" s="43" t="str">
        <f t="shared" si="533"/>
        <v/>
      </c>
      <c r="AI952" s="20" t="str">
        <f t="shared" si="534"/>
        <v/>
      </c>
      <c r="AJ952" s="20" t="str">
        <f t="shared" si="535"/>
        <v/>
      </c>
      <c r="AK952" s="20" t="str">
        <f t="shared" si="536"/>
        <v/>
      </c>
      <c r="AL952" s="20" t="str">
        <f>IF(E952="","",SUM( INDEX($I$9, 1) : I952))</f>
        <v/>
      </c>
      <c r="AM952" s="20" t="str">
        <f t="shared" si="537"/>
        <v/>
      </c>
      <c r="AN952" s="20" t="str">
        <f>IF(E952="","",SUM( INDEX($AM$9, 1) : AM952))</f>
        <v/>
      </c>
      <c r="AO952" s="43" t="str">
        <f t="shared" si="538"/>
        <v/>
      </c>
      <c r="AP952" s="43" t="str">
        <f t="shared" si="539"/>
        <v/>
      </c>
      <c r="AQ952" s="35" t="str">
        <f t="shared" si="540"/>
        <v/>
      </c>
      <c r="AR952" s="35" t="str">
        <f t="shared" si="541"/>
        <v/>
      </c>
      <c r="AS952" s="35" t="str">
        <f t="shared" si="542"/>
        <v/>
      </c>
      <c r="AT952" s="35" t="str">
        <f t="shared" si="543"/>
        <v/>
      </c>
      <c r="AU952" s="35" t="str">
        <f t="shared" si="544"/>
        <v/>
      </c>
      <c r="AV952" s="35" t="str">
        <f t="shared" si="545"/>
        <v/>
      </c>
      <c r="AW952" s="58" t="str">
        <f t="shared" si="546"/>
        <v/>
      </c>
      <c r="AX952" s="62" t="str">
        <f t="shared" si="547"/>
        <v/>
      </c>
      <c r="AY952" s="62" t="str">
        <f t="shared" si="548"/>
        <v/>
      </c>
      <c r="AZ952" s="62" t="str">
        <f t="shared" si="549"/>
        <v/>
      </c>
      <c r="BA952" s="62" t="str">
        <f t="shared" si="550"/>
        <v/>
      </c>
      <c r="BB952" s="62" t="str">
        <f t="shared" si="551"/>
        <v/>
      </c>
      <c r="BC952" s="62" t="str">
        <f t="shared" si="552"/>
        <v/>
      </c>
      <c r="BD952" s="69" t="str">
        <f t="shared" si="553"/>
        <v/>
      </c>
      <c r="BE952" s="69" t="str">
        <f t="shared" si="554"/>
        <v/>
      </c>
      <c r="BF952" s="69" t="str">
        <f>IF(Z952=Z953,"",SUM(AW$9:AW952)-SUM(BF$9:BF951))</f>
        <v/>
      </c>
      <c r="BG952" s="12">
        <f t="shared" si="556"/>
        <v>944</v>
      </c>
    </row>
    <row r="953" spans="1:59" ht="20.100000000000001" customHeight="1">
      <c r="A953" s="13">
        <f t="shared" si="555"/>
        <v>945</v>
      </c>
      <c r="B953" s="153"/>
      <c r="C953" s="33"/>
      <c r="D953" s="33"/>
      <c r="E953" s="154"/>
      <c r="F953" s="155"/>
      <c r="G953" s="156"/>
      <c r="H953" s="19" t="str">
        <f t="shared" si="520"/>
        <v/>
      </c>
      <c r="I953" s="157"/>
      <c r="J953" s="19" t="str">
        <f t="shared" si="521"/>
        <v/>
      </c>
      <c r="K953" s="33"/>
      <c r="L953" s="34"/>
      <c r="M953" s="34"/>
      <c r="N953" s="19" t="str">
        <f t="shared" si="522"/>
        <v/>
      </c>
      <c r="O953" s="157"/>
      <c r="P953" s="19" t="str">
        <f t="shared" si="523"/>
        <v/>
      </c>
      <c r="Q953" s="19" t="str">
        <f t="shared" si="524"/>
        <v/>
      </c>
      <c r="R953" s="22"/>
      <c r="S953" s="33"/>
      <c r="T953" s="35" t="str">
        <f>IF(E953="","",Instructions!$B$5)</f>
        <v/>
      </c>
      <c r="U953" s="75" t="str">
        <f>IF(E953="","",Instructions!$C$5)</f>
        <v/>
      </c>
      <c r="V953" s="87" t="str">
        <f t="shared" si="525"/>
        <v/>
      </c>
      <c r="W953" s="72" t="str">
        <f>IF(E953="","",VLOOKUP(D953,Supervisors!$B$9:$F$32,5,FALSE))</f>
        <v/>
      </c>
      <c r="X953" s="72" t="str">
        <f>IF(E953="","",VLOOKUP(D953,Supervisors!$B$9:$G$32,6,FALSE))</f>
        <v/>
      </c>
      <c r="Y953" s="20" t="str">
        <f t="shared" si="526"/>
        <v/>
      </c>
      <c r="Z953" s="20" t="str">
        <f t="shared" si="527"/>
        <v/>
      </c>
      <c r="AA953" s="20" t="str">
        <f t="shared" si="528"/>
        <v/>
      </c>
      <c r="AB953" s="20" t="str">
        <f t="shared" si="529"/>
        <v/>
      </c>
      <c r="AC953" s="20" t="str">
        <f t="shared" si="530"/>
        <v/>
      </c>
      <c r="AD953" s="20" t="str">
        <f t="shared" si="531"/>
        <v/>
      </c>
      <c r="AE953" s="20" t="str">
        <f>IF(E953="","",SUM( INDEX( $H$9, 1) : H953))</f>
        <v/>
      </c>
      <c r="AF953" s="20" t="str">
        <f t="shared" si="532"/>
        <v/>
      </c>
      <c r="AG953" s="20" t="str">
        <f>IF(E953="","",SUM($AF$9:AF953))</f>
        <v/>
      </c>
      <c r="AH953" s="43" t="str">
        <f t="shared" si="533"/>
        <v/>
      </c>
      <c r="AI953" s="20" t="str">
        <f t="shared" si="534"/>
        <v/>
      </c>
      <c r="AJ953" s="20" t="str">
        <f t="shared" si="535"/>
        <v/>
      </c>
      <c r="AK953" s="20" t="str">
        <f t="shared" si="536"/>
        <v/>
      </c>
      <c r="AL953" s="20" t="str">
        <f>IF(E953="","",SUM( INDEX($I$9, 1) : I953))</f>
        <v/>
      </c>
      <c r="AM953" s="20" t="str">
        <f t="shared" si="537"/>
        <v/>
      </c>
      <c r="AN953" s="20" t="str">
        <f>IF(E953="","",SUM( INDEX($AM$9, 1) : AM953))</f>
        <v/>
      </c>
      <c r="AO953" s="43" t="str">
        <f t="shared" si="538"/>
        <v/>
      </c>
      <c r="AP953" s="43" t="str">
        <f t="shared" si="539"/>
        <v/>
      </c>
      <c r="AQ953" s="35" t="str">
        <f t="shared" si="540"/>
        <v/>
      </c>
      <c r="AR953" s="35" t="str">
        <f t="shared" si="541"/>
        <v/>
      </c>
      <c r="AS953" s="35" t="str">
        <f t="shared" si="542"/>
        <v/>
      </c>
      <c r="AT953" s="35" t="str">
        <f t="shared" si="543"/>
        <v/>
      </c>
      <c r="AU953" s="35" t="str">
        <f t="shared" si="544"/>
        <v/>
      </c>
      <c r="AV953" s="35" t="str">
        <f t="shared" si="545"/>
        <v/>
      </c>
      <c r="AW953" s="58" t="str">
        <f t="shared" si="546"/>
        <v/>
      </c>
      <c r="AX953" s="62" t="str">
        <f t="shared" si="547"/>
        <v/>
      </c>
      <c r="AY953" s="62" t="str">
        <f t="shared" si="548"/>
        <v/>
      </c>
      <c r="AZ953" s="62" t="str">
        <f t="shared" si="549"/>
        <v/>
      </c>
      <c r="BA953" s="62" t="str">
        <f t="shared" si="550"/>
        <v/>
      </c>
      <c r="BB953" s="62" t="str">
        <f t="shared" si="551"/>
        <v/>
      </c>
      <c r="BC953" s="62" t="str">
        <f t="shared" si="552"/>
        <v/>
      </c>
      <c r="BD953" s="69" t="str">
        <f t="shared" si="553"/>
        <v/>
      </c>
      <c r="BE953" s="69" t="str">
        <f t="shared" si="554"/>
        <v/>
      </c>
      <c r="BF953" s="69" t="str">
        <f>IF(Z953=Z954,"",SUM(AW$9:AW953)-SUM(BF$9:BF952))</f>
        <v/>
      </c>
      <c r="BG953" s="12">
        <f t="shared" si="556"/>
        <v>945</v>
      </c>
    </row>
    <row r="954" spans="1:59" ht="20.100000000000001" customHeight="1">
      <c r="A954" s="13">
        <f t="shared" si="555"/>
        <v>946</v>
      </c>
      <c r="B954" s="153"/>
      <c r="C954" s="33"/>
      <c r="D954" s="33"/>
      <c r="E954" s="154"/>
      <c r="F954" s="155"/>
      <c r="G954" s="156"/>
      <c r="H954" s="19" t="str">
        <f t="shared" si="520"/>
        <v/>
      </c>
      <c r="I954" s="157"/>
      <c r="J954" s="19" t="str">
        <f t="shared" si="521"/>
        <v/>
      </c>
      <c r="K954" s="33"/>
      <c r="L954" s="34"/>
      <c r="M954" s="34"/>
      <c r="N954" s="19" t="str">
        <f t="shared" si="522"/>
        <v/>
      </c>
      <c r="O954" s="157"/>
      <c r="P954" s="19" t="str">
        <f t="shared" si="523"/>
        <v/>
      </c>
      <c r="Q954" s="19" t="str">
        <f t="shared" si="524"/>
        <v/>
      </c>
      <c r="R954" s="22"/>
      <c r="S954" s="33"/>
      <c r="T954" s="35" t="str">
        <f>IF(E954="","",Instructions!$B$5)</f>
        <v/>
      </c>
      <c r="U954" s="75" t="str">
        <f>IF(E954="","",Instructions!$C$5)</f>
        <v/>
      </c>
      <c r="V954" s="87" t="str">
        <f t="shared" si="525"/>
        <v/>
      </c>
      <c r="W954" s="72" t="str">
        <f>IF(E954="","",VLOOKUP(D954,Supervisors!$B$9:$F$32,5,FALSE))</f>
        <v/>
      </c>
      <c r="X954" s="72" t="str">
        <f>IF(E954="","",VLOOKUP(D954,Supervisors!$B$9:$G$32,6,FALSE))</f>
        <v/>
      </c>
      <c r="Y954" s="20" t="str">
        <f t="shared" si="526"/>
        <v/>
      </c>
      <c r="Z954" s="20" t="str">
        <f t="shared" si="527"/>
        <v/>
      </c>
      <c r="AA954" s="20" t="str">
        <f t="shared" si="528"/>
        <v/>
      </c>
      <c r="AB954" s="20" t="str">
        <f t="shared" si="529"/>
        <v/>
      </c>
      <c r="AC954" s="20" t="str">
        <f t="shared" si="530"/>
        <v/>
      </c>
      <c r="AD954" s="20" t="str">
        <f t="shared" si="531"/>
        <v/>
      </c>
      <c r="AE954" s="20" t="str">
        <f>IF(E954="","",SUM( INDEX( $H$9, 1) : H954))</f>
        <v/>
      </c>
      <c r="AF954" s="20" t="str">
        <f t="shared" si="532"/>
        <v/>
      </c>
      <c r="AG954" s="20" t="str">
        <f>IF(E954="","",SUM($AF$9:AF954))</f>
        <v/>
      </c>
      <c r="AH954" s="43" t="str">
        <f t="shared" si="533"/>
        <v/>
      </c>
      <c r="AI954" s="20" t="str">
        <f t="shared" si="534"/>
        <v/>
      </c>
      <c r="AJ954" s="20" t="str">
        <f t="shared" si="535"/>
        <v/>
      </c>
      <c r="AK954" s="20" t="str">
        <f t="shared" si="536"/>
        <v/>
      </c>
      <c r="AL954" s="20" t="str">
        <f>IF(E954="","",SUM( INDEX($I$9, 1) : I954))</f>
        <v/>
      </c>
      <c r="AM954" s="20" t="str">
        <f t="shared" si="537"/>
        <v/>
      </c>
      <c r="AN954" s="20" t="str">
        <f>IF(E954="","",SUM( INDEX($AM$9, 1) : AM954))</f>
        <v/>
      </c>
      <c r="AO954" s="43" t="str">
        <f t="shared" si="538"/>
        <v/>
      </c>
      <c r="AP954" s="43" t="str">
        <f t="shared" si="539"/>
        <v/>
      </c>
      <c r="AQ954" s="35" t="str">
        <f t="shared" si="540"/>
        <v/>
      </c>
      <c r="AR954" s="35" t="str">
        <f t="shared" si="541"/>
        <v/>
      </c>
      <c r="AS954" s="35" t="str">
        <f t="shared" si="542"/>
        <v/>
      </c>
      <c r="AT954" s="35" t="str">
        <f t="shared" si="543"/>
        <v/>
      </c>
      <c r="AU954" s="35" t="str">
        <f t="shared" si="544"/>
        <v/>
      </c>
      <c r="AV954" s="35" t="str">
        <f t="shared" si="545"/>
        <v/>
      </c>
      <c r="AW954" s="58" t="str">
        <f t="shared" si="546"/>
        <v/>
      </c>
      <c r="AX954" s="62" t="str">
        <f t="shared" si="547"/>
        <v/>
      </c>
      <c r="AY954" s="62" t="str">
        <f t="shared" si="548"/>
        <v/>
      </c>
      <c r="AZ954" s="62" t="str">
        <f t="shared" si="549"/>
        <v/>
      </c>
      <c r="BA954" s="62" t="str">
        <f t="shared" si="550"/>
        <v/>
      </c>
      <c r="BB954" s="62" t="str">
        <f t="shared" si="551"/>
        <v/>
      </c>
      <c r="BC954" s="62" t="str">
        <f t="shared" si="552"/>
        <v/>
      </c>
      <c r="BD954" s="69" t="str">
        <f t="shared" si="553"/>
        <v/>
      </c>
      <c r="BE954" s="69" t="str">
        <f t="shared" si="554"/>
        <v/>
      </c>
      <c r="BF954" s="69" t="str">
        <f>IF(Z954=Z955,"",SUM(AW$9:AW954)-SUM(BF$9:BF953))</f>
        <v/>
      </c>
      <c r="BG954" s="12">
        <f t="shared" si="556"/>
        <v>946</v>
      </c>
    </row>
    <row r="955" spans="1:59" ht="20.100000000000001" customHeight="1">
      <c r="A955" s="13">
        <f t="shared" si="555"/>
        <v>947</v>
      </c>
      <c r="B955" s="153"/>
      <c r="C955" s="33"/>
      <c r="D955" s="33"/>
      <c r="E955" s="154"/>
      <c r="F955" s="155"/>
      <c r="G955" s="156"/>
      <c r="H955" s="19" t="str">
        <f t="shared" si="520"/>
        <v/>
      </c>
      <c r="I955" s="157"/>
      <c r="J955" s="19" t="str">
        <f t="shared" si="521"/>
        <v/>
      </c>
      <c r="K955" s="33"/>
      <c r="L955" s="34"/>
      <c r="M955" s="34"/>
      <c r="N955" s="19" t="str">
        <f t="shared" si="522"/>
        <v/>
      </c>
      <c r="O955" s="157"/>
      <c r="P955" s="19" t="str">
        <f t="shared" si="523"/>
        <v/>
      </c>
      <c r="Q955" s="19" t="str">
        <f t="shared" si="524"/>
        <v/>
      </c>
      <c r="R955" s="22"/>
      <c r="S955" s="33"/>
      <c r="T955" s="35" t="str">
        <f>IF(E955="","",Instructions!$B$5)</f>
        <v/>
      </c>
      <c r="U955" s="75" t="str">
        <f>IF(E955="","",Instructions!$C$5)</f>
        <v/>
      </c>
      <c r="V955" s="87" t="str">
        <f t="shared" si="525"/>
        <v/>
      </c>
      <c r="W955" s="72" t="str">
        <f>IF(E955="","",VLOOKUP(D955,Supervisors!$B$9:$F$32,5,FALSE))</f>
        <v/>
      </c>
      <c r="X955" s="72" t="str">
        <f>IF(E955="","",VLOOKUP(D955,Supervisors!$B$9:$G$32,6,FALSE))</f>
        <v/>
      </c>
      <c r="Y955" s="20" t="str">
        <f t="shared" si="526"/>
        <v/>
      </c>
      <c r="Z955" s="20" t="str">
        <f t="shared" si="527"/>
        <v/>
      </c>
      <c r="AA955" s="20" t="str">
        <f t="shared" si="528"/>
        <v/>
      </c>
      <c r="AB955" s="20" t="str">
        <f t="shared" si="529"/>
        <v/>
      </c>
      <c r="AC955" s="20" t="str">
        <f t="shared" si="530"/>
        <v/>
      </c>
      <c r="AD955" s="20" t="str">
        <f t="shared" si="531"/>
        <v/>
      </c>
      <c r="AE955" s="20" t="str">
        <f>IF(E955="","",SUM( INDEX( $H$9, 1) : H955))</f>
        <v/>
      </c>
      <c r="AF955" s="20" t="str">
        <f t="shared" si="532"/>
        <v/>
      </c>
      <c r="AG955" s="20" t="str">
        <f>IF(E955="","",SUM($AF$9:AF955))</f>
        <v/>
      </c>
      <c r="AH955" s="43" t="str">
        <f t="shared" si="533"/>
        <v/>
      </c>
      <c r="AI955" s="20" t="str">
        <f t="shared" si="534"/>
        <v/>
      </c>
      <c r="AJ955" s="20" t="str">
        <f t="shared" si="535"/>
        <v/>
      </c>
      <c r="AK955" s="20" t="str">
        <f t="shared" si="536"/>
        <v/>
      </c>
      <c r="AL955" s="20" t="str">
        <f>IF(E955="","",SUM( INDEX($I$9, 1) : I955))</f>
        <v/>
      </c>
      <c r="AM955" s="20" t="str">
        <f t="shared" si="537"/>
        <v/>
      </c>
      <c r="AN955" s="20" t="str">
        <f>IF(E955="","",SUM( INDEX($AM$9, 1) : AM955))</f>
        <v/>
      </c>
      <c r="AO955" s="43" t="str">
        <f t="shared" si="538"/>
        <v/>
      </c>
      <c r="AP955" s="43" t="str">
        <f t="shared" si="539"/>
        <v/>
      </c>
      <c r="AQ955" s="35" t="str">
        <f t="shared" si="540"/>
        <v/>
      </c>
      <c r="AR955" s="35" t="str">
        <f t="shared" si="541"/>
        <v/>
      </c>
      <c r="AS955" s="35" t="str">
        <f t="shared" si="542"/>
        <v/>
      </c>
      <c r="AT955" s="35" t="str">
        <f t="shared" si="543"/>
        <v/>
      </c>
      <c r="AU955" s="35" t="str">
        <f t="shared" si="544"/>
        <v/>
      </c>
      <c r="AV955" s="35" t="str">
        <f t="shared" si="545"/>
        <v/>
      </c>
      <c r="AW955" s="58" t="str">
        <f t="shared" si="546"/>
        <v/>
      </c>
      <c r="AX955" s="62" t="str">
        <f t="shared" si="547"/>
        <v/>
      </c>
      <c r="AY955" s="62" t="str">
        <f t="shared" si="548"/>
        <v/>
      </c>
      <c r="AZ955" s="62" t="str">
        <f t="shared" si="549"/>
        <v/>
      </c>
      <c r="BA955" s="62" t="str">
        <f t="shared" si="550"/>
        <v/>
      </c>
      <c r="BB955" s="62" t="str">
        <f t="shared" si="551"/>
        <v/>
      </c>
      <c r="BC955" s="62" t="str">
        <f t="shared" si="552"/>
        <v/>
      </c>
      <c r="BD955" s="69" t="str">
        <f t="shared" si="553"/>
        <v/>
      </c>
      <c r="BE955" s="69" t="str">
        <f t="shared" si="554"/>
        <v/>
      </c>
      <c r="BF955" s="69" t="str">
        <f>IF(Z955=Z956,"",SUM(AW$9:AW955)-SUM(BF$9:BF954))</f>
        <v/>
      </c>
      <c r="BG955" s="12">
        <f t="shared" si="556"/>
        <v>947</v>
      </c>
    </row>
    <row r="956" spans="1:59" ht="20.100000000000001" customHeight="1">
      <c r="A956" s="13">
        <f t="shared" si="555"/>
        <v>948</v>
      </c>
      <c r="B956" s="153"/>
      <c r="C956" s="33"/>
      <c r="D956" s="33"/>
      <c r="E956" s="154"/>
      <c r="F956" s="155"/>
      <c r="G956" s="156"/>
      <c r="H956" s="19" t="str">
        <f t="shared" si="520"/>
        <v/>
      </c>
      <c r="I956" s="157"/>
      <c r="J956" s="19" t="str">
        <f t="shared" si="521"/>
        <v/>
      </c>
      <c r="K956" s="33"/>
      <c r="L956" s="34"/>
      <c r="M956" s="34"/>
      <c r="N956" s="19" t="str">
        <f t="shared" si="522"/>
        <v/>
      </c>
      <c r="O956" s="157"/>
      <c r="P956" s="19" t="str">
        <f t="shared" si="523"/>
        <v/>
      </c>
      <c r="Q956" s="19" t="str">
        <f t="shared" si="524"/>
        <v/>
      </c>
      <c r="R956" s="22"/>
      <c r="S956" s="33"/>
      <c r="T956" s="35" t="str">
        <f>IF(E956="","",Instructions!$B$5)</f>
        <v/>
      </c>
      <c r="U956" s="75" t="str">
        <f>IF(E956="","",Instructions!$C$5)</f>
        <v/>
      </c>
      <c r="V956" s="87" t="str">
        <f t="shared" si="525"/>
        <v/>
      </c>
      <c r="W956" s="72" t="str">
        <f>IF(E956="","",VLOOKUP(D956,Supervisors!$B$9:$F$32,5,FALSE))</f>
        <v/>
      </c>
      <c r="X956" s="72" t="str">
        <f>IF(E956="","",VLOOKUP(D956,Supervisors!$B$9:$G$32,6,FALSE))</f>
        <v/>
      </c>
      <c r="Y956" s="20" t="str">
        <f t="shared" si="526"/>
        <v/>
      </c>
      <c r="Z956" s="20" t="str">
        <f t="shared" si="527"/>
        <v/>
      </c>
      <c r="AA956" s="20" t="str">
        <f t="shared" si="528"/>
        <v/>
      </c>
      <c r="AB956" s="20" t="str">
        <f t="shared" si="529"/>
        <v/>
      </c>
      <c r="AC956" s="20" t="str">
        <f t="shared" si="530"/>
        <v/>
      </c>
      <c r="AD956" s="20" t="str">
        <f t="shared" si="531"/>
        <v/>
      </c>
      <c r="AE956" s="20" t="str">
        <f>IF(E956="","",SUM( INDEX( $H$9, 1) : H956))</f>
        <v/>
      </c>
      <c r="AF956" s="20" t="str">
        <f t="shared" si="532"/>
        <v/>
      </c>
      <c r="AG956" s="20" t="str">
        <f>IF(E956="","",SUM($AF$9:AF956))</f>
        <v/>
      </c>
      <c r="AH956" s="43" t="str">
        <f t="shared" si="533"/>
        <v/>
      </c>
      <c r="AI956" s="20" t="str">
        <f t="shared" si="534"/>
        <v/>
      </c>
      <c r="AJ956" s="20" t="str">
        <f t="shared" si="535"/>
        <v/>
      </c>
      <c r="AK956" s="20" t="str">
        <f t="shared" si="536"/>
        <v/>
      </c>
      <c r="AL956" s="20" t="str">
        <f>IF(E956="","",SUM( INDEX($I$9, 1) : I956))</f>
        <v/>
      </c>
      <c r="AM956" s="20" t="str">
        <f t="shared" si="537"/>
        <v/>
      </c>
      <c r="AN956" s="20" t="str">
        <f>IF(E956="","",SUM( INDEX($AM$9, 1) : AM956))</f>
        <v/>
      </c>
      <c r="AO956" s="43" t="str">
        <f t="shared" si="538"/>
        <v/>
      </c>
      <c r="AP956" s="43" t="str">
        <f t="shared" si="539"/>
        <v/>
      </c>
      <c r="AQ956" s="35" t="str">
        <f t="shared" si="540"/>
        <v/>
      </c>
      <c r="AR956" s="35" t="str">
        <f t="shared" si="541"/>
        <v/>
      </c>
      <c r="AS956" s="35" t="str">
        <f t="shared" si="542"/>
        <v/>
      </c>
      <c r="AT956" s="35" t="str">
        <f t="shared" si="543"/>
        <v/>
      </c>
      <c r="AU956" s="35" t="str">
        <f t="shared" si="544"/>
        <v/>
      </c>
      <c r="AV956" s="35" t="str">
        <f t="shared" si="545"/>
        <v/>
      </c>
      <c r="AW956" s="58" t="str">
        <f t="shared" si="546"/>
        <v/>
      </c>
      <c r="AX956" s="62" t="str">
        <f t="shared" si="547"/>
        <v/>
      </c>
      <c r="AY956" s="62" t="str">
        <f t="shared" si="548"/>
        <v/>
      </c>
      <c r="AZ956" s="62" t="str">
        <f t="shared" si="549"/>
        <v/>
      </c>
      <c r="BA956" s="62" t="str">
        <f t="shared" si="550"/>
        <v/>
      </c>
      <c r="BB956" s="62" t="str">
        <f t="shared" si="551"/>
        <v/>
      </c>
      <c r="BC956" s="62" t="str">
        <f t="shared" si="552"/>
        <v/>
      </c>
      <c r="BD956" s="69" t="str">
        <f t="shared" si="553"/>
        <v/>
      </c>
      <c r="BE956" s="69" t="str">
        <f t="shared" si="554"/>
        <v/>
      </c>
      <c r="BF956" s="69" t="str">
        <f>IF(Z956=Z957,"",SUM(AW$9:AW956)-SUM(BF$9:BF955))</f>
        <v/>
      </c>
      <c r="BG956" s="12">
        <f t="shared" si="556"/>
        <v>948</v>
      </c>
    </row>
    <row r="957" spans="1:59" ht="20.100000000000001" customHeight="1">
      <c r="A957" s="13">
        <f t="shared" si="555"/>
        <v>949</v>
      </c>
      <c r="B957" s="153"/>
      <c r="C957" s="33"/>
      <c r="D957" s="33"/>
      <c r="E957" s="154"/>
      <c r="F957" s="155"/>
      <c r="G957" s="156"/>
      <c r="H957" s="19" t="str">
        <f t="shared" si="520"/>
        <v/>
      </c>
      <c r="I957" s="157"/>
      <c r="J957" s="19" t="str">
        <f t="shared" si="521"/>
        <v/>
      </c>
      <c r="K957" s="33"/>
      <c r="L957" s="34"/>
      <c r="M957" s="34"/>
      <c r="N957" s="19" t="str">
        <f t="shared" si="522"/>
        <v/>
      </c>
      <c r="O957" s="157"/>
      <c r="P957" s="19" t="str">
        <f t="shared" si="523"/>
        <v/>
      </c>
      <c r="Q957" s="19" t="str">
        <f t="shared" si="524"/>
        <v/>
      </c>
      <c r="R957" s="22"/>
      <c r="S957" s="33"/>
      <c r="T957" s="35" t="str">
        <f>IF(E957="","",Instructions!$B$5)</f>
        <v/>
      </c>
      <c r="U957" s="75" t="str">
        <f>IF(E957="","",Instructions!$C$5)</f>
        <v/>
      </c>
      <c r="V957" s="87" t="str">
        <f t="shared" si="525"/>
        <v/>
      </c>
      <c r="W957" s="72" t="str">
        <f>IF(E957="","",VLOOKUP(D957,Supervisors!$B$9:$F$32,5,FALSE))</f>
        <v/>
      </c>
      <c r="X957" s="72" t="str">
        <f>IF(E957="","",VLOOKUP(D957,Supervisors!$B$9:$G$32,6,FALSE))</f>
        <v/>
      </c>
      <c r="Y957" s="20" t="str">
        <f t="shared" si="526"/>
        <v/>
      </c>
      <c r="Z957" s="20" t="str">
        <f t="shared" si="527"/>
        <v/>
      </c>
      <c r="AA957" s="20" t="str">
        <f t="shared" si="528"/>
        <v/>
      </c>
      <c r="AB957" s="20" t="str">
        <f t="shared" si="529"/>
        <v/>
      </c>
      <c r="AC957" s="20" t="str">
        <f t="shared" si="530"/>
        <v/>
      </c>
      <c r="AD957" s="20" t="str">
        <f t="shared" si="531"/>
        <v/>
      </c>
      <c r="AE957" s="20" t="str">
        <f>IF(E957="","",SUM( INDEX( $H$9, 1) : H957))</f>
        <v/>
      </c>
      <c r="AF957" s="20" t="str">
        <f t="shared" si="532"/>
        <v/>
      </c>
      <c r="AG957" s="20" t="str">
        <f>IF(E957="","",SUM($AF$9:AF957))</f>
        <v/>
      </c>
      <c r="AH957" s="43" t="str">
        <f t="shared" si="533"/>
        <v/>
      </c>
      <c r="AI957" s="20" t="str">
        <f t="shared" si="534"/>
        <v/>
      </c>
      <c r="AJ957" s="20" t="str">
        <f t="shared" si="535"/>
        <v/>
      </c>
      <c r="AK957" s="20" t="str">
        <f t="shared" si="536"/>
        <v/>
      </c>
      <c r="AL957" s="20" t="str">
        <f>IF(E957="","",SUM( INDEX($I$9, 1) : I957))</f>
        <v/>
      </c>
      <c r="AM957" s="20" t="str">
        <f t="shared" si="537"/>
        <v/>
      </c>
      <c r="AN957" s="20" t="str">
        <f>IF(E957="","",SUM( INDEX($AM$9, 1) : AM957))</f>
        <v/>
      </c>
      <c r="AO957" s="43" t="str">
        <f t="shared" si="538"/>
        <v/>
      </c>
      <c r="AP957" s="43" t="str">
        <f t="shared" si="539"/>
        <v/>
      </c>
      <c r="AQ957" s="35" t="str">
        <f t="shared" si="540"/>
        <v/>
      </c>
      <c r="AR957" s="35" t="str">
        <f t="shared" si="541"/>
        <v/>
      </c>
      <c r="AS957" s="35" t="str">
        <f t="shared" si="542"/>
        <v/>
      </c>
      <c r="AT957" s="35" t="str">
        <f t="shared" si="543"/>
        <v/>
      </c>
      <c r="AU957" s="35" t="str">
        <f t="shared" si="544"/>
        <v/>
      </c>
      <c r="AV957" s="35" t="str">
        <f t="shared" si="545"/>
        <v/>
      </c>
      <c r="AW957" s="58" t="str">
        <f t="shared" si="546"/>
        <v/>
      </c>
      <c r="AX957" s="62" t="str">
        <f t="shared" si="547"/>
        <v/>
      </c>
      <c r="AY957" s="62" t="str">
        <f t="shared" si="548"/>
        <v/>
      </c>
      <c r="AZ957" s="62" t="str">
        <f t="shared" si="549"/>
        <v/>
      </c>
      <c r="BA957" s="62" t="str">
        <f t="shared" si="550"/>
        <v/>
      </c>
      <c r="BB957" s="62" t="str">
        <f t="shared" si="551"/>
        <v/>
      </c>
      <c r="BC957" s="62" t="str">
        <f t="shared" si="552"/>
        <v/>
      </c>
      <c r="BD957" s="69" t="str">
        <f t="shared" si="553"/>
        <v/>
      </c>
      <c r="BE957" s="69" t="str">
        <f t="shared" si="554"/>
        <v/>
      </c>
      <c r="BF957" s="69" t="str">
        <f>IF(Z957=Z958,"",SUM(AW$9:AW957)-SUM(BF$9:BF956))</f>
        <v/>
      </c>
      <c r="BG957" s="12">
        <f t="shared" si="556"/>
        <v>949</v>
      </c>
    </row>
    <row r="958" spans="1:59" ht="20.100000000000001" customHeight="1">
      <c r="A958" s="13">
        <f t="shared" si="555"/>
        <v>950</v>
      </c>
      <c r="B958" s="153"/>
      <c r="C958" s="33"/>
      <c r="D958" s="33"/>
      <c r="E958" s="154"/>
      <c r="F958" s="155"/>
      <c r="G958" s="156"/>
      <c r="H958" s="19" t="str">
        <f t="shared" si="520"/>
        <v/>
      </c>
      <c r="I958" s="157"/>
      <c r="J958" s="19" t="str">
        <f t="shared" si="521"/>
        <v/>
      </c>
      <c r="K958" s="33"/>
      <c r="L958" s="34"/>
      <c r="M958" s="34"/>
      <c r="N958" s="19" t="str">
        <f t="shared" si="522"/>
        <v/>
      </c>
      <c r="O958" s="157"/>
      <c r="P958" s="19" t="str">
        <f t="shared" si="523"/>
        <v/>
      </c>
      <c r="Q958" s="19" t="str">
        <f t="shared" si="524"/>
        <v/>
      </c>
      <c r="R958" s="22"/>
      <c r="S958" s="33"/>
      <c r="T958" s="35" t="str">
        <f>IF(E958="","",Instructions!$B$5)</f>
        <v/>
      </c>
      <c r="U958" s="75" t="str">
        <f>IF(E958="","",Instructions!$C$5)</f>
        <v/>
      </c>
      <c r="V958" s="87" t="str">
        <f t="shared" si="525"/>
        <v/>
      </c>
      <c r="W958" s="72" t="str">
        <f>IF(E958="","",VLOOKUP(D958,Supervisors!$B$9:$F$32,5,FALSE))</f>
        <v/>
      </c>
      <c r="X958" s="72" t="str">
        <f>IF(E958="","",VLOOKUP(D958,Supervisors!$B$9:$G$32,6,FALSE))</f>
        <v/>
      </c>
      <c r="Y958" s="20" t="str">
        <f t="shared" si="526"/>
        <v/>
      </c>
      <c r="Z958" s="20" t="str">
        <f t="shared" si="527"/>
        <v/>
      </c>
      <c r="AA958" s="20" t="str">
        <f t="shared" si="528"/>
        <v/>
      </c>
      <c r="AB958" s="20" t="str">
        <f t="shared" si="529"/>
        <v/>
      </c>
      <c r="AC958" s="20" t="str">
        <f t="shared" si="530"/>
        <v/>
      </c>
      <c r="AD958" s="20" t="str">
        <f t="shared" si="531"/>
        <v/>
      </c>
      <c r="AE958" s="20" t="str">
        <f>IF(E958="","",SUM( INDEX( $H$9, 1) : H958))</f>
        <v/>
      </c>
      <c r="AF958" s="20" t="str">
        <f t="shared" si="532"/>
        <v/>
      </c>
      <c r="AG958" s="20" t="str">
        <f>IF(E958="","",SUM($AF$9:AF958))</f>
        <v/>
      </c>
      <c r="AH958" s="43" t="str">
        <f t="shared" si="533"/>
        <v/>
      </c>
      <c r="AI958" s="20" t="str">
        <f t="shared" si="534"/>
        <v/>
      </c>
      <c r="AJ958" s="20" t="str">
        <f t="shared" si="535"/>
        <v/>
      </c>
      <c r="AK958" s="20" t="str">
        <f t="shared" si="536"/>
        <v/>
      </c>
      <c r="AL958" s="20" t="str">
        <f>IF(E958="","",SUM( INDEX($I$9, 1) : I958))</f>
        <v/>
      </c>
      <c r="AM958" s="20" t="str">
        <f t="shared" si="537"/>
        <v/>
      </c>
      <c r="AN958" s="20" t="str">
        <f>IF(E958="","",SUM( INDEX($AM$9, 1) : AM958))</f>
        <v/>
      </c>
      <c r="AO958" s="43" t="str">
        <f t="shared" si="538"/>
        <v/>
      </c>
      <c r="AP958" s="43" t="str">
        <f t="shared" si="539"/>
        <v/>
      </c>
      <c r="AQ958" s="35" t="str">
        <f t="shared" si="540"/>
        <v/>
      </c>
      <c r="AR958" s="35" t="str">
        <f t="shared" si="541"/>
        <v/>
      </c>
      <c r="AS958" s="35" t="str">
        <f t="shared" si="542"/>
        <v/>
      </c>
      <c r="AT958" s="35" t="str">
        <f t="shared" si="543"/>
        <v/>
      </c>
      <c r="AU958" s="35" t="str">
        <f t="shared" si="544"/>
        <v/>
      </c>
      <c r="AV958" s="35" t="str">
        <f t="shared" si="545"/>
        <v/>
      </c>
      <c r="AW958" s="58" t="str">
        <f t="shared" si="546"/>
        <v/>
      </c>
      <c r="AX958" s="62" t="str">
        <f t="shared" si="547"/>
        <v/>
      </c>
      <c r="AY958" s="62" t="str">
        <f t="shared" si="548"/>
        <v/>
      </c>
      <c r="AZ958" s="62" t="str">
        <f t="shared" si="549"/>
        <v/>
      </c>
      <c r="BA958" s="62" t="str">
        <f t="shared" si="550"/>
        <v/>
      </c>
      <c r="BB958" s="62" t="str">
        <f t="shared" si="551"/>
        <v/>
      </c>
      <c r="BC958" s="62" t="str">
        <f t="shared" si="552"/>
        <v/>
      </c>
      <c r="BD958" s="69" t="str">
        <f t="shared" si="553"/>
        <v/>
      </c>
      <c r="BE958" s="69" t="str">
        <f t="shared" si="554"/>
        <v/>
      </c>
      <c r="BF958" s="69" t="str">
        <f>IF(Z958=Z959,"",SUM(AW$9:AW958)-SUM(BF$9:BF957))</f>
        <v/>
      </c>
      <c r="BG958" s="12">
        <f t="shared" si="556"/>
        <v>950</v>
      </c>
    </row>
    <row r="959" spans="1:59" ht="20.100000000000001" customHeight="1">
      <c r="A959" s="13">
        <f t="shared" si="555"/>
        <v>951</v>
      </c>
      <c r="B959" s="153"/>
      <c r="C959" s="33"/>
      <c r="D959" s="33"/>
      <c r="E959" s="154"/>
      <c r="F959" s="155"/>
      <c r="G959" s="156"/>
      <c r="H959" s="19" t="str">
        <f t="shared" si="520"/>
        <v/>
      </c>
      <c r="I959" s="157"/>
      <c r="J959" s="19" t="str">
        <f t="shared" si="521"/>
        <v/>
      </c>
      <c r="K959" s="33"/>
      <c r="L959" s="34"/>
      <c r="M959" s="34"/>
      <c r="N959" s="19" t="str">
        <f t="shared" si="522"/>
        <v/>
      </c>
      <c r="O959" s="157"/>
      <c r="P959" s="19" t="str">
        <f t="shared" si="523"/>
        <v/>
      </c>
      <c r="Q959" s="19" t="str">
        <f t="shared" si="524"/>
        <v/>
      </c>
      <c r="R959" s="22"/>
      <c r="S959" s="33"/>
      <c r="T959" s="35" t="str">
        <f>IF(E959="","",Instructions!$B$5)</f>
        <v/>
      </c>
      <c r="U959" s="75" t="str">
        <f>IF(E959="","",Instructions!$C$5)</f>
        <v/>
      </c>
      <c r="V959" s="87" t="str">
        <f t="shared" si="525"/>
        <v/>
      </c>
      <c r="W959" s="72" t="str">
        <f>IF(E959="","",VLOOKUP(D959,Supervisors!$B$9:$F$32,5,FALSE))</f>
        <v/>
      </c>
      <c r="X959" s="72" t="str">
        <f>IF(E959="","",VLOOKUP(D959,Supervisors!$B$9:$G$32,6,FALSE))</f>
        <v/>
      </c>
      <c r="Y959" s="20" t="str">
        <f t="shared" si="526"/>
        <v/>
      </c>
      <c r="Z959" s="20" t="str">
        <f t="shared" si="527"/>
        <v/>
      </c>
      <c r="AA959" s="20" t="str">
        <f t="shared" si="528"/>
        <v/>
      </c>
      <c r="AB959" s="20" t="str">
        <f t="shared" si="529"/>
        <v/>
      </c>
      <c r="AC959" s="20" t="str">
        <f t="shared" si="530"/>
        <v/>
      </c>
      <c r="AD959" s="20" t="str">
        <f t="shared" si="531"/>
        <v/>
      </c>
      <c r="AE959" s="20" t="str">
        <f>IF(E959="","",SUM( INDEX( $H$9, 1) : H959))</f>
        <v/>
      </c>
      <c r="AF959" s="20" t="str">
        <f t="shared" si="532"/>
        <v/>
      </c>
      <c r="AG959" s="20" t="str">
        <f>IF(E959="","",SUM($AF$9:AF959))</f>
        <v/>
      </c>
      <c r="AH959" s="43" t="str">
        <f t="shared" si="533"/>
        <v/>
      </c>
      <c r="AI959" s="20" t="str">
        <f t="shared" si="534"/>
        <v/>
      </c>
      <c r="AJ959" s="20" t="str">
        <f t="shared" si="535"/>
        <v/>
      </c>
      <c r="AK959" s="20" t="str">
        <f t="shared" si="536"/>
        <v/>
      </c>
      <c r="AL959" s="20" t="str">
        <f>IF(E959="","",SUM( INDEX($I$9, 1) : I959))</f>
        <v/>
      </c>
      <c r="AM959" s="20" t="str">
        <f t="shared" si="537"/>
        <v/>
      </c>
      <c r="AN959" s="20" t="str">
        <f>IF(E959="","",SUM( INDEX($AM$9, 1) : AM959))</f>
        <v/>
      </c>
      <c r="AO959" s="43" t="str">
        <f t="shared" si="538"/>
        <v/>
      </c>
      <c r="AP959" s="43" t="str">
        <f t="shared" si="539"/>
        <v/>
      </c>
      <c r="AQ959" s="35" t="str">
        <f t="shared" si="540"/>
        <v/>
      </c>
      <c r="AR959" s="35" t="str">
        <f t="shared" si="541"/>
        <v/>
      </c>
      <c r="AS959" s="35" t="str">
        <f t="shared" si="542"/>
        <v/>
      </c>
      <c r="AT959" s="35" t="str">
        <f t="shared" si="543"/>
        <v/>
      </c>
      <c r="AU959" s="35" t="str">
        <f t="shared" si="544"/>
        <v/>
      </c>
      <c r="AV959" s="35" t="str">
        <f t="shared" si="545"/>
        <v/>
      </c>
      <c r="AW959" s="58" t="str">
        <f t="shared" si="546"/>
        <v/>
      </c>
      <c r="AX959" s="62" t="str">
        <f t="shared" si="547"/>
        <v/>
      </c>
      <c r="AY959" s="62" t="str">
        <f t="shared" si="548"/>
        <v/>
      </c>
      <c r="AZ959" s="62" t="str">
        <f t="shared" si="549"/>
        <v/>
      </c>
      <c r="BA959" s="62" t="str">
        <f t="shared" si="550"/>
        <v/>
      </c>
      <c r="BB959" s="62" t="str">
        <f t="shared" si="551"/>
        <v/>
      </c>
      <c r="BC959" s="62" t="str">
        <f t="shared" si="552"/>
        <v/>
      </c>
      <c r="BD959" s="69" t="str">
        <f t="shared" si="553"/>
        <v/>
      </c>
      <c r="BE959" s="69" t="str">
        <f t="shared" si="554"/>
        <v/>
      </c>
      <c r="BF959" s="69" t="str">
        <f>IF(Z959=Z960,"",SUM(AW$9:AW959)-SUM(BF$9:BF958))</f>
        <v/>
      </c>
      <c r="BG959" s="12">
        <f t="shared" si="556"/>
        <v>951</v>
      </c>
    </row>
    <row r="960" spans="1:59" ht="20.100000000000001" customHeight="1">
      <c r="A960" s="13">
        <f t="shared" si="555"/>
        <v>952</v>
      </c>
      <c r="B960" s="153"/>
      <c r="C960" s="33"/>
      <c r="D960" s="33"/>
      <c r="E960" s="154"/>
      <c r="F960" s="155"/>
      <c r="G960" s="156"/>
      <c r="H960" s="19" t="str">
        <f t="shared" si="520"/>
        <v/>
      </c>
      <c r="I960" s="157"/>
      <c r="J960" s="19" t="str">
        <f t="shared" si="521"/>
        <v/>
      </c>
      <c r="K960" s="33"/>
      <c r="L960" s="34"/>
      <c r="M960" s="34"/>
      <c r="N960" s="19" t="str">
        <f t="shared" si="522"/>
        <v/>
      </c>
      <c r="O960" s="157"/>
      <c r="P960" s="19" t="str">
        <f t="shared" si="523"/>
        <v/>
      </c>
      <c r="Q960" s="19" t="str">
        <f t="shared" si="524"/>
        <v/>
      </c>
      <c r="R960" s="22"/>
      <c r="S960" s="33"/>
      <c r="T960" s="35" t="str">
        <f>IF(E960="","",Instructions!$B$5)</f>
        <v/>
      </c>
      <c r="U960" s="75" t="str">
        <f>IF(E960="","",Instructions!$C$5)</f>
        <v/>
      </c>
      <c r="V960" s="87" t="str">
        <f t="shared" si="525"/>
        <v/>
      </c>
      <c r="W960" s="72" t="str">
        <f>IF(E960="","",VLOOKUP(D960,Supervisors!$B$9:$F$32,5,FALSE))</f>
        <v/>
      </c>
      <c r="X960" s="72" t="str">
        <f>IF(E960="","",VLOOKUP(D960,Supervisors!$B$9:$G$32,6,FALSE))</f>
        <v/>
      </c>
      <c r="Y960" s="20" t="str">
        <f t="shared" si="526"/>
        <v/>
      </c>
      <c r="Z960" s="20" t="str">
        <f t="shared" si="527"/>
        <v/>
      </c>
      <c r="AA960" s="20" t="str">
        <f t="shared" si="528"/>
        <v/>
      </c>
      <c r="AB960" s="20" t="str">
        <f t="shared" si="529"/>
        <v/>
      </c>
      <c r="AC960" s="20" t="str">
        <f t="shared" si="530"/>
        <v/>
      </c>
      <c r="AD960" s="20" t="str">
        <f t="shared" si="531"/>
        <v/>
      </c>
      <c r="AE960" s="20" t="str">
        <f>IF(E960="","",SUM( INDEX( $H$9, 1) : H960))</f>
        <v/>
      </c>
      <c r="AF960" s="20" t="str">
        <f t="shared" si="532"/>
        <v/>
      </c>
      <c r="AG960" s="20" t="str">
        <f>IF(E960="","",SUM($AF$9:AF960))</f>
        <v/>
      </c>
      <c r="AH960" s="43" t="str">
        <f t="shared" si="533"/>
        <v/>
      </c>
      <c r="AI960" s="20" t="str">
        <f t="shared" si="534"/>
        <v/>
      </c>
      <c r="AJ960" s="20" t="str">
        <f t="shared" si="535"/>
        <v/>
      </c>
      <c r="AK960" s="20" t="str">
        <f t="shared" si="536"/>
        <v/>
      </c>
      <c r="AL960" s="20" t="str">
        <f>IF(E960="","",SUM( INDEX($I$9, 1) : I960))</f>
        <v/>
      </c>
      <c r="AM960" s="20" t="str">
        <f t="shared" si="537"/>
        <v/>
      </c>
      <c r="AN960" s="20" t="str">
        <f>IF(E960="","",SUM( INDEX($AM$9, 1) : AM960))</f>
        <v/>
      </c>
      <c r="AO960" s="43" t="str">
        <f t="shared" si="538"/>
        <v/>
      </c>
      <c r="AP960" s="43" t="str">
        <f t="shared" si="539"/>
        <v/>
      </c>
      <c r="AQ960" s="35" t="str">
        <f t="shared" si="540"/>
        <v/>
      </c>
      <c r="AR960" s="35" t="str">
        <f t="shared" si="541"/>
        <v/>
      </c>
      <c r="AS960" s="35" t="str">
        <f t="shared" si="542"/>
        <v/>
      </c>
      <c r="AT960" s="35" t="str">
        <f t="shared" si="543"/>
        <v/>
      </c>
      <c r="AU960" s="35" t="str">
        <f t="shared" si="544"/>
        <v/>
      </c>
      <c r="AV960" s="35" t="str">
        <f t="shared" si="545"/>
        <v/>
      </c>
      <c r="AW960" s="58" t="str">
        <f t="shared" si="546"/>
        <v/>
      </c>
      <c r="AX960" s="62" t="str">
        <f t="shared" si="547"/>
        <v/>
      </c>
      <c r="AY960" s="62" t="str">
        <f t="shared" si="548"/>
        <v/>
      </c>
      <c r="AZ960" s="62" t="str">
        <f t="shared" si="549"/>
        <v/>
      </c>
      <c r="BA960" s="62" t="str">
        <f t="shared" si="550"/>
        <v/>
      </c>
      <c r="BB960" s="62" t="str">
        <f t="shared" si="551"/>
        <v/>
      </c>
      <c r="BC960" s="62" t="str">
        <f t="shared" si="552"/>
        <v/>
      </c>
      <c r="BD960" s="69" t="str">
        <f t="shared" si="553"/>
        <v/>
      </c>
      <c r="BE960" s="69" t="str">
        <f t="shared" si="554"/>
        <v/>
      </c>
      <c r="BF960" s="69" t="str">
        <f>IF(Z960=Z961,"",SUM(AW$9:AW960)-SUM(BF$9:BF959))</f>
        <v/>
      </c>
      <c r="BG960" s="12">
        <f t="shared" si="556"/>
        <v>952</v>
      </c>
    </row>
    <row r="961" spans="1:59" ht="20.100000000000001" customHeight="1">
      <c r="A961" s="13">
        <f t="shared" si="555"/>
        <v>953</v>
      </c>
      <c r="B961" s="153"/>
      <c r="C961" s="33"/>
      <c r="D961" s="33"/>
      <c r="E961" s="154"/>
      <c r="F961" s="155"/>
      <c r="G961" s="156"/>
      <c r="H961" s="19" t="str">
        <f t="shared" si="520"/>
        <v/>
      </c>
      <c r="I961" s="157"/>
      <c r="J961" s="19" t="str">
        <f t="shared" si="521"/>
        <v/>
      </c>
      <c r="K961" s="33"/>
      <c r="L961" s="34"/>
      <c r="M961" s="34"/>
      <c r="N961" s="19" t="str">
        <f t="shared" si="522"/>
        <v/>
      </c>
      <c r="O961" s="157"/>
      <c r="P961" s="19" t="str">
        <f t="shared" si="523"/>
        <v/>
      </c>
      <c r="Q961" s="19" t="str">
        <f t="shared" si="524"/>
        <v/>
      </c>
      <c r="R961" s="22"/>
      <c r="S961" s="33"/>
      <c r="T961" s="35" t="str">
        <f>IF(E961="","",Instructions!$B$5)</f>
        <v/>
      </c>
      <c r="U961" s="75" t="str">
        <f>IF(E961="","",Instructions!$C$5)</f>
        <v/>
      </c>
      <c r="V961" s="87" t="str">
        <f t="shared" si="525"/>
        <v/>
      </c>
      <c r="W961" s="72" t="str">
        <f>IF(E961="","",VLOOKUP(D961,Supervisors!$B$9:$F$32,5,FALSE))</f>
        <v/>
      </c>
      <c r="X961" s="72" t="str">
        <f>IF(E961="","",VLOOKUP(D961,Supervisors!$B$9:$G$32,6,FALSE))</f>
        <v/>
      </c>
      <c r="Y961" s="20" t="str">
        <f t="shared" si="526"/>
        <v/>
      </c>
      <c r="Z961" s="20" t="str">
        <f t="shared" si="527"/>
        <v/>
      </c>
      <c r="AA961" s="20" t="str">
        <f t="shared" si="528"/>
        <v/>
      </c>
      <c r="AB961" s="20" t="str">
        <f t="shared" si="529"/>
        <v/>
      </c>
      <c r="AC961" s="20" t="str">
        <f t="shared" si="530"/>
        <v/>
      </c>
      <c r="AD961" s="20" t="str">
        <f t="shared" si="531"/>
        <v/>
      </c>
      <c r="AE961" s="20" t="str">
        <f>IF(E961="","",SUM( INDEX( $H$9, 1) : H961))</f>
        <v/>
      </c>
      <c r="AF961" s="20" t="str">
        <f t="shared" si="532"/>
        <v/>
      </c>
      <c r="AG961" s="20" t="str">
        <f>IF(E961="","",SUM($AF$9:AF961))</f>
        <v/>
      </c>
      <c r="AH961" s="43" t="str">
        <f t="shared" si="533"/>
        <v/>
      </c>
      <c r="AI961" s="20" t="str">
        <f t="shared" si="534"/>
        <v/>
      </c>
      <c r="AJ961" s="20" t="str">
        <f t="shared" si="535"/>
        <v/>
      </c>
      <c r="AK961" s="20" t="str">
        <f t="shared" si="536"/>
        <v/>
      </c>
      <c r="AL961" s="20" t="str">
        <f>IF(E961="","",SUM( INDEX($I$9, 1) : I961))</f>
        <v/>
      </c>
      <c r="AM961" s="20" t="str">
        <f t="shared" si="537"/>
        <v/>
      </c>
      <c r="AN961" s="20" t="str">
        <f>IF(E961="","",SUM( INDEX($AM$9, 1) : AM961))</f>
        <v/>
      </c>
      <c r="AO961" s="43" t="str">
        <f t="shared" si="538"/>
        <v/>
      </c>
      <c r="AP961" s="43" t="str">
        <f t="shared" si="539"/>
        <v/>
      </c>
      <c r="AQ961" s="35" t="str">
        <f t="shared" si="540"/>
        <v/>
      </c>
      <c r="AR961" s="35" t="str">
        <f t="shared" si="541"/>
        <v/>
      </c>
      <c r="AS961" s="35" t="str">
        <f t="shared" si="542"/>
        <v/>
      </c>
      <c r="AT961" s="35" t="str">
        <f t="shared" si="543"/>
        <v/>
      </c>
      <c r="AU961" s="35" t="str">
        <f t="shared" si="544"/>
        <v/>
      </c>
      <c r="AV961" s="35" t="str">
        <f t="shared" si="545"/>
        <v/>
      </c>
      <c r="AW961" s="58" t="str">
        <f t="shared" si="546"/>
        <v/>
      </c>
      <c r="AX961" s="62" t="str">
        <f t="shared" si="547"/>
        <v/>
      </c>
      <c r="AY961" s="62" t="str">
        <f t="shared" si="548"/>
        <v/>
      </c>
      <c r="AZ961" s="62" t="str">
        <f t="shared" si="549"/>
        <v/>
      </c>
      <c r="BA961" s="62" t="str">
        <f t="shared" si="550"/>
        <v/>
      </c>
      <c r="BB961" s="62" t="str">
        <f t="shared" si="551"/>
        <v/>
      </c>
      <c r="BC961" s="62" t="str">
        <f t="shared" si="552"/>
        <v/>
      </c>
      <c r="BD961" s="69" t="str">
        <f t="shared" si="553"/>
        <v/>
      </c>
      <c r="BE961" s="69" t="str">
        <f t="shared" si="554"/>
        <v/>
      </c>
      <c r="BF961" s="69" t="str">
        <f>IF(Z961=Z962,"",SUM(AW$9:AW961)-SUM(BF$9:BF960))</f>
        <v/>
      </c>
      <c r="BG961" s="12">
        <f t="shared" si="556"/>
        <v>953</v>
      </c>
    </row>
    <row r="962" spans="1:59" ht="20.100000000000001" customHeight="1">
      <c r="A962" s="13">
        <f t="shared" si="555"/>
        <v>954</v>
      </c>
      <c r="B962" s="153"/>
      <c r="C962" s="33"/>
      <c r="D962" s="33"/>
      <c r="E962" s="154"/>
      <c r="F962" s="155"/>
      <c r="G962" s="156"/>
      <c r="H962" s="19" t="str">
        <f t="shared" si="520"/>
        <v/>
      </c>
      <c r="I962" s="157"/>
      <c r="J962" s="19" t="str">
        <f t="shared" si="521"/>
        <v/>
      </c>
      <c r="K962" s="33"/>
      <c r="L962" s="34"/>
      <c r="M962" s="34"/>
      <c r="N962" s="19" t="str">
        <f t="shared" si="522"/>
        <v/>
      </c>
      <c r="O962" s="157"/>
      <c r="P962" s="19" t="str">
        <f t="shared" si="523"/>
        <v/>
      </c>
      <c r="Q962" s="19" t="str">
        <f t="shared" si="524"/>
        <v/>
      </c>
      <c r="R962" s="22"/>
      <c r="S962" s="33"/>
      <c r="T962" s="35" t="str">
        <f>IF(E962="","",Instructions!$B$5)</f>
        <v/>
      </c>
      <c r="U962" s="75" t="str">
        <f>IF(E962="","",Instructions!$C$5)</f>
        <v/>
      </c>
      <c r="V962" s="87" t="str">
        <f t="shared" si="525"/>
        <v/>
      </c>
      <c r="W962" s="72" t="str">
        <f>IF(E962="","",VLOOKUP(D962,Supervisors!$B$9:$F$32,5,FALSE))</f>
        <v/>
      </c>
      <c r="X962" s="72" t="str">
        <f>IF(E962="","",VLOOKUP(D962,Supervisors!$B$9:$G$32,6,FALSE))</f>
        <v/>
      </c>
      <c r="Y962" s="20" t="str">
        <f t="shared" si="526"/>
        <v/>
      </c>
      <c r="Z962" s="20" t="str">
        <f t="shared" si="527"/>
        <v/>
      </c>
      <c r="AA962" s="20" t="str">
        <f t="shared" si="528"/>
        <v/>
      </c>
      <c r="AB962" s="20" t="str">
        <f t="shared" si="529"/>
        <v/>
      </c>
      <c r="AC962" s="20" t="str">
        <f t="shared" si="530"/>
        <v/>
      </c>
      <c r="AD962" s="20" t="str">
        <f t="shared" si="531"/>
        <v/>
      </c>
      <c r="AE962" s="20" t="str">
        <f>IF(E962="","",SUM( INDEX( $H$9, 1) : H962))</f>
        <v/>
      </c>
      <c r="AF962" s="20" t="str">
        <f t="shared" si="532"/>
        <v/>
      </c>
      <c r="AG962" s="20" t="str">
        <f>IF(E962="","",SUM($AF$9:AF962))</f>
        <v/>
      </c>
      <c r="AH962" s="43" t="str">
        <f t="shared" si="533"/>
        <v/>
      </c>
      <c r="AI962" s="20" t="str">
        <f t="shared" si="534"/>
        <v/>
      </c>
      <c r="AJ962" s="20" t="str">
        <f t="shared" si="535"/>
        <v/>
      </c>
      <c r="AK962" s="20" t="str">
        <f t="shared" si="536"/>
        <v/>
      </c>
      <c r="AL962" s="20" t="str">
        <f>IF(E962="","",SUM( INDEX($I$9, 1) : I962))</f>
        <v/>
      </c>
      <c r="AM962" s="20" t="str">
        <f t="shared" si="537"/>
        <v/>
      </c>
      <c r="AN962" s="20" t="str">
        <f>IF(E962="","",SUM( INDEX($AM$9, 1) : AM962))</f>
        <v/>
      </c>
      <c r="AO962" s="43" t="str">
        <f t="shared" si="538"/>
        <v/>
      </c>
      <c r="AP962" s="43" t="str">
        <f t="shared" si="539"/>
        <v/>
      </c>
      <c r="AQ962" s="35" t="str">
        <f t="shared" si="540"/>
        <v/>
      </c>
      <c r="AR962" s="35" t="str">
        <f t="shared" si="541"/>
        <v/>
      </c>
      <c r="AS962" s="35" t="str">
        <f t="shared" si="542"/>
        <v/>
      </c>
      <c r="AT962" s="35" t="str">
        <f t="shared" si="543"/>
        <v/>
      </c>
      <c r="AU962" s="35" t="str">
        <f t="shared" si="544"/>
        <v/>
      </c>
      <c r="AV962" s="35" t="str">
        <f t="shared" si="545"/>
        <v/>
      </c>
      <c r="AW962" s="58" t="str">
        <f t="shared" si="546"/>
        <v/>
      </c>
      <c r="AX962" s="62" t="str">
        <f t="shared" si="547"/>
        <v/>
      </c>
      <c r="AY962" s="62" t="str">
        <f t="shared" si="548"/>
        <v/>
      </c>
      <c r="AZ962" s="62" t="str">
        <f t="shared" si="549"/>
        <v/>
      </c>
      <c r="BA962" s="62" t="str">
        <f t="shared" si="550"/>
        <v/>
      </c>
      <c r="BB962" s="62" t="str">
        <f t="shared" si="551"/>
        <v/>
      </c>
      <c r="BC962" s="62" t="str">
        <f t="shared" si="552"/>
        <v/>
      </c>
      <c r="BD962" s="69" t="str">
        <f t="shared" si="553"/>
        <v/>
      </c>
      <c r="BE962" s="69" t="str">
        <f t="shared" si="554"/>
        <v/>
      </c>
      <c r="BF962" s="69" t="str">
        <f>IF(Z962=Z963,"",SUM(AW$9:AW962)-SUM(BF$9:BF961))</f>
        <v/>
      </c>
      <c r="BG962" s="12">
        <f t="shared" si="556"/>
        <v>954</v>
      </c>
    </row>
    <row r="963" spans="1:59" ht="20.100000000000001" customHeight="1">
      <c r="A963" s="13">
        <f t="shared" si="555"/>
        <v>955</v>
      </c>
      <c r="B963" s="153"/>
      <c r="C963" s="33"/>
      <c r="D963" s="33"/>
      <c r="E963" s="154"/>
      <c r="F963" s="155"/>
      <c r="G963" s="156"/>
      <c r="H963" s="19" t="str">
        <f t="shared" si="520"/>
        <v/>
      </c>
      <c r="I963" s="157"/>
      <c r="J963" s="19" t="str">
        <f t="shared" si="521"/>
        <v/>
      </c>
      <c r="K963" s="33"/>
      <c r="L963" s="34"/>
      <c r="M963" s="34"/>
      <c r="N963" s="19" t="str">
        <f t="shared" si="522"/>
        <v/>
      </c>
      <c r="O963" s="157"/>
      <c r="P963" s="19" t="str">
        <f t="shared" si="523"/>
        <v/>
      </c>
      <c r="Q963" s="19" t="str">
        <f t="shared" si="524"/>
        <v/>
      </c>
      <c r="R963" s="22"/>
      <c r="S963" s="33"/>
      <c r="T963" s="35" t="str">
        <f>IF(E963="","",Instructions!$B$5)</f>
        <v/>
      </c>
      <c r="U963" s="75" t="str">
        <f>IF(E963="","",Instructions!$C$5)</f>
        <v/>
      </c>
      <c r="V963" s="87" t="str">
        <f t="shared" si="525"/>
        <v/>
      </c>
      <c r="W963" s="72" t="str">
        <f>IF(E963="","",VLOOKUP(D963,Supervisors!$B$9:$F$32,5,FALSE))</f>
        <v/>
      </c>
      <c r="X963" s="72" t="str">
        <f>IF(E963="","",VLOOKUP(D963,Supervisors!$B$9:$G$32,6,FALSE))</f>
        <v/>
      </c>
      <c r="Y963" s="20" t="str">
        <f t="shared" si="526"/>
        <v/>
      </c>
      <c r="Z963" s="20" t="str">
        <f t="shared" si="527"/>
        <v/>
      </c>
      <c r="AA963" s="20" t="str">
        <f t="shared" si="528"/>
        <v/>
      </c>
      <c r="AB963" s="20" t="str">
        <f t="shared" si="529"/>
        <v/>
      </c>
      <c r="AC963" s="20" t="str">
        <f t="shared" si="530"/>
        <v/>
      </c>
      <c r="AD963" s="20" t="str">
        <f t="shared" si="531"/>
        <v/>
      </c>
      <c r="AE963" s="20" t="str">
        <f>IF(E963="","",SUM( INDEX( $H$9, 1) : H963))</f>
        <v/>
      </c>
      <c r="AF963" s="20" t="str">
        <f t="shared" si="532"/>
        <v/>
      </c>
      <c r="AG963" s="20" t="str">
        <f>IF(E963="","",SUM($AF$9:AF963))</f>
        <v/>
      </c>
      <c r="AH963" s="43" t="str">
        <f t="shared" si="533"/>
        <v/>
      </c>
      <c r="AI963" s="20" t="str">
        <f t="shared" si="534"/>
        <v/>
      </c>
      <c r="AJ963" s="20" t="str">
        <f t="shared" si="535"/>
        <v/>
      </c>
      <c r="AK963" s="20" t="str">
        <f t="shared" si="536"/>
        <v/>
      </c>
      <c r="AL963" s="20" t="str">
        <f>IF(E963="","",SUM( INDEX($I$9, 1) : I963))</f>
        <v/>
      </c>
      <c r="AM963" s="20" t="str">
        <f t="shared" si="537"/>
        <v/>
      </c>
      <c r="AN963" s="20" t="str">
        <f>IF(E963="","",SUM( INDEX($AM$9, 1) : AM963))</f>
        <v/>
      </c>
      <c r="AO963" s="43" t="str">
        <f t="shared" si="538"/>
        <v/>
      </c>
      <c r="AP963" s="43" t="str">
        <f t="shared" si="539"/>
        <v/>
      </c>
      <c r="AQ963" s="35" t="str">
        <f t="shared" si="540"/>
        <v/>
      </c>
      <c r="AR963" s="35" t="str">
        <f t="shared" si="541"/>
        <v/>
      </c>
      <c r="AS963" s="35" t="str">
        <f t="shared" si="542"/>
        <v/>
      </c>
      <c r="AT963" s="35" t="str">
        <f t="shared" si="543"/>
        <v/>
      </c>
      <c r="AU963" s="35" t="str">
        <f t="shared" si="544"/>
        <v/>
      </c>
      <c r="AV963" s="35" t="str">
        <f t="shared" si="545"/>
        <v/>
      </c>
      <c r="AW963" s="58" t="str">
        <f t="shared" si="546"/>
        <v/>
      </c>
      <c r="AX963" s="62" t="str">
        <f t="shared" si="547"/>
        <v/>
      </c>
      <c r="AY963" s="62" t="str">
        <f t="shared" si="548"/>
        <v/>
      </c>
      <c r="AZ963" s="62" t="str">
        <f t="shared" si="549"/>
        <v/>
      </c>
      <c r="BA963" s="62" t="str">
        <f t="shared" si="550"/>
        <v/>
      </c>
      <c r="BB963" s="62" t="str">
        <f t="shared" si="551"/>
        <v/>
      </c>
      <c r="BC963" s="62" t="str">
        <f t="shared" si="552"/>
        <v/>
      </c>
      <c r="BD963" s="69" t="str">
        <f t="shared" si="553"/>
        <v/>
      </c>
      <c r="BE963" s="69" t="str">
        <f t="shared" si="554"/>
        <v/>
      </c>
      <c r="BF963" s="69" t="str">
        <f>IF(Z963=Z964,"",SUM(AW$9:AW963)-SUM(BF$9:BF962))</f>
        <v/>
      </c>
      <c r="BG963" s="12">
        <f t="shared" si="556"/>
        <v>955</v>
      </c>
    </row>
    <row r="964" spans="1:59" ht="20.100000000000001" customHeight="1">
      <c r="A964" s="13">
        <f t="shared" si="555"/>
        <v>956</v>
      </c>
      <c r="B964" s="153"/>
      <c r="C964" s="33"/>
      <c r="D964" s="33"/>
      <c r="E964" s="154"/>
      <c r="F964" s="155"/>
      <c r="G964" s="156"/>
      <c r="H964" s="19" t="str">
        <f t="shared" si="520"/>
        <v/>
      </c>
      <c r="I964" s="157"/>
      <c r="J964" s="19" t="str">
        <f t="shared" si="521"/>
        <v/>
      </c>
      <c r="K964" s="33"/>
      <c r="L964" s="34"/>
      <c r="M964" s="34"/>
      <c r="N964" s="19" t="str">
        <f t="shared" si="522"/>
        <v/>
      </c>
      <c r="O964" s="157"/>
      <c r="P964" s="19" t="str">
        <f t="shared" si="523"/>
        <v/>
      </c>
      <c r="Q964" s="19" t="str">
        <f t="shared" si="524"/>
        <v/>
      </c>
      <c r="R964" s="22"/>
      <c r="S964" s="33"/>
      <c r="T964" s="35" t="str">
        <f>IF(E964="","",Instructions!$B$5)</f>
        <v/>
      </c>
      <c r="U964" s="75" t="str">
        <f>IF(E964="","",Instructions!$C$5)</f>
        <v/>
      </c>
      <c r="V964" s="87" t="str">
        <f t="shared" si="525"/>
        <v/>
      </c>
      <c r="W964" s="72" t="str">
        <f>IF(E964="","",VLOOKUP(D964,Supervisors!$B$9:$F$32,5,FALSE))</f>
        <v/>
      </c>
      <c r="X964" s="72" t="str">
        <f>IF(E964="","",VLOOKUP(D964,Supervisors!$B$9:$G$32,6,FALSE))</f>
        <v/>
      </c>
      <c r="Y964" s="20" t="str">
        <f t="shared" si="526"/>
        <v/>
      </c>
      <c r="Z964" s="20" t="str">
        <f t="shared" si="527"/>
        <v/>
      </c>
      <c r="AA964" s="20" t="str">
        <f t="shared" si="528"/>
        <v/>
      </c>
      <c r="AB964" s="20" t="str">
        <f t="shared" si="529"/>
        <v/>
      </c>
      <c r="AC964" s="20" t="str">
        <f t="shared" si="530"/>
        <v/>
      </c>
      <c r="AD964" s="20" t="str">
        <f t="shared" si="531"/>
        <v/>
      </c>
      <c r="AE964" s="20" t="str">
        <f>IF(E964="","",SUM( INDEX( $H$9, 1) : H964))</f>
        <v/>
      </c>
      <c r="AF964" s="20" t="str">
        <f t="shared" si="532"/>
        <v/>
      </c>
      <c r="AG964" s="20" t="str">
        <f>IF(E964="","",SUM($AF$9:AF964))</f>
        <v/>
      </c>
      <c r="AH964" s="43" t="str">
        <f t="shared" si="533"/>
        <v/>
      </c>
      <c r="AI964" s="20" t="str">
        <f t="shared" si="534"/>
        <v/>
      </c>
      <c r="AJ964" s="20" t="str">
        <f t="shared" si="535"/>
        <v/>
      </c>
      <c r="AK964" s="20" t="str">
        <f t="shared" si="536"/>
        <v/>
      </c>
      <c r="AL964" s="20" t="str">
        <f>IF(E964="","",SUM( INDEX($I$9, 1) : I964))</f>
        <v/>
      </c>
      <c r="AM964" s="20" t="str">
        <f t="shared" si="537"/>
        <v/>
      </c>
      <c r="AN964" s="20" t="str">
        <f>IF(E964="","",SUM( INDEX($AM$9, 1) : AM964))</f>
        <v/>
      </c>
      <c r="AO964" s="43" t="str">
        <f t="shared" si="538"/>
        <v/>
      </c>
      <c r="AP964" s="43" t="str">
        <f t="shared" si="539"/>
        <v/>
      </c>
      <c r="AQ964" s="35" t="str">
        <f t="shared" si="540"/>
        <v/>
      </c>
      <c r="AR964" s="35" t="str">
        <f t="shared" si="541"/>
        <v/>
      </c>
      <c r="AS964" s="35" t="str">
        <f t="shared" si="542"/>
        <v/>
      </c>
      <c r="AT964" s="35" t="str">
        <f t="shared" si="543"/>
        <v/>
      </c>
      <c r="AU964" s="35" t="str">
        <f t="shared" si="544"/>
        <v/>
      </c>
      <c r="AV964" s="35" t="str">
        <f t="shared" si="545"/>
        <v/>
      </c>
      <c r="AW964" s="58" t="str">
        <f t="shared" si="546"/>
        <v/>
      </c>
      <c r="AX964" s="62" t="str">
        <f t="shared" si="547"/>
        <v/>
      </c>
      <c r="AY964" s="62" t="str">
        <f t="shared" si="548"/>
        <v/>
      </c>
      <c r="AZ964" s="62" t="str">
        <f t="shared" si="549"/>
        <v/>
      </c>
      <c r="BA964" s="62" t="str">
        <f t="shared" si="550"/>
        <v/>
      </c>
      <c r="BB964" s="62" t="str">
        <f t="shared" si="551"/>
        <v/>
      </c>
      <c r="BC964" s="62" t="str">
        <f t="shared" si="552"/>
        <v/>
      </c>
      <c r="BD964" s="69" t="str">
        <f t="shared" si="553"/>
        <v/>
      </c>
      <c r="BE964" s="69" t="str">
        <f t="shared" si="554"/>
        <v/>
      </c>
      <c r="BF964" s="69" t="str">
        <f>IF(Z964=Z965,"",SUM(AW$9:AW964)-SUM(BF$9:BF963))</f>
        <v/>
      </c>
      <c r="BG964" s="12">
        <f t="shared" si="556"/>
        <v>956</v>
      </c>
    </row>
    <row r="965" spans="1:59" ht="20.100000000000001" customHeight="1">
      <c r="A965" s="13">
        <f t="shared" si="555"/>
        <v>957</v>
      </c>
      <c r="B965" s="153"/>
      <c r="C965" s="33"/>
      <c r="D965" s="33"/>
      <c r="E965" s="154"/>
      <c r="F965" s="155"/>
      <c r="G965" s="156"/>
      <c r="H965" s="19" t="str">
        <f t="shared" si="520"/>
        <v/>
      </c>
      <c r="I965" s="157"/>
      <c r="J965" s="19" t="str">
        <f t="shared" si="521"/>
        <v/>
      </c>
      <c r="K965" s="33"/>
      <c r="L965" s="34"/>
      <c r="M965" s="34"/>
      <c r="N965" s="19" t="str">
        <f t="shared" si="522"/>
        <v/>
      </c>
      <c r="O965" s="157"/>
      <c r="P965" s="19" t="str">
        <f t="shared" si="523"/>
        <v/>
      </c>
      <c r="Q965" s="19" t="str">
        <f t="shared" si="524"/>
        <v/>
      </c>
      <c r="R965" s="22"/>
      <c r="S965" s="33"/>
      <c r="T965" s="35" t="str">
        <f>IF(E965="","",Instructions!$B$5)</f>
        <v/>
      </c>
      <c r="U965" s="75" t="str">
        <f>IF(E965="","",Instructions!$C$5)</f>
        <v/>
      </c>
      <c r="V965" s="87" t="str">
        <f t="shared" si="525"/>
        <v/>
      </c>
      <c r="W965" s="72" t="str">
        <f>IF(E965="","",VLOOKUP(D965,Supervisors!$B$9:$F$32,5,FALSE))</f>
        <v/>
      </c>
      <c r="X965" s="72" t="str">
        <f>IF(E965="","",VLOOKUP(D965,Supervisors!$B$9:$G$32,6,FALSE))</f>
        <v/>
      </c>
      <c r="Y965" s="20" t="str">
        <f t="shared" si="526"/>
        <v/>
      </c>
      <c r="Z965" s="20" t="str">
        <f t="shared" si="527"/>
        <v/>
      </c>
      <c r="AA965" s="20" t="str">
        <f t="shared" si="528"/>
        <v/>
      </c>
      <c r="AB965" s="20" t="str">
        <f t="shared" si="529"/>
        <v/>
      </c>
      <c r="AC965" s="20" t="str">
        <f t="shared" si="530"/>
        <v/>
      </c>
      <c r="AD965" s="20" t="str">
        <f t="shared" si="531"/>
        <v/>
      </c>
      <c r="AE965" s="20" t="str">
        <f>IF(E965="","",SUM( INDEX( $H$9, 1) : H965))</f>
        <v/>
      </c>
      <c r="AF965" s="20" t="str">
        <f t="shared" si="532"/>
        <v/>
      </c>
      <c r="AG965" s="20" t="str">
        <f>IF(E965="","",SUM($AF$9:AF965))</f>
        <v/>
      </c>
      <c r="AH965" s="43" t="str">
        <f t="shared" si="533"/>
        <v/>
      </c>
      <c r="AI965" s="20" t="str">
        <f t="shared" si="534"/>
        <v/>
      </c>
      <c r="AJ965" s="20" t="str">
        <f t="shared" si="535"/>
        <v/>
      </c>
      <c r="AK965" s="20" t="str">
        <f t="shared" si="536"/>
        <v/>
      </c>
      <c r="AL965" s="20" t="str">
        <f>IF(E965="","",SUM( INDEX($I$9, 1) : I965))</f>
        <v/>
      </c>
      <c r="AM965" s="20" t="str">
        <f t="shared" si="537"/>
        <v/>
      </c>
      <c r="AN965" s="20" t="str">
        <f>IF(E965="","",SUM( INDEX($AM$9, 1) : AM965))</f>
        <v/>
      </c>
      <c r="AO965" s="43" t="str">
        <f t="shared" si="538"/>
        <v/>
      </c>
      <c r="AP965" s="43" t="str">
        <f t="shared" si="539"/>
        <v/>
      </c>
      <c r="AQ965" s="35" t="str">
        <f t="shared" si="540"/>
        <v/>
      </c>
      <c r="AR965" s="35" t="str">
        <f t="shared" si="541"/>
        <v/>
      </c>
      <c r="AS965" s="35" t="str">
        <f t="shared" si="542"/>
        <v/>
      </c>
      <c r="AT965" s="35" t="str">
        <f t="shared" si="543"/>
        <v/>
      </c>
      <c r="AU965" s="35" t="str">
        <f t="shared" si="544"/>
        <v/>
      </c>
      <c r="AV965" s="35" t="str">
        <f t="shared" si="545"/>
        <v/>
      </c>
      <c r="AW965" s="58" t="str">
        <f t="shared" si="546"/>
        <v/>
      </c>
      <c r="AX965" s="62" t="str">
        <f t="shared" si="547"/>
        <v/>
      </c>
      <c r="AY965" s="62" t="str">
        <f t="shared" si="548"/>
        <v/>
      </c>
      <c r="AZ965" s="62" t="str">
        <f t="shared" si="549"/>
        <v/>
      </c>
      <c r="BA965" s="62" t="str">
        <f t="shared" si="550"/>
        <v/>
      </c>
      <c r="BB965" s="62" t="str">
        <f t="shared" si="551"/>
        <v/>
      </c>
      <c r="BC965" s="62" t="str">
        <f t="shared" si="552"/>
        <v/>
      </c>
      <c r="BD965" s="69" t="str">
        <f t="shared" si="553"/>
        <v/>
      </c>
      <c r="BE965" s="69" t="str">
        <f t="shared" si="554"/>
        <v/>
      </c>
      <c r="BF965" s="69" t="str">
        <f>IF(Z965=Z966,"",SUM(AW$9:AW965)-SUM(BF$9:BF964))</f>
        <v/>
      </c>
      <c r="BG965" s="12">
        <f t="shared" si="556"/>
        <v>957</v>
      </c>
    </row>
    <row r="966" spans="1:59" ht="20.100000000000001" customHeight="1">
      <c r="A966" s="13">
        <f t="shared" si="555"/>
        <v>958</v>
      </c>
      <c r="B966" s="153"/>
      <c r="C966" s="33"/>
      <c r="D966" s="33"/>
      <c r="E966" s="154"/>
      <c r="F966" s="155"/>
      <c r="G966" s="156"/>
      <c r="H966" s="19" t="str">
        <f t="shared" si="520"/>
        <v/>
      </c>
      <c r="I966" s="157"/>
      <c r="J966" s="19" t="str">
        <f t="shared" si="521"/>
        <v/>
      </c>
      <c r="K966" s="33"/>
      <c r="L966" s="34"/>
      <c r="M966" s="34"/>
      <c r="N966" s="19" t="str">
        <f t="shared" si="522"/>
        <v/>
      </c>
      <c r="O966" s="157"/>
      <c r="P966" s="19" t="str">
        <f t="shared" si="523"/>
        <v/>
      </c>
      <c r="Q966" s="19" t="str">
        <f t="shared" si="524"/>
        <v/>
      </c>
      <c r="R966" s="22"/>
      <c r="S966" s="33"/>
      <c r="T966" s="35" t="str">
        <f>IF(E966="","",Instructions!$B$5)</f>
        <v/>
      </c>
      <c r="U966" s="75" t="str">
        <f>IF(E966="","",Instructions!$C$5)</f>
        <v/>
      </c>
      <c r="V966" s="87" t="str">
        <f t="shared" si="525"/>
        <v/>
      </c>
      <c r="W966" s="72" t="str">
        <f>IF(E966="","",VLOOKUP(D966,Supervisors!$B$9:$F$32,5,FALSE))</f>
        <v/>
      </c>
      <c r="X966" s="72" t="str">
        <f>IF(E966="","",VLOOKUP(D966,Supervisors!$B$9:$G$32,6,FALSE))</f>
        <v/>
      </c>
      <c r="Y966" s="20" t="str">
        <f t="shared" si="526"/>
        <v/>
      </c>
      <c r="Z966" s="20" t="str">
        <f t="shared" si="527"/>
        <v/>
      </c>
      <c r="AA966" s="20" t="str">
        <f t="shared" si="528"/>
        <v/>
      </c>
      <c r="AB966" s="20" t="str">
        <f t="shared" si="529"/>
        <v/>
      </c>
      <c r="AC966" s="20" t="str">
        <f t="shared" si="530"/>
        <v/>
      </c>
      <c r="AD966" s="20" t="str">
        <f t="shared" si="531"/>
        <v/>
      </c>
      <c r="AE966" s="20" t="str">
        <f>IF(E966="","",SUM( INDEX( $H$9, 1) : H966))</f>
        <v/>
      </c>
      <c r="AF966" s="20" t="str">
        <f t="shared" si="532"/>
        <v/>
      </c>
      <c r="AG966" s="20" t="str">
        <f>IF(E966="","",SUM($AF$9:AF966))</f>
        <v/>
      </c>
      <c r="AH966" s="43" t="str">
        <f t="shared" si="533"/>
        <v/>
      </c>
      <c r="AI966" s="20" t="str">
        <f t="shared" si="534"/>
        <v/>
      </c>
      <c r="AJ966" s="20" t="str">
        <f t="shared" si="535"/>
        <v/>
      </c>
      <c r="AK966" s="20" t="str">
        <f t="shared" si="536"/>
        <v/>
      </c>
      <c r="AL966" s="20" t="str">
        <f>IF(E966="","",SUM( INDEX($I$9, 1) : I966))</f>
        <v/>
      </c>
      <c r="AM966" s="20" t="str">
        <f t="shared" si="537"/>
        <v/>
      </c>
      <c r="AN966" s="20" t="str">
        <f>IF(E966="","",SUM( INDEX($AM$9, 1) : AM966))</f>
        <v/>
      </c>
      <c r="AO966" s="43" t="str">
        <f t="shared" si="538"/>
        <v/>
      </c>
      <c r="AP966" s="43" t="str">
        <f t="shared" si="539"/>
        <v/>
      </c>
      <c r="AQ966" s="35" t="str">
        <f t="shared" si="540"/>
        <v/>
      </c>
      <c r="AR966" s="35" t="str">
        <f t="shared" si="541"/>
        <v/>
      </c>
      <c r="AS966" s="35" t="str">
        <f t="shared" si="542"/>
        <v/>
      </c>
      <c r="AT966" s="35" t="str">
        <f t="shared" si="543"/>
        <v/>
      </c>
      <c r="AU966" s="35" t="str">
        <f t="shared" si="544"/>
        <v/>
      </c>
      <c r="AV966" s="35" t="str">
        <f t="shared" si="545"/>
        <v/>
      </c>
      <c r="AW966" s="58" t="str">
        <f t="shared" si="546"/>
        <v/>
      </c>
      <c r="AX966" s="62" t="str">
        <f t="shared" si="547"/>
        <v/>
      </c>
      <c r="AY966" s="62" t="str">
        <f t="shared" si="548"/>
        <v/>
      </c>
      <c r="AZ966" s="62" t="str">
        <f t="shared" si="549"/>
        <v/>
      </c>
      <c r="BA966" s="62" t="str">
        <f t="shared" si="550"/>
        <v/>
      </c>
      <c r="BB966" s="62" t="str">
        <f t="shared" si="551"/>
        <v/>
      </c>
      <c r="BC966" s="62" t="str">
        <f t="shared" si="552"/>
        <v/>
      </c>
      <c r="BD966" s="69" t="str">
        <f t="shared" si="553"/>
        <v/>
      </c>
      <c r="BE966" s="69" t="str">
        <f t="shared" si="554"/>
        <v/>
      </c>
      <c r="BF966" s="69" t="str">
        <f>IF(Z966=Z967,"",SUM(AW$9:AW966)-SUM(BF$9:BF965))</f>
        <v/>
      </c>
      <c r="BG966" s="12">
        <f t="shared" si="556"/>
        <v>958</v>
      </c>
    </row>
    <row r="967" spans="1:59" ht="20.100000000000001" customHeight="1">
      <c r="A967" s="13">
        <f t="shared" si="555"/>
        <v>959</v>
      </c>
      <c r="B967" s="153"/>
      <c r="C967" s="33"/>
      <c r="D967" s="33"/>
      <c r="E967" s="154"/>
      <c r="F967" s="155"/>
      <c r="G967" s="156"/>
      <c r="H967" s="19" t="str">
        <f t="shared" si="520"/>
        <v/>
      </c>
      <c r="I967" s="157"/>
      <c r="J967" s="19" t="str">
        <f t="shared" si="521"/>
        <v/>
      </c>
      <c r="K967" s="33"/>
      <c r="L967" s="34"/>
      <c r="M967" s="34"/>
      <c r="N967" s="19" t="str">
        <f t="shared" si="522"/>
        <v/>
      </c>
      <c r="O967" s="157"/>
      <c r="P967" s="19" t="str">
        <f t="shared" si="523"/>
        <v/>
      </c>
      <c r="Q967" s="19" t="str">
        <f t="shared" si="524"/>
        <v/>
      </c>
      <c r="R967" s="22"/>
      <c r="S967" s="33"/>
      <c r="T967" s="35" t="str">
        <f>IF(E967="","",Instructions!$B$5)</f>
        <v/>
      </c>
      <c r="U967" s="75" t="str">
        <f>IF(E967="","",Instructions!$C$5)</f>
        <v/>
      </c>
      <c r="V967" s="87" t="str">
        <f t="shared" si="525"/>
        <v/>
      </c>
      <c r="W967" s="72" t="str">
        <f>IF(E967="","",VLOOKUP(D967,Supervisors!$B$9:$F$32,5,FALSE))</f>
        <v/>
      </c>
      <c r="X967" s="72" t="str">
        <f>IF(E967="","",VLOOKUP(D967,Supervisors!$B$9:$G$32,6,FALSE))</f>
        <v/>
      </c>
      <c r="Y967" s="20" t="str">
        <f t="shared" si="526"/>
        <v/>
      </c>
      <c r="Z967" s="20" t="str">
        <f t="shared" si="527"/>
        <v/>
      </c>
      <c r="AA967" s="20" t="str">
        <f t="shared" si="528"/>
        <v/>
      </c>
      <c r="AB967" s="20" t="str">
        <f t="shared" si="529"/>
        <v/>
      </c>
      <c r="AC967" s="20" t="str">
        <f t="shared" si="530"/>
        <v/>
      </c>
      <c r="AD967" s="20" t="str">
        <f t="shared" si="531"/>
        <v/>
      </c>
      <c r="AE967" s="20" t="str">
        <f>IF(E967="","",SUM( INDEX( $H$9, 1) : H967))</f>
        <v/>
      </c>
      <c r="AF967" s="20" t="str">
        <f t="shared" si="532"/>
        <v/>
      </c>
      <c r="AG967" s="20" t="str">
        <f>IF(E967="","",SUM($AF$9:AF967))</f>
        <v/>
      </c>
      <c r="AH967" s="43" t="str">
        <f t="shared" si="533"/>
        <v/>
      </c>
      <c r="AI967" s="20" t="str">
        <f t="shared" si="534"/>
        <v/>
      </c>
      <c r="AJ967" s="20" t="str">
        <f t="shared" si="535"/>
        <v/>
      </c>
      <c r="AK967" s="20" t="str">
        <f t="shared" si="536"/>
        <v/>
      </c>
      <c r="AL967" s="20" t="str">
        <f>IF(E967="","",SUM( INDEX($I$9, 1) : I967))</f>
        <v/>
      </c>
      <c r="AM967" s="20" t="str">
        <f t="shared" si="537"/>
        <v/>
      </c>
      <c r="AN967" s="20" t="str">
        <f>IF(E967="","",SUM( INDEX($AM$9, 1) : AM967))</f>
        <v/>
      </c>
      <c r="AO967" s="43" t="str">
        <f t="shared" si="538"/>
        <v/>
      </c>
      <c r="AP967" s="43" t="str">
        <f t="shared" si="539"/>
        <v/>
      </c>
      <c r="AQ967" s="35" t="str">
        <f t="shared" si="540"/>
        <v/>
      </c>
      <c r="AR967" s="35" t="str">
        <f t="shared" si="541"/>
        <v/>
      </c>
      <c r="AS967" s="35" t="str">
        <f t="shared" si="542"/>
        <v/>
      </c>
      <c r="AT967" s="35" t="str">
        <f t="shared" si="543"/>
        <v/>
      </c>
      <c r="AU967" s="35" t="str">
        <f t="shared" si="544"/>
        <v/>
      </c>
      <c r="AV967" s="35" t="str">
        <f t="shared" si="545"/>
        <v/>
      </c>
      <c r="AW967" s="58" t="str">
        <f t="shared" si="546"/>
        <v/>
      </c>
      <c r="AX967" s="62" t="str">
        <f t="shared" si="547"/>
        <v/>
      </c>
      <c r="AY967" s="62" t="str">
        <f t="shared" si="548"/>
        <v/>
      </c>
      <c r="AZ967" s="62" t="str">
        <f t="shared" si="549"/>
        <v/>
      </c>
      <c r="BA967" s="62" t="str">
        <f t="shared" si="550"/>
        <v/>
      </c>
      <c r="BB967" s="62" t="str">
        <f t="shared" si="551"/>
        <v/>
      </c>
      <c r="BC967" s="62" t="str">
        <f t="shared" si="552"/>
        <v/>
      </c>
      <c r="BD967" s="69" t="str">
        <f t="shared" si="553"/>
        <v/>
      </c>
      <c r="BE967" s="69" t="str">
        <f t="shared" si="554"/>
        <v/>
      </c>
      <c r="BF967" s="69" t="str">
        <f>IF(Z967=Z968,"",SUM(AW$9:AW967)-SUM(BF$9:BF966))</f>
        <v/>
      </c>
      <c r="BG967" s="12">
        <f t="shared" si="556"/>
        <v>959</v>
      </c>
    </row>
    <row r="968" spans="1:59" ht="20.100000000000001" customHeight="1">
      <c r="A968" s="13">
        <f t="shared" si="555"/>
        <v>960</v>
      </c>
      <c r="B968" s="153"/>
      <c r="C968" s="33"/>
      <c r="D968" s="33"/>
      <c r="E968" s="154"/>
      <c r="F968" s="155"/>
      <c r="G968" s="156"/>
      <c r="H968" s="19" t="str">
        <f t="shared" si="520"/>
        <v/>
      </c>
      <c r="I968" s="157"/>
      <c r="J968" s="19" t="str">
        <f t="shared" si="521"/>
        <v/>
      </c>
      <c r="K968" s="33"/>
      <c r="L968" s="34"/>
      <c r="M968" s="34"/>
      <c r="N968" s="19" t="str">
        <f t="shared" si="522"/>
        <v/>
      </c>
      <c r="O968" s="157"/>
      <c r="P968" s="19" t="str">
        <f t="shared" si="523"/>
        <v/>
      </c>
      <c r="Q968" s="19" t="str">
        <f t="shared" si="524"/>
        <v/>
      </c>
      <c r="R968" s="22"/>
      <c r="S968" s="33"/>
      <c r="T968" s="35" t="str">
        <f>IF(E968="","",Instructions!$B$5)</f>
        <v/>
      </c>
      <c r="U968" s="75" t="str">
        <f>IF(E968="","",Instructions!$C$5)</f>
        <v/>
      </c>
      <c r="V968" s="87" t="str">
        <f t="shared" si="525"/>
        <v/>
      </c>
      <c r="W968" s="72" t="str">
        <f>IF(E968="","",VLOOKUP(D968,Supervisors!$B$9:$F$32,5,FALSE))</f>
        <v/>
      </c>
      <c r="X968" s="72" t="str">
        <f>IF(E968="","",VLOOKUP(D968,Supervisors!$B$9:$G$32,6,FALSE))</f>
        <v/>
      </c>
      <c r="Y968" s="20" t="str">
        <f t="shared" si="526"/>
        <v/>
      </c>
      <c r="Z968" s="20" t="str">
        <f t="shared" si="527"/>
        <v/>
      </c>
      <c r="AA968" s="20" t="str">
        <f t="shared" si="528"/>
        <v/>
      </c>
      <c r="AB968" s="20" t="str">
        <f t="shared" si="529"/>
        <v/>
      </c>
      <c r="AC968" s="20" t="str">
        <f t="shared" si="530"/>
        <v/>
      </c>
      <c r="AD968" s="20" t="str">
        <f t="shared" si="531"/>
        <v/>
      </c>
      <c r="AE968" s="20" t="str">
        <f>IF(E968="","",SUM( INDEX( $H$9, 1) : H968))</f>
        <v/>
      </c>
      <c r="AF968" s="20" t="str">
        <f t="shared" si="532"/>
        <v/>
      </c>
      <c r="AG968" s="20" t="str">
        <f>IF(E968="","",SUM($AF$9:AF968))</f>
        <v/>
      </c>
      <c r="AH968" s="43" t="str">
        <f t="shared" si="533"/>
        <v/>
      </c>
      <c r="AI968" s="20" t="str">
        <f t="shared" si="534"/>
        <v/>
      </c>
      <c r="AJ968" s="20" t="str">
        <f t="shared" si="535"/>
        <v/>
      </c>
      <c r="AK968" s="20" t="str">
        <f t="shared" si="536"/>
        <v/>
      </c>
      <c r="AL968" s="20" t="str">
        <f>IF(E968="","",SUM( INDEX($I$9, 1) : I968))</f>
        <v/>
      </c>
      <c r="AM968" s="20" t="str">
        <f t="shared" si="537"/>
        <v/>
      </c>
      <c r="AN968" s="20" t="str">
        <f>IF(E968="","",SUM( INDEX($AM$9, 1) : AM968))</f>
        <v/>
      </c>
      <c r="AO968" s="43" t="str">
        <f t="shared" si="538"/>
        <v/>
      </c>
      <c r="AP968" s="43" t="str">
        <f t="shared" si="539"/>
        <v/>
      </c>
      <c r="AQ968" s="35" t="str">
        <f t="shared" si="540"/>
        <v/>
      </c>
      <c r="AR968" s="35" t="str">
        <f t="shared" si="541"/>
        <v/>
      </c>
      <c r="AS968" s="35" t="str">
        <f t="shared" si="542"/>
        <v/>
      </c>
      <c r="AT968" s="35" t="str">
        <f t="shared" si="543"/>
        <v/>
      </c>
      <c r="AU968" s="35" t="str">
        <f t="shared" si="544"/>
        <v/>
      </c>
      <c r="AV968" s="35" t="str">
        <f t="shared" si="545"/>
        <v/>
      </c>
      <c r="AW968" s="58" t="str">
        <f t="shared" si="546"/>
        <v/>
      </c>
      <c r="AX968" s="62" t="str">
        <f t="shared" si="547"/>
        <v/>
      </c>
      <c r="AY968" s="62" t="str">
        <f t="shared" si="548"/>
        <v/>
      </c>
      <c r="AZ968" s="62" t="str">
        <f t="shared" si="549"/>
        <v/>
      </c>
      <c r="BA968" s="62" t="str">
        <f t="shared" si="550"/>
        <v/>
      </c>
      <c r="BB968" s="62" t="str">
        <f t="shared" si="551"/>
        <v/>
      </c>
      <c r="BC968" s="62" t="str">
        <f t="shared" si="552"/>
        <v/>
      </c>
      <c r="BD968" s="69" t="str">
        <f t="shared" si="553"/>
        <v/>
      </c>
      <c r="BE968" s="69" t="str">
        <f t="shared" si="554"/>
        <v/>
      </c>
      <c r="BF968" s="69" t="str">
        <f>IF(Z968=Z969,"",SUM(AW$9:AW968)-SUM(BF$9:BF967))</f>
        <v/>
      </c>
      <c r="BG968" s="12">
        <f t="shared" si="556"/>
        <v>960</v>
      </c>
    </row>
    <row r="969" spans="1:59" ht="20.100000000000001" customHeight="1">
      <c r="A969" s="13">
        <f t="shared" si="555"/>
        <v>961</v>
      </c>
      <c r="B969" s="153"/>
      <c r="C969" s="33"/>
      <c r="D969" s="33"/>
      <c r="E969" s="154"/>
      <c r="F969" s="155"/>
      <c r="G969" s="156"/>
      <c r="H969" s="19" t="str">
        <f t="shared" ref="H969:H1032" si="557">IF(E969="","",(ROUND((G969-F969),2) * 24))</f>
        <v/>
      </c>
      <c r="I969" s="157"/>
      <c r="J969" s="19" t="str">
        <f t="shared" ref="J969:J1032" si="558">IF(H969="","",H969-I969)</f>
        <v/>
      </c>
      <c r="K969" s="33"/>
      <c r="L969" s="34"/>
      <c r="M969" s="34"/>
      <c r="N969" s="19" t="str">
        <f t="shared" ref="N969:N1032" si="559">IF(E969="","",(ROUND((M969-L969),2) * 24))</f>
        <v/>
      </c>
      <c r="O969" s="157"/>
      <c r="P969" s="19" t="str">
        <f t="shared" ref="P969:P1032" si="560">IF(N969=0,"",IF(ISERROR(N969-O969),"",N969-O969))</f>
        <v/>
      </c>
      <c r="Q969" s="19" t="str">
        <f t="shared" ref="Q969:Q1032" si="561">IF(H969="","",H969-N969)</f>
        <v/>
      </c>
      <c r="R969" s="22"/>
      <c r="S969" s="33"/>
      <c r="T969" s="35" t="str">
        <f>IF(E969="","",Instructions!$B$5)</f>
        <v/>
      </c>
      <c r="U969" s="75" t="str">
        <f>IF(E969="","",Instructions!$C$5)</f>
        <v/>
      </c>
      <c r="V969" s="87" t="str">
        <f t="shared" ref="V969:V1032" si="562">IF(E969="","",IF(U969="BCBA",1,IF(U969="BCaBA",2,"")))</f>
        <v/>
      </c>
      <c r="W969" s="72" t="str">
        <f>IF(E969="","",VLOOKUP(D969,Supervisors!$B$9:$F$32,5,FALSE))</f>
        <v/>
      </c>
      <c r="X969" s="72" t="str">
        <f>IF(E969="","",VLOOKUP(D969,Supervisors!$B$9:$G$32,6,FALSE))</f>
        <v/>
      </c>
      <c r="Y969" s="20" t="str">
        <f t="shared" ref="Y969:Y1032" si="563">IF(E969="","",TEXT(E969,"yyyy"))</f>
        <v/>
      </c>
      <c r="Z969" s="20" t="str">
        <f t="shared" ref="Z969:Z1032" si="564">IF(E969="","",TEXT(E969,"mmmm"))</f>
        <v/>
      </c>
      <c r="AA969" s="20" t="str">
        <f t="shared" ref="AA969:AA1032" si="565">IF(E969="","",TEXT(E969,"dd"))</f>
        <v/>
      </c>
      <c r="AB969" s="20" t="str">
        <f t="shared" ref="AB969:AB1032" si="566">IF(E969="","",TEXT(E969, "yyyy-mm"))</f>
        <v/>
      </c>
      <c r="AC969" s="20" t="str">
        <f t="shared" ref="AC969:AC1032" si="567">IF(E969="","",IF(B969="Supervised Independent Fieldwork", "-1", IF(B969="Practicum", "-2", IF(B969="Intensive Practicum","-3",""))))</f>
        <v/>
      </c>
      <c r="AD969" s="20" t="str">
        <f t="shared" ref="AD969:AD1032" si="568">AB969&amp;AC969</f>
        <v/>
      </c>
      <c r="AE969" s="20" t="str">
        <f>IF(E969="","",SUM( INDEX( $H$9, 1) : H969))</f>
        <v/>
      </c>
      <c r="AF969" s="20" t="str">
        <f t="shared" ref="AF969:AF1032" si="569">IF(E969="","",IF(B969="Supervised Independent Fieldwork",H969, IF(B969="Practicum",H969*1.5,IF(B969="Intensive Practicum",H969*2,""))))</f>
        <v/>
      </c>
      <c r="AG969" s="20" t="str">
        <f>IF(E969="","",SUM($AF$9:AF969))</f>
        <v/>
      </c>
      <c r="AH969" s="43" t="str">
        <f t="shared" ref="AH969:AH1032" si="570">IF(E969="","",IF(U969="BCBA",AG969/1500,IF(U969="BCaBA",AG969/1000,"")))</f>
        <v/>
      </c>
      <c r="AI969" s="20" t="str">
        <f t="shared" ref="AI969:AI1032" si="571">IF(E969="","",IF(B969="Supervised Independent Fieldwork",H969,""))</f>
        <v/>
      </c>
      <c r="AJ969" s="20" t="str">
        <f t="shared" ref="AJ969:AJ1032" si="572">IF(E969="","",IF(B969="Practicum",H969,""))</f>
        <v/>
      </c>
      <c r="AK969" s="20" t="str">
        <f t="shared" ref="AK969:AK1032" si="573">IF(E969="","",IF(B969="Intensive Practicum",H969,""))</f>
        <v/>
      </c>
      <c r="AL969" s="20" t="str">
        <f>IF(E969="","",SUM( INDEX($I$9, 1) : I969))</f>
        <v/>
      </c>
      <c r="AM969" s="20" t="str">
        <f t="shared" ref="AM969:AM1032" si="574">IF(E969="","",IF(B969="Supervised Independent Fieldwork",I969, IF(B969="Practicum",I969*1.5,IF(B969="Intensive Practicum",I969*2,""))))</f>
        <v/>
      </c>
      <c r="AN969" s="20" t="str">
        <f>IF(E969="","",SUM( INDEX($AM$9, 1) : AM969))</f>
        <v/>
      </c>
      <c r="AO969" s="43" t="str">
        <f t="shared" ref="AO969:AO1032" si="575">IF(E969="","",IF(U969="BCaBA",MIN(100%,AN969/1000), IF(U969="BCBA",MIN(100%,AN969/1500),0)))</f>
        <v/>
      </c>
      <c r="AP969" s="43" t="str">
        <f t="shared" ref="AP969:AP1032" si="576">IF(Z969=Z970,"",AO969)</f>
        <v/>
      </c>
      <c r="AQ969" s="35" t="str">
        <f t="shared" ref="AQ969:AQ1032" si="577">IF(E969="","",IF(OR(K969="No Supervision Session",K969=""),1,""))</f>
        <v/>
      </c>
      <c r="AR969" s="35" t="str">
        <f t="shared" ref="AR969:AR1032" si="578">IF(E969="","",IF(K969="Face-to-Face",1,""))</f>
        <v/>
      </c>
      <c r="AS969" s="35" t="str">
        <f t="shared" ref="AS969:AS1032" si="579">IF(E969="","",IF(K969="Video Conferencing",1,""))</f>
        <v/>
      </c>
      <c r="AT969" s="35" t="str">
        <f t="shared" ref="AT969:AT1032" si="580">IF(E969="","",IF(K969="Telephone",1,""))</f>
        <v/>
      </c>
      <c r="AU969" s="35" t="str">
        <f t="shared" ref="AU969:AU1032" si="581">IF(E969="","",IF(N969&gt;0,COUNT(N969),""))</f>
        <v/>
      </c>
      <c r="AV969" s="35" t="str">
        <f t="shared" ref="AV969:AV1032" si="582">IF(E969="","",IF(E969="","",IF(R969="Yes",1,"")))</f>
        <v/>
      </c>
      <c r="AW969" s="58" t="str">
        <f t="shared" ref="AW969:AW1032" si="583">IF(E969="","",IF(E969&lt;X969,1,IF(E969&lt;W969,1,"")))</f>
        <v/>
      </c>
      <c r="AX969" s="62" t="str">
        <f t="shared" ref="AX969:AX1032" si="584">IF(E969="","",IF(AW969="",H969,0))</f>
        <v/>
      </c>
      <c r="AY969" s="62" t="str">
        <f t="shared" ref="AY969:AY1032" si="585">IF(E969="","",IF(AW969="", I969,0))</f>
        <v/>
      </c>
      <c r="AZ969" s="62" t="str">
        <f t="shared" ref="AZ969:AZ1032" si="586">IF(E969="","",IF(AW969&lt;&gt;"",0,IF(B969="Supervised Independent Fieldwork",AX969,IF(B969="Practicum",AX969*1.5,IF(B969="Intensive Practicum",AX969*2,0)))))</f>
        <v/>
      </c>
      <c r="BA969" s="62" t="str">
        <f t="shared" ref="BA969:BA1032" si="587">IF(E969="","",IF(AW969="", N969,0))</f>
        <v/>
      </c>
      <c r="BB969" s="62" t="str">
        <f t="shared" ref="BB969:BB1032" si="588">IF(E969="","",IF(AW969="",P969,0))</f>
        <v/>
      </c>
      <c r="BC969" s="62" t="str">
        <f t="shared" ref="BC969:BC1032" si="589">IF(E969="","",IF(AW969="",Q969,0))</f>
        <v/>
      </c>
      <c r="BD969" s="69" t="str">
        <f t="shared" ref="BD969:BD1032" si="590">IF(AW969="", AU969,"")</f>
        <v/>
      </c>
      <c r="BE969" s="69" t="str">
        <f t="shared" ref="BE969:BE1032" si="591">IF(AW969="", AV969,"")</f>
        <v/>
      </c>
      <c r="BF969" s="69" t="str">
        <f>IF(Z969=Z970,"",SUM(AW$9:AW969)-SUM(BF$9:BF968))</f>
        <v/>
      </c>
      <c r="BG969" s="12">
        <f t="shared" si="556"/>
        <v>961</v>
      </c>
    </row>
    <row r="970" spans="1:59" ht="20.100000000000001" customHeight="1">
      <c r="A970" s="13">
        <f t="shared" si="555"/>
        <v>962</v>
      </c>
      <c r="B970" s="153"/>
      <c r="C970" s="33"/>
      <c r="D970" s="33"/>
      <c r="E970" s="154"/>
      <c r="F970" s="155"/>
      <c r="G970" s="156"/>
      <c r="H970" s="19" t="str">
        <f t="shared" si="557"/>
        <v/>
      </c>
      <c r="I970" s="157"/>
      <c r="J970" s="19" t="str">
        <f t="shared" si="558"/>
        <v/>
      </c>
      <c r="K970" s="33"/>
      <c r="L970" s="34"/>
      <c r="M970" s="34"/>
      <c r="N970" s="19" t="str">
        <f t="shared" si="559"/>
        <v/>
      </c>
      <c r="O970" s="157"/>
      <c r="P970" s="19" t="str">
        <f t="shared" si="560"/>
        <v/>
      </c>
      <c r="Q970" s="19" t="str">
        <f t="shared" si="561"/>
        <v/>
      </c>
      <c r="R970" s="22"/>
      <c r="S970" s="33"/>
      <c r="T970" s="35" t="str">
        <f>IF(E970="","",Instructions!$B$5)</f>
        <v/>
      </c>
      <c r="U970" s="75" t="str">
        <f>IF(E970="","",Instructions!$C$5)</f>
        <v/>
      </c>
      <c r="V970" s="87" t="str">
        <f t="shared" si="562"/>
        <v/>
      </c>
      <c r="W970" s="72" t="str">
        <f>IF(E970="","",VLOOKUP(D970,Supervisors!$B$9:$F$32,5,FALSE))</f>
        <v/>
      </c>
      <c r="X970" s="72" t="str">
        <f>IF(E970="","",VLOOKUP(D970,Supervisors!$B$9:$G$32,6,FALSE))</f>
        <v/>
      </c>
      <c r="Y970" s="20" t="str">
        <f t="shared" si="563"/>
        <v/>
      </c>
      <c r="Z970" s="20" t="str">
        <f t="shared" si="564"/>
        <v/>
      </c>
      <c r="AA970" s="20" t="str">
        <f t="shared" si="565"/>
        <v/>
      </c>
      <c r="AB970" s="20" t="str">
        <f t="shared" si="566"/>
        <v/>
      </c>
      <c r="AC970" s="20" t="str">
        <f t="shared" si="567"/>
        <v/>
      </c>
      <c r="AD970" s="20" t="str">
        <f t="shared" si="568"/>
        <v/>
      </c>
      <c r="AE970" s="20" t="str">
        <f>IF(E970="","",SUM( INDEX( $H$9, 1) : H970))</f>
        <v/>
      </c>
      <c r="AF970" s="20" t="str">
        <f t="shared" si="569"/>
        <v/>
      </c>
      <c r="AG970" s="20" t="str">
        <f>IF(E970="","",SUM($AF$9:AF970))</f>
        <v/>
      </c>
      <c r="AH970" s="43" t="str">
        <f t="shared" si="570"/>
        <v/>
      </c>
      <c r="AI970" s="20" t="str">
        <f t="shared" si="571"/>
        <v/>
      </c>
      <c r="AJ970" s="20" t="str">
        <f t="shared" si="572"/>
        <v/>
      </c>
      <c r="AK970" s="20" t="str">
        <f t="shared" si="573"/>
        <v/>
      </c>
      <c r="AL970" s="20" t="str">
        <f>IF(E970="","",SUM( INDEX($I$9, 1) : I970))</f>
        <v/>
      </c>
      <c r="AM970" s="20" t="str">
        <f t="shared" si="574"/>
        <v/>
      </c>
      <c r="AN970" s="20" t="str">
        <f>IF(E970="","",SUM( INDEX($AM$9, 1) : AM970))</f>
        <v/>
      </c>
      <c r="AO970" s="43" t="str">
        <f t="shared" si="575"/>
        <v/>
      </c>
      <c r="AP970" s="43" t="str">
        <f t="shared" si="576"/>
        <v/>
      </c>
      <c r="AQ970" s="35" t="str">
        <f t="shared" si="577"/>
        <v/>
      </c>
      <c r="AR970" s="35" t="str">
        <f t="shared" si="578"/>
        <v/>
      </c>
      <c r="AS970" s="35" t="str">
        <f t="shared" si="579"/>
        <v/>
      </c>
      <c r="AT970" s="35" t="str">
        <f t="shared" si="580"/>
        <v/>
      </c>
      <c r="AU970" s="35" t="str">
        <f t="shared" si="581"/>
        <v/>
      </c>
      <c r="AV970" s="35" t="str">
        <f t="shared" si="582"/>
        <v/>
      </c>
      <c r="AW970" s="58" t="str">
        <f t="shared" si="583"/>
        <v/>
      </c>
      <c r="AX970" s="62" t="str">
        <f t="shared" si="584"/>
        <v/>
      </c>
      <c r="AY970" s="62" t="str">
        <f t="shared" si="585"/>
        <v/>
      </c>
      <c r="AZ970" s="62" t="str">
        <f t="shared" si="586"/>
        <v/>
      </c>
      <c r="BA970" s="62" t="str">
        <f t="shared" si="587"/>
        <v/>
      </c>
      <c r="BB970" s="62" t="str">
        <f t="shared" si="588"/>
        <v/>
      </c>
      <c r="BC970" s="62" t="str">
        <f t="shared" si="589"/>
        <v/>
      </c>
      <c r="BD970" s="69" t="str">
        <f t="shared" si="590"/>
        <v/>
      </c>
      <c r="BE970" s="69" t="str">
        <f t="shared" si="591"/>
        <v/>
      </c>
      <c r="BF970" s="69" t="str">
        <f>IF(Z970=Z971,"",SUM(AW$9:AW970)-SUM(BF$9:BF969))</f>
        <v/>
      </c>
      <c r="BG970" s="12">
        <f t="shared" si="556"/>
        <v>962</v>
      </c>
    </row>
    <row r="971" spans="1:59" ht="20.100000000000001" customHeight="1">
      <c r="A971" s="13">
        <f t="shared" si="555"/>
        <v>963</v>
      </c>
      <c r="B971" s="153"/>
      <c r="C971" s="33"/>
      <c r="D971" s="33"/>
      <c r="E971" s="154"/>
      <c r="F971" s="155"/>
      <c r="G971" s="156"/>
      <c r="H971" s="19" t="str">
        <f t="shared" si="557"/>
        <v/>
      </c>
      <c r="I971" s="157"/>
      <c r="J971" s="19" t="str">
        <f t="shared" si="558"/>
        <v/>
      </c>
      <c r="K971" s="33"/>
      <c r="L971" s="34"/>
      <c r="M971" s="34"/>
      <c r="N971" s="19" t="str">
        <f t="shared" si="559"/>
        <v/>
      </c>
      <c r="O971" s="157"/>
      <c r="P971" s="19" t="str">
        <f t="shared" si="560"/>
        <v/>
      </c>
      <c r="Q971" s="19" t="str">
        <f t="shared" si="561"/>
        <v/>
      </c>
      <c r="R971" s="22"/>
      <c r="S971" s="33"/>
      <c r="T971" s="35" t="str">
        <f>IF(E971="","",Instructions!$B$5)</f>
        <v/>
      </c>
      <c r="U971" s="75" t="str">
        <f>IF(E971="","",Instructions!$C$5)</f>
        <v/>
      </c>
      <c r="V971" s="87" t="str">
        <f t="shared" si="562"/>
        <v/>
      </c>
      <c r="W971" s="72" t="str">
        <f>IF(E971="","",VLOOKUP(D971,Supervisors!$B$9:$F$32,5,FALSE))</f>
        <v/>
      </c>
      <c r="X971" s="72" t="str">
        <f>IF(E971="","",VLOOKUP(D971,Supervisors!$B$9:$G$32,6,FALSE))</f>
        <v/>
      </c>
      <c r="Y971" s="20" t="str">
        <f t="shared" si="563"/>
        <v/>
      </c>
      <c r="Z971" s="20" t="str">
        <f t="shared" si="564"/>
        <v/>
      </c>
      <c r="AA971" s="20" t="str">
        <f t="shared" si="565"/>
        <v/>
      </c>
      <c r="AB971" s="20" t="str">
        <f t="shared" si="566"/>
        <v/>
      </c>
      <c r="AC971" s="20" t="str">
        <f t="shared" si="567"/>
        <v/>
      </c>
      <c r="AD971" s="20" t="str">
        <f t="shared" si="568"/>
        <v/>
      </c>
      <c r="AE971" s="20" t="str">
        <f>IF(E971="","",SUM( INDEX( $H$9, 1) : H971))</f>
        <v/>
      </c>
      <c r="AF971" s="20" t="str">
        <f t="shared" si="569"/>
        <v/>
      </c>
      <c r="AG971" s="20" t="str">
        <f>IF(E971="","",SUM($AF$9:AF971))</f>
        <v/>
      </c>
      <c r="AH971" s="43" t="str">
        <f t="shared" si="570"/>
        <v/>
      </c>
      <c r="AI971" s="20" t="str">
        <f t="shared" si="571"/>
        <v/>
      </c>
      <c r="AJ971" s="20" t="str">
        <f t="shared" si="572"/>
        <v/>
      </c>
      <c r="AK971" s="20" t="str">
        <f t="shared" si="573"/>
        <v/>
      </c>
      <c r="AL971" s="20" t="str">
        <f>IF(E971="","",SUM( INDEX($I$9, 1) : I971))</f>
        <v/>
      </c>
      <c r="AM971" s="20" t="str">
        <f t="shared" si="574"/>
        <v/>
      </c>
      <c r="AN971" s="20" t="str">
        <f>IF(E971="","",SUM( INDEX($AM$9, 1) : AM971))</f>
        <v/>
      </c>
      <c r="AO971" s="43" t="str">
        <f t="shared" si="575"/>
        <v/>
      </c>
      <c r="AP971" s="43" t="str">
        <f t="shared" si="576"/>
        <v/>
      </c>
      <c r="AQ971" s="35" t="str">
        <f t="shared" si="577"/>
        <v/>
      </c>
      <c r="AR971" s="35" t="str">
        <f t="shared" si="578"/>
        <v/>
      </c>
      <c r="AS971" s="35" t="str">
        <f t="shared" si="579"/>
        <v/>
      </c>
      <c r="AT971" s="35" t="str">
        <f t="shared" si="580"/>
        <v/>
      </c>
      <c r="AU971" s="35" t="str">
        <f t="shared" si="581"/>
        <v/>
      </c>
      <c r="AV971" s="35" t="str">
        <f t="shared" si="582"/>
        <v/>
      </c>
      <c r="AW971" s="58" t="str">
        <f t="shared" si="583"/>
        <v/>
      </c>
      <c r="AX971" s="62" t="str">
        <f t="shared" si="584"/>
        <v/>
      </c>
      <c r="AY971" s="62" t="str">
        <f t="shared" si="585"/>
        <v/>
      </c>
      <c r="AZ971" s="62" t="str">
        <f t="shared" si="586"/>
        <v/>
      </c>
      <c r="BA971" s="62" t="str">
        <f t="shared" si="587"/>
        <v/>
      </c>
      <c r="BB971" s="62" t="str">
        <f t="shared" si="588"/>
        <v/>
      </c>
      <c r="BC971" s="62" t="str">
        <f t="shared" si="589"/>
        <v/>
      </c>
      <c r="BD971" s="69" t="str">
        <f t="shared" si="590"/>
        <v/>
      </c>
      <c r="BE971" s="69" t="str">
        <f t="shared" si="591"/>
        <v/>
      </c>
      <c r="BF971" s="69" t="str">
        <f>IF(Z971=Z972,"",SUM(AW$9:AW971)-SUM(BF$9:BF970))</f>
        <v/>
      </c>
      <c r="BG971" s="12">
        <f t="shared" si="556"/>
        <v>963</v>
      </c>
    </row>
    <row r="972" spans="1:59" ht="20.100000000000001" customHeight="1">
      <c r="A972" s="13">
        <f t="shared" si="555"/>
        <v>964</v>
      </c>
      <c r="B972" s="153"/>
      <c r="C972" s="33"/>
      <c r="D972" s="33"/>
      <c r="E972" s="154"/>
      <c r="F972" s="155"/>
      <c r="G972" s="156"/>
      <c r="H972" s="19" t="str">
        <f t="shared" si="557"/>
        <v/>
      </c>
      <c r="I972" s="157"/>
      <c r="J972" s="19" t="str">
        <f t="shared" si="558"/>
        <v/>
      </c>
      <c r="K972" s="33"/>
      <c r="L972" s="34"/>
      <c r="M972" s="34"/>
      <c r="N972" s="19" t="str">
        <f t="shared" si="559"/>
        <v/>
      </c>
      <c r="O972" s="157"/>
      <c r="P972" s="19" t="str">
        <f t="shared" si="560"/>
        <v/>
      </c>
      <c r="Q972" s="19" t="str">
        <f t="shared" si="561"/>
        <v/>
      </c>
      <c r="R972" s="22"/>
      <c r="S972" s="33"/>
      <c r="T972" s="35" t="str">
        <f>IF(E972="","",Instructions!$B$5)</f>
        <v/>
      </c>
      <c r="U972" s="75" t="str">
        <f>IF(E972="","",Instructions!$C$5)</f>
        <v/>
      </c>
      <c r="V972" s="87" t="str">
        <f t="shared" si="562"/>
        <v/>
      </c>
      <c r="W972" s="72" t="str">
        <f>IF(E972="","",VLOOKUP(D972,Supervisors!$B$9:$F$32,5,FALSE))</f>
        <v/>
      </c>
      <c r="X972" s="72" t="str">
        <f>IF(E972="","",VLOOKUP(D972,Supervisors!$B$9:$G$32,6,FALSE))</f>
        <v/>
      </c>
      <c r="Y972" s="20" t="str">
        <f t="shared" si="563"/>
        <v/>
      </c>
      <c r="Z972" s="20" t="str">
        <f t="shared" si="564"/>
        <v/>
      </c>
      <c r="AA972" s="20" t="str">
        <f t="shared" si="565"/>
        <v/>
      </c>
      <c r="AB972" s="20" t="str">
        <f t="shared" si="566"/>
        <v/>
      </c>
      <c r="AC972" s="20" t="str">
        <f t="shared" si="567"/>
        <v/>
      </c>
      <c r="AD972" s="20" t="str">
        <f t="shared" si="568"/>
        <v/>
      </c>
      <c r="AE972" s="20" t="str">
        <f>IF(E972="","",SUM( INDEX( $H$9, 1) : H972))</f>
        <v/>
      </c>
      <c r="AF972" s="20" t="str">
        <f t="shared" si="569"/>
        <v/>
      </c>
      <c r="AG972" s="20" t="str">
        <f>IF(E972="","",SUM($AF$9:AF972))</f>
        <v/>
      </c>
      <c r="AH972" s="43" t="str">
        <f t="shared" si="570"/>
        <v/>
      </c>
      <c r="AI972" s="20" t="str">
        <f t="shared" si="571"/>
        <v/>
      </c>
      <c r="AJ972" s="20" t="str">
        <f t="shared" si="572"/>
        <v/>
      </c>
      <c r="AK972" s="20" t="str">
        <f t="shared" si="573"/>
        <v/>
      </c>
      <c r="AL972" s="20" t="str">
        <f>IF(E972="","",SUM( INDEX($I$9, 1) : I972))</f>
        <v/>
      </c>
      <c r="AM972" s="20" t="str">
        <f t="shared" si="574"/>
        <v/>
      </c>
      <c r="AN972" s="20" t="str">
        <f>IF(E972="","",SUM( INDEX($AM$9, 1) : AM972))</f>
        <v/>
      </c>
      <c r="AO972" s="43" t="str">
        <f t="shared" si="575"/>
        <v/>
      </c>
      <c r="AP972" s="43" t="str">
        <f t="shared" si="576"/>
        <v/>
      </c>
      <c r="AQ972" s="35" t="str">
        <f t="shared" si="577"/>
        <v/>
      </c>
      <c r="AR972" s="35" t="str">
        <f t="shared" si="578"/>
        <v/>
      </c>
      <c r="AS972" s="35" t="str">
        <f t="shared" si="579"/>
        <v/>
      </c>
      <c r="AT972" s="35" t="str">
        <f t="shared" si="580"/>
        <v/>
      </c>
      <c r="AU972" s="35" t="str">
        <f t="shared" si="581"/>
        <v/>
      </c>
      <c r="AV972" s="35" t="str">
        <f t="shared" si="582"/>
        <v/>
      </c>
      <c r="AW972" s="58" t="str">
        <f t="shared" si="583"/>
        <v/>
      </c>
      <c r="AX972" s="62" t="str">
        <f t="shared" si="584"/>
        <v/>
      </c>
      <c r="AY972" s="62" t="str">
        <f t="shared" si="585"/>
        <v/>
      </c>
      <c r="AZ972" s="62" t="str">
        <f t="shared" si="586"/>
        <v/>
      </c>
      <c r="BA972" s="62" t="str">
        <f t="shared" si="587"/>
        <v/>
      </c>
      <c r="BB972" s="62" t="str">
        <f t="shared" si="588"/>
        <v/>
      </c>
      <c r="BC972" s="62" t="str">
        <f t="shared" si="589"/>
        <v/>
      </c>
      <c r="BD972" s="69" t="str">
        <f t="shared" si="590"/>
        <v/>
      </c>
      <c r="BE972" s="69" t="str">
        <f t="shared" si="591"/>
        <v/>
      </c>
      <c r="BF972" s="69" t="str">
        <f>IF(Z972=Z973,"",SUM(AW$9:AW972)-SUM(BF$9:BF971))</f>
        <v/>
      </c>
      <c r="BG972" s="12">
        <f t="shared" si="556"/>
        <v>964</v>
      </c>
    </row>
    <row r="973" spans="1:59" ht="20.100000000000001" customHeight="1">
      <c r="A973" s="13">
        <f t="shared" si="555"/>
        <v>965</v>
      </c>
      <c r="B973" s="153"/>
      <c r="C973" s="33"/>
      <c r="D973" s="33"/>
      <c r="E973" s="154"/>
      <c r="F973" s="155"/>
      <c r="G973" s="156"/>
      <c r="H973" s="19" t="str">
        <f t="shared" si="557"/>
        <v/>
      </c>
      <c r="I973" s="157"/>
      <c r="J973" s="19" t="str">
        <f t="shared" si="558"/>
        <v/>
      </c>
      <c r="K973" s="33"/>
      <c r="L973" s="34"/>
      <c r="M973" s="34"/>
      <c r="N973" s="19" t="str">
        <f t="shared" si="559"/>
        <v/>
      </c>
      <c r="O973" s="157"/>
      <c r="P973" s="19" t="str">
        <f t="shared" si="560"/>
        <v/>
      </c>
      <c r="Q973" s="19" t="str">
        <f t="shared" si="561"/>
        <v/>
      </c>
      <c r="R973" s="22"/>
      <c r="S973" s="33"/>
      <c r="T973" s="35" t="str">
        <f>IF(E973="","",Instructions!$B$5)</f>
        <v/>
      </c>
      <c r="U973" s="75" t="str">
        <f>IF(E973="","",Instructions!$C$5)</f>
        <v/>
      </c>
      <c r="V973" s="87" t="str">
        <f t="shared" si="562"/>
        <v/>
      </c>
      <c r="W973" s="72" t="str">
        <f>IF(E973="","",VLOOKUP(D973,Supervisors!$B$9:$F$32,5,FALSE))</f>
        <v/>
      </c>
      <c r="X973" s="72" t="str">
        <f>IF(E973="","",VLOOKUP(D973,Supervisors!$B$9:$G$32,6,FALSE))</f>
        <v/>
      </c>
      <c r="Y973" s="20" t="str">
        <f t="shared" si="563"/>
        <v/>
      </c>
      <c r="Z973" s="20" t="str">
        <f t="shared" si="564"/>
        <v/>
      </c>
      <c r="AA973" s="20" t="str">
        <f t="shared" si="565"/>
        <v/>
      </c>
      <c r="AB973" s="20" t="str">
        <f t="shared" si="566"/>
        <v/>
      </c>
      <c r="AC973" s="20" t="str">
        <f t="shared" si="567"/>
        <v/>
      </c>
      <c r="AD973" s="20" t="str">
        <f t="shared" si="568"/>
        <v/>
      </c>
      <c r="AE973" s="20" t="str">
        <f>IF(E973="","",SUM( INDEX( $H$9, 1) : H973))</f>
        <v/>
      </c>
      <c r="AF973" s="20" t="str">
        <f t="shared" si="569"/>
        <v/>
      </c>
      <c r="AG973" s="20" t="str">
        <f>IF(E973="","",SUM($AF$9:AF973))</f>
        <v/>
      </c>
      <c r="AH973" s="43" t="str">
        <f t="shared" si="570"/>
        <v/>
      </c>
      <c r="AI973" s="20" t="str">
        <f t="shared" si="571"/>
        <v/>
      </c>
      <c r="AJ973" s="20" t="str">
        <f t="shared" si="572"/>
        <v/>
      </c>
      <c r="AK973" s="20" t="str">
        <f t="shared" si="573"/>
        <v/>
      </c>
      <c r="AL973" s="20" t="str">
        <f>IF(E973="","",SUM( INDEX($I$9, 1) : I973))</f>
        <v/>
      </c>
      <c r="AM973" s="20" t="str">
        <f t="shared" si="574"/>
        <v/>
      </c>
      <c r="AN973" s="20" t="str">
        <f>IF(E973="","",SUM( INDEX($AM$9, 1) : AM973))</f>
        <v/>
      </c>
      <c r="AO973" s="43" t="str">
        <f t="shared" si="575"/>
        <v/>
      </c>
      <c r="AP973" s="43" t="str">
        <f t="shared" si="576"/>
        <v/>
      </c>
      <c r="AQ973" s="35" t="str">
        <f t="shared" si="577"/>
        <v/>
      </c>
      <c r="AR973" s="35" t="str">
        <f t="shared" si="578"/>
        <v/>
      </c>
      <c r="AS973" s="35" t="str">
        <f t="shared" si="579"/>
        <v/>
      </c>
      <c r="AT973" s="35" t="str">
        <f t="shared" si="580"/>
        <v/>
      </c>
      <c r="AU973" s="35" t="str">
        <f t="shared" si="581"/>
        <v/>
      </c>
      <c r="AV973" s="35" t="str">
        <f t="shared" si="582"/>
        <v/>
      </c>
      <c r="AW973" s="58" t="str">
        <f t="shared" si="583"/>
        <v/>
      </c>
      <c r="AX973" s="62" t="str">
        <f t="shared" si="584"/>
        <v/>
      </c>
      <c r="AY973" s="62" t="str">
        <f t="shared" si="585"/>
        <v/>
      </c>
      <c r="AZ973" s="62" t="str">
        <f t="shared" si="586"/>
        <v/>
      </c>
      <c r="BA973" s="62" t="str">
        <f t="shared" si="587"/>
        <v/>
      </c>
      <c r="BB973" s="62" t="str">
        <f t="shared" si="588"/>
        <v/>
      </c>
      <c r="BC973" s="62" t="str">
        <f t="shared" si="589"/>
        <v/>
      </c>
      <c r="BD973" s="69" t="str">
        <f t="shared" si="590"/>
        <v/>
      </c>
      <c r="BE973" s="69" t="str">
        <f t="shared" si="591"/>
        <v/>
      </c>
      <c r="BF973" s="69" t="str">
        <f>IF(Z973=Z974,"",SUM(AW$9:AW973)-SUM(BF$9:BF972))</f>
        <v/>
      </c>
      <c r="BG973" s="12">
        <f t="shared" si="556"/>
        <v>965</v>
      </c>
    </row>
    <row r="974" spans="1:59" ht="20.100000000000001" customHeight="1">
      <c r="A974" s="13">
        <f t="shared" si="555"/>
        <v>966</v>
      </c>
      <c r="B974" s="153"/>
      <c r="C974" s="33"/>
      <c r="D974" s="33"/>
      <c r="E974" s="154"/>
      <c r="F974" s="155"/>
      <c r="G974" s="156"/>
      <c r="H974" s="19" t="str">
        <f t="shared" si="557"/>
        <v/>
      </c>
      <c r="I974" s="157"/>
      <c r="J974" s="19" t="str">
        <f t="shared" si="558"/>
        <v/>
      </c>
      <c r="K974" s="33"/>
      <c r="L974" s="34"/>
      <c r="M974" s="34"/>
      <c r="N974" s="19" t="str">
        <f t="shared" si="559"/>
        <v/>
      </c>
      <c r="O974" s="157"/>
      <c r="P974" s="19" t="str">
        <f t="shared" si="560"/>
        <v/>
      </c>
      <c r="Q974" s="19" t="str">
        <f t="shared" si="561"/>
        <v/>
      </c>
      <c r="R974" s="22"/>
      <c r="S974" s="33"/>
      <c r="T974" s="35" t="str">
        <f>IF(E974="","",Instructions!$B$5)</f>
        <v/>
      </c>
      <c r="U974" s="75" t="str">
        <f>IF(E974="","",Instructions!$C$5)</f>
        <v/>
      </c>
      <c r="V974" s="87" t="str">
        <f t="shared" si="562"/>
        <v/>
      </c>
      <c r="W974" s="72" t="str">
        <f>IF(E974="","",VLOOKUP(D974,Supervisors!$B$9:$F$32,5,FALSE))</f>
        <v/>
      </c>
      <c r="X974" s="72" t="str">
        <f>IF(E974="","",VLOOKUP(D974,Supervisors!$B$9:$G$32,6,FALSE))</f>
        <v/>
      </c>
      <c r="Y974" s="20" t="str">
        <f t="shared" si="563"/>
        <v/>
      </c>
      <c r="Z974" s="20" t="str">
        <f t="shared" si="564"/>
        <v/>
      </c>
      <c r="AA974" s="20" t="str">
        <f t="shared" si="565"/>
        <v/>
      </c>
      <c r="AB974" s="20" t="str">
        <f t="shared" si="566"/>
        <v/>
      </c>
      <c r="AC974" s="20" t="str">
        <f t="shared" si="567"/>
        <v/>
      </c>
      <c r="AD974" s="20" t="str">
        <f t="shared" si="568"/>
        <v/>
      </c>
      <c r="AE974" s="20" t="str">
        <f>IF(E974="","",SUM( INDEX( $H$9, 1) : H974))</f>
        <v/>
      </c>
      <c r="AF974" s="20" t="str">
        <f t="shared" si="569"/>
        <v/>
      </c>
      <c r="AG974" s="20" t="str">
        <f>IF(E974="","",SUM($AF$9:AF974))</f>
        <v/>
      </c>
      <c r="AH974" s="43" t="str">
        <f t="shared" si="570"/>
        <v/>
      </c>
      <c r="AI974" s="20" t="str">
        <f t="shared" si="571"/>
        <v/>
      </c>
      <c r="AJ974" s="20" t="str">
        <f t="shared" si="572"/>
        <v/>
      </c>
      <c r="AK974" s="20" t="str">
        <f t="shared" si="573"/>
        <v/>
      </c>
      <c r="AL974" s="20" t="str">
        <f>IF(E974="","",SUM( INDEX($I$9, 1) : I974))</f>
        <v/>
      </c>
      <c r="AM974" s="20" t="str">
        <f t="shared" si="574"/>
        <v/>
      </c>
      <c r="AN974" s="20" t="str">
        <f>IF(E974="","",SUM( INDEX($AM$9, 1) : AM974))</f>
        <v/>
      </c>
      <c r="AO974" s="43" t="str">
        <f t="shared" si="575"/>
        <v/>
      </c>
      <c r="AP974" s="43" t="str">
        <f t="shared" si="576"/>
        <v/>
      </c>
      <c r="AQ974" s="35" t="str">
        <f t="shared" si="577"/>
        <v/>
      </c>
      <c r="AR974" s="35" t="str">
        <f t="shared" si="578"/>
        <v/>
      </c>
      <c r="AS974" s="35" t="str">
        <f t="shared" si="579"/>
        <v/>
      </c>
      <c r="AT974" s="35" t="str">
        <f t="shared" si="580"/>
        <v/>
      </c>
      <c r="AU974" s="35" t="str">
        <f t="shared" si="581"/>
        <v/>
      </c>
      <c r="AV974" s="35" t="str">
        <f t="shared" si="582"/>
        <v/>
      </c>
      <c r="AW974" s="58" t="str">
        <f t="shared" si="583"/>
        <v/>
      </c>
      <c r="AX974" s="62" t="str">
        <f t="shared" si="584"/>
        <v/>
      </c>
      <c r="AY974" s="62" t="str">
        <f t="shared" si="585"/>
        <v/>
      </c>
      <c r="AZ974" s="62" t="str">
        <f t="shared" si="586"/>
        <v/>
      </c>
      <c r="BA974" s="62" t="str">
        <f t="shared" si="587"/>
        <v/>
      </c>
      <c r="BB974" s="62" t="str">
        <f t="shared" si="588"/>
        <v/>
      </c>
      <c r="BC974" s="62" t="str">
        <f t="shared" si="589"/>
        <v/>
      </c>
      <c r="BD974" s="69" t="str">
        <f t="shared" si="590"/>
        <v/>
      </c>
      <c r="BE974" s="69" t="str">
        <f t="shared" si="591"/>
        <v/>
      </c>
      <c r="BF974" s="69" t="str">
        <f>IF(Z974=Z975,"",SUM(AW$9:AW974)-SUM(BF$9:BF973))</f>
        <v/>
      </c>
      <c r="BG974" s="12">
        <f t="shared" si="556"/>
        <v>966</v>
      </c>
    </row>
    <row r="975" spans="1:59" ht="20.100000000000001" customHeight="1">
      <c r="A975" s="13">
        <f t="shared" si="555"/>
        <v>967</v>
      </c>
      <c r="B975" s="153"/>
      <c r="C975" s="33"/>
      <c r="D975" s="33"/>
      <c r="E975" s="154"/>
      <c r="F975" s="155"/>
      <c r="G975" s="156"/>
      <c r="H975" s="19" t="str">
        <f t="shared" si="557"/>
        <v/>
      </c>
      <c r="I975" s="157"/>
      <c r="J975" s="19" t="str">
        <f t="shared" si="558"/>
        <v/>
      </c>
      <c r="K975" s="33"/>
      <c r="L975" s="34"/>
      <c r="M975" s="34"/>
      <c r="N975" s="19" t="str">
        <f t="shared" si="559"/>
        <v/>
      </c>
      <c r="O975" s="157"/>
      <c r="P975" s="19" t="str">
        <f t="shared" si="560"/>
        <v/>
      </c>
      <c r="Q975" s="19" t="str">
        <f t="shared" si="561"/>
        <v/>
      </c>
      <c r="R975" s="22"/>
      <c r="S975" s="33"/>
      <c r="T975" s="35" t="str">
        <f>IF(E975="","",Instructions!$B$5)</f>
        <v/>
      </c>
      <c r="U975" s="75" t="str">
        <f>IF(E975="","",Instructions!$C$5)</f>
        <v/>
      </c>
      <c r="V975" s="87" t="str">
        <f t="shared" si="562"/>
        <v/>
      </c>
      <c r="W975" s="72" t="str">
        <f>IF(E975="","",VLOOKUP(D975,Supervisors!$B$9:$F$32,5,FALSE))</f>
        <v/>
      </c>
      <c r="X975" s="72" t="str">
        <f>IF(E975="","",VLOOKUP(D975,Supervisors!$B$9:$G$32,6,FALSE))</f>
        <v/>
      </c>
      <c r="Y975" s="20" t="str">
        <f t="shared" si="563"/>
        <v/>
      </c>
      <c r="Z975" s="20" t="str">
        <f t="shared" si="564"/>
        <v/>
      </c>
      <c r="AA975" s="20" t="str">
        <f t="shared" si="565"/>
        <v/>
      </c>
      <c r="AB975" s="20" t="str">
        <f t="shared" si="566"/>
        <v/>
      </c>
      <c r="AC975" s="20" t="str">
        <f t="shared" si="567"/>
        <v/>
      </c>
      <c r="AD975" s="20" t="str">
        <f t="shared" si="568"/>
        <v/>
      </c>
      <c r="AE975" s="20" t="str">
        <f>IF(E975="","",SUM( INDEX( $H$9, 1) : H975))</f>
        <v/>
      </c>
      <c r="AF975" s="20" t="str">
        <f t="shared" si="569"/>
        <v/>
      </c>
      <c r="AG975" s="20" t="str">
        <f>IF(E975="","",SUM($AF$9:AF975))</f>
        <v/>
      </c>
      <c r="AH975" s="43" t="str">
        <f t="shared" si="570"/>
        <v/>
      </c>
      <c r="AI975" s="20" t="str">
        <f t="shared" si="571"/>
        <v/>
      </c>
      <c r="AJ975" s="20" t="str">
        <f t="shared" si="572"/>
        <v/>
      </c>
      <c r="AK975" s="20" t="str">
        <f t="shared" si="573"/>
        <v/>
      </c>
      <c r="AL975" s="20" t="str">
        <f>IF(E975="","",SUM( INDEX($I$9, 1) : I975))</f>
        <v/>
      </c>
      <c r="AM975" s="20" t="str">
        <f t="shared" si="574"/>
        <v/>
      </c>
      <c r="AN975" s="20" t="str">
        <f>IF(E975="","",SUM( INDEX($AM$9, 1) : AM975))</f>
        <v/>
      </c>
      <c r="AO975" s="43" t="str">
        <f t="shared" si="575"/>
        <v/>
      </c>
      <c r="AP975" s="43" t="str">
        <f t="shared" si="576"/>
        <v/>
      </c>
      <c r="AQ975" s="35" t="str">
        <f t="shared" si="577"/>
        <v/>
      </c>
      <c r="AR975" s="35" t="str">
        <f t="shared" si="578"/>
        <v/>
      </c>
      <c r="AS975" s="35" t="str">
        <f t="shared" si="579"/>
        <v/>
      </c>
      <c r="AT975" s="35" t="str">
        <f t="shared" si="580"/>
        <v/>
      </c>
      <c r="AU975" s="35" t="str">
        <f t="shared" si="581"/>
        <v/>
      </c>
      <c r="AV975" s="35" t="str">
        <f t="shared" si="582"/>
        <v/>
      </c>
      <c r="AW975" s="58" t="str">
        <f t="shared" si="583"/>
        <v/>
      </c>
      <c r="AX975" s="62" t="str">
        <f t="shared" si="584"/>
        <v/>
      </c>
      <c r="AY975" s="62" t="str">
        <f t="shared" si="585"/>
        <v/>
      </c>
      <c r="AZ975" s="62" t="str">
        <f t="shared" si="586"/>
        <v/>
      </c>
      <c r="BA975" s="62" t="str">
        <f t="shared" si="587"/>
        <v/>
      </c>
      <c r="BB975" s="62" t="str">
        <f t="shared" si="588"/>
        <v/>
      </c>
      <c r="BC975" s="62" t="str">
        <f t="shared" si="589"/>
        <v/>
      </c>
      <c r="BD975" s="69" t="str">
        <f t="shared" si="590"/>
        <v/>
      </c>
      <c r="BE975" s="69" t="str">
        <f t="shared" si="591"/>
        <v/>
      </c>
      <c r="BF975" s="69" t="str">
        <f>IF(Z975=Z976,"",SUM(AW$9:AW975)-SUM(BF$9:BF974))</f>
        <v/>
      </c>
      <c r="BG975" s="12">
        <f t="shared" si="556"/>
        <v>967</v>
      </c>
    </row>
    <row r="976" spans="1:59" ht="20.100000000000001" customHeight="1">
      <c r="A976" s="13">
        <f t="shared" si="555"/>
        <v>968</v>
      </c>
      <c r="B976" s="153"/>
      <c r="C976" s="33"/>
      <c r="D976" s="33"/>
      <c r="E976" s="154"/>
      <c r="F976" s="155"/>
      <c r="G976" s="156"/>
      <c r="H976" s="19" t="str">
        <f t="shared" si="557"/>
        <v/>
      </c>
      <c r="I976" s="157"/>
      <c r="J976" s="19" t="str">
        <f t="shared" si="558"/>
        <v/>
      </c>
      <c r="K976" s="33"/>
      <c r="L976" s="34"/>
      <c r="M976" s="34"/>
      <c r="N976" s="19" t="str">
        <f t="shared" si="559"/>
        <v/>
      </c>
      <c r="O976" s="157"/>
      <c r="P976" s="19" t="str">
        <f t="shared" si="560"/>
        <v/>
      </c>
      <c r="Q976" s="19" t="str">
        <f t="shared" si="561"/>
        <v/>
      </c>
      <c r="R976" s="22"/>
      <c r="S976" s="33"/>
      <c r="T976" s="35" t="str">
        <f>IF(E976="","",Instructions!$B$5)</f>
        <v/>
      </c>
      <c r="U976" s="75" t="str">
        <f>IF(E976="","",Instructions!$C$5)</f>
        <v/>
      </c>
      <c r="V976" s="87" t="str">
        <f t="shared" si="562"/>
        <v/>
      </c>
      <c r="W976" s="72" t="str">
        <f>IF(E976="","",VLOOKUP(D976,Supervisors!$B$9:$F$32,5,FALSE))</f>
        <v/>
      </c>
      <c r="X976" s="72" t="str">
        <f>IF(E976="","",VLOOKUP(D976,Supervisors!$B$9:$G$32,6,FALSE))</f>
        <v/>
      </c>
      <c r="Y976" s="20" t="str">
        <f t="shared" si="563"/>
        <v/>
      </c>
      <c r="Z976" s="20" t="str">
        <f t="shared" si="564"/>
        <v/>
      </c>
      <c r="AA976" s="20" t="str">
        <f t="shared" si="565"/>
        <v/>
      </c>
      <c r="AB976" s="20" t="str">
        <f t="shared" si="566"/>
        <v/>
      </c>
      <c r="AC976" s="20" t="str">
        <f t="shared" si="567"/>
        <v/>
      </c>
      <c r="AD976" s="20" t="str">
        <f t="shared" si="568"/>
        <v/>
      </c>
      <c r="AE976" s="20" t="str">
        <f>IF(E976="","",SUM( INDEX( $H$9, 1) : H976))</f>
        <v/>
      </c>
      <c r="AF976" s="20" t="str">
        <f t="shared" si="569"/>
        <v/>
      </c>
      <c r="AG976" s="20" t="str">
        <f>IF(E976="","",SUM($AF$9:AF976))</f>
        <v/>
      </c>
      <c r="AH976" s="43" t="str">
        <f t="shared" si="570"/>
        <v/>
      </c>
      <c r="AI976" s="20" t="str">
        <f t="shared" si="571"/>
        <v/>
      </c>
      <c r="AJ976" s="20" t="str">
        <f t="shared" si="572"/>
        <v/>
      </c>
      <c r="AK976" s="20" t="str">
        <f t="shared" si="573"/>
        <v/>
      </c>
      <c r="AL976" s="20" t="str">
        <f>IF(E976="","",SUM( INDEX($I$9, 1) : I976))</f>
        <v/>
      </c>
      <c r="AM976" s="20" t="str">
        <f t="shared" si="574"/>
        <v/>
      </c>
      <c r="AN976" s="20" t="str">
        <f>IF(E976="","",SUM( INDEX($AM$9, 1) : AM976))</f>
        <v/>
      </c>
      <c r="AO976" s="43" t="str">
        <f t="shared" si="575"/>
        <v/>
      </c>
      <c r="AP976" s="43" t="str">
        <f t="shared" si="576"/>
        <v/>
      </c>
      <c r="AQ976" s="35" t="str">
        <f t="shared" si="577"/>
        <v/>
      </c>
      <c r="AR976" s="35" t="str">
        <f t="shared" si="578"/>
        <v/>
      </c>
      <c r="AS976" s="35" t="str">
        <f t="shared" si="579"/>
        <v/>
      </c>
      <c r="AT976" s="35" t="str">
        <f t="shared" si="580"/>
        <v/>
      </c>
      <c r="AU976" s="35" t="str">
        <f t="shared" si="581"/>
        <v/>
      </c>
      <c r="AV976" s="35" t="str">
        <f t="shared" si="582"/>
        <v/>
      </c>
      <c r="AW976" s="58" t="str">
        <f t="shared" si="583"/>
        <v/>
      </c>
      <c r="AX976" s="62" t="str">
        <f t="shared" si="584"/>
        <v/>
      </c>
      <c r="AY976" s="62" t="str">
        <f t="shared" si="585"/>
        <v/>
      </c>
      <c r="AZ976" s="62" t="str">
        <f t="shared" si="586"/>
        <v/>
      </c>
      <c r="BA976" s="62" t="str">
        <f t="shared" si="587"/>
        <v/>
      </c>
      <c r="BB976" s="62" t="str">
        <f t="shared" si="588"/>
        <v/>
      </c>
      <c r="BC976" s="62" t="str">
        <f t="shared" si="589"/>
        <v/>
      </c>
      <c r="BD976" s="69" t="str">
        <f t="shared" si="590"/>
        <v/>
      </c>
      <c r="BE976" s="69" t="str">
        <f t="shared" si="591"/>
        <v/>
      </c>
      <c r="BF976" s="69" t="str">
        <f>IF(Z976=Z977,"",SUM(AW$9:AW976)-SUM(BF$9:BF975))</f>
        <v/>
      </c>
      <c r="BG976" s="12">
        <f t="shared" si="556"/>
        <v>968</v>
      </c>
    </row>
    <row r="977" spans="1:59" ht="20.100000000000001" customHeight="1">
      <c r="A977" s="13">
        <f t="shared" si="555"/>
        <v>969</v>
      </c>
      <c r="B977" s="153"/>
      <c r="C977" s="33"/>
      <c r="D977" s="33"/>
      <c r="E977" s="154"/>
      <c r="F977" s="155"/>
      <c r="G977" s="156"/>
      <c r="H977" s="19" t="str">
        <f t="shared" si="557"/>
        <v/>
      </c>
      <c r="I977" s="157"/>
      <c r="J977" s="19" t="str">
        <f t="shared" si="558"/>
        <v/>
      </c>
      <c r="K977" s="33"/>
      <c r="L977" s="34"/>
      <c r="M977" s="34"/>
      <c r="N977" s="19" t="str">
        <f t="shared" si="559"/>
        <v/>
      </c>
      <c r="O977" s="157"/>
      <c r="P977" s="19" t="str">
        <f t="shared" si="560"/>
        <v/>
      </c>
      <c r="Q977" s="19" t="str">
        <f t="shared" si="561"/>
        <v/>
      </c>
      <c r="R977" s="22"/>
      <c r="S977" s="33"/>
      <c r="T977" s="35" t="str">
        <f>IF(E977="","",Instructions!$B$5)</f>
        <v/>
      </c>
      <c r="U977" s="75" t="str">
        <f>IF(E977="","",Instructions!$C$5)</f>
        <v/>
      </c>
      <c r="V977" s="87" t="str">
        <f t="shared" si="562"/>
        <v/>
      </c>
      <c r="W977" s="72" t="str">
        <f>IF(E977="","",VLOOKUP(D977,Supervisors!$B$9:$F$32,5,FALSE))</f>
        <v/>
      </c>
      <c r="X977" s="72" t="str">
        <f>IF(E977="","",VLOOKUP(D977,Supervisors!$B$9:$G$32,6,FALSE))</f>
        <v/>
      </c>
      <c r="Y977" s="20" t="str">
        <f t="shared" si="563"/>
        <v/>
      </c>
      <c r="Z977" s="20" t="str">
        <f t="shared" si="564"/>
        <v/>
      </c>
      <c r="AA977" s="20" t="str">
        <f t="shared" si="565"/>
        <v/>
      </c>
      <c r="AB977" s="20" t="str">
        <f t="shared" si="566"/>
        <v/>
      </c>
      <c r="AC977" s="20" t="str">
        <f t="shared" si="567"/>
        <v/>
      </c>
      <c r="AD977" s="20" t="str">
        <f t="shared" si="568"/>
        <v/>
      </c>
      <c r="AE977" s="20" t="str">
        <f>IF(E977="","",SUM( INDEX( $H$9, 1) : H977))</f>
        <v/>
      </c>
      <c r="AF977" s="20" t="str">
        <f t="shared" si="569"/>
        <v/>
      </c>
      <c r="AG977" s="20" t="str">
        <f>IF(E977="","",SUM($AF$9:AF977))</f>
        <v/>
      </c>
      <c r="AH977" s="43" t="str">
        <f t="shared" si="570"/>
        <v/>
      </c>
      <c r="AI977" s="20" t="str">
        <f t="shared" si="571"/>
        <v/>
      </c>
      <c r="AJ977" s="20" t="str">
        <f t="shared" si="572"/>
        <v/>
      </c>
      <c r="AK977" s="20" t="str">
        <f t="shared" si="573"/>
        <v/>
      </c>
      <c r="AL977" s="20" t="str">
        <f>IF(E977="","",SUM( INDEX($I$9, 1) : I977))</f>
        <v/>
      </c>
      <c r="AM977" s="20" t="str">
        <f t="shared" si="574"/>
        <v/>
      </c>
      <c r="AN977" s="20" t="str">
        <f>IF(E977="","",SUM( INDEX($AM$9, 1) : AM977))</f>
        <v/>
      </c>
      <c r="AO977" s="43" t="str">
        <f t="shared" si="575"/>
        <v/>
      </c>
      <c r="AP977" s="43" t="str">
        <f t="shared" si="576"/>
        <v/>
      </c>
      <c r="AQ977" s="35" t="str">
        <f t="shared" si="577"/>
        <v/>
      </c>
      <c r="AR977" s="35" t="str">
        <f t="shared" si="578"/>
        <v/>
      </c>
      <c r="AS977" s="35" t="str">
        <f t="shared" si="579"/>
        <v/>
      </c>
      <c r="AT977" s="35" t="str">
        <f t="shared" si="580"/>
        <v/>
      </c>
      <c r="AU977" s="35" t="str">
        <f t="shared" si="581"/>
        <v/>
      </c>
      <c r="AV977" s="35" t="str">
        <f t="shared" si="582"/>
        <v/>
      </c>
      <c r="AW977" s="58" t="str">
        <f t="shared" si="583"/>
        <v/>
      </c>
      <c r="AX977" s="62" t="str">
        <f t="shared" si="584"/>
        <v/>
      </c>
      <c r="AY977" s="62" t="str">
        <f t="shared" si="585"/>
        <v/>
      </c>
      <c r="AZ977" s="62" t="str">
        <f t="shared" si="586"/>
        <v/>
      </c>
      <c r="BA977" s="62" t="str">
        <f t="shared" si="587"/>
        <v/>
      </c>
      <c r="BB977" s="62" t="str">
        <f t="shared" si="588"/>
        <v/>
      </c>
      <c r="BC977" s="62" t="str">
        <f t="shared" si="589"/>
        <v/>
      </c>
      <c r="BD977" s="69" t="str">
        <f t="shared" si="590"/>
        <v/>
      </c>
      <c r="BE977" s="69" t="str">
        <f t="shared" si="591"/>
        <v/>
      </c>
      <c r="BF977" s="69" t="str">
        <f>IF(Z977=Z978,"",SUM(AW$9:AW977)-SUM(BF$9:BF976))</f>
        <v/>
      </c>
      <c r="BG977" s="12">
        <f t="shared" si="556"/>
        <v>969</v>
      </c>
    </row>
    <row r="978" spans="1:59" ht="20.100000000000001" customHeight="1">
      <c r="A978" s="13">
        <f t="shared" si="555"/>
        <v>970</v>
      </c>
      <c r="B978" s="153"/>
      <c r="C978" s="33"/>
      <c r="D978" s="33"/>
      <c r="E978" s="154"/>
      <c r="F978" s="155"/>
      <c r="G978" s="156"/>
      <c r="H978" s="19" t="str">
        <f t="shared" si="557"/>
        <v/>
      </c>
      <c r="I978" s="157"/>
      <c r="J978" s="19" t="str">
        <f t="shared" si="558"/>
        <v/>
      </c>
      <c r="K978" s="33"/>
      <c r="L978" s="34"/>
      <c r="M978" s="34"/>
      <c r="N978" s="19" t="str">
        <f t="shared" si="559"/>
        <v/>
      </c>
      <c r="O978" s="157"/>
      <c r="P978" s="19" t="str">
        <f t="shared" si="560"/>
        <v/>
      </c>
      <c r="Q978" s="19" t="str">
        <f t="shared" si="561"/>
        <v/>
      </c>
      <c r="R978" s="22"/>
      <c r="S978" s="33"/>
      <c r="T978" s="35" t="str">
        <f>IF(E978="","",Instructions!$B$5)</f>
        <v/>
      </c>
      <c r="U978" s="75" t="str">
        <f>IF(E978="","",Instructions!$C$5)</f>
        <v/>
      </c>
      <c r="V978" s="87" t="str">
        <f t="shared" si="562"/>
        <v/>
      </c>
      <c r="W978" s="72" t="str">
        <f>IF(E978="","",VLOOKUP(D978,Supervisors!$B$9:$F$32,5,FALSE))</f>
        <v/>
      </c>
      <c r="X978" s="72" t="str">
        <f>IF(E978="","",VLOOKUP(D978,Supervisors!$B$9:$G$32,6,FALSE))</f>
        <v/>
      </c>
      <c r="Y978" s="20" t="str">
        <f t="shared" si="563"/>
        <v/>
      </c>
      <c r="Z978" s="20" t="str">
        <f t="shared" si="564"/>
        <v/>
      </c>
      <c r="AA978" s="20" t="str">
        <f t="shared" si="565"/>
        <v/>
      </c>
      <c r="AB978" s="20" t="str">
        <f t="shared" si="566"/>
        <v/>
      </c>
      <c r="AC978" s="20" t="str">
        <f t="shared" si="567"/>
        <v/>
      </c>
      <c r="AD978" s="20" t="str">
        <f t="shared" si="568"/>
        <v/>
      </c>
      <c r="AE978" s="20" t="str">
        <f>IF(E978="","",SUM( INDEX( $H$9, 1) : H978))</f>
        <v/>
      </c>
      <c r="AF978" s="20" t="str">
        <f t="shared" si="569"/>
        <v/>
      </c>
      <c r="AG978" s="20" t="str">
        <f>IF(E978="","",SUM($AF$9:AF978))</f>
        <v/>
      </c>
      <c r="AH978" s="43" t="str">
        <f t="shared" si="570"/>
        <v/>
      </c>
      <c r="AI978" s="20" t="str">
        <f t="shared" si="571"/>
        <v/>
      </c>
      <c r="AJ978" s="20" t="str">
        <f t="shared" si="572"/>
        <v/>
      </c>
      <c r="AK978" s="20" t="str">
        <f t="shared" si="573"/>
        <v/>
      </c>
      <c r="AL978" s="20" t="str">
        <f>IF(E978="","",SUM( INDEX($I$9, 1) : I978))</f>
        <v/>
      </c>
      <c r="AM978" s="20" t="str">
        <f t="shared" si="574"/>
        <v/>
      </c>
      <c r="AN978" s="20" t="str">
        <f>IF(E978="","",SUM( INDEX($AM$9, 1) : AM978))</f>
        <v/>
      </c>
      <c r="AO978" s="43" t="str">
        <f t="shared" si="575"/>
        <v/>
      </c>
      <c r="AP978" s="43" t="str">
        <f t="shared" si="576"/>
        <v/>
      </c>
      <c r="AQ978" s="35" t="str">
        <f t="shared" si="577"/>
        <v/>
      </c>
      <c r="AR978" s="35" t="str">
        <f t="shared" si="578"/>
        <v/>
      </c>
      <c r="AS978" s="35" t="str">
        <f t="shared" si="579"/>
        <v/>
      </c>
      <c r="AT978" s="35" t="str">
        <f t="shared" si="580"/>
        <v/>
      </c>
      <c r="AU978" s="35" t="str">
        <f t="shared" si="581"/>
        <v/>
      </c>
      <c r="AV978" s="35" t="str">
        <f t="shared" si="582"/>
        <v/>
      </c>
      <c r="AW978" s="58" t="str">
        <f t="shared" si="583"/>
        <v/>
      </c>
      <c r="AX978" s="62" t="str">
        <f t="shared" si="584"/>
        <v/>
      </c>
      <c r="AY978" s="62" t="str">
        <f t="shared" si="585"/>
        <v/>
      </c>
      <c r="AZ978" s="62" t="str">
        <f t="shared" si="586"/>
        <v/>
      </c>
      <c r="BA978" s="62" t="str">
        <f t="shared" si="587"/>
        <v/>
      </c>
      <c r="BB978" s="62" t="str">
        <f t="shared" si="588"/>
        <v/>
      </c>
      <c r="BC978" s="62" t="str">
        <f t="shared" si="589"/>
        <v/>
      </c>
      <c r="BD978" s="69" t="str">
        <f t="shared" si="590"/>
        <v/>
      </c>
      <c r="BE978" s="69" t="str">
        <f t="shared" si="591"/>
        <v/>
      </c>
      <c r="BF978" s="69" t="str">
        <f>IF(Z978=Z979,"",SUM(AW$9:AW978)-SUM(BF$9:BF977))</f>
        <v/>
      </c>
      <c r="BG978" s="12">
        <f t="shared" si="556"/>
        <v>970</v>
      </c>
    </row>
    <row r="979" spans="1:59" ht="20.100000000000001" customHeight="1">
      <c r="A979" s="13">
        <f t="shared" si="555"/>
        <v>971</v>
      </c>
      <c r="B979" s="153"/>
      <c r="C979" s="33"/>
      <c r="D979" s="33"/>
      <c r="E979" s="154"/>
      <c r="F979" s="155"/>
      <c r="G979" s="156"/>
      <c r="H979" s="19" t="str">
        <f t="shared" si="557"/>
        <v/>
      </c>
      <c r="I979" s="157"/>
      <c r="J979" s="19" t="str">
        <f t="shared" si="558"/>
        <v/>
      </c>
      <c r="K979" s="33"/>
      <c r="L979" s="34"/>
      <c r="M979" s="34"/>
      <c r="N979" s="19" t="str">
        <f t="shared" si="559"/>
        <v/>
      </c>
      <c r="O979" s="157"/>
      <c r="P979" s="19" t="str">
        <f t="shared" si="560"/>
        <v/>
      </c>
      <c r="Q979" s="19" t="str">
        <f t="shared" si="561"/>
        <v/>
      </c>
      <c r="R979" s="22"/>
      <c r="S979" s="33"/>
      <c r="T979" s="35" t="str">
        <f>IF(E979="","",Instructions!$B$5)</f>
        <v/>
      </c>
      <c r="U979" s="75" t="str">
        <f>IF(E979="","",Instructions!$C$5)</f>
        <v/>
      </c>
      <c r="V979" s="87" t="str">
        <f t="shared" si="562"/>
        <v/>
      </c>
      <c r="W979" s="72" t="str">
        <f>IF(E979="","",VLOOKUP(D979,Supervisors!$B$9:$F$32,5,FALSE))</f>
        <v/>
      </c>
      <c r="X979" s="72" t="str">
        <f>IF(E979="","",VLOOKUP(D979,Supervisors!$B$9:$G$32,6,FALSE))</f>
        <v/>
      </c>
      <c r="Y979" s="20" t="str">
        <f t="shared" si="563"/>
        <v/>
      </c>
      <c r="Z979" s="20" t="str">
        <f t="shared" si="564"/>
        <v/>
      </c>
      <c r="AA979" s="20" t="str">
        <f t="shared" si="565"/>
        <v/>
      </c>
      <c r="AB979" s="20" t="str">
        <f t="shared" si="566"/>
        <v/>
      </c>
      <c r="AC979" s="20" t="str">
        <f t="shared" si="567"/>
        <v/>
      </c>
      <c r="AD979" s="20" t="str">
        <f t="shared" si="568"/>
        <v/>
      </c>
      <c r="AE979" s="20" t="str">
        <f>IF(E979="","",SUM( INDEX( $H$9, 1) : H979))</f>
        <v/>
      </c>
      <c r="AF979" s="20" t="str">
        <f t="shared" si="569"/>
        <v/>
      </c>
      <c r="AG979" s="20" t="str">
        <f>IF(E979="","",SUM($AF$9:AF979))</f>
        <v/>
      </c>
      <c r="AH979" s="43" t="str">
        <f t="shared" si="570"/>
        <v/>
      </c>
      <c r="AI979" s="20" t="str">
        <f t="shared" si="571"/>
        <v/>
      </c>
      <c r="AJ979" s="20" t="str">
        <f t="shared" si="572"/>
        <v/>
      </c>
      <c r="AK979" s="20" t="str">
        <f t="shared" si="573"/>
        <v/>
      </c>
      <c r="AL979" s="20" t="str">
        <f>IF(E979="","",SUM( INDEX($I$9, 1) : I979))</f>
        <v/>
      </c>
      <c r="AM979" s="20" t="str">
        <f t="shared" si="574"/>
        <v/>
      </c>
      <c r="AN979" s="20" t="str">
        <f>IF(E979="","",SUM( INDEX($AM$9, 1) : AM979))</f>
        <v/>
      </c>
      <c r="AO979" s="43" t="str">
        <f t="shared" si="575"/>
        <v/>
      </c>
      <c r="AP979" s="43" t="str">
        <f t="shared" si="576"/>
        <v/>
      </c>
      <c r="AQ979" s="35" t="str">
        <f t="shared" si="577"/>
        <v/>
      </c>
      <c r="AR979" s="35" t="str">
        <f t="shared" si="578"/>
        <v/>
      </c>
      <c r="AS979" s="35" t="str">
        <f t="shared" si="579"/>
        <v/>
      </c>
      <c r="AT979" s="35" t="str">
        <f t="shared" si="580"/>
        <v/>
      </c>
      <c r="AU979" s="35" t="str">
        <f t="shared" si="581"/>
        <v/>
      </c>
      <c r="AV979" s="35" t="str">
        <f t="shared" si="582"/>
        <v/>
      </c>
      <c r="AW979" s="58" t="str">
        <f t="shared" si="583"/>
        <v/>
      </c>
      <c r="AX979" s="62" t="str">
        <f t="shared" si="584"/>
        <v/>
      </c>
      <c r="AY979" s="62" t="str">
        <f t="shared" si="585"/>
        <v/>
      </c>
      <c r="AZ979" s="62" t="str">
        <f t="shared" si="586"/>
        <v/>
      </c>
      <c r="BA979" s="62" t="str">
        <f t="shared" si="587"/>
        <v/>
      </c>
      <c r="BB979" s="62" t="str">
        <f t="shared" si="588"/>
        <v/>
      </c>
      <c r="BC979" s="62" t="str">
        <f t="shared" si="589"/>
        <v/>
      </c>
      <c r="BD979" s="69" t="str">
        <f t="shared" si="590"/>
        <v/>
      </c>
      <c r="BE979" s="69" t="str">
        <f t="shared" si="591"/>
        <v/>
      </c>
      <c r="BF979" s="69" t="str">
        <f>IF(Z979=Z980,"",SUM(AW$9:AW979)-SUM(BF$9:BF978))</f>
        <v/>
      </c>
      <c r="BG979" s="12">
        <f t="shared" si="556"/>
        <v>971</v>
      </c>
    </row>
    <row r="980" spans="1:59" ht="20.100000000000001" customHeight="1">
      <c r="A980" s="13">
        <f t="shared" si="555"/>
        <v>972</v>
      </c>
      <c r="B980" s="153"/>
      <c r="C980" s="33"/>
      <c r="D980" s="33"/>
      <c r="E980" s="154"/>
      <c r="F980" s="155"/>
      <c r="G980" s="156"/>
      <c r="H980" s="19" t="str">
        <f t="shared" si="557"/>
        <v/>
      </c>
      <c r="I980" s="157"/>
      <c r="J980" s="19" t="str">
        <f t="shared" si="558"/>
        <v/>
      </c>
      <c r="K980" s="33"/>
      <c r="L980" s="34"/>
      <c r="M980" s="34"/>
      <c r="N980" s="19" t="str">
        <f t="shared" si="559"/>
        <v/>
      </c>
      <c r="O980" s="157"/>
      <c r="P980" s="19" t="str">
        <f t="shared" si="560"/>
        <v/>
      </c>
      <c r="Q980" s="19" t="str">
        <f t="shared" si="561"/>
        <v/>
      </c>
      <c r="R980" s="22"/>
      <c r="S980" s="33"/>
      <c r="T980" s="35" t="str">
        <f>IF(E980="","",Instructions!$B$5)</f>
        <v/>
      </c>
      <c r="U980" s="75" t="str">
        <f>IF(E980="","",Instructions!$C$5)</f>
        <v/>
      </c>
      <c r="V980" s="87" t="str">
        <f t="shared" si="562"/>
        <v/>
      </c>
      <c r="W980" s="72" t="str">
        <f>IF(E980="","",VLOOKUP(D980,Supervisors!$B$9:$F$32,5,FALSE))</f>
        <v/>
      </c>
      <c r="X980" s="72" t="str">
        <f>IF(E980="","",VLOOKUP(D980,Supervisors!$B$9:$G$32,6,FALSE))</f>
        <v/>
      </c>
      <c r="Y980" s="20" t="str">
        <f t="shared" si="563"/>
        <v/>
      </c>
      <c r="Z980" s="20" t="str">
        <f t="shared" si="564"/>
        <v/>
      </c>
      <c r="AA980" s="20" t="str">
        <f t="shared" si="565"/>
        <v/>
      </c>
      <c r="AB980" s="20" t="str">
        <f t="shared" si="566"/>
        <v/>
      </c>
      <c r="AC980" s="20" t="str">
        <f t="shared" si="567"/>
        <v/>
      </c>
      <c r="AD980" s="20" t="str">
        <f t="shared" si="568"/>
        <v/>
      </c>
      <c r="AE980" s="20" t="str">
        <f>IF(E980="","",SUM( INDEX( $H$9, 1) : H980))</f>
        <v/>
      </c>
      <c r="AF980" s="20" t="str">
        <f t="shared" si="569"/>
        <v/>
      </c>
      <c r="AG980" s="20" t="str">
        <f>IF(E980="","",SUM($AF$9:AF980))</f>
        <v/>
      </c>
      <c r="AH980" s="43" t="str">
        <f t="shared" si="570"/>
        <v/>
      </c>
      <c r="AI980" s="20" t="str">
        <f t="shared" si="571"/>
        <v/>
      </c>
      <c r="AJ980" s="20" t="str">
        <f t="shared" si="572"/>
        <v/>
      </c>
      <c r="AK980" s="20" t="str">
        <f t="shared" si="573"/>
        <v/>
      </c>
      <c r="AL980" s="20" t="str">
        <f>IF(E980="","",SUM( INDEX($I$9, 1) : I980))</f>
        <v/>
      </c>
      <c r="AM980" s="20" t="str">
        <f t="shared" si="574"/>
        <v/>
      </c>
      <c r="AN980" s="20" t="str">
        <f>IF(E980="","",SUM( INDEX($AM$9, 1) : AM980))</f>
        <v/>
      </c>
      <c r="AO980" s="43" t="str">
        <f t="shared" si="575"/>
        <v/>
      </c>
      <c r="AP980" s="43" t="str">
        <f t="shared" si="576"/>
        <v/>
      </c>
      <c r="AQ980" s="35" t="str">
        <f t="shared" si="577"/>
        <v/>
      </c>
      <c r="AR980" s="35" t="str">
        <f t="shared" si="578"/>
        <v/>
      </c>
      <c r="AS980" s="35" t="str">
        <f t="shared" si="579"/>
        <v/>
      </c>
      <c r="AT980" s="35" t="str">
        <f t="shared" si="580"/>
        <v/>
      </c>
      <c r="AU980" s="35" t="str">
        <f t="shared" si="581"/>
        <v/>
      </c>
      <c r="AV980" s="35" t="str">
        <f t="shared" si="582"/>
        <v/>
      </c>
      <c r="AW980" s="58" t="str">
        <f t="shared" si="583"/>
        <v/>
      </c>
      <c r="AX980" s="62" t="str">
        <f t="shared" si="584"/>
        <v/>
      </c>
      <c r="AY980" s="62" t="str">
        <f t="shared" si="585"/>
        <v/>
      </c>
      <c r="AZ980" s="62" t="str">
        <f t="shared" si="586"/>
        <v/>
      </c>
      <c r="BA980" s="62" t="str">
        <f t="shared" si="587"/>
        <v/>
      </c>
      <c r="BB980" s="62" t="str">
        <f t="shared" si="588"/>
        <v/>
      </c>
      <c r="BC980" s="62" t="str">
        <f t="shared" si="589"/>
        <v/>
      </c>
      <c r="BD980" s="69" t="str">
        <f t="shared" si="590"/>
        <v/>
      </c>
      <c r="BE980" s="69" t="str">
        <f t="shared" si="591"/>
        <v/>
      </c>
      <c r="BF980" s="69" t="str">
        <f>IF(Z980=Z981,"",SUM(AW$9:AW980)-SUM(BF$9:BF979))</f>
        <v/>
      </c>
      <c r="BG980" s="12">
        <f t="shared" si="556"/>
        <v>972</v>
      </c>
    </row>
    <row r="981" spans="1:59" ht="20.100000000000001" customHeight="1">
      <c r="A981" s="13">
        <f t="shared" si="555"/>
        <v>973</v>
      </c>
      <c r="B981" s="153"/>
      <c r="C981" s="33"/>
      <c r="D981" s="33"/>
      <c r="E981" s="154"/>
      <c r="F981" s="155"/>
      <c r="G981" s="156"/>
      <c r="H981" s="19" t="str">
        <f t="shared" si="557"/>
        <v/>
      </c>
      <c r="I981" s="157"/>
      <c r="J981" s="19" t="str">
        <f t="shared" si="558"/>
        <v/>
      </c>
      <c r="K981" s="33"/>
      <c r="L981" s="34"/>
      <c r="M981" s="34"/>
      <c r="N981" s="19" t="str">
        <f t="shared" si="559"/>
        <v/>
      </c>
      <c r="O981" s="157"/>
      <c r="P981" s="19" t="str">
        <f t="shared" si="560"/>
        <v/>
      </c>
      <c r="Q981" s="19" t="str">
        <f t="shared" si="561"/>
        <v/>
      </c>
      <c r="R981" s="22"/>
      <c r="S981" s="33"/>
      <c r="T981" s="35" t="str">
        <f>IF(E981="","",Instructions!$B$5)</f>
        <v/>
      </c>
      <c r="U981" s="75" t="str">
        <f>IF(E981="","",Instructions!$C$5)</f>
        <v/>
      </c>
      <c r="V981" s="87" t="str">
        <f t="shared" si="562"/>
        <v/>
      </c>
      <c r="W981" s="72" t="str">
        <f>IF(E981="","",VLOOKUP(D981,Supervisors!$B$9:$F$32,5,FALSE))</f>
        <v/>
      </c>
      <c r="X981" s="72" t="str">
        <f>IF(E981="","",VLOOKUP(D981,Supervisors!$B$9:$G$32,6,FALSE))</f>
        <v/>
      </c>
      <c r="Y981" s="20" t="str">
        <f t="shared" si="563"/>
        <v/>
      </c>
      <c r="Z981" s="20" t="str">
        <f t="shared" si="564"/>
        <v/>
      </c>
      <c r="AA981" s="20" t="str">
        <f t="shared" si="565"/>
        <v/>
      </c>
      <c r="AB981" s="20" t="str">
        <f t="shared" si="566"/>
        <v/>
      </c>
      <c r="AC981" s="20" t="str">
        <f t="shared" si="567"/>
        <v/>
      </c>
      <c r="AD981" s="20" t="str">
        <f t="shared" si="568"/>
        <v/>
      </c>
      <c r="AE981" s="20" t="str">
        <f>IF(E981="","",SUM( INDEX( $H$9, 1) : H981))</f>
        <v/>
      </c>
      <c r="AF981" s="20" t="str">
        <f t="shared" si="569"/>
        <v/>
      </c>
      <c r="AG981" s="20" t="str">
        <f>IF(E981="","",SUM($AF$9:AF981))</f>
        <v/>
      </c>
      <c r="AH981" s="43" t="str">
        <f t="shared" si="570"/>
        <v/>
      </c>
      <c r="AI981" s="20" t="str">
        <f t="shared" si="571"/>
        <v/>
      </c>
      <c r="AJ981" s="20" t="str">
        <f t="shared" si="572"/>
        <v/>
      </c>
      <c r="AK981" s="20" t="str">
        <f t="shared" si="573"/>
        <v/>
      </c>
      <c r="AL981" s="20" t="str">
        <f>IF(E981="","",SUM( INDEX($I$9, 1) : I981))</f>
        <v/>
      </c>
      <c r="AM981" s="20" t="str">
        <f t="shared" si="574"/>
        <v/>
      </c>
      <c r="AN981" s="20" t="str">
        <f>IF(E981="","",SUM( INDEX($AM$9, 1) : AM981))</f>
        <v/>
      </c>
      <c r="AO981" s="43" t="str">
        <f t="shared" si="575"/>
        <v/>
      </c>
      <c r="AP981" s="43" t="str">
        <f t="shared" si="576"/>
        <v/>
      </c>
      <c r="AQ981" s="35" t="str">
        <f t="shared" si="577"/>
        <v/>
      </c>
      <c r="AR981" s="35" t="str">
        <f t="shared" si="578"/>
        <v/>
      </c>
      <c r="AS981" s="35" t="str">
        <f t="shared" si="579"/>
        <v/>
      </c>
      <c r="AT981" s="35" t="str">
        <f t="shared" si="580"/>
        <v/>
      </c>
      <c r="AU981" s="35" t="str">
        <f t="shared" si="581"/>
        <v/>
      </c>
      <c r="AV981" s="35" t="str">
        <f t="shared" si="582"/>
        <v/>
      </c>
      <c r="AW981" s="58" t="str">
        <f t="shared" si="583"/>
        <v/>
      </c>
      <c r="AX981" s="62" t="str">
        <f t="shared" si="584"/>
        <v/>
      </c>
      <c r="AY981" s="62" t="str">
        <f t="shared" si="585"/>
        <v/>
      </c>
      <c r="AZ981" s="62" t="str">
        <f t="shared" si="586"/>
        <v/>
      </c>
      <c r="BA981" s="62" t="str">
        <f t="shared" si="587"/>
        <v/>
      </c>
      <c r="BB981" s="62" t="str">
        <f t="shared" si="588"/>
        <v/>
      </c>
      <c r="BC981" s="62" t="str">
        <f t="shared" si="589"/>
        <v/>
      </c>
      <c r="BD981" s="69" t="str">
        <f t="shared" si="590"/>
        <v/>
      </c>
      <c r="BE981" s="69" t="str">
        <f t="shared" si="591"/>
        <v/>
      </c>
      <c r="BF981" s="69" t="str">
        <f>IF(Z981=Z982,"",SUM(AW$9:AW981)-SUM(BF$9:BF980))</f>
        <v/>
      </c>
      <c r="BG981" s="12">
        <f t="shared" si="556"/>
        <v>973</v>
      </c>
    </row>
    <row r="982" spans="1:59" ht="20.100000000000001" customHeight="1">
      <c r="A982" s="13">
        <f t="shared" si="555"/>
        <v>974</v>
      </c>
      <c r="B982" s="153"/>
      <c r="C982" s="33"/>
      <c r="D982" s="33"/>
      <c r="E982" s="154"/>
      <c r="F982" s="155"/>
      <c r="G982" s="156"/>
      <c r="H982" s="19" t="str">
        <f t="shared" si="557"/>
        <v/>
      </c>
      <c r="I982" s="157"/>
      <c r="J982" s="19" t="str">
        <f t="shared" si="558"/>
        <v/>
      </c>
      <c r="K982" s="33"/>
      <c r="L982" s="34"/>
      <c r="M982" s="34"/>
      <c r="N982" s="19" t="str">
        <f t="shared" si="559"/>
        <v/>
      </c>
      <c r="O982" s="157"/>
      <c r="P982" s="19" t="str">
        <f t="shared" si="560"/>
        <v/>
      </c>
      <c r="Q982" s="19" t="str">
        <f t="shared" si="561"/>
        <v/>
      </c>
      <c r="R982" s="22"/>
      <c r="S982" s="33"/>
      <c r="T982" s="35" t="str">
        <f>IF(E982="","",Instructions!$B$5)</f>
        <v/>
      </c>
      <c r="U982" s="75" t="str">
        <f>IF(E982="","",Instructions!$C$5)</f>
        <v/>
      </c>
      <c r="V982" s="87" t="str">
        <f t="shared" si="562"/>
        <v/>
      </c>
      <c r="W982" s="72" t="str">
        <f>IF(E982="","",VLOOKUP(D982,Supervisors!$B$9:$F$32,5,FALSE))</f>
        <v/>
      </c>
      <c r="X982" s="72" t="str">
        <f>IF(E982="","",VLOOKUP(D982,Supervisors!$B$9:$G$32,6,FALSE))</f>
        <v/>
      </c>
      <c r="Y982" s="20" t="str">
        <f t="shared" si="563"/>
        <v/>
      </c>
      <c r="Z982" s="20" t="str">
        <f t="shared" si="564"/>
        <v/>
      </c>
      <c r="AA982" s="20" t="str">
        <f t="shared" si="565"/>
        <v/>
      </c>
      <c r="AB982" s="20" t="str">
        <f t="shared" si="566"/>
        <v/>
      </c>
      <c r="AC982" s="20" t="str">
        <f t="shared" si="567"/>
        <v/>
      </c>
      <c r="AD982" s="20" t="str">
        <f t="shared" si="568"/>
        <v/>
      </c>
      <c r="AE982" s="20" t="str">
        <f>IF(E982="","",SUM( INDEX( $H$9, 1) : H982))</f>
        <v/>
      </c>
      <c r="AF982" s="20" t="str">
        <f t="shared" si="569"/>
        <v/>
      </c>
      <c r="AG982" s="20" t="str">
        <f>IF(E982="","",SUM($AF$9:AF982))</f>
        <v/>
      </c>
      <c r="AH982" s="43" t="str">
        <f t="shared" si="570"/>
        <v/>
      </c>
      <c r="AI982" s="20" t="str">
        <f t="shared" si="571"/>
        <v/>
      </c>
      <c r="AJ982" s="20" t="str">
        <f t="shared" si="572"/>
        <v/>
      </c>
      <c r="AK982" s="20" t="str">
        <f t="shared" si="573"/>
        <v/>
      </c>
      <c r="AL982" s="20" t="str">
        <f>IF(E982="","",SUM( INDEX($I$9, 1) : I982))</f>
        <v/>
      </c>
      <c r="AM982" s="20" t="str">
        <f t="shared" si="574"/>
        <v/>
      </c>
      <c r="AN982" s="20" t="str">
        <f>IF(E982="","",SUM( INDEX($AM$9, 1) : AM982))</f>
        <v/>
      </c>
      <c r="AO982" s="43" t="str">
        <f t="shared" si="575"/>
        <v/>
      </c>
      <c r="AP982" s="43" t="str">
        <f t="shared" si="576"/>
        <v/>
      </c>
      <c r="AQ982" s="35" t="str">
        <f t="shared" si="577"/>
        <v/>
      </c>
      <c r="AR982" s="35" t="str">
        <f t="shared" si="578"/>
        <v/>
      </c>
      <c r="AS982" s="35" t="str">
        <f t="shared" si="579"/>
        <v/>
      </c>
      <c r="AT982" s="35" t="str">
        <f t="shared" si="580"/>
        <v/>
      </c>
      <c r="AU982" s="35" t="str">
        <f t="shared" si="581"/>
        <v/>
      </c>
      <c r="AV982" s="35" t="str">
        <f t="shared" si="582"/>
        <v/>
      </c>
      <c r="AW982" s="58" t="str">
        <f t="shared" si="583"/>
        <v/>
      </c>
      <c r="AX982" s="62" t="str">
        <f t="shared" si="584"/>
        <v/>
      </c>
      <c r="AY982" s="62" t="str">
        <f t="shared" si="585"/>
        <v/>
      </c>
      <c r="AZ982" s="62" t="str">
        <f t="shared" si="586"/>
        <v/>
      </c>
      <c r="BA982" s="62" t="str">
        <f t="shared" si="587"/>
        <v/>
      </c>
      <c r="BB982" s="62" t="str">
        <f t="shared" si="588"/>
        <v/>
      </c>
      <c r="BC982" s="62" t="str">
        <f t="shared" si="589"/>
        <v/>
      </c>
      <c r="BD982" s="69" t="str">
        <f t="shared" si="590"/>
        <v/>
      </c>
      <c r="BE982" s="69" t="str">
        <f t="shared" si="591"/>
        <v/>
      </c>
      <c r="BF982" s="69" t="str">
        <f>IF(Z982=Z983,"",SUM(AW$9:AW982)-SUM(BF$9:BF981))</f>
        <v/>
      </c>
      <c r="BG982" s="12">
        <f t="shared" si="556"/>
        <v>974</v>
      </c>
    </row>
    <row r="983" spans="1:59" ht="20.100000000000001" customHeight="1">
      <c r="A983" s="13">
        <f t="shared" si="555"/>
        <v>975</v>
      </c>
      <c r="B983" s="153"/>
      <c r="C983" s="33"/>
      <c r="D983" s="33"/>
      <c r="E983" s="154"/>
      <c r="F983" s="155"/>
      <c r="G983" s="156"/>
      <c r="H983" s="19" t="str">
        <f t="shared" si="557"/>
        <v/>
      </c>
      <c r="I983" s="157"/>
      <c r="J983" s="19" t="str">
        <f t="shared" si="558"/>
        <v/>
      </c>
      <c r="K983" s="33"/>
      <c r="L983" s="34"/>
      <c r="M983" s="34"/>
      <c r="N983" s="19" t="str">
        <f t="shared" si="559"/>
        <v/>
      </c>
      <c r="O983" s="157"/>
      <c r="P983" s="19" t="str">
        <f t="shared" si="560"/>
        <v/>
      </c>
      <c r="Q983" s="19" t="str">
        <f t="shared" si="561"/>
        <v/>
      </c>
      <c r="R983" s="22"/>
      <c r="S983" s="33"/>
      <c r="T983" s="35" t="str">
        <f>IF(E983="","",Instructions!$B$5)</f>
        <v/>
      </c>
      <c r="U983" s="75" t="str">
        <f>IF(E983="","",Instructions!$C$5)</f>
        <v/>
      </c>
      <c r="V983" s="87" t="str">
        <f t="shared" si="562"/>
        <v/>
      </c>
      <c r="W983" s="72" t="str">
        <f>IF(E983="","",VLOOKUP(D983,Supervisors!$B$9:$F$32,5,FALSE))</f>
        <v/>
      </c>
      <c r="X983" s="72" t="str">
        <f>IF(E983="","",VLOOKUP(D983,Supervisors!$B$9:$G$32,6,FALSE))</f>
        <v/>
      </c>
      <c r="Y983" s="20" t="str">
        <f t="shared" si="563"/>
        <v/>
      </c>
      <c r="Z983" s="20" t="str">
        <f t="shared" si="564"/>
        <v/>
      </c>
      <c r="AA983" s="20" t="str">
        <f t="shared" si="565"/>
        <v/>
      </c>
      <c r="AB983" s="20" t="str">
        <f t="shared" si="566"/>
        <v/>
      </c>
      <c r="AC983" s="20" t="str">
        <f t="shared" si="567"/>
        <v/>
      </c>
      <c r="AD983" s="20" t="str">
        <f t="shared" si="568"/>
        <v/>
      </c>
      <c r="AE983" s="20" t="str">
        <f>IF(E983="","",SUM( INDEX( $H$9, 1) : H983))</f>
        <v/>
      </c>
      <c r="AF983" s="20" t="str">
        <f t="shared" si="569"/>
        <v/>
      </c>
      <c r="AG983" s="20" t="str">
        <f>IF(E983="","",SUM($AF$9:AF983))</f>
        <v/>
      </c>
      <c r="AH983" s="43" t="str">
        <f t="shared" si="570"/>
        <v/>
      </c>
      <c r="AI983" s="20" t="str">
        <f t="shared" si="571"/>
        <v/>
      </c>
      <c r="AJ983" s="20" t="str">
        <f t="shared" si="572"/>
        <v/>
      </c>
      <c r="AK983" s="20" t="str">
        <f t="shared" si="573"/>
        <v/>
      </c>
      <c r="AL983" s="20" t="str">
        <f>IF(E983="","",SUM( INDEX($I$9, 1) : I983))</f>
        <v/>
      </c>
      <c r="AM983" s="20" t="str">
        <f t="shared" si="574"/>
        <v/>
      </c>
      <c r="AN983" s="20" t="str">
        <f>IF(E983="","",SUM( INDEX($AM$9, 1) : AM983))</f>
        <v/>
      </c>
      <c r="AO983" s="43" t="str">
        <f t="shared" si="575"/>
        <v/>
      </c>
      <c r="AP983" s="43" t="str">
        <f t="shared" si="576"/>
        <v/>
      </c>
      <c r="AQ983" s="35" t="str">
        <f t="shared" si="577"/>
        <v/>
      </c>
      <c r="AR983" s="35" t="str">
        <f t="shared" si="578"/>
        <v/>
      </c>
      <c r="AS983" s="35" t="str">
        <f t="shared" si="579"/>
        <v/>
      </c>
      <c r="AT983" s="35" t="str">
        <f t="shared" si="580"/>
        <v/>
      </c>
      <c r="AU983" s="35" t="str">
        <f t="shared" si="581"/>
        <v/>
      </c>
      <c r="AV983" s="35" t="str">
        <f t="shared" si="582"/>
        <v/>
      </c>
      <c r="AW983" s="58" t="str">
        <f t="shared" si="583"/>
        <v/>
      </c>
      <c r="AX983" s="62" t="str">
        <f t="shared" si="584"/>
        <v/>
      </c>
      <c r="AY983" s="62" t="str">
        <f t="shared" si="585"/>
        <v/>
      </c>
      <c r="AZ983" s="62" t="str">
        <f t="shared" si="586"/>
        <v/>
      </c>
      <c r="BA983" s="62" t="str">
        <f t="shared" si="587"/>
        <v/>
      </c>
      <c r="BB983" s="62" t="str">
        <f t="shared" si="588"/>
        <v/>
      </c>
      <c r="BC983" s="62" t="str">
        <f t="shared" si="589"/>
        <v/>
      </c>
      <c r="BD983" s="69" t="str">
        <f t="shared" si="590"/>
        <v/>
      </c>
      <c r="BE983" s="69" t="str">
        <f t="shared" si="591"/>
        <v/>
      </c>
      <c r="BF983" s="69" t="str">
        <f>IF(Z983=Z984,"",SUM(AW$9:AW983)-SUM(BF$9:BF982))</f>
        <v/>
      </c>
      <c r="BG983" s="12">
        <f t="shared" si="556"/>
        <v>975</v>
      </c>
    </row>
    <row r="984" spans="1:59" ht="20.100000000000001" customHeight="1">
      <c r="A984" s="13">
        <f t="shared" si="555"/>
        <v>976</v>
      </c>
      <c r="B984" s="153"/>
      <c r="C984" s="33"/>
      <c r="D984" s="33"/>
      <c r="E984" s="154"/>
      <c r="F984" s="155"/>
      <c r="G984" s="156"/>
      <c r="H984" s="19" t="str">
        <f t="shared" si="557"/>
        <v/>
      </c>
      <c r="I984" s="157"/>
      <c r="J984" s="19" t="str">
        <f t="shared" si="558"/>
        <v/>
      </c>
      <c r="K984" s="33"/>
      <c r="L984" s="34"/>
      <c r="M984" s="34"/>
      <c r="N984" s="19" t="str">
        <f t="shared" si="559"/>
        <v/>
      </c>
      <c r="O984" s="157"/>
      <c r="P984" s="19" t="str">
        <f t="shared" si="560"/>
        <v/>
      </c>
      <c r="Q984" s="19" t="str">
        <f t="shared" si="561"/>
        <v/>
      </c>
      <c r="R984" s="22"/>
      <c r="S984" s="33"/>
      <c r="T984" s="35" t="str">
        <f>IF(E984="","",Instructions!$B$5)</f>
        <v/>
      </c>
      <c r="U984" s="75" t="str">
        <f>IF(E984="","",Instructions!$C$5)</f>
        <v/>
      </c>
      <c r="V984" s="87" t="str">
        <f t="shared" si="562"/>
        <v/>
      </c>
      <c r="W984" s="72" t="str">
        <f>IF(E984="","",VLOOKUP(D984,Supervisors!$B$9:$F$32,5,FALSE))</f>
        <v/>
      </c>
      <c r="X984" s="72" t="str">
        <f>IF(E984="","",VLOOKUP(D984,Supervisors!$B$9:$G$32,6,FALSE))</f>
        <v/>
      </c>
      <c r="Y984" s="20" t="str">
        <f t="shared" si="563"/>
        <v/>
      </c>
      <c r="Z984" s="20" t="str">
        <f t="shared" si="564"/>
        <v/>
      </c>
      <c r="AA984" s="20" t="str">
        <f t="shared" si="565"/>
        <v/>
      </c>
      <c r="AB984" s="20" t="str">
        <f t="shared" si="566"/>
        <v/>
      </c>
      <c r="AC984" s="20" t="str">
        <f t="shared" si="567"/>
        <v/>
      </c>
      <c r="AD984" s="20" t="str">
        <f t="shared" si="568"/>
        <v/>
      </c>
      <c r="AE984" s="20" t="str">
        <f>IF(E984="","",SUM( INDEX( $H$9, 1) : H984))</f>
        <v/>
      </c>
      <c r="AF984" s="20" t="str">
        <f t="shared" si="569"/>
        <v/>
      </c>
      <c r="AG984" s="20" t="str">
        <f>IF(E984="","",SUM($AF$9:AF984))</f>
        <v/>
      </c>
      <c r="AH984" s="43" t="str">
        <f t="shared" si="570"/>
        <v/>
      </c>
      <c r="AI984" s="20" t="str">
        <f t="shared" si="571"/>
        <v/>
      </c>
      <c r="AJ984" s="20" t="str">
        <f t="shared" si="572"/>
        <v/>
      </c>
      <c r="AK984" s="20" t="str">
        <f t="shared" si="573"/>
        <v/>
      </c>
      <c r="AL984" s="20" t="str">
        <f>IF(E984="","",SUM( INDEX($I$9, 1) : I984))</f>
        <v/>
      </c>
      <c r="AM984" s="20" t="str">
        <f t="shared" si="574"/>
        <v/>
      </c>
      <c r="AN984" s="20" t="str">
        <f>IF(E984="","",SUM( INDEX($AM$9, 1) : AM984))</f>
        <v/>
      </c>
      <c r="AO984" s="43" t="str">
        <f t="shared" si="575"/>
        <v/>
      </c>
      <c r="AP984" s="43" t="str">
        <f t="shared" si="576"/>
        <v/>
      </c>
      <c r="AQ984" s="35" t="str">
        <f t="shared" si="577"/>
        <v/>
      </c>
      <c r="AR984" s="35" t="str">
        <f t="shared" si="578"/>
        <v/>
      </c>
      <c r="AS984" s="35" t="str">
        <f t="shared" si="579"/>
        <v/>
      </c>
      <c r="AT984" s="35" t="str">
        <f t="shared" si="580"/>
        <v/>
      </c>
      <c r="AU984" s="35" t="str">
        <f t="shared" si="581"/>
        <v/>
      </c>
      <c r="AV984" s="35" t="str">
        <f t="shared" si="582"/>
        <v/>
      </c>
      <c r="AW984" s="58" t="str">
        <f t="shared" si="583"/>
        <v/>
      </c>
      <c r="AX984" s="62" t="str">
        <f t="shared" si="584"/>
        <v/>
      </c>
      <c r="AY984" s="62" t="str">
        <f t="shared" si="585"/>
        <v/>
      </c>
      <c r="AZ984" s="62" t="str">
        <f t="shared" si="586"/>
        <v/>
      </c>
      <c r="BA984" s="62" t="str">
        <f t="shared" si="587"/>
        <v/>
      </c>
      <c r="BB984" s="62" t="str">
        <f t="shared" si="588"/>
        <v/>
      </c>
      <c r="BC984" s="62" t="str">
        <f t="shared" si="589"/>
        <v/>
      </c>
      <c r="BD984" s="69" t="str">
        <f t="shared" si="590"/>
        <v/>
      </c>
      <c r="BE984" s="69" t="str">
        <f t="shared" si="591"/>
        <v/>
      </c>
      <c r="BF984" s="69" t="str">
        <f>IF(Z984=Z985,"",SUM(AW$9:AW984)-SUM(BF$9:BF983))</f>
        <v/>
      </c>
      <c r="BG984" s="12">
        <f t="shared" si="556"/>
        <v>976</v>
      </c>
    </row>
    <row r="985" spans="1:59" ht="20.100000000000001" customHeight="1">
      <c r="A985" s="13">
        <f t="shared" si="555"/>
        <v>977</v>
      </c>
      <c r="B985" s="153"/>
      <c r="C985" s="33"/>
      <c r="D985" s="33"/>
      <c r="E985" s="154"/>
      <c r="F985" s="155"/>
      <c r="G985" s="156"/>
      <c r="H985" s="19" t="str">
        <f t="shared" si="557"/>
        <v/>
      </c>
      <c r="I985" s="157"/>
      <c r="J985" s="19" t="str">
        <f t="shared" si="558"/>
        <v/>
      </c>
      <c r="K985" s="33"/>
      <c r="L985" s="34"/>
      <c r="M985" s="34"/>
      <c r="N985" s="19" t="str">
        <f t="shared" si="559"/>
        <v/>
      </c>
      <c r="O985" s="157"/>
      <c r="P985" s="19" t="str">
        <f t="shared" si="560"/>
        <v/>
      </c>
      <c r="Q985" s="19" t="str">
        <f t="shared" si="561"/>
        <v/>
      </c>
      <c r="R985" s="22"/>
      <c r="S985" s="33"/>
      <c r="T985" s="35" t="str">
        <f>IF(E985="","",Instructions!$B$5)</f>
        <v/>
      </c>
      <c r="U985" s="75" t="str">
        <f>IF(E985="","",Instructions!$C$5)</f>
        <v/>
      </c>
      <c r="V985" s="87" t="str">
        <f t="shared" si="562"/>
        <v/>
      </c>
      <c r="W985" s="72" t="str">
        <f>IF(E985="","",VLOOKUP(D985,Supervisors!$B$9:$F$32,5,FALSE))</f>
        <v/>
      </c>
      <c r="X985" s="72" t="str">
        <f>IF(E985="","",VLOOKUP(D985,Supervisors!$B$9:$G$32,6,FALSE))</f>
        <v/>
      </c>
      <c r="Y985" s="20" t="str">
        <f t="shared" si="563"/>
        <v/>
      </c>
      <c r="Z985" s="20" t="str">
        <f t="shared" si="564"/>
        <v/>
      </c>
      <c r="AA985" s="20" t="str">
        <f t="shared" si="565"/>
        <v/>
      </c>
      <c r="AB985" s="20" t="str">
        <f t="shared" si="566"/>
        <v/>
      </c>
      <c r="AC985" s="20" t="str">
        <f t="shared" si="567"/>
        <v/>
      </c>
      <c r="AD985" s="20" t="str">
        <f t="shared" si="568"/>
        <v/>
      </c>
      <c r="AE985" s="20" t="str">
        <f>IF(E985="","",SUM( INDEX( $H$9, 1) : H985))</f>
        <v/>
      </c>
      <c r="AF985" s="20" t="str">
        <f t="shared" si="569"/>
        <v/>
      </c>
      <c r="AG985" s="20" t="str">
        <f>IF(E985="","",SUM($AF$9:AF985))</f>
        <v/>
      </c>
      <c r="AH985" s="43" t="str">
        <f t="shared" si="570"/>
        <v/>
      </c>
      <c r="AI985" s="20" t="str">
        <f t="shared" si="571"/>
        <v/>
      </c>
      <c r="AJ985" s="20" t="str">
        <f t="shared" si="572"/>
        <v/>
      </c>
      <c r="AK985" s="20" t="str">
        <f t="shared" si="573"/>
        <v/>
      </c>
      <c r="AL985" s="20" t="str">
        <f>IF(E985="","",SUM( INDEX($I$9, 1) : I985))</f>
        <v/>
      </c>
      <c r="AM985" s="20" t="str">
        <f t="shared" si="574"/>
        <v/>
      </c>
      <c r="AN985" s="20" t="str">
        <f>IF(E985="","",SUM( INDEX($AM$9, 1) : AM985))</f>
        <v/>
      </c>
      <c r="AO985" s="43" t="str">
        <f t="shared" si="575"/>
        <v/>
      </c>
      <c r="AP985" s="43" t="str">
        <f t="shared" si="576"/>
        <v/>
      </c>
      <c r="AQ985" s="35" t="str">
        <f t="shared" si="577"/>
        <v/>
      </c>
      <c r="AR985" s="35" t="str">
        <f t="shared" si="578"/>
        <v/>
      </c>
      <c r="AS985" s="35" t="str">
        <f t="shared" si="579"/>
        <v/>
      </c>
      <c r="AT985" s="35" t="str">
        <f t="shared" si="580"/>
        <v/>
      </c>
      <c r="AU985" s="35" t="str">
        <f t="shared" si="581"/>
        <v/>
      </c>
      <c r="AV985" s="35" t="str">
        <f t="shared" si="582"/>
        <v/>
      </c>
      <c r="AW985" s="58" t="str">
        <f t="shared" si="583"/>
        <v/>
      </c>
      <c r="AX985" s="62" t="str">
        <f t="shared" si="584"/>
        <v/>
      </c>
      <c r="AY985" s="62" t="str">
        <f t="shared" si="585"/>
        <v/>
      </c>
      <c r="AZ985" s="62" t="str">
        <f t="shared" si="586"/>
        <v/>
      </c>
      <c r="BA985" s="62" t="str">
        <f t="shared" si="587"/>
        <v/>
      </c>
      <c r="BB985" s="62" t="str">
        <f t="shared" si="588"/>
        <v/>
      </c>
      <c r="BC985" s="62" t="str">
        <f t="shared" si="589"/>
        <v/>
      </c>
      <c r="BD985" s="69" t="str">
        <f t="shared" si="590"/>
        <v/>
      </c>
      <c r="BE985" s="69" t="str">
        <f t="shared" si="591"/>
        <v/>
      </c>
      <c r="BF985" s="69" t="str">
        <f>IF(Z985=Z986,"",SUM(AW$9:AW985)-SUM(BF$9:BF984))</f>
        <v/>
      </c>
      <c r="BG985" s="12">
        <f t="shared" si="556"/>
        <v>977</v>
      </c>
    </row>
    <row r="986" spans="1:59" ht="20.100000000000001" customHeight="1">
      <c r="A986" s="13">
        <f t="shared" si="555"/>
        <v>978</v>
      </c>
      <c r="B986" s="153"/>
      <c r="C986" s="33"/>
      <c r="D986" s="33"/>
      <c r="E986" s="154"/>
      <c r="F986" s="155"/>
      <c r="G986" s="156"/>
      <c r="H986" s="19" t="str">
        <f t="shared" si="557"/>
        <v/>
      </c>
      <c r="I986" s="157"/>
      <c r="J986" s="19" t="str">
        <f t="shared" si="558"/>
        <v/>
      </c>
      <c r="K986" s="33"/>
      <c r="L986" s="34"/>
      <c r="M986" s="34"/>
      <c r="N986" s="19" t="str">
        <f t="shared" si="559"/>
        <v/>
      </c>
      <c r="O986" s="157"/>
      <c r="P986" s="19" t="str">
        <f t="shared" si="560"/>
        <v/>
      </c>
      <c r="Q986" s="19" t="str">
        <f t="shared" si="561"/>
        <v/>
      </c>
      <c r="R986" s="22"/>
      <c r="S986" s="33"/>
      <c r="T986" s="35" t="str">
        <f>IF(E986="","",Instructions!$B$5)</f>
        <v/>
      </c>
      <c r="U986" s="75" t="str">
        <f>IF(E986="","",Instructions!$C$5)</f>
        <v/>
      </c>
      <c r="V986" s="87" t="str">
        <f t="shared" si="562"/>
        <v/>
      </c>
      <c r="W986" s="72" t="str">
        <f>IF(E986="","",VLOOKUP(D986,Supervisors!$B$9:$F$32,5,FALSE))</f>
        <v/>
      </c>
      <c r="X986" s="72" t="str">
        <f>IF(E986="","",VLOOKUP(D986,Supervisors!$B$9:$G$32,6,FALSE))</f>
        <v/>
      </c>
      <c r="Y986" s="20" t="str">
        <f t="shared" si="563"/>
        <v/>
      </c>
      <c r="Z986" s="20" t="str">
        <f t="shared" si="564"/>
        <v/>
      </c>
      <c r="AA986" s="20" t="str">
        <f t="shared" si="565"/>
        <v/>
      </c>
      <c r="AB986" s="20" t="str">
        <f t="shared" si="566"/>
        <v/>
      </c>
      <c r="AC986" s="20" t="str">
        <f t="shared" si="567"/>
        <v/>
      </c>
      <c r="AD986" s="20" t="str">
        <f t="shared" si="568"/>
        <v/>
      </c>
      <c r="AE986" s="20" t="str">
        <f>IF(E986="","",SUM( INDEX( $H$9, 1) : H986))</f>
        <v/>
      </c>
      <c r="AF986" s="20" t="str">
        <f t="shared" si="569"/>
        <v/>
      </c>
      <c r="AG986" s="20" t="str">
        <f>IF(E986="","",SUM($AF$9:AF986))</f>
        <v/>
      </c>
      <c r="AH986" s="43" t="str">
        <f t="shared" si="570"/>
        <v/>
      </c>
      <c r="AI986" s="20" t="str">
        <f t="shared" si="571"/>
        <v/>
      </c>
      <c r="AJ986" s="20" t="str">
        <f t="shared" si="572"/>
        <v/>
      </c>
      <c r="AK986" s="20" t="str">
        <f t="shared" si="573"/>
        <v/>
      </c>
      <c r="AL986" s="20" t="str">
        <f>IF(E986="","",SUM( INDEX($I$9, 1) : I986))</f>
        <v/>
      </c>
      <c r="AM986" s="20" t="str">
        <f t="shared" si="574"/>
        <v/>
      </c>
      <c r="AN986" s="20" t="str">
        <f>IF(E986="","",SUM( INDEX($AM$9, 1) : AM986))</f>
        <v/>
      </c>
      <c r="AO986" s="43" t="str">
        <f t="shared" si="575"/>
        <v/>
      </c>
      <c r="AP986" s="43" t="str">
        <f t="shared" si="576"/>
        <v/>
      </c>
      <c r="AQ986" s="35" t="str">
        <f t="shared" si="577"/>
        <v/>
      </c>
      <c r="AR986" s="35" t="str">
        <f t="shared" si="578"/>
        <v/>
      </c>
      <c r="AS986" s="35" t="str">
        <f t="shared" si="579"/>
        <v/>
      </c>
      <c r="AT986" s="35" t="str">
        <f t="shared" si="580"/>
        <v/>
      </c>
      <c r="AU986" s="35" t="str">
        <f t="shared" si="581"/>
        <v/>
      </c>
      <c r="AV986" s="35" t="str">
        <f t="shared" si="582"/>
        <v/>
      </c>
      <c r="AW986" s="58" t="str">
        <f t="shared" si="583"/>
        <v/>
      </c>
      <c r="AX986" s="62" t="str">
        <f t="shared" si="584"/>
        <v/>
      </c>
      <c r="AY986" s="62" t="str">
        <f t="shared" si="585"/>
        <v/>
      </c>
      <c r="AZ986" s="62" t="str">
        <f t="shared" si="586"/>
        <v/>
      </c>
      <c r="BA986" s="62" t="str">
        <f t="shared" si="587"/>
        <v/>
      </c>
      <c r="BB986" s="62" t="str">
        <f t="shared" si="588"/>
        <v/>
      </c>
      <c r="BC986" s="62" t="str">
        <f t="shared" si="589"/>
        <v/>
      </c>
      <c r="BD986" s="69" t="str">
        <f t="shared" si="590"/>
        <v/>
      </c>
      <c r="BE986" s="69" t="str">
        <f t="shared" si="591"/>
        <v/>
      </c>
      <c r="BF986" s="69" t="str">
        <f>IF(Z986=Z987,"",SUM(AW$9:AW986)-SUM(BF$9:BF985))</f>
        <v/>
      </c>
      <c r="BG986" s="12">
        <f t="shared" si="556"/>
        <v>978</v>
      </c>
    </row>
    <row r="987" spans="1:59" ht="20.100000000000001" customHeight="1">
      <c r="A987" s="13">
        <f t="shared" si="555"/>
        <v>979</v>
      </c>
      <c r="B987" s="153"/>
      <c r="C987" s="33"/>
      <c r="D987" s="33"/>
      <c r="E987" s="154"/>
      <c r="F987" s="155"/>
      <c r="G987" s="156"/>
      <c r="H987" s="19" t="str">
        <f t="shared" si="557"/>
        <v/>
      </c>
      <c r="I987" s="157"/>
      <c r="J987" s="19" t="str">
        <f t="shared" si="558"/>
        <v/>
      </c>
      <c r="K987" s="33"/>
      <c r="L987" s="34"/>
      <c r="M987" s="34"/>
      <c r="N987" s="19" t="str">
        <f t="shared" si="559"/>
        <v/>
      </c>
      <c r="O987" s="157"/>
      <c r="P987" s="19" t="str">
        <f t="shared" si="560"/>
        <v/>
      </c>
      <c r="Q987" s="19" t="str">
        <f t="shared" si="561"/>
        <v/>
      </c>
      <c r="R987" s="22"/>
      <c r="S987" s="33"/>
      <c r="T987" s="35" t="str">
        <f>IF(E987="","",Instructions!$B$5)</f>
        <v/>
      </c>
      <c r="U987" s="75" t="str">
        <f>IF(E987="","",Instructions!$C$5)</f>
        <v/>
      </c>
      <c r="V987" s="87" t="str">
        <f t="shared" si="562"/>
        <v/>
      </c>
      <c r="W987" s="72" t="str">
        <f>IF(E987="","",VLOOKUP(D987,Supervisors!$B$9:$F$32,5,FALSE))</f>
        <v/>
      </c>
      <c r="X987" s="72" t="str">
        <f>IF(E987="","",VLOOKUP(D987,Supervisors!$B$9:$G$32,6,FALSE))</f>
        <v/>
      </c>
      <c r="Y987" s="20" t="str">
        <f t="shared" si="563"/>
        <v/>
      </c>
      <c r="Z987" s="20" t="str">
        <f t="shared" si="564"/>
        <v/>
      </c>
      <c r="AA987" s="20" t="str">
        <f t="shared" si="565"/>
        <v/>
      </c>
      <c r="AB987" s="20" t="str">
        <f t="shared" si="566"/>
        <v/>
      </c>
      <c r="AC987" s="20" t="str">
        <f t="shared" si="567"/>
        <v/>
      </c>
      <c r="AD987" s="20" t="str">
        <f t="shared" si="568"/>
        <v/>
      </c>
      <c r="AE987" s="20" t="str">
        <f>IF(E987="","",SUM( INDEX( $H$9, 1) : H987))</f>
        <v/>
      </c>
      <c r="AF987" s="20" t="str">
        <f t="shared" si="569"/>
        <v/>
      </c>
      <c r="AG987" s="20" t="str">
        <f>IF(E987="","",SUM($AF$9:AF987))</f>
        <v/>
      </c>
      <c r="AH987" s="43" t="str">
        <f t="shared" si="570"/>
        <v/>
      </c>
      <c r="AI987" s="20" t="str">
        <f t="shared" si="571"/>
        <v/>
      </c>
      <c r="AJ987" s="20" t="str">
        <f t="shared" si="572"/>
        <v/>
      </c>
      <c r="AK987" s="20" t="str">
        <f t="shared" si="573"/>
        <v/>
      </c>
      <c r="AL987" s="20" t="str">
        <f>IF(E987="","",SUM( INDEX($I$9, 1) : I987))</f>
        <v/>
      </c>
      <c r="AM987" s="20" t="str">
        <f t="shared" si="574"/>
        <v/>
      </c>
      <c r="AN987" s="20" t="str">
        <f>IF(E987="","",SUM( INDEX($AM$9, 1) : AM987))</f>
        <v/>
      </c>
      <c r="AO987" s="43" t="str">
        <f t="shared" si="575"/>
        <v/>
      </c>
      <c r="AP987" s="43" t="str">
        <f t="shared" si="576"/>
        <v/>
      </c>
      <c r="AQ987" s="35" t="str">
        <f t="shared" si="577"/>
        <v/>
      </c>
      <c r="AR987" s="35" t="str">
        <f t="shared" si="578"/>
        <v/>
      </c>
      <c r="AS987" s="35" t="str">
        <f t="shared" si="579"/>
        <v/>
      </c>
      <c r="AT987" s="35" t="str">
        <f t="shared" si="580"/>
        <v/>
      </c>
      <c r="AU987" s="35" t="str">
        <f t="shared" si="581"/>
        <v/>
      </c>
      <c r="AV987" s="35" t="str">
        <f t="shared" si="582"/>
        <v/>
      </c>
      <c r="AW987" s="58" t="str">
        <f t="shared" si="583"/>
        <v/>
      </c>
      <c r="AX987" s="62" t="str">
        <f t="shared" si="584"/>
        <v/>
      </c>
      <c r="AY987" s="62" t="str">
        <f t="shared" si="585"/>
        <v/>
      </c>
      <c r="AZ987" s="62" t="str">
        <f t="shared" si="586"/>
        <v/>
      </c>
      <c r="BA987" s="62" t="str">
        <f t="shared" si="587"/>
        <v/>
      </c>
      <c r="BB987" s="62" t="str">
        <f t="shared" si="588"/>
        <v/>
      </c>
      <c r="BC987" s="62" t="str">
        <f t="shared" si="589"/>
        <v/>
      </c>
      <c r="BD987" s="69" t="str">
        <f t="shared" si="590"/>
        <v/>
      </c>
      <c r="BE987" s="69" t="str">
        <f t="shared" si="591"/>
        <v/>
      </c>
      <c r="BF987" s="69" t="str">
        <f>IF(Z987=Z988,"",SUM(AW$9:AW987)-SUM(BF$9:BF986))</f>
        <v/>
      </c>
      <c r="BG987" s="12">
        <f t="shared" si="556"/>
        <v>979</v>
      </c>
    </row>
    <row r="988" spans="1:59" ht="20.100000000000001" customHeight="1">
      <c r="A988" s="13">
        <f t="shared" si="555"/>
        <v>980</v>
      </c>
      <c r="B988" s="153"/>
      <c r="C988" s="33"/>
      <c r="D988" s="33"/>
      <c r="E988" s="154"/>
      <c r="F988" s="155"/>
      <c r="G988" s="156"/>
      <c r="H988" s="19" t="str">
        <f t="shared" si="557"/>
        <v/>
      </c>
      <c r="I988" s="157"/>
      <c r="J988" s="19" t="str">
        <f t="shared" si="558"/>
        <v/>
      </c>
      <c r="K988" s="33"/>
      <c r="L988" s="34"/>
      <c r="M988" s="34"/>
      <c r="N988" s="19" t="str">
        <f t="shared" si="559"/>
        <v/>
      </c>
      <c r="O988" s="157"/>
      <c r="P988" s="19" t="str">
        <f t="shared" si="560"/>
        <v/>
      </c>
      <c r="Q988" s="19" t="str">
        <f t="shared" si="561"/>
        <v/>
      </c>
      <c r="R988" s="22"/>
      <c r="S988" s="33"/>
      <c r="T988" s="35" t="str">
        <f>IF(E988="","",Instructions!$B$5)</f>
        <v/>
      </c>
      <c r="U988" s="75" t="str">
        <f>IF(E988="","",Instructions!$C$5)</f>
        <v/>
      </c>
      <c r="V988" s="87" t="str">
        <f t="shared" si="562"/>
        <v/>
      </c>
      <c r="W988" s="72" t="str">
        <f>IF(E988="","",VLOOKUP(D988,Supervisors!$B$9:$F$32,5,FALSE))</f>
        <v/>
      </c>
      <c r="X988" s="72" t="str">
        <f>IF(E988="","",VLOOKUP(D988,Supervisors!$B$9:$G$32,6,FALSE))</f>
        <v/>
      </c>
      <c r="Y988" s="20" t="str">
        <f t="shared" si="563"/>
        <v/>
      </c>
      <c r="Z988" s="20" t="str">
        <f t="shared" si="564"/>
        <v/>
      </c>
      <c r="AA988" s="20" t="str">
        <f t="shared" si="565"/>
        <v/>
      </c>
      <c r="AB988" s="20" t="str">
        <f t="shared" si="566"/>
        <v/>
      </c>
      <c r="AC988" s="20" t="str">
        <f t="shared" si="567"/>
        <v/>
      </c>
      <c r="AD988" s="20" t="str">
        <f t="shared" si="568"/>
        <v/>
      </c>
      <c r="AE988" s="20" t="str">
        <f>IF(E988="","",SUM( INDEX( $H$9, 1) : H988))</f>
        <v/>
      </c>
      <c r="AF988" s="20" t="str">
        <f t="shared" si="569"/>
        <v/>
      </c>
      <c r="AG988" s="20" t="str">
        <f>IF(E988="","",SUM($AF$9:AF988))</f>
        <v/>
      </c>
      <c r="AH988" s="43" t="str">
        <f t="shared" si="570"/>
        <v/>
      </c>
      <c r="AI988" s="20" t="str">
        <f t="shared" si="571"/>
        <v/>
      </c>
      <c r="AJ988" s="20" t="str">
        <f t="shared" si="572"/>
        <v/>
      </c>
      <c r="AK988" s="20" t="str">
        <f t="shared" si="573"/>
        <v/>
      </c>
      <c r="AL988" s="20" t="str">
        <f>IF(E988="","",SUM( INDEX($I$9, 1) : I988))</f>
        <v/>
      </c>
      <c r="AM988" s="20" t="str">
        <f t="shared" si="574"/>
        <v/>
      </c>
      <c r="AN988" s="20" t="str">
        <f>IF(E988="","",SUM( INDEX($AM$9, 1) : AM988))</f>
        <v/>
      </c>
      <c r="AO988" s="43" t="str">
        <f t="shared" si="575"/>
        <v/>
      </c>
      <c r="AP988" s="43" t="str">
        <f t="shared" si="576"/>
        <v/>
      </c>
      <c r="AQ988" s="35" t="str">
        <f t="shared" si="577"/>
        <v/>
      </c>
      <c r="AR988" s="35" t="str">
        <f t="shared" si="578"/>
        <v/>
      </c>
      <c r="AS988" s="35" t="str">
        <f t="shared" si="579"/>
        <v/>
      </c>
      <c r="AT988" s="35" t="str">
        <f t="shared" si="580"/>
        <v/>
      </c>
      <c r="AU988" s="35" t="str">
        <f t="shared" si="581"/>
        <v/>
      </c>
      <c r="AV988" s="35" t="str">
        <f t="shared" si="582"/>
        <v/>
      </c>
      <c r="AW988" s="58" t="str">
        <f t="shared" si="583"/>
        <v/>
      </c>
      <c r="AX988" s="62" t="str">
        <f t="shared" si="584"/>
        <v/>
      </c>
      <c r="AY988" s="62" t="str">
        <f t="shared" si="585"/>
        <v/>
      </c>
      <c r="AZ988" s="62" t="str">
        <f t="shared" si="586"/>
        <v/>
      </c>
      <c r="BA988" s="62" t="str">
        <f t="shared" si="587"/>
        <v/>
      </c>
      <c r="BB988" s="62" t="str">
        <f t="shared" si="588"/>
        <v/>
      </c>
      <c r="BC988" s="62" t="str">
        <f t="shared" si="589"/>
        <v/>
      </c>
      <c r="BD988" s="69" t="str">
        <f t="shared" si="590"/>
        <v/>
      </c>
      <c r="BE988" s="69" t="str">
        <f t="shared" si="591"/>
        <v/>
      </c>
      <c r="BF988" s="69" t="str">
        <f>IF(Z988=Z989,"",SUM(AW$9:AW988)-SUM(BF$9:BF987))</f>
        <v/>
      </c>
      <c r="BG988" s="12">
        <f t="shared" si="556"/>
        <v>980</v>
      </c>
    </row>
    <row r="989" spans="1:59" ht="20.100000000000001" customHeight="1">
      <c r="A989" s="13">
        <f t="shared" si="555"/>
        <v>981</v>
      </c>
      <c r="B989" s="153"/>
      <c r="C989" s="33"/>
      <c r="D989" s="33"/>
      <c r="E989" s="154"/>
      <c r="F989" s="155"/>
      <c r="G989" s="156"/>
      <c r="H989" s="19" t="str">
        <f t="shared" si="557"/>
        <v/>
      </c>
      <c r="I989" s="157"/>
      <c r="J989" s="19" t="str">
        <f t="shared" si="558"/>
        <v/>
      </c>
      <c r="K989" s="33"/>
      <c r="L989" s="34"/>
      <c r="M989" s="34"/>
      <c r="N989" s="19" t="str">
        <f t="shared" si="559"/>
        <v/>
      </c>
      <c r="O989" s="157"/>
      <c r="P989" s="19" t="str">
        <f t="shared" si="560"/>
        <v/>
      </c>
      <c r="Q989" s="19" t="str">
        <f t="shared" si="561"/>
        <v/>
      </c>
      <c r="R989" s="22"/>
      <c r="S989" s="33"/>
      <c r="T989" s="35" t="str">
        <f>IF(E989="","",Instructions!$B$5)</f>
        <v/>
      </c>
      <c r="U989" s="75" t="str">
        <f>IF(E989="","",Instructions!$C$5)</f>
        <v/>
      </c>
      <c r="V989" s="87" t="str">
        <f t="shared" si="562"/>
        <v/>
      </c>
      <c r="W989" s="72" t="str">
        <f>IF(E989="","",VLOOKUP(D989,Supervisors!$B$9:$F$32,5,FALSE))</f>
        <v/>
      </c>
      <c r="X989" s="72" t="str">
        <f>IF(E989="","",VLOOKUP(D989,Supervisors!$B$9:$G$32,6,FALSE))</f>
        <v/>
      </c>
      <c r="Y989" s="20" t="str">
        <f t="shared" si="563"/>
        <v/>
      </c>
      <c r="Z989" s="20" t="str">
        <f t="shared" si="564"/>
        <v/>
      </c>
      <c r="AA989" s="20" t="str">
        <f t="shared" si="565"/>
        <v/>
      </c>
      <c r="AB989" s="20" t="str">
        <f t="shared" si="566"/>
        <v/>
      </c>
      <c r="AC989" s="20" t="str">
        <f t="shared" si="567"/>
        <v/>
      </c>
      <c r="AD989" s="20" t="str">
        <f t="shared" si="568"/>
        <v/>
      </c>
      <c r="AE989" s="20" t="str">
        <f>IF(E989="","",SUM( INDEX( $H$9, 1) : H989))</f>
        <v/>
      </c>
      <c r="AF989" s="20" t="str">
        <f t="shared" si="569"/>
        <v/>
      </c>
      <c r="AG989" s="20" t="str">
        <f>IF(E989="","",SUM($AF$9:AF989))</f>
        <v/>
      </c>
      <c r="AH989" s="43" t="str">
        <f t="shared" si="570"/>
        <v/>
      </c>
      <c r="AI989" s="20" t="str">
        <f t="shared" si="571"/>
        <v/>
      </c>
      <c r="AJ989" s="20" t="str">
        <f t="shared" si="572"/>
        <v/>
      </c>
      <c r="AK989" s="20" t="str">
        <f t="shared" si="573"/>
        <v/>
      </c>
      <c r="AL989" s="20" t="str">
        <f>IF(E989="","",SUM( INDEX($I$9, 1) : I989))</f>
        <v/>
      </c>
      <c r="AM989" s="20" t="str">
        <f t="shared" si="574"/>
        <v/>
      </c>
      <c r="AN989" s="20" t="str">
        <f>IF(E989="","",SUM( INDEX($AM$9, 1) : AM989))</f>
        <v/>
      </c>
      <c r="AO989" s="43" t="str">
        <f t="shared" si="575"/>
        <v/>
      </c>
      <c r="AP989" s="43" t="str">
        <f t="shared" si="576"/>
        <v/>
      </c>
      <c r="AQ989" s="35" t="str">
        <f t="shared" si="577"/>
        <v/>
      </c>
      <c r="AR989" s="35" t="str">
        <f t="shared" si="578"/>
        <v/>
      </c>
      <c r="AS989" s="35" t="str">
        <f t="shared" si="579"/>
        <v/>
      </c>
      <c r="AT989" s="35" t="str">
        <f t="shared" si="580"/>
        <v/>
      </c>
      <c r="AU989" s="35" t="str">
        <f t="shared" si="581"/>
        <v/>
      </c>
      <c r="AV989" s="35" t="str">
        <f t="shared" si="582"/>
        <v/>
      </c>
      <c r="AW989" s="58" t="str">
        <f t="shared" si="583"/>
        <v/>
      </c>
      <c r="AX989" s="62" t="str">
        <f t="shared" si="584"/>
        <v/>
      </c>
      <c r="AY989" s="62" t="str">
        <f t="shared" si="585"/>
        <v/>
      </c>
      <c r="AZ989" s="62" t="str">
        <f t="shared" si="586"/>
        <v/>
      </c>
      <c r="BA989" s="62" t="str">
        <f t="shared" si="587"/>
        <v/>
      </c>
      <c r="BB989" s="62" t="str">
        <f t="shared" si="588"/>
        <v/>
      </c>
      <c r="BC989" s="62" t="str">
        <f t="shared" si="589"/>
        <v/>
      </c>
      <c r="BD989" s="69" t="str">
        <f t="shared" si="590"/>
        <v/>
      </c>
      <c r="BE989" s="69" t="str">
        <f t="shared" si="591"/>
        <v/>
      </c>
      <c r="BF989" s="69" t="str">
        <f>IF(Z989=Z990,"",SUM(AW$9:AW989)-SUM(BF$9:BF988))</f>
        <v/>
      </c>
      <c r="BG989" s="12">
        <f t="shared" si="556"/>
        <v>981</v>
      </c>
    </row>
    <row r="990" spans="1:59" ht="20.100000000000001" customHeight="1">
      <c r="A990" s="13">
        <f t="shared" si="555"/>
        <v>982</v>
      </c>
      <c r="B990" s="153"/>
      <c r="C990" s="33"/>
      <c r="D990" s="33"/>
      <c r="E990" s="154"/>
      <c r="F990" s="155"/>
      <c r="G990" s="156"/>
      <c r="H990" s="19" t="str">
        <f t="shared" si="557"/>
        <v/>
      </c>
      <c r="I990" s="157"/>
      <c r="J990" s="19" t="str">
        <f t="shared" si="558"/>
        <v/>
      </c>
      <c r="K990" s="33"/>
      <c r="L990" s="34"/>
      <c r="M990" s="34"/>
      <c r="N990" s="19" t="str">
        <f t="shared" si="559"/>
        <v/>
      </c>
      <c r="O990" s="157"/>
      <c r="P990" s="19" t="str">
        <f t="shared" si="560"/>
        <v/>
      </c>
      <c r="Q990" s="19" t="str">
        <f t="shared" si="561"/>
        <v/>
      </c>
      <c r="R990" s="22"/>
      <c r="S990" s="33"/>
      <c r="T990" s="35" t="str">
        <f>IF(E990="","",Instructions!$B$5)</f>
        <v/>
      </c>
      <c r="U990" s="75" t="str">
        <f>IF(E990="","",Instructions!$C$5)</f>
        <v/>
      </c>
      <c r="V990" s="87" t="str">
        <f t="shared" si="562"/>
        <v/>
      </c>
      <c r="W990" s="72" t="str">
        <f>IF(E990="","",VLOOKUP(D990,Supervisors!$B$9:$F$32,5,FALSE))</f>
        <v/>
      </c>
      <c r="X990" s="72" t="str">
        <f>IF(E990="","",VLOOKUP(D990,Supervisors!$B$9:$G$32,6,FALSE))</f>
        <v/>
      </c>
      <c r="Y990" s="20" t="str">
        <f t="shared" si="563"/>
        <v/>
      </c>
      <c r="Z990" s="20" t="str">
        <f t="shared" si="564"/>
        <v/>
      </c>
      <c r="AA990" s="20" t="str">
        <f t="shared" si="565"/>
        <v/>
      </c>
      <c r="AB990" s="20" t="str">
        <f t="shared" si="566"/>
        <v/>
      </c>
      <c r="AC990" s="20" t="str">
        <f t="shared" si="567"/>
        <v/>
      </c>
      <c r="AD990" s="20" t="str">
        <f t="shared" si="568"/>
        <v/>
      </c>
      <c r="AE990" s="20" t="str">
        <f>IF(E990="","",SUM( INDEX( $H$9, 1) : H990))</f>
        <v/>
      </c>
      <c r="AF990" s="20" t="str">
        <f t="shared" si="569"/>
        <v/>
      </c>
      <c r="AG990" s="20" t="str">
        <f>IF(E990="","",SUM($AF$9:AF990))</f>
        <v/>
      </c>
      <c r="AH990" s="43" t="str">
        <f t="shared" si="570"/>
        <v/>
      </c>
      <c r="AI990" s="20" t="str">
        <f t="shared" si="571"/>
        <v/>
      </c>
      <c r="AJ990" s="20" t="str">
        <f t="shared" si="572"/>
        <v/>
      </c>
      <c r="AK990" s="20" t="str">
        <f t="shared" si="573"/>
        <v/>
      </c>
      <c r="AL990" s="20" t="str">
        <f>IF(E990="","",SUM( INDEX($I$9, 1) : I990))</f>
        <v/>
      </c>
      <c r="AM990" s="20" t="str">
        <f t="shared" si="574"/>
        <v/>
      </c>
      <c r="AN990" s="20" t="str">
        <f>IF(E990="","",SUM( INDEX($AM$9, 1) : AM990))</f>
        <v/>
      </c>
      <c r="AO990" s="43" t="str">
        <f t="shared" si="575"/>
        <v/>
      </c>
      <c r="AP990" s="43" t="str">
        <f t="shared" si="576"/>
        <v/>
      </c>
      <c r="AQ990" s="35" t="str">
        <f t="shared" si="577"/>
        <v/>
      </c>
      <c r="AR990" s="35" t="str">
        <f t="shared" si="578"/>
        <v/>
      </c>
      <c r="AS990" s="35" t="str">
        <f t="shared" si="579"/>
        <v/>
      </c>
      <c r="AT990" s="35" t="str">
        <f t="shared" si="580"/>
        <v/>
      </c>
      <c r="AU990" s="35" t="str">
        <f t="shared" si="581"/>
        <v/>
      </c>
      <c r="AV990" s="35" t="str">
        <f t="shared" si="582"/>
        <v/>
      </c>
      <c r="AW990" s="58" t="str">
        <f t="shared" si="583"/>
        <v/>
      </c>
      <c r="AX990" s="62" t="str">
        <f t="shared" si="584"/>
        <v/>
      </c>
      <c r="AY990" s="62" t="str">
        <f t="shared" si="585"/>
        <v/>
      </c>
      <c r="AZ990" s="62" t="str">
        <f t="shared" si="586"/>
        <v/>
      </c>
      <c r="BA990" s="62" t="str">
        <f t="shared" si="587"/>
        <v/>
      </c>
      <c r="BB990" s="62" t="str">
        <f t="shared" si="588"/>
        <v/>
      </c>
      <c r="BC990" s="62" t="str">
        <f t="shared" si="589"/>
        <v/>
      </c>
      <c r="BD990" s="69" t="str">
        <f t="shared" si="590"/>
        <v/>
      </c>
      <c r="BE990" s="69" t="str">
        <f t="shared" si="591"/>
        <v/>
      </c>
      <c r="BF990" s="69" t="str">
        <f>IF(Z990=Z991,"",SUM(AW$9:AW990)-SUM(BF$9:BF989))</f>
        <v/>
      </c>
      <c r="BG990" s="12">
        <f t="shared" si="556"/>
        <v>982</v>
      </c>
    </row>
    <row r="991" spans="1:59" ht="20.100000000000001" customHeight="1">
      <c r="A991" s="13">
        <f t="shared" si="555"/>
        <v>983</v>
      </c>
      <c r="B991" s="153"/>
      <c r="C991" s="33"/>
      <c r="D991" s="33"/>
      <c r="E991" s="154"/>
      <c r="F991" s="155"/>
      <c r="G991" s="156"/>
      <c r="H991" s="19" t="str">
        <f t="shared" si="557"/>
        <v/>
      </c>
      <c r="I991" s="157"/>
      <c r="J991" s="19" t="str">
        <f t="shared" si="558"/>
        <v/>
      </c>
      <c r="K991" s="33"/>
      <c r="L991" s="34"/>
      <c r="M991" s="34"/>
      <c r="N991" s="19" t="str">
        <f t="shared" si="559"/>
        <v/>
      </c>
      <c r="O991" s="157"/>
      <c r="P991" s="19" t="str">
        <f t="shared" si="560"/>
        <v/>
      </c>
      <c r="Q991" s="19" t="str">
        <f t="shared" si="561"/>
        <v/>
      </c>
      <c r="R991" s="22"/>
      <c r="S991" s="33"/>
      <c r="T991" s="35" t="str">
        <f>IF(E991="","",Instructions!$B$5)</f>
        <v/>
      </c>
      <c r="U991" s="75" t="str">
        <f>IF(E991="","",Instructions!$C$5)</f>
        <v/>
      </c>
      <c r="V991" s="87" t="str">
        <f t="shared" si="562"/>
        <v/>
      </c>
      <c r="W991" s="72" t="str">
        <f>IF(E991="","",VLOOKUP(D991,Supervisors!$B$9:$F$32,5,FALSE))</f>
        <v/>
      </c>
      <c r="X991" s="72" t="str">
        <f>IF(E991="","",VLOOKUP(D991,Supervisors!$B$9:$G$32,6,FALSE))</f>
        <v/>
      </c>
      <c r="Y991" s="20" t="str">
        <f t="shared" si="563"/>
        <v/>
      </c>
      <c r="Z991" s="20" t="str">
        <f t="shared" si="564"/>
        <v/>
      </c>
      <c r="AA991" s="20" t="str">
        <f t="shared" si="565"/>
        <v/>
      </c>
      <c r="AB991" s="20" t="str">
        <f t="shared" si="566"/>
        <v/>
      </c>
      <c r="AC991" s="20" t="str">
        <f t="shared" si="567"/>
        <v/>
      </c>
      <c r="AD991" s="20" t="str">
        <f t="shared" si="568"/>
        <v/>
      </c>
      <c r="AE991" s="20" t="str">
        <f>IF(E991="","",SUM( INDEX( $H$9, 1) : H991))</f>
        <v/>
      </c>
      <c r="AF991" s="20" t="str">
        <f t="shared" si="569"/>
        <v/>
      </c>
      <c r="AG991" s="20" t="str">
        <f>IF(E991="","",SUM($AF$9:AF991))</f>
        <v/>
      </c>
      <c r="AH991" s="43" t="str">
        <f t="shared" si="570"/>
        <v/>
      </c>
      <c r="AI991" s="20" t="str">
        <f t="shared" si="571"/>
        <v/>
      </c>
      <c r="AJ991" s="20" t="str">
        <f t="shared" si="572"/>
        <v/>
      </c>
      <c r="AK991" s="20" t="str">
        <f t="shared" si="573"/>
        <v/>
      </c>
      <c r="AL991" s="20" t="str">
        <f>IF(E991="","",SUM( INDEX($I$9, 1) : I991))</f>
        <v/>
      </c>
      <c r="AM991" s="20" t="str">
        <f t="shared" si="574"/>
        <v/>
      </c>
      <c r="AN991" s="20" t="str">
        <f>IF(E991="","",SUM( INDEX($AM$9, 1) : AM991))</f>
        <v/>
      </c>
      <c r="AO991" s="43" t="str">
        <f t="shared" si="575"/>
        <v/>
      </c>
      <c r="AP991" s="43" t="str">
        <f t="shared" si="576"/>
        <v/>
      </c>
      <c r="AQ991" s="35" t="str">
        <f t="shared" si="577"/>
        <v/>
      </c>
      <c r="AR991" s="35" t="str">
        <f t="shared" si="578"/>
        <v/>
      </c>
      <c r="AS991" s="35" t="str">
        <f t="shared" si="579"/>
        <v/>
      </c>
      <c r="AT991" s="35" t="str">
        <f t="shared" si="580"/>
        <v/>
      </c>
      <c r="AU991" s="35" t="str">
        <f t="shared" si="581"/>
        <v/>
      </c>
      <c r="AV991" s="35" t="str">
        <f t="shared" si="582"/>
        <v/>
      </c>
      <c r="AW991" s="58" t="str">
        <f t="shared" si="583"/>
        <v/>
      </c>
      <c r="AX991" s="62" t="str">
        <f t="shared" si="584"/>
        <v/>
      </c>
      <c r="AY991" s="62" t="str">
        <f t="shared" si="585"/>
        <v/>
      </c>
      <c r="AZ991" s="62" t="str">
        <f t="shared" si="586"/>
        <v/>
      </c>
      <c r="BA991" s="62" t="str">
        <f t="shared" si="587"/>
        <v/>
      </c>
      <c r="BB991" s="62" t="str">
        <f t="shared" si="588"/>
        <v/>
      </c>
      <c r="BC991" s="62" t="str">
        <f t="shared" si="589"/>
        <v/>
      </c>
      <c r="BD991" s="69" t="str">
        <f t="shared" si="590"/>
        <v/>
      </c>
      <c r="BE991" s="69" t="str">
        <f t="shared" si="591"/>
        <v/>
      </c>
      <c r="BF991" s="69" t="str">
        <f>IF(Z991=Z992,"",SUM(AW$9:AW991)-SUM(BF$9:BF990))</f>
        <v/>
      </c>
      <c r="BG991" s="12">
        <f t="shared" si="556"/>
        <v>983</v>
      </c>
    </row>
    <row r="992" spans="1:59" ht="20.100000000000001" customHeight="1">
      <c r="A992" s="13">
        <f t="shared" si="555"/>
        <v>984</v>
      </c>
      <c r="B992" s="153"/>
      <c r="C992" s="33"/>
      <c r="D992" s="33"/>
      <c r="E992" s="154"/>
      <c r="F992" s="155"/>
      <c r="G992" s="156"/>
      <c r="H992" s="19" t="str">
        <f t="shared" si="557"/>
        <v/>
      </c>
      <c r="I992" s="157"/>
      <c r="J992" s="19" t="str">
        <f t="shared" si="558"/>
        <v/>
      </c>
      <c r="K992" s="33"/>
      <c r="L992" s="34"/>
      <c r="M992" s="34"/>
      <c r="N992" s="19" t="str">
        <f t="shared" si="559"/>
        <v/>
      </c>
      <c r="O992" s="157"/>
      <c r="P992" s="19" t="str">
        <f t="shared" si="560"/>
        <v/>
      </c>
      <c r="Q992" s="19" t="str">
        <f t="shared" si="561"/>
        <v/>
      </c>
      <c r="R992" s="22"/>
      <c r="S992" s="33"/>
      <c r="T992" s="35" t="str">
        <f>IF(E992="","",Instructions!$B$5)</f>
        <v/>
      </c>
      <c r="U992" s="75" t="str">
        <f>IF(E992="","",Instructions!$C$5)</f>
        <v/>
      </c>
      <c r="V992" s="87" t="str">
        <f t="shared" si="562"/>
        <v/>
      </c>
      <c r="W992" s="72" t="str">
        <f>IF(E992="","",VLOOKUP(D992,Supervisors!$B$9:$F$32,5,FALSE))</f>
        <v/>
      </c>
      <c r="X992" s="72" t="str">
        <f>IF(E992="","",VLOOKUP(D992,Supervisors!$B$9:$G$32,6,FALSE))</f>
        <v/>
      </c>
      <c r="Y992" s="20" t="str">
        <f t="shared" si="563"/>
        <v/>
      </c>
      <c r="Z992" s="20" t="str">
        <f t="shared" si="564"/>
        <v/>
      </c>
      <c r="AA992" s="20" t="str">
        <f t="shared" si="565"/>
        <v/>
      </c>
      <c r="AB992" s="20" t="str">
        <f t="shared" si="566"/>
        <v/>
      </c>
      <c r="AC992" s="20" t="str">
        <f t="shared" si="567"/>
        <v/>
      </c>
      <c r="AD992" s="20" t="str">
        <f t="shared" si="568"/>
        <v/>
      </c>
      <c r="AE992" s="20" t="str">
        <f>IF(E992="","",SUM( INDEX( $H$9, 1) : H992))</f>
        <v/>
      </c>
      <c r="AF992" s="20" t="str">
        <f t="shared" si="569"/>
        <v/>
      </c>
      <c r="AG992" s="20" t="str">
        <f>IF(E992="","",SUM($AF$9:AF992))</f>
        <v/>
      </c>
      <c r="AH992" s="43" t="str">
        <f t="shared" si="570"/>
        <v/>
      </c>
      <c r="AI992" s="20" t="str">
        <f t="shared" si="571"/>
        <v/>
      </c>
      <c r="AJ992" s="20" t="str">
        <f t="shared" si="572"/>
        <v/>
      </c>
      <c r="AK992" s="20" t="str">
        <f t="shared" si="573"/>
        <v/>
      </c>
      <c r="AL992" s="20" t="str">
        <f>IF(E992="","",SUM( INDEX($I$9, 1) : I992))</f>
        <v/>
      </c>
      <c r="AM992" s="20" t="str">
        <f t="shared" si="574"/>
        <v/>
      </c>
      <c r="AN992" s="20" t="str">
        <f>IF(E992="","",SUM( INDEX($AM$9, 1) : AM992))</f>
        <v/>
      </c>
      <c r="AO992" s="43" t="str">
        <f t="shared" si="575"/>
        <v/>
      </c>
      <c r="AP992" s="43" t="str">
        <f t="shared" si="576"/>
        <v/>
      </c>
      <c r="AQ992" s="35" t="str">
        <f t="shared" si="577"/>
        <v/>
      </c>
      <c r="AR992" s="35" t="str">
        <f t="shared" si="578"/>
        <v/>
      </c>
      <c r="AS992" s="35" t="str">
        <f t="shared" si="579"/>
        <v/>
      </c>
      <c r="AT992" s="35" t="str">
        <f t="shared" si="580"/>
        <v/>
      </c>
      <c r="AU992" s="35" t="str">
        <f t="shared" si="581"/>
        <v/>
      </c>
      <c r="AV992" s="35" t="str">
        <f t="shared" si="582"/>
        <v/>
      </c>
      <c r="AW992" s="58" t="str">
        <f t="shared" si="583"/>
        <v/>
      </c>
      <c r="AX992" s="62" t="str">
        <f t="shared" si="584"/>
        <v/>
      </c>
      <c r="AY992" s="62" t="str">
        <f t="shared" si="585"/>
        <v/>
      </c>
      <c r="AZ992" s="62" t="str">
        <f t="shared" si="586"/>
        <v/>
      </c>
      <c r="BA992" s="62" t="str">
        <f t="shared" si="587"/>
        <v/>
      </c>
      <c r="BB992" s="62" t="str">
        <f t="shared" si="588"/>
        <v/>
      </c>
      <c r="BC992" s="62" t="str">
        <f t="shared" si="589"/>
        <v/>
      </c>
      <c r="BD992" s="69" t="str">
        <f t="shared" si="590"/>
        <v/>
      </c>
      <c r="BE992" s="69" t="str">
        <f t="shared" si="591"/>
        <v/>
      </c>
      <c r="BF992" s="69" t="str">
        <f>IF(Z992=Z993,"",SUM(AW$9:AW992)-SUM(BF$9:BF991))</f>
        <v/>
      </c>
      <c r="BG992" s="12">
        <f t="shared" si="556"/>
        <v>984</v>
      </c>
    </row>
    <row r="993" spans="1:59" ht="20.100000000000001" customHeight="1">
      <c r="A993" s="13">
        <f t="shared" si="555"/>
        <v>985</v>
      </c>
      <c r="B993" s="153"/>
      <c r="C993" s="33"/>
      <c r="D993" s="33"/>
      <c r="E993" s="154"/>
      <c r="F993" s="155"/>
      <c r="G993" s="156"/>
      <c r="H993" s="19" t="str">
        <f t="shared" si="557"/>
        <v/>
      </c>
      <c r="I993" s="157"/>
      <c r="J993" s="19" t="str">
        <f t="shared" si="558"/>
        <v/>
      </c>
      <c r="K993" s="33"/>
      <c r="L993" s="34"/>
      <c r="M993" s="34"/>
      <c r="N993" s="19" t="str">
        <f t="shared" si="559"/>
        <v/>
      </c>
      <c r="O993" s="157"/>
      <c r="P993" s="19" t="str">
        <f t="shared" si="560"/>
        <v/>
      </c>
      <c r="Q993" s="19" t="str">
        <f t="shared" si="561"/>
        <v/>
      </c>
      <c r="R993" s="22"/>
      <c r="S993" s="33"/>
      <c r="T993" s="35" t="str">
        <f>IF(E993="","",Instructions!$B$5)</f>
        <v/>
      </c>
      <c r="U993" s="75" t="str">
        <f>IF(E993="","",Instructions!$C$5)</f>
        <v/>
      </c>
      <c r="V993" s="87" t="str">
        <f t="shared" si="562"/>
        <v/>
      </c>
      <c r="W993" s="72" t="str">
        <f>IF(E993="","",VLOOKUP(D993,Supervisors!$B$9:$F$32,5,FALSE))</f>
        <v/>
      </c>
      <c r="X993" s="72" t="str">
        <f>IF(E993="","",VLOOKUP(D993,Supervisors!$B$9:$G$32,6,FALSE))</f>
        <v/>
      </c>
      <c r="Y993" s="20" t="str">
        <f t="shared" si="563"/>
        <v/>
      </c>
      <c r="Z993" s="20" t="str">
        <f t="shared" si="564"/>
        <v/>
      </c>
      <c r="AA993" s="20" t="str">
        <f t="shared" si="565"/>
        <v/>
      </c>
      <c r="AB993" s="20" t="str">
        <f t="shared" si="566"/>
        <v/>
      </c>
      <c r="AC993" s="20" t="str">
        <f t="shared" si="567"/>
        <v/>
      </c>
      <c r="AD993" s="20" t="str">
        <f t="shared" si="568"/>
        <v/>
      </c>
      <c r="AE993" s="20" t="str">
        <f>IF(E993="","",SUM( INDEX( $H$9, 1) : H993))</f>
        <v/>
      </c>
      <c r="AF993" s="20" t="str">
        <f t="shared" si="569"/>
        <v/>
      </c>
      <c r="AG993" s="20" t="str">
        <f>IF(E993="","",SUM($AF$9:AF993))</f>
        <v/>
      </c>
      <c r="AH993" s="43" t="str">
        <f t="shared" si="570"/>
        <v/>
      </c>
      <c r="AI993" s="20" t="str">
        <f t="shared" si="571"/>
        <v/>
      </c>
      <c r="AJ993" s="20" t="str">
        <f t="shared" si="572"/>
        <v/>
      </c>
      <c r="AK993" s="20" t="str">
        <f t="shared" si="573"/>
        <v/>
      </c>
      <c r="AL993" s="20" t="str">
        <f>IF(E993="","",SUM( INDEX($I$9, 1) : I993))</f>
        <v/>
      </c>
      <c r="AM993" s="20" t="str">
        <f t="shared" si="574"/>
        <v/>
      </c>
      <c r="AN993" s="20" t="str">
        <f>IF(E993="","",SUM( INDEX($AM$9, 1) : AM993))</f>
        <v/>
      </c>
      <c r="AO993" s="43" t="str">
        <f t="shared" si="575"/>
        <v/>
      </c>
      <c r="AP993" s="43" t="str">
        <f t="shared" si="576"/>
        <v/>
      </c>
      <c r="AQ993" s="35" t="str">
        <f t="shared" si="577"/>
        <v/>
      </c>
      <c r="AR993" s="35" t="str">
        <f t="shared" si="578"/>
        <v/>
      </c>
      <c r="AS993" s="35" t="str">
        <f t="shared" si="579"/>
        <v/>
      </c>
      <c r="AT993" s="35" t="str">
        <f t="shared" si="580"/>
        <v/>
      </c>
      <c r="AU993" s="35" t="str">
        <f t="shared" si="581"/>
        <v/>
      </c>
      <c r="AV993" s="35" t="str">
        <f t="shared" si="582"/>
        <v/>
      </c>
      <c r="AW993" s="58" t="str">
        <f t="shared" si="583"/>
        <v/>
      </c>
      <c r="AX993" s="62" t="str">
        <f t="shared" si="584"/>
        <v/>
      </c>
      <c r="AY993" s="62" t="str">
        <f t="shared" si="585"/>
        <v/>
      </c>
      <c r="AZ993" s="62" t="str">
        <f t="shared" si="586"/>
        <v/>
      </c>
      <c r="BA993" s="62" t="str">
        <f t="shared" si="587"/>
        <v/>
      </c>
      <c r="BB993" s="62" t="str">
        <f t="shared" si="588"/>
        <v/>
      </c>
      <c r="BC993" s="62" t="str">
        <f t="shared" si="589"/>
        <v/>
      </c>
      <c r="BD993" s="69" t="str">
        <f t="shared" si="590"/>
        <v/>
      </c>
      <c r="BE993" s="69" t="str">
        <f t="shared" si="591"/>
        <v/>
      </c>
      <c r="BF993" s="69" t="str">
        <f>IF(Z993=Z994,"",SUM(AW$9:AW993)-SUM(BF$9:BF992))</f>
        <v/>
      </c>
      <c r="BG993" s="12">
        <f t="shared" si="556"/>
        <v>985</v>
      </c>
    </row>
    <row r="994" spans="1:59" ht="20.100000000000001" customHeight="1">
      <c r="A994" s="13">
        <f t="shared" ref="A994:A1057" si="592">ROW()-8</f>
        <v>986</v>
      </c>
      <c r="B994" s="153"/>
      <c r="C994" s="33"/>
      <c r="D994" s="33"/>
      <c r="E994" s="154"/>
      <c r="F994" s="155"/>
      <c r="G994" s="156"/>
      <c r="H994" s="19" t="str">
        <f t="shared" si="557"/>
        <v/>
      </c>
      <c r="I994" s="157"/>
      <c r="J994" s="19" t="str">
        <f t="shared" si="558"/>
        <v/>
      </c>
      <c r="K994" s="33"/>
      <c r="L994" s="34"/>
      <c r="M994" s="34"/>
      <c r="N994" s="19" t="str">
        <f t="shared" si="559"/>
        <v/>
      </c>
      <c r="O994" s="157"/>
      <c r="P994" s="19" t="str">
        <f t="shared" si="560"/>
        <v/>
      </c>
      <c r="Q994" s="19" t="str">
        <f t="shared" si="561"/>
        <v/>
      </c>
      <c r="R994" s="22"/>
      <c r="S994" s="33"/>
      <c r="T994" s="35" t="str">
        <f>IF(E994="","",Instructions!$B$5)</f>
        <v/>
      </c>
      <c r="U994" s="75" t="str">
        <f>IF(E994="","",Instructions!$C$5)</f>
        <v/>
      </c>
      <c r="V994" s="87" t="str">
        <f t="shared" si="562"/>
        <v/>
      </c>
      <c r="W994" s="72" t="str">
        <f>IF(E994="","",VLOOKUP(D994,Supervisors!$B$9:$F$32,5,FALSE))</f>
        <v/>
      </c>
      <c r="X994" s="72" t="str">
        <f>IF(E994="","",VLOOKUP(D994,Supervisors!$B$9:$G$32,6,FALSE))</f>
        <v/>
      </c>
      <c r="Y994" s="20" t="str">
        <f t="shared" si="563"/>
        <v/>
      </c>
      <c r="Z994" s="20" t="str">
        <f t="shared" si="564"/>
        <v/>
      </c>
      <c r="AA994" s="20" t="str">
        <f t="shared" si="565"/>
        <v/>
      </c>
      <c r="AB994" s="20" t="str">
        <f t="shared" si="566"/>
        <v/>
      </c>
      <c r="AC994" s="20" t="str">
        <f t="shared" si="567"/>
        <v/>
      </c>
      <c r="AD994" s="20" t="str">
        <f t="shared" si="568"/>
        <v/>
      </c>
      <c r="AE994" s="20" t="str">
        <f>IF(E994="","",SUM( INDEX( $H$9, 1) : H994))</f>
        <v/>
      </c>
      <c r="AF994" s="20" t="str">
        <f t="shared" si="569"/>
        <v/>
      </c>
      <c r="AG994" s="20" t="str">
        <f>IF(E994="","",SUM($AF$9:AF994))</f>
        <v/>
      </c>
      <c r="AH994" s="43" t="str">
        <f t="shared" si="570"/>
        <v/>
      </c>
      <c r="AI994" s="20" t="str">
        <f t="shared" si="571"/>
        <v/>
      </c>
      <c r="AJ994" s="20" t="str">
        <f t="shared" si="572"/>
        <v/>
      </c>
      <c r="AK994" s="20" t="str">
        <f t="shared" si="573"/>
        <v/>
      </c>
      <c r="AL994" s="20" t="str">
        <f>IF(E994="","",SUM( INDEX($I$9, 1) : I994))</f>
        <v/>
      </c>
      <c r="AM994" s="20" t="str">
        <f t="shared" si="574"/>
        <v/>
      </c>
      <c r="AN994" s="20" t="str">
        <f>IF(E994="","",SUM( INDEX($AM$9, 1) : AM994))</f>
        <v/>
      </c>
      <c r="AO994" s="43" t="str">
        <f t="shared" si="575"/>
        <v/>
      </c>
      <c r="AP994" s="43" t="str">
        <f t="shared" si="576"/>
        <v/>
      </c>
      <c r="AQ994" s="35" t="str">
        <f t="shared" si="577"/>
        <v/>
      </c>
      <c r="AR994" s="35" t="str">
        <f t="shared" si="578"/>
        <v/>
      </c>
      <c r="AS994" s="35" t="str">
        <f t="shared" si="579"/>
        <v/>
      </c>
      <c r="AT994" s="35" t="str">
        <f t="shared" si="580"/>
        <v/>
      </c>
      <c r="AU994" s="35" t="str">
        <f t="shared" si="581"/>
        <v/>
      </c>
      <c r="AV994" s="35" t="str">
        <f t="shared" si="582"/>
        <v/>
      </c>
      <c r="AW994" s="58" t="str">
        <f t="shared" si="583"/>
        <v/>
      </c>
      <c r="AX994" s="62" t="str">
        <f t="shared" si="584"/>
        <v/>
      </c>
      <c r="AY994" s="62" t="str">
        <f t="shared" si="585"/>
        <v/>
      </c>
      <c r="AZ994" s="62" t="str">
        <f t="shared" si="586"/>
        <v/>
      </c>
      <c r="BA994" s="62" t="str">
        <f t="shared" si="587"/>
        <v/>
      </c>
      <c r="BB994" s="62" t="str">
        <f t="shared" si="588"/>
        <v/>
      </c>
      <c r="BC994" s="62" t="str">
        <f t="shared" si="589"/>
        <v/>
      </c>
      <c r="BD994" s="69" t="str">
        <f t="shared" si="590"/>
        <v/>
      </c>
      <c r="BE994" s="69" t="str">
        <f t="shared" si="591"/>
        <v/>
      </c>
      <c r="BF994" s="69" t="str">
        <f>IF(Z994=Z995,"",SUM(AW$9:AW994)-SUM(BF$9:BF993))</f>
        <v/>
      </c>
      <c r="BG994" s="12">
        <f t="shared" ref="BG994:BG1057" si="593">ROW()-8</f>
        <v>986</v>
      </c>
    </row>
    <row r="995" spans="1:59" ht="20.100000000000001" customHeight="1">
      <c r="A995" s="13">
        <f t="shared" si="592"/>
        <v>987</v>
      </c>
      <c r="B995" s="153"/>
      <c r="C995" s="33"/>
      <c r="D995" s="33"/>
      <c r="E995" s="154"/>
      <c r="F995" s="155"/>
      <c r="G995" s="156"/>
      <c r="H995" s="19" t="str">
        <f t="shared" si="557"/>
        <v/>
      </c>
      <c r="I995" s="157"/>
      <c r="J995" s="19" t="str">
        <f t="shared" si="558"/>
        <v/>
      </c>
      <c r="K995" s="33"/>
      <c r="L995" s="34"/>
      <c r="M995" s="34"/>
      <c r="N995" s="19" t="str">
        <f t="shared" si="559"/>
        <v/>
      </c>
      <c r="O995" s="157"/>
      <c r="P995" s="19" t="str">
        <f t="shared" si="560"/>
        <v/>
      </c>
      <c r="Q995" s="19" t="str">
        <f t="shared" si="561"/>
        <v/>
      </c>
      <c r="R995" s="22"/>
      <c r="S995" s="33"/>
      <c r="T995" s="35" t="str">
        <f>IF(E995="","",Instructions!$B$5)</f>
        <v/>
      </c>
      <c r="U995" s="75" t="str">
        <f>IF(E995="","",Instructions!$C$5)</f>
        <v/>
      </c>
      <c r="V995" s="87" t="str">
        <f t="shared" si="562"/>
        <v/>
      </c>
      <c r="W995" s="72" t="str">
        <f>IF(E995="","",VLOOKUP(D995,Supervisors!$B$9:$F$32,5,FALSE))</f>
        <v/>
      </c>
      <c r="X995" s="72" t="str">
        <f>IF(E995="","",VLOOKUP(D995,Supervisors!$B$9:$G$32,6,FALSE))</f>
        <v/>
      </c>
      <c r="Y995" s="20" t="str">
        <f t="shared" si="563"/>
        <v/>
      </c>
      <c r="Z995" s="20" t="str">
        <f t="shared" si="564"/>
        <v/>
      </c>
      <c r="AA995" s="20" t="str">
        <f t="shared" si="565"/>
        <v/>
      </c>
      <c r="AB995" s="20" t="str">
        <f t="shared" si="566"/>
        <v/>
      </c>
      <c r="AC995" s="20" t="str">
        <f t="shared" si="567"/>
        <v/>
      </c>
      <c r="AD995" s="20" t="str">
        <f t="shared" si="568"/>
        <v/>
      </c>
      <c r="AE995" s="20" t="str">
        <f>IF(E995="","",SUM( INDEX( $H$9, 1) : H995))</f>
        <v/>
      </c>
      <c r="AF995" s="20" t="str">
        <f t="shared" si="569"/>
        <v/>
      </c>
      <c r="AG995" s="20" t="str">
        <f>IF(E995="","",SUM($AF$9:AF995))</f>
        <v/>
      </c>
      <c r="AH995" s="43" t="str">
        <f t="shared" si="570"/>
        <v/>
      </c>
      <c r="AI995" s="20" t="str">
        <f t="shared" si="571"/>
        <v/>
      </c>
      <c r="AJ995" s="20" t="str">
        <f t="shared" si="572"/>
        <v/>
      </c>
      <c r="AK995" s="20" t="str">
        <f t="shared" si="573"/>
        <v/>
      </c>
      <c r="AL995" s="20" t="str">
        <f>IF(E995="","",SUM( INDEX($I$9, 1) : I995))</f>
        <v/>
      </c>
      <c r="AM995" s="20" t="str">
        <f t="shared" si="574"/>
        <v/>
      </c>
      <c r="AN995" s="20" t="str">
        <f>IF(E995="","",SUM( INDEX($AM$9, 1) : AM995))</f>
        <v/>
      </c>
      <c r="AO995" s="43" t="str">
        <f t="shared" si="575"/>
        <v/>
      </c>
      <c r="AP995" s="43" t="str">
        <f t="shared" si="576"/>
        <v/>
      </c>
      <c r="AQ995" s="35" t="str">
        <f t="shared" si="577"/>
        <v/>
      </c>
      <c r="AR995" s="35" t="str">
        <f t="shared" si="578"/>
        <v/>
      </c>
      <c r="AS995" s="35" t="str">
        <f t="shared" si="579"/>
        <v/>
      </c>
      <c r="AT995" s="35" t="str">
        <f t="shared" si="580"/>
        <v/>
      </c>
      <c r="AU995" s="35" t="str">
        <f t="shared" si="581"/>
        <v/>
      </c>
      <c r="AV995" s="35" t="str">
        <f t="shared" si="582"/>
        <v/>
      </c>
      <c r="AW995" s="58" t="str">
        <f t="shared" si="583"/>
        <v/>
      </c>
      <c r="AX995" s="62" t="str">
        <f t="shared" si="584"/>
        <v/>
      </c>
      <c r="AY995" s="62" t="str">
        <f t="shared" si="585"/>
        <v/>
      </c>
      <c r="AZ995" s="62" t="str">
        <f t="shared" si="586"/>
        <v/>
      </c>
      <c r="BA995" s="62" t="str">
        <f t="shared" si="587"/>
        <v/>
      </c>
      <c r="BB995" s="62" t="str">
        <f t="shared" si="588"/>
        <v/>
      </c>
      <c r="BC995" s="62" t="str">
        <f t="shared" si="589"/>
        <v/>
      </c>
      <c r="BD995" s="69" t="str">
        <f t="shared" si="590"/>
        <v/>
      </c>
      <c r="BE995" s="69" t="str">
        <f t="shared" si="591"/>
        <v/>
      </c>
      <c r="BF995" s="69" t="str">
        <f>IF(Z995=Z996,"",SUM(AW$9:AW995)-SUM(BF$9:BF994))</f>
        <v/>
      </c>
      <c r="BG995" s="12">
        <f t="shared" si="593"/>
        <v>987</v>
      </c>
    </row>
    <row r="996" spans="1:59" ht="20.100000000000001" customHeight="1">
      <c r="A996" s="13">
        <f t="shared" si="592"/>
        <v>988</v>
      </c>
      <c r="B996" s="153"/>
      <c r="C996" s="33"/>
      <c r="D996" s="33"/>
      <c r="E996" s="154"/>
      <c r="F996" s="155"/>
      <c r="G996" s="156"/>
      <c r="H996" s="19" t="str">
        <f t="shared" si="557"/>
        <v/>
      </c>
      <c r="I996" s="157"/>
      <c r="J996" s="19" t="str">
        <f t="shared" si="558"/>
        <v/>
      </c>
      <c r="K996" s="33"/>
      <c r="L996" s="34"/>
      <c r="M996" s="34"/>
      <c r="N996" s="19" t="str">
        <f t="shared" si="559"/>
        <v/>
      </c>
      <c r="O996" s="157"/>
      <c r="P996" s="19" t="str">
        <f t="shared" si="560"/>
        <v/>
      </c>
      <c r="Q996" s="19" t="str">
        <f t="shared" si="561"/>
        <v/>
      </c>
      <c r="R996" s="22"/>
      <c r="S996" s="33"/>
      <c r="T996" s="35" t="str">
        <f>IF(E996="","",Instructions!$B$5)</f>
        <v/>
      </c>
      <c r="U996" s="75" t="str">
        <f>IF(E996="","",Instructions!$C$5)</f>
        <v/>
      </c>
      <c r="V996" s="87" t="str">
        <f t="shared" si="562"/>
        <v/>
      </c>
      <c r="W996" s="72" t="str">
        <f>IF(E996="","",VLOOKUP(D996,Supervisors!$B$9:$F$32,5,FALSE))</f>
        <v/>
      </c>
      <c r="X996" s="72" t="str">
        <f>IF(E996="","",VLOOKUP(D996,Supervisors!$B$9:$G$32,6,FALSE))</f>
        <v/>
      </c>
      <c r="Y996" s="20" t="str">
        <f t="shared" si="563"/>
        <v/>
      </c>
      <c r="Z996" s="20" t="str">
        <f t="shared" si="564"/>
        <v/>
      </c>
      <c r="AA996" s="20" t="str">
        <f t="shared" si="565"/>
        <v/>
      </c>
      <c r="AB996" s="20" t="str">
        <f t="shared" si="566"/>
        <v/>
      </c>
      <c r="AC996" s="20" t="str">
        <f t="shared" si="567"/>
        <v/>
      </c>
      <c r="AD996" s="20" t="str">
        <f t="shared" si="568"/>
        <v/>
      </c>
      <c r="AE996" s="20" t="str">
        <f>IF(E996="","",SUM( INDEX( $H$9, 1) : H996))</f>
        <v/>
      </c>
      <c r="AF996" s="20" t="str">
        <f t="shared" si="569"/>
        <v/>
      </c>
      <c r="AG996" s="20" t="str">
        <f>IF(E996="","",SUM($AF$9:AF996))</f>
        <v/>
      </c>
      <c r="AH996" s="43" t="str">
        <f t="shared" si="570"/>
        <v/>
      </c>
      <c r="AI996" s="20" t="str">
        <f t="shared" si="571"/>
        <v/>
      </c>
      <c r="AJ996" s="20" t="str">
        <f t="shared" si="572"/>
        <v/>
      </c>
      <c r="AK996" s="20" t="str">
        <f t="shared" si="573"/>
        <v/>
      </c>
      <c r="AL996" s="20" t="str">
        <f>IF(E996="","",SUM( INDEX($I$9, 1) : I996))</f>
        <v/>
      </c>
      <c r="AM996" s="20" t="str">
        <f t="shared" si="574"/>
        <v/>
      </c>
      <c r="AN996" s="20" t="str">
        <f>IF(E996="","",SUM( INDEX($AM$9, 1) : AM996))</f>
        <v/>
      </c>
      <c r="AO996" s="43" t="str">
        <f t="shared" si="575"/>
        <v/>
      </c>
      <c r="AP996" s="43" t="str">
        <f t="shared" si="576"/>
        <v/>
      </c>
      <c r="AQ996" s="35" t="str">
        <f t="shared" si="577"/>
        <v/>
      </c>
      <c r="AR996" s="35" t="str">
        <f t="shared" si="578"/>
        <v/>
      </c>
      <c r="AS996" s="35" t="str">
        <f t="shared" si="579"/>
        <v/>
      </c>
      <c r="AT996" s="35" t="str">
        <f t="shared" si="580"/>
        <v/>
      </c>
      <c r="AU996" s="35" t="str">
        <f t="shared" si="581"/>
        <v/>
      </c>
      <c r="AV996" s="35" t="str">
        <f t="shared" si="582"/>
        <v/>
      </c>
      <c r="AW996" s="58" t="str">
        <f t="shared" si="583"/>
        <v/>
      </c>
      <c r="AX996" s="62" t="str">
        <f t="shared" si="584"/>
        <v/>
      </c>
      <c r="AY996" s="62" t="str">
        <f t="shared" si="585"/>
        <v/>
      </c>
      <c r="AZ996" s="62" t="str">
        <f t="shared" si="586"/>
        <v/>
      </c>
      <c r="BA996" s="62" t="str">
        <f t="shared" si="587"/>
        <v/>
      </c>
      <c r="BB996" s="62" t="str">
        <f t="shared" si="588"/>
        <v/>
      </c>
      <c r="BC996" s="62" t="str">
        <f t="shared" si="589"/>
        <v/>
      </c>
      <c r="BD996" s="69" t="str">
        <f t="shared" si="590"/>
        <v/>
      </c>
      <c r="BE996" s="69" t="str">
        <f t="shared" si="591"/>
        <v/>
      </c>
      <c r="BF996" s="69" t="str">
        <f>IF(Z996=Z997,"",SUM(AW$9:AW996)-SUM(BF$9:BF995))</f>
        <v/>
      </c>
      <c r="BG996" s="12">
        <f t="shared" si="593"/>
        <v>988</v>
      </c>
    </row>
    <row r="997" spans="1:59" ht="20.100000000000001" customHeight="1">
      <c r="A997" s="13">
        <f t="shared" si="592"/>
        <v>989</v>
      </c>
      <c r="B997" s="153"/>
      <c r="C997" s="33"/>
      <c r="D997" s="33"/>
      <c r="E997" s="154"/>
      <c r="F997" s="155"/>
      <c r="G997" s="156"/>
      <c r="H997" s="19" t="str">
        <f t="shared" si="557"/>
        <v/>
      </c>
      <c r="I997" s="157"/>
      <c r="J997" s="19" t="str">
        <f t="shared" si="558"/>
        <v/>
      </c>
      <c r="K997" s="33"/>
      <c r="L997" s="34"/>
      <c r="M997" s="34"/>
      <c r="N997" s="19" t="str">
        <f t="shared" si="559"/>
        <v/>
      </c>
      <c r="O997" s="157"/>
      <c r="P997" s="19" t="str">
        <f t="shared" si="560"/>
        <v/>
      </c>
      <c r="Q997" s="19" t="str">
        <f t="shared" si="561"/>
        <v/>
      </c>
      <c r="R997" s="22"/>
      <c r="S997" s="33"/>
      <c r="T997" s="35" t="str">
        <f>IF(E997="","",Instructions!$B$5)</f>
        <v/>
      </c>
      <c r="U997" s="75" t="str">
        <f>IF(E997="","",Instructions!$C$5)</f>
        <v/>
      </c>
      <c r="V997" s="87" t="str">
        <f t="shared" si="562"/>
        <v/>
      </c>
      <c r="W997" s="72" t="str">
        <f>IF(E997="","",VLOOKUP(D997,Supervisors!$B$9:$F$32,5,FALSE))</f>
        <v/>
      </c>
      <c r="X997" s="72" t="str">
        <f>IF(E997="","",VLOOKUP(D997,Supervisors!$B$9:$G$32,6,FALSE))</f>
        <v/>
      </c>
      <c r="Y997" s="20" t="str">
        <f t="shared" si="563"/>
        <v/>
      </c>
      <c r="Z997" s="20" t="str">
        <f t="shared" si="564"/>
        <v/>
      </c>
      <c r="AA997" s="20" t="str">
        <f t="shared" si="565"/>
        <v/>
      </c>
      <c r="AB997" s="20" t="str">
        <f t="shared" si="566"/>
        <v/>
      </c>
      <c r="AC997" s="20" t="str">
        <f t="shared" si="567"/>
        <v/>
      </c>
      <c r="AD997" s="20" t="str">
        <f t="shared" si="568"/>
        <v/>
      </c>
      <c r="AE997" s="20" t="str">
        <f>IF(E997="","",SUM( INDEX( $H$9, 1) : H997))</f>
        <v/>
      </c>
      <c r="AF997" s="20" t="str">
        <f t="shared" si="569"/>
        <v/>
      </c>
      <c r="AG997" s="20" t="str">
        <f>IF(E997="","",SUM($AF$9:AF997))</f>
        <v/>
      </c>
      <c r="AH997" s="43" t="str">
        <f t="shared" si="570"/>
        <v/>
      </c>
      <c r="AI997" s="20" t="str">
        <f t="shared" si="571"/>
        <v/>
      </c>
      <c r="AJ997" s="20" t="str">
        <f t="shared" si="572"/>
        <v/>
      </c>
      <c r="AK997" s="20" t="str">
        <f t="shared" si="573"/>
        <v/>
      </c>
      <c r="AL997" s="20" t="str">
        <f>IF(E997="","",SUM( INDEX($I$9, 1) : I997))</f>
        <v/>
      </c>
      <c r="AM997" s="20" t="str">
        <f t="shared" si="574"/>
        <v/>
      </c>
      <c r="AN997" s="20" t="str">
        <f>IF(E997="","",SUM( INDEX($AM$9, 1) : AM997))</f>
        <v/>
      </c>
      <c r="AO997" s="43" t="str">
        <f t="shared" si="575"/>
        <v/>
      </c>
      <c r="AP997" s="43" t="str">
        <f t="shared" si="576"/>
        <v/>
      </c>
      <c r="AQ997" s="35" t="str">
        <f t="shared" si="577"/>
        <v/>
      </c>
      <c r="AR997" s="35" t="str">
        <f t="shared" si="578"/>
        <v/>
      </c>
      <c r="AS997" s="35" t="str">
        <f t="shared" si="579"/>
        <v/>
      </c>
      <c r="AT997" s="35" t="str">
        <f t="shared" si="580"/>
        <v/>
      </c>
      <c r="AU997" s="35" t="str">
        <f t="shared" si="581"/>
        <v/>
      </c>
      <c r="AV997" s="35" t="str">
        <f t="shared" si="582"/>
        <v/>
      </c>
      <c r="AW997" s="58" t="str">
        <f t="shared" si="583"/>
        <v/>
      </c>
      <c r="AX997" s="62" t="str">
        <f t="shared" si="584"/>
        <v/>
      </c>
      <c r="AY997" s="62" t="str">
        <f t="shared" si="585"/>
        <v/>
      </c>
      <c r="AZ997" s="62" t="str">
        <f t="shared" si="586"/>
        <v/>
      </c>
      <c r="BA997" s="62" t="str">
        <f t="shared" si="587"/>
        <v/>
      </c>
      <c r="BB997" s="62" t="str">
        <f t="shared" si="588"/>
        <v/>
      </c>
      <c r="BC997" s="62" t="str">
        <f t="shared" si="589"/>
        <v/>
      </c>
      <c r="BD997" s="69" t="str">
        <f t="shared" si="590"/>
        <v/>
      </c>
      <c r="BE997" s="69" t="str">
        <f t="shared" si="591"/>
        <v/>
      </c>
      <c r="BF997" s="69" t="str">
        <f>IF(Z997=Z998,"",SUM(AW$9:AW997)-SUM(BF$9:BF996))</f>
        <v/>
      </c>
      <c r="BG997" s="12">
        <f t="shared" si="593"/>
        <v>989</v>
      </c>
    </row>
    <row r="998" spans="1:59" ht="20.100000000000001" customHeight="1">
      <c r="A998" s="13">
        <f t="shared" si="592"/>
        <v>990</v>
      </c>
      <c r="B998" s="153"/>
      <c r="C998" s="33"/>
      <c r="D998" s="33"/>
      <c r="E998" s="154"/>
      <c r="F998" s="155"/>
      <c r="G998" s="156"/>
      <c r="H998" s="19" t="str">
        <f t="shared" si="557"/>
        <v/>
      </c>
      <c r="I998" s="157"/>
      <c r="J998" s="19" t="str">
        <f t="shared" si="558"/>
        <v/>
      </c>
      <c r="K998" s="33"/>
      <c r="L998" s="34"/>
      <c r="M998" s="34"/>
      <c r="N998" s="19" t="str">
        <f t="shared" si="559"/>
        <v/>
      </c>
      <c r="O998" s="157"/>
      <c r="P998" s="19" t="str">
        <f t="shared" si="560"/>
        <v/>
      </c>
      <c r="Q998" s="19" t="str">
        <f t="shared" si="561"/>
        <v/>
      </c>
      <c r="R998" s="22"/>
      <c r="S998" s="33"/>
      <c r="T998" s="35" t="str">
        <f>IF(E998="","",Instructions!$B$5)</f>
        <v/>
      </c>
      <c r="U998" s="75" t="str">
        <f>IF(E998="","",Instructions!$C$5)</f>
        <v/>
      </c>
      <c r="V998" s="87" t="str">
        <f t="shared" si="562"/>
        <v/>
      </c>
      <c r="W998" s="72" t="str">
        <f>IF(E998="","",VLOOKUP(D998,Supervisors!$B$9:$F$32,5,FALSE))</f>
        <v/>
      </c>
      <c r="X998" s="72" t="str">
        <f>IF(E998="","",VLOOKUP(D998,Supervisors!$B$9:$G$32,6,FALSE))</f>
        <v/>
      </c>
      <c r="Y998" s="20" t="str">
        <f t="shared" si="563"/>
        <v/>
      </c>
      <c r="Z998" s="20" t="str">
        <f t="shared" si="564"/>
        <v/>
      </c>
      <c r="AA998" s="20" t="str">
        <f t="shared" si="565"/>
        <v/>
      </c>
      <c r="AB998" s="20" t="str">
        <f t="shared" si="566"/>
        <v/>
      </c>
      <c r="AC998" s="20" t="str">
        <f t="shared" si="567"/>
        <v/>
      </c>
      <c r="AD998" s="20" t="str">
        <f t="shared" si="568"/>
        <v/>
      </c>
      <c r="AE998" s="20" t="str">
        <f>IF(E998="","",SUM( INDEX( $H$9, 1) : H998))</f>
        <v/>
      </c>
      <c r="AF998" s="20" t="str">
        <f t="shared" si="569"/>
        <v/>
      </c>
      <c r="AG998" s="20" t="str">
        <f>IF(E998="","",SUM($AF$9:AF998))</f>
        <v/>
      </c>
      <c r="AH998" s="43" t="str">
        <f t="shared" si="570"/>
        <v/>
      </c>
      <c r="AI998" s="20" t="str">
        <f t="shared" si="571"/>
        <v/>
      </c>
      <c r="AJ998" s="20" t="str">
        <f t="shared" si="572"/>
        <v/>
      </c>
      <c r="AK998" s="20" t="str">
        <f t="shared" si="573"/>
        <v/>
      </c>
      <c r="AL998" s="20" t="str">
        <f>IF(E998="","",SUM( INDEX($I$9, 1) : I998))</f>
        <v/>
      </c>
      <c r="AM998" s="20" t="str">
        <f t="shared" si="574"/>
        <v/>
      </c>
      <c r="AN998" s="20" t="str">
        <f>IF(E998="","",SUM( INDEX($AM$9, 1) : AM998))</f>
        <v/>
      </c>
      <c r="AO998" s="43" t="str">
        <f t="shared" si="575"/>
        <v/>
      </c>
      <c r="AP998" s="43" t="str">
        <f t="shared" si="576"/>
        <v/>
      </c>
      <c r="AQ998" s="35" t="str">
        <f t="shared" si="577"/>
        <v/>
      </c>
      <c r="AR998" s="35" t="str">
        <f t="shared" si="578"/>
        <v/>
      </c>
      <c r="AS998" s="35" t="str">
        <f t="shared" si="579"/>
        <v/>
      </c>
      <c r="AT998" s="35" t="str">
        <f t="shared" si="580"/>
        <v/>
      </c>
      <c r="AU998" s="35" t="str">
        <f t="shared" si="581"/>
        <v/>
      </c>
      <c r="AV998" s="35" t="str">
        <f t="shared" si="582"/>
        <v/>
      </c>
      <c r="AW998" s="58" t="str">
        <f t="shared" si="583"/>
        <v/>
      </c>
      <c r="AX998" s="62" t="str">
        <f t="shared" si="584"/>
        <v/>
      </c>
      <c r="AY998" s="62" t="str">
        <f t="shared" si="585"/>
        <v/>
      </c>
      <c r="AZ998" s="62" t="str">
        <f t="shared" si="586"/>
        <v/>
      </c>
      <c r="BA998" s="62" t="str">
        <f t="shared" si="587"/>
        <v/>
      </c>
      <c r="BB998" s="62" t="str">
        <f t="shared" si="588"/>
        <v/>
      </c>
      <c r="BC998" s="62" t="str">
        <f t="shared" si="589"/>
        <v/>
      </c>
      <c r="BD998" s="69" t="str">
        <f t="shared" si="590"/>
        <v/>
      </c>
      <c r="BE998" s="69" t="str">
        <f t="shared" si="591"/>
        <v/>
      </c>
      <c r="BF998" s="69" t="str">
        <f>IF(Z998=Z999,"",SUM(AW$9:AW998)-SUM(BF$9:BF997))</f>
        <v/>
      </c>
      <c r="BG998" s="12">
        <f t="shared" si="593"/>
        <v>990</v>
      </c>
    </row>
    <row r="999" spans="1:59" ht="20.100000000000001" customHeight="1">
      <c r="A999" s="13">
        <f t="shared" si="592"/>
        <v>991</v>
      </c>
      <c r="B999" s="153"/>
      <c r="C999" s="33"/>
      <c r="D999" s="33"/>
      <c r="E999" s="154"/>
      <c r="F999" s="155"/>
      <c r="G999" s="156"/>
      <c r="H999" s="19" t="str">
        <f t="shared" si="557"/>
        <v/>
      </c>
      <c r="I999" s="157"/>
      <c r="J999" s="19" t="str">
        <f t="shared" si="558"/>
        <v/>
      </c>
      <c r="K999" s="33"/>
      <c r="L999" s="34"/>
      <c r="M999" s="34"/>
      <c r="N999" s="19" t="str">
        <f t="shared" si="559"/>
        <v/>
      </c>
      <c r="O999" s="157"/>
      <c r="P999" s="19" t="str">
        <f t="shared" si="560"/>
        <v/>
      </c>
      <c r="Q999" s="19" t="str">
        <f t="shared" si="561"/>
        <v/>
      </c>
      <c r="R999" s="22"/>
      <c r="S999" s="33"/>
      <c r="T999" s="35" t="str">
        <f>IF(E999="","",Instructions!$B$5)</f>
        <v/>
      </c>
      <c r="U999" s="75" t="str">
        <f>IF(E999="","",Instructions!$C$5)</f>
        <v/>
      </c>
      <c r="V999" s="87" t="str">
        <f t="shared" si="562"/>
        <v/>
      </c>
      <c r="W999" s="72" t="str">
        <f>IF(E999="","",VLOOKUP(D999,Supervisors!$B$9:$F$32,5,FALSE))</f>
        <v/>
      </c>
      <c r="X999" s="72" t="str">
        <f>IF(E999="","",VLOOKUP(D999,Supervisors!$B$9:$G$32,6,FALSE))</f>
        <v/>
      </c>
      <c r="Y999" s="20" t="str">
        <f t="shared" si="563"/>
        <v/>
      </c>
      <c r="Z999" s="20" t="str">
        <f t="shared" si="564"/>
        <v/>
      </c>
      <c r="AA999" s="20" t="str">
        <f t="shared" si="565"/>
        <v/>
      </c>
      <c r="AB999" s="20" t="str">
        <f t="shared" si="566"/>
        <v/>
      </c>
      <c r="AC999" s="20" t="str">
        <f t="shared" si="567"/>
        <v/>
      </c>
      <c r="AD999" s="20" t="str">
        <f t="shared" si="568"/>
        <v/>
      </c>
      <c r="AE999" s="20" t="str">
        <f>IF(E999="","",SUM( INDEX( $H$9, 1) : H999))</f>
        <v/>
      </c>
      <c r="AF999" s="20" t="str">
        <f t="shared" si="569"/>
        <v/>
      </c>
      <c r="AG999" s="20" t="str">
        <f>IF(E999="","",SUM($AF$9:AF999))</f>
        <v/>
      </c>
      <c r="AH999" s="43" t="str">
        <f t="shared" si="570"/>
        <v/>
      </c>
      <c r="AI999" s="20" t="str">
        <f t="shared" si="571"/>
        <v/>
      </c>
      <c r="AJ999" s="20" t="str">
        <f t="shared" si="572"/>
        <v/>
      </c>
      <c r="AK999" s="20" t="str">
        <f t="shared" si="573"/>
        <v/>
      </c>
      <c r="AL999" s="20" t="str">
        <f>IF(E999="","",SUM( INDEX($I$9, 1) : I999))</f>
        <v/>
      </c>
      <c r="AM999" s="20" t="str">
        <f t="shared" si="574"/>
        <v/>
      </c>
      <c r="AN999" s="20" t="str">
        <f>IF(E999="","",SUM( INDEX($AM$9, 1) : AM999))</f>
        <v/>
      </c>
      <c r="AO999" s="43" t="str">
        <f t="shared" si="575"/>
        <v/>
      </c>
      <c r="AP999" s="43" t="str">
        <f t="shared" si="576"/>
        <v/>
      </c>
      <c r="AQ999" s="35" t="str">
        <f t="shared" si="577"/>
        <v/>
      </c>
      <c r="AR999" s="35" t="str">
        <f t="shared" si="578"/>
        <v/>
      </c>
      <c r="AS999" s="35" t="str">
        <f t="shared" si="579"/>
        <v/>
      </c>
      <c r="AT999" s="35" t="str">
        <f t="shared" si="580"/>
        <v/>
      </c>
      <c r="AU999" s="35" t="str">
        <f t="shared" si="581"/>
        <v/>
      </c>
      <c r="AV999" s="35" t="str">
        <f t="shared" si="582"/>
        <v/>
      </c>
      <c r="AW999" s="58" t="str">
        <f t="shared" si="583"/>
        <v/>
      </c>
      <c r="AX999" s="62" t="str">
        <f t="shared" si="584"/>
        <v/>
      </c>
      <c r="AY999" s="62" t="str">
        <f t="shared" si="585"/>
        <v/>
      </c>
      <c r="AZ999" s="62" t="str">
        <f t="shared" si="586"/>
        <v/>
      </c>
      <c r="BA999" s="62" t="str">
        <f t="shared" si="587"/>
        <v/>
      </c>
      <c r="BB999" s="62" t="str">
        <f t="shared" si="588"/>
        <v/>
      </c>
      <c r="BC999" s="62" t="str">
        <f t="shared" si="589"/>
        <v/>
      </c>
      <c r="BD999" s="69" t="str">
        <f t="shared" si="590"/>
        <v/>
      </c>
      <c r="BE999" s="69" t="str">
        <f t="shared" si="591"/>
        <v/>
      </c>
      <c r="BF999" s="69" t="str">
        <f>IF(Z999=Z1000,"",SUM(AW$9:AW999)-SUM(BF$9:BF998))</f>
        <v/>
      </c>
      <c r="BG999" s="12">
        <f t="shared" si="593"/>
        <v>991</v>
      </c>
    </row>
    <row r="1000" spans="1:59" ht="20.100000000000001" customHeight="1">
      <c r="A1000" s="13">
        <f t="shared" si="592"/>
        <v>992</v>
      </c>
      <c r="B1000" s="153"/>
      <c r="C1000" s="33"/>
      <c r="D1000" s="33"/>
      <c r="E1000" s="154"/>
      <c r="F1000" s="155"/>
      <c r="G1000" s="156"/>
      <c r="H1000" s="19" t="str">
        <f t="shared" si="557"/>
        <v/>
      </c>
      <c r="I1000" s="157"/>
      <c r="J1000" s="19" t="str">
        <f t="shared" si="558"/>
        <v/>
      </c>
      <c r="K1000" s="33"/>
      <c r="L1000" s="34"/>
      <c r="M1000" s="34"/>
      <c r="N1000" s="19" t="str">
        <f t="shared" si="559"/>
        <v/>
      </c>
      <c r="O1000" s="157"/>
      <c r="P1000" s="19" t="str">
        <f t="shared" si="560"/>
        <v/>
      </c>
      <c r="Q1000" s="19" t="str">
        <f t="shared" si="561"/>
        <v/>
      </c>
      <c r="R1000" s="22"/>
      <c r="S1000" s="33"/>
      <c r="T1000" s="35" t="str">
        <f>IF(E1000="","",Instructions!$B$5)</f>
        <v/>
      </c>
      <c r="U1000" s="75" t="str">
        <f>IF(E1000="","",Instructions!$C$5)</f>
        <v/>
      </c>
      <c r="V1000" s="87" t="str">
        <f t="shared" si="562"/>
        <v/>
      </c>
      <c r="W1000" s="72" t="str">
        <f>IF(E1000="","",VLOOKUP(D1000,Supervisors!$B$9:$F$32,5,FALSE))</f>
        <v/>
      </c>
      <c r="X1000" s="72" t="str">
        <f>IF(E1000="","",VLOOKUP(D1000,Supervisors!$B$9:$G$32,6,FALSE))</f>
        <v/>
      </c>
      <c r="Y1000" s="20" t="str">
        <f t="shared" si="563"/>
        <v/>
      </c>
      <c r="Z1000" s="20" t="str">
        <f t="shared" si="564"/>
        <v/>
      </c>
      <c r="AA1000" s="20" t="str">
        <f t="shared" si="565"/>
        <v/>
      </c>
      <c r="AB1000" s="20" t="str">
        <f t="shared" si="566"/>
        <v/>
      </c>
      <c r="AC1000" s="20" t="str">
        <f t="shared" si="567"/>
        <v/>
      </c>
      <c r="AD1000" s="20" t="str">
        <f t="shared" si="568"/>
        <v/>
      </c>
      <c r="AE1000" s="20" t="str">
        <f>IF(E1000="","",SUM( INDEX( $H$9, 1) : H1000))</f>
        <v/>
      </c>
      <c r="AF1000" s="20" t="str">
        <f t="shared" si="569"/>
        <v/>
      </c>
      <c r="AG1000" s="20" t="str">
        <f>IF(E1000="","",SUM($AF$9:AF1000))</f>
        <v/>
      </c>
      <c r="AH1000" s="43" t="str">
        <f t="shared" si="570"/>
        <v/>
      </c>
      <c r="AI1000" s="20" t="str">
        <f t="shared" si="571"/>
        <v/>
      </c>
      <c r="AJ1000" s="20" t="str">
        <f t="shared" si="572"/>
        <v/>
      </c>
      <c r="AK1000" s="20" t="str">
        <f t="shared" si="573"/>
        <v/>
      </c>
      <c r="AL1000" s="20" t="str">
        <f>IF(E1000="","",SUM( INDEX($I$9, 1) : I1000))</f>
        <v/>
      </c>
      <c r="AM1000" s="20" t="str">
        <f t="shared" si="574"/>
        <v/>
      </c>
      <c r="AN1000" s="20" t="str">
        <f>IF(E1000="","",SUM( INDEX($AM$9, 1) : AM1000))</f>
        <v/>
      </c>
      <c r="AO1000" s="43" t="str">
        <f t="shared" si="575"/>
        <v/>
      </c>
      <c r="AP1000" s="43" t="str">
        <f t="shared" si="576"/>
        <v/>
      </c>
      <c r="AQ1000" s="35" t="str">
        <f t="shared" si="577"/>
        <v/>
      </c>
      <c r="AR1000" s="35" t="str">
        <f t="shared" si="578"/>
        <v/>
      </c>
      <c r="AS1000" s="35" t="str">
        <f t="shared" si="579"/>
        <v/>
      </c>
      <c r="AT1000" s="35" t="str">
        <f t="shared" si="580"/>
        <v/>
      </c>
      <c r="AU1000" s="35" t="str">
        <f t="shared" si="581"/>
        <v/>
      </c>
      <c r="AV1000" s="35" t="str">
        <f t="shared" si="582"/>
        <v/>
      </c>
      <c r="AW1000" s="58" t="str">
        <f t="shared" si="583"/>
        <v/>
      </c>
      <c r="AX1000" s="62" t="str">
        <f t="shared" si="584"/>
        <v/>
      </c>
      <c r="AY1000" s="62" t="str">
        <f t="shared" si="585"/>
        <v/>
      </c>
      <c r="AZ1000" s="62" t="str">
        <f t="shared" si="586"/>
        <v/>
      </c>
      <c r="BA1000" s="62" t="str">
        <f t="shared" si="587"/>
        <v/>
      </c>
      <c r="BB1000" s="62" t="str">
        <f t="shared" si="588"/>
        <v/>
      </c>
      <c r="BC1000" s="62" t="str">
        <f t="shared" si="589"/>
        <v/>
      </c>
      <c r="BD1000" s="69" t="str">
        <f t="shared" si="590"/>
        <v/>
      </c>
      <c r="BE1000" s="69" t="str">
        <f t="shared" si="591"/>
        <v/>
      </c>
      <c r="BF1000" s="69" t="str">
        <f>IF(Z1000=Z1001,"",SUM(AW$9:AW1000)-SUM(BF$9:BF999))</f>
        <v/>
      </c>
      <c r="BG1000" s="12">
        <f t="shared" si="593"/>
        <v>992</v>
      </c>
    </row>
    <row r="1001" spans="1:59" ht="20.100000000000001" customHeight="1">
      <c r="A1001" s="13">
        <f t="shared" si="592"/>
        <v>993</v>
      </c>
      <c r="B1001" s="153"/>
      <c r="C1001" s="33"/>
      <c r="D1001" s="33"/>
      <c r="E1001" s="154"/>
      <c r="F1001" s="155"/>
      <c r="G1001" s="156"/>
      <c r="H1001" s="19" t="str">
        <f t="shared" si="557"/>
        <v/>
      </c>
      <c r="I1001" s="157"/>
      <c r="J1001" s="19" t="str">
        <f t="shared" si="558"/>
        <v/>
      </c>
      <c r="K1001" s="33"/>
      <c r="L1001" s="34"/>
      <c r="M1001" s="34"/>
      <c r="N1001" s="19" t="str">
        <f t="shared" si="559"/>
        <v/>
      </c>
      <c r="O1001" s="157"/>
      <c r="P1001" s="19" t="str">
        <f t="shared" si="560"/>
        <v/>
      </c>
      <c r="Q1001" s="19" t="str">
        <f t="shared" si="561"/>
        <v/>
      </c>
      <c r="R1001" s="22"/>
      <c r="S1001" s="33"/>
      <c r="T1001" s="35" t="str">
        <f>IF(E1001="","",Instructions!$B$5)</f>
        <v/>
      </c>
      <c r="U1001" s="75" t="str">
        <f>IF(E1001="","",Instructions!$C$5)</f>
        <v/>
      </c>
      <c r="V1001" s="87" t="str">
        <f t="shared" si="562"/>
        <v/>
      </c>
      <c r="W1001" s="72" t="str">
        <f>IF(E1001="","",VLOOKUP(D1001,Supervisors!$B$9:$F$32,5,FALSE))</f>
        <v/>
      </c>
      <c r="X1001" s="72" t="str">
        <f>IF(E1001="","",VLOOKUP(D1001,Supervisors!$B$9:$G$32,6,FALSE))</f>
        <v/>
      </c>
      <c r="Y1001" s="20" t="str">
        <f t="shared" si="563"/>
        <v/>
      </c>
      <c r="Z1001" s="20" t="str">
        <f t="shared" si="564"/>
        <v/>
      </c>
      <c r="AA1001" s="20" t="str">
        <f t="shared" si="565"/>
        <v/>
      </c>
      <c r="AB1001" s="20" t="str">
        <f t="shared" si="566"/>
        <v/>
      </c>
      <c r="AC1001" s="20" t="str">
        <f t="shared" si="567"/>
        <v/>
      </c>
      <c r="AD1001" s="20" t="str">
        <f t="shared" si="568"/>
        <v/>
      </c>
      <c r="AE1001" s="20" t="str">
        <f>IF(E1001="","",SUM( INDEX( $H$9, 1) : H1001))</f>
        <v/>
      </c>
      <c r="AF1001" s="20" t="str">
        <f t="shared" si="569"/>
        <v/>
      </c>
      <c r="AG1001" s="20" t="str">
        <f>IF(E1001="","",SUM($AF$9:AF1001))</f>
        <v/>
      </c>
      <c r="AH1001" s="43" t="str">
        <f t="shared" si="570"/>
        <v/>
      </c>
      <c r="AI1001" s="20" t="str">
        <f t="shared" si="571"/>
        <v/>
      </c>
      <c r="AJ1001" s="20" t="str">
        <f t="shared" si="572"/>
        <v/>
      </c>
      <c r="AK1001" s="20" t="str">
        <f t="shared" si="573"/>
        <v/>
      </c>
      <c r="AL1001" s="20" t="str">
        <f>IF(E1001="","",SUM( INDEX($I$9, 1) : I1001))</f>
        <v/>
      </c>
      <c r="AM1001" s="20" t="str">
        <f t="shared" si="574"/>
        <v/>
      </c>
      <c r="AN1001" s="20" t="str">
        <f>IF(E1001="","",SUM( INDEX($AM$9, 1) : AM1001))</f>
        <v/>
      </c>
      <c r="AO1001" s="43" t="str">
        <f t="shared" si="575"/>
        <v/>
      </c>
      <c r="AP1001" s="43" t="str">
        <f t="shared" si="576"/>
        <v/>
      </c>
      <c r="AQ1001" s="35" t="str">
        <f t="shared" si="577"/>
        <v/>
      </c>
      <c r="AR1001" s="35" t="str">
        <f t="shared" si="578"/>
        <v/>
      </c>
      <c r="AS1001" s="35" t="str">
        <f t="shared" si="579"/>
        <v/>
      </c>
      <c r="AT1001" s="35" t="str">
        <f t="shared" si="580"/>
        <v/>
      </c>
      <c r="AU1001" s="35" t="str">
        <f t="shared" si="581"/>
        <v/>
      </c>
      <c r="AV1001" s="35" t="str">
        <f t="shared" si="582"/>
        <v/>
      </c>
      <c r="AW1001" s="58" t="str">
        <f t="shared" si="583"/>
        <v/>
      </c>
      <c r="AX1001" s="62" t="str">
        <f t="shared" si="584"/>
        <v/>
      </c>
      <c r="AY1001" s="62" t="str">
        <f t="shared" si="585"/>
        <v/>
      </c>
      <c r="AZ1001" s="62" t="str">
        <f t="shared" si="586"/>
        <v/>
      </c>
      <c r="BA1001" s="62" t="str">
        <f t="shared" si="587"/>
        <v/>
      </c>
      <c r="BB1001" s="62" t="str">
        <f t="shared" si="588"/>
        <v/>
      </c>
      <c r="BC1001" s="62" t="str">
        <f t="shared" si="589"/>
        <v/>
      </c>
      <c r="BD1001" s="69" t="str">
        <f t="shared" si="590"/>
        <v/>
      </c>
      <c r="BE1001" s="69" t="str">
        <f t="shared" si="591"/>
        <v/>
      </c>
      <c r="BF1001" s="69" t="str">
        <f>IF(Z1001=Z1002,"",SUM(AW$9:AW1001)-SUM(BF$9:BF1000))</f>
        <v/>
      </c>
      <c r="BG1001" s="12">
        <f t="shared" si="593"/>
        <v>993</v>
      </c>
    </row>
    <row r="1002" spans="1:59" ht="20.100000000000001" customHeight="1">
      <c r="A1002" s="13">
        <f t="shared" si="592"/>
        <v>994</v>
      </c>
      <c r="B1002" s="153"/>
      <c r="C1002" s="33"/>
      <c r="D1002" s="33"/>
      <c r="E1002" s="154"/>
      <c r="F1002" s="155"/>
      <c r="G1002" s="156"/>
      <c r="H1002" s="19" t="str">
        <f t="shared" si="557"/>
        <v/>
      </c>
      <c r="I1002" s="157"/>
      <c r="J1002" s="19" t="str">
        <f t="shared" si="558"/>
        <v/>
      </c>
      <c r="K1002" s="33"/>
      <c r="L1002" s="34"/>
      <c r="M1002" s="34"/>
      <c r="N1002" s="19" t="str">
        <f t="shared" si="559"/>
        <v/>
      </c>
      <c r="O1002" s="157"/>
      <c r="P1002" s="19" t="str">
        <f t="shared" si="560"/>
        <v/>
      </c>
      <c r="Q1002" s="19" t="str">
        <f t="shared" si="561"/>
        <v/>
      </c>
      <c r="R1002" s="22"/>
      <c r="S1002" s="33"/>
      <c r="T1002" s="35" t="str">
        <f>IF(E1002="","",Instructions!$B$5)</f>
        <v/>
      </c>
      <c r="U1002" s="75" t="str">
        <f>IF(E1002="","",Instructions!$C$5)</f>
        <v/>
      </c>
      <c r="V1002" s="87" t="str">
        <f t="shared" si="562"/>
        <v/>
      </c>
      <c r="W1002" s="72" t="str">
        <f>IF(E1002="","",VLOOKUP(D1002,Supervisors!$B$9:$F$32,5,FALSE))</f>
        <v/>
      </c>
      <c r="X1002" s="72" t="str">
        <f>IF(E1002="","",VLOOKUP(D1002,Supervisors!$B$9:$G$32,6,FALSE))</f>
        <v/>
      </c>
      <c r="Y1002" s="20" t="str">
        <f t="shared" si="563"/>
        <v/>
      </c>
      <c r="Z1002" s="20" t="str">
        <f t="shared" si="564"/>
        <v/>
      </c>
      <c r="AA1002" s="20" t="str">
        <f t="shared" si="565"/>
        <v/>
      </c>
      <c r="AB1002" s="20" t="str">
        <f t="shared" si="566"/>
        <v/>
      </c>
      <c r="AC1002" s="20" t="str">
        <f t="shared" si="567"/>
        <v/>
      </c>
      <c r="AD1002" s="20" t="str">
        <f t="shared" si="568"/>
        <v/>
      </c>
      <c r="AE1002" s="20" t="str">
        <f>IF(E1002="","",SUM( INDEX( $H$9, 1) : H1002))</f>
        <v/>
      </c>
      <c r="AF1002" s="20" t="str">
        <f t="shared" si="569"/>
        <v/>
      </c>
      <c r="AG1002" s="20" t="str">
        <f>IF(E1002="","",SUM($AF$9:AF1002))</f>
        <v/>
      </c>
      <c r="AH1002" s="43" t="str">
        <f t="shared" si="570"/>
        <v/>
      </c>
      <c r="AI1002" s="20" t="str">
        <f t="shared" si="571"/>
        <v/>
      </c>
      <c r="AJ1002" s="20" t="str">
        <f t="shared" si="572"/>
        <v/>
      </c>
      <c r="AK1002" s="20" t="str">
        <f t="shared" si="573"/>
        <v/>
      </c>
      <c r="AL1002" s="20" t="str">
        <f>IF(E1002="","",SUM( INDEX($I$9, 1) : I1002))</f>
        <v/>
      </c>
      <c r="AM1002" s="20" t="str">
        <f t="shared" si="574"/>
        <v/>
      </c>
      <c r="AN1002" s="20" t="str">
        <f>IF(E1002="","",SUM( INDEX($AM$9, 1) : AM1002))</f>
        <v/>
      </c>
      <c r="AO1002" s="43" t="str">
        <f t="shared" si="575"/>
        <v/>
      </c>
      <c r="AP1002" s="43" t="str">
        <f t="shared" si="576"/>
        <v/>
      </c>
      <c r="AQ1002" s="35" t="str">
        <f t="shared" si="577"/>
        <v/>
      </c>
      <c r="AR1002" s="35" t="str">
        <f t="shared" si="578"/>
        <v/>
      </c>
      <c r="AS1002" s="35" t="str">
        <f t="shared" si="579"/>
        <v/>
      </c>
      <c r="AT1002" s="35" t="str">
        <f t="shared" si="580"/>
        <v/>
      </c>
      <c r="AU1002" s="35" t="str">
        <f t="shared" si="581"/>
        <v/>
      </c>
      <c r="AV1002" s="35" t="str">
        <f t="shared" si="582"/>
        <v/>
      </c>
      <c r="AW1002" s="58" t="str">
        <f t="shared" si="583"/>
        <v/>
      </c>
      <c r="AX1002" s="62" t="str">
        <f t="shared" si="584"/>
        <v/>
      </c>
      <c r="AY1002" s="62" t="str">
        <f t="shared" si="585"/>
        <v/>
      </c>
      <c r="AZ1002" s="62" t="str">
        <f t="shared" si="586"/>
        <v/>
      </c>
      <c r="BA1002" s="62" t="str">
        <f t="shared" si="587"/>
        <v/>
      </c>
      <c r="BB1002" s="62" t="str">
        <f t="shared" si="588"/>
        <v/>
      </c>
      <c r="BC1002" s="62" t="str">
        <f t="shared" si="589"/>
        <v/>
      </c>
      <c r="BD1002" s="69" t="str">
        <f t="shared" si="590"/>
        <v/>
      </c>
      <c r="BE1002" s="69" t="str">
        <f t="shared" si="591"/>
        <v/>
      </c>
      <c r="BF1002" s="69" t="str">
        <f>IF(Z1002=Z1003,"",SUM(AW$9:AW1002)-SUM(BF$9:BF1001))</f>
        <v/>
      </c>
      <c r="BG1002" s="12">
        <f t="shared" si="593"/>
        <v>994</v>
      </c>
    </row>
    <row r="1003" spans="1:59" ht="20.100000000000001" customHeight="1">
      <c r="A1003" s="13">
        <f t="shared" si="592"/>
        <v>995</v>
      </c>
      <c r="B1003" s="153"/>
      <c r="C1003" s="33"/>
      <c r="D1003" s="33"/>
      <c r="E1003" s="154"/>
      <c r="F1003" s="155"/>
      <c r="G1003" s="156"/>
      <c r="H1003" s="19" t="str">
        <f t="shared" si="557"/>
        <v/>
      </c>
      <c r="I1003" s="157"/>
      <c r="J1003" s="19" t="str">
        <f t="shared" si="558"/>
        <v/>
      </c>
      <c r="K1003" s="33"/>
      <c r="L1003" s="34"/>
      <c r="M1003" s="34"/>
      <c r="N1003" s="19" t="str">
        <f t="shared" si="559"/>
        <v/>
      </c>
      <c r="O1003" s="157"/>
      <c r="P1003" s="19" t="str">
        <f t="shared" si="560"/>
        <v/>
      </c>
      <c r="Q1003" s="19" t="str">
        <f t="shared" si="561"/>
        <v/>
      </c>
      <c r="R1003" s="22"/>
      <c r="S1003" s="33"/>
      <c r="T1003" s="35" t="str">
        <f>IF(E1003="","",Instructions!$B$5)</f>
        <v/>
      </c>
      <c r="U1003" s="75" t="str">
        <f>IF(E1003="","",Instructions!$C$5)</f>
        <v/>
      </c>
      <c r="V1003" s="87" t="str">
        <f t="shared" si="562"/>
        <v/>
      </c>
      <c r="W1003" s="72" t="str">
        <f>IF(E1003="","",VLOOKUP(D1003,Supervisors!$B$9:$F$32,5,FALSE))</f>
        <v/>
      </c>
      <c r="X1003" s="72" t="str">
        <f>IF(E1003="","",VLOOKUP(D1003,Supervisors!$B$9:$G$32,6,FALSE))</f>
        <v/>
      </c>
      <c r="Y1003" s="20" t="str">
        <f t="shared" si="563"/>
        <v/>
      </c>
      <c r="Z1003" s="20" t="str">
        <f t="shared" si="564"/>
        <v/>
      </c>
      <c r="AA1003" s="20" t="str">
        <f t="shared" si="565"/>
        <v/>
      </c>
      <c r="AB1003" s="20" t="str">
        <f t="shared" si="566"/>
        <v/>
      </c>
      <c r="AC1003" s="20" t="str">
        <f t="shared" si="567"/>
        <v/>
      </c>
      <c r="AD1003" s="20" t="str">
        <f t="shared" si="568"/>
        <v/>
      </c>
      <c r="AE1003" s="20" t="str">
        <f>IF(E1003="","",SUM( INDEX( $H$9, 1) : H1003))</f>
        <v/>
      </c>
      <c r="AF1003" s="20" t="str">
        <f t="shared" si="569"/>
        <v/>
      </c>
      <c r="AG1003" s="20" t="str">
        <f>IF(E1003="","",SUM($AF$9:AF1003))</f>
        <v/>
      </c>
      <c r="AH1003" s="43" t="str">
        <f t="shared" si="570"/>
        <v/>
      </c>
      <c r="AI1003" s="20" t="str">
        <f t="shared" si="571"/>
        <v/>
      </c>
      <c r="AJ1003" s="20" t="str">
        <f t="shared" si="572"/>
        <v/>
      </c>
      <c r="AK1003" s="20" t="str">
        <f t="shared" si="573"/>
        <v/>
      </c>
      <c r="AL1003" s="20" t="str">
        <f>IF(E1003="","",SUM( INDEX($I$9, 1) : I1003))</f>
        <v/>
      </c>
      <c r="AM1003" s="20" t="str">
        <f t="shared" si="574"/>
        <v/>
      </c>
      <c r="AN1003" s="20" t="str">
        <f>IF(E1003="","",SUM( INDEX($AM$9, 1) : AM1003))</f>
        <v/>
      </c>
      <c r="AO1003" s="43" t="str">
        <f t="shared" si="575"/>
        <v/>
      </c>
      <c r="AP1003" s="43" t="str">
        <f t="shared" si="576"/>
        <v/>
      </c>
      <c r="AQ1003" s="35" t="str">
        <f t="shared" si="577"/>
        <v/>
      </c>
      <c r="AR1003" s="35" t="str">
        <f t="shared" si="578"/>
        <v/>
      </c>
      <c r="AS1003" s="35" t="str">
        <f t="shared" si="579"/>
        <v/>
      </c>
      <c r="AT1003" s="35" t="str">
        <f t="shared" si="580"/>
        <v/>
      </c>
      <c r="AU1003" s="35" t="str">
        <f t="shared" si="581"/>
        <v/>
      </c>
      <c r="AV1003" s="35" t="str">
        <f t="shared" si="582"/>
        <v/>
      </c>
      <c r="AW1003" s="58" t="str">
        <f t="shared" si="583"/>
        <v/>
      </c>
      <c r="AX1003" s="62" t="str">
        <f t="shared" si="584"/>
        <v/>
      </c>
      <c r="AY1003" s="62" t="str">
        <f t="shared" si="585"/>
        <v/>
      </c>
      <c r="AZ1003" s="62" t="str">
        <f t="shared" si="586"/>
        <v/>
      </c>
      <c r="BA1003" s="62" t="str">
        <f t="shared" si="587"/>
        <v/>
      </c>
      <c r="BB1003" s="62" t="str">
        <f t="shared" si="588"/>
        <v/>
      </c>
      <c r="BC1003" s="62" t="str">
        <f t="shared" si="589"/>
        <v/>
      </c>
      <c r="BD1003" s="69" t="str">
        <f t="shared" si="590"/>
        <v/>
      </c>
      <c r="BE1003" s="69" t="str">
        <f t="shared" si="591"/>
        <v/>
      </c>
      <c r="BF1003" s="69" t="str">
        <f>IF(Z1003=Z1004,"",SUM(AW$9:AW1003)-SUM(BF$9:BF1002))</f>
        <v/>
      </c>
      <c r="BG1003" s="12">
        <f t="shared" si="593"/>
        <v>995</v>
      </c>
    </row>
    <row r="1004" spans="1:59" ht="20.100000000000001" customHeight="1">
      <c r="A1004" s="13">
        <f t="shared" si="592"/>
        <v>996</v>
      </c>
      <c r="B1004" s="153"/>
      <c r="C1004" s="33"/>
      <c r="D1004" s="33"/>
      <c r="E1004" s="154"/>
      <c r="F1004" s="155"/>
      <c r="G1004" s="156"/>
      <c r="H1004" s="19" t="str">
        <f t="shared" si="557"/>
        <v/>
      </c>
      <c r="I1004" s="157"/>
      <c r="J1004" s="19" t="str">
        <f t="shared" si="558"/>
        <v/>
      </c>
      <c r="K1004" s="33"/>
      <c r="L1004" s="34"/>
      <c r="M1004" s="34"/>
      <c r="N1004" s="19" t="str">
        <f t="shared" si="559"/>
        <v/>
      </c>
      <c r="O1004" s="157"/>
      <c r="P1004" s="19" t="str">
        <f t="shared" si="560"/>
        <v/>
      </c>
      <c r="Q1004" s="19" t="str">
        <f t="shared" si="561"/>
        <v/>
      </c>
      <c r="R1004" s="22"/>
      <c r="S1004" s="33"/>
      <c r="T1004" s="35" t="str">
        <f>IF(E1004="","",Instructions!$B$5)</f>
        <v/>
      </c>
      <c r="U1004" s="75" t="str">
        <f>IF(E1004="","",Instructions!$C$5)</f>
        <v/>
      </c>
      <c r="V1004" s="87" t="str">
        <f t="shared" si="562"/>
        <v/>
      </c>
      <c r="W1004" s="72" t="str">
        <f>IF(E1004="","",VLOOKUP(D1004,Supervisors!$B$9:$F$32,5,FALSE))</f>
        <v/>
      </c>
      <c r="X1004" s="72" t="str">
        <f>IF(E1004="","",VLOOKUP(D1004,Supervisors!$B$9:$G$32,6,FALSE))</f>
        <v/>
      </c>
      <c r="Y1004" s="20" t="str">
        <f t="shared" si="563"/>
        <v/>
      </c>
      <c r="Z1004" s="20" t="str">
        <f t="shared" si="564"/>
        <v/>
      </c>
      <c r="AA1004" s="20" t="str">
        <f t="shared" si="565"/>
        <v/>
      </c>
      <c r="AB1004" s="20" t="str">
        <f t="shared" si="566"/>
        <v/>
      </c>
      <c r="AC1004" s="20" t="str">
        <f t="shared" si="567"/>
        <v/>
      </c>
      <c r="AD1004" s="20" t="str">
        <f t="shared" si="568"/>
        <v/>
      </c>
      <c r="AE1004" s="20" t="str">
        <f>IF(E1004="","",SUM( INDEX( $H$9, 1) : H1004))</f>
        <v/>
      </c>
      <c r="AF1004" s="20" t="str">
        <f t="shared" si="569"/>
        <v/>
      </c>
      <c r="AG1004" s="20" t="str">
        <f>IF(E1004="","",SUM($AF$9:AF1004))</f>
        <v/>
      </c>
      <c r="AH1004" s="43" t="str">
        <f t="shared" si="570"/>
        <v/>
      </c>
      <c r="AI1004" s="20" t="str">
        <f t="shared" si="571"/>
        <v/>
      </c>
      <c r="AJ1004" s="20" t="str">
        <f t="shared" si="572"/>
        <v/>
      </c>
      <c r="AK1004" s="20" t="str">
        <f t="shared" si="573"/>
        <v/>
      </c>
      <c r="AL1004" s="20" t="str">
        <f>IF(E1004="","",SUM( INDEX($I$9, 1) : I1004))</f>
        <v/>
      </c>
      <c r="AM1004" s="20" t="str">
        <f t="shared" si="574"/>
        <v/>
      </c>
      <c r="AN1004" s="20" t="str">
        <f>IF(E1004="","",SUM( INDEX($AM$9, 1) : AM1004))</f>
        <v/>
      </c>
      <c r="AO1004" s="43" t="str">
        <f t="shared" si="575"/>
        <v/>
      </c>
      <c r="AP1004" s="43" t="str">
        <f t="shared" si="576"/>
        <v/>
      </c>
      <c r="AQ1004" s="35" t="str">
        <f t="shared" si="577"/>
        <v/>
      </c>
      <c r="AR1004" s="35" t="str">
        <f t="shared" si="578"/>
        <v/>
      </c>
      <c r="AS1004" s="35" t="str">
        <f t="shared" si="579"/>
        <v/>
      </c>
      <c r="AT1004" s="35" t="str">
        <f t="shared" si="580"/>
        <v/>
      </c>
      <c r="AU1004" s="35" t="str">
        <f t="shared" si="581"/>
        <v/>
      </c>
      <c r="AV1004" s="35" t="str">
        <f t="shared" si="582"/>
        <v/>
      </c>
      <c r="AW1004" s="58" t="str">
        <f t="shared" si="583"/>
        <v/>
      </c>
      <c r="AX1004" s="62" t="str">
        <f t="shared" si="584"/>
        <v/>
      </c>
      <c r="AY1004" s="62" t="str">
        <f t="shared" si="585"/>
        <v/>
      </c>
      <c r="AZ1004" s="62" t="str">
        <f t="shared" si="586"/>
        <v/>
      </c>
      <c r="BA1004" s="62" t="str">
        <f t="shared" si="587"/>
        <v/>
      </c>
      <c r="BB1004" s="62" t="str">
        <f t="shared" si="588"/>
        <v/>
      </c>
      <c r="BC1004" s="62" t="str">
        <f t="shared" si="589"/>
        <v/>
      </c>
      <c r="BD1004" s="69" t="str">
        <f t="shared" si="590"/>
        <v/>
      </c>
      <c r="BE1004" s="69" t="str">
        <f t="shared" si="591"/>
        <v/>
      </c>
      <c r="BF1004" s="69" t="str">
        <f>IF(Z1004=Z1005,"",SUM(AW$9:AW1004)-SUM(BF$9:BF1003))</f>
        <v/>
      </c>
      <c r="BG1004" s="12">
        <f t="shared" si="593"/>
        <v>996</v>
      </c>
    </row>
    <row r="1005" spans="1:59" ht="20.100000000000001" customHeight="1">
      <c r="A1005" s="13">
        <f t="shared" si="592"/>
        <v>997</v>
      </c>
      <c r="B1005" s="153"/>
      <c r="C1005" s="33"/>
      <c r="D1005" s="33"/>
      <c r="E1005" s="154"/>
      <c r="F1005" s="155"/>
      <c r="G1005" s="156"/>
      <c r="H1005" s="19" t="str">
        <f t="shared" si="557"/>
        <v/>
      </c>
      <c r="I1005" s="157"/>
      <c r="J1005" s="19" t="str">
        <f t="shared" si="558"/>
        <v/>
      </c>
      <c r="K1005" s="33"/>
      <c r="L1005" s="34"/>
      <c r="M1005" s="34"/>
      <c r="N1005" s="19" t="str">
        <f t="shared" si="559"/>
        <v/>
      </c>
      <c r="O1005" s="157"/>
      <c r="P1005" s="19" t="str">
        <f t="shared" si="560"/>
        <v/>
      </c>
      <c r="Q1005" s="19" t="str">
        <f t="shared" si="561"/>
        <v/>
      </c>
      <c r="R1005" s="22"/>
      <c r="S1005" s="33"/>
      <c r="T1005" s="35" t="str">
        <f>IF(E1005="","",Instructions!$B$5)</f>
        <v/>
      </c>
      <c r="U1005" s="75" t="str">
        <f>IF(E1005="","",Instructions!$C$5)</f>
        <v/>
      </c>
      <c r="V1005" s="87" t="str">
        <f t="shared" si="562"/>
        <v/>
      </c>
      <c r="W1005" s="72" t="str">
        <f>IF(E1005="","",VLOOKUP(D1005,Supervisors!$B$9:$F$32,5,FALSE))</f>
        <v/>
      </c>
      <c r="X1005" s="72" t="str">
        <f>IF(E1005="","",VLOOKUP(D1005,Supervisors!$B$9:$G$32,6,FALSE))</f>
        <v/>
      </c>
      <c r="Y1005" s="20" t="str">
        <f t="shared" si="563"/>
        <v/>
      </c>
      <c r="Z1005" s="20" t="str">
        <f t="shared" si="564"/>
        <v/>
      </c>
      <c r="AA1005" s="20" t="str">
        <f t="shared" si="565"/>
        <v/>
      </c>
      <c r="AB1005" s="20" t="str">
        <f t="shared" si="566"/>
        <v/>
      </c>
      <c r="AC1005" s="20" t="str">
        <f t="shared" si="567"/>
        <v/>
      </c>
      <c r="AD1005" s="20" t="str">
        <f t="shared" si="568"/>
        <v/>
      </c>
      <c r="AE1005" s="20" t="str">
        <f>IF(E1005="","",SUM( INDEX( $H$9, 1) : H1005))</f>
        <v/>
      </c>
      <c r="AF1005" s="20" t="str">
        <f t="shared" si="569"/>
        <v/>
      </c>
      <c r="AG1005" s="20" t="str">
        <f>IF(E1005="","",SUM($AF$9:AF1005))</f>
        <v/>
      </c>
      <c r="AH1005" s="43" t="str">
        <f t="shared" si="570"/>
        <v/>
      </c>
      <c r="AI1005" s="20" t="str">
        <f t="shared" si="571"/>
        <v/>
      </c>
      <c r="AJ1005" s="20" t="str">
        <f t="shared" si="572"/>
        <v/>
      </c>
      <c r="AK1005" s="20" t="str">
        <f t="shared" si="573"/>
        <v/>
      </c>
      <c r="AL1005" s="20" t="str">
        <f>IF(E1005="","",SUM( INDEX($I$9, 1) : I1005))</f>
        <v/>
      </c>
      <c r="AM1005" s="20" t="str">
        <f t="shared" si="574"/>
        <v/>
      </c>
      <c r="AN1005" s="20" t="str">
        <f>IF(E1005="","",SUM( INDEX($AM$9, 1) : AM1005))</f>
        <v/>
      </c>
      <c r="AO1005" s="43" t="str">
        <f t="shared" si="575"/>
        <v/>
      </c>
      <c r="AP1005" s="43" t="str">
        <f t="shared" si="576"/>
        <v/>
      </c>
      <c r="AQ1005" s="35" t="str">
        <f t="shared" si="577"/>
        <v/>
      </c>
      <c r="AR1005" s="35" t="str">
        <f t="shared" si="578"/>
        <v/>
      </c>
      <c r="AS1005" s="35" t="str">
        <f t="shared" si="579"/>
        <v/>
      </c>
      <c r="AT1005" s="35" t="str">
        <f t="shared" si="580"/>
        <v/>
      </c>
      <c r="AU1005" s="35" t="str">
        <f t="shared" si="581"/>
        <v/>
      </c>
      <c r="AV1005" s="35" t="str">
        <f t="shared" si="582"/>
        <v/>
      </c>
      <c r="AW1005" s="58" t="str">
        <f t="shared" si="583"/>
        <v/>
      </c>
      <c r="AX1005" s="62" t="str">
        <f t="shared" si="584"/>
        <v/>
      </c>
      <c r="AY1005" s="62" t="str">
        <f t="shared" si="585"/>
        <v/>
      </c>
      <c r="AZ1005" s="62" t="str">
        <f t="shared" si="586"/>
        <v/>
      </c>
      <c r="BA1005" s="62" t="str">
        <f t="shared" si="587"/>
        <v/>
      </c>
      <c r="BB1005" s="62" t="str">
        <f t="shared" si="588"/>
        <v/>
      </c>
      <c r="BC1005" s="62" t="str">
        <f t="shared" si="589"/>
        <v/>
      </c>
      <c r="BD1005" s="69" t="str">
        <f t="shared" si="590"/>
        <v/>
      </c>
      <c r="BE1005" s="69" t="str">
        <f t="shared" si="591"/>
        <v/>
      </c>
      <c r="BF1005" s="69" t="str">
        <f>IF(Z1005=Z1006,"",SUM(AW$9:AW1005)-SUM(BF$9:BF1004))</f>
        <v/>
      </c>
      <c r="BG1005" s="12">
        <f t="shared" si="593"/>
        <v>997</v>
      </c>
    </row>
    <row r="1006" spans="1:59" ht="20.100000000000001" customHeight="1">
      <c r="A1006" s="13">
        <f t="shared" si="592"/>
        <v>998</v>
      </c>
      <c r="B1006" s="153"/>
      <c r="C1006" s="33"/>
      <c r="D1006" s="33"/>
      <c r="E1006" s="154"/>
      <c r="F1006" s="155"/>
      <c r="G1006" s="156"/>
      <c r="H1006" s="19" t="str">
        <f t="shared" si="557"/>
        <v/>
      </c>
      <c r="I1006" s="157"/>
      <c r="J1006" s="19" t="str">
        <f t="shared" si="558"/>
        <v/>
      </c>
      <c r="K1006" s="33"/>
      <c r="L1006" s="34"/>
      <c r="M1006" s="34"/>
      <c r="N1006" s="19" t="str">
        <f t="shared" si="559"/>
        <v/>
      </c>
      <c r="O1006" s="157"/>
      <c r="P1006" s="19" t="str">
        <f t="shared" si="560"/>
        <v/>
      </c>
      <c r="Q1006" s="19" t="str">
        <f t="shared" si="561"/>
        <v/>
      </c>
      <c r="R1006" s="22"/>
      <c r="S1006" s="33"/>
      <c r="T1006" s="35" t="str">
        <f>IF(E1006="","",Instructions!$B$5)</f>
        <v/>
      </c>
      <c r="U1006" s="75" t="str">
        <f>IF(E1006="","",Instructions!$C$5)</f>
        <v/>
      </c>
      <c r="V1006" s="87" t="str">
        <f t="shared" si="562"/>
        <v/>
      </c>
      <c r="W1006" s="72" t="str">
        <f>IF(E1006="","",VLOOKUP(D1006,Supervisors!$B$9:$F$32,5,FALSE))</f>
        <v/>
      </c>
      <c r="X1006" s="72" t="str">
        <f>IF(E1006="","",VLOOKUP(D1006,Supervisors!$B$9:$G$32,6,FALSE))</f>
        <v/>
      </c>
      <c r="Y1006" s="20" t="str">
        <f t="shared" si="563"/>
        <v/>
      </c>
      <c r="Z1006" s="20" t="str">
        <f t="shared" si="564"/>
        <v/>
      </c>
      <c r="AA1006" s="20" t="str">
        <f t="shared" si="565"/>
        <v/>
      </c>
      <c r="AB1006" s="20" t="str">
        <f t="shared" si="566"/>
        <v/>
      </c>
      <c r="AC1006" s="20" t="str">
        <f t="shared" si="567"/>
        <v/>
      </c>
      <c r="AD1006" s="20" t="str">
        <f t="shared" si="568"/>
        <v/>
      </c>
      <c r="AE1006" s="20" t="str">
        <f>IF(E1006="","",SUM( INDEX( $H$9, 1) : H1006))</f>
        <v/>
      </c>
      <c r="AF1006" s="20" t="str">
        <f t="shared" si="569"/>
        <v/>
      </c>
      <c r="AG1006" s="20" t="str">
        <f>IF(E1006="","",SUM($AF$9:AF1006))</f>
        <v/>
      </c>
      <c r="AH1006" s="43" t="str">
        <f t="shared" si="570"/>
        <v/>
      </c>
      <c r="AI1006" s="20" t="str">
        <f t="shared" si="571"/>
        <v/>
      </c>
      <c r="AJ1006" s="20" t="str">
        <f t="shared" si="572"/>
        <v/>
      </c>
      <c r="AK1006" s="20" t="str">
        <f t="shared" si="573"/>
        <v/>
      </c>
      <c r="AL1006" s="20" t="str">
        <f>IF(E1006="","",SUM( INDEX($I$9, 1) : I1006))</f>
        <v/>
      </c>
      <c r="AM1006" s="20" t="str">
        <f t="shared" si="574"/>
        <v/>
      </c>
      <c r="AN1006" s="20" t="str">
        <f>IF(E1006="","",SUM( INDEX($AM$9, 1) : AM1006))</f>
        <v/>
      </c>
      <c r="AO1006" s="43" t="str">
        <f t="shared" si="575"/>
        <v/>
      </c>
      <c r="AP1006" s="43" t="str">
        <f t="shared" si="576"/>
        <v/>
      </c>
      <c r="AQ1006" s="35" t="str">
        <f t="shared" si="577"/>
        <v/>
      </c>
      <c r="AR1006" s="35" t="str">
        <f t="shared" si="578"/>
        <v/>
      </c>
      <c r="AS1006" s="35" t="str">
        <f t="shared" si="579"/>
        <v/>
      </c>
      <c r="AT1006" s="35" t="str">
        <f t="shared" si="580"/>
        <v/>
      </c>
      <c r="AU1006" s="35" t="str">
        <f t="shared" si="581"/>
        <v/>
      </c>
      <c r="AV1006" s="35" t="str">
        <f t="shared" si="582"/>
        <v/>
      </c>
      <c r="AW1006" s="58" t="str">
        <f t="shared" si="583"/>
        <v/>
      </c>
      <c r="AX1006" s="62" t="str">
        <f t="shared" si="584"/>
        <v/>
      </c>
      <c r="AY1006" s="62" t="str">
        <f t="shared" si="585"/>
        <v/>
      </c>
      <c r="AZ1006" s="62" t="str">
        <f t="shared" si="586"/>
        <v/>
      </c>
      <c r="BA1006" s="62" t="str">
        <f t="shared" si="587"/>
        <v/>
      </c>
      <c r="BB1006" s="62" t="str">
        <f t="shared" si="588"/>
        <v/>
      </c>
      <c r="BC1006" s="62" t="str">
        <f t="shared" si="589"/>
        <v/>
      </c>
      <c r="BD1006" s="69" t="str">
        <f t="shared" si="590"/>
        <v/>
      </c>
      <c r="BE1006" s="69" t="str">
        <f t="shared" si="591"/>
        <v/>
      </c>
      <c r="BF1006" s="69" t="str">
        <f>IF(Z1006=Z1007,"",SUM(AW$9:AW1006)-SUM(BF$9:BF1005))</f>
        <v/>
      </c>
      <c r="BG1006" s="12">
        <f t="shared" si="593"/>
        <v>998</v>
      </c>
    </row>
    <row r="1007" spans="1:59" ht="20.100000000000001" customHeight="1">
      <c r="A1007" s="13">
        <f t="shared" si="592"/>
        <v>999</v>
      </c>
      <c r="B1007" s="153"/>
      <c r="C1007" s="33"/>
      <c r="D1007" s="33"/>
      <c r="E1007" s="154"/>
      <c r="F1007" s="155"/>
      <c r="G1007" s="156"/>
      <c r="H1007" s="19" t="str">
        <f t="shared" si="557"/>
        <v/>
      </c>
      <c r="I1007" s="157"/>
      <c r="J1007" s="19" t="str">
        <f t="shared" si="558"/>
        <v/>
      </c>
      <c r="K1007" s="33"/>
      <c r="L1007" s="34"/>
      <c r="M1007" s="34"/>
      <c r="N1007" s="19" t="str">
        <f t="shared" si="559"/>
        <v/>
      </c>
      <c r="O1007" s="157"/>
      <c r="P1007" s="19" t="str">
        <f t="shared" si="560"/>
        <v/>
      </c>
      <c r="Q1007" s="19" t="str">
        <f t="shared" si="561"/>
        <v/>
      </c>
      <c r="R1007" s="22"/>
      <c r="S1007" s="33"/>
      <c r="T1007" s="35" t="str">
        <f>IF(E1007="","",Instructions!$B$5)</f>
        <v/>
      </c>
      <c r="U1007" s="75" t="str">
        <f>IF(E1007="","",Instructions!$C$5)</f>
        <v/>
      </c>
      <c r="V1007" s="87" t="str">
        <f t="shared" si="562"/>
        <v/>
      </c>
      <c r="W1007" s="72" t="str">
        <f>IF(E1007="","",VLOOKUP(D1007,Supervisors!$B$9:$F$32,5,FALSE))</f>
        <v/>
      </c>
      <c r="X1007" s="72" t="str">
        <f>IF(E1007="","",VLOOKUP(D1007,Supervisors!$B$9:$G$32,6,FALSE))</f>
        <v/>
      </c>
      <c r="Y1007" s="20" t="str">
        <f t="shared" si="563"/>
        <v/>
      </c>
      <c r="Z1007" s="20" t="str">
        <f t="shared" si="564"/>
        <v/>
      </c>
      <c r="AA1007" s="20" t="str">
        <f t="shared" si="565"/>
        <v/>
      </c>
      <c r="AB1007" s="20" t="str">
        <f t="shared" si="566"/>
        <v/>
      </c>
      <c r="AC1007" s="20" t="str">
        <f t="shared" si="567"/>
        <v/>
      </c>
      <c r="AD1007" s="20" t="str">
        <f t="shared" si="568"/>
        <v/>
      </c>
      <c r="AE1007" s="20" t="str">
        <f>IF(E1007="","",SUM( INDEX( $H$9, 1) : H1007))</f>
        <v/>
      </c>
      <c r="AF1007" s="20" t="str">
        <f t="shared" si="569"/>
        <v/>
      </c>
      <c r="AG1007" s="20" t="str">
        <f>IF(E1007="","",SUM($AF$9:AF1007))</f>
        <v/>
      </c>
      <c r="AH1007" s="43" t="str">
        <f t="shared" si="570"/>
        <v/>
      </c>
      <c r="AI1007" s="20" t="str">
        <f t="shared" si="571"/>
        <v/>
      </c>
      <c r="AJ1007" s="20" t="str">
        <f t="shared" si="572"/>
        <v/>
      </c>
      <c r="AK1007" s="20" t="str">
        <f t="shared" si="573"/>
        <v/>
      </c>
      <c r="AL1007" s="20" t="str">
        <f>IF(E1007="","",SUM( INDEX($I$9, 1) : I1007))</f>
        <v/>
      </c>
      <c r="AM1007" s="20" t="str">
        <f t="shared" si="574"/>
        <v/>
      </c>
      <c r="AN1007" s="20" t="str">
        <f>IF(E1007="","",SUM( INDEX($AM$9, 1) : AM1007))</f>
        <v/>
      </c>
      <c r="AO1007" s="43" t="str">
        <f t="shared" si="575"/>
        <v/>
      </c>
      <c r="AP1007" s="43" t="str">
        <f t="shared" si="576"/>
        <v/>
      </c>
      <c r="AQ1007" s="35" t="str">
        <f t="shared" si="577"/>
        <v/>
      </c>
      <c r="AR1007" s="35" t="str">
        <f t="shared" si="578"/>
        <v/>
      </c>
      <c r="AS1007" s="35" t="str">
        <f t="shared" si="579"/>
        <v/>
      </c>
      <c r="AT1007" s="35" t="str">
        <f t="shared" si="580"/>
        <v/>
      </c>
      <c r="AU1007" s="35" t="str">
        <f t="shared" si="581"/>
        <v/>
      </c>
      <c r="AV1007" s="35" t="str">
        <f t="shared" si="582"/>
        <v/>
      </c>
      <c r="AW1007" s="58" t="str">
        <f t="shared" si="583"/>
        <v/>
      </c>
      <c r="AX1007" s="62" t="str">
        <f t="shared" si="584"/>
        <v/>
      </c>
      <c r="AY1007" s="62" t="str">
        <f t="shared" si="585"/>
        <v/>
      </c>
      <c r="AZ1007" s="62" t="str">
        <f t="shared" si="586"/>
        <v/>
      </c>
      <c r="BA1007" s="62" t="str">
        <f t="shared" si="587"/>
        <v/>
      </c>
      <c r="BB1007" s="62" t="str">
        <f t="shared" si="588"/>
        <v/>
      </c>
      <c r="BC1007" s="62" t="str">
        <f t="shared" si="589"/>
        <v/>
      </c>
      <c r="BD1007" s="69" t="str">
        <f t="shared" si="590"/>
        <v/>
      </c>
      <c r="BE1007" s="69" t="str">
        <f t="shared" si="591"/>
        <v/>
      </c>
      <c r="BF1007" s="69" t="str">
        <f>IF(Z1007=Z1008,"",SUM(AW$9:AW1007)-SUM(BF$9:BF1006))</f>
        <v/>
      </c>
      <c r="BG1007" s="12">
        <f t="shared" si="593"/>
        <v>999</v>
      </c>
    </row>
    <row r="1008" spans="1:59" ht="20.100000000000001" customHeight="1">
      <c r="A1008" s="13">
        <f t="shared" si="592"/>
        <v>1000</v>
      </c>
      <c r="B1008" s="153"/>
      <c r="C1008" s="33"/>
      <c r="D1008" s="33"/>
      <c r="E1008" s="154"/>
      <c r="F1008" s="155"/>
      <c r="G1008" s="156"/>
      <c r="H1008" s="19" t="str">
        <f t="shared" si="557"/>
        <v/>
      </c>
      <c r="I1008" s="157"/>
      <c r="J1008" s="19" t="str">
        <f t="shared" si="558"/>
        <v/>
      </c>
      <c r="K1008" s="33"/>
      <c r="L1008" s="34"/>
      <c r="M1008" s="34"/>
      <c r="N1008" s="19" t="str">
        <f t="shared" si="559"/>
        <v/>
      </c>
      <c r="O1008" s="157"/>
      <c r="P1008" s="19" t="str">
        <f t="shared" si="560"/>
        <v/>
      </c>
      <c r="Q1008" s="19" t="str">
        <f t="shared" si="561"/>
        <v/>
      </c>
      <c r="R1008" s="22"/>
      <c r="S1008" s="33"/>
      <c r="T1008" s="35" t="str">
        <f>IF(E1008="","",Instructions!$B$5)</f>
        <v/>
      </c>
      <c r="U1008" s="75" t="str">
        <f>IF(E1008="","",Instructions!$C$5)</f>
        <v/>
      </c>
      <c r="V1008" s="87" t="str">
        <f t="shared" si="562"/>
        <v/>
      </c>
      <c r="W1008" s="72" t="str">
        <f>IF(E1008="","",VLOOKUP(D1008,Supervisors!$B$9:$F$32,5,FALSE))</f>
        <v/>
      </c>
      <c r="X1008" s="72" t="str">
        <f>IF(E1008="","",VLOOKUP(D1008,Supervisors!$B$9:$G$32,6,FALSE))</f>
        <v/>
      </c>
      <c r="Y1008" s="20" t="str">
        <f t="shared" si="563"/>
        <v/>
      </c>
      <c r="Z1008" s="20" t="str">
        <f t="shared" si="564"/>
        <v/>
      </c>
      <c r="AA1008" s="20" t="str">
        <f t="shared" si="565"/>
        <v/>
      </c>
      <c r="AB1008" s="20" t="str">
        <f t="shared" si="566"/>
        <v/>
      </c>
      <c r="AC1008" s="20" t="str">
        <f t="shared" si="567"/>
        <v/>
      </c>
      <c r="AD1008" s="20" t="str">
        <f t="shared" si="568"/>
        <v/>
      </c>
      <c r="AE1008" s="20" t="str">
        <f>IF(E1008="","",SUM( INDEX( $H$9, 1) : H1008))</f>
        <v/>
      </c>
      <c r="AF1008" s="20" t="str">
        <f t="shared" si="569"/>
        <v/>
      </c>
      <c r="AG1008" s="20" t="str">
        <f>IF(E1008="","",SUM($AF$9:AF1008))</f>
        <v/>
      </c>
      <c r="AH1008" s="43" t="str">
        <f t="shared" si="570"/>
        <v/>
      </c>
      <c r="AI1008" s="20" t="str">
        <f t="shared" si="571"/>
        <v/>
      </c>
      <c r="AJ1008" s="20" t="str">
        <f t="shared" si="572"/>
        <v/>
      </c>
      <c r="AK1008" s="20" t="str">
        <f t="shared" si="573"/>
        <v/>
      </c>
      <c r="AL1008" s="20" t="str">
        <f>IF(E1008="","",SUM( INDEX($I$9, 1) : I1008))</f>
        <v/>
      </c>
      <c r="AM1008" s="20" t="str">
        <f t="shared" si="574"/>
        <v/>
      </c>
      <c r="AN1008" s="20" t="str">
        <f>IF(E1008="","",SUM( INDEX($AM$9, 1) : AM1008))</f>
        <v/>
      </c>
      <c r="AO1008" s="43" t="str">
        <f t="shared" si="575"/>
        <v/>
      </c>
      <c r="AP1008" s="43" t="str">
        <f t="shared" si="576"/>
        <v/>
      </c>
      <c r="AQ1008" s="35" t="str">
        <f t="shared" si="577"/>
        <v/>
      </c>
      <c r="AR1008" s="35" t="str">
        <f t="shared" si="578"/>
        <v/>
      </c>
      <c r="AS1008" s="35" t="str">
        <f t="shared" si="579"/>
        <v/>
      </c>
      <c r="AT1008" s="35" t="str">
        <f t="shared" si="580"/>
        <v/>
      </c>
      <c r="AU1008" s="35" t="str">
        <f t="shared" si="581"/>
        <v/>
      </c>
      <c r="AV1008" s="35" t="str">
        <f t="shared" si="582"/>
        <v/>
      </c>
      <c r="AW1008" s="58" t="str">
        <f t="shared" si="583"/>
        <v/>
      </c>
      <c r="AX1008" s="62" t="str">
        <f t="shared" si="584"/>
        <v/>
      </c>
      <c r="AY1008" s="62" t="str">
        <f t="shared" si="585"/>
        <v/>
      </c>
      <c r="AZ1008" s="62" t="str">
        <f t="shared" si="586"/>
        <v/>
      </c>
      <c r="BA1008" s="62" t="str">
        <f t="shared" si="587"/>
        <v/>
      </c>
      <c r="BB1008" s="62" t="str">
        <f t="shared" si="588"/>
        <v/>
      </c>
      <c r="BC1008" s="62" t="str">
        <f t="shared" si="589"/>
        <v/>
      </c>
      <c r="BD1008" s="69" t="str">
        <f t="shared" si="590"/>
        <v/>
      </c>
      <c r="BE1008" s="69" t="str">
        <f t="shared" si="591"/>
        <v/>
      </c>
      <c r="BF1008" s="69" t="str">
        <f>IF(Z1008=Z1009,"",SUM(AW$9:AW1008)-SUM(BF$9:BF1007))</f>
        <v/>
      </c>
      <c r="BG1008" s="12">
        <f t="shared" si="593"/>
        <v>1000</v>
      </c>
    </row>
    <row r="1009" spans="1:59" ht="20.100000000000001" customHeight="1">
      <c r="A1009" s="13">
        <f t="shared" si="592"/>
        <v>1001</v>
      </c>
      <c r="B1009" s="153"/>
      <c r="C1009" s="33"/>
      <c r="D1009" s="33"/>
      <c r="E1009" s="154"/>
      <c r="F1009" s="155"/>
      <c r="G1009" s="156"/>
      <c r="H1009" s="19" t="str">
        <f t="shared" si="557"/>
        <v/>
      </c>
      <c r="I1009" s="157"/>
      <c r="J1009" s="19" t="str">
        <f t="shared" si="558"/>
        <v/>
      </c>
      <c r="K1009" s="33"/>
      <c r="L1009" s="34"/>
      <c r="M1009" s="34"/>
      <c r="N1009" s="19" t="str">
        <f t="shared" si="559"/>
        <v/>
      </c>
      <c r="O1009" s="157"/>
      <c r="P1009" s="19" t="str">
        <f t="shared" si="560"/>
        <v/>
      </c>
      <c r="Q1009" s="19" t="str">
        <f t="shared" si="561"/>
        <v/>
      </c>
      <c r="R1009" s="22"/>
      <c r="S1009" s="33"/>
      <c r="T1009" s="35" t="str">
        <f>IF(E1009="","",Instructions!$B$5)</f>
        <v/>
      </c>
      <c r="U1009" s="75" t="str">
        <f>IF(E1009="","",Instructions!$C$5)</f>
        <v/>
      </c>
      <c r="V1009" s="87" t="str">
        <f t="shared" si="562"/>
        <v/>
      </c>
      <c r="W1009" s="72" t="str">
        <f>IF(E1009="","",VLOOKUP(D1009,Supervisors!$B$9:$F$32,5,FALSE))</f>
        <v/>
      </c>
      <c r="X1009" s="72" t="str">
        <f>IF(E1009="","",VLOOKUP(D1009,Supervisors!$B$9:$G$32,6,FALSE))</f>
        <v/>
      </c>
      <c r="Y1009" s="20" t="str">
        <f t="shared" si="563"/>
        <v/>
      </c>
      <c r="Z1009" s="20" t="str">
        <f t="shared" si="564"/>
        <v/>
      </c>
      <c r="AA1009" s="20" t="str">
        <f t="shared" si="565"/>
        <v/>
      </c>
      <c r="AB1009" s="20" t="str">
        <f t="shared" si="566"/>
        <v/>
      </c>
      <c r="AC1009" s="20" t="str">
        <f t="shared" si="567"/>
        <v/>
      </c>
      <c r="AD1009" s="20" t="str">
        <f t="shared" si="568"/>
        <v/>
      </c>
      <c r="AE1009" s="20" t="str">
        <f>IF(E1009="","",SUM( INDEX( $H$9, 1) : H1009))</f>
        <v/>
      </c>
      <c r="AF1009" s="20" t="str">
        <f t="shared" si="569"/>
        <v/>
      </c>
      <c r="AG1009" s="20" t="str">
        <f>IF(E1009="","",SUM($AF$9:AF1009))</f>
        <v/>
      </c>
      <c r="AH1009" s="43" t="str">
        <f t="shared" si="570"/>
        <v/>
      </c>
      <c r="AI1009" s="20" t="str">
        <f t="shared" si="571"/>
        <v/>
      </c>
      <c r="AJ1009" s="20" t="str">
        <f t="shared" si="572"/>
        <v/>
      </c>
      <c r="AK1009" s="20" t="str">
        <f t="shared" si="573"/>
        <v/>
      </c>
      <c r="AL1009" s="20" t="str">
        <f>IF(E1009="","",SUM( INDEX($I$9, 1) : I1009))</f>
        <v/>
      </c>
      <c r="AM1009" s="20" t="str">
        <f t="shared" si="574"/>
        <v/>
      </c>
      <c r="AN1009" s="20" t="str">
        <f>IF(E1009="","",SUM( INDEX($AM$9, 1) : AM1009))</f>
        <v/>
      </c>
      <c r="AO1009" s="43" t="str">
        <f t="shared" si="575"/>
        <v/>
      </c>
      <c r="AP1009" s="43" t="str">
        <f t="shared" si="576"/>
        <v/>
      </c>
      <c r="AQ1009" s="35" t="str">
        <f t="shared" si="577"/>
        <v/>
      </c>
      <c r="AR1009" s="35" t="str">
        <f t="shared" si="578"/>
        <v/>
      </c>
      <c r="AS1009" s="35" t="str">
        <f t="shared" si="579"/>
        <v/>
      </c>
      <c r="AT1009" s="35" t="str">
        <f t="shared" si="580"/>
        <v/>
      </c>
      <c r="AU1009" s="35" t="str">
        <f t="shared" si="581"/>
        <v/>
      </c>
      <c r="AV1009" s="35" t="str">
        <f t="shared" si="582"/>
        <v/>
      </c>
      <c r="AW1009" s="58" t="str">
        <f t="shared" si="583"/>
        <v/>
      </c>
      <c r="AX1009" s="62" t="str">
        <f t="shared" si="584"/>
        <v/>
      </c>
      <c r="AY1009" s="62" t="str">
        <f t="shared" si="585"/>
        <v/>
      </c>
      <c r="AZ1009" s="62" t="str">
        <f t="shared" si="586"/>
        <v/>
      </c>
      <c r="BA1009" s="62" t="str">
        <f t="shared" si="587"/>
        <v/>
      </c>
      <c r="BB1009" s="62" t="str">
        <f t="shared" si="588"/>
        <v/>
      </c>
      <c r="BC1009" s="62" t="str">
        <f t="shared" si="589"/>
        <v/>
      </c>
      <c r="BD1009" s="69" t="str">
        <f t="shared" si="590"/>
        <v/>
      </c>
      <c r="BE1009" s="69" t="str">
        <f t="shared" si="591"/>
        <v/>
      </c>
      <c r="BF1009" s="69" t="str">
        <f>IF(Z1009=Z1010,"",SUM(AW$9:AW1009)-SUM(BF$9:BF1008))</f>
        <v/>
      </c>
      <c r="BG1009" s="12">
        <f t="shared" si="593"/>
        <v>1001</v>
      </c>
    </row>
    <row r="1010" spans="1:59" ht="20.100000000000001" customHeight="1">
      <c r="A1010" s="13">
        <f t="shared" si="592"/>
        <v>1002</v>
      </c>
      <c r="B1010" s="153"/>
      <c r="C1010" s="33"/>
      <c r="D1010" s="33"/>
      <c r="E1010" s="154"/>
      <c r="F1010" s="155"/>
      <c r="G1010" s="156"/>
      <c r="H1010" s="19" t="str">
        <f t="shared" si="557"/>
        <v/>
      </c>
      <c r="I1010" s="157"/>
      <c r="J1010" s="19" t="str">
        <f t="shared" si="558"/>
        <v/>
      </c>
      <c r="K1010" s="33"/>
      <c r="L1010" s="34"/>
      <c r="M1010" s="34"/>
      <c r="N1010" s="19" t="str">
        <f t="shared" si="559"/>
        <v/>
      </c>
      <c r="O1010" s="157"/>
      <c r="P1010" s="19" t="str">
        <f t="shared" si="560"/>
        <v/>
      </c>
      <c r="Q1010" s="19" t="str">
        <f t="shared" si="561"/>
        <v/>
      </c>
      <c r="R1010" s="22"/>
      <c r="S1010" s="33"/>
      <c r="T1010" s="35" t="str">
        <f>IF(E1010="","",Instructions!$B$5)</f>
        <v/>
      </c>
      <c r="U1010" s="75" t="str">
        <f>IF(E1010="","",Instructions!$C$5)</f>
        <v/>
      </c>
      <c r="V1010" s="87" t="str">
        <f t="shared" si="562"/>
        <v/>
      </c>
      <c r="W1010" s="72" t="str">
        <f>IF(E1010="","",VLOOKUP(D1010,Supervisors!$B$9:$F$32,5,FALSE))</f>
        <v/>
      </c>
      <c r="X1010" s="72" t="str">
        <f>IF(E1010="","",VLOOKUP(D1010,Supervisors!$B$9:$G$32,6,FALSE))</f>
        <v/>
      </c>
      <c r="Y1010" s="20" t="str">
        <f t="shared" si="563"/>
        <v/>
      </c>
      <c r="Z1010" s="20" t="str">
        <f t="shared" si="564"/>
        <v/>
      </c>
      <c r="AA1010" s="20" t="str">
        <f t="shared" si="565"/>
        <v/>
      </c>
      <c r="AB1010" s="20" t="str">
        <f t="shared" si="566"/>
        <v/>
      </c>
      <c r="AC1010" s="20" t="str">
        <f t="shared" si="567"/>
        <v/>
      </c>
      <c r="AD1010" s="20" t="str">
        <f t="shared" si="568"/>
        <v/>
      </c>
      <c r="AE1010" s="20" t="str">
        <f>IF(E1010="","",SUM( INDEX( $H$9, 1) : H1010))</f>
        <v/>
      </c>
      <c r="AF1010" s="20" t="str">
        <f t="shared" si="569"/>
        <v/>
      </c>
      <c r="AG1010" s="20" t="str">
        <f>IF(E1010="","",SUM($AF$9:AF1010))</f>
        <v/>
      </c>
      <c r="AH1010" s="43" t="str">
        <f t="shared" si="570"/>
        <v/>
      </c>
      <c r="AI1010" s="20" t="str">
        <f t="shared" si="571"/>
        <v/>
      </c>
      <c r="AJ1010" s="20" t="str">
        <f t="shared" si="572"/>
        <v/>
      </c>
      <c r="AK1010" s="20" t="str">
        <f t="shared" si="573"/>
        <v/>
      </c>
      <c r="AL1010" s="20" t="str">
        <f>IF(E1010="","",SUM( INDEX($I$9, 1) : I1010))</f>
        <v/>
      </c>
      <c r="AM1010" s="20" t="str">
        <f t="shared" si="574"/>
        <v/>
      </c>
      <c r="AN1010" s="20" t="str">
        <f>IF(E1010="","",SUM( INDEX($AM$9, 1) : AM1010))</f>
        <v/>
      </c>
      <c r="AO1010" s="43" t="str">
        <f t="shared" si="575"/>
        <v/>
      </c>
      <c r="AP1010" s="43" t="str">
        <f t="shared" si="576"/>
        <v/>
      </c>
      <c r="AQ1010" s="35" t="str">
        <f t="shared" si="577"/>
        <v/>
      </c>
      <c r="AR1010" s="35" t="str">
        <f t="shared" si="578"/>
        <v/>
      </c>
      <c r="AS1010" s="35" t="str">
        <f t="shared" si="579"/>
        <v/>
      </c>
      <c r="AT1010" s="35" t="str">
        <f t="shared" si="580"/>
        <v/>
      </c>
      <c r="AU1010" s="35" t="str">
        <f t="shared" si="581"/>
        <v/>
      </c>
      <c r="AV1010" s="35" t="str">
        <f t="shared" si="582"/>
        <v/>
      </c>
      <c r="AW1010" s="58" t="str">
        <f t="shared" si="583"/>
        <v/>
      </c>
      <c r="AX1010" s="62" t="str">
        <f t="shared" si="584"/>
        <v/>
      </c>
      <c r="AY1010" s="62" t="str">
        <f t="shared" si="585"/>
        <v/>
      </c>
      <c r="AZ1010" s="62" t="str">
        <f t="shared" si="586"/>
        <v/>
      </c>
      <c r="BA1010" s="62" t="str">
        <f t="shared" si="587"/>
        <v/>
      </c>
      <c r="BB1010" s="62" t="str">
        <f t="shared" si="588"/>
        <v/>
      </c>
      <c r="BC1010" s="62" t="str">
        <f t="shared" si="589"/>
        <v/>
      </c>
      <c r="BD1010" s="69" t="str">
        <f t="shared" si="590"/>
        <v/>
      </c>
      <c r="BE1010" s="69" t="str">
        <f t="shared" si="591"/>
        <v/>
      </c>
      <c r="BF1010" s="69" t="str">
        <f>IF(Z1010=Z1011,"",SUM(AW$9:AW1010)-SUM(BF$9:BF1009))</f>
        <v/>
      </c>
      <c r="BG1010" s="12">
        <f t="shared" si="593"/>
        <v>1002</v>
      </c>
    </row>
    <row r="1011" spans="1:59" ht="20.100000000000001" customHeight="1">
      <c r="A1011" s="13">
        <f t="shared" si="592"/>
        <v>1003</v>
      </c>
      <c r="B1011" s="153"/>
      <c r="C1011" s="33"/>
      <c r="D1011" s="33"/>
      <c r="E1011" s="154"/>
      <c r="F1011" s="155"/>
      <c r="G1011" s="156"/>
      <c r="H1011" s="19" t="str">
        <f t="shared" si="557"/>
        <v/>
      </c>
      <c r="I1011" s="157"/>
      <c r="J1011" s="19" t="str">
        <f t="shared" si="558"/>
        <v/>
      </c>
      <c r="K1011" s="33"/>
      <c r="L1011" s="34"/>
      <c r="M1011" s="34"/>
      <c r="N1011" s="19" t="str">
        <f t="shared" si="559"/>
        <v/>
      </c>
      <c r="O1011" s="157"/>
      <c r="P1011" s="19" t="str">
        <f t="shared" si="560"/>
        <v/>
      </c>
      <c r="Q1011" s="19" t="str">
        <f t="shared" si="561"/>
        <v/>
      </c>
      <c r="R1011" s="22"/>
      <c r="S1011" s="33"/>
      <c r="T1011" s="35" t="str">
        <f>IF(E1011="","",Instructions!$B$5)</f>
        <v/>
      </c>
      <c r="U1011" s="75" t="str">
        <f>IF(E1011="","",Instructions!$C$5)</f>
        <v/>
      </c>
      <c r="V1011" s="87" t="str">
        <f t="shared" si="562"/>
        <v/>
      </c>
      <c r="W1011" s="72" t="str">
        <f>IF(E1011="","",VLOOKUP(D1011,Supervisors!$B$9:$F$32,5,FALSE))</f>
        <v/>
      </c>
      <c r="X1011" s="72" t="str">
        <f>IF(E1011="","",VLOOKUP(D1011,Supervisors!$B$9:$G$32,6,FALSE))</f>
        <v/>
      </c>
      <c r="Y1011" s="20" t="str">
        <f t="shared" si="563"/>
        <v/>
      </c>
      <c r="Z1011" s="20" t="str">
        <f t="shared" si="564"/>
        <v/>
      </c>
      <c r="AA1011" s="20" t="str">
        <f t="shared" si="565"/>
        <v/>
      </c>
      <c r="AB1011" s="20" t="str">
        <f t="shared" si="566"/>
        <v/>
      </c>
      <c r="AC1011" s="20" t="str">
        <f t="shared" si="567"/>
        <v/>
      </c>
      <c r="AD1011" s="20" t="str">
        <f t="shared" si="568"/>
        <v/>
      </c>
      <c r="AE1011" s="20" t="str">
        <f>IF(E1011="","",SUM( INDEX( $H$9, 1) : H1011))</f>
        <v/>
      </c>
      <c r="AF1011" s="20" t="str">
        <f t="shared" si="569"/>
        <v/>
      </c>
      <c r="AG1011" s="20" t="str">
        <f>IF(E1011="","",SUM($AF$9:AF1011))</f>
        <v/>
      </c>
      <c r="AH1011" s="43" t="str">
        <f t="shared" si="570"/>
        <v/>
      </c>
      <c r="AI1011" s="20" t="str">
        <f t="shared" si="571"/>
        <v/>
      </c>
      <c r="AJ1011" s="20" t="str">
        <f t="shared" si="572"/>
        <v/>
      </c>
      <c r="AK1011" s="20" t="str">
        <f t="shared" si="573"/>
        <v/>
      </c>
      <c r="AL1011" s="20" t="str">
        <f>IF(E1011="","",SUM( INDEX($I$9, 1) : I1011))</f>
        <v/>
      </c>
      <c r="AM1011" s="20" t="str">
        <f t="shared" si="574"/>
        <v/>
      </c>
      <c r="AN1011" s="20" t="str">
        <f>IF(E1011="","",SUM( INDEX($AM$9, 1) : AM1011))</f>
        <v/>
      </c>
      <c r="AO1011" s="43" t="str">
        <f t="shared" si="575"/>
        <v/>
      </c>
      <c r="AP1011" s="43" t="str">
        <f t="shared" si="576"/>
        <v/>
      </c>
      <c r="AQ1011" s="35" t="str">
        <f t="shared" si="577"/>
        <v/>
      </c>
      <c r="AR1011" s="35" t="str">
        <f t="shared" si="578"/>
        <v/>
      </c>
      <c r="AS1011" s="35" t="str">
        <f t="shared" si="579"/>
        <v/>
      </c>
      <c r="AT1011" s="35" t="str">
        <f t="shared" si="580"/>
        <v/>
      </c>
      <c r="AU1011" s="35" t="str">
        <f t="shared" si="581"/>
        <v/>
      </c>
      <c r="AV1011" s="35" t="str">
        <f t="shared" si="582"/>
        <v/>
      </c>
      <c r="AW1011" s="58" t="str">
        <f t="shared" si="583"/>
        <v/>
      </c>
      <c r="AX1011" s="62" t="str">
        <f t="shared" si="584"/>
        <v/>
      </c>
      <c r="AY1011" s="62" t="str">
        <f t="shared" si="585"/>
        <v/>
      </c>
      <c r="AZ1011" s="62" t="str">
        <f t="shared" si="586"/>
        <v/>
      </c>
      <c r="BA1011" s="62" t="str">
        <f t="shared" si="587"/>
        <v/>
      </c>
      <c r="BB1011" s="62" t="str">
        <f t="shared" si="588"/>
        <v/>
      </c>
      <c r="BC1011" s="62" t="str">
        <f t="shared" si="589"/>
        <v/>
      </c>
      <c r="BD1011" s="69" t="str">
        <f t="shared" si="590"/>
        <v/>
      </c>
      <c r="BE1011" s="69" t="str">
        <f t="shared" si="591"/>
        <v/>
      </c>
      <c r="BF1011" s="69" t="str">
        <f>IF(Z1011=Z1012,"",SUM(AW$9:AW1011)-SUM(BF$9:BF1010))</f>
        <v/>
      </c>
      <c r="BG1011" s="12">
        <f t="shared" si="593"/>
        <v>1003</v>
      </c>
    </row>
    <row r="1012" spans="1:59" ht="20.100000000000001" customHeight="1">
      <c r="A1012" s="13">
        <f t="shared" si="592"/>
        <v>1004</v>
      </c>
      <c r="B1012" s="153"/>
      <c r="C1012" s="33"/>
      <c r="D1012" s="33"/>
      <c r="E1012" s="154"/>
      <c r="F1012" s="155"/>
      <c r="G1012" s="156"/>
      <c r="H1012" s="19" t="str">
        <f t="shared" si="557"/>
        <v/>
      </c>
      <c r="I1012" s="157"/>
      <c r="J1012" s="19" t="str">
        <f t="shared" si="558"/>
        <v/>
      </c>
      <c r="K1012" s="33"/>
      <c r="L1012" s="34"/>
      <c r="M1012" s="34"/>
      <c r="N1012" s="19" t="str">
        <f t="shared" si="559"/>
        <v/>
      </c>
      <c r="O1012" s="157"/>
      <c r="P1012" s="19" t="str">
        <f t="shared" si="560"/>
        <v/>
      </c>
      <c r="Q1012" s="19" t="str">
        <f t="shared" si="561"/>
        <v/>
      </c>
      <c r="R1012" s="22"/>
      <c r="S1012" s="33"/>
      <c r="T1012" s="35" t="str">
        <f>IF(E1012="","",Instructions!$B$5)</f>
        <v/>
      </c>
      <c r="U1012" s="75" t="str">
        <f>IF(E1012="","",Instructions!$C$5)</f>
        <v/>
      </c>
      <c r="V1012" s="87" t="str">
        <f t="shared" si="562"/>
        <v/>
      </c>
      <c r="W1012" s="72" t="str">
        <f>IF(E1012="","",VLOOKUP(D1012,Supervisors!$B$9:$F$32,5,FALSE))</f>
        <v/>
      </c>
      <c r="X1012" s="72" t="str">
        <f>IF(E1012="","",VLOOKUP(D1012,Supervisors!$B$9:$G$32,6,FALSE))</f>
        <v/>
      </c>
      <c r="Y1012" s="20" t="str">
        <f t="shared" si="563"/>
        <v/>
      </c>
      <c r="Z1012" s="20" t="str">
        <f t="shared" si="564"/>
        <v/>
      </c>
      <c r="AA1012" s="20" t="str">
        <f t="shared" si="565"/>
        <v/>
      </c>
      <c r="AB1012" s="20" t="str">
        <f t="shared" si="566"/>
        <v/>
      </c>
      <c r="AC1012" s="20" t="str">
        <f t="shared" si="567"/>
        <v/>
      </c>
      <c r="AD1012" s="20" t="str">
        <f t="shared" si="568"/>
        <v/>
      </c>
      <c r="AE1012" s="20" t="str">
        <f>IF(E1012="","",SUM( INDEX( $H$9, 1) : H1012))</f>
        <v/>
      </c>
      <c r="AF1012" s="20" t="str">
        <f t="shared" si="569"/>
        <v/>
      </c>
      <c r="AG1012" s="20" t="str">
        <f>IF(E1012="","",SUM($AF$9:AF1012))</f>
        <v/>
      </c>
      <c r="AH1012" s="43" t="str">
        <f t="shared" si="570"/>
        <v/>
      </c>
      <c r="AI1012" s="20" t="str">
        <f t="shared" si="571"/>
        <v/>
      </c>
      <c r="AJ1012" s="20" t="str">
        <f t="shared" si="572"/>
        <v/>
      </c>
      <c r="AK1012" s="20" t="str">
        <f t="shared" si="573"/>
        <v/>
      </c>
      <c r="AL1012" s="20" t="str">
        <f>IF(E1012="","",SUM( INDEX($I$9, 1) : I1012))</f>
        <v/>
      </c>
      <c r="AM1012" s="20" t="str">
        <f t="shared" si="574"/>
        <v/>
      </c>
      <c r="AN1012" s="20" t="str">
        <f>IF(E1012="","",SUM( INDEX($AM$9, 1) : AM1012))</f>
        <v/>
      </c>
      <c r="AO1012" s="43" t="str">
        <f t="shared" si="575"/>
        <v/>
      </c>
      <c r="AP1012" s="43" t="str">
        <f t="shared" si="576"/>
        <v/>
      </c>
      <c r="AQ1012" s="35" t="str">
        <f t="shared" si="577"/>
        <v/>
      </c>
      <c r="AR1012" s="35" t="str">
        <f t="shared" si="578"/>
        <v/>
      </c>
      <c r="AS1012" s="35" t="str">
        <f t="shared" si="579"/>
        <v/>
      </c>
      <c r="AT1012" s="35" t="str">
        <f t="shared" si="580"/>
        <v/>
      </c>
      <c r="AU1012" s="35" t="str">
        <f t="shared" si="581"/>
        <v/>
      </c>
      <c r="AV1012" s="35" t="str">
        <f t="shared" si="582"/>
        <v/>
      </c>
      <c r="AW1012" s="58" t="str">
        <f t="shared" si="583"/>
        <v/>
      </c>
      <c r="AX1012" s="62" t="str">
        <f t="shared" si="584"/>
        <v/>
      </c>
      <c r="AY1012" s="62" t="str">
        <f t="shared" si="585"/>
        <v/>
      </c>
      <c r="AZ1012" s="62" t="str">
        <f t="shared" si="586"/>
        <v/>
      </c>
      <c r="BA1012" s="62" t="str">
        <f t="shared" si="587"/>
        <v/>
      </c>
      <c r="BB1012" s="62" t="str">
        <f t="shared" si="588"/>
        <v/>
      </c>
      <c r="BC1012" s="62" t="str">
        <f t="shared" si="589"/>
        <v/>
      </c>
      <c r="BD1012" s="69" t="str">
        <f t="shared" si="590"/>
        <v/>
      </c>
      <c r="BE1012" s="69" t="str">
        <f t="shared" si="591"/>
        <v/>
      </c>
      <c r="BF1012" s="69" t="str">
        <f>IF(Z1012=Z1013,"",SUM(AW$9:AW1012)-SUM(BF$9:BF1011))</f>
        <v/>
      </c>
      <c r="BG1012" s="12">
        <f t="shared" si="593"/>
        <v>1004</v>
      </c>
    </row>
    <row r="1013" spans="1:59" ht="20.100000000000001" customHeight="1">
      <c r="A1013" s="13">
        <f t="shared" si="592"/>
        <v>1005</v>
      </c>
      <c r="B1013" s="153"/>
      <c r="C1013" s="33"/>
      <c r="D1013" s="33"/>
      <c r="E1013" s="154"/>
      <c r="F1013" s="155"/>
      <c r="G1013" s="156"/>
      <c r="H1013" s="19" t="str">
        <f t="shared" si="557"/>
        <v/>
      </c>
      <c r="I1013" s="157"/>
      <c r="J1013" s="19" t="str">
        <f t="shared" si="558"/>
        <v/>
      </c>
      <c r="K1013" s="33"/>
      <c r="L1013" s="34"/>
      <c r="M1013" s="34"/>
      <c r="N1013" s="19" t="str">
        <f t="shared" si="559"/>
        <v/>
      </c>
      <c r="O1013" s="157"/>
      <c r="P1013" s="19" t="str">
        <f t="shared" si="560"/>
        <v/>
      </c>
      <c r="Q1013" s="19" t="str">
        <f t="shared" si="561"/>
        <v/>
      </c>
      <c r="R1013" s="22"/>
      <c r="S1013" s="33"/>
      <c r="T1013" s="35" t="str">
        <f>IF(E1013="","",Instructions!$B$5)</f>
        <v/>
      </c>
      <c r="U1013" s="75" t="str">
        <f>IF(E1013="","",Instructions!$C$5)</f>
        <v/>
      </c>
      <c r="V1013" s="87" t="str">
        <f t="shared" si="562"/>
        <v/>
      </c>
      <c r="W1013" s="72" t="str">
        <f>IF(E1013="","",VLOOKUP(D1013,Supervisors!$B$9:$F$32,5,FALSE))</f>
        <v/>
      </c>
      <c r="X1013" s="72" t="str">
        <f>IF(E1013="","",VLOOKUP(D1013,Supervisors!$B$9:$G$32,6,FALSE))</f>
        <v/>
      </c>
      <c r="Y1013" s="20" t="str">
        <f t="shared" si="563"/>
        <v/>
      </c>
      <c r="Z1013" s="20" t="str">
        <f t="shared" si="564"/>
        <v/>
      </c>
      <c r="AA1013" s="20" t="str">
        <f t="shared" si="565"/>
        <v/>
      </c>
      <c r="AB1013" s="20" t="str">
        <f t="shared" si="566"/>
        <v/>
      </c>
      <c r="AC1013" s="20" t="str">
        <f t="shared" si="567"/>
        <v/>
      </c>
      <c r="AD1013" s="20" t="str">
        <f t="shared" si="568"/>
        <v/>
      </c>
      <c r="AE1013" s="20" t="str">
        <f>IF(E1013="","",SUM( INDEX( $H$9, 1) : H1013))</f>
        <v/>
      </c>
      <c r="AF1013" s="20" t="str">
        <f t="shared" si="569"/>
        <v/>
      </c>
      <c r="AG1013" s="20" t="str">
        <f>IF(E1013="","",SUM($AF$9:AF1013))</f>
        <v/>
      </c>
      <c r="AH1013" s="43" t="str">
        <f t="shared" si="570"/>
        <v/>
      </c>
      <c r="AI1013" s="20" t="str">
        <f t="shared" si="571"/>
        <v/>
      </c>
      <c r="AJ1013" s="20" t="str">
        <f t="shared" si="572"/>
        <v/>
      </c>
      <c r="AK1013" s="20" t="str">
        <f t="shared" si="573"/>
        <v/>
      </c>
      <c r="AL1013" s="20" t="str">
        <f>IF(E1013="","",SUM( INDEX($I$9, 1) : I1013))</f>
        <v/>
      </c>
      <c r="AM1013" s="20" t="str">
        <f t="shared" si="574"/>
        <v/>
      </c>
      <c r="AN1013" s="20" t="str">
        <f>IF(E1013="","",SUM( INDEX($AM$9, 1) : AM1013))</f>
        <v/>
      </c>
      <c r="AO1013" s="43" t="str">
        <f t="shared" si="575"/>
        <v/>
      </c>
      <c r="AP1013" s="43" t="str">
        <f t="shared" si="576"/>
        <v/>
      </c>
      <c r="AQ1013" s="35" t="str">
        <f t="shared" si="577"/>
        <v/>
      </c>
      <c r="AR1013" s="35" t="str">
        <f t="shared" si="578"/>
        <v/>
      </c>
      <c r="AS1013" s="35" t="str">
        <f t="shared" si="579"/>
        <v/>
      </c>
      <c r="AT1013" s="35" t="str">
        <f t="shared" si="580"/>
        <v/>
      </c>
      <c r="AU1013" s="35" t="str">
        <f t="shared" si="581"/>
        <v/>
      </c>
      <c r="AV1013" s="35" t="str">
        <f t="shared" si="582"/>
        <v/>
      </c>
      <c r="AW1013" s="58" t="str">
        <f t="shared" si="583"/>
        <v/>
      </c>
      <c r="AX1013" s="62" t="str">
        <f t="shared" si="584"/>
        <v/>
      </c>
      <c r="AY1013" s="62" t="str">
        <f t="shared" si="585"/>
        <v/>
      </c>
      <c r="AZ1013" s="62" t="str">
        <f t="shared" si="586"/>
        <v/>
      </c>
      <c r="BA1013" s="62" t="str">
        <f t="shared" si="587"/>
        <v/>
      </c>
      <c r="BB1013" s="62" t="str">
        <f t="shared" si="588"/>
        <v/>
      </c>
      <c r="BC1013" s="62" t="str">
        <f t="shared" si="589"/>
        <v/>
      </c>
      <c r="BD1013" s="69" t="str">
        <f t="shared" si="590"/>
        <v/>
      </c>
      <c r="BE1013" s="69" t="str">
        <f t="shared" si="591"/>
        <v/>
      </c>
      <c r="BF1013" s="69" t="str">
        <f>IF(Z1013=Z1014,"",SUM(AW$9:AW1013)-SUM(BF$9:BF1012))</f>
        <v/>
      </c>
      <c r="BG1013" s="12">
        <f t="shared" si="593"/>
        <v>1005</v>
      </c>
    </row>
    <row r="1014" spans="1:59" ht="20.100000000000001" customHeight="1">
      <c r="A1014" s="13">
        <f t="shared" si="592"/>
        <v>1006</v>
      </c>
      <c r="B1014" s="153"/>
      <c r="C1014" s="33"/>
      <c r="D1014" s="33"/>
      <c r="E1014" s="154"/>
      <c r="F1014" s="155"/>
      <c r="G1014" s="156"/>
      <c r="H1014" s="19" t="str">
        <f t="shared" si="557"/>
        <v/>
      </c>
      <c r="I1014" s="157"/>
      <c r="J1014" s="19" t="str">
        <f t="shared" si="558"/>
        <v/>
      </c>
      <c r="K1014" s="33"/>
      <c r="L1014" s="34"/>
      <c r="M1014" s="34"/>
      <c r="N1014" s="19" t="str">
        <f t="shared" si="559"/>
        <v/>
      </c>
      <c r="O1014" s="157"/>
      <c r="P1014" s="19" t="str">
        <f t="shared" si="560"/>
        <v/>
      </c>
      <c r="Q1014" s="19" t="str">
        <f t="shared" si="561"/>
        <v/>
      </c>
      <c r="R1014" s="22"/>
      <c r="S1014" s="33"/>
      <c r="T1014" s="35" t="str">
        <f>IF(E1014="","",Instructions!$B$5)</f>
        <v/>
      </c>
      <c r="U1014" s="75" t="str">
        <f>IF(E1014="","",Instructions!$C$5)</f>
        <v/>
      </c>
      <c r="V1014" s="87" t="str">
        <f t="shared" si="562"/>
        <v/>
      </c>
      <c r="W1014" s="72" t="str">
        <f>IF(E1014="","",VLOOKUP(D1014,Supervisors!$B$9:$F$32,5,FALSE))</f>
        <v/>
      </c>
      <c r="X1014" s="72" t="str">
        <f>IF(E1014="","",VLOOKUP(D1014,Supervisors!$B$9:$G$32,6,FALSE))</f>
        <v/>
      </c>
      <c r="Y1014" s="20" t="str">
        <f t="shared" si="563"/>
        <v/>
      </c>
      <c r="Z1014" s="20" t="str">
        <f t="shared" si="564"/>
        <v/>
      </c>
      <c r="AA1014" s="20" t="str">
        <f t="shared" si="565"/>
        <v/>
      </c>
      <c r="AB1014" s="20" t="str">
        <f t="shared" si="566"/>
        <v/>
      </c>
      <c r="AC1014" s="20" t="str">
        <f t="shared" si="567"/>
        <v/>
      </c>
      <c r="AD1014" s="20" t="str">
        <f t="shared" si="568"/>
        <v/>
      </c>
      <c r="AE1014" s="20" t="str">
        <f>IF(E1014="","",SUM( INDEX( $H$9, 1) : H1014))</f>
        <v/>
      </c>
      <c r="AF1014" s="20" t="str">
        <f t="shared" si="569"/>
        <v/>
      </c>
      <c r="AG1014" s="20" t="str">
        <f>IF(E1014="","",SUM($AF$9:AF1014))</f>
        <v/>
      </c>
      <c r="AH1014" s="43" t="str">
        <f t="shared" si="570"/>
        <v/>
      </c>
      <c r="AI1014" s="20" t="str">
        <f t="shared" si="571"/>
        <v/>
      </c>
      <c r="AJ1014" s="20" t="str">
        <f t="shared" si="572"/>
        <v/>
      </c>
      <c r="AK1014" s="20" t="str">
        <f t="shared" si="573"/>
        <v/>
      </c>
      <c r="AL1014" s="20" t="str">
        <f>IF(E1014="","",SUM( INDEX($I$9, 1) : I1014))</f>
        <v/>
      </c>
      <c r="AM1014" s="20" t="str">
        <f t="shared" si="574"/>
        <v/>
      </c>
      <c r="AN1014" s="20" t="str">
        <f>IF(E1014="","",SUM( INDEX($AM$9, 1) : AM1014))</f>
        <v/>
      </c>
      <c r="AO1014" s="43" t="str">
        <f t="shared" si="575"/>
        <v/>
      </c>
      <c r="AP1014" s="43" t="str">
        <f t="shared" si="576"/>
        <v/>
      </c>
      <c r="AQ1014" s="35" t="str">
        <f t="shared" si="577"/>
        <v/>
      </c>
      <c r="AR1014" s="35" t="str">
        <f t="shared" si="578"/>
        <v/>
      </c>
      <c r="AS1014" s="35" t="str">
        <f t="shared" si="579"/>
        <v/>
      </c>
      <c r="AT1014" s="35" t="str">
        <f t="shared" si="580"/>
        <v/>
      </c>
      <c r="AU1014" s="35" t="str">
        <f t="shared" si="581"/>
        <v/>
      </c>
      <c r="AV1014" s="35" t="str">
        <f t="shared" si="582"/>
        <v/>
      </c>
      <c r="AW1014" s="58" t="str">
        <f t="shared" si="583"/>
        <v/>
      </c>
      <c r="AX1014" s="62" t="str">
        <f t="shared" si="584"/>
        <v/>
      </c>
      <c r="AY1014" s="62" t="str">
        <f t="shared" si="585"/>
        <v/>
      </c>
      <c r="AZ1014" s="62" t="str">
        <f t="shared" si="586"/>
        <v/>
      </c>
      <c r="BA1014" s="62" t="str">
        <f t="shared" si="587"/>
        <v/>
      </c>
      <c r="BB1014" s="62" t="str">
        <f t="shared" si="588"/>
        <v/>
      </c>
      <c r="BC1014" s="62" t="str">
        <f t="shared" si="589"/>
        <v/>
      </c>
      <c r="BD1014" s="69" t="str">
        <f t="shared" si="590"/>
        <v/>
      </c>
      <c r="BE1014" s="69" t="str">
        <f t="shared" si="591"/>
        <v/>
      </c>
      <c r="BF1014" s="69" t="str">
        <f>IF(Z1014=Z1015,"",SUM(AW$9:AW1014)-SUM(BF$9:BF1013))</f>
        <v/>
      </c>
      <c r="BG1014" s="12">
        <f t="shared" si="593"/>
        <v>1006</v>
      </c>
    </row>
    <row r="1015" spans="1:59" ht="20.100000000000001" customHeight="1">
      <c r="A1015" s="13">
        <f t="shared" si="592"/>
        <v>1007</v>
      </c>
      <c r="B1015" s="153"/>
      <c r="C1015" s="33"/>
      <c r="D1015" s="33"/>
      <c r="E1015" s="154"/>
      <c r="F1015" s="155"/>
      <c r="G1015" s="156"/>
      <c r="H1015" s="19" t="str">
        <f t="shared" si="557"/>
        <v/>
      </c>
      <c r="I1015" s="157"/>
      <c r="J1015" s="19" t="str">
        <f t="shared" si="558"/>
        <v/>
      </c>
      <c r="K1015" s="33"/>
      <c r="L1015" s="34"/>
      <c r="M1015" s="34"/>
      <c r="N1015" s="19" t="str">
        <f t="shared" si="559"/>
        <v/>
      </c>
      <c r="O1015" s="157"/>
      <c r="P1015" s="19" t="str">
        <f t="shared" si="560"/>
        <v/>
      </c>
      <c r="Q1015" s="19" t="str">
        <f t="shared" si="561"/>
        <v/>
      </c>
      <c r="R1015" s="22"/>
      <c r="S1015" s="33"/>
      <c r="T1015" s="35" t="str">
        <f>IF(E1015="","",Instructions!$B$5)</f>
        <v/>
      </c>
      <c r="U1015" s="75" t="str">
        <f>IF(E1015="","",Instructions!$C$5)</f>
        <v/>
      </c>
      <c r="V1015" s="87" t="str">
        <f t="shared" si="562"/>
        <v/>
      </c>
      <c r="W1015" s="72" t="str">
        <f>IF(E1015="","",VLOOKUP(D1015,Supervisors!$B$9:$F$32,5,FALSE))</f>
        <v/>
      </c>
      <c r="X1015" s="72" t="str">
        <f>IF(E1015="","",VLOOKUP(D1015,Supervisors!$B$9:$G$32,6,FALSE))</f>
        <v/>
      </c>
      <c r="Y1015" s="20" t="str">
        <f t="shared" si="563"/>
        <v/>
      </c>
      <c r="Z1015" s="20" t="str">
        <f t="shared" si="564"/>
        <v/>
      </c>
      <c r="AA1015" s="20" t="str">
        <f t="shared" si="565"/>
        <v/>
      </c>
      <c r="AB1015" s="20" t="str">
        <f t="shared" si="566"/>
        <v/>
      </c>
      <c r="AC1015" s="20" t="str">
        <f t="shared" si="567"/>
        <v/>
      </c>
      <c r="AD1015" s="20" t="str">
        <f t="shared" si="568"/>
        <v/>
      </c>
      <c r="AE1015" s="20" t="str">
        <f>IF(E1015="","",SUM( INDEX( $H$9, 1) : H1015))</f>
        <v/>
      </c>
      <c r="AF1015" s="20" t="str">
        <f t="shared" si="569"/>
        <v/>
      </c>
      <c r="AG1015" s="20" t="str">
        <f>IF(E1015="","",SUM($AF$9:AF1015))</f>
        <v/>
      </c>
      <c r="AH1015" s="43" t="str">
        <f t="shared" si="570"/>
        <v/>
      </c>
      <c r="AI1015" s="20" t="str">
        <f t="shared" si="571"/>
        <v/>
      </c>
      <c r="AJ1015" s="20" t="str">
        <f t="shared" si="572"/>
        <v/>
      </c>
      <c r="AK1015" s="20" t="str">
        <f t="shared" si="573"/>
        <v/>
      </c>
      <c r="AL1015" s="20" t="str">
        <f>IF(E1015="","",SUM( INDEX($I$9, 1) : I1015))</f>
        <v/>
      </c>
      <c r="AM1015" s="20" t="str">
        <f t="shared" si="574"/>
        <v/>
      </c>
      <c r="AN1015" s="20" t="str">
        <f>IF(E1015="","",SUM( INDEX($AM$9, 1) : AM1015))</f>
        <v/>
      </c>
      <c r="AO1015" s="43" t="str">
        <f t="shared" si="575"/>
        <v/>
      </c>
      <c r="AP1015" s="43" t="str">
        <f t="shared" si="576"/>
        <v/>
      </c>
      <c r="AQ1015" s="35" t="str">
        <f t="shared" si="577"/>
        <v/>
      </c>
      <c r="AR1015" s="35" t="str">
        <f t="shared" si="578"/>
        <v/>
      </c>
      <c r="AS1015" s="35" t="str">
        <f t="shared" si="579"/>
        <v/>
      </c>
      <c r="AT1015" s="35" t="str">
        <f t="shared" si="580"/>
        <v/>
      </c>
      <c r="AU1015" s="35" t="str">
        <f t="shared" si="581"/>
        <v/>
      </c>
      <c r="AV1015" s="35" t="str">
        <f t="shared" si="582"/>
        <v/>
      </c>
      <c r="AW1015" s="58" t="str">
        <f t="shared" si="583"/>
        <v/>
      </c>
      <c r="AX1015" s="62" t="str">
        <f t="shared" si="584"/>
        <v/>
      </c>
      <c r="AY1015" s="62" t="str">
        <f t="shared" si="585"/>
        <v/>
      </c>
      <c r="AZ1015" s="62" t="str">
        <f t="shared" si="586"/>
        <v/>
      </c>
      <c r="BA1015" s="62" t="str">
        <f t="shared" si="587"/>
        <v/>
      </c>
      <c r="BB1015" s="62" t="str">
        <f t="shared" si="588"/>
        <v/>
      </c>
      <c r="BC1015" s="62" t="str">
        <f t="shared" si="589"/>
        <v/>
      </c>
      <c r="BD1015" s="69" t="str">
        <f t="shared" si="590"/>
        <v/>
      </c>
      <c r="BE1015" s="69" t="str">
        <f t="shared" si="591"/>
        <v/>
      </c>
      <c r="BF1015" s="69" t="str">
        <f>IF(Z1015=Z1016,"",SUM(AW$9:AW1015)-SUM(BF$9:BF1014))</f>
        <v/>
      </c>
      <c r="BG1015" s="12">
        <f t="shared" si="593"/>
        <v>1007</v>
      </c>
    </row>
    <row r="1016" spans="1:59" ht="20.100000000000001" customHeight="1">
      <c r="A1016" s="13">
        <f t="shared" si="592"/>
        <v>1008</v>
      </c>
      <c r="B1016" s="153"/>
      <c r="C1016" s="33"/>
      <c r="D1016" s="33"/>
      <c r="E1016" s="154"/>
      <c r="F1016" s="155"/>
      <c r="G1016" s="156"/>
      <c r="H1016" s="19" t="str">
        <f t="shared" si="557"/>
        <v/>
      </c>
      <c r="I1016" s="157"/>
      <c r="J1016" s="19" t="str">
        <f t="shared" si="558"/>
        <v/>
      </c>
      <c r="K1016" s="33"/>
      <c r="L1016" s="34"/>
      <c r="M1016" s="34"/>
      <c r="N1016" s="19" t="str">
        <f t="shared" si="559"/>
        <v/>
      </c>
      <c r="O1016" s="157"/>
      <c r="P1016" s="19" t="str">
        <f t="shared" si="560"/>
        <v/>
      </c>
      <c r="Q1016" s="19" t="str">
        <f t="shared" si="561"/>
        <v/>
      </c>
      <c r="R1016" s="22"/>
      <c r="S1016" s="33"/>
      <c r="T1016" s="35" t="str">
        <f>IF(E1016="","",Instructions!$B$5)</f>
        <v/>
      </c>
      <c r="U1016" s="75" t="str">
        <f>IF(E1016="","",Instructions!$C$5)</f>
        <v/>
      </c>
      <c r="V1016" s="87" t="str">
        <f t="shared" si="562"/>
        <v/>
      </c>
      <c r="W1016" s="72" t="str">
        <f>IF(E1016="","",VLOOKUP(D1016,Supervisors!$B$9:$F$32,5,FALSE))</f>
        <v/>
      </c>
      <c r="X1016" s="72" t="str">
        <f>IF(E1016="","",VLOOKUP(D1016,Supervisors!$B$9:$G$32,6,FALSE))</f>
        <v/>
      </c>
      <c r="Y1016" s="20" t="str">
        <f t="shared" si="563"/>
        <v/>
      </c>
      <c r="Z1016" s="20" t="str">
        <f t="shared" si="564"/>
        <v/>
      </c>
      <c r="AA1016" s="20" t="str">
        <f t="shared" si="565"/>
        <v/>
      </c>
      <c r="AB1016" s="20" t="str">
        <f t="shared" si="566"/>
        <v/>
      </c>
      <c r="AC1016" s="20" t="str">
        <f t="shared" si="567"/>
        <v/>
      </c>
      <c r="AD1016" s="20" t="str">
        <f t="shared" si="568"/>
        <v/>
      </c>
      <c r="AE1016" s="20" t="str">
        <f>IF(E1016="","",SUM( INDEX( $H$9, 1) : H1016))</f>
        <v/>
      </c>
      <c r="AF1016" s="20" t="str">
        <f t="shared" si="569"/>
        <v/>
      </c>
      <c r="AG1016" s="20" t="str">
        <f>IF(E1016="","",SUM($AF$9:AF1016))</f>
        <v/>
      </c>
      <c r="AH1016" s="43" t="str">
        <f t="shared" si="570"/>
        <v/>
      </c>
      <c r="AI1016" s="20" t="str">
        <f t="shared" si="571"/>
        <v/>
      </c>
      <c r="AJ1016" s="20" t="str">
        <f t="shared" si="572"/>
        <v/>
      </c>
      <c r="AK1016" s="20" t="str">
        <f t="shared" si="573"/>
        <v/>
      </c>
      <c r="AL1016" s="20" t="str">
        <f>IF(E1016="","",SUM( INDEX($I$9, 1) : I1016))</f>
        <v/>
      </c>
      <c r="AM1016" s="20" t="str">
        <f t="shared" si="574"/>
        <v/>
      </c>
      <c r="AN1016" s="20" t="str">
        <f>IF(E1016="","",SUM( INDEX($AM$9, 1) : AM1016))</f>
        <v/>
      </c>
      <c r="AO1016" s="43" t="str">
        <f t="shared" si="575"/>
        <v/>
      </c>
      <c r="AP1016" s="43" t="str">
        <f t="shared" si="576"/>
        <v/>
      </c>
      <c r="AQ1016" s="35" t="str">
        <f t="shared" si="577"/>
        <v/>
      </c>
      <c r="AR1016" s="35" t="str">
        <f t="shared" si="578"/>
        <v/>
      </c>
      <c r="AS1016" s="35" t="str">
        <f t="shared" si="579"/>
        <v/>
      </c>
      <c r="AT1016" s="35" t="str">
        <f t="shared" si="580"/>
        <v/>
      </c>
      <c r="AU1016" s="35" t="str">
        <f t="shared" si="581"/>
        <v/>
      </c>
      <c r="AV1016" s="35" t="str">
        <f t="shared" si="582"/>
        <v/>
      </c>
      <c r="AW1016" s="58" t="str">
        <f t="shared" si="583"/>
        <v/>
      </c>
      <c r="AX1016" s="62" t="str">
        <f t="shared" si="584"/>
        <v/>
      </c>
      <c r="AY1016" s="62" t="str">
        <f t="shared" si="585"/>
        <v/>
      </c>
      <c r="AZ1016" s="62" t="str">
        <f t="shared" si="586"/>
        <v/>
      </c>
      <c r="BA1016" s="62" t="str">
        <f t="shared" si="587"/>
        <v/>
      </c>
      <c r="BB1016" s="62" t="str">
        <f t="shared" si="588"/>
        <v/>
      </c>
      <c r="BC1016" s="62" t="str">
        <f t="shared" si="589"/>
        <v/>
      </c>
      <c r="BD1016" s="69" t="str">
        <f t="shared" si="590"/>
        <v/>
      </c>
      <c r="BE1016" s="69" t="str">
        <f t="shared" si="591"/>
        <v/>
      </c>
      <c r="BF1016" s="69" t="str">
        <f>IF(Z1016=Z1017,"",SUM(AW$9:AW1016)-SUM(BF$9:BF1015))</f>
        <v/>
      </c>
      <c r="BG1016" s="12">
        <f t="shared" si="593"/>
        <v>1008</v>
      </c>
    </row>
    <row r="1017" spans="1:59" ht="20.100000000000001" customHeight="1">
      <c r="A1017" s="13">
        <f t="shared" si="592"/>
        <v>1009</v>
      </c>
      <c r="B1017" s="153"/>
      <c r="C1017" s="33"/>
      <c r="D1017" s="33"/>
      <c r="E1017" s="154"/>
      <c r="F1017" s="155"/>
      <c r="G1017" s="156"/>
      <c r="H1017" s="19" t="str">
        <f t="shared" si="557"/>
        <v/>
      </c>
      <c r="I1017" s="157"/>
      <c r="J1017" s="19" t="str">
        <f t="shared" si="558"/>
        <v/>
      </c>
      <c r="K1017" s="33"/>
      <c r="L1017" s="34"/>
      <c r="M1017" s="34"/>
      <c r="N1017" s="19" t="str">
        <f t="shared" si="559"/>
        <v/>
      </c>
      <c r="O1017" s="157"/>
      <c r="P1017" s="19" t="str">
        <f t="shared" si="560"/>
        <v/>
      </c>
      <c r="Q1017" s="19" t="str">
        <f t="shared" si="561"/>
        <v/>
      </c>
      <c r="R1017" s="22"/>
      <c r="S1017" s="33"/>
      <c r="T1017" s="35" t="str">
        <f>IF(E1017="","",Instructions!$B$5)</f>
        <v/>
      </c>
      <c r="U1017" s="75" t="str">
        <f>IF(E1017="","",Instructions!$C$5)</f>
        <v/>
      </c>
      <c r="V1017" s="87" t="str">
        <f t="shared" si="562"/>
        <v/>
      </c>
      <c r="W1017" s="72" t="str">
        <f>IF(E1017="","",VLOOKUP(D1017,Supervisors!$B$9:$F$32,5,FALSE))</f>
        <v/>
      </c>
      <c r="X1017" s="72" t="str">
        <f>IF(E1017="","",VLOOKUP(D1017,Supervisors!$B$9:$G$32,6,FALSE))</f>
        <v/>
      </c>
      <c r="Y1017" s="20" t="str">
        <f t="shared" si="563"/>
        <v/>
      </c>
      <c r="Z1017" s="20" t="str">
        <f t="shared" si="564"/>
        <v/>
      </c>
      <c r="AA1017" s="20" t="str">
        <f t="shared" si="565"/>
        <v/>
      </c>
      <c r="AB1017" s="20" t="str">
        <f t="shared" si="566"/>
        <v/>
      </c>
      <c r="AC1017" s="20" t="str">
        <f t="shared" si="567"/>
        <v/>
      </c>
      <c r="AD1017" s="20" t="str">
        <f t="shared" si="568"/>
        <v/>
      </c>
      <c r="AE1017" s="20" t="str">
        <f>IF(E1017="","",SUM( INDEX( $H$9, 1) : H1017))</f>
        <v/>
      </c>
      <c r="AF1017" s="20" t="str">
        <f t="shared" si="569"/>
        <v/>
      </c>
      <c r="AG1017" s="20" t="str">
        <f>IF(E1017="","",SUM($AF$9:AF1017))</f>
        <v/>
      </c>
      <c r="AH1017" s="43" t="str">
        <f t="shared" si="570"/>
        <v/>
      </c>
      <c r="AI1017" s="20" t="str">
        <f t="shared" si="571"/>
        <v/>
      </c>
      <c r="AJ1017" s="20" t="str">
        <f t="shared" si="572"/>
        <v/>
      </c>
      <c r="AK1017" s="20" t="str">
        <f t="shared" si="573"/>
        <v/>
      </c>
      <c r="AL1017" s="20" t="str">
        <f>IF(E1017="","",SUM( INDEX($I$9, 1) : I1017))</f>
        <v/>
      </c>
      <c r="AM1017" s="20" t="str">
        <f t="shared" si="574"/>
        <v/>
      </c>
      <c r="AN1017" s="20" t="str">
        <f>IF(E1017="","",SUM( INDEX($AM$9, 1) : AM1017))</f>
        <v/>
      </c>
      <c r="AO1017" s="43" t="str">
        <f t="shared" si="575"/>
        <v/>
      </c>
      <c r="AP1017" s="43" t="str">
        <f t="shared" si="576"/>
        <v/>
      </c>
      <c r="AQ1017" s="35" t="str">
        <f t="shared" si="577"/>
        <v/>
      </c>
      <c r="AR1017" s="35" t="str">
        <f t="shared" si="578"/>
        <v/>
      </c>
      <c r="AS1017" s="35" t="str">
        <f t="shared" si="579"/>
        <v/>
      </c>
      <c r="AT1017" s="35" t="str">
        <f t="shared" si="580"/>
        <v/>
      </c>
      <c r="AU1017" s="35" t="str">
        <f t="shared" si="581"/>
        <v/>
      </c>
      <c r="AV1017" s="35" t="str">
        <f t="shared" si="582"/>
        <v/>
      </c>
      <c r="AW1017" s="58" t="str">
        <f t="shared" si="583"/>
        <v/>
      </c>
      <c r="AX1017" s="62" t="str">
        <f t="shared" si="584"/>
        <v/>
      </c>
      <c r="AY1017" s="62" t="str">
        <f t="shared" si="585"/>
        <v/>
      </c>
      <c r="AZ1017" s="62" t="str">
        <f t="shared" si="586"/>
        <v/>
      </c>
      <c r="BA1017" s="62" t="str">
        <f t="shared" si="587"/>
        <v/>
      </c>
      <c r="BB1017" s="62" t="str">
        <f t="shared" si="588"/>
        <v/>
      </c>
      <c r="BC1017" s="62" t="str">
        <f t="shared" si="589"/>
        <v/>
      </c>
      <c r="BD1017" s="69" t="str">
        <f t="shared" si="590"/>
        <v/>
      </c>
      <c r="BE1017" s="69" t="str">
        <f t="shared" si="591"/>
        <v/>
      </c>
      <c r="BF1017" s="69" t="str">
        <f>IF(Z1017=Z1018,"",SUM(AW$9:AW1017)-SUM(BF$9:BF1016))</f>
        <v/>
      </c>
      <c r="BG1017" s="12">
        <f t="shared" si="593"/>
        <v>1009</v>
      </c>
    </row>
    <row r="1018" spans="1:59" ht="20.100000000000001" customHeight="1">
      <c r="A1018" s="13">
        <f t="shared" si="592"/>
        <v>1010</v>
      </c>
      <c r="B1018" s="153"/>
      <c r="C1018" s="33"/>
      <c r="D1018" s="33"/>
      <c r="E1018" s="154"/>
      <c r="F1018" s="155"/>
      <c r="G1018" s="156"/>
      <c r="H1018" s="19" t="str">
        <f t="shared" si="557"/>
        <v/>
      </c>
      <c r="I1018" s="157"/>
      <c r="J1018" s="19" t="str">
        <f t="shared" si="558"/>
        <v/>
      </c>
      <c r="K1018" s="33"/>
      <c r="L1018" s="34"/>
      <c r="M1018" s="34"/>
      <c r="N1018" s="19" t="str">
        <f t="shared" si="559"/>
        <v/>
      </c>
      <c r="O1018" s="157"/>
      <c r="P1018" s="19" t="str">
        <f t="shared" si="560"/>
        <v/>
      </c>
      <c r="Q1018" s="19" t="str">
        <f t="shared" si="561"/>
        <v/>
      </c>
      <c r="R1018" s="22"/>
      <c r="S1018" s="33"/>
      <c r="T1018" s="35" t="str">
        <f>IF(E1018="","",Instructions!$B$5)</f>
        <v/>
      </c>
      <c r="U1018" s="75" t="str">
        <f>IF(E1018="","",Instructions!$C$5)</f>
        <v/>
      </c>
      <c r="V1018" s="87" t="str">
        <f t="shared" si="562"/>
        <v/>
      </c>
      <c r="W1018" s="72" t="str">
        <f>IF(E1018="","",VLOOKUP(D1018,Supervisors!$B$9:$F$32,5,FALSE))</f>
        <v/>
      </c>
      <c r="X1018" s="72" t="str">
        <f>IF(E1018="","",VLOOKUP(D1018,Supervisors!$B$9:$G$32,6,FALSE))</f>
        <v/>
      </c>
      <c r="Y1018" s="20" t="str">
        <f t="shared" si="563"/>
        <v/>
      </c>
      <c r="Z1018" s="20" t="str">
        <f t="shared" si="564"/>
        <v/>
      </c>
      <c r="AA1018" s="20" t="str">
        <f t="shared" si="565"/>
        <v/>
      </c>
      <c r="AB1018" s="20" t="str">
        <f t="shared" si="566"/>
        <v/>
      </c>
      <c r="AC1018" s="20" t="str">
        <f t="shared" si="567"/>
        <v/>
      </c>
      <c r="AD1018" s="20" t="str">
        <f t="shared" si="568"/>
        <v/>
      </c>
      <c r="AE1018" s="20" t="str">
        <f>IF(E1018="","",SUM( INDEX( $H$9, 1) : H1018))</f>
        <v/>
      </c>
      <c r="AF1018" s="20" t="str">
        <f t="shared" si="569"/>
        <v/>
      </c>
      <c r="AG1018" s="20" t="str">
        <f>IF(E1018="","",SUM($AF$9:AF1018))</f>
        <v/>
      </c>
      <c r="AH1018" s="43" t="str">
        <f t="shared" si="570"/>
        <v/>
      </c>
      <c r="AI1018" s="20" t="str">
        <f t="shared" si="571"/>
        <v/>
      </c>
      <c r="AJ1018" s="20" t="str">
        <f t="shared" si="572"/>
        <v/>
      </c>
      <c r="AK1018" s="20" t="str">
        <f t="shared" si="573"/>
        <v/>
      </c>
      <c r="AL1018" s="20" t="str">
        <f>IF(E1018="","",SUM( INDEX($I$9, 1) : I1018))</f>
        <v/>
      </c>
      <c r="AM1018" s="20" t="str">
        <f t="shared" si="574"/>
        <v/>
      </c>
      <c r="AN1018" s="20" t="str">
        <f>IF(E1018="","",SUM( INDEX($AM$9, 1) : AM1018))</f>
        <v/>
      </c>
      <c r="AO1018" s="43" t="str">
        <f t="shared" si="575"/>
        <v/>
      </c>
      <c r="AP1018" s="43" t="str">
        <f t="shared" si="576"/>
        <v/>
      </c>
      <c r="AQ1018" s="35" t="str">
        <f t="shared" si="577"/>
        <v/>
      </c>
      <c r="AR1018" s="35" t="str">
        <f t="shared" si="578"/>
        <v/>
      </c>
      <c r="AS1018" s="35" t="str">
        <f t="shared" si="579"/>
        <v/>
      </c>
      <c r="AT1018" s="35" t="str">
        <f t="shared" si="580"/>
        <v/>
      </c>
      <c r="AU1018" s="35" t="str">
        <f t="shared" si="581"/>
        <v/>
      </c>
      <c r="AV1018" s="35" t="str">
        <f t="shared" si="582"/>
        <v/>
      </c>
      <c r="AW1018" s="58" t="str">
        <f t="shared" si="583"/>
        <v/>
      </c>
      <c r="AX1018" s="62" t="str">
        <f t="shared" si="584"/>
        <v/>
      </c>
      <c r="AY1018" s="62" t="str">
        <f t="shared" si="585"/>
        <v/>
      </c>
      <c r="AZ1018" s="62" t="str">
        <f t="shared" si="586"/>
        <v/>
      </c>
      <c r="BA1018" s="62" t="str">
        <f t="shared" si="587"/>
        <v/>
      </c>
      <c r="BB1018" s="62" t="str">
        <f t="shared" si="588"/>
        <v/>
      </c>
      <c r="BC1018" s="62" t="str">
        <f t="shared" si="589"/>
        <v/>
      </c>
      <c r="BD1018" s="69" t="str">
        <f t="shared" si="590"/>
        <v/>
      </c>
      <c r="BE1018" s="69" t="str">
        <f t="shared" si="591"/>
        <v/>
      </c>
      <c r="BF1018" s="69" t="str">
        <f>IF(Z1018=Z1019,"",SUM(AW$9:AW1018)-SUM(BF$9:BF1017))</f>
        <v/>
      </c>
      <c r="BG1018" s="12">
        <f t="shared" si="593"/>
        <v>1010</v>
      </c>
    </row>
    <row r="1019" spans="1:59" ht="20.100000000000001" customHeight="1">
      <c r="A1019" s="13">
        <f t="shared" si="592"/>
        <v>1011</v>
      </c>
      <c r="B1019" s="153"/>
      <c r="C1019" s="33"/>
      <c r="D1019" s="33"/>
      <c r="E1019" s="154"/>
      <c r="F1019" s="155"/>
      <c r="G1019" s="156"/>
      <c r="H1019" s="19" t="str">
        <f t="shared" si="557"/>
        <v/>
      </c>
      <c r="I1019" s="157"/>
      <c r="J1019" s="19" t="str">
        <f t="shared" si="558"/>
        <v/>
      </c>
      <c r="K1019" s="33"/>
      <c r="L1019" s="34"/>
      <c r="M1019" s="34"/>
      <c r="N1019" s="19" t="str">
        <f t="shared" si="559"/>
        <v/>
      </c>
      <c r="O1019" s="157"/>
      <c r="P1019" s="19" t="str">
        <f t="shared" si="560"/>
        <v/>
      </c>
      <c r="Q1019" s="19" t="str">
        <f t="shared" si="561"/>
        <v/>
      </c>
      <c r="R1019" s="22"/>
      <c r="S1019" s="33"/>
      <c r="T1019" s="35" t="str">
        <f>IF(E1019="","",Instructions!$B$5)</f>
        <v/>
      </c>
      <c r="U1019" s="75" t="str">
        <f>IF(E1019="","",Instructions!$C$5)</f>
        <v/>
      </c>
      <c r="V1019" s="87" t="str">
        <f t="shared" si="562"/>
        <v/>
      </c>
      <c r="W1019" s="72" t="str">
        <f>IF(E1019="","",VLOOKUP(D1019,Supervisors!$B$9:$F$32,5,FALSE))</f>
        <v/>
      </c>
      <c r="X1019" s="72" t="str">
        <f>IF(E1019="","",VLOOKUP(D1019,Supervisors!$B$9:$G$32,6,FALSE))</f>
        <v/>
      </c>
      <c r="Y1019" s="20" t="str">
        <f t="shared" si="563"/>
        <v/>
      </c>
      <c r="Z1019" s="20" t="str">
        <f t="shared" si="564"/>
        <v/>
      </c>
      <c r="AA1019" s="20" t="str">
        <f t="shared" si="565"/>
        <v/>
      </c>
      <c r="AB1019" s="20" t="str">
        <f t="shared" si="566"/>
        <v/>
      </c>
      <c r="AC1019" s="20" t="str">
        <f t="shared" si="567"/>
        <v/>
      </c>
      <c r="AD1019" s="20" t="str">
        <f t="shared" si="568"/>
        <v/>
      </c>
      <c r="AE1019" s="20" t="str">
        <f>IF(E1019="","",SUM( INDEX( $H$9, 1) : H1019))</f>
        <v/>
      </c>
      <c r="AF1019" s="20" t="str">
        <f t="shared" si="569"/>
        <v/>
      </c>
      <c r="AG1019" s="20" t="str">
        <f>IF(E1019="","",SUM($AF$9:AF1019))</f>
        <v/>
      </c>
      <c r="AH1019" s="43" t="str">
        <f t="shared" si="570"/>
        <v/>
      </c>
      <c r="AI1019" s="20" t="str">
        <f t="shared" si="571"/>
        <v/>
      </c>
      <c r="AJ1019" s="20" t="str">
        <f t="shared" si="572"/>
        <v/>
      </c>
      <c r="AK1019" s="20" t="str">
        <f t="shared" si="573"/>
        <v/>
      </c>
      <c r="AL1019" s="20" t="str">
        <f>IF(E1019="","",SUM( INDEX($I$9, 1) : I1019))</f>
        <v/>
      </c>
      <c r="AM1019" s="20" t="str">
        <f t="shared" si="574"/>
        <v/>
      </c>
      <c r="AN1019" s="20" t="str">
        <f>IF(E1019="","",SUM( INDEX($AM$9, 1) : AM1019))</f>
        <v/>
      </c>
      <c r="AO1019" s="43" t="str">
        <f t="shared" si="575"/>
        <v/>
      </c>
      <c r="AP1019" s="43" t="str">
        <f t="shared" si="576"/>
        <v/>
      </c>
      <c r="AQ1019" s="35" t="str">
        <f t="shared" si="577"/>
        <v/>
      </c>
      <c r="AR1019" s="35" t="str">
        <f t="shared" si="578"/>
        <v/>
      </c>
      <c r="AS1019" s="35" t="str">
        <f t="shared" si="579"/>
        <v/>
      </c>
      <c r="AT1019" s="35" t="str">
        <f t="shared" si="580"/>
        <v/>
      </c>
      <c r="AU1019" s="35" t="str">
        <f t="shared" si="581"/>
        <v/>
      </c>
      <c r="AV1019" s="35" t="str">
        <f t="shared" si="582"/>
        <v/>
      </c>
      <c r="AW1019" s="58" t="str">
        <f t="shared" si="583"/>
        <v/>
      </c>
      <c r="AX1019" s="62" t="str">
        <f t="shared" si="584"/>
        <v/>
      </c>
      <c r="AY1019" s="62" t="str">
        <f t="shared" si="585"/>
        <v/>
      </c>
      <c r="AZ1019" s="62" t="str">
        <f t="shared" si="586"/>
        <v/>
      </c>
      <c r="BA1019" s="62" t="str">
        <f t="shared" si="587"/>
        <v/>
      </c>
      <c r="BB1019" s="62" t="str">
        <f t="shared" si="588"/>
        <v/>
      </c>
      <c r="BC1019" s="62" t="str">
        <f t="shared" si="589"/>
        <v/>
      </c>
      <c r="BD1019" s="69" t="str">
        <f t="shared" si="590"/>
        <v/>
      </c>
      <c r="BE1019" s="69" t="str">
        <f t="shared" si="591"/>
        <v/>
      </c>
      <c r="BF1019" s="69" t="str">
        <f>IF(Z1019=Z1020,"",SUM(AW$9:AW1019)-SUM(BF$9:BF1018))</f>
        <v/>
      </c>
      <c r="BG1019" s="12">
        <f t="shared" si="593"/>
        <v>1011</v>
      </c>
    </row>
    <row r="1020" spans="1:59" ht="20.100000000000001" customHeight="1">
      <c r="A1020" s="13">
        <f t="shared" si="592"/>
        <v>1012</v>
      </c>
      <c r="B1020" s="153"/>
      <c r="C1020" s="33"/>
      <c r="D1020" s="33"/>
      <c r="E1020" s="154"/>
      <c r="F1020" s="155"/>
      <c r="G1020" s="156"/>
      <c r="H1020" s="19" t="str">
        <f t="shared" si="557"/>
        <v/>
      </c>
      <c r="I1020" s="157"/>
      <c r="J1020" s="19" t="str">
        <f t="shared" si="558"/>
        <v/>
      </c>
      <c r="K1020" s="33"/>
      <c r="L1020" s="34"/>
      <c r="M1020" s="34"/>
      <c r="N1020" s="19" t="str">
        <f t="shared" si="559"/>
        <v/>
      </c>
      <c r="O1020" s="157"/>
      <c r="P1020" s="19" t="str">
        <f t="shared" si="560"/>
        <v/>
      </c>
      <c r="Q1020" s="19" t="str">
        <f t="shared" si="561"/>
        <v/>
      </c>
      <c r="R1020" s="22"/>
      <c r="S1020" s="33"/>
      <c r="T1020" s="35" t="str">
        <f>IF(E1020="","",Instructions!$B$5)</f>
        <v/>
      </c>
      <c r="U1020" s="75" t="str">
        <f>IF(E1020="","",Instructions!$C$5)</f>
        <v/>
      </c>
      <c r="V1020" s="87" t="str">
        <f t="shared" si="562"/>
        <v/>
      </c>
      <c r="W1020" s="72" t="str">
        <f>IF(E1020="","",VLOOKUP(D1020,Supervisors!$B$9:$F$32,5,FALSE))</f>
        <v/>
      </c>
      <c r="X1020" s="72" t="str">
        <f>IF(E1020="","",VLOOKUP(D1020,Supervisors!$B$9:$G$32,6,FALSE))</f>
        <v/>
      </c>
      <c r="Y1020" s="20" t="str">
        <f t="shared" si="563"/>
        <v/>
      </c>
      <c r="Z1020" s="20" t="str">
        <f t="shared" si="564"/>
        <v/>
      </c>
      <c r="AA1020" s="20" t="str">
        <f t="shared" si="565"/>
        <v/>
      </c>
      <c r="AB1020" s="20" t="str">
        <f t="shared" si="566"/>
        <v/>
      </c>
      <c r="AC1020" s="20" t="str">
        <f t="shared" si="567"/>
        <v/>
      </c>
      <c r="AD1020" s="20" t="str">
        <f t="shared" si="568"/>
        <v/>
      </c>
      <c r="AE1020" s="20" t="str">
        <f>IF(E1020="","",SUM( INDEX( $H$9, 1) : H1020))</f>
        <v/>
      </c>
      <c r="AF1020" s="20" t="str">
        <f t="shared" si="569"/>
        <v/>
      </c>
      <c r="AG1020" s="20" t="str">
        <f>IF(E1020="","",SUM($AF$9:AF1020))</f>
        <v/>
      </c>
      <c r="AH1020" s="43" t="str">
        <f t="shared" si="570"/>
        <v/>
      </c>
      <c r="AI1020" s="20" t="str">
        <f t="shared" si="571"/>
        <v/>
      </c>
      <c r="AJ1020" s="20" t="str">
        <f t="shared" si="572"/>
        <v/>
      </c>
      <c r="AK1020" s="20" t="str">
        <f t="shared" si="573"/>
        <v/>
      </c>
      <c r="AL1020" s="20" t="str">
        <f>IF(E1020="","",SUM( INDEX($I$9, 1) : I1020))</f>
        <v/>
      </c>
      <c r="AM1020" s="20" t="str">
        <f t="shared" si="574"/>
        <v/>
      </c>
      <c r="AN1020" s="20" t="str">
        <f>IF(E1020="","",SUM( INDEX($AM$9, 1) : AM1020))</f>
        <v/>
      </c>
      <c r="AO1020" s="43" t="str">
        <f t="shared" si="575"/>
        <v/>
      </c>
      <c r="AP1020" s="43" t="str">
        <f t="shared" si="576"/>
        <v/>
      </c>
      <c r="AQ1020" s="35" t="str">
        <f t="shared" si="577"/>
        <v/>
      </c>
      <c r="AR1020" s="35" t="str">
        <f t="shared" si="578"/>
        <v/>
      </c>
      <c r="AS1020" s="35" t="str">
        <f t="shared" si="579"/>
        <v/>
      </c>
      <c r="AT1020" s="35" t="str">
        <f t="shared" si="580"/>
        <v/>
      </c>
      <c r="AU1020" s="35" t="str">
        <f t="shared" si="581"/>
        <v/>
      </c>
      <c r="AV1020" s="35" t="str">
        <f t="shared" si="582"/>
        <v/>
      </c>
      <c r="AW1020" s="58" t="str">
        <f t="shared" si="583"/>
        <v/>
      </c>
      <c r="AX1020" s="62" t="str">
        <f t="shared" si="584"/>
        <v/>
      </c>
      <c r="AY1020" s="62" t="str">
        <f t="shared" si="585"/>
        <v/>
      </c>
      <c r="AZ1020" s="62" t="str">
        <f t="shared" si="586"/>
        <v/>
      </c>
      <c r="BA1020" s="62" t="str">
        <f t="shared" si="587"/>
        <v/>
      </c>
      <c r="BB1020" s="62" t="str">
        <f t="shared" si="588"/>
        <v/>
      </c>
      <c r="BC1020" s="62" t="str">
        <f t="shared" si="589"/>
        <v/>
      </c>
      <c r="BD1020" s="69" t="str">
        <f t="shared" si="590"/>
        <v/>
      </c>
      <c r="BE1020" s="69" t="str">
        <f t="shared" si="591"/>
        <v/>
      </c>
      <c r="BF1020" s="69" t="str">
        <f>IF(Z1020=Z1021,"",SUM(AW$9:AW1020)-SUM(BF$9:BF1019))</f>
        <v/>
      </c>
      <c r="BG1020" s="12">
        <f t="shared" si="593"/>
        <v>1012</v>
      </c>
    </row>
    <row r="1021" spans="1:59" ht="20.100000000000001" customHeight="1">
      <c r="A1021" s="13">
        <f t="shared" si="592"/>
        <v>1013</v>
      </c>
      <c r="B1021" s="153"/>
      <c r="C1021" s="33"/>
      <c r="D1021" s="33"/>
      <c r="E1021" s="154"/>
      <c r="F1021" s="155"/>
      <c r="G1021" s="156"/>
      <c r="H1021" s="19" t="str">
        <f t="shared" si="557"/>
        <v/>
      </c>
      <c r="I1021" s="157"/>
      <c r="J1021" s="19" t="str">
        <f t="shared" si="558"/>
        <v/>
      </c>
      <c r="K1021" s="33"/>
      <c r="L1021" s="34"/>
      <c r="M1021" s="34"/>
      <c r="N1021" s="19" t="str">
        <f t="shared" si="559"/>
        <v/>
      </c>
      <c r="O1021" s="157"/>
      <c r="P1021" s="19" t="str">
        <f t="shared" si="560"/>
        <v/>
      </c>
      <c r="Q1021" s="19" t="str">
        <f t="shared" si="561"/>
        <v/>
      </c>
      <c r="R1021" s="22"/>
      <c r="S1021" s="33"/>
      <c r="T1021" s="35" t="str">
        <f>IF(E1021="","",Instructions!$B$5)</f>
        <v/>
      </c>
      <c r="U1021" s="75" t="str">
        <f>IF(E1021="","",Instructions!$C$5)</f>
        <v/>
      </c>
      <c r="V1021" s="87" t="str">
        <f t="shared" si="562"/>
        <v/>
      </c>
      <c r="W1021" s="72" t="str">
        <f>IF(E1021="","",VLOOKUP(D1021,Supervisors!$B$9:$F$32,5,FALSE))</f>
        <v/>
      </c>
      <c r="X1021" s="72" t="str">
        <f>IF(E1021="","",VLOOKUP(D1021,Supervisors!$B$9:$G$32,6,FALSE))</f>
        <v/>
      </c>
      <c r="Y1021" s="20" t="str">
        <f t="shared" si="563"/>
        <v/>
      </c>
      <c r="Z1021" s="20" t="str">
        <f t="shared" si="564"/>
        <v/>
      </c>
      <c r="AA1021" s="20" t="str">
        <f t="shared" si="565"/>
        <v/>
      </c>
      <c r="AB1021" s="20" t="str">
        <f t="shared" si="566"/>
        <v/>
      </c>
      <c r="AC1021" s="20" t="str">
        <f t="shared" si="567"/>
        <v/>
      </c>
      <c r="AD1021" s="20" t="str">
        <f t="shared" si="568"/>
        <v/>
      </c>
      <c r="AE1021" s="20" t="str">
        <f>IF(E1021="","",SUM( INDEX( $H$9, 1) : H1021))</f>
        <v/>
      </c>
      <c r="AF1021" s="20" t="str">
        <f t="shared" si="569"/>
        <v/>
      </c>
      <c r="AG1021" s="20" t="str">
        <f>IF(E1021="","",SUM($AF$9:AF1021))</f>
        <v/>
      </c>
      <c r="AH1021" s="43" t="str">
        <f t="shared" si="570"/>
        <v/>
      </c>
      <c r="AI1021" s="20" t="str">
        <f t="shared" si="571"/>
        <v/>
      </c>
      <c r="AJ1021" s="20" t="str">
        <f t="shared" si="572"/>
        <v/>
      </c>
      <c r="AK1021" s="20" t="str">
        <f t="shared" si="573"/>
        <v/>
      </c>
      <c r="AL1021" s="20" t="str">
        <f>IF(E1021="","",SUM( INDEX($I$9, 1) : I1021))</f>
        <v/>
      </c>
      <c r="AM1021" s="20" t="str">
        <f t="shared" si="574"/>
        <v/>
      </c>
      <c r="AN1021" s="20" t="str">
        <f>IF(E1021="","",SUM( INDEX($AM$9, 1) : AM1021))</f>
        <v/>
      </c>
      <c r="AO1021" s="43" t="str">
        <f t="shared" si="575"/>
        <v/>
      </c>
      <c r="AP1021" s="43" t="str">
        <f t="shared" si="576"/>
        <v/>
      </c>
      <c r="AQ1021" s="35" t="str">
        <f t="shared" si="577"/>
        <v/>
      </c>
      <c r="AR1021" s="35" t="str">
        <f t="shared" si="578"/>
        <v/>
      </c>
      <c r="AS1021" s="35" t="str">
        <f t="shared" si="579"/>
        <v/>
      </c>
      <c r="AT1021" s="35" t="str">
        <f t="shared" si="580"/>
        <v/>
      </c>
      <c r="AU1021" s="35" t="str">
        <f t="shared" si="581"/>
        <v/>
      </c>
      <c r="AV1021" s="35" t="str">
        <f t="shared" si="582"/>
        <v/>
      </c>
      <c r="AW1021" s="58" t="str">
        <f t="shared" si="583"/>
        <v/>
      </c>
      <c r="AX1021" s="62" t="str">
        <f t="shared" si="584"/>
        <v/>
      </c>
      <c r="AY1021" s="62" t="str">
        <f t="shared" si="585"/>
        <v/>
      </c>
      <c r="AZ1021" s="62" t="str">
        <f t="shared" si="586"/>
        <v/>
      </c>
      <c r="BA1021" s="62" t="str">
        <f t="shared" si="587"/>
        <v/>
      </c>
      <c r="BB1021" s="62" t="str">
        <f t="shared" si="588"/>
        <v/>
      </c>
      <c r="BC1021" s="62" t="str">
        <f t="shared" si="589"/>
        <v/>
      </c>
      <c r="BD1021" s="69" t="str">
        <f t="shared" si="590"/>
        <v/>
      </c>
      <c r="BE1021" s="69" t="str">
        <f t="shared" si="591"/>
        <v/>
      </c>
      <c r="BF1021" s="69" t="str">
        <f>IF(Z1021=Z1022,"",SUM(AW$9:AW1021)-SUM(BF$9:BF1020))</f>
        <v/>
      </c>
      <c r="BG1021" s="12">
        <f t="shared" si="593"/>
        <v>1013</v>
      </c>
    </row>
    <row r="1022" spans="1:59" ht="20.100000000000001" customHeight="1">
      <c r="A1022" s="13">
        <f t="shared" si="592"/>
        <v>1014</v>
      </c>
      <c r="B1022" s="153"/>
      <c r="C1022" s="33"/>
      <c r="D1022" s="33"/>
      <c r="E1022" s="154"/>
      <c r="F1022" s="155"/>
      <c r="G1022" s="156"/>
      <c r="H1022" s="19" t="str">
        <f t="shared" si="557"/>
        <v/>
      </c>
      <c r="I1022" s="157"/>
      <c r="J1022" s="19" t="str">
        <f t="shared" si="558"/>
        <v/>
      </c>
      <c r="K1022" s="33"/>
      <c r="L1022" s="34"/>
      <c r="M1022" s="34"/>
      <c r="N1022" s="19" t="str">
        <f t="shared" si="559"/>
        <v/>
      </c>
      <c r="O1022" s="157"/>
      <c r="P1022" s="19" t="str">
        <f t="shared" si="560"/>
        <v/>
      </c>
      <c r="Q1022" s="19" t="str">
        <f t="shared" si="561"/>
        <v/>
      </c>
      <c r="R1022" s="22"/>
      <c r="S1022" s="33"/>
      <c r="T1022" s="35" t="str">
        <f>IF(E1022="","",Instructions!$B$5)</f>
        <v/>
      </c>
      <c r="U1022" s="75" t="str">
        <f>IF(E1022="","",Instructions!$C$5)</f>
        <v/>
      </c>
      <c r="V1022" s="87" t="str">
        <f t="shared" si="562"/>
        <v/>
      </c>
      <c r="W1022" s="72" t="str">
        <f>IF(E1022="","",VLOOKUP(D1022,Supervisors!$B$9:$F$32,5,FALSE))</f>
        <v/>
      </c>
      <c r="X1022" s="72" t="str">
        <f>IF(E1022="","",VLOOKUP(D1022,Supervisors!$B$9:$G$32,6,FALSE))</f>
        <v/>
      </c>
      <c r="Y1022" s="20" t="str">
        <f t="shared" si="563"/>
        <v/>
      </c>
      <c r="Z1022" s="20" t="str">
        <f t="shared" si="564"/>
        <v/>
      </c>
      <c r="AA1022" s="20" t="str">
        <f t="shared" si="565"/>
        <v/>
      </c>
      <c r="AB1022" s="20" t="str">
        <f t="shared" si="566"/>
        <v/>
      </c>
      <c r="AC1022" s="20" t="str">
        <f t="shared" si="567"/>
        <v/>
      </c>
      <c r="AD1022" s="20" t="str">
        <f t="shared" si="568"/>
        <v/>
      </c>
      <c r="AE1022" s="20" t="str">
        <f>IF(E1022="","",SUM( INDEX( $H$9, 1) : H1022))</f>
        <v/>
      </c>
      <c r="AF1022" s="20" t="str">
        <f t="shared" si="569"/>
        <v/>
      </c>
      <c r="AG1022" s="20" t="str">
        <f>IF(E1022="","",SUM($AF$9:AF1022))</f>
        <v/>
      </c>
      <c r="AH1022" s="43" t="str">
        <f t="shared" si="570"/>
        <v/>
      </c>
      <c r="AI1022" s="20" t="str">
        <f t="shared" si="571"/>
        <v/>
      </c>
      <c r="AJ1022" s="20" t="str">
        <f t="shared" si="572"/>
        <v/>
      </c>
      <c r="AK1022" s="20" t="str">
        <f t="shared" si="573"/>
        <v/>
      </c>
      <c r="AL1022" s="20" t="str">
        <f>IF(E1022="","",SUM( INDEX($I$9, 1) : I1022))</f>
        <v/>
      </c>
      <c r="AM1022" s="20" t="str">
        <f t="shared" si="574"/>
        <v/>
      </c>
      <c r="AN1022" s="20" t="str">
        <f>IF(E1022="","",SUM( INDEX($AM$9, 1) : AM1022))</f>
        <v/>
      </c>
      <c r="AO1022" s="43" t="str">
        <f t="shared" si="575"/>
        <v/>
      </c>
      <c r="AP1022" s="43" t="str">
        <f t="shared" si="576"/>
        <v/>
      </c>
      <c r="AQ1022" s="35" t="str">
        <f t="shared" si="577"/>
        <v/>
      </c>
      <c r="AR1022" s="35" t="str">
        <f t="shared" si="578"/>
        <v/>
      </c>
      <c r="AS1022" s="35" t="str">
        <f t="shared" si="579"/>
        <v/>
      </c>
      <c r="AT1022" s="35" t="str">
        <f t="shared" si="580"/>
        <v/>
      </c>
      <c r="AU1022" s="35" t="str">
        <f t="shared" si="581"/>
        <v/>
      </c>
      <c r="AV1022" s="35" t="str">
        <f t="shared" si="582"/>
        <v/>
      </c>
      <c r="AW1022" s="58" t="str">
        <f t="shared" si="583"/>
        <v/>
      </c>
      <c r="AX1022" s="62" t="str">
        <f t="shared" si="584"/>
        <v/>
      </c>
      <c r="AY1022" s="62" t="str">
        <f t="shared" si="585"/>
        <v/>
      </c>
      <c r="AZ1022" s="62" t="str">
        <f t="shared" si="586"/>
        <v/>
      </c>
      <c r="BA1022" s="62" t="str">
        <f t="shared" si="587"/>
        <v/>
      </c>
      <c r="BB1022" s="62" t="str">
        <f t="shared" si="588"/>
        <v/>
      </c>
      <c r="BC1022" s="62" t="str">
        <f t="shared" si="589"/>
        <v/>
      </c>
      <c r="BD1022" s="69" t="str">
        <f t="shared" si="590"/>
        <v/>
      </c>
      <c r="BE1022" s="69" t="str">
        <f t="shared" si="591"/>
        <v/>
      </c>
      <c r="BF1022" s="69" t="str">
        <f>IF(Z1022=Z1023,"",SUM(AW$9:AW1022)-SUM(BF$9:BF1021))</f>
        <v/>
      </c>
      <c r="BG1022" s="12">
        <f t="shared" si="593"/>
        <v>1014</v>
      </c>
    </row>
    <row r="1023" spans="1:59" ht="20.100000000000001" customHeight="1">
      <c r="A1023" s="13">
        <f t="shared" si="592"/>
        <v>1015</v>
      </c>
      <c r="B1023" s="153"/>
      <c r="C1023" s="33"/>
      <c r="D1023" s="33"/>
      <c r="E1023" s="154"/>
      <c r="F1023" s="155"/>
      <c r="G1023" s="156"/>
      <c r="H1023" s="19" t="str">
        <f t="shared" si="557"/>
        <v/>
      </c>
      <c r="I1023" s="157"/>
      <c r="J1023" s="19" t="str">
        <f t="shared" si="558"/>
        <v/>
      </c>
      <c r="K1023" s="33"/>
      <c r="L1023" s="34"/>
      <c r="M1023" s="34"/>
      <c r="N1023" s="19" t="str">
        <f t="shared" si="559"/>
        <v/>
      </c>
      <c r="O1023" s="157"/>
      <c r="P1023" s="19" t="str">
        <f t="shared" si="560"/>
        <v/>
      </c>
      <c r="Q1023" s="19" t="str">
        <f t="shared" si="561"/>
        <v/>
      </c>
      <c r="R1023" s="22"/>
      <c r="S1023" s="33"/>
      <c r="T1023" s="35" t="str">
        <f>IF(E1023="","",Instructions!$B$5)</f>
        <v/>
      </c>
      <c r="U1023" s="75" t="str">
        <f>IF(E1023="","",Instructions!$C$5)</f>
        <v/>
      </c>
      <c r="V1023" s="87" t="str">
        <f t="shared" si="562"/>
        <v/>
      </c>
      <c r="W1023" s="72" t="str">
        <f>IF(E1023="","",VLOOKUP(D1023,Supervisors!$B$9:$F$32,5,FALSE))</f>
        <v/>
      </c>
      <c r="X1023" s="72" t="str">
        <f>IF(E1023="","",VLOOKUP(D1023,Supervisors!$B$9:$G$32,6,FALSE))</f>
        <v/>
      </c>
      <c r="Y1023" s="20" t="str">
        <f t="shared" si="563"/>
        <v/>
      </c>
      <c r="Z1023" s="20" t="str">
        <f t="shared" si="564"/>
        <v/>
      </c>
      <c r="AA1023" s="20" t="str">
        <f t="shared" si="565"/>
        <v/>
      </c>
      <c r="AB1023" s="20" t="str">
        <f t="shared" si="566"/>
        <v/>
      </c>
      <c r="AC1023" s="20" t="str">
        <f t="shared" si="567"/>
        <v/>
      </c>
      <c r="AD1023" s="20" t="str">
        <f t="shared" si="568"/>
        <v/>
      </c>
      <c r="AE1023" s="20" t="str">
        <f>IF(E1023="","",SUM( INDEX( $H$9, 1) : H1023))</f>
        <v/>
      </c>
      <c r="AF1023" s="20" t="str">
        <f t="shared" si="569"/>
        <v/>
      </c>
      <c r="AG1023" s="20" t="str">
        <f>IF(E1023="","",SUM($AF$9:AF1023))</f>
        <v/>
      </c>
      <c r="AH1023" s="43" t="str">
        <f t="shared" si="570"/>
        <v/>
      </c>
      <c r="AI1023" s="20" t="str">
        <f t="shared" si="571"/>
        <v/>
      </c>
      <c r="AJ1023" s="20" t="str">
        <f t="shared" si="572"/>
        <v/>
      </c>
      <c r="AK1023" s="20" t="str">
        <f t="shared" si="573"/>
        <v/>
      </c>
      <c r="AL1023" s="20" t="str">
        <f>IF(E1023="","",SUM( INDEX($I$9, 1) : I1023))</f>
        <v/>
      </c>
      <c r="AM1023" s="20" t="str">
        <f t="shared" si="574"/>
        <v/>
      </c>
      <c r="AN1023" s="20" t="str">
        <f>IF(E1023="","",SUM( INDEX($AM$9, 1) : AM1023))</f>
        <v/>
      </c>
      <c r="AO1023" s="43" t="str">
        <f t="shared" si="575"/>
        <v/>
      </c>
      <c r="AP1023" s="43" t="str">
        <f t="shared" si="576"/>
        <v/>
      </c>
      <c r="AQ1023" s="35" t="str">
        <f t="shared" si="577"/>
        <v/>
      </c>
      <c r="AR1023" s="35" t="str">
        <f t="shared" si="578"/>
        <v/>
      </c>
      <c r="AS1023" s="35" t="str">
        <f t="shared" si="579"/>
        <v/>
      </c>
      <c r="AT1023" s="35" t="str">
        <f t="shared" si="580"/>
        <v/>
      </c>
      <c r="AU1023" s="35" t="str">
        <f t="shared" si="581"/>
        <v/>
      </c>
      <c r="AV1023" s="35" t="str">
        <f t="shared" si="582"/>
        <v/>
      </c>
      <c r="AW1023" s="58" t="str">
        <f t="shared" si="583"/>
        <v/>
      </c>
      <c r="AX1023" s="62" t="str">
        <f t="shared" si="584"/>
        <v/>
      </c>
      <c r="AY1023" s="62" t="str">
        <f t="shared" si="585"/>
        <v/>
      </c>
      <c r="AZ1023" s="62" t="str">
        <f t="shared" si="586"/>
        <v/>
      </c>
      <c r="BA1023" s="62" t="str">
        <f t="shared" si="587"/>
        <v/>
      </c>
      <c r="BB1023" s="62" t="str">
        <f t="shared" si="588"/>
        <v/>
      </c>
      <c r="BC1023" s="62" t="str">
        <f t="shared" si="589"/>
        <v/>
      </c>
      <c r="BD1023" s="69" t="str">
        <f t="shared" si="590"/>
        <v/>
      </c>
      <c r="BE1023" s="69" t="str">
        <f t="shared" si="591"/>
        <v/>
      </c>
      <c r="BF1023" s="69" t="str">
        <f>IF(Z1023=Z1024,"",SUM(AW$9:AW1023)-SUM(BF$9:BF1022))</f>
        <v/>
      </c>
      <c r="BG1023" s="12">
        <f t="shared" si="593"/>
        <v>1015</v>
      </c>
    </row>
    <row r="1024" spans="1:59" ht="20.100000000000001" customHeight="1">
      <c r="A1024" s="13">
        <f t="shared" si="592"/>
        <v>1016</v>
      </c>
      <c r="B1024" s="153"/>
      <c r="C1024" s="33"/>
      <c r="D1024" s="33"/>
      <c r="E1024" s="154"/>
      <c r="F1024" s="155"/>
      <c r="G1024" s="156"/>
      <c r="H1024" s="19" t="str">
        <f t="shared" si="557"/>
        <v/>
      </c>
      <c r="I1024" s="157"/>
      <c r="J1024" s="19" t="str">
        <f t="shared" si="558"/>
        <v/>
      </c>
      <c r="K1024" s="33"/>
      <c r="L1024" s="34"/>
      <c r="M1024" s="34"/>
      <c r="N1024" s="19" t="str">
        <f t="shared" si="559"/>
        <v/>
      </c>
      <c r="O1024" s="157"/>
      <c r="P1024" s="19" t="str">
        <f t="shared" si="560"/>
        <v/>
      </c>
      <c r="Q1024" s="19" t="str">
        <f t="shared" si="561"/>
        <v/>
      </c>
      <c r="R1024" s="22"/>
      <c r="S1024" s="33"/>
      <c r="T1024" s="35" t="str">
        <f>IF(E1024="","",Instructions!$B$5)</f>
        <v/>
      </c>
      <c r="U1024" s="75" t="str">
        <f>IF(E1024="","",Instructions!$C$5)</f>
        <v/>
      </c>
      <c r="V1024" s="87" t="str">
        <f t="shared" si="562"/>
        <v/>
      </c>
      <c r="W1024" s="72" t="str">
        <f>IF(E1024="","",VLOOKUP(D1024,Supervisors!$B$9:$F$32,5,FALSE))</f>
        <v/>
      </c>
      <c r="X1024" s="72" t="str">
        <f>IF(E1024="","",VLOOKUP(D1024,Supervisors!$B$9:$G$32,6,FALSE))</f>
        <v/>
      </c>
      <c r="Y1024" s="20" t="str">
        <f t="shared" si="563"/>
        <v/>
      </c>
      <c r="Z1024" s="20" t="str">
        <f t="shared" si="564"/>
        <v/>
      </c>
      <c r="AA1024" s="20" t="str">
        <f t="shared" si="565"/>
        <v/>
      </c>
      <c r="AB1024" s="20" t="str">
        <f t="shared" si="566"/>
        <v/>
      </c>
      <c r="AC1024" s="20" t="str">
        <f t="shared" si="567"/>
        <v/>
      </c>
      <c r="AD1024" s="20" t="str">
        <f t="shared" si="568"/>
        <v/>
      </c>
      <c r="AE1024" s="20" t="str">
        <f>IF(E1024="","",SUM( INDEX( $H$9, 1) : H1024))</f>
        <v/>
      </c>
      <c r="AF1024" s="20" t="str">
        <f t="shared" si="569"/>
        <v/>
      </c>
      <c r="AG1024" s="20" t="str">
        <f>IF(E1024="","",SUM($AF$9:AF1024))</f>
        <v/>
      </c>
      <c r="AH1024" s="43" t="str">
        <f t="shared" si="570"/>
        <v/>
      </c>
      <c r="AI1024" s="20" t="str">
        <f t="shared" si="571"/>
        <v/>
      </c>
      <c r="AJ1024" s="20" t="str">
        <f t="shared" si="572"/>
        <v/>
      </c>
      <c r="AK1024" s="20" t="str">
        <f t="shared" si="573"/>
        <v/>
      </c>
      <c r="AL1024" s="20" t="str">
        <f>IF(E1024="","",SUM( INDEX($I$9, 1) : I1024))</f>
        <v/>
      </c>
      <c r="AM1024" s="20" t="str">
        <f t="shared" si="574"/>
        <v/>
      </c>
      <c r="AN1024" s="20" t="str">
        <f>IF(E1024="","",SUM( INDEX($AM$9, 1) : AM1024))</f>
        <v/>
      </c>
      <c r="AO1024" s="43" t="str">
        <f t="shared" si="575"/>
        <v/>
      </c>
      <c r="AP1024" s="43" t="str">
        <f t="shared" si="576"/>
        <v/>
      </c>
      <c r="AQ1024" s="35" t="str">
        <f t="shared" si="577"/>
        <v/>
      </c>
      <c r="AR1024" s="35" t="str">
        <f t="shared" si="578"/>
        <v/>
      </c>
      <c r="AS1024" s="35" t="str">
        <f t="shared" si="579"/>
        <v/>
      </c>
      <c r="AT1024" s="35" t="str">
        <f t="shared" si="580"/>
        <v/>
      </c>
      <c r="AU1024" s="35" t="str">
        <f t="shared" si="581"/>
        <v/>
      </c>
      <c r="AV1024" s="35" t="str">
        <f t="shared" si="582"/>
        <v/>
      </c>
      <c r="AW1024" s="58" t="str">
        <f t="shared" si="583"/>
        <v/>
      </c>
      <c r="AX1024" s="62" t="str">
        <f t="shared" si="584"/>
        <v/>
      </c>
      <c r="AY1024" s="62" t="str">
        <f t="shared" si="585"/>
        <v/>
      </c>
      <c r="AZ1024" s="62" t="str">
        <f t="shared" si="586"/>
        <v/>
      </c>
      <c r="BA1024" s="62" t="str">
        <f t="shared" si="587"/>
        <v/>
      </c>
      <c r="BB1024" s="62" t="str">
        <f t="shared" si="588"/>
        <v/>
      </c>
      <c r="BC1024" s="62" t="str">
        <f t="shared" si="589"/>
        <v/>
      </c>
      <c r="BD1024" s="69" t="str">
        <f t="shared" si="590"/>
        <v/>
      </c>
      <c r="BE1024" s="69" t="str">
        <f t="shared" si="591"/>
        <v/>
      </c>
      <c r="BF1024" s="69" t="str">
        <f>IF(Z1024=Z1025,"",SUM(AW$9:AW1024)-SUM(BF$9:BF1023))</f>
        <v/>
      </c>
      <c r="BG1024" s="12">
        <f t="shared" si="593"/>
        <v>1016</v>
      </c>
    </row>
    <row r="1025" spans="1:59" ht="20.100000000000001" customHeight="1">
      <c r="A1025" s="13">
        <f t="shared" si="592"/>
        <v>1017</v>
      </c>
      <c r="B1025" s="153"/>
      <c r="C1025" s="33"/>
      <c r="D1025" s="33"/>
      <c r="E1025" s="154"/>
      <c r="F1025" s="155"/>
      <c r="G1025" s="156"/>
      <c r="H1025" s="19" t="str">
        <f t="shared" si="557"/>
        <v/>
      </c>
      <c r="I1025" s="157"/>
      <c r="J1025" s="19" t="str">
        <f t="shared" si="558"/>
        <v/>
      </c>
      <c r="K1025" s="33"/>
      <c r="L1025" s="34"/>
      <c r="M1025" s="34"/>
      <c r="N1025" s="19" t="str">
        <f t="shared" si="559"/>
        <v/>
      </c>
      <c r="O1025" s="157"/>
      <c r="P1025" s="19" t="str">
        <f t="shared" si="560"/>
        <v/>
      </c>
      <c r="Q1025" s="19" t="str">
        <f t="shared" si="561"/>
        <v/>
      </c>
      <c r="R1025" s="22"/>
      <c r="S1025" s="33"/>
      <c r="T1025" s="35" t="str">
        <f>IF(E1025="","",Instructions!$B$5)</f>
        <v/>
      </c>
      <c r="U1025" s="75" t="str">
        <f>IF(E1025="","",Instructions!$C$5)</f>
        <v/>
      </c>
      <c r="V1025" s="87" t="str">
        <f t="shared" si="562"/>
        <v/>
      </c>
      <c r="W1025" s="72" t="str">
        <f>IF(E1025="","",VLOOKUP(D1025,Supervisors!$B$9:$F$32,5,FALSE))</f>
        <v/>
      </c>
      <c r="X1025" s="72" t="str">
        <f>IF(E1025="","",VLOOKUP(D1025,Supervisors!$B$9:$G$32,6,FALSE))</f>
        <v/>
      </c>
      <c r="Y1025" s="20" t="str">
        <f t="shared" si="563"/>
        <v/>
      </c>
      <c r="Z1025" s="20" t="str">
        <f t="shared" si="564"/>
        <v/>
      </c>
      <c r="AA1025" s="20" t="str">
        <f t="shared" si="565"/>
        <v/>
      </c>
      <c r="AB1025" s="20" t="str">
        <f t="shared" si="566"/>
        <v/>
      </c>
      <c r="AC1025" s="20" t="str">
        <f t="shared" si="567"/>
        <v/>
      </c>
      <c r="AD1025" s="20" t="str">
        <f t="shared" si="568"/>
        <v/>
      </c>
      <c r="AE1025" s="20" t="str">
        <f>IF(E1025="","",SUM( INDEX( $H$9, 1) : H1025))</f>
        <v/>
      </c>
      <c r="AF1025" s="20" t="str">
        <f t="shared" si="569"/>
        <v/>
      </c>
      <c r="AG1025" s="20" t="str">
        <f>IF(E1025="","",SUM($AF$9:AF1025))</f>
        <v/>
      </c>
      <c r="AH1025" s="43" t="str">
        <f t="shared" si="570"/>
        <v/>
      </c>
      <c r="AI1025" s="20" t="str">
        <f t="shared" si="571"/>
        <v/>
      </c>
      <c r="AJ1025" s="20" t="str">
        <f t="shared" si="572"/>
        <v/>
      </c>
      <c r="AK1025" s="20" t="str">
        <f t="shared" si="573"/>
        <v/>
      </c>
      <c r="AL1025" s="20" t="str">
        <f>IF(E1025="","",SUM( INDEX($I$9, 1) : I1025))</f>
        <v/>
      </c>
      <c r="AM1025" s="20" t="str">
        <f t="shared" si="574"/>
        <v/>
      </c>
      <c r="AN1025" s="20" t="str">
        <f>IF(E1025="","",SUM( INDEX($AM$9, 1) : AM1025))</f>
        <v/>
      </c>
      <c r="AO1025" s="43" t="str">
        <f t="shared" si="575"/>
        <v/>
      </c>
      <c r="AP1025" s="43" t="str">
        <f t="shared" si="576"/>
        <v/>
      </c>
      <c r="AQ1025" s="35" t="str">
        <f t="shared" si="577"/>
        <v/>
      </c>
      <c r="AR1025" s="35" t="str">
        <f t="shared" si="578"/>
        <v/>
      </c>
      <c r="AS1025" s="35" t="str">
        <f t="shared" si="579"/>
        <v/>
      </c>
      <c r="AT1025" s="35" t="str">
        <f t="shared" si="580"/>
        <v/>
      </c>
      <c r="AU1025" s="35" t="str">
        <f t="shared" si="581"/>
        <v/>
      </c>
      <c r="AV1025" s="35" t="str">
        <f t="shared" si="582"/>
        <v/>
      </c>
      <c r="AW1025" s="58" t="str">
        <f t="shared" si="583"/>
        <v/>
      </c>
      <c r="AX1025" s="62" t="str">
        <f t="shared" si="584"/>
        <v/>
      </c>
      <c r="AY1025" s="62" t="str">
        <f t="shared" si="585"/>
        <v/>
      </c>
      <c r="AZ1025" s="62" t="str">
        <f t="shared" si="586"/>
        <v/>
      </c>
      <c r="BA1025" s="62" t="str">
        <f t="shared" si="587"/>
        <v/>
      </c>
      <c r="BB1025" s="62" t="str">
        <f t="shared" si="588"/>
        <v/>
      </c>
      <c r="BC1025" s="62" t="str">
        <f t="shared" si="589"/>
        <v/>
      </c>
      <c r="BD1025" s="69" t="str">
        <f t="shared" si="590"/>
        <v/>
      </c>
      <c r="BE1025" s="69" t="str">
        <f t="shared" si="591"/>
        <v/>
      </c>
      <c r="BF1025" s="69" t="str">
        <f>IF(Z1025=Z1026,"",SUM(AW$9:AW1025)-SUM(BF$9:BF1024))</f>
        <v/>
      </c>
      <c r="BG1025" s="12">
        <f t="shared" si="593"/>
        <v>1017</v>
      </c>
    </row>
    <row r="1026" spans="1:59" ht="20.100000000000001" customHeight="1">
      <c r="A1026" s="13">
        <f t="shared" si="592"/>
        <v>1018</v>
      </c>
      <c r="B1026" s="153"/>
      <c r="C1026" s="33"/>
      <c r="D1026" s="33"/>
      <c r="E1026" s="154"/>
      <c r="F1026" s="155"/>
      <c r="G1026" s="156"/>
      <c r="H1026" s="19" t="str">
        <f t="shared" si="557"/>
        <v/>
      </c>
      <c r="I1026" s="157"/>
      <c r="J1026" s="19" t="str">
        <f t="shared" si="558"/>
        <v/>
      </c>
      <c r="K1026" s="33"/>
      <c r="L1026" s="34"/>
      <c r="M1026" s="34"/>
      <c r="N1026" s="19" t="str">
        <f t="shared" si="559"/>
        <v/>
      </c>
      <c r="O1026" s="157"/>
      <c r="P1026" s="19" t="str">
        <f t="shared" si="560"/>
        <v/>
      </c>
      <c r="Q1026" s="19" t="str">
        <f t="shared" si="561"/>
        <v/>
      </c>
      <c r="R1026" s="22"/>
      <c r="S1026" s="33"/>
      <c r="T1026" s="35" t="str">
        <f>IF(E1026="","",Instructions!$B$5)</f>
        <v/>
      </c>
      <c r="U1026" s="75" t="str">
        <f>IF(E1026="","",Instructions!$C$5)</f>
        <v/>
      </c>
      <c r="V1026" s="87" t="str">
        <f t="shared" si="562"/>
        <v/>
      </c>
      <c r="W1026" s="72" t="str">
        <f>IF(E1026="","",VLOOKUP(D1026,Supervisors!$B$9:$F$32,5,FALSE))</f>
        <v/>
      </c>
      <c r="X1026" s="72" t="str">
        <f>IF(E1026="","",VLOOKUP(D1026,Supervisors!$B$9:$G$32,6,FALSE))</f>
        <v/>
      </c>
      <c r="Y1026" s="20" t="str">
        <f t="shared" si="563"/>
        <v/>
      </c>
      <c r="Z1026" s="20" t="str">
        <f t="shared" si="564"/>
        <v/>
      </c>
      <c r="AA1026" s="20" t="str">
        <f t="shared" si="565"/>
        <v/>
      </c>
      <c r="AB1026" s="20" t="str">
        <f t="shared" si="566"/>
        <v/>
      </c>
      <c r="AC1026" s="20" t="str">
        <f t="shared" si="567"/>
        <v/>
      </c>
      <c r="AD1026" s="20" t="str">
        <f t="shared" si="568"/>
        <v/>
      </c>
      <c r="AE1026" s="20" t="str">
        <f>IF(E1026="","",SUM( INDEX( $H$9, 1) : H1026))</f>
        <v/>
      </c>
      <c r="AF1026" s="20" t="str">
        <f t="shared" si="569"/>
        <v/>
      </c>
      <c r="AG1026" s="20" t="str">
        <f>IF(E1026="","",SUM($AF$9:AF1026))</f>
        <v/>
      </c>
      <c r="AH1026" s="43" t="str">
        <f t="shared" si="570"/>
        <v/>
      </c>
      <c r="AI1026" s="20" t="str">
        <f t="shared" si="571"/>
        <v/>
      </c>
      <c r="AJ1026" s="20" t="str">
        <f t="shared" si="572"/>
        <v/>
      </c>
      <c r="AK1026" s="20" t="str">
        <f t="shared" si="573"/>
        <v/>
      </c>
      <c r="AL1026" s="20" t="str">
        <f>IF(E1026="","",SUM( INDEX($I$9, 1) : I1026))</f>
        <v/>
      </c>
      <c r="AM1026" s="20" t="str">
        <f t="shared" si="574"/>
        <v/>
      </c>
      <c r="AN1026" s="20" t="str">
        <f>IF(E1026="","",SUM( INDEX($AM$9, 1) : AM1026))</f>
        <v/>
      </c>
      <c r="AO1026" s="43" t="str">
        <f t="shared" si="575"/>
        <v/>
      </c>
      <c r="AP1026" s="43" t="str">
        <f t="shared" si="576"/>
        <v/>
      </c>
      <c r="AQ1026" s="35" t="str">
        <f t="shared" si="577"/>
        <v/>
      </c>
      <c r="AR1026" s="35" t="str">
        <f t="shared" si="578"/>
        <v/>
      </c>
      <c r="AS1026" s="35" t="str">
        <f t="shared" si="579"/>
        <v/>
      </c>
      <c r="AT1026" s="35" t="str">
        <f t="shared" si="580"/>
        <v/>
      </c>
      <c r="AU1026" s="35" t="str">
        <f t="shared" si="581"/>
        <v/>
      </c>
      <c r="AV1026" s="35" t="str">
        <f t="shared" si="582"/>
        <v/>
      </c>
      <c r="AW1026" s="58" t="str">
        <f t="shared" si="583"/>
        <v/>
      </c>
      <c r="AX1026" s="62" t="str">
        <f t="shared" si="584"/>
        <v/>
      </c>
      <c r="AY1026" s="62" t="str">
        <f t="shared" si="585"/>
        <v/>
      </c>
      <c r="AZ1026" s="62" t="str">
        <f t="shared" si="586"/>
        <v/>
      </c>
      <c r="BA1026" s="62" t="str">
        <f t="shared" si="587"/>
        <v/>
      </c>
      <c r="BB1026" s="62" t="str">
        <f t="shared" si="588"/>
        <v/>
      </c>
      <c r="BC1026" s="62" t="str">
        <f t="shared" si="589"/>
        <v/>
      </c>
      <c r="BD1026" s="69" t="str">
        <f t="shared" si="590"/>
        <v/>
      </c>
      <c r="BE1026" s="69" t="str">
        <f t="shared" si="591"/>
        <v/>
      </c>
      <c r="BF1026" s="69" t="str">
        <f>IF(Z1026=Z1027,"",SUM(AW$9:AW1026)-SUM(BF$9:BF1025))</f>
        <v/>
      </c>
      <c r="BG1026" s="12">
        <f t="shared" si="593"/>
        <v>1018</v>
      </c>
    </row>
    <row r="1027" spans="1:59" ht="20.100000000000001" customHeight="1">
      <c r="A1027" s="13">
        <f t="shared" si="592"/>
        <v>1019</v>
      </c>
      <c r="B1027" s="153"/>
      <c r="C1027" s="33"/>
      <c r="D1027" s="33"/>
      <c r="E1027" s="154"/>
      <c r="F1027" s="155"/>
      <c r="G1027" s="156"/>
      <c r="H1027" s="19" t="str">
        <f t="shared" si="557"/>
        <v/>
      </c>
      <c r="I1027" s="157"/>
      <c r="J1027" s="19" t="str">
        <f t="shared" si="558"/>
        <v/>
      </c>
      <c r="K1027" s="33"/>
      <c r="L1027" s="34"/>
      <c r="M1027" s="34"/>
      <c r="N1027" s="19" t="str">
        <f t="shared" si="559"/>
        <v/>
      </c>
      <c r="O1027" s="157"/>
      <c r="P1027" s="19" t="str">
        <f t="shared" si="560"/>
        <v/>
      </c>
      <c r="Q1027" s="19" t="str">
        <f t="shared" si="561"/>
        <v/>
      </c>
      <c r="R1027" s="22"/>
      <c r="S1027" s="33"/>
      <c r="T1027" s="35" t="str">
        <f>IF(E1027="","",Instructions!$B$5)</f>
        <v/>
      </c>
      <c r="U1027" s="75" t="str">
        <f>IF(E1027="","",Instructions!$C$5)</f>
        <v/>
      </c>
      <c r="V1027" s="87" t="str">
        <f t="shared" si="562"/>
        <v/>
      </c>
      <c r="W1027" s="72" t="str">
        <f>IF(E1027="","",VLOOKUP(D1027,Supervisors!$B$9:$F$32,5,FALSE))</f>
        <v/>
      </c>
      <c r="X1027" s="72" t="str">
        <f>IF(E1027="","",VLOOKUP(D1027,Supervisors!$B$9:$G$32,6,FALSE))</f>
        <v/>
      </c>
      <c r="Y1027" s="20" t="str">
        <f t="shared" si="563"/>
        <v/>
      </c>
      <c r="Z1027" s="20" t="str">
        <f t="shared" si="564"/>
        <v/>
      </c>
      <c r="AA1027" s="20" t="str">
        <f t="shared" si="565"/>
        <v/>
      </c>
      <c r="AB1027" s="20" t="str">
        <f t="shared" si="566"/>
        <v/>
      </c>
      <c r="AC1027" s="20" t="str">
        <f t="shared" si="567"/>
        <v/>
      </c>
      <c r="AD1027" s="20" t="str">
        <f t="shared" si="568"/>
        <v/>
      </c>
      <c r="AE1027" s="20" t="str">
        <f>IF(E1027="","",SUM( INDEX( $H$9, 1) : H1027))</f>
        <v/>
      </c>
      <c r="AF1027" s="20" t="str">
        <f t="shared" si="569"/>
        <v/>
      </c>
      <c r="AG1027" s="20" t="str">
        <f>IF(E1027="","",SUM($AF$9:AF1027))</f>
        <v/>
      </c>
      <c r="AH1027" s="43" t="str">
        <f t="shared" si="570"/>
        <v/>
      </c>
      <c r="AI1027" s="20" t="str">
        <f t="shared" si="571"/>
        <v/>
      </c>
      <c r="AJ1027" s="20" t="str">
        <f t="shared" si="572"/>
        <v/>
      </c>
      <c r="AK1027" s="20" t="str">
        <f t="shared" si="573"/>
        <v/>
      </c>
      <c r="AL1027" s="20" t="str">
        <f>IF(E1027="","",SUM( INDEX($I$9, 1) : I1027))</f>
        <v/>
      </c>
      <c r="AM1027" s="20" t="str">
        <f t="shared" si="574"/>
        <v/>
      </c>
      <c r="AN1027" s="20" t="str">
        <f>IF(E1027="","",SUM( INDEX($AM$9, 1) : AM1027))</f>
        <v/>
      </c>
      <c r="AO1027" s="43" t="str">
        <f t="shared" si="575"/>
        <v/>
      </c>
      <c r="AP1027" s="43" t="str">
        <f t="shared" si="576"/>
        <v/>
      </c>
      <c r="AQ1027" s="35" t="str">
        <f t="shared" si="577"/>
        <v/>
      </c>
      <c r="AR1027" s="35" t="str">
        <f t="shared" si="578"/>
        <v/>
      </c>
      <c r="AS1027" s="35" t="str">
        <f t="shared" si="579"/>
        <v/>
      </c>
      <c r="AT1027" s="35" t="str">
        <f t="shared" si="580"/>
        <v/>
      </c>
      <c r="AU1027" s="35" t="str">
        <f t="shared" si="581"/>
        <v/>
      </c>
      <c r="AV1027" s="35" t="str">
        <f t="shared" si="582"/>
        <v/>
      </c>
      <c r="AW1027" s="58" t="str">
        <f t="shared" si="583"/>
        <v/>
      </c>
      <c r="AX1027" s="62" t="str">
        <f t="shared" si="584"/>
        <v/>
      </c>
      <c r="AY1027" s="62" t="str">
        <f t="shared" si="585"/>
        <v/>
      </c>
      <c r="AZ1027" s="62" t="str">
        <f t="shared" si="586"/>
        <v/>
      </c>
      <c r="BA1027" s="62" t="str">
        <f t="shared" si="587"/>
        <v/>
      </c>
      <c r="BB1027" s="62" t="str">
        <f t="shared" si="588"/>
        <v/>
      </c>
      <c r="BC1027" s="62" t="str">
        <f t="shared" si="589"/>
        <v/>
      </c>
      <c r="BD1027" s="69" t="str">
        <f t="shared" si="590"/>
        <v/>
      </c>
      <c r="BE1027" s="69" t="str">
        <f t="shared" si="591"/>
        <v/>
      </c>
      <c r="BF1027" s="69" t="str">
        <f>IF(Z1027=Z1028,"",SUM(AW$9:AW1027)-SUM(BF$9:BF1026))</f>
        <v/>
      </c>
      <c r="BG1027" s="12">
        <f t="shared" si="593"/>
        <v>1019</v>
      </c>
    </row>
    <row r="1028" spans="1:59" ht="20.100000000000001" customHeight="1">
      <c r="A1028" s="13">
        <f t="shared" si="592"/>
        <v>1020</v>
      </c>
      <c r="B1028" s="153"/>
      <c r="C1028" s="33"/>
      <c r="D1028" s="33"/>
      <c r="E1028" s="154"/>
      <c r="F1028" s="155"/>
      <c r="G1028" s="156"/>
      <c r="H1028" s="19" t="str">
        <f t="shared" si="557"/>
        <v/>
      </c>
      <c r="I1028" s="157"/>
      <c r="J1028" s="19" t="str">
        <f t="shared" si="558"/>
        <v/>
      </c>
      <c r="K1028" s="33"/>
      <c r="L1028" s="34"/>
      <c r="M1028" s="34"/>
      <c r="N1028" s="19" t="str">
        <f t="shared" si="559"/>
        <v/>
      </c>
      <c r="O1028" s="157"/>
      <c r="P1028" s="19" t="str">
        <f t="shared" si="560"/>
        <v/>
      </c>
      <c r="Q1028" s="19" t="str">
        <f t="shared" si="561"/>
        <v/>
      </c>
      <c r="R1028" s="22"/>
      <c r="S1028" s="33"/>
      <c r="T1028" s="35" t="str">
        <f>IF(E1028="","",Instructions!$B$5)</f>
        <v/>
      </c>
      <c r="U1028" s="75" t="str">
        <f>IF(E1028="","",Instructions!$C$5)</f>
        <v/>
      </c>
      <c r="V1028" s="87" t="str">
        <f t="shared" si="562"/>
        <v/>
      </c>
      <c r="W1028" s="72" t="str">
        <f>IF(E1028="","",VLOOKUP(D1028,Supervisors!$B$9:$F$32,5,FALSE))</f>
        <v/>
      </c>
      <c r="X1028" s="72" t="str">
        <f>IF(E1028="","",VLOOKUP(D1028,Supervisors!$B$9:$G$32,6,FALSE))</f>
        <v/>
      </c>
      <c r="Y1028" s="20" t="str">
        <f t="shared" si="563"/>
        <v/>
      </c>
      <c r="Z1028" s="20" t="str">
        <f t="shared" si="564"/>
        <v/>
      </c>
      <c r="AA1028" s="20" t="str">
        <f t="shared" si="565"/>
        <v/>
      </c>
      <c r="AB1028" s="20" t="str">
        <f t="shared" si="566"/>
        <v/>
      </c>
      <c r="AC1028" s="20" t="str">
        <f t="shared" si="567"/>
        <v/>
      </c>
      <c r="AD1028" s="20" t="str">
        <f t="shared" si="568"/>
        <v/>
      </c>
      <c r="AE1028" s="20" t="str">
        <f>IF(E1028="","",SUM( INDEX( $H$9, 1) : H1028))</f>
        <v/>
      </c>
      <c r="AF1028" s="20" t="str">
        <f t="shared" si="569"/>
        <v/>
      </c>
      <c r="AG1028" s="20" t="str">
        <f>IF(E1028="","",SUM($AF$9:AF1028))</f>
        <v/>
      </c>
      <c r="AH1028" s="43" t="str">
        <f t="shared" si="570"/>
        <v/>
      </c>
      <c r="AI1028" s="20" t="str">
        <f t="shared" si="571"/>
        <v/>
      </c>
      <c r="AJ1028" s="20" t="str">
        <f t="shared" si="572"/>
        <v/>
      </c>
      <c r="AK1028" s="20" t="str">
        <f t="shared" si="573"/>
        <v/>
      </c>
      <c r="AL1028" s="20" t="str">
        <f>IF(E1028="","",SUM( INDEX($I$9, 1) : I1028))</f>
        <v/>
      </c>
      <c r="AM1028" s="20" t="str">
        <f t="shared" si="574"/>
        <v/>
      </c>
      <c r="AN1028" s="20" t="str">
        <f>IF(E1028="","",SUM( INDEX($AM$9, 1) : AM1028))</f>
        <v/>
      </c>
      <c r="AO1028" s="43" t="str">
        <f t="shared" si="575"/>
        <v/>
      </c>
      <c r="AP1028" s="43" t="str">
        <f t="shared" si="576"/>
        <v/>
      </c>
      <c r="AQ1028" s="35" t="str">
        <f t="shared" si="577"/>
        <v/>
      </c>
      <c r="AR1028" s="35" t="str">
        <f t="shared" si="578"/>
        <v/>
      </c>
      <c r="AS1028" s="35" t="str">
        <f t="shared" si="579"/>
        <v/>
      </c>
      <c r="AT1028" s="35" t="str">
        <f t="shared" si="580"/>
        <v/>
      </c>
      <c r="AU1028" s="35" t="str">
        <f t="shared" si="581"/>
        <v/>
      </c>
      <c r="AV1028" s="35" t="str">
        <f t="shared" si="582"/>
        <v/>
      </c>
      <c r="AW1028" s="58" t="str">
        <f t="shared" si="583"/>
        <v/>
      </c>
      <c r="AX1028" s="62" t="str">
        <f t="shared" si="584"/>
        <v/>
      </c>
      <c r="AY1028" s="62" t="str">
        <f t="shared" si="585"/>
        <v/>
      </c>
      <c r="AZ1028" s="62" t="str">
        <f t="shared" si="586"/>
        <v/>
      </c>
      <c r="BA1028" s="62" t="str">
        <f t="shared" si="587"/>
        <v/>
      </c>
      <c r="BB1028" s="62" t="str">
        <f t="shared" si="588"/>
        <v/>
      </c>
      <c r="BC1028" s="62" t="str">
        <f t="shared" si="589"/>
        <v/>
      </c>
      <c r="BD1028" s="69" t="str">
        <f t="shared" si="590"/>
        <v/>
      </c>
      <c r="BE1028" s="69" t="str">
        <f t="shared" si="591"/>
        <v/>
      </c>
      <c r="BF1028" s="69" t="str">
        <f>IF(Z1028=Z1029,"",SUM(AW$9:AW1028)-SUM(BF$9:BF1027))</f>
        <v/>
      </c>
      <c r="BG1028" s="12">
        <f t="shared" si="593"/>
        <v>1020</v>
      </c>
    </row>
    <row r="1029" spans="1:59" ht="20.100000000000001" customHeight="1">
      <c r="A1029" s="13">
        <f t="shared" si="592"/>
        <v>1021</v>
      </c>
      <c r="B1029" s="153"/>
      <c r="C1029" s="33"/>
      <c r="D1029" s="33"/>
      <c r="E1029" s="154"/>
      <c r="F1029" s="155"/>
      <c r="G1029" s="156"/>
      <c r="H1029" s="19" t="str">
        <f t="shared" si="557"/>
        <v/>
      </c>
      <c r="I1029" s="157"/>
      <c r="J1029" s="19" t="str">
        <f t="shared" si="558"/>
        <v/>
      </c>
      <c r="K1029" s="33"/>
      <c r="L1029" s="34"/>
      <c r="M1029" s="34"/>
      <c r="N1029" s="19" t="str">
        <f t="shared" si="559"/>
        <v/>
      </c>
      <c r="O1029" s="157"/>
      <c r="P1029" s="19" t="str">
        <f t="shared" si="560"/>
        <v/>
      </c>
      <c r="Q1029" s="19" t="str">
        <f t="shared" si="561"/>
        <v/>
      </c>
      <c r="R1029" s="22"/>
      <c r="S1029" s="33"/>
      <c r="T1029" s="35" t="str">
        <f>IF(E1029="","",Instructions!$B$5)</f>
        <v/>
      </c>
      <c r="U1029" s="75" t="str">
        <f>IF(E1029="","",Instructions!$C$5)</f>
        <v/>
      </c>
      <c r="V1029" s="87" t="str">
        <f t="shared" si="562"/>
        <v/>
      </c>
      <c r="W1029" s="72" t="str">
        <f>IF(E1029="","",VLOOKUP(D1029,Supervisors!$B$9:$F$32,5,FALSE))</f>
        <v/>
      </c>
      <c r="X1029" s="72" t="str">
        <f>IF(E1029="","",VLOOKUP(D1029,Supervisors!$B$9:$G$32,6,FALSE))</f>
        <v/>
      </c>
      <c r="Y1029" s="20" t="str">
        <f t="shared" si="563"/>
        <v/>
      </c>
      <c r="Z1029" s="20" t="str">
        <f t="shared" si="564"/>
        <v/>
      </c>
      <c r="AA1029" s="20" t="str">
        <f t="shared" si="565"/>
        <v/>
      </c>
      <c r="AB1029" s="20" t="str">
        <f t="shared" si="566"/>
        <v/>
      </c>
      <c r="AC1029" s="20" t="str">
        <f t="shared" si="567"/>
        <v/>
      </c>
      <c r="AD1029" s="20" t="str">
        <f t="shared" si="568"/>
        <v/>
      </c>
      <c r="AE1029" s="20" t="str">
        <f>IF(E1029="","",SUM( INDEX( $H$9, 1) : H1029))</f>
        <v/>
      </c>
      <c r="AF1029" s="20" t="str">
        <f t="shared" si="569"/>
        <v/>
      </c>
      <c r="AG1029" s="20" t="str">
        <f>IF(E1029="","",SUM($AF$9:AF1029))</f>
        <v/>
      </c>
      <c r="AH1029" s="43" t="str">
        <f t="shared" si="570"/>
        <v/>
      </c>
      <c r="AI1029" s="20" t="str">
        <f t="shared" si="571"/>
        <v/>
      </c>
      <c r="AJ1029" s="20" t="str">
        <f t="shared" si="572"/>
        <v/>
      </c>
      <c r="AK1029" s="20" t="str">
        <f t="shared" si="573"/>
        <v/>
      </c>
      <c r="AL1029" s="20" t="str">
        <f>IF(E1029="","",SUM( INDEX($I$9, 1) : I1029))</f>
        <v/>
      </c>
      <c r="AM1029" s="20" t="str">
        <f t="shared" si="574"/>
        <v/>
      </c>
      <c r="AN1029" s="20" t="str">
        <f>IF(E1029="","",SUM( INDEX($AM$9, 1) : AM1029))</f>
        <v/>
      </c>
      <c r="AO1029" s="43" t="str">
        <f t="shared" si="575"/>
        <v/>
      </c>
      <c r="AP1029" s="43" t="str">
        <f t="shared" si="576"/>
        <v/>
      </c>
      <c r="AQ1029" s="35" t="str">
        <f t="shared" si="577"/>
        <v/>
      </c>
      <c r="AR1029" s="35" t="str">
        <f t="shared" si="578"/>
        <v/>
      </c>
      <c r="AS1029" s="35" t="str">
        <f t="shared" si="579"/>
        <v/>
      </c>
      <c r="AT1029" s="35" t="str">
        <f t="shared" si="580"/>
        <v/>
      </c>
      <c r="AU1029" s="35" t="str">
        <f t="shared" si="581"/>
        <v/>
      </c>
      <c r="AV1029" s="35" t="str">
        <f t="shared" si="582"/>
        <v/>
      </c>
      <c r="AW1029" s="58" t="str">
        <f t="shared" si="583"/>
        <v/>
      </c>
      <c r="AX1029" s="62" t="str">
        <f t="shared" si="584"/>
        <v/>
      </c>
      <c r="AY1029" s="62" t="str">
        <f t="shared" si="585"/>
        <v/>
      </c>
      <c r="AZ1029" s="62" t="str">
        <f t="shared" si="586"/>
        <v/>
      </c>
      <c r="BA1029" s="62" t="str">
        <f t="shared" si="587"/>
        <v/>
      </c>
      <c r="BB1029" s="62" t="str">
        <f t="shared" si="588"/>
        <v/>
      </c>
      <c r="BC1029" s="62" t="str">
        <f t="shared" si="589"/>
        <v/>
      </c>
      <c r="BD1029" s="69" t="str">
        <f t="shared" si="590"/>
        <v/>
      </c>
      <c r="BE1029" s="69" t="str">
        <f t="shared" si="591"/>
        <v/>
      </c>
      <c r="BF1029" s="69" t="str">
        <f>IF(Z1029=Z1030,"",SUM(AW$9:AW1029)-SUM(BF$9:BF1028))</f>
        <v/>
      </c>
      <c r="BG1029" s="12">
        <f t="shared" si="593"/>
        <v>1021</v>
      </c>
    </row>
    <row r="1030" spans="1:59" ht="20.100000000000001" customHeight="1">
      <c r="A1030" s="13">
        <f t="shared" si="592"/>
        <v>1022</v>
      </c>
      <c r="B1030" s="153"/>
      <c r="C1030" s="33"/>
      <c r="D1030" s="33"/>
      <c r="E1030" s="154"/>
      <c r="F1030" s="155"/>
      <c r="G1030" s="156"/>
      <c r="H1030" s="19" t="str">
        <f t="shared" si="557"/>
        <v/>
      </c>
      <c r="I1030" s="157"/>
      <c r="J1030" s="19" t="str">
        <f t="shared" si="558"/>
        <v/>
      </c>
      <c r="K1030" s="33"/>
      <c r="L1030" s="34"/>
      <c r="M1030" s="34"/>
      <c r="N1030" s="19" t="str">
        <f t="shared" si="559"/>
        <v/>
      </c>
      <c r="O1030" s="157"/>
      <c r="P1030" s="19" t="str">
        <f t="shared" si="560"/>
        <v/>
      </c>
      <c r="Q1030" s="19" t="str">
        <f t="shared" si="561"/>
        <v/>
      </c>
      <c r="R1030" s="22"/>
      <c r="S1030" s="33"/>
      <c r="T1030" s="35" t="str">
        <f>IF(E1030="","",Instructions!$B$5)</f>
        <v/>
      </c>
      <c r="U1030" s="75" t="str">
        <f>IF(E1030="","",Instructions!$C$5)</f>
        <v/>
      </c>
      <c r="V1030" s="87" t="str">
        <f t="shared" si="562"/>
        <v/>
      </c>
      <c r="W1030" s="72" t="str">
        <f>IF(E1030="","",VLOOKUP(D1030,Supervisors!$B$9:$F$32,5,FALSE))</f>
        <v/>
      </c>
      <c r="X1030" s="72" t="str">
        <f>IF(E1030="","",VLOOKUP(D1030,Supervisors!$B$9:$G$32,6,FALSE))</f>
        <v/>
      </c>
      <c r="Y1030" s="20" t="str">
        <f t="shared" si="563"/>
        <v/>
      </c>
      <c r="Z1030" s="20" t="str">
        <f t="shared" si="564"/>
        <v/>
      </c>
      <c r="AA1030" s="20" t="str">
        <f t="shared" si="565"/>
        <v/>
      </c>
      <c r="AB1030" s="20" t="str">
        <f t="shared" si="566"/>
        <v/>
      </c>
      <c r="AC1030" s="20" t="str">
        <f t="shared" si="567"/>
        <v/>
      </c>
      <c r="AD1030" s="20" t="str">
        <f t="shared" si="568"/>
        <v/>
      </c>
      <c r="AE1030" s="20" t="str">
        <f>IF(E1030="","",SUM( INDEX( $H$9, 1) : H1030))</f>
        <v/>
      </c>
      <c r="AF1030" s="20" t="str">
        <f t="shared" si="569"/>
        <v/>
      </c>
      <c r="AG1030" s="20" t="str">
        <f>IF(E1030="","",SUM($AF$9:AF1030))</f>
        <v/>
      </c>
      <c r="AH1030" s="43" t="str">
        <f t="shared" si="570"/>
        <v/>
      </c>
      <c r="AI1030" s="20" t="str">
        <f t="shared" si="571"/>
        <v/>
      </c>
      <c r="AJ1030" s="20" t="str">
        <f t="shared" si="572"/>
        <v/>
      </c>
      <c r="AK1030" s="20" t="str">
        <f t="shared" si="573"/>
        <v/>
      </c>
      <c r="AL1030" s="20" t="str">
        <f>IF(E1030="","",SUM( INDEX($I$9, 1) : I1030))</f>
        <v/>
      </c>
      <c r="AM1030" s="20" t="str">
        <f t="shared" si="574"/>
        <v/>
      </c>
      <c r="AN1030" s="20" t="str">
        <f>IF(E1030="","",SUM( INDEX($AM$9, 1) : AM1030))</f>
        <v/>
      </c>
      <c r="AO1030" s="43" t="str">
        <f t="shared" si="575"/>
        <v/>
      </c>
      <c r="AP1030" s="43" t="str">
        <f t="shared" si="576"/>
        <v/>
      </c>
      <c r="AQ1030" s="35" t="str">
        <f t="shared" si="577"/>
        <v/>
      </c>
      <c r="AR1030" s="35" t="str">
        <f t="shared" si="578"/>
        <v/>
      </c>
      <c r="AS1030" s="35" t="str">
        <f t="shared" si="579"/>
        <v/>
      </c>
      <c r="AT1030" s="35" t="str">
        <f t="shared" si="580"/>
        <v/>
      </c>
      <c r="AU1030" s="35" t="str">
        <f t="shared" si="581"/>
        <v/>
      </c>
      <c r="AV1030" s="35" t="str">
        <f t="shared" si="582"/>
        <v/>
      </c>
      <c r="AW1030" s="58" t="str">
        <f t="shared" si="583"/>
        <v/>
      </c>
      <c r="AX1030" s="62" t="str">
        <f t="shared" si="584"/>
        <v/>
      </c>
      <c r="AY1030" s="62" t="str">
        <f t="shared" si="585"/>
        <v/>
      </c>
      <c r="AZ1030" s="62" t="str">
        <f t="shared" si="586"/>
        <v/>
      </c>
      <c r="BA1030" s="62" t="str">
        <f t="shared" si="587"/>
        <v/>
      </c>
      <c r="BB1030" s="62" t="str">
        <f t="shared" si="588"/>
        <v/>
      </c>
      <c r="BC1030" s="62" t="str">
        <f t="shared" si="589"/>
        <v/>
      </c>
      <c r="BD1030" s="69" t="str">
        <f t="shared" si="590"/>
        <v/>
      </c>
      <c r="BE1030" s="69" t="str">
        <f t="shared" si="591"/>
        <v/>
      </c>
      <c r="BF1030" s="69" t="str">
        <f>IF(Z1030=Z1031,"",SUM(AW$9:AW1030)-SUM(BF$9:BF1029))</f>
        <v/>
      </c>
      <c r="BG1030" s="12">
        <f t="shared" si="593"/>
        <v>1022</v>
      </c>
    </row>
    <row r="1031" spans="1:59" ht="20.100000000000001" customHeight="1">
      <c r="A1031" s="13">
        <f t="shared" si="592"/>
        <v>1023</v>
      </c>
      <c r="B1031" s="153"/>
      <c r="C1031" s="33"/>
      <c r="D1031" s="33"/>
      <c r="E1031" s="154"/>
      <c r="F1031" s="155"/>
      <c r="G1031" s="156"/>
      <c r="H1031" s="19" t="str">
        <f t="shared" si="557"/>
        <v/>
      </c>
      <c r="I1031" s="157"/>
      <c r="J1031" s="19" t="str">
        <f t="shared" si="558"/>
        <v/>
      </c>
      <c r="K1031" s="33"/>
      <c r="L1031" s="34"/>
      <c r="M1031" s="34"/>
      <c r="N1031" s="19" t="str">
        <f t="shared" si="559"/>
        <v/>
      </c>
      <c r="O1031" s="157"/>
      <c r="P1031" s="19" t="str">
        <f t="shared" si="560"/>
        <v/>
      </c>
      <c r="Q1031" s="19" t="str">
        <f t="shared" si="561"/>
        <v/>
      </c>
      <c r="R1031" s="22"/>
      <c r="S1031" s="33"/>
      <c r="T1031" s="35" t="str">
        <f>IF(E1031="","",Instructions!$B$5)</f>
        <v/>
      </c>
      <c r="U1031" s="75" t="str">
        <f>IF(E1031="","",Instructions!$C$5)</f>
        <v/>
      </c>
      <c r="V1031" s="87" t="str">
        <f t="shared" si="562"/>
        <v/>
      </c>
      <c r="W1031" s="72" t="str">
        <f>IF(E1031="","",VLOOKUP(D1031,Supervisors!$B$9:$F$32,5,FALSE))</f>
        <v/>
      </c>
      <c r="X1031" s="72" t="str">
        <f>IF(E1031="","",VLOOKUP(D1031,Supervisors!$B$9:$G$32,6,FALSE))</f>
        <v/>
      </c>
      <c r="Y1031" s="20" t="str">
        <f t="shared" si="563"/>
        <v/>
      </c>
      <c r="Z1031" s="20" t="str">
        <f t="shared" si="564"/>
        <v/>
      </c>
      <c r="AA1031" s="20" t="str">
        <f t="shared" si="565"/>
        <v/>
      </c>
      <c r="AB1031" s="20" t="str">
        <f t="shared" si="566"/>
        <v/>
      </c>
      <c r="AC1031" s="20" t="str">
        <f t="shared" si="567"/>
        <v/>
      </c>
      <c r="AD1031" s="20" t="str">
        <f t="shared" si="568"/>
        <v/>
      </c>
      <c r="AE1031" s="20" t="str">
        <f>IF(E1031="","",SUM( INDEX( $H$9, 1) : H1031))</f>
        <v/>
      </c>
      <c r="AF1031" s="20" t="str">
        <f t="shared" si="569"/>
        <v/>
      </c>
      <c r="AG1031" s="20" t="str">
        <f>IF(E1031="","",SUM($AF$9:AF1031))</f>
        <v/>
      </c>
      <c r="AH1031" s="43" t="str">
        <f t="shared" si="570"/>
        <v/>
      </c>
      <c r="AI1031" s="20" t="str">
        <f t="shared" si="571"/>
        <v/>
      </c>
      <c r="AJ1031" s="20" t="str">
        <f t="shared" si="572"/>
        <v/>
      </c>
      <c r="AK1031" s="20" t="str">
        <f t="shared" si="573"/>
        <v/>
      </c>
      <c r="AL1031" s="20" t="str">
        <f>IF(E1031="","",SUM( INDEX($I$9, 1) : I1031))</f>
        <v/>
      </c>
      <c r="AM1031" s="20" t="str">
        <f t="shared" si="574"/>
        <v/>
      </c>
      <c r="AN1031" s="20" t="str">
        <f>IF(E1031="","",SUM( INDEX($AM$9, 1) : AM1031))</f>
        <v/>
      </c>
      <c r="AO1031" s="43" t="str">
        <f t="shared" si="575"/>
        <v/>
      </c>
      <c r="AP1031" s="43" t="str">
        <f t="shared" si="576"/>
        <v/>
      </c>
      <c r="AQ1031" s="35" t="str">
        <f t="shared" si="577"/>
        <v/>
      </c>
      <c r="AR1031" s="35" t="str">
        <f t="shared" si="578"/>
        <v/>
      </c>
      <c r="AS1031" s="35" t="str">
        <f t="shared" si="579"/>
        <v/>
      </c>
      <c r="AT1031" s="35" t="str">
        <f t="shared" si="580"/>
        <v/>
      </c>
      <c r="AU1031" s="35" t="str">
        <f t="shared" si="581"/>
        <v/>
      </c>
      <c r="AV1031" s="35" t="str">
        <f t="shared" si="582"/>
        <v/>
      </c>
      <c r="AW1031" s="58" t="str">
        <f t="shared" si="583"/>
        <v/>
      </c>
      <c r="AX1031" s="62" t="str">
        <f t="shared" si="584"/>
        <v/>
      </c>
      <c r="AY1031" s="62" t="str">
        <f t="shared" si="585"/>
        <v/>
      </c>
      <c r="AZ1031" s="62" t="str">
        <f t="shared" si="586"/>
        <v/>
      </c>
      <c r="BA1031" s="62" t="str">
        <f t="shared" si="587"/>
        <v/>
      </c>
      <c r="BB1031" s="62" t="str">
        <f t="shared" si="588"/>
        <v/>
      </c>
      <c r="BC1031" s="62" t="str">
        <f t="shared" si="589"/>
        <v/>
      </c>
      <c r="BD1031" s="69" t="str">
        <f t="shared" si="590"/>
        <v/>
      </c>
      <c r="BE1031" s="69" t="str">
        <f t="shared" si="591"/>
        <v/>
      </c>
      <c r="BF1031" s="69" t="str">
        <f>IF(Z1031=Z1032,"",SUM(AW$9:AW1031)-SUM(BF$9:BF1030))</f>
        <v/>
      </c>
      <c r="BG1031" s="12">
        <f t="shared" si="593"/>
        <v>1023</v>
      </c>
    </row>
    <row r="1032" spans="1:59" ht="20.100000000000001" customHeight="1">
      <c r="A1032" s="13">
        <f t="shared" si="592"/>
        <v>1024</v>
      </c>
      <c r="B1032" s="153"/>
      <c r="C1032" s="33"/>
      <c r="D1032" s="33"/>
      <c r="E1032" s="154"/>
      <c r="F1032" s="155"/>
      <c r="G1032" s="156"/>
      <c r="H1032" s="19" t="str">
        <f t="shared" si="557"/>
        <v/>
      </c>
      <c r="I1032" s="157"/>
      <c r="J1032" s="19" t="str">
        <f t="shared" si="558"/>
        <v/>
      </c>
      <c r="K1032" s="33"/>
      <c r="L1032" s="34"/>
      <c r="M1032" s="34"/>
      <c r="N1032" s="19" t="str">
        <f t="shared" si="559"/>
        <v/>
      </c>
      <c r="O1032" s="157"/>
      <c r="P1032" s="19" t="str">
        <f t="shared" si="560"/>
        <v/>
      </c>
      <c r="Q1032" s="19" t="str">
        <f t="shared" si="561"/>
        <v/>
      </c>
      <c r="R1032" s="22"/>
      <c r="S1032" s="33"/>
      <c r="T1032" s="35" t="str">
        <f>IF(E1032="","",Instructions!$B$5)</f>
        <v/>
      </c>
      <c r="U1032" s="75" t="str">
        <f>IF(E1032="","",Instructions!$C$5)</f>
        <v/>
      </c>
      <c r="V1032" s="87" t="str">
        <f t="shared" si="562"/>
        <v/>
      </c>
      <c r="W1032" s="72" t="str">
        <f>IF(E1032="","",VLOOKUP(D1032,Supervisors!$B$9:$F$32,5,FALSE))</f>
        <v/>
      </c>
      <c r="X1032" s="72" t="str">
        <f>IF(E1032="","",VLOOKUP(D1032,Supervisors!$B$9:$G$32,6,FALSE))</f>
        <v/>
      </c>
      <c r="Y1032" s="20" t="str">
        <f t="shared" si="563"/>
        <v/>
      </c>
      <c r="Z1032" s="20" t="str">
        <f t="shared" si="564"/>
        <v/>
      </c>
      <c r="AA1032" s="20" t="str">
        <f t="shared" si="565"/>
        <v/>
      </c>
      <c r="AB1032" s="20" t="str">
        <f t="shared" si="566"/>
        <v/>
      </c>
      <c r="AC1032" s="20" t="str">
        <f t="shared" si="567"/>
        <v/>
      </c>
      <c r="AD1032" s="20" t="str">
        <f t="shared" si="568"/>
        <v/>
      </c>
      <c r="AE1032" s="20" t="str">
        <f>IF(E1032="","",SUM( INDEX( $H$9, 1) : H1032))</f>
        <v/>
      </c>
      <c r="AF1032" s="20" t="str">
        <f t="shared" si="569"/>
        <v/>
      </c>
      <c r="AG1032" s="20" t="str">
        <f>IF(E1032="","",SUM($AF$9:AF1032))</f>
        <v/>
      </c>
      <c r="AH1032" s="43" t="str">
        <f t="shared" si="570"/>
        <v/>
      </c>
      <c r="AI1032" s="20" t="str">
        <f t="shared" si="571"/>
        <v/>
      </c>
      <c r="AJ1032" s="20" t="str">
        <f t="shared" si="572"/>
        <v/>
      </c>
      <c r="AK1032" s="20" t="str">
        <f t="shared" si="573"/>
        <v/>
      </c>
      <c r="AL1032" s="20" t="str">
        <f>IF(E1032="","",SUM( INDEX($I$9, 1) : I1032))</f>
        <v/>
      </c>
      <c r="AM1032" s="20" t="str">
        <f t="shared" si="574"/>
        <v/>
      </c>
      <c r="AN1032" s="20" t="str">
        <f>IF(E1032="","",SUM( INDEX($AM$9, 1) : AM1032))</f>
        <v/>
      </c>
      <c r="AO1032" s="43" t="str">
        <f t="shared" si="575"/>
        <v/>
      </c>
      <c r="AP1032" s="43" t="str">
        <f t="shared" si="576"/>
        <v/>
      </c>
      <c r="AQ1032" s="35" t="str">
        <f t="shared" si="577"/>
        <v/>
      </c>
      <c r="AR1032" s="35" t="str">
        <f t="shared" si="578"/>
        <v/>
      </c>
      <c r="AS1032" s="35" t="str">
        <f t="shared" si="579"/>
        <v/>
      </c>
      <c r="AT1032" s="35" t="str">
        <f t="shared" si="580"/>
        <v/>
      </c>
      <c r="AU1032" s="35" t="str">
        <f t="shared" si="581"/>
        <v/>
      </c>
      <c r="AV1032" s="35" t="str">
        <f t="shared" si="582"/>
        <v/>
      </c>
      <c r="AW1032" s="58" t="str">
        <f t="shared" si="583"/>
        <v/>
      </c>
      <c r="AX1032" s="62" t="str">
        <f t="shared" si="584"/>
        <v/>
      </c>
      <c r="AY1032" s="62" t="str">
        <f t="shared" si="585"/>
        <v/>
      </c>
      <c r="AZ1032" s="62" t="str">
        <f t="shared" si="586"/>
        <v/>
      </c>
      <c r="BA1032" s="62" t="str">
        <f t="shared" si="587"/>
        <v/>
      </c>
      <c r="BB1032" s="62" t="str">
        <f t="shared" si="588"/>
        <v/>
      </c>
      <c r="BC1032" s="62" t="str">
        <f t="shared" si="589"/>
        <v/>
      </c>
      <c r="BD1032" s="69" t="str">
        <f t="shared" si="590"/>
        <v/>
      </c>
      <c r="BE1032" s="69" t="str">
        <f t="shared" si="591"/>
        <v/>
      </c>
      <c r="BF1032" s="69" t="str">
        <f>IF(Z1032=Z1033,"",SUM(AW$9:AW1032)-SUM(BF$9:BF1031))</f>
        <v/>
      </c>
      <c r="BG1032" s="12">
        <f t="shared" si="593"/>
        <v>1024</v>
      </c>
    </row>
    <row r="1033" spans="1:59" ht="20.100000000000001" customHeight="1">
      <c r="A1033" s="13">
        <f t="shared" si="592"/>
        <v>1025</v>
      </c>
      <c r="B1033" s="153"/>
      <c r="C1033" s="33"/>
      <c r="D1033" s="33"/>
      <c r="E1033" s="154"/>
      <c r="F1033" s="155"/>
      <c r="G1033" s="156"/>
      <c r="H1033" s="19" t="str">
        <f t="shared" ref="H1033:H1096" si="594">IF(E1033="","",(ROUND((G1033-F1033),2) * 24))</f>
        <v/>
      </c>
      <c r="I1033" s="157"/>
      <c r="J1033" s="19" t="str">
        <f t="shared" ref="J1033:J1096" si="595">IF(H1033="","",H1033-I1033)</f>
        <v/>
      </c>
      <c r="K1033" s="33"/>
      <c r="L1033" s="34"/>
      <c r="M1033" s="34"/>
      <c r="N1033" s="19" t="str">
        <f t="shared" ref="N1033:N1096" si="596">IF(E1033="","",(ROUND((M1033-L1033),2) * 24))</f>
        <v/>
      </c>
      <c r="O1033" s="157"/>
      <c r="P1033" s="19" t="str">
        <f t="shared" ref="P1033:P1096" si="597">IF(N1033=0,"",IF(ISERROR(N1033-O1033),"",N1033-O1033))</f>
        <v/>
      </c>
      <c r="Q1033" s="19" t="str">
        <f t="shared" ref="Q1033:Q1096" si="598">IF(H1033="","",H1033-N1033)</f>
        <v/>
      </c>
      <c r="R1033" s="22"/>
      <c r="S1033" s="33"/>
      <c r="T1033" s="35" t="str">
        <f>IF(E1033="","",Instructions!$B$5)</f>
        <v/>
      </c>
      <c r="U1033" s="75" t="str">
        <f>IF(E1033="","",Instructions!$C$5)</f>
        <v/>
      </c>
      <c r="V1033" s="87" t="str">
        <f t="shared" ref="V1033:V1096" si="599">IF(E1033="","",IF(U1033="BCBA",1,IF(U1033="BCaBA",2,"")))</f>
        <v/>
      </c>
      <c r="W1033" s="72" t="str">
        <f>IF(E1033="","",VLOOKUP(D1033,Supervisors!$B$9:$F$32,5,FALSE))</f>
        <v/>
      </c>
      <c r="X1033" s="72" t="str">
        <f>IF(E1033="","",VLOOKUP(D1033,Supervisors!$B$9:$G$32,6,FALSE))</f>
        <v/>
      </c>
      <c r="Y1033" s="20" t="str">
        <f t="shared" ref="Y1033:Y1096" si="600">IF(E1033="","",TEXT(E1033,"yyyy"))</f>
        <v/>
      </c>
      <c r="Z1033" s="20" t="str">
        <f t="shared" ref="Z1033:Z1096" si="601">IF(E1033="","",TEXT(E1033,"mmmm"))</f>
        <v/>
      </c>
      <c r="AA1033" s="20" t="str">
        <f t="shared" ref="AA1033:AA1096" si="602">IF(E1033="","",TEXT(E1033,"dd"))</f>
        <v/>
      </c>
      <c r="AB1033" s="20" t="str">
        <f t="shared" ref="AB1033:AB1096" si="603">IF(E1033="","",TEXT(E1033, "yyyy-mm"))</f>
        <v/>
      </c>
      <c r="AC1033" s="20" t="str">
        <f t="shared" ref="AC1033:AC1096" si="604">IF(E1033="","",IF(B1033="Supervised Independent Fieldwork", "-1", IF(B1033="Practicum", "-2", IF(B1033="Intensive Practicum","-3",""))))</f>
        <v/>
      </c>
      <c r="AD1033" s="20" t="str">
        <f t="shared" ref="AD1033:AD1096" si="605">AB1033&amp;AC1033</f>
        <v/>
      </c>
      <c r="AE1033" s="20" t="str">
        <f>IF(E1033="","",SUM( INDEX( $H$9, 1) : H1033))</f>
        <v/>
      </c>
      <c r="AF1033" s="20" t="str">
        <f t="shared" ref="AF1033:AF1096" si="606">IF(E1033="","",IF(B1033="Supervised Independent Fieldwork",H1033, IF(B1033="Practicum",H1033*1.5,IF(B1033="Intensive Practicum",H1033*2,""))))</f>
        <v/>
      </c>
      <c r="AG1033" s="20" t="str">
        <f>IF(E1033="","",SUM($AF$9:AF1033))</f>
        <v/>
      </c>
      <c r="AH1033" s="43" t="str">
        <f t="shared" ref="AH1033:AH1096" si="607">IF(E1033="","",IF(U1033="BCBA",AG1033/1500,IF(U1033="BCaBA",AG1033/1000,"")))</f>
        <v/>
      </c>
      <c r="AI1033" s="20" t="str">
        <f t="shared" ref="AI1033:AI1096" si="608">IF(E1033="","",IF(B1033="Supervised Independent Fieldwork",H1033,""))</f>
        <v/>
      </c>
      <c r="AJ1033" s="20" t="str">
        <f t="shared" ref="AJ1033:AJ1096" si="609">IF(E1033="","",IF(B1033="Practicum",H1033,""))</f>
        <v/>
      </c>
      <c r="AK1033" s="20" t="str">
        <f t="shared" ref="AK1033:AK1096" si="610">IF(E1033="","",IF(B1033="Intensive Practicum",H1033,""))</f>
        <v/>
      </c>
      <c r="AL1033" s="20" t="str">
        <f>IF(E1033="","",SUM( INDEX($I$9, 1) : I1033))</f>
        <v/>
      </c>
      <c r="AM1033" s="20" t="str">
        <f t="shared" ref="AM1033:AM1096" si="611">IF(E1033="","",IF(B1033="Supervised Independent Fieldwork",I1033, IF(B1033="Practicum",I1033*1.5,IF(B1033="Intensive Practicum",I1033*2,""))))</f>
        <v/>
      </c>
      <c r="AN1033" s="20" t="str">
        <f>IF(E1033="","",SUM( INDEX($AM$9, 1) : AM1033))</f>
        <v/>
      </c>
      <c r="AO1033" s="43" t="str">
        <f t="shared" ref="AO1033:AO1096" si="612">IF(E1033="","",IF(U1033="BCaBA",MIN(100%,AN1033/1000), IF(U1033="BCBA",MIN(100%,AN1033/1500),0)))</f>
        <v/>
      </c>
      <c r="AP1033" s="43" t="str">
        <f t="shared" ref="AP1033:AP1096" si="613">IF(Z1033=Z1034,"",AO1033)</f>
        <v/>
      </c>
      <c r="AQ1033" s="35" t="str">
        <f t="shared" ref="AQ1033:AQ1096" si="614">IF(E1033="","",IF(OR(K1033="No Supervision Session",K1033=""),1,""))</f>
        <v/>
      </c>
      <c r="AR1033" s="35" t="str">
        <f t="shared" ref="AR1033:AR1096" si="615">IF(E1033="","",IF(K1033="Face-to-Face",1,""))</f>
        <v/>
      </c>
      <c r="AS1033" s="35" t="str">
        <f t="shared" ref="AS1033:AS1096" si="616">IF(E1033="","",IF(K1033="Video Conferencing",1,""))</f>
        <v/>
      </c>
      <c r="AT1033" s="35" t="str">
        <f t="shared" ref="AT1033:AT1096" si="617">IF(E1033="","",IF(K1033="Telephone",1,""))</f>
        <v/>
      </c>
      <c r="AU1033" s="35" t="str">
        <f t="shared" ref="AU1033:AU1096" si="618">IF(E1033="","",IF(N1033&gt;0,COUNT(N1033),""))</f>
        <v/>
      </c>
      <c r="AV1033" s="35" t="str">
        <f t="shared" ref="AV1033:AV1096" si="619">IF(E1033="","",IF(E1033="","",IF(R1033="Yes",1,"")))</f>
        <v/>
      </c>
      <c r="AW1033" s="58" t="str">
        <f t="shared" ref="AW1033:AW1096" si="620">IF(E1033="","",IF(E1033&lt;X1033,1,IF(E1033&lt;W1033,1,"")))</f>
        <v/>
      </c>
      <c r="AX1033" s="62" t="str">
        <f t="shared" ref="AX1033:AX1096" si="621">IF(E1033="","",IF(AW1033="",H1033,0))</f>
        <v/>
      </c>
      <c r="AY1033" s="62" t="str">
        <f t="shared" ref="AY1033:AY1096" si="622">IF(E1033="","",IF(AW1033="", I1033,0))</f>
        <v/>
      </c>
      <c r="AZ1033" s="62" t="str">
        <f t="shared" ref="AZ1033:AZ1096" si="623">IF(E1033="","",IF(AW1033&lt;&gt;"",0,IF(B1033="Supervised Independent Fieldwork",AX1033,IF(B1033="Practicum",AX1033*1.5,IF(B1033="Intensive Practicum",AX1033*2,0)))))</f>
        <v/>
      </c>
      <c r="BA1033" s="62" t="str">
        <f t="shared" ref="BA1033:BA1096" si="624">IF(E1033="","",IF(AW1033="", N1033,0))</f>
        <v/>
      </c>
      <c r="BB1033" s="62" t="str">
        <f t="shared" ref="BB1033:BB1096" si="625">IF(E1033="","",IF(AW1033="",P1033,0))</f>
        <v/>
      </c>
      <c r="BC1033" s="62" t="str">
        <f t="shared" ref="BC1033:BC1096" si="626">IF(E1033="","",IF(AW1033="",Q1033,0))</f>
        <v/>
      </c>
      <c r="BD1033" s="69" t="str">
        <f t="shared" ref="BD1033:BD1096" si="627">IF(AW1033="", AU1033,"")</f>
        <v/>
      </c>
      <c r="BE1033" s="69" t="str">
        <f t="shared" ref="BE1033:BE1096" si="628">IF(AW1033="", AV1033,"")</f>
        <v/>
      </c>
      <c r="BF1033" s="69" t="str">
        <f>IF(Z1033=Z1034,"",SUM(AW$9:AW1033)-SUM(BF$9:BF1032))</f>
        <v/>
      </c>
      <c r="BG1033" s="12">
        <f t="shared" si="593"/>
        <v>1025</v>
      </c>
    </row>
    <row r="1034" spans="1:59" ht="20.100000000000001" customHeight="1">
      <c r="A1034" s="13">
        <f t="shared" si="592"/>
        <v>1026</v>
      </c>
      <c r="B1034" s="153"/>
      <c r="C1034" s="33"/>
      <c r="D1034" s="33"/>
      <c r="E1034" s="154"/>
      <c r="F1034" s="155"/>
      <c r="G1034" s="156"/>
      <c r="H1034" s="19" t="str">
        <f t="shared" si="594"/>
        <v/>
      </c>
      <c r="I1034" s="157"/>
      <c r="J1034" s="19" t="str">
        <f t="shared" si="595"/>
        <v/>
      </c>
      <c r="K1034" s="33"/>
      <c r="L1034" s="34"/>
      <c r="M1034" s="34"/>
      <c r="N1034" s="19" t="str">
        <f t="shared" si="596"/>
        <v/>
      </c>
      <c r="O1034" s="157"/>
      <c r="P1034" s="19" t="str">
        <f t="shared" si="597"/>
        <v/>
      </c>
      <c r="Q1034" s="19" t="str">
        <f t="shared" si="598"/>
        <v/>
      </c>
      <c r="R1034" s="22"/>
      <c r="S1034" s="33"/>
      <c r="T1034" s="35" t="str">
        <f>IF(E1034="","",Instructions!$B$5)</f>
        <v/>
      </c>
      <c r="U1034" s="75" t="str">
        <f>IF(E1034="","",Instructions!$C$5)</f>
        <v/>
      </c>
      <c r="V1034" s="87" t="str">
        <f t="shared" si="599"/>
        <v/>
      </c>
      <c r="W1034" s="72" t="str">
        <f>IF(E1034="","",VLOOKUP(D1034,Supervisors!$B$9:$F$32,5,FALSE))</f>
        <v/>
      </c>
      <c r="X1034" s="72" t="str">
        <f>IF(E1034="","",VLOOKUP(D1034,Supervisors!$B$9:$G$32,6,FALSE))</f>
        <v/>
      </c>
      <c r="Y1034" s="20" t="str">
        <f t="shared" si="600"/>
        <v/>
      </c>
      <c r="Z1034" s="20" t="str">
        <f t="shared" si="601"/>
        <v/>
      </c>
      <c r="AA1034" s="20" t="str">
        <f t="shared" si="602"/>
        <v/>
      </c>
      <c r="AB1034" s="20" t="str">
        <f t="shared" si="603"/>
        <v/>
      </c>
      <c r="AC1034" s="20" t="str">
        <f t="shared" si="604"/>
        <v/>
      </c>
      <c r="AD1034" s="20" t="str">
        <f t="shared" si="605"/>
        <v/>
      </c>
      <c r="AE1034" s="20" t="str">
        <f>IF(E1034="","",SUM( INDEX( $H$9, 1) : H1034))</f>
        <v/>
      </c>
      <c r="AF1034" s="20" t="str">
        <f t="shared" si="606"/>
        <v/>
      </c>
      <c r="AG1034" s="20" t="str">
        <f>IF(E1034="","",SUM($AF$9:AF1034))</f>
        <v/>
      </c>
      <c r="AH1034" s="43" t="str">
        <f t="shared" si="607"/>
        <v/>
      </c>
      <c r="AI1034" s="20" t="str">
        <f t="shared" si="608"/>
        <v/>
      </c>
      <c r="AJ1034" s="20" t="str">
        <f t="shared" si="609"/>
        <v/>
      </c>
      <c r="AK1034" s="20" t="str">
        <f t="shared" si="610"/>
        <v/>
      </c>
      <c r="AL1034" s="20" t="str">
        <f>IF(E1034="","",SUM( INDEX($I$9, 1) : I1034))</f>
        <v/>
      </c>
      <c r="AM1034" s="20" t="str">
        <f t="shared" si="611"/>
        <v/>
      </c>
      <c r="AN1034" s="20" t="str">
        <f>IF(E1034="","",SUM( INDEX($AM$9, 1) : AM1034))</f>
        <v/>
      </c>
      <c r="AO1034" s="43" t="str">
        <f t="shared" si="612"/>
        <v/>
      </c>
      <c r="AP1034" s="43" t="str">
        <f t="shared" si="613"/>
        <v/>
      </c>
      <c r="AQ1034" s="35" t="str">
        <f t="shared" si="614"/>
        <v/>
      </c>
      <c r="AR1034" s="35" t="str">
        <f t="shared" si="615"/>
        <v/>
      </c>
      <c r="AS1034" s="35" t="str">
        <f t="shared" si="616"/>
        <v/>
      </c>
      <c r="AT1034" s="35" t="str">
        <f t="shared" si="617"/>
        <v/>
      </c>
      <c r="AU1034" s="35" t="str">
        <f t="shared" si="618"/>
        <v/>
      </c>
      <c r="AV1034" s="35" t="str">
        <f t="shared" si="619"/>
        <v/>
      </c>
      <c r="AW1034" s="58" t="str">
        <f t="shared" si="620"/>
        <v/>
      </c>
      <c r="AX1034" s="62" t="str">
        <f t="shared" si="621"/>
        <v/>
      </c>
      <c r="AY1034" s="62" t="str">
        <f t="shared" si="622"/>
        <v/>
      </c>
      <c r="AZ1034" s="62" t="str">
        <f t="shared" si="623"/>
        <v/>
      </c>
      <c r="BA1034" s="62" t="str">
        <f t="shared" si="624"/>
        <v/>
      </c>
      <c r="BB1034" s="62" t="str">
        <f t="shared" si="625"/>
        <v/>
      </c>
      <c r="BC1034" s="62" t="str">
        <f t="shared" si="626"/>
        <v/>
      </c>
      <c r="BD1034" s="69" t="str">
        <f t="shared" si="627"/>
        <v/>
      </c>
      <c r="BE1034" s="69" t="str">
        <f t="shared" si="628"/>
        <v/>
      </c>
      <c r="BF1034" s="69" t="str">
        <f>IF(Z1034=Z1035,"",SUM(AW$9:AW1034)-SUM(BF$9:BF1033))</f>
        <v/>
      </c>
      <c r="BG1034" s="12">
        <f t="shared" si="593"/>
        <v>1026</v>
      </c>
    </row>
    <row r="1035" spans="1:59" ht="20.100000000000001" customHeight="1">
      <c r="A1035" s="13">
        <f t="shared" si="592"/>
        <v>1027</v>
      </c>
      <c r="B1035" s="153"/>
      <c r="C1035" s="33"/>
      <c r="D1035" s="33"/>
      <c r="E1035" s="154"/>
      <c r="F1035" s="155"/>
      <c r="G1035" s="156"/>
      <c r="H1035" s="19" t="str">
        <f t="shared" si="594"/>
        <v/>
      </c>
      <c r="I1035" s="157"/>
      <c r="J1035" s="19" t="str">
        <f t="shared" si="595"/>
        <v/>
      </c>
      <c r="K1035" s="33"/>
      <c r="L1035" s="34"/>
      <c r="M1035" s="34"/>
      <c r="N1035" s="19" t="str">
        <f t="shared" si="596"/>
        <v/>
      </c>
      <c r="O1035" s="157"/>
      <c r="P1035" s="19" t="str">
        <f t="shared" si="597"/>
        <v/>
      </c>
      <c r="Q1035" s="19" t="str">
        <f t="shared" si="598"/>
        <v/>
      </c>
      <c r="R1035" s="22"/>
      <c r="S1035" s="33"/>
      <c r="T1035" s="35" t="str">
        <f>IF(E1035="","",Instructions!$B$5)</f>
        <v/>
      </c>
      <c r="U1035" s="75" t="str">
        <f>IF(E1035="","",Instructions!$C$5)</f>
        <v/>
      </c>
      <c r="V1035" s="87" t="str">
        <f t="shared" si="599"/>
        <v/>
      </c>
      <c r="W1035" s="72" t="str">
        <f>IF(E1035="","",VLOOKUP(D1035,Supervisors!$B$9:$F$32,5,FALSE))</f>
        <v/>
      </c>
      <c r="X1035" s="72" t="str">
        <f>IF(E1035="","",VLOOKUP(D1035,Supervisors!$B$9:$G$32,6,FALSE))</f>
        <v/>
      </c>
      <c r="Y1035" s="20" t="str">
        <f t="shared" si="600"/>
        <v/>
      </c>
      <c r="Z1035" s="20" t="str">
        <f t="shared" si="601"/>
        <v/>
      </c>
      <c r="AA1035" s="20" t="str">
        <f t="shared" si="602"/>
        <v/>
      </c>
      <c r="AB1035" s="20" t="str">
        <f t="shared" si="603"/>
        <v/>
      </c>
      <c r="AC1035" s="20" t="str">
        <f t="shared" si="604"/>
        <v/>
      </c>
      <c r="AD1035" s="20" t="str">
        <f t="shared" si="605"/>
        <v/>
      </c>
      <c r="AE1035" s="20" t="str">
        <f>IF(E1035="","",SUM( INDEX( $H$9, 1) : H1035))</f>
        <v/>
      </c>
      <c r="AF1035" s="20" t="str">
        <f t="shared" si="606"/>
        <v/>
      </c>
      <c r="AG1035" s="20" t="str">
        <f>IF(E1035="","",SUM($AF$9:AF1035))</f>
        <v/>
      </c>
      <c r="AH1035" s="43" t="str">
        <f t="shared" si="607"/>
        <v/>
      </c>
      <c r="AI1035" s="20" t="str">
        <f t="shared" si="608"/>
        <v/>
      </c>
      <c r="AJ1035" s="20" t="str">
        <f t="shared" si="609"/>
        <v/>
      </c>
      <c r="AK1035" s="20" t="str">
        <f t="shared" si="610"/>
        <v/>
      </c>
      <c r="AL1035" s="20" t="str">
        <f>IF(E1035="","",SUM( INDEX($I$9, 1) : I1035))</f>
        <v/>
      </c>
      <c r="AM1035" s="20" t="str">
        <f t="shared" si="611"/>
        <v/>
      </c>
      <c r="AN1035" s="20" t="str">
        <f>IF(E1035="","",SUM( INDEX($AM$9, 1) : AM1035))</f>
        <v/>
      </c>
      <c r="AO1035" s="43" t="str">
        <f t="shared" si="612"/>
        <v/>
      </c>
      <c r="AP1035" s="43" t="str">
        <f t="shared" si="613"/>
        <v/>
      </c>
      <c r="AQ1035" s="35" t="str">
        <f t="shared" si="614"/>
        <v/>
      </c>
      <c r="AR1035" s="35" t="str">
        <f t="shared" si="615"/>
        <v/>
      </c>
      <c r="AS1035" s="35" t="str">
        <f t="shared" si="616"/>
        <v/>
      </c>
      <c r="AT1035" s="35" t="str">
        <f t="shared" si="617"/>
        <v/>
      </c>
      <c r="AU1035" s="35" t="str">
        <f t="shared" si="618"/>
        <v/>
      </c>
      <c r="AV1035" s="35" t="str">
        <f t="shared" si="619"/>
        <v/>
      </c>
      <c r="AW1035" s="58" t="str">
        <f t="shared" si="620"/>
        <v/>
      </c>
      <c r="AX1035" s="62" t="str">
        <f t="shared" si="621"/>
        <v/>
      </c>
      <c r="AY1035" s="62" t="str">
        <f t="shared" si="622"/>
        <v/>
      </c>
      <c r="AZ1035" s="62" t="str">
        <f t="shared" si="623"/>
        <v/>
      </c>
      <c r="BA1035" s="62" t="str">
        <f t="shared" si="624"/>
        <v/>
      </c>
      <c r="BB1035" s="62" t="str">
        <f t="shared" si="625"/>
        <v/>
      </c>
      <c r="BC1035" s="62" t="str">
        <f t="shared" si="626"/>
        <v/>
      </c>
      <c r="BD1035" s="69" t="str">
        <f t="shared" si="627"/>
        <v/>
      </c>
      <c r="BE1035" s="69" t="str">
        <f t="shared" si="628"/>
        <v/>
      </c>
      <c r="BF1035" s="69" t="str">
        <f>IF(Z1035=Z1036,"",SUM(AW$9:AW1035)-SUM(BF$9:BF1034))</f>
        <v/>
      </c>
      <c r="BG1035" s="12">
        <f t="shared" si="593"/>
        <v>1027</v>
      </c>
    </row>
    <row r="1036" spans="1:59" ht="20.100000000000001" customHeight="1">
      <c r="A1036" s="13">
        <f t="shared" si="592"/>
        <v>1028</v>
      </c>
      <c r="B1036" s="153"/>
      <c r="C1036" s="33"/>
      <c r="D1036" s="33"/>
      <c r="E1036" s="154"/>
      <c r="F1036" s="155"/>
      <c r="G1036" s="156"/>
      <c r="H1036" s="19" t="str">
        <f t="shared" si="594"/>
        <v/>
      </c>
      <c r="I1036" s="157"/>
      <c r="J1036" s="19" t="str">
        <f t="shared" si="595"/>
        <v/>
      </c>
      <c r="K1036" s="33"/>
      <c r="L1036" s="34"/>
      <c r="M1036" s="34"/>
      <c r="N1036" s="19" t="str">
        <f t="shared" si="596"/>
        <v/>
      </c>
      <c r="O1036" s="157"/>
      <c r="P1036" s="19" t="str">
        <f t="shared" si="597"/>
        <v/>
      </c>
      <c r="Q1036" s="19" t="str">
        <f t="shared" si="598"/>
        <v/>
      </c>
      <c r="R1036" s="22"/>
      <c r="S1036" s="33"/>
      <c r="T1036" s="35" t="str">
        <f>IF(E1036="","",Instructions!$B$5)</f>
        <v/>
      </c>
      <c r="U1036" s="75" t="str">
        <f>IF(E1036="","",Instructions!$C$5)</f>
        <v/>
      </c>
      <c r="V1036" s="87" t="str">
        <f t="shared" si="599"/>
        <v/>
      </c>
      <c r="W1036" s="72" t="str">
        <f>IF(E1036="","",VLOOKUP(D1036,Supervisors!$B$9:$F$32,5,FALSE))</f>
        <v/>
      </c>
      <c r="X1036" s="72" t="str">
        <f>IF(E1036="","",VLOOKUP(D1036,Supervisors!$B$9:$G$32,6,FALSE))</f>
        <v/>
      </c>
      <c r="Y1036" s="20" t="str">
        <f t="shared" si="600"/>
        <v/>
      </c>
      <c r="Z1036" s="20" t="str">
        <f t="shared" si="601"/>
        <v/>
      </c>
      <c r="AA1036" s="20" t="str">
        <f t="shared" si="602"/>
        <v/>
      </c>
      <c r="AB1036" s="20" t="str">
        <f t="shared" si="603"/>
        <v/>
      </c>
      <c r="AC1036" s="20" t="str">
        <f t="shared" si="604"/>
        <v/>
      </c>
      <c r="AD1036" s="20" t="str">
        <f t="shared" si="605"/>
        <v/>
      </c>
      <c r="AE1036" s="20" t="str">
        <f>IF(E1036="","",SUM( INDEX( $H$9, 1) : H1036))</f>
        <v/>
      </c>
      <c r="AF1036" s="20" t="str">
        <f t="shared" si="606"/>
        <v/>
      </c>
      <c r="AG1036" s="20" t="str">
        <f>IF(E1036="","",SUM($AF$9:AF1036))</f>
        <v/>
      </c>
      <c r="AH1036" s="43" t="str">
        <f t="shared" si="607"/>
        <v/>
      </c>
      <c r="AI1036" s="20" t="str">
        <f t="shared" si="608"/>
        <v/>
      </c>
      <c r="AJ1036" s="20" t="str">
        <f t="shared" si="609"/>
        <v/>
      </c>
      <c r="AK1036" s="20" t="str">
        <f t="shared" si="610"/>
        <v/>
      </c>
      <c r="AL1036" s="20" t="str">
        <f>IF(E1036="","",SUM( INDEX($I$9, 1) : I1036))</f>
        <v/>
      </c>
      <c r="AM1036" s="20" t="str">
        <f t="shared" si="611"/>
        <v/>
      </c>
      <c r="AN1036" s="20" t="str">
        <f>IF(E1036="","",SUM( INDEX($AM$9, 1) : AM1036))</f>
        <v/>
      </c>
      <c r="AO1036" s="43" t="str">
        <f t="shared" si="612"/>
        <v/>
      </c>
      <c r="AP1036" s="43" t="str">
        <f t="shared" si="613"/>
        <v/>
      </c>
      <c r="AQ1036" s="35" t="str">
        <f t="shared" si="614"/>
        <v/>
      </c>
      <c r="AR1036" s="35" t="str">
        <f t="shared" si="615"/>
        <v/>
      </c>
      <c r="AS1036" s="35" t="str">
        <f t="shared" si="616"/>
        <v/>
      </c>
      <c r="AT1036" s="35" t="str">
        <f t="shared" si="617"/>
        <v/>
      </c>
      <c r="AU1036" s="35" t="str">
        <f t="shared" si="618"/>
        <v/>
      </c>
      <c r="AV1036" s="35" t="str">
        <f t="shared" si="619"/>
        <v/>
      </c>
      <c r="AW1036" s="58" t="str">
        <f t="shared" si="620"/>
        <v/>
      </c>
      <c r="AX1036" s="62" t="str">
        <f t="shared" si="621"/>
        <v/>
      </c>
      <c r="AY1036" s="62" t="str">
        <f t="shared" si="622"/>
        <v/>
      </c>
      <c r="AZ1036" s="62" t="str">
        <f t="shared" si="623"/>
        <v/>
      </c>
      <c r="BA1036" s="62" t="str">
        <f t="shared" si="624"/>
        <v/>
      </c>
      <c r="BB1036" s="62" t="str">
        <f t="shared" si="625"/>
        <v/>
      </c>
      <c r="BC1036" s="62" t="str">
        <f t="shared" si="626"/>
        <v/>
      </c>
      <c r="BD1036" s="69" t="str">
        <f t="shared" si="627"/>
        <v/>
      </c>
      <c r="BE1036" s="69" t="str">
        <f t="shared" si="628"/>
        <v/>
      </c>
      <c r="BF1036" s="69" t="str">
        <f>IF(Z1036=Z1037,"",SUM(AW$9:AW1036)-SUM(BF$9:BF1035))</f>
        <v/>
      </c>
      <c r="BG1036" s="12">
        <f t="shared" si="593"/>
        <v>1028</v>
      </c>
    </row>
    <row r="1037" spans="1:59" ht="20.100000000000001" customHeight="1">
      <c r="A1037" s="13">
        <f t="shared" si="592"/>
        <v>1029</v>
      </c>
      <c r="B1037" s="153"/>
      <c r="C1037" s="33"/>
      <c r="D1037" s="33"/>
      <c r="E1037" s="154"/>
      <c r="F1037" s="155"/>
      <c r="G1037" s="156"/>
      <c r="H1037" s="19" t="str">
        <f t="shared" si="594"/>
        <v/>
      </c>
      <c r="I1037" s="157"/>
      <c r="J1037" s="19" t="str">
        <f t="shared" si="595"/>
        <v/>
      </c>
      <c r="K1037" s="33"/>
      <c r="L1037" s="34"/>
      <c r="M1037" s="34"/>
      <c r="N1037" s="19" t="str">
        <f t="shared" si="596"/>
        <v/>
      </c>
      <c r="O1037" s="157"/>
      <c r="P1037" s="19" t="str">
        <f t="shared" si="597"/>
        <v/>
      </c>
      <c r="Q1037" s="19" t="str">
        <f t="shared" si="598"/>
        <v/>
      </c>
      <c r="R1037" s="22"/>
      <c r="S1037" s="33"/>
      <c r="T1037" s="35" t="str">
        <f>IF(E1037="","",Instructions!$B$5)</f>
        <v/>
      </c>
      <c r="U1037" s="75" t="str">
        <f>IF(E1037="","",Instructions!$C$5)</f>
        <v/>
      </c>
      <c r="V1037" s="87" t="str">
        <f t="shared" si="599"/>
        <v/>
      </c>
      <c r="W1037" s="72" t="str">
        <f>IF(E1037="","",VLOOKUP(D1037,Supervisors!$B$9:$F$32,5,FALSE))</f>
        <v/>
      </c>
      <c r="X1037" s="72" t="str">
        <f>IF(E1037="","",VLOOKUP(D1037,Supervisors!$B$9:$G$32,6,FALSE))</f>
        <v/>
      </c>
      <c r="Y1037" s="20" t="str">
        <f t="shared" si="600"/>
        <v/>
      </c>
      <c r="Z1037" s="20" t="str">
        <f t="shared" si="601"/>
        <v/>
      </c>
      <c r="AA1037" s="20" t="str">
        <f t="shared" si="602"/>
        <v/>
      </c>
      <c r="AB1037" s="20" t="str">
        <f t="shared" si="603"/>
        <v/>
      </c>
      <c r="AC1037" s="20" t="str">
        <f t="shared" si="604"/>
        <v/>
      </c>
      <c r="AD1037" s="20" t="str">
        <f t="shared" si="605"/>
        <v/>
      </c>
      <c r="AE1037" s="20" t="str">
        <f>IF(E1037="","",SUM( INDEX( $H$9, 1) : H1037))</f>
        <v/>
      </c>
      <c r="AF1037" s="20" t="str">
        <f t="shared" si="606"/>
        <v/>
      </c>
      <c r="AG1037" s="20" t="str">
        <f>IF(E1037="","",SUM($AF$9:AF1037))</f>
        <v/>
      </c>
      <c r="AH1037" s="43" t="str">
        <f t="shared" si="607"/>
        <v/>
      </c>
      <c r="AI1037" s="20" t="str">
        <f t="shared" si="608"/>
        <v/>
      </c>
      <c r="AJ1037" s="20" t="str">
        <f t="shared" si="609"/>
        <v/>
      </c>
      <c r="AK1037" s="20" t="str">
        <f t="shared" si="610"/>
        <v/>
      </c>
      <c r="AL1037" s="20" t="str">
        <f>IF(E1037="","",SUM( INDEX($I$9, 1) : I1037))</f>
        <v/>
      </c>
      <c r="AM1037" s="20" t="str">
        <f t="shared" si="611"/>
        <v/>
      </c>
      <c r="AN1037" s="20" t="str">
        <f>IF(E1037="","",SUM( INDEX($AM$9, 1) : AM1037))</f>
        <v/>
      </c>
      <c r="AO1037" s="43" t="str">
        <f t="shared" si="612"/>
        <v/>
      </c>
      <c r="AP1037" s="43" t="str">
        <f t="shared" si="613"/>
        <v/>
      </c>
      <c r="AQ1037" s="35" t="str">
        <f t="shared" si="614"/>
        <v/>
      </c>
      <c r="AR1037" s="35" t="str">
        <f t="shared" si="615"/>
        <v/>
      </c>
      <c r="AS1037" s="35" t="str">
        <f t="shared" si="616"/>
        <v/>
      </c>
      <c r="AT1037" s="35" t="str">
        <f t="shared" si="617"/>
        <v/>
      </c>
      <c r="AU1037" s="35" t="str">
        <f t="shared" si="618"/>
        <v/>
      </c>
      <c r="AV1037" s="35" t="str">
        <f t="shared" si="619"/>
        <v/>
      </c>
      <c r="AW1037" s="58" t="str">
        <f t="shared" si="620"/>
        <v/>
      </c>
      <c r="AX1037" s="62" t="str">
        <f t="shared" si="621"/>
        <v/>
      </c>
      <c r="AY1037" s="62" t="str">
        <f t="shared" si="622"/>
        <v/>
      </c>
      <c r="AZ1037" s="62" t="str">
        <f t="shared" si="623"/>
        <v/>
      </c>
      <c r="BA1037" s="62" t="str">
        <f t="shared" si="624"/>
        <v/>
      </c>
      <c r="BB1037" s="62" t="str">
        <f t="shared" si="625"/>
        <v/>
      </c>
      <c r="BC1037" s="62" t="str">
        <f t="shared" si="626"/>
        <v/>
      </c>
      <c r="BD1037" s="69" t="str">
        <f t="shared" si="627"/>
        <v/>
      </c>
      <c r="BE1037" s="69" t="str">
        <f t="shared" si="628"/>
        <v/>
      </c>
      <c r="BF1037" s="69" t="str">
        <f>IF(Z1037=Z1038,"",SUM(AW$9:AW1037)-SUM(BF$9:BF1036))</f>
        <v/>
      </c>
      <c r="BG1037" s="12">
        <f t="shared" si="593"/>
        <v>1029</v>
      </c>
    </row>
    <row r="1038" spans="1:59" ht="20.100000000000001" customHeight="1">
      <c r="A1038" s="13">
        <f t="shared" si="592"/>
        <v>1030</v>
      </c>
      <c r="B1038" s="153"/>
      <c r="C1038" s="33"/>
      <c r="D1038" s="33"/>
      <c r="E1038" s="154"/>
      <c r="F1038" s="155"/>
      <c r="G1038" s="156"/>
      <c r="H1038" s="19" t="str">
        <f t="shared" si="594"/>
        <v/>
      </c>
      <c r="I1038" s="157"/>
      <c r="J1038" s="19" t="str">
        <f t="shared" si="595"/>
        <v/>
      </c>
      <c r="K1038" s="33"/>
      <c r="L1038" s="34"/>
      <c r="M1038" s="34"/>
      <c r="N1038" s="19" t="str">
        <f t="shared" si="596"/>
        <v/>
      </c>
      <c r="O1038" s="157"/>
      <c r="P1038" s="19" t="str">
        <f t="shared" si="597"/>
        <v/>
      </c>
      <c r="Q1038" s="19" t="str">
        <f t="shared" si="598"/>
        <v/>
      </c>
      <c r="R1038" s="22"/>
      <c r="S1038" s="33"/>
      <c r="T1038" s="35" t="str">
        <f>IF(E1038="","",Instructions!$B$5)</f>
        <v/>
      </c>
      <c r="U1038" s="75" t="str">
        <f>IF(E1038="","",Instructions!$C$5)</f>
        <v/>
      </c>
      <c r="V1038" s="87" t="str">
        <f t="shared" si="599"/>
        <v/>
      </c>
      <c r="W1038" s="72" t="str">
        <f>IF(E1038="","",VLOOKUP(D1038,Supervisors!$B$9:$F$32,5,FALSE))</f>
        <v/>
      </c>
      <c r="X1038" s="72" t="str">
        <f>IF(E1038="","",VLOOKUP(D1038,Supervisors!$B$9:$G$32,6,FALSE))</f>
        <v/>
      </c>
      <c r="Y1038" s="20" t="str">
        <f t="shared" si="600"/>
        <v/>
      </c>
      <c r="Z1038" s="20" t="str">
        <f t="shared" si="601"/>
        <v/>
      </c>
      <c r="AA1038" s="20" t="str">
        <f t="shared" si="602"/>
        <v/>
      </c>
      <c r="AB1038" s="20" t="str">
        <f t="shared" si="603"/>
        <v/>
      </c>
      <c r="AC1038" s="20" t="str">
        <f t="shared" si="604"/>
        <v/>
      </c>
      <c r="AD1038" s="20" t="str">
        <f t="shared" si="605"/>
        <v/>
      </c>
      <c r="AE1038" s="20" t="str">
        <f>IF(E1038="","",SUM( INDEX( $H$9, 1) : H1038))</f>
        <v/>
      </c>
      <c r="AF1038" s="20" t="str">
        <f t="shared" si="606"/>
        <v/>
      </c>
      <c r="AG1038" s="20" t="str">
        <f>IF(E1038="","",SUM($AF$9:AF1038))</f>
        <v/>
      </c>
      <c r="AH1038" s="43" t="str">
        <f t="shared" si="607"/>
        <v/>
      </c>
      <c r="AI1038" s="20" t="str">
        <f t="shared" si="608"/>
        <v/>
      </c>
      <c r="AJ1038" s="20" t="str">
        <f t="shared" si="609"/>
        <v/>
      </c>
      <c r="AK1038" s="20" t="str">
        <f t="shared" si="610"/>
        <v/>
      </c>
      <c r="AL1038" s="20" t="str">
        <f>IF(E1038="","",SUM( INDEX($I$9, 1) : I1038))</f>
        <v/>
      </c>
      <c r="AM1038" s="20" t="str">
        <f t="shared" si="611"/>
        <v/>
      </c>
      <c r="AN1038" s="20" t="str">
        <f>IF(E1038="","",SUM( INDEX($AM$9, 1) : AM1038))</f>
        <v/>
      </c>
      <c r="AO1038" s="43" t="str">
        <f t="shared" si="612"/>
        <v/>
      </c>
      <c r="AP1038" s="43" t="str">
        <f t="shared" si="613"/>
        <v/>
      </c>
      <c r="AQ1038" s="35" t="str">
        <f t="shared" si="614"/>
        <v/>
      </c>
      <c r="AR1038" s="35" t="str">
        <f t="shared" si="615"/>
        <v/>
      </c>
      <c r="AS1038" s="35" t="str">
        <f t="shared" si="616"/>
        <v/>
      </c>
      <c r="AT1038" s="35" t="str">
        <f t="shared" si="617"/>
        <v/>
      </c>
      <c r="AU1038" s="35" t="str">
        <f t="shared" si="618"/>
        <v/>
      </c>
      <c r="AV1038" s="35" t="str">
        <f t="shared" si="619"/>
        <v/>
      </c>
      <c r="AW1038" s="58" t="str">
        <f t="shared" si="620"/>
        <v/>
      </c>
      <c r="AX1038" s="62" t="str">
        <f t="shared" si="621"/>
        <v/>
      </c>
      <c r="AY1038" s="62" t="str">
        <f t="shared" si="622"/>
        <v/>
      </c>
      <c r="AZ1038" s="62" t="str">
        <f t="shared" si="623"/>
        <v/>
      </c>
      <c r="BA1038" s="62" t="str">
        <f t="shared" si="624"/>
        <v/>
      </c>
      <c r="BB1038" s="62" t="str">
        <f t="shared" si="625"/>
        <v/>
      </c>
      <c r="BC1038" s="62" t="str">
        <f t="shared" si="626"/>
        <v/>
      </c>
      <c r="BD1038" s="69" t="str">
        <f t="shared" si="627"/>
        <v/>
      </c>
      <c r="BE1038" s="69" t="str">
        <f t="shared" si="628"/>
        <v/>
      </c>
      <c r="BF1038" s="69" t="str">
        <f>IF(Z1038=Z1039,"",SUM(AW$9:AW1038)-SUM(BF$9:BF1037))</f>
        <v/>
      </c>
      <c r="BG1038" s="12">
        <f t="shared" si="593"/>
        <v>1030</v>
      </c>
    </row>
    <row r="1039" spans="1:59" ht="20.100000000000001" customHeight="1">
      <c r="A1039" s="13">
        <f t="shared" si="592"/>
        <v>1031</v>
      </c>
      <c r="B1039" s="153"/>
      <c r="C1039" s="33"/>
      <c r="D1039" s="33"/>
      <c r="E1039" s="154"/>
      <c r="F1039" s="155"/>
      <c r="G1039" s="156"/>
      <c r="H1039" s="19" t="str">
        <f t="shared" si="594"/>
        <v/>
      </c>
      <c r="I1039" s="157"/>
      <c r="J1039" s="19" t="str">
        <f t="shared" si="595"/>
        <v/>
      </c>
      <c r="K1039" s="33"/>
      <c r="L1039" s="34"/>
      <c r="M1039" s="34"/>
      <c r="N1039" s="19" t="str">
        <f t="shared" si="596"/>
        <v/>
      </c>
      <c r="O1039" s="157"/>
      <c r="P1039" s="19" t="str">
        <f t="shared" si="597"/>
        <v/>
      </c>
      <c r="Q1039" s="19" t="str">
        <f t="shared" si="598"/>
        <v/>
      </c>
      <c r="R1039" s="22"/>
      <c r="S1039" s="33"/>
      <c r="T1039" s="35" t="str">
        <f>IF(E1039="","",Instructions!$B$5)</f>
        <v/>
      </c>
      <c r="U1039" s="75" t="str">
        <f>IF(E1039="","",Instructions!$C$5)</f>
        <v/>
      </c>
      <c r="V1039" s="87" t="str">
        <f t="shared" si="599"/>
        <v/>
      </c>
      <c r="W1039" s="72" t="str">
        <f>IF(E1039="","",VLOOKUP(D1039,Supervisors!$B$9:$F$32,5,FALSE))</f>
        <v/>
      </c>
      <c r="X1039" s="72" t="str">
        <f>IF(E1039="","",VLOOKUP(D1039,Supervisors!$B$9:$G$32,6,FALSE))</f>
        <v/>
      </c>
      <c r="Y1039" s="20" t="str">
        <f t="shared" si="600"/>
        <v/>
      </c>
      <c r="Z1039" s="20" t="str">
        <f t="shared" si="601"/>
        <v/>
      </c>
      <c r="AA1039" s="20" t="str">
        <f t="shared" si="602"/>
        <v/>
      </c>
      <c r="AB1039" s="20" t="str">
        <f t="shared" si="603"/>
        <v/>
      </c>
      <c r="AC1039" s="20" t="str">
        <f t="shared" si="604"/>
        <v/>
      </c>
      <c r="AD1039" s="20" t="str">
        <f t="shared" si="605"/>
        <v/>
      </c>
      <c r="AE1039" s="20" t="str">
        <f>IF(E1039="","",SUM( INDEX( $H$9, 1) : H1039))</f>
        <v/>
      </c>
      <c r="AF1039" s="20" t="str">
        <f t="shared" si="606"/>
        <v/>
      </c>
      <c r="AG1039" s="20" t="str">
        <f>IF(E1039="","",SUM($AF$9:AF1039))</f>
        <v/>
      </c>
      <c r="AH1039" s="43" t="str">
        <f t="shared" si="607"/>
        <v/>
      </c>
      <c r="AI1039" s="20" t="str">
        <f t="shared" si="608"/>
        <v/>
      </c>
      <c r="AJ1039" s="20" t="str">
        <f t="shared" si="609"/>
        <v/>
      </c>
      <c r="AK1039" s="20" t="str">
        <f t="shared" si="610"/>
        <v/>
      </c>
      <c r="AL1039" s="20" t="str">
        <f>IF(E1039="","",SUM( INDEX($I$9, 1) : I1039))</f>
        <v/>
      </c>
      <c r="AM1039" s="20" t="str">
        <f t="shared" si="611"/>
        <v/>
      </c>
      <c r="AN1039" s="20" t="str">
        <f>IF(E1039="","",SUM( INDEX($AM$9, 1) : AM1039))</f>
        <v/>
      </c>
      <c r="AO1039" s="43" t="str">
        <f t="shared" si="612"/>
        <v/>
      </c>
      <c r="AP1039" s="43" t="str">
        <f t="shared" si="613"/>
        <v/>
      </c>
      <c r="AQ1039" s="35" t="str">
        <f t="shared" si="614"/>
        <v/>
      </c>
      <c r="AR1039" s="35" t="str">
        <f t="shared" si="615"/>
        <v/>
      </c>
      <c r="AS1039" s="35" t="str">
        <f t="shared" si="616"/>
        <v/>
      </c>
      <c r="AT1039" s="35" t="str">
        <f t="shared" si="617"/>
        <v/>
      </c>
      <c r="AU1039" s="35" t="str">
        <f t="shared" si="618"/>
        <v/>
      </c>
      <c r="AV1039" s="35" t="str">
        <f t="shared" si="619"/>
        <v/>
      </c>
      <c r="AW1039" s="58" t="str">
        <f t="shared" si="620"/>
        <v/>
      </c>
      <c r="AX1039" s="62" t="str">
        <f t="shared" si="621"/>
        <v/>
      </c>
      <c r="AY1039" s="62" t="str">
        <f t="shared" si="622"/>
        <v/>
      </c>
      <c r="AZ1039" s="62" t="str">
        <f t="shared" si="623"/>
        <v/>
      </c>
      <c r="BA1039" s="62" t="str">
        <f t="shared" si="624"/>
        <v/>
      </c>
      <c r="BB1039" s="62" t="str">
        <f t="shared" si="625"/>
        <v/>
      </c>
      <c r="BC1039" s="62" t="str">
        <f t="shared" si="626"/>
        <v/>
      </c>
      <c r="BD1039" s="69" t="str">
        <f t="shared" si="627"/>
        <v/>
      </c>
      <c r="BE1039" s="69" t="str">
        <f t="shared" si="628"/>
        <v/>
      </c>
      <c r="BF1039" s="69" t="str">
        <f>IF(Z1039=Z1040,"",SUM(AW$9:AW1039)-SUM(BF$9:BF1038))</f>
        <v/>
      </c>
      <c r="BG1039" s="12">
        <f t="shared" si="593"/>
        <v>1031</v>
      </c>
    </row>
    <row r="1040" spans="1:59" ht="20.100000000000001" customHeight="1">
      <c r="A1040" s="13">
        <f t="shared" si="592"/>
        <v>1032</v>
      </c>
      <c r="B1040" s="153"/>
      <c r="C1040" s="33"/>
      <c r="D1040" s="33"/>
      <c r="E1040" s="154"/>
      <c r="F1040" s="155"/>
      <c r="G1040" s="156"/>
      <c r="H1040" s="19" t="str">
        <f t="shared" si="594"/>
        <v/>
      </c>
      <c r="I1040" s="157"/>
      <c r="J1040" s="19" t="str">
        <f t="shared" si="595"/>
        <v/>
      </c>
      <c r="K1040" s="33"/>
      <c r="L1040" s="34"/>
      <c r="M1040" s="34"/>
      <c r="N1040" s="19" t="str">
        <f t="shared" si="596"/>
        <v/>
      </c>
      <c r="O1040" s="157"/>
      <c r="P1040" s="19" t="str">
        <f t="shared" si="597"/>
        <v/>
      </c>
      <c r="Q1040" s="19" t="str">
        <f t="shared" si="598"/>
        <v/>
      </c>
      <c r="R1040" s="22"/>
      <c r="S1040" s="33"/>
      <c r="T1040" s="35" t="str">
        <f>IF(E1040="","",Instructions!$B$5)</f>
        <v/>
      </c>
      <c r="U1040" s="75" t="str">
        <f>IF(E1040="","",Instructions!$C$5)</f>
        <v/>
      </c>
      <c r="V1040" s="87" t="str">
        <f t="shared" si="599"/>
        <v/>
      </c>
      <c r="W1040" s="72" t="str">
        <f>IF(E1040="","",VLOOKUP(D1040,Supervisors!$B$9:$F$32,5,FALSE))</f>
        <v/>
      </c>
      <c r="X1040" s="72" t="str">
        <f>IF(E1040="","",VLOOKUP(D1040,Supervisors!$B$9:$G$32,6,FALSE))</f>
        <v/>
      </c>
      <c r="Y1040" s="20" t="str">
        <f t="shared" si="600"/>
        <v/>
      </c>
      <c r="Z1040" s="20" t="str">
        <f t="shared" si="601"/>
        <v/>
      </c>
      <c r="AA1040" s="20" t="str">
        <f t="shared" si="602"/>
        <v/>
      </c>
      <c r="AB1040" s="20" t="str">
        <f t="shared" si="603"/>
        <v/>
      </c>
      <c r="AC1040" s="20" t="str">
        <f t="shared" si="604"/>
        <v/>
      </c>
      <c r="AD1040" s="20" t="str">
        <f t="shared" si="605"/>
        <v/>
      </c>
      <c r="AE1040" s="20" t="str">
        <f>IF(E1040="","",SUM( INDEX( $H$9, 1) : H1040))</f>
        <v/>
      </c>
      <c r="AF1040" s="20" t="str">
        <f t="shared" si="606"/>
        <v/>
      </c>
      <c r="AG1040" s="20" t="str">
        <f>IF(E1040="","",SUM($AF$9:AF1040))</f>
        <v/>
      </c>
      <c r="AH1040" s="43" t="str">
        <f t="shared" si="607"/>
        <v/>
      </c>
      <c r="AI1040" s="20" t="str">
        <f t="shared" si="608"/>
        <v/>
      </c>
      <c r="AJ1040" s="20" t="str">
        <f t="shared" si="609"/>
        <v/>
      </c>
      <c r="AK1040" s="20" t="str">
        <f t="shared" si="610"/>
        <v/>
      </c>
      <c r="AL1040" s="20" t="str">
        <f>IF(E1040="","",SUM( INDEX($I$9, 1) : I1040))</f>
        <v/>
      </c>
      <c r="AM1040" s="20" t="str">
        <f t="shared" si="611"/>
        <v/>
      </c>
      <c r="AN1040" s="20" t="str">
        <f>IF(E1040="","",SUM( INDEX($AM$9, 1) : AM1040))</f>
        <v/>
      </c>
      <c r="AO1040" s="43" t="str">
        <f t="shared" si="612"/>
        <v/>
      </c>
      <c r="AP1040" s="43" t="str">
        <f t="shared" si="613"/>
        <v/>
      </c>
      <c r="AQ1040" s="35" t="str">
        <f t="shared" si="614"/>
        <v/>
      </c>
      <c r="AR1040" s="35" t="str">
        <f t="shared" si="615"/>
        <v/>
      </c>
      <c r="AS1040" s="35" t="str">
        <f t="shared" si="616"/>
        <v/>
      </c>
      <c r="AT1040" s="35" t="str">
        <f t="shared" si="617"/>
        <v/>
      </c>
      <c r="AU1040" s="35" t="str">
        <f t="shared" si="618"/>
        <v/>
      </c>
      <c r="AV1040" s="35" t="str">
        <f t="shared" si="619"/>
        <v/>
      </c>
      <c r="AW1040" s="58" t="str">
        <f t="shared" si="620"/>
        <v/>
      </c>
      <c r="AX1040" s="62" t="str">
        <f t="shared" si="621"/>
        <v/>
      </c>
      <c r="AY1040" s="62" t="str">
        <f t="shared" si="622"/>
        <v/>
      </c>
      <c r="AZ1040" s="62" t="str">
        <f t="shared" si="623"/>
        <v/>
      </c>
      <c r="BA1040" s="62" t="str">
        <f t="shared" si="624"/>
        <v/>
      </c>
      <c r="BB1040" s="62" t="str">
        <f t="shared" si="625"/>
        <v/>
      </c>
      <c r="BC1040" s="62" t="str">
        <f t="shared" si="626"/>
        <v/>
      </c>
      <c r="BD1040" s="69" t="str">
        <f t="shared" si="627"/>
        <v/>
      </c>
      <c r="BE1040" s="69" t="str">
        <f t="shared" si="628"/>
        <v/>
      </c>
      <c r="BF1040" s="69" t="str">
        <f>IF(Z1040=Z1041,"",SUM(AW$9:AW1040)-SUM(BF$9:BF1039))</f>
        <v/>
      </c>
      <c r="BG1040" s="12">
        <f t="shared" si="593"/>
        <v>1032</v>
      </c>
    </row>
    <row r="1041" spans="1:59" ht="20.100000000000001" customHeight="1">
      <c r="A1041" s="13">
        <f t="shared" si="592"/>
        <v>1033</v>
      </c>
      <c r="B1041" s="153"/>
      <c r="C1041" s="33"/>
      <c r="D1041" s="33"/>
      <c r="E1041" s="154"/>
      <c r="F1041" s="155"/>
      <c r="G1041" s="156"/>
      <c r="H1041" s="19" t="str">
        <f t="shared" si="594"/>
        <v/>
      </c>
      <c r="I1041" s="157"/>
      <c r="J1041" s="19" t="str">
        <f t="shared" si="595"/>
        <v/>
      </c>
      <c r="K1041" s="33"/>
      <c r="L1041" s="34"/>
      <c r="M1041" s="34"/>
      <c r="N1041" s="19" t="str">
        <f t="shared" si="596"/>
        <v/>
      </c>
      <c r="O1041" s="157"/>
      <c r="P1041" s="19" t="str">
        <f t="shared" si="597"/>
        <v/>
      </c>
      <c r="Q1041" s="19" t="str">
        <f t="shared" si="598"/>
        <v/>
      </c>
      <c r="R1041" s="22"/>
      <c r="S1041" s="33"/>
      <c r="T1041" s="35" t="str">
        <f>IF(E1041="","",Instructions!$B$5)</f>
        <v/>
      </c>
      <c r="U1041" s="75" t="str">
        <f>IF(E1041="","",Instructions!$C$5)</f>
        <v/>
      </c>
      <c r="V1041" s="87" t="str">
        <f t="shared" si="599"/>
        <v/>
      </c>
      <c r="W1041" s="72" t="str">
        <f>IF(E1041="","",VLOOKUP(D1041,Supervisors!$B$9:$F$32,5,FALSE))</f>
        <v/>
      </c>
      <c r="X1041" s="72" t="str">
        <f>IF(E1041="","",VLOOKUP(D1041,Supervisors!$B$9:$G$32,6,FALSE))</f>
        <v/>
      </c>
      <c r="Y1041" s="20" t="str">
        <f t="shared" si="600"/>
        <v/>
      </c>
      <c r="Z1041" s="20" t="str">
        <f t="shared" si="601"/>
        <v/>
      </c>
      <c r="AA1041" s="20" t="str">
        <f t="shared" si="602"/>
        <v/>
      </c>
      <c r="AB1041" s="20" t="str">
        <f t="shared" si="603"/>
        <v/>
      </c>
      <c r="AC1041" s="20" t="str">
        <f t="shared" si="604"/>
        <v/>
      </c>
      <c r="AD1041" s="20" t="str">
        <f t="shared" si="605"/>
        <v/>
      </c>
      <c r="AE1041" s="20" t="str">
        <f>IF(E1041="","",SUM( INDEX( $H$9, 1) : H1041))</f>
        <v/>
      </c>
      <c r="AF1041" s="20" t="str">
        <f t="shared" si="606"/>
        <v/>
      </c>
      <c r="AG1041" s="20" t="str">
        <f>IF(E1041="","",SUM($AF$9:AF1041))</f>
        <v/>
      </c>
      <c r="AH1041" s="43" t="str">
        <f t="shared" si="607"/>
        <v/>
      </c>
      <c r="AI1041" s="20" t="str">
        <f t="shared" si="608"/>
        <v/>
      </c>
      <c r="AJ1041" s="20" t="str">
        <f t="shared" si="609"/>
        <v/>
      </c>
      <c r="AK1041" s="20" t="str">
        <f t="shared" si="610"/>
        <v/>
      </c>
      <c r="AL1041" s="20" t="str">
        <f>IF(E1041="","",SUM( INDEX($I$9, 1) : I1041))</f>
        <v/>
      </c>
      <c r="AM1041" s="20" t="str">
        <f t="shared" si="611"/>
        <v/>
      </c>
      <c r="AN1041" s="20" t="str">
        <f>IF(E1041="","",SUM( INDEX($AM$9, 1) : AM1041))</f>
        <v/>
      </c>
      <c r="AO1041" s="43" t="str">
        <f t="shared" si="612"/>
        <v/>
      </c>
      <c r="AP1041" s="43" t="str">
        <f t="shared" si="613"/>
        <v/>
      </c>
      <c r="AQ1041" s="35" t="str">
        <f t="shared" si="614"/>
        <v/>
      </c>
      <c r="AR1041" s="35" t="str">
        <f t="shared" si="615"/>
        <v/>
      </c>
      <c r="AS1041" s="35" t="str">
        <f t="shared" si="616"/>
        <v/>
      </c>
      <c r="AT1041" s="35" t="str">
        <f t="shared" si="617"/>
        <v/>
      </c>
      <c r="AU1041" s="35" t="str">
        <f t="shared" si="618"/>
        <v/>
      </c>
      <c r="AV1041" s="35" t="str">
        <f t="shared" si="619"/>
        <v/>
      </c>
      <c r="AW1041" s="58" t="str">
        <f t="shared" si="620"/>
        <v/>
      </c>
      <c r="AX1041" s="62" t="str">
        <f t="shared" si="621"/>
        <v/>
      </c>
      <c r="AY1041" s="62" t="str">
        <f t="shared" si="622"/>
        <v/>
      </c>
      <c r="AZ1041" s="62" t="str">
        <f t="shared" si="623"/>
        <v/>
      </c>
      <c r="BA1041" s="62" t="str">
        <f t="shared" si="624"/>
        <v/>
      </c>
      <c r="BB1041" s="62" t="str">
        <f t="shared" si="625"/>
        <v/>
      </c>
      <c r="BC1041" s="62" t="str">
        <f t="shared" si="626"/>
        <v/>
      </c>
      <c r="BD1041" s="69" t="str">
        <f t="shared" si="627"/>
        <v/>
      </c>
      <c r="BE1041" s="69" t="str">
        <f t="shared" si="628"/>
        <v/>
      </c>
      <c r="BF1041" s="69" t="str">
        <f>IF(Z1041=Z1042,"",SUM(AW$9:AW1041)-SUM(BF$9:BF1040))</f>
        <v/>
      </c>
      <c r="BG1041" s="12">
        <f t="shared" si="593"/>
        <v>1033</v>
      </c>
    </row>
    <row r="1042" spans="1:59" ht="20.100000000000001" customHeight="1">
      <c r="A1042" s="13">
        <f t="shared" si="592"/>
        <v>1034</v>
      </c>
      <c r="B1042" s="153"/>
      <c r="C1042" s="33"/>
      <c r="D1042" s="33"/>
      <c r="E1042" s="154"/>
      <c r="F1042" s="155"/>
      <c r="G1042" s="156"/>
      <c r="H1042" s="19" t="str">
        <f t="shared" si="594"/>
        <v/>
      </c>
      <c r="I1042" s="157"/>
      <c r="J1042" s="19" t="str">
        <f t="shared" si="595"/>
        <v/>
      </c>
      <c r="K1042" s="33"/>
      <c r="L1042" s="34"/>
      <c r="M1042" s="34"/>
      <c r="N1042" s="19" t="str">
        <f t="shared" si="596"/>
        <v/>
      </c>
      <c r="O1042" s="157"/>
      <c r="P1042" s="19" t="str">
        <f t="shared" si="597"/>
        <v/>
      </c>
      <c r="Q1042" s="19" t="str">
        <f t="shared" si="598"/>
        <v/>
      </c>
      <c r="R1042" s="22"/>
      <c r="S1042" s="33"/>
      <c r="T1042" s="35" t="str">
        <f>IF(E1042="","",Instructions!$B$5)</f>
        <v/>
      </c>
      <c r="U1042" s="75" t="str">
        <f>IF(E1042="","",Instructions!$C$5)</f>
        <v/>
      </c>
      <c r="V1042" s="87" t="str">
        <f t="shared" si="599"/>
        <v/>
      </c>
      <c r="W1042" s="72" t="str">
        <f>IF(E1042="","",VLOOKUP(D1042,Supervisors!$B$9:$F$32,5,FALSE))</f>
        <v/>
      </c>
      <c r="X1042" s="72" t="str">
        <f>IF(E1042="","",VLOOKUP(D1042,Supervisors!$B$9:$G$32,6,FALSE))</f>
        <v/>
      </c>
      <c r="Y1042" s="20" t="str">
        <f t="shared" si="600"/>
        <v/>
      </c>
      <c r="Z1042" s="20" t="str">
        <f t="shared" si="601"/>
        <v/>
      </c>
      <c r="AA1042" s="20" t="str">
        <f t="shared" si="602"/>
        <v/>
      </c>
      <c r="AB1042" s="20" t="str">
        <f t="shared" si="603"/>
        <v/>
      </c>
      <c r="AC1042" s="20" t="str">
        <f t="shared" si="604"/>
        <v/>
      </c>
      <c r="AD1042" s="20" t="str">
        <f t="shared" si="605"/>
        <v/>
      </c>
      <c r="AE1042" s="20" t="str">
        <f>IF(E1042="","",SUM( INDEX( $H$9, 1) : H1042))</f>
        <v/>
      </c>
      <c r="AF1042" s="20" t="str">
        <f t="shared" si="606"/>
        <v/>
      </c>
      <c r="AG1042" s="20" t="str">
        <f>IF(E1042="","",SUM($AF$9:AF1042))</f>
        <v/>
      </c>
      <c r="AH1042" s="43" t="str">
        <f t="shared" si="607"/>
        <v/>
      </c>
      <c r="AI1042" s="20" t="str">
        <f t="shared" si="608"/>
        <v/>
      </c>
      <c r="AJ1042" s="20" t="str">
        <f t="shared" si="609"/>
        <v/>
      </c>
      <c r="AK1042" s="20" t="str">
        <f t="shared" si="610"/>
        <v/>
      </c>
      <c r="AL1042" s="20" t="str">
        <f>IF(E1042="","",SUM( INDEX($I$9, 1) : I1042))</f>
        <v/>
      </c>
      <c r="AM1042" s="20" t="str">
        <f t="shared" si="611"/>
        <v/>
      </c>
      <c r="AN1042" s="20" t="str">
        <f>IF(E1042="","",SUM( INDEX($AM$9, 1) : AM1042))</f>
        <v/>
      </c>
      <c r="AO1042" s="43" t="str">
        <f t="shared" si="612"/>
        <v/>
      </c>
      <c r="AP1042" s="43" t="str">
        <f t="shared" si="613"/>
        <v/>
      </c>
      <c r="AQ1042" s="35" t="str">
        <f t="shared" si="614"/>
        <v/>
      </c>
      <c r="AR1042" s="35" t="str">
        <f t="shared" si="615"/>
        <v/>
      </c>
      <c r="AS1042" s="35" t="str">
        <f t="shared" si="616"/>
        <v/>
      </c>
      <c r="AT1042" s="35" t="str">
        <f t="shared" si="617"/>
        <v/>
      </c>
      <c r="AU1042" s="35" t="str">
        <f t="shared" si="618"/>
        <v/>
      </c>
      <c r="AV1042" s="35" t="str">
        <f t="shared" si="619"/>
        <v/>
      </c>
      <c r="AW1042" s="58" t="str">
        <f t="shared" si="620"/>
        <v/>
      </c>
      <c r="AX1042" s="62" t="str">
        <f t="shared" si="621"/>
        <v/>
      </c>
      <c r="AY1042" s="62" t="str">
        <f t="shared" si="622"/>
        <v/>
      </c>
      <c r="AZ1042" s="62" t="str">
        <f t="shared" si="623"/>
        <v/>
      </c>
      <c r="BA1042" s="62" t="str">
        <f t="shared" si="624"/>
        <v/>
      </c>
      <c r="BB1042" s="62" t="str">
        <f t="shared" si="625"/>
        <v/>
      </c>
      <c r="BC1042" s="62" t="str">
        <f t="shared" si="626"/>
        <v/>
      </c>
      <c r="BD1042" s="69" t="str">
        <f t="shared" si="627"/>
        <v/>
      </c>
      <c r="BE1042" s="69" t="str">
        <f t="shared" si="628"/>
        <v/>
      </c>
      <c r="BF1042" s="69" t="str">
        <f>IF(Z1042=Z1043,"",SUM(AW$9:AW1042)-SUM(BF$9:BF1041))</f>
        <v/>
      </c>
      <c r="BG1042" s="12">
        <f t="shared" si="593"/>
        <v>1034</v>
      </c>
    </row>
    <row r="1043" spans="1:59" ht="20.100000000000001" customHeight="1">
      <c r="A1043" s="13">
        <f t="shared" si="592"/>
        <v>1035</v>
      </c>
      <c r="B1043" s="153"/>
      <c r="C1043" s="33"/>
      <c r="D1043" s="33"/>
      <c r="E1043" s="154"/>
      <c r="F1043" s="155"/>
      <c r="G1043" s="156"/>
      <c r="H1043" s="19" t="str">
        <f t="shared" si="594"/>
        <v/>
      </c>
      <c r="I1043" s="157"/>
      <c r="J1043" s="19" t="str">
        <f t="shared" si="595"/>
        <v/>
      </c>
      <c r="K1043" s="33"/>
      <c r="L1043" s="34"/>
      <c r="M1043" s="34"/>
      <c r="N1043" s="19" t="str">
        <f t="shared" si="596"/>
        <v/>
      </c>
      <c r="O1043" s="157"/>
      <c r="P1043" s="19" t="str">
        <f t="shared" si="597"/>
        <v/>
      </c>
      <c r="Q1043" s="19" t="str">
        <f t="shared" si="598"/>
        <v/>
      </c>
      <c r="R1043" s="22"/>
      <c r="S1043" s="33"/>
      <c r="T1043" s="35" t="str">
        <f>IF(E1043="","",Instructions!$B$5)</f>
        <v/>
      </c>
      <c r="U1043" s="75" t="str">
        <f>IF(E1043="","",Instructions!$C$5)</f>
        <v/>
      </c>
      <c r="V1043" s="87" t="str">
        <f t="shared" si="599"/>
        <v/>
      </c>
      <c r="W1043" s="72" t="str">
        <f>IF(E1043="","",VLOOKUP(D1043,Supervisors!$B$9:$F$32,5,FALSE))</f>
        <v/>
      </c>
      <c r="X1043" s="72" t="str">
        <f>IF(E1043="","",VLOOKUP(D1043,Supervisors!$B$9:$G$32,6,FALSE))</f>
        <v/>
      </c>
      <c r="Y1043" s="20" t="str">
        <f t="shared" si="600"/>
        <v/>
      </c>
      <c r="Z1043" s="20" t="str">
        <f t="shared" si="601"/>
        <v/>
      </c>
      <c r="AA1043" s="20" t="str">
        <f t="shared" si="602"/>
        <v/>
      </c>
      <c r="AB1043" s="20" t="str">
        <f t="shared" si="603"/>
        <v/>
      </c>
      <c r="AC1043" s="20" t="str">
        <f t="shared" si="604"/>
        <v/>
      </c>
      <c r="AD1043" s="20" t="str">
        <f t="shared" si="605"/>
        <v/>
      </c>
      <c r="AE1043" s="20" t="str">
        <f>IF(E1043="","",SUM( INDEX( $H$9, 1) : H1043))</f>
        <v/>
      </c>
      <c r="AF1043" s="20" t="str">
        <f t="shared" si="606"/>
        <v/>
      </c>
      <c r="AG1043" s="20" t="str">
        <f>IF(E1043="","",SUM($AF$9:AF1043))</f>
        <v/>
      </c>
      <c r="AH1043" s="43" t="str">
        <f t="shared" si="607"/>
        <v/>
      </c>
      <c r="AI1043" s="20" t="str">
        <f t="shared" si="608"/>
        <v/>
      </c>
      <c r="AJ1043" s="20" t="str">
        <f t="shared" si="609"/>
        <v/>
      </c>
      <c r="AK1043" s="20" t="str">
        <f t="shared" si="610"/>
        <v/>
      </c>
      <c r="AL1043" s="20" t="str">
        <f>IF(E1043="","",SUM( INDEX($I$9, 1) : I1043))</f>
        <v/>
      </c>
      <c r="AM1043" s="20" t="str">
        <f t="shared" si="611"/>
        <v/>
      </c>
      <c r="AN1043" s="20" t="str">
        <f>IF(E1043="","",SUM( INDEX($AM$9, 1) : AM1043))</f>
        <v/>
      </c>
      <c r="AO1043" s="43" t="str">
        <f t="shared" si="612"/>
        <v/>
      </c>
      <c r="AP1043" s="43" t="str">
        <f t="shared" si="613"/>
        <v/>
      </c>
      <c r="AQ1043" s="35" t="str">
        <f t="shared" si="614"/>
        <v/>
      </c>
      <c r="AR1043" s="35" t="str">
        <f t="shared" si="615"/>
        <v/>
      </c>
      <c r="AS1043" s="35" t="str">
        <f t="shared" si="616"/>
        <v/>
      </c>
      <c r="AT1043" s="35" t="str">
        <f t="shared" si="617"/>
        <v/>
      </c>
      <c r="AU1043" s="35" t="str">
        <f t="shared" si="618"/>
        <v/>
      </c>
      <c r="AV1043" s="35" t="str">
        <f t="shared" si="619"/>
        <v/>
      </c>
      <c r="AW1043" s="58" t="str">
        <f t="shared" si="620"/>
        <v/>
      </c>
      <c r="AX1043" s="62" t="str">
        <f t="shared" si="621"/>
        <v/>
      </c>
      <c r="AY1043" s="62" t="str">
        <f t="shared" si="622"/>
        <v/>
      </c>
      <c r="AZ1043" s="62" t="str">
        <f t="shared" si="623"/>
        <v/>
      </c>
      <c r="BA1043" s="62" t="str">
        <f t="shared" si="624"/>
        <v/>
      </c>
      <c r="BB1043" s="62" t="str">
        <f t="shared" si="625"/>
        <v/>
      </c>
      <c r="BC1043" s="62" t="str">
        <f t="shared" si="626"/>
        <v/>
      </c>
      <c r="BD1043" s="69" t="str">
        <f t="shared" si="627"/>
        <v/>
      </c>
      <c r="BE1043" s="69" t="str">
        <f t="shared" si="628"/>
        <v/>
      </c>
      <c r="BF1043" s="69" t="str">
        <f>IF(Z1043=Z1044,"",SUM(AW$9:AW1043)-SUM(BF$9:BF1042))</f>
        <v/>
      </c>
      <c r="BG1043" s="12">
        <f t="shared" si="593"/>
        <v>1035</v>
      </c>
    </row>
    <row r="1044" spans="1:59" ht="20.100000000000001" customHeight="1">
      <c r="A1044" s="13">
        <f t="shared" si="592"/>
        <v>1036</v>
      </c>
      <c r="B1044" s="153"/>
      <c r="C1044" s="33"/>
      <c r="D1044" s="33"/>
      <c r="E1044" s="154"/>
      <c r="F1044" s="155"/>
      <c r="G1044" s="156"/>
      <c r="H1044" s="19" t="str">
        <f t="shared" si="594"/>
        <v/>
      </c>
      <c r="I1044" s="157"/>
      <c r="J1044" s="19" t="str">
        <f t="shared" si="595"/>
        <v/>
      </c>
      <c r="K1044" s="33"/>
      <c r="L1044" s="34"/>
      <c r="M1044" s="34"/>
      <c r="N1044" s="19" t="str">
        <f t="shared" si="596"/>
        <v/>
      </c>
      <c r="O1044" s="157"/>
      <c r="P1044" s="19" t="str">
        <f t="shared" si="597"/>
        <v/>
      </c>
      <c r="Q1044" s="19" t="str">
        <f t="shared" si="598"/>
        <v/>
      </c>
      <c r="R1044" s="22"/>
      <c r="S1044" s="33"/>
      <c r="T1044" s="35" t="str">
        <f>IF(E1044="","",Instructions!$B$5)</f>
        <v/>
      </c>
      <c r="U1044" s="75" t="str">
        <f>IF(E1044="","",Instructions!$C$5)</f>
        <v/>
      </c>
      <c r="V1044" s="87" t="str">
        <f t="shared" si="599"/>
        <v/>
      </c>
      <c r="W1044" s="72" t="str">
        <f>IF(E1044="","",VLOOKUP(D1044,Supervisors!$B$9:$F$32,5,FALSE))</f>
        <v/>
      </c>
      <c r="X1044" s="72" t="str">
        <f>IF(E1044="","",VLOOKUP(D1044,Supervisors!$B$9:$G$32,6,FALSE))</f>
        <v/>
      </c>
      <c r="Y1044" s="20" t="str">
        <f t="shared" si="600"/>
        <v/>
      </c>
      <c r="Z1044" s="20" t="str">
        <f t="shared" si="601"/>
        <v/>
      </c>
      <c r="AA1044" s="20" t="str">
        <f t="shared" si="602"/>
        <v/>
      </c>
      <c r="AB1044" s="20" t="str">
        <f t="shared" si="603"/>
        <v/>
      </c>
      <c r="AC1044" s="20" t="str">
        <f t="shared" si="604"/>
        <v/>
      </c>
      <c r="AD1044" s="20" t="str">
        <f t="shared" si="605"/>
        <v/>
      </c>
      <c r="AE1044" s="20" t="str">
        <f>IF(E1044="","",SUM( INDEX( $H$9, 1) : H1044))</f>
        <v/>
      </c>
      <c r="AF1044" s="20" t="str">
        <f t="shared" si="606"/>
        <v/>
      </c>
      <c r="AG1044" s="20" t="str">
        <f>IF(E1044="","",SUM($AF$9:AF1044))</f>
        <v/>
      </c>
      <c r="AH1044" s="43" t="str">
        <f t="shared" si="607"/>
        <v/>
      </c>
      <c r="AI1044" s="20" t="str">
        <f t="shared" si="608"/>
        <v/>
      </c>
      <c r="AJ1044" s="20" t="str">
        <f t="shared" si="609"/>
        <v/>
      </c>
      <c r="AK1044" s="20" t="str">
        <f t="shared" si="610"/>
        <v/>
      </c>
      <c r="AL1044" s="20" t="str">
        <f>IF(E1044="","",SUM( INDEX($I$9, 1) : I1044))</f>
        <v/>
      </c>
      <c r="AM1044" s="20" t="str">
        <f t="shared" si="611"/>
        <v/>
      </c>
      <c r="AN1044" s="20" t="str">
        <f>IF(E1044="","",SUM( INDEX($AM$9, 1) : AM1044))</f>
        <v/>
      </c>
      <c r="AO1044" s="43" t="str">
        <f t="shared" si="612"/>
        <v/>
      </c>
      <c r="AP1044" s="43" t="str">
        <f t="shared" si="613"/>
        <v/>
      </c>
      <c r="AQ1044" s="35" t="str">
        <f t="shared" si="614"/>
        <v/>
      </c>
      <c r="AR1044" s="35" t="str">
        <f t="shared" si="615"/>
        <v/>
      </c>
      <c r="AS1044" s="35" t="str">
        <f t="shared" si="616"/>
        <v/>
      </c>
      <c r="AT1044" s="35" t="str">
        <f t="shared" si="617"/>
        <v/>
      </c>
      <c r="AU1044" s="35" t="str">
        <f t="shared" si="618"/>
        <v/>
      </c>
      <c r="AV1044" s="35" t="str">
        <f t="shared" si="619"/>
        <v/>
      </c>
      <c r="AW1044" s="58" t="str">
        <f t="shared" si="620"/>
        <v/>
      </c>
      <c r="AX1044" s="62" t="str">
        <f t="shared" si="621"/>
        <v/>
      </c>
      <c r="AY1044" s="62" t="str">
        <f t="shared" si="622"/>
        <v/>
      </c>
      <c r="AZ1044" s="62" t="str">
        <f t="shared" si="623"/>
        <v/>
      </c>
      <c r="BA1044" s="62" t="str">
        <f t="shared" si="624"/>
        <v/>
      </c>
      <c r="BB1044" s="62" t="str">
        <f t="shared" si="625"/>
        <v/>
      </c>
      <c r="BC1044" s="62" t="str">
        <f t="shared" si="626"/>
        <v/>
      </c>
      <c r="BD1044" s="69" t="str">
        <f t="shared" si="627"/>
        <v/>
      </c>
      <c r="BE1044" s="69" t="str">
        <f t="shared" si="628"/>
        <v/>
      </c>
      <c r="BF1044" s="69" t="str">
        <f>IF(Z1044=Z1045,"",SUM(AW$9:AW1044)-SUM(BF$9:BF1043))</f>
        <v/>
      </c>
      <c r="BG1044" s="12">
        <f t="shared" si="593"/>
        <v>1036</v>
      </c>
    </row>
    <row r="1045" spans="1:59" ht="20.100000000000001" customHeight="1">
      <c r="A1045" s="13">
        <f t="shared" si="592"/>
        <v>1037</v>
      </c>
      <c r="B1045" s="153"/>
      <c r="C1045" s="33"/>
      <c r="D1045" s="33"/>
      <c r="E1045" s="154"/>
      <c r="F1045" s="155"/>
      <c r="G1045" s="156"/>
      <c r="H1045" s="19" t="str">
        <f t="shared" si="594"/>
        <v/>
      </c>
      <c r="I1045" s="157"/>
      <c r="J1045" s="19" t="str">
        <f t="shared" si="595"/>
        <v/>
      </c>
      <c r="K1045" s="33"/>
      <c r="L1045" s="34"/>
      <c r="M1045" s="34"/>
      <c r="N1045" s="19" t="str">
        <f t="shared" si="596"/>
        <v/>
      </c>
      <c r="O1045" s="157"/>
      <c r="P1045" s="19" t="str">
        <f t="shared" si="597"/>
        <v/>
      </c>
      <c r="Q1045" s="19" t="str">
        <f t="shared" si="598"/>
        <v/>
      </c>
      <c r="R1045" s="22"/>
      <c r="S1045" s="33"/>
      <c r="T1045" s="35" t="str">
        <f>IF(E1045="","",Instructions!$B$5)</f>
        <v/>
      </c>
      <c r="U1045" s="75" t="str">
        <f>IF(E1045="","",Instructions!$C$5)</f>
        <v/>
      </c>
      <c r="V1045" s="87" t="str">
        <f t="shared" si="599"/>
        <v/>
      </c>
      <c r="W1045" s="72" t="str">
        <f>IF(E1045="","",VLOOKUP(D1045,Supervisors!$B$9:$F$32,5,FALSE))</f>
        <v/>
      </c>
      <c r="X1045" s="72" t="str">
        <f>IF(E1045="","",VLOOKUP(D1045,Supervisors!$B$9:$G$32,6,FALSE))</f>
        <v/>
      </c>
      <c r="Y1045" s="20" t="str">
        <f t="shared" si="600"/>
        <v/>
      </c>
      <c r="Z1045" s="20" t="str">
        <f t="shared" si="601"/>
        <v/>
      </c>
      <c r="AA1045" s="20" t="str">
        <f t="shared" si="602"/>
        <v/>
      </c>
      <c r="AB1045" s="20" t="str">
        <f t="shared" si="603"/>
        <v/>
      </c>
      <c r="AC1045" s="20" t="str">
        <f t="shared" si="604"/>
        <v/>
      </c>
      <c r="AD1045" s="20" t="str">
        <f t="shared" si="605"/>
        <v/>
      </c>
      <c r="AE1045" s="20" t="str">
        <f>IF(E1045="","",SUM( INDEX( $H$9, 1) : H1045))</f>
        <v/>
      </c>
      <c r="AF1045" s="20" t="str">
        <f t="shared" si="606"/>
        <v/>
      </c>
      <c r="AG1045" s="20" t="str">
        <f>IF(E1045="","",SUM($AF$9:AF1045))</f>
        <v/>
      </c>
      <c r="AH1045" s="43" t="str">
        <f t="shared" si="607"/>
        <v/>
      </c>
      <c r="AI1045" s="20" t="str">
        <f t="shared" si="608"/>
        <v/>
      </c>
      <c r="AJ1045" s="20" t="str">
        <f t="shared" si="609"/>
        <v/>
      </c>
      <c r="AK1045" s="20" t="str">
        <f t="shared" si="610"/>
        <v/>
      </c>
      <c r="AL1045" s="20" t="str">
        <f>IF(E1045="","",SUM( INDEX($I$9, 1) : I1045))</f>
        <v/>
      </c>
      <c r="AM1045" s="20" t="str">
        <f t="shared" si="611"/>
        <v/>
      </c>
      <c r="AN1045" s="20" t="str">
        <f>IF(E1045="","",SUM( INDEX($AM$9, 1) : AM1045))</f>
        <v/>
      </c>
      <c r="AO1045" s="43" t="str">
        <f t="shared" si="612"/>
        <v/>
      </c>
      <c r="AP1045" s="43" t="str">
        <f t="shared" si="613"/>
        <v/>
      </c>
      <c r="AQ1045" s="35" t="str">
        <f t="shared" si="614"/>
        <v/>
      </c>
      <c r="AR1045" s="35" t="str">
        <f t="shared" si="615"/>
        <v/>
      </c>
      <c r="AS1045" s="35" t="str">
        <f t="shared" si="616"/>
        <v/>
      </c>
      <c r="AT1045" s="35" t="str">
        <f t="shared" si="617"/>
        <v/>
      </c>
      <c r="AU1045" s="35" t="str">
        <f t="shared" si="618"/>
        <v/>
      </c>
      <c r="AV1045" s="35" t="str">
        <f t="shared" si="619"/>
        <v/>
      </c>
      <c r="AW1045" s="58" t="str">
        <f t="shared" si="620"/>
        <v/>
      </c>
      <c r="AX1045" s="62" t="str">
        <f t="shared" si="621"/>
        <v/>
      </c>
      <c r="AY1045" s="62" t="str">
        <f t="shared" si="622"/>
        <v/>
      </c>
      <c r="AZ1045" s="62" t="str">
        <f t="shared" si="623"/>
        <v/>
      </c>
      <c r="BA1045" s="62" t="str">
        <f t="shared" si="624"/>
        <v/>
      </c>
      <c r="BB1045" s="62" t="str">
        <f t="shared" si="625"/>
        <v/>
      </c>
      <c r="BC1045" s="62" t="str">
        <f t="shared" si="626"/>
        <v/>
      </c>
      <c r="BD1045" s="69" t="str">
        <f t="shared" si="627"/>
        <v/>
      </c>
      <c r="BE1045" s="69" t="str">
        <f t="shared" si="628"/>
        <v/>
      </c>
      <c r="BF1045" s="69" t="str">
        <f>IF(Z1045=Z1046,"",SUM(AW$9:AW1045)-SUM(BF$9:BF1044))</f>
        <v/>
      </c>
      <c r="BG1045" s="12">
        <f t="shared" si="593"/>
        <v>1037</v>
      </c>
    </row>
    <row r="1046" spans="1:59" ht="20.100000000000001" customHeight="1">
      <c r="A1046" s="13">
        <f t="shared" si="592"/>
        <v>1038</v>
      </c>
      <c r="B1046" s="153"/>
      <c r="C1046" s="33"/>
      <c r="D1046" s="33"/>
      <c r="E1046" s="154"/>
      <c r="F1046" s="155"/>
      <c r="G1046" s="156"/>
      <c r="H1046" s="19" t="str">
        <f t="shared" si="594"/>
        <v/>
      </c>
      <c r="I1046" s="157"/>
      <c r="J1046" s="19" t="str">
        <f t="shared" si="595"/>
        <v/>
      </c>
      <c r="K1046" s="33"/>
      <c r="L1046" s="34"/>
      <c r="M1046" s="34"/>
      <c r="N1046" s="19" t="str">
        <f t="shared" si="596"/>
        <v/>
      </c>
      <c r="O1046" s="157"/>
      <c r="P1046" s="19" t="str">
        <f t="shared" si="597"/>
        <v/>
      </c>
      <c r="Q1046" s="19" t="str">
        <f t="shared" si="598"/>
        <v/>
      </c>
      <c r="R1046" s="22"/>
      <c r="S1046" s="33"/>
      <c r="T1046" s="35" t="str">
        <f>IF(E1046="","",Instructions!$B$5)</f>
        <v/>
      </c>
      <c r="U1046" s="75" t="str">
        <f>IF(E1046="","",Instructions!$C$5)</f>
        <v/>
      </c>
      <c r="V1046" s="87" t="str">
        <f t="shared" si="599"/>
        <v/>
      </c>
      <c r="W1046" s="72" t="str">
        <f>IF(E1046="","",VLOOKUP(D1046,Supervisors!$B$9:$F$32,5,FALSE))</f>
        <v/>
      </c>
      <c r="X1046" s="72" t="str">
        <f>IF(E1046="","",VLOOKUP(D1046,Supervisors!$B$9:$G$32,6,FALSE))</f>
        <v/>
      </c>
      <c r="Y1046" s="20" t="str">
        <f t="shared" si="600"/>
        <v/>
      </c>
      <c r="Z1046" s="20" t="str">
        <f t="shared" si="601"/>
        <v/>
      </c>
      <c r="AA1046" s="20" t="str">
        <f t="shared" si="602"/>
        <v/>
      </c>
      <c r="AB1046" s="20" t="str">
        <f t="shared" si="603"/>
        <v/>
      </c>
      <c r="AC1046" s="20" t="str">
        <f t="shared" si="604"/>
        <v/>
      </c>
      <c r="AD1046" s="20" t="str">
        <f t="shared" si="605"/>
        <v/>
      </c>
      <c r="AE1046" s="20" t="str">
        <f>IF(E1046="","",SUM( INDEX( $H$9, 1) : H1046))</f>
        <v/>
      </c>
      <c r="AF1046" s="20" t="str">
        <f t="shared" si="606"/>
        <v/>
      </c>
      <c r="AG1046" s="20" t="str">
        <f>IF(E1046="","",SUM($AF$9:AF1046))</f>
        <v/>
      </c>
      <c r="AH1046" s="43" t="str">
        <f t="shared" si="607"/>
        <v/>
      </c>
      <c r="AI1046" s="20" t="str">
        <f t="shared" si="608"/>
        <v/>
      </c>
      <c r="AJ1046" s="20" t="str">
        <f t="shared" si="609"/>
        <v/>
      </c>
      <c r="AK1046" s="20" t="str">
        <f t="shared" si="610"/>
        <v/>
      </c>
      <c r="AL1046" s="20" t="str">
        <f>IF(E1046="","",SUM( INDEX($I$9, 1) : I1046))</f>
        <v/>
      </c>
      <c r="AM1046" s="20" t="str">
        <f t="shared" si="611"/>
        <v/>
      </c>
      <c r="AN1046" s="20" t="str">
        <f>IF(E1046="","",SUM( INDEX($AM$9, 1) : AM1046))</f>
        <v/>
      </c>
      <c r="AO1046" s="43" t="str">
        <f t="shared" si="612"/>
        <v/>
      </c>
      <c r="AP1046" s="43" t="str">
        <f t="shared" si="613"/>
        <v/>
      </c>
      <c r="AQ1046" s="35" t="str">
        <f t="shared" si="614"/>
        <v/>
      </c>
      <c r="AR1046" s="35" t="str">
        <f t="shared" si="615"/>
        <v/>
      </c>
      <c r="AS1046" s="35" t="str">
        <f t="shared" si="616"/>
        <v/>
      </c>
      <c r="AT1046" s="35" t="str">
        <f t="shared" si="617"/>
        <v/>
      </c>
      <c r="AU1046" s="35" t="str">
        <f t="shared" si="618"/>
        <v/>
      </c>
      <c r="AV1046" s="35" t="str">
        <f t="shared" si="619"/>
        <v/>
      </c>
      <c r="AW1046" s="58" t="str">
        <f t="shared" si="620"/>
        <v/>
      </c>
      <c r="AX1046" s="62" t="str">
        <f t="shared" si="621"/>
        <v/>
      </c>
      <c r="AY1046" s="62" t="str">
        <f t="shared" si="622"/>
        <v/>
      </c>
      <c r="AZ1046" s="62" t="str">
        <f t="shared" si="623"/>
        <v/>
      </c>
      <c r="BA1046" s="62" t="str">
        <f t="shared" si="624"/>
        <v/>
      </c>
      <c r="BB1046" s="62" t="str">
        <f t="shared" si="625"/>
        <v/>
      </c>
      <c r="BC1046" s="62" t="str">
        <f t="shared" si="626"/>
        <v/>
      </c>
      <c r="BD1046" s="69" t="str">
        <f t="shared" si="627"/>
        <v/>
      </c>
      <c r="BE1046" s="69" t="str">
        <f t="shared" si="628"/>
        <v/>
      </c>
      <c r="BF1046" s="69" t="str">
        <f>IF(Z1046=Z1047,"",SUM(AW$9:AW1046)-SUM(BF$9:BF1045))</f>
        <v/>
      </c>
      <c r="BG1046" s="12">
        <f t="shared" si="593"/>
        <v>1038</v>
      </c>
    </row>
    <row r="1047" spans="1:59" ht="20.100000000000001" customHeight="1">
      <c r="A1047" s="13">
        <f t="shared" si="592"/>
        <v>1039</v>
      </c>
      <c r="B1047" s="153"/>
      <c r="C1047" s="33"/>
      <c r="D1047" s="33"/>
      <c r="E1047" s="154"/>
      <c r="F1047" s="155"/>
      <c r="G1047" s="156"/>
      <c r="H1047" s="19" t="str">
        <f t="shared" si="594"/>
        <v/>
      </c>
      <c r="I1047" s="157"/>
      <c r="J1047" s="19" t="str">
        <f t="shared" si="595"/>
        <v/>
      </c>
      <c r="K1047" s="33"/>
      <c r="L1047" s="34"/>
      <c r="M1047" s="34"/>
      <c r="N1047" s="19" t="str">
        <f t="shared" si="596"/>
        <v/>
      </c>
      <c r="O1047" s="157"/>
      <c r="P1047" s="19" t="str">
        <f t="shared" si="597"/>
        <v/>
      </c>
      <c r="Q1047" s="19" t="str">
        <f t="shared" si="598"/>
        <v/>
      </c>
      <c r="R1047" s="22"/>
      <c r="S1047" s="33"/>
      <c r="T1047" s="35" t="str">
        <f>IF(E1047="","",Instructions!$B$5)</f>
        <v/>
      </c>
      <c r="U1047" s="75" t="str">
        <f>IF(E1047="","",Instructions!$C$5)</f>
        <v/>
      </c>
      <c r="V1047" s="87" t="str">
        <f t="shared" si="599"/>
        <v/>
      </c>
      <c r="W1047" s="72" t="str">
        <f>IF(E1047="","",VLOOKUP(D1047,Supervisors!$B$9:$F$32,5,FALSE))</f>
        <v/>
      </c>
      <c r="X1047" s="72" t="str">
        <f>IF(E1047="","",VLOOKUP(D1047,Supervisors!$B$9:$G$32,6,FALSE))</f>
        <v/>
      </c>
      <c r="Y1047" s="20" t="str">
        <f t="shared" si="600"/>
        <v/>
      </c>
      <c r="Z1047" s="20" t="str">
        <f t="shared" si="601"/>
        <v/>
      </c>
      <c r="AA1047" s="20" t="str">
        <f t="shared" si="602"/>
        <v/>
      </c>
      <c r="AB1047" s="20" t="str">
        <f t="shared" si="603"/>
        <v/>
      </c>
      <c r="AC1047" s="20" t="str">
        <f t="shared" si="604"/>
        <v/>
      </c>
      <c r="AD1047" s="20" t="str">
        <f t="shared" si="605"/>
        <v/>
      </c>
      <c r="AE1047" s="20" t="str">
        <f>IF(E1047="","",SUM( INDEX( $H$9, 1) : H1047))</f>
        <v/>
      </c>
      <c r="AF1047" s="20" t="str">
        <f t="shared" si="606"/>
        <v/>
      </c>
      <c r="AG1047" s="20" t="str">
        <f>IF(E1047="","",SUM($AF$9:AF1047))</f>
        <v/>
      </c>
      <c r="AH1047" s="43" t="str">
        <f t="shared" si="607"/>
        <v/>
      </c>
      <c r="AI1047" s="20" t="str">
        <f t="shared" si="608"/>
        <v/>
      </c>
      <c r="AJ1047" s="20" t="str">
        <f t="shared" si="609"/>
        <v/>
      </c>
      <c r="AK1047" s="20" t="str">
        <f t="shared" si="610"/>
        <v/>
      </c>
      <c r="AL1047" s="20" t="str">
        <f>IF(E1047="","",SUM( INDEX($I$9, 1) : I1047))</f>
        <v/>
      </c>
      <c r="AM1047" s="20" t="str">
        <f t="shared" si="611"/>
        <v/>
      </c>
      <c r="AN1047" s="20" t="str">
        <f>IF(E1047="","",SUM( INDEX($AM$9, 1) : AM1047))</f>
        <v/>
      </c>
      <c r="AO1047" s="43" t="str">
        <f t="shared" si="612"/>
        <v/>
      </c>
      <c r="AP1047" s="43" t="str">
        <f t="shared" si="613"/>
        <v/>
      </c>
      <c r="AQ1047" s="35" t="str">
        <f t="shared" si="614"/>
        <v/>
      </c>
      <c r="AR1047" s="35" t="str">
        <f t="shared" si="615"/>
        <v/>
      </c>
      <c r="AS1047" s="35" t="str">
        <f t="shared" si="616"/>
        <v/>
      </c>
      <c r="AT1047" s="35" t="str">
        <f t="shared" si="617"/>
        <v/>
      </c>
      <c r="AU1047" s="35" t="str">
        <f t="shared" si="618"/>
        <v/>
      </c>
      <c r="AV1047" s="35" t="str">
        <f t="shared" si="619"/>
        <v/>
      </c>
      <c r="AW1047" s="58" t="str">
        <f t="shared" si="620"/>
        <v/>
      </c>
      <c r="AX1047" s="62" t="str">
        <f t="shared" si="621"/>
        <v/>
      </c>
      <c r="AY1047" s="62" t="str">
        <f t="shared" si="622"/>
        <v/>
      </c>
      <c r="AZ1047" s="62" t="str">
        <f t="shared" si="623"/>
        <v/>
      </c>
      <c r="BA1047" s="62" t="str">
        <f t="shared" si="624"/>
        <v/>
      </c>
      <c r="BB1047" s="62" t="str">
        <f t="shared" si="625"/>
        <v/>
      </c>
      <c r="BC1047" s="62" t="str">
        <f t="shared" si="626"/>
        <v/>
      </c>
      <c r="BD1047" s="69" t="str">
        <f t="shared" si="627"/>
        <v/>
      </c>
      <c r="BE1047" s="69" t="str">
        <f t="shared" si="628"/>
        <v/>
      </c>
      <c r="BF1047" s="69" t="str">
        <f>IF(Z1047=Z1048,"",SUM(AW$9:AW1047)-SUM(BF$9:BF1046))</f>
        <v/>
      </c>
      <c r="BG1047" s="12">
        <f t="shared" si="593"/>
        <v>1039</v>
      </c>
    </row>
    <row r="1048" spans="1:59" ht="20.100000000000001" customHeight="1">
      <c r="A1048" s="13">
        <f t="shared" si="592"/>
        <v>1040</v>
      </c>
      <c r="B1048" s="153"/>
      <c r="C1048" s="33"/>
      <c r="D1048" s="33"/>
      <c r="E1048" s="154"/>
      <c r="F1048" s="155"/>
      <c r="G1048" s="156"/>
      <c r="H1048" s="19" t="str">
        <f t="shared" si="594"/>
        <v/>
      </c>
      <c r="I1048" s="157"/>
      <c r="J1048" s="19" t="str">
        <f t="shared" si="595"/>
        <v/>
      </c>
      <c r="K1048" s="33"/>
      <c r="L1048" s="34"/>
      <c r="M1048" s="34"/>
      <c r="N1048" s="19" t="str">
        <f t="shared" si="596"/>
        <v/>
      </c>
      <c r="O1048" s="157"/>
      <c r="P1048" s="19" t="str">
        <f t="shared" si="597"/>
        <v/>
      </c>
      <c r="Q1048" s="19" t="str">
        <f t="shared" si="598"/>
        <v/>
      </c>
      <c r="R1048" s="22"/>
      <c r="S1048" s="33"/>
      <c r="T1048" s="35" t="str">
        <f>IF(E1048="","",Instructions!$B$5)</f>
        <v/>
      </c>
      <c r="U1048" s="75" t="str">
        <f>IF(E1048="","",Instructions!$C$5)</f>
        <v/>
      </c>
      <c r="V1048" s="87" t="str">
        <f t="shared" si="599"/>
        <v/>
      </c>
      <c r="W1048" s="72" t="str">
        <f>IF(E1048="","",VLOOKUP(D1048,Supervisors!$B$9:$F$32,5,FALSE))</f>
        <v/>
      </c>
      <c r="X1048" s="72" t="str">
        <f>IF(E1048="","",VLOOKUP(D1048,Supervisors!$B$9:$G$32,6,FALSE))</f>
        <v/>
      </c>
      <c r="Y1048" s="20" t="str">
        <f t="shared" si="600"/>
        <v/>
      </c>
      <c r="Z1048" s="20" t="str">
        <f t="shared" si="601"/>
        <v/>
      </c>
      <c r="AA1048" s="20" t="str">
        <f t="shared" si="602"/>
        <v/>
      </c>
      <c r="AB1048" s="20" t="str">
        <f t="shared" si="603"/>
        <v/>
      </c>
      <c r="AC1048" s="20" t="str">
        <f t="shared" si="604"/>
        <v/>
      </c>
      <c r="AD1048" s="20" t="str">
        <f t="shared" si="605"/>
        <v/>
      </c>
      <c r="AE1048" s="20" t="str">
        <f>IF(E1048="","",SUM( INDEX( $H$9, 1) : H1048))</f>
        <v/>
      </c>
      <c r="AF1048" s="20" t="str">
        <f t="shared" si="606"/>
        <v/>
      </c>
      <c r="AG1048" s="20" t="str">
        <f>IF(E1048="","",SUM($AF$9:AF1048))</f>
        <v/>
      </c>
      <c r="AH1048" s="43" t="str">
        <f t="shared" si="607"/>
        <v/>
      </c>
      <c r="AI1048" s="20" t="str">
        <f t="shared" si="608"/>
        <v/>
      </c>
      <c r="AJ1048" s="20" t="str">
        <f t="shared" si="609"/>
        <v/>
      </c>
      <c r="AK1048" s="20" t="str">
        <f t="shared" si="610"/>
        <v/>
      </c>
      <c r="AL1048" s="20" t="str">
        <f>IF(E1048="","",SUM( INDEX($I$9, 1) : I1048))</f>
        <v/>
      </c>
      <c r="AM1048" s="20" t="str">
        <f t="shared" si="611"/>
        <v/>
      </c>
      <c r="AN1048" s="20" t="str">
        <f>IF(E1048="","",SUM( INDEX($AM$9, 1) : AM1048))</f>
        <v/>
      </c>
      <c r="AO1048" s="43" t="str">
        <f t="shared" si="612"/>
        <v/>
      </c>
      <c r="AP1048" s="43" t="str">
        <f t="shared" si="613"/>
        <v/>
      </c>
      <c r="AQ1048" s="35" t="str">
        <f t="shared" si="614"/>
        <v/>
      </c>
      <c r="AR1048" s="35" t="str">
        <f t="shared" si="615"/>
        <v/>
      </c>
      <c r="AS1048" s="35" t="str">
        <f t="shared" si="616"/>
        <v/>
      </c>
      <c r="AT1048" s="35" t="str">
        <f t="shared" si="617"/>
        <v/>
      </c>
      <c r="AU1048" s="35" t="str">
        <f t="shared" si="618"/>
        <v/>
      </c>
      <c r="AV1048" s="35" t="str">
        <f t="shared" si="619"/>
        <v/>
      </c>
      <c r="AW1048" s="58" t="str">
        <f t="shared" si="620"/>
        <v/>
      </c>
      <c r="AX1048" s="62" t="str">
        <f t="shared" si="621"/>
        <v/>
      </c>
      <c r="AY1048" s="62" t="str">
        <f t="shared" si="622"/>
        <v/>
      </c>
      <c r="AZ1048" s="62" t="str">
        <f t="shared" si="623"/>
        <v/>
      </c>
      <c r="BA1048" s="62" t="str">
        <f t="shared" si="624"/>
        <v/>
      </c>
      <c r="BB1048" s="62" t="str">
        <f t="shared" si="625"/>
        <v/>
      </c>
      <c r="BC1048" s="62" t="str">
        <f t="shared" si="626"/>
        <v/>
      </c>
      <c r="BD1048" s="69" t="str">
        <f t="shared" si="627"/>
        <v/>
      </c>
      <c r="BE1048" s="69" t="str">
        <f t="shared" si="628"/>
        <v/>
      </c>
      <c r="BF1048" s="69" t="str">
        <f>IF(Z1048=Z1049,"",SUM(AW$9:AW1048)-SUM(BF$9:BF1047))</f>
        <v/>
      </c>
      <c r="BG1048" s="12">
        <f t="shared" si="593"/>
        <v>1040</v>
      </c>
    </row>
    <row r="1049" spans="1:59" ht="20.100000000000001" customHeight="1">
      <c r="A1049" s="13">
        <f t="shared" si="592"/>
        <v>1041</v>
      </c>
      <c r="B1049" s="153"/>
      <c r="C1049" s="33"/>
      <c r="D1049" s="33"/>
      <c r="E1049" s="154"/>
      <c r="F1049" s="155"/>
      <c r="G1049" s="156"/>
      <c r="H1049" s="19" t="str">
        <f t="shared" si="594"/>
        <v/>
      </c>
      <c r="I1049" s="157"/>
      <c r="J1049" s="19" t="str">
        <f t="shared" si="595"/>
        <v/>
      </c>
      <c r="K1049" s="33"/>
      <c r="L1049" s="34"/>
      <c r="M1049" s="34"/>
      <c r="N1049" s="19" t="str">
        <f t="shared" si="596"/>
        <v/>
      </c>
      <c r="O1049" s="157"/>
      <c r="P1049" s="19" t="str">
        <f t="shared" si="597"/>
        <v/>
      </c>
      <c r="Q1049" s="19" t="str">
        <f t="shared" si="598"/>
        <v/>
      </c>
      <c r="R1049" s="22"/>
      <c r="S1049" s="33"/>
      <c r="T1049" s="35" t="str">
        <f>IF(E1049="","",Instructions!$B$5)</f>
        <v/>
      </c>
      <c r="U1049" s="75" t="str">
        <f>IF(E1049="","",Instructions!$C$5)</f>
        <v/>
      </c>
      <c r="V1049" s="87" t="str">
        <f t="shared" si="599"/>
        <v/>
      </c>
      <c r="W1049" s="72" t="str">
        <f>IF(E1049="","",VLOOKUP(D1049,Supervisors!$B$9:$F$32,5,FALSE))</f>
        <v/>
      </c>
      <c r="X1049" s="72" t="str">
        <f>IF(E1049="","",VLOOKUP(D1049,Supervisors!$B$9:$G$32,6,FALSE))</f>
        <v/>
      </c>
      <c r="Y1049" s="20" t="str">
        <f t="shared" si="600"/>
        <v/>
      </c>
      <c r="Z1049" s="20" t="str">
        <f t="shared" si="601"/>
        <v/>
      </c>
      <c r="AA1049" s="20" t="str">
        <f t="shared" si="602"/>
        <v/>
      </c>
      <c r="AB1049" s="20" t="str">
        <f t="shared" si="603"/>
        <v/>
      </c>
      <c r="AC1049" s="20" t="str">
        <f t="shared" si="604"/>
        <v/>
      </c>
      <c r="AD1049" s="20" t="str">
        <f t="shared" si="605"/>
        <v/>
      </c>
      <c r="AE1049" s="20" t="str">
        <f>IF(E1049="","",SUM( INDEX( $H$9, 1) : H1049))</f>
        <v/>
      </c>
      <c r="AF1049" s="20" t="str">
        <f t="shared" si="606"/>
        <v/>
      </c>
      <c r="AG1049" s="20" t="str">
        <f>IF(E1049="","",SUM($AF$9:AF1049))</f>
        <v/>
      </c>
      <c r="AH1049" s="43" t="str">
        <f t="shared" si="607"/>
        <v/>
      </c>
      <c r="AI1049" s="20" t="str">
        <f t="shared" si="608"/>
        <v/>
      </c>
      <c r="AJ1049" s="20" t="str">
        <f t="shared" si="609"/>
        <v/>
      </c>
      <c r="AK1049" s="20" t="str">
        <f t="shared" si="610"/>
        <v/>
      </c>
      <c r="AL1049" s="20" t="str">
        <f>IF(E1049="","",SUM( INDEX($I$9, 1) : I1049))</f>
        <v/>
      </c>
      <c r="AM1049" s="20" t="str">
        <f t="shared" si="611"/>
        <v/>
      </c>
      <c r="AN1049" s="20" t="str">
        <f>IF(E1049="","",SUM( INDEX($AM$9, 1) : AM1049))</f>
        <v/>
      </c>
      <c r="AO1049" s="43" t="str">
        <f t="shared" si="612"/>
        <v/>
      </c>
      <c r="AP1049" s="43" t="str">
        <f t="shared" si="613"/>
        <v/>
      </c>
      <c r="AQ1049" s="35" t="str">
        <f t="shared" si="614"/>
        <v/>
      </c>
      <c r="AR1049" s="35" t="str">
        <f t="shared" si="615"/>
        <v/>
      </c>
      <c r="AS1049" s="35" t="str">
        <f t="shared" si="616"/>
        <v/>
      </c>
      <c r="AT1049" s="35" t="str">
        <f t="shared" si="617"/>
        <v/>
      </c>
      <c r="AU1049" s="35" t="str">
        <f t="shared" si="618"/>
        <v/>
      </c>
      <c r="AV1049" s="35" t="str">
        <f t="shared" si="619"/>
        <v/>
      </c>
      <c r="AW1049" s="58" t="str">
        <f t="shared" si="620"/>
        <v/>
      </c>
      <c r="AX1049" s="62" t="str">
        <f t="shared" si="621"/>
        <v/>
      </c>
      <c r="AY1049" s="62" t="str">
        <f t="shared" si="622"/>
        <v/>
      </c>
      <c r="AZ1049" s="62" t="str">
        <f t="shared" si="623"/>
        <v/>
      </c>
      <c r="BA1049" s="62" t="str">
        <f t="shared" si="624"/>
        <v/>
      </c>
      <c r="BB1049" s="62" t="str">
        <f t="shared" si="625"/>
        <v/>
      </c>
      <c r="BC1049" s="62" t="str">
        <f t="shared" si="626"/>
        <v/>
      </c>
      <c r="BD1049" s="69" t="str">
        <f t="shared" si="627"/>
        <v/>
      </c>
      <c r="BE1049" s="69" t="str">
        <f t="shared" si="628"/>
        <v/>
      </c>
      <c r="BF1049" s="69" t="str">
        <f>IF(Z1049=Z1050,"",SUM(AW$9:AW1049)-SUM(BF$9:BF1048))</f>
        <v/>
      </c>
      <c r="BG1049" s="12">
        <f t="shared" si="593"/>
        <v>1041</v>
      </c>
    </row>
    <row r="1050" spans="1:59" ht="20.100000000000001" customHeight="1">
      <c r="A1050" s="13">
        <f t="shared" si="592"/>
        <v>1042</v>
      </c>
      <c r="B1050" s="153"/>
      <c r="C1050" s="33"/>
      <c r="D1050" s="33"/>
      <c r="E1050" s="154"/>
      <c r="F1050" s="155"/>
      <c r="G1050" s="156"/>
      <c r="H1050" s="19" t="str">
        <f t="shared" si="594"/>
        <v/>
      </c>
      <c r="I1050" s="157"/>
      <c r="J1050" s="19" t="str">
        <f t="shared" si="595"/>
        <v/>
      </c>
      <c r="K1050" s="33"/>
      <c r="L1050" s="34"/>
      <c r="M1050" s="34"/>
      <c r="N1050" s="19" t="str">
        <f t="shared" si="596"/>
        <v/>
      </c>
      <c r="O1050" s="157"/>
      <c r="P1050" s="19" t="str">
        <f t="shared" si="597"/>
        <v/>
      </c>
      <c r="Q1050" s="19" t="str">
        <f t="shared" si="598"/>
        <v/>
      </c>
      <c r="R1050" s="22"/>
      <c r="S1050" s="33"/>
      <c r="T1050" s="35" t="str">
        <f>IF(E1050="","",Instructions!$B$5)</f>
        <v/>
      </c>
      <c r="U1050" s="75" t="str">
        <f>IF(E1050="","",Instructions!$C$5)</f>
        <v/>
      </c>
      <c r="V1050" s="87" t="str">
        <f t="shared" si="599"/>
        <v/>
      </c>
      <c r="W1050" s="72" t="str">
        <f>IF(E1050="","",VLOOKUP(D1050,Supervisors!$B$9:$F$32,5,FALSE))</f>
        <v/>
      </c>
      <c r="X1050" s="72" t="str">
        <f>IF(E1050="","",VLOOKUP(D1050,Supervisors!$B$9:$G$32,6,FALSE))</f>
        <v/>
      </c>
      <c r="Y1050" s="20" t="str">
        <f t="shared" si="600"/>
        <v/>
      </c>
      <c r="Z1050" s="20" t="str">
        <f t="shared" si="601"/>
        <v/>
      </c>
      <c r="AA1050" s="20" t="str">
        <f t="shared" si="602"/>
        <v/>
      </c>
      <c r="AB1050" s="20" t="str">
        <f t="shared" si="603"/>
        <v/>
      </c>
      <c r="AC1050" s="20" t="str">
        <f t="shared" si="604"/>
        <v/>
      </c>
      <c r="AD1050" s="20" t="str">
        <f t="shared" si="605"/>
        <v/>
      </c>
      <c r="AE1050" s="20" t="str">
        <f>IF(E1050="","",SUM( INDEX( $H$9, 1) : H1050))</f>
        <v/>
      </c>
      <c r="AF1050" s="20" t="str">
        <f t="shared" si="606"/>
        <v/>
      </c>
      <c r="AG1050" s="20" t="str">
        <f>IF(E1050="","",SUM($AF$9:AF1050))</f>
        <v/>
      </c>
      <c r="AH1050" s="43" t="str">
        <f t="shared" si="607"/>
        <v/>
      </c>
      <c r="AI1050" s="20" t="str">
        <f t="shared" si="608"/>
        <v/>
      </c>
      <c r="AJ1050" s="20" t="str">
        <f t="shared" si="609"/>
        <v/>
      </c>
      <c r="AK1050" s="20" t="str">
        <f t="shared" si="610"/>
        <v/>
      </c>
      <c r="AL1050" s="20" t="str">
        <f>IF(E1050="","",SUM( INDEX($I$9, 1) : I1050))</f>
        <v/>
      </c>
      <c r="AM1050" s="20" t="str">
        <f t="shared" si="611"/>
        <v/>
      </c>
      <c r="AN1050" s="20" t="str">
        <f>IF(E1050="","",SUM( INDEX($AM$9, 1) : AM1050))</f>
        <v/>
      </c>
      <c r="AO1050" s="43" t="str">
        <f t="shared" si="612"/>
        <v/>
      </c>
      <c r="AP1050" s="43" t="str">
        <f t="shared" si="613"/>
        <v/>
      </c>
      <c r="AQ1050" s="35" t="str">
        <f t="shared" si="614"/>
        <v/>
      </c>
      <c r="AR1050" s="35" t="str">
        <f t="shared" si="615"/>
        <v/>
      </c>
      <c r="AS1050" s="35" t="str">
        <f t="shared" si="616"/>
        <v/>
      </c>
      <c r="AT1050" s="35" t="str">
        <f t="shared" si="617"/>
        <v/>
      </c>
      <c r="AU1050" s="35" t="str">
        <f t="shared" si="618"/>
        <v/>
      </c>
      <c r="AV1050" s="35" t="str">
        <f t="shared" si="619"/>
        <v/>
      </c>
      <c r="AW1050" s="58" t="str">
        <f t="shared" si="620"/>
        <v/>
      </c>
      <c r="AX1050" s="62" t="str">
        <f t="shared" si="621"/>
        <v/>
      </c>
      <c r="AY1050" s="62" t="str">
        <f t="shared" si="622"/>
        <v/>
      </c>
      <c r="AZ1050" s="62" t="str">
        <f t="shared" si="623"/>
        <v/>
      </c>
      <c r="BA1050" s="62" t="str">
        <f t="shared" si="624"/>
        <v/>
      </c>
      <c r="BB1050" s="62" t="str">
        <f t="shared" si="625"/>
        <v/>
      </c>
      <c r="BC1050" s="62" t="str">
        <f t="shared" si="626"/>
        <v/>
      </c>
      <c r="BD1050" s="69" t="str">
        <f t="shared" si="627"/>
        <v/>
      </c>
      <c r="BE1050" s="69" t="str">
        <f t="shared" si="628"/>
        <v/>
      </c>
      <c r="BF1050" s="69" t="str">
        <f>IF(Z1050=Z1051,"",SUM(AW$9:AW1050)-SUM(BF$9:BF1049))</f>
        <v/>
      </c>
      <c r="BG1050" s="12">
        <f t="shared" si="593"/>
        <v>1042</v>
      </c>
    </row>
    <row r="1051" spans="1:59" ht="20.100000000000001" customHeight="1">
      <c r="A1051" s="13">
        <f t="shared" si="592"/>
        <v>1043</v>
      </c>
      <c r="B1051" s="153"/>
      <c r="C1051" s="33"/>
      <c r="D1051" s="33"/>
      <c r="E1051" s="154"/>
      <c r="F1051" s="155"/>
      <c r="G1051" s="156"/>
      <c r="H1051" s="19" t="str">
        <f t="shared" si="594"/>
        <v/>
      </c>
      <c r="I1051" s="157"/>
      <c r="J1051" s="19" t="str">
        <f t="shared" si="595"/>
        <v/>
      </c>
      <c r="K1051" s="33"/>
      <c r="L1051" s="34"/>
      <c r="M1051" s="34"/>
      <c r="N1051" s="19" t="str">
        <f t="shared" si="596"/>
        <v/>
      </c>
      <c r="O1051" s="157"/>
      <c r="P1051" s="19" t="str">
        <f t="shared" si="597"/>
        <v/>
      </c>
      <c r="Q1051" s="19" t="str">
        <f t="shared" si="598"/>
        <v/>
      </c>
      <c r="R1051" s="22"/>
      <c r="S1051" s="33"/>
      <c r="T1051" s="35" t="str">
        <f>IF(E1051="","",Instructions!$B$5)</f>
        <v/>
      </c>
      <c r="U1051" s="75" t="str">
        <f>IF(E1051="","",Instructions!$C$5)</f>
        <v/>
      </c>
      <c r="V1051" s="87" t="str">
        <f t="shared" si="599"/>
        <v/>
      </c>
      <c r="W1051" s="72" t="str">
        <f>IF(E1051="","",VLOOKUP(D1051,Supervisors!$B$9:$F$32,5,FALSE))</f>
        <v/>
      </c>
      <c r="X1051" s="72" t="str">
        <f>IF(E1051="","",VLOOKUP(D1051,Supervisors!$B$9:$G$32,6,FALSE))</f>
        <v/>
      </c>
      <c r="Y1051" s="20" t="str">
        <f t="shared" si="600"/>
        <v/>
      </c>
      <c r="Z1051" s="20" t="str">
        <f t="shared" si="601"/>
        <v/>
      </c>
      <c r="AA1051" s="20" t="str">
        <f t="shared" si="602"/>
        <v/>
      </c>
      <c r="AB1051" s="20" t="str">
        <f t="shared" si="603"/>
        <v/>
      </c>
      <c r="AC1051" s="20" t="str">
        <f t="shared" si="604"/>
        <v/>
      </c>
      <c r="AD1051" s="20" t="str">
        <f t="shared" si="605"/>
        <v/>
      </c>
      <c r="AE1051" s="20" t="str">
        <f>IF(E1051="","",SUM( INDEX( $H$9, 1) : H1051))</f>
        <v/>
      </c>
      <c r="AF1051" s="20" t="str">
        <f t="shared" si="606"/>
        <v/>
      </c>
      <c r="AG1051" s="20" t="str">
        <f>IF(E1051="","",SUM($AF$9:AF1051))</f>
        <v/>
      </c>
      <c r="AH1051" s="43" t="str">
        <f t="shared" si="607"/>
        <v/>
      </c>
      <c r="AI1051" s="20" t="str">
        <f t="shared" si="608"/>
        <v/>
      </c>
      <c r="AJ1051" s="20" t="str">
        <f t="shared" si="609"/>
        <v/>
      </c>
      <c r="AK1051" s="20" t="str">
        <f t="shared" si="610"/>
        <v/>
      </c>
      <c r="AL1051" s="20" t="str">
        <f>IF(E1051="","",SUM( INDEX($I$9, 1) : I1051))</f>
        <v/>
      </c>
      <c r="AM1051" s="20" t="str">
        <f t="shared" si="611"/>
        <v/>
      </c>
      <c r="AN1051" s="20" t="str">
        <f>IF(E1051="","",SUM( INDEX($AM$9, 1) : AM1051))</f>
        <v/>
      </c>
      <c r="AO1051" s="43" t="str">
        <f t="shared" si="612"/>
        <v/>
      </c>
      <c r="AP1051" s="43" t="str">
        <f t="shared" si="613"/>
        <v/>
      </c>
      <c r="AQ1051" s="35" t="str">
        <f t="shared" si="614"/>
        <v/>
      </c>
      <c r="AR1051" s="35" t="str">
        <f t="shared" si="615"/>
        <v/>
      </c>
      <c r="AS1051" s="35" t="str">
        <f t="shared" si="616"/>
        <v/>
      </c>
      <c r="AT1051" s="35" t="str">
        <f t="shared" si="617"/>
        <v/>
      </c>
      <c r="AU1051" s="35" t="str">
        <f t="shared" si="618"/>
        <v/>
      </c>
      <c r="AV1051" s="35" t="str">
        <f t="shared" si="619"/>
        <v/>
      </c>
      <c r="AW1051" s="58" t="str">
        <f t="shared" si="620"/>
        <v/>
      </c>
      <c r="AX1051" s="62" t="str">
        <f t="shared" si="621"/>
        <v/>
      </c>
      <c r="AY1051" s="62" t="str">
        <f t="shared" si="622"/>
        <v/>
      </c>
      <c r="AZ1051" s="62" t="str">
        <f t="shared" si="623"/>
        <v/>
      </c>
      <c r="BA1051" s="62" t="str">
        <f t="shared" si="624"/>
        <v/>
      </c>
      <c r="BB1051" s="62" t="str">
        <f t="shared" si="625"/>
        <v/>
      </c>
      <c r="BC1051" s="62" t="str">
        <f t="shared" si="626"/>
        <v/>
      </c>
      <c r="BD1051" s="69" t="str">
        <f t="shared" si="627"/>
        <v/>
      </c>
      <c r="BE1051" s="69" t="str">
        <f t="shared" si="628"/>
        <v/>
      </c>
      <c r="BF1051" s="69" t="str">
        <f>IF(Z1051=Z1052,"",SUM(AW$9:AW1051)-SUM(BF$9:BF1050))</f>
        <v/>
      </c>
      <c r="BG1051" s="12">
        <f t="shared" si="593"/>
        <v>1043</v>
      </c>
    </row>
    <row r="1052" spans="1:59" ht="20.100000000000001" customHeight="1">
      <c r="A1052" s="13">
        <f t="shared" si="592"/>
        <v>1044</v>
      </c>
      <c r="B1052" s="153"/>
      <c r="C1052" s="33"/>
      <c r="D1052" s="33"/>
      <c r="E1052" s="154"/>
      <c r="F1052" s="155"/>
      <c r="G1052" s="156"/>
      <c r="H1052" s="19" t="str">
        <f t="shared" si="594"/>
        <v/>
      </c>
      <c r="I1052" s="157"/>
      <c r="J1052" s="19" t="str">
        <f t="shared" si="595"/>
        <v/>
      </c>
      <c r="K1052" s="33"/>
      <c r="L1052" s="34"/>
      <c r="M1052" s="34"/>
      <c r="N1052" s="19" t="str">
        <f t="shared" si="596"/>
        <v/>
      </c>
      <c r="O1052" s="157"/>
      <c r="P1052" s="19" t="str">
        <f t="shared" si="597"/>
        <v/>
      </c>
      <c r="Q1052" s="19" t="str">
        <f t="shared" si="598"/>
        <v/>
      </c>
      <c r="R1052" s="22"/>
      <c r="S1052" s="33"/>
      <c r="T1052" s="35" t="str">
        <f>IF(E1052="","",Instructions!$B$5)</f>
        <v/>
      </c>
      <c r="U1052" s="75" t="str">
        <f>IF(E1052="","",Instructions!$C$5)</f>
        <v/>
      </c>
      <c r="V1052" s="87" t="str">
        <f t="shared" si="599"/>
        <v/>
      </c>
      <c r="W1052" s="72" t="str">
        <f>IF(E1052="","",VLOOKUP(D1052,Supervisors!$B$9:$F$32,5,FALSE))</f>
        <v/>
      </c>
      <c r="X1052" s="72" t="str">
        <f>IF(E1052="","",VLOOKUP(D1052,Supervisors!$B$9:$G$32,6,FALSE))</f>
        <v/>
      </c>
      <c r="Y1052" s="20" t="str">
        <f t="shared" si="600"/>
        <v/>
      </c>
      <c r="Z1052" s="20" t="str">
        <f t="shared" si="601"/>
        <v/>
      </c>
      <c r="AA1052" s="20" t="str">
        <f t="shared" si="602"/>
        <v/>
      </c>
      <c r="AB1052" s="20" t="str">
        <f t="shared" si="603"/>
        <v/>
      </c>
      <c r="AC1052" s="20" t="str">
        <f t="shared" si="604"/>
        <v/>
      </c>
      <c r="AD1052" s="20" t="str">
        <f t="shared" si="605"/>
        <v/>
      </c>
      <c r="AE1052" s="20" t="str">
        <f>IF(E1052="","",SUM( INDEX( $H$9, 1) : H1052))</f>
        <v/>
      </c>
      <c r="AF1052" s="20" t="str">
        <f t="shared" si="606"/>
        <v/>
      </c>
      <c r="AG1052" s="20" t="str">
        <f>IF(E1052="","",SUM($AF$9:AF1052))</f>
        <v/>
      </c>
      <c r="AH1052" s="43" t="str">
        <f t="shared" si="607"/>
        <v/>
      </c>
      <c r="AI1052" s="20" t="str">
        <f t="shared" si="608"/>
        <v/>
      </c>
      <c r="AJ1052" s="20" t="str">
        <f t="shared" si="609"/>
        <v/>
      </c>
      <c r="AK1052" s="20" t="str">
        <f t="shared" si="610"/>
        <v/>
      </c>
      <c r="AL1052" s="20" t="str">
        <f>IF(E1052="","",SUM( INDEX($I$9, 1) : I1052))</f>
        <v/>
      </c>
      <c r="AM1052" s="20" t="str">
        <f t="shared" si="611"/>
        <v/>
      </c>
      <c r="AN1052" s="20" t="str">
        <f>IF(E1052="","",SUM( INDEX($AM$9, 1) : AM1052))</f>
        <v/>
      </c>
      <c r="AO1052" s="43" t="str">
        <f t="shared" si="612"/>
        <v/>
      </c>
      <c r="AP1052" s="43" t="str">
        <f t="shared" si="613"/>
        <v/>
      </c>
      <c r="AQ1052" s="35" t="str">
        <f t="shared" si="614"/>
        <v/>
      </c>
      <c r="AR1052" s="35" t="str">
        <f t="shared" si="615"/>
        <v/>
      </c>
      <c r="AS1052" s="35" t="str">
        <f t="shared" si="616"/>
        <v/>
      </c>
      <c r="AT1052" s="35" t="str">
        <f t="shared" si="617"/>
        <v/>
      </c>
      <c r="AU1052" s="35" t="str">
        <f t="shared" si="618"/>
        <v/>
      </c>
      <c r="AV1052" s="35" t="str">
        <f t="shared" si="619"/>
        <v/>
      </c>
      <c r="AW1052" s="58" t="str">
        <f t="shared" si="620"/>
        <v/>
      </c>
      <c r="AX1052" s="62" t="str">
        <f t="shared" si="621"/>
        <v/>
      </c>
      <c r="AY1052" s="62" t="str">
        <f t="shared" si="622"/>
        <v/>
      </c>
      <c r="AZ1052" s="62" t="str">
        <f t="shared" si="623"/>
        <v/>
      </c>
      <c r="BA1052" s="62" t="str">
        <f t="shared" si="624"/>
        <v/>
      </c>
      <c r="BB1052" s="62" t="str">
        <f t="shared" si="625"/>
        <v/>
      </c>
      <c r="BC1052" s="62" t="str">
        <f t="shared" si="626"/>
        <v/>
      </c>
      <c r="BD1052" s="69" t="str">
        <f t="shared" si="627"/>
        <v/>
      </c>
      <c r="BE1052" s="69" t="str">
        <f t="shared" si="628"/>
        <v/>
      </c>
      <c r="BF1052" s="69" t="str">
        <f>IF(Z1052=Z1053,"",SUM(AW$9:AW1052)-SUM(BF$9:BF1051))</f>
        <v/>
      </c>
      <c r="BG1052" s="12">
        <f t="shared" si="593"/>
        <v>1044</v>
      </c>
    </row>
    <row r="1053" spans="1:59" ht="20.100000000000001" customHeight="1">
      <c r="A1053" s="13">
        <f t="shared" si="592"/>
        <v>1045</v>
      </c>
      <c r="B1053" s="153"/>
      <c r="C1053" s="33"/>
      <c r="D1053" s="33"/>
      <c r="E1053" s="154"/>
      <c r="F1053" s="155"/>
      <c r="G1053" s="156"/>
      <c r="H1053" s="19" t="str">
        <f t="shared" si="594"/>
        <v/>
      </c>
      <c r="I1053" s="157"/>
      <c r="J1053" s="19" t="str">
        <f t="shared" si="595"/>
        <v/>
      </c>
      <c r="K1053" s="33"/>
      <c r="L1053" s="34"/>
      <c r="M1053" s="34"/>
      <c r="N1053" s="19" t="str">
        <f t="shared" si="596"/>
        <v/>
      </c>
      <c r="O1053" s="157"/>
      <c r="P1053" s="19" t="str">
        <f t="shared" si="597"/>
        <v/>
      </c>
      <c r="Q1053" s="19" t="str">
        <f t="shared" si="598"/>
        <v/>
      </c>
      <c r="R1053" s="22"/>
      <c r="S1053" s="33"/>
      <c r="T1053" s="35" t="str">
        <f>IF(E1053="","",Instructions!$B$5)</f>
        <v/>
      </c>
      <c r="U1053" s="75" t="str">
        <f>IF(E1053="","",Instructions!$C$5)</f>
        <v/>
      </c>
      <c r="V1053" s="87" t="str">
        <f t="shared" si="599"/>
        <v/>
      </c>
      <c r="W1053" s="72" t="str">
        <f>IF(E1053="","",VLOOKUP(D1053,Supervisors!$B$9:$F$32,5,FALSE))</f>
        <v/>
      </c>
      <c r="X1053" s="72" t="str">
        <f>IF(E1053="","",VLOOKUP(D1053,Supervisors!$B$9:$G$32,6,FALSE))</f>
        <v/>
      </c>
      <c r="Y1053" s="20" t="str">
        <f t="shared" si="600"/>
        <v/>
      </c>
      <c r="Z1053" s="20" t="str">
        <f t="shared" si="601"/>
        <v/>
      </c>
      <c r="AA1053" s="20" t="str">
        <f t="shared" si="602"/>
        <v/>
      </c>
      <c r="AB1053" s="20" t="str">
        <f t="shared" si="603"/>
        <v/>
      </c>
      <c r="AC1053" s="20" t="str">
        <f t="shared" si="604"/>
        <v/>
      </c>
      <c r="AD1053" s="20" t="str">
        <f t="shared" si="605"/>
        <v/>
      </c>
      <c r="AE1053" s="20" t="str">
        <f>IF(E1053="","",SUM( INDEX( $H$9, 1) : H1053))</f>
        <v/>
      </c>
      <c r="AF1053" s="20" t="str">
        <f t="shared" si="606"/>
        <v/>
      </c>
      <c r="AG1053" s="20" t="str">
        <f>IF(E1053="","",SUM($AF$9:AF1053))</f>
        <v/>
      </c>
      <c r="AH1053" s="43" t="str">
        <f t="shared" si="607"/>
        <v/>
      </c>
      <c r="AI1053" s="20" t="str">
        <f t="shared" si="608"/>
        <v/>
      </c>
      <c r="AJ1053" s="20" t="str">
        <f t="shared" si="609"/>
        <v/>
      </c>
      <c r="AK1053" s="20" t="str">
        <f t="shared" si="610"/>
        <v/>
      </c>
      <c r="AL1053" s="20" t="str">
        <f>IF(E1053="","",SUM( INDEX($I$9, 1) : I1053))</f>
        <v/>
      </c>
      <c r="AM1053" s="20" t="str">
        <f t="shared" si="611"/>
        <v/>
      </c>
      <c r="AN1053" s="20" t="str">
        <f>IF(E1053="","",SUM( INDEX($AM$9, 1) : AM1053))</f>
        <v/>
      </c>
      <c r="AO1053" s="43" t="str">
        <f t="shared" si="612"/>
        <v/>
      </c>
      <c r="AP1053" s="43" t="str">
        <f t="shared" si="613"/>
        <v/>
      </c>
      <c r="AQ1053" s="35" t="str">
        <f t="shared" si="614"/>
        <v/>
      </c>
      <c r="AR1053" s="35" t="str">
        <f t="shared" si="615"/>
        <v/>
      </c>
      <c r="AS1053" s="35" t="str">
        <f t="shared" si="616"/>
        <v/>
      </c>
      <c r="AT1053" s="35" t="str">
        <f t="shared" si="617"/>
        <v/>
      </c>
      <c r="AU1053" s="35" t="str">
        <f t="shared" si="618"/>
        <v/>
      </c>
      <c r="AV1053" s="35" t="str">
        <f t="shared" si="619"/>
        <v/>
      </c>
      <c r="AW1053" s="58" t="str">
        <f t="shared" si="620"/>
        <v/>
      </c>
      <c r="AX1053" s="62" t="str">
        <f t="shared" si="621"/>
        <v/>
      </c>
      <c r="AY1053" s="62" t="str">
        <f t="shared" si="622"/>
        <v/>
      </c>
      <c r="AZ1053" s="62" t="str">
        <f t="shared" si="623"/>
        <v/>
      </c>
      <c r="BA1053" s="62" t="str">
        <f t="shared" si="624"/>
        <v/>
      </c>
      <c r="BB1053" s="62" t="str">
        <f t="shared" si="625"/>
        <v/>
      </c>
      <c r="BC1053" s="62" t="str">
        <f t="shared" si="626"/>
        <v/>
      </c>
      <c r="BD1053" s="69" t="str">
        <f t="shared" si="627"/>
        <v/>
      </c>
      <c r="BE1053" s="69" t="str">
        <f t="shared" si="628"/>
        <v/>
      </c>
      <c r="BF1053" s="69" t="str">
        <f>IF(Z1053=Z1054,"",SUM(AW$9:AW1053)-SUM(BF$9:BF1052))</f>
        <v/>
      </c>
      <c r="BG1053" s="12">
        <f t="shared" si="593"/>
        <v>1045</v>
      </c>
    </row>
    <row r="1054" spans="1:59" ht="20.100000000000001" customHeight="1">
      <c r="A1054" s="13">
        <f t="shared" si="592"/>
        <v>1046</v>
      </c>
      <c r="B1054" s="153"/>
      <c r="C1054" s="33"/>
      <c r="D1054" s="33"/>
      <c r="E1054" s="154"/>
      <c r="F1054" s="155"/>
      <c r="G1054" s="156"/>
      <c r="H1054" s="19" t="str">
        <f t="shared" si="594"/>
        <v/>
      </c>
      <c r="I1054" s="157"/>
      <c r="J1054" s="19" t="str">
        <f t="shared" si="595"/>
        <v/>
      </c>
      <c r="K1054" s="33"/>
      <c r="L1054" s="34"/>
      <c r="M1054" s="34"/>
      <c r="N1054" s="19" t="str">
        <f t="shared" si="596"/>
        <v/>
      </c>
      <c r="O1054" s="157"/>
      <c r="P1054" s="19" t="str">
        <f t="shared" si="597"/>
        <v/>
      </c>
      <c r="Q1054" s="19" t="str">
        <f t="shared" si="598"/>
        <v/>
      </c>
      <c r="R1054" s="22"/>
      <c r="S1054" s="33"/>
      <c r="T1054" s="35" t="str">
        <f>IF(E1054="","",Instructions!$B$5)</f>
        <v/>
      </c>
      <c r="U1054" s="75" t="str">
        <f>IF(E1054="","",Instructions!$C$5)</f>
        <v/>
      </c>
      <c r="V1054" s="87" t="str">
        <f t="shared" si="599"/>
        <v/>
      </c>
      <c r="W1054" s="72" t="str">
        <f>IF(E1054="","",VLOOKUP(D1054,Supervisors!$B$9:$F$32,5,FALSE))</f>
        <v/>
      </c>
      <c r="X1054" s="72" t="str">
        <f>IF(E1054="","",VLOOKUP(D1054,Supervisors!$B$9:$G$32,6,FALSE))</f>
        <v/>
      </c>
      <c r="Y1054" s="20" t="str">
        <f t="shared" si="600"/>
        <v/>
      </c>
      <c r="Z1054" s="20" t="str">
        <f t="shared" si="601"/>
        <v/>
      </c>
      <c r="AA1054" s="20" t="str">
        <f t="shared" si="602"/>
        <v/>
      </c>
      <c r="AB1054" s="20" t="str">
        <f t="shared" si="603"/>
        <v/>
      </c>
      <c r="AC1054" s="20" t="str">
        <f t="shared" si="604"/>
        <v/>
      </c>
      <c r="AD1054" s="20" t="str">
        <f t="shared" si="605"/>
        <v/>
      </c>
      <c r="AE1054" s="20" t="str">
        <f>IF(E1054="","",SUM( INDEX( $H$9, 1) : H1054))</f>
        <v/>
      </c>
      <c r="AF1054" s="20" t="str">
        <f t="shared" si="606"/>
        <v/>
      </c>
      <c r="AG1054" s="20" t="str">
        <f>IF(E1054="","",SUM($AF$9:AF1054))</f>
        <v/>
      </c>
      <c r="AH1054" s="43" t="str">
        <f t="shared" si="607"/>
        <v/>
      </c>
      <c r="AI1054" s="20" t="str">
        <f t="shared" si="608"/>
        <v/>
      </c>
      <c r="AJ1054" s="20" t="str">
        <f t="shared" si="609"/>
        <v/>
      </c>
      <c r="AK1054" s="20" t="str">
        <f t="shared" si="610"/>
        <v/>
      </c>
      <c r="AL1054" s="20" t="str">
        <f>IF(E1054="","",SUM( INDEX($I$9, 1) : I1054))</f>
        <v/>
      </c>
      <c r="AM1054" s="20" t="str">
        <f t="shared" si="611"/>
        <v/>
      </c>
      <c r="AN1054" s="20" t="str">
        <f>IF(E1054="","",SUM( INDEX($AM$9, 1) : AM1054))</f>
        <v/>
      </c>
      <c r="AO1054" s="43" t="str">
        <f t="shared" si="612"/>
        <v/>
      </c>
      <c r="AP1054" s="43" t="str">
        <f t="shared" si="613"/>
        <v/>
      </c>
      <c r="AQ1054" s="35" t="str">
        <f t="shared" si="614"/>
        <v/>
      </c>
      <c r="AR1054" s="35" t="str">
        <f t="shared" si="615"/>
        <v/>
      </c>
      <c r="AS1054" s="35" t="str">
        <f t="shared" si="616"/>
        <v/>
      </c>
      <c r="AT1054" s="35" t="str">
        <f t="shared" si="617"/>
        <v/>
      </c>
      <c r="AU1054" s="35" t="str">
        <f t="shared" si="618"/>
        <v/>
      </c>
      <c r="AV1054" s="35" t="str">
        <f t="shared" si="619"/>
        <v/>
      </c>
      <c r="AW1054" s="58" t="str">
        <f t="shared" si="620"/>
        <v/>
      </c>
      <c r="AX1054" s="62" t="str">
        <f t="shared" si="621"/>
        <v/>
      </c>
      <c r="AY1054" s="62" t="str">
        <f t="shared" si="622"/>
        <v/>
      </c>
      <c r="AZ1054" s="62" t="str">
        <f t="shared" si="623"/>
        <v/>
      </c>
      <c r="BA1054" s="62" t="str">
        <f t="shared" si="624"/>
        <v/>
      </c>
      <c r="BB1054" s="62" t="str">
        <f t="shared" si="625"/>
        <v/>
      </c>
      <c r="BC1054" s="62" t="str">
        <f t="shared" si="626"/>
        <v/>
      </c>
      <c r="BD1054" s="69" t="str">
        <f t="shared" si="627"/>
        <v/>
      </c>
      <c r="BE1054" s="69" t="str">
        <f t="shared" si="628"/>
        <v/>
      </c>
      <c r="BF1054" s="69" t="str">
        <f>IF(Z1054=Z1055,"",SUM(AW$9:AW1054)-SUM(BF$9:BF1053))</f>
        <v/>
      </c>
      <c r="BG1054" s="12">
        <f t="shared" si="593"/>
        <v>1046</v>
      </c>
    </row>
    <row r="1055" spans="1:59" ht="20.100000000000001" customHeight="1">
      <c r="A1055" s="13">
        <f t="shared" si="592"/>
        <v>1047</v>
      </c>
      <c r="B1055" s="153"/>
      <c r="C1055" s="33"/>
      <c r="D1055" s="33"/>
      <c r="E1055" s="154"/>
      <c r="F1055" s="155"/>
      <c r="G1055" s="156"/>
      <c r="H1055" s="19" t="str">
        <f t="shared" si="594"/>
        <v/>
      </c>
      <c r="I1055" s="157"/>
      <c r="J1055" s="19" t="str">
        <f t="shared" si="595"/>
        <v/>
      </c>
      <c r="K1055" s="33"/>
      <c r="L1055" s="34"/>
      <c r="M1055" s="34"/>
      <c r="N1055" s="19" t="str">
        <f t="shared" si="596"/>
        <v/>
      </c>
      <c r="O1055" s="157"/>
      <c r="P1055" s="19" t="str">
        <f t="shared" si="597"/>
        <v/>
      </c>
      <c r="Q1055" s="19" t="str">
        <f t="shared" si="598"/>
        <v/>
      </c>
      <c r="R1055" s="22"/>
      <c r="S1055" s="33"/>
      <c r="T1055" s="35" t="str">
        <f>IF(E1055="","",Instructions!$B$5)</f>
        <v/>
      </c>
      <c r="U1055" s="75" t="str">
        <f>IF(E1055="","",Instructions!$C$5)</f>
        <v/>
      </c>
      <c r="V1055" s="87" t="str">
        <f t="shared" si="599"/>
        <v/>
      </c>
      <c r="W1055" s="72" t="str">
        <f>IF(E1055="","",VLOOKUP(D1055,Supervisors!$B$9:$F$32,5,FALSE))</f>
        <v/>
      </c>
      <c r="X1055" s="72" t="str">
        <f>IF(E1055="","",VLOOKUP(D1055,Supervisors!$B$9:$G$32,6,FALSE))</f>
        <v/>
      </c>
      <c r="Y1055" s="20" t="str">
        <f t="shared" si="600"/>
        <v/>
      </c>
      <c r="Z1055" s="20" t="str">
        <f t="shared" si="601"/>
        <v/>
      </c>
      <c r="AA1055" s="20" t="str">
        <f t="shared" si="602"/>
        <v/>
      </c>
      <c r="AB1055" s="20" t="str">
        <f t="shared" si="603"/>
        <v/>
      </c>
      <c r="AC1055" s="20" t="str">
        <f t="shared" si="604"/>
        <v/>
      </c>
      <c r="AD1055" s="20" t="str">
        <f t="shared" si="605"/>
        <v/>
      </c>
      <c r="AE1055" s="20" t="str">
        <f>IF(E1055="","",SUM( INDEX( $H$9, 1) : H1055))</f>
        <v/>
      </c>
      <c r="AF1055" s="20" t="str">
        <f t="shared" si="606"/>
        <v/>
      </c>
      <c r="AG1055" s="20" t="str">
        <f>IF(E1055="","",SUM($AF$9:AF1055))</f>
        <v/>
      </c>
      <c r="AH1055" s="43" t="str">
        <f t="shared" si="607"/>
        <v/>
      </c>
      <c r="AI1055" s="20" t="str">
        <f t="shared" si="608"/>
        <v/>
      </c>
      <c r="AJ1055" s="20" t="str">
        <f t="shared" si="609"/>
        <v/>
      </c>
      <c r="AK1055" s="20" t="str">
        <f t="shared" si="610"/>
        <v/>
      </c>
      <c r="AL1055" s="20" t="str">
        <f>IF(E1055="","",SUM( INDEX($I$9, 1) : I1055))</f>
        <v/>
      </c>
      <c r="AM1055" s="20" t="str">
        <f t="shared" si="611"/>
        <v/>
      </c>
      <c r="AN1055" s="20" t="str">
        <f>IF(E1055="","",SUM( INDEX($AM$9, 1) : AM1055))</f>
        <v/>
      </c>
      <c r="AO1055" s="43" t="str">
        <f t="shared" si="612"/>
        <v/>
      </c>
      <c r="AP1055" s="43" t="str">
        <f t="shared" si="613"/>
        <v/>
      </c>
      <c r="AQ1055" s="35" t="str">
        <f t="shared" si="614"/>
        <v/>
      </c>
      <c r="AR1055" s="35" t="str">
        <f t="shared" si="615"/>
        <v/>
      </c>
      <c r="AS1055" s="35" t="str">
        <f t="shared" si="616"/>
        <v/>
      </c>
      <c r="AT1055" s="35" t="str">
        <f t="shared" si="617"/>
        <v/>
      </c>
      <c r="AU1055" s="35" t="str">
        <f t="shared" si="618"/>
        <v/>
      </c>
      <c r="AV1055" s="35" t="str">
        <f t="shared" si="619"/>
        <v/>
      </c>
      <c r="AW1055" s="58" t="str">
        <f t="shared" si="620"/>
        <v/>
      </c>
      <c r="AX1055" s="62" t="str">
        <f t="shared" si="621"/>
        <v/>
      </c>
      <c r="AY1055" s="62" t="str">
        <f t="shared" si="622"/>
        <v/>
      </c>
      <c r="AZ1055" s="62" t="str">
        <f t="shared" si="623"/>
        <v/>
      </c>
      <c r="BA1055" s="62" t="str">
        <f t="shared" si="624"/>
        <v/>
      </c>
      <c r="BB1055" s="62" t="str">
        <f t="shared" si="625"/>
        <v/>
      </c>
      <c r="BC1055" s="62" t="str">
        <f t="shared" si="626"/>
        <v/>
      </c>
      <c r="BD1055" s="69" t="str">
        <f t="shared" si="627"/>
        <v/>
      </c>
      <c r="BE1055" s="69" t="str">
        <f t="shared" si="628"/>
        <v/>
      </c>
      <c r="BF1055" s="69" t="str">
        <f>IF(Z1055=Z1056,"",SUM(AW$9:AW1055)-SUM(BF$9:BF1054))</f>
        <v/>
      </c>
      <c r="BG1055" s="12">
        <f t="shared" si="593"/>
        <v>1047</v>
      </c>
    </row>
    <row r="1056" spans="1:59" ht="20.100000000000001" customHeight="1">
      <c r="A1056" s="13">
        <f t="shared" si="592"/>
        <v>1048</v>
      </c>
      <c r="B1056" s="153"/>
      <c r="C1056" s="33"/>
      <c r="D1056" s="33"/>
      <c r="E1056" s="154"/>
      <c r="F1056" s="155"/>
      <c r="G1056" s="156"/>
      <c r="H1056" s="19" t="str">
        <f t="shared" si="594"/>
        <v/>
      </c>
      <c r="I1056" s="157"/>
      <c r="J1056" s="19" t="str">
        <f t="shared" si="595"/>
        <v/>
      </c>
      <c r="K1056" s="33"/>
      <c r="L1056" s="34"/>
      <c r="M1056" s="34"/>
      <c r="N1056" s="19" t="str">
        <f t="shared" si="596"/>
        <v/>
      </c>
      <c r="O1056" s="157"/>
      <c r="P1056" s="19" t="str">
        <f t="shared" si="597"/>
        <v/>
      </c>
      <c r="Q1056" s="19" t="str">
        <f t="shared" si="598"/>
        <v/>
      </c>
      <c r="R1056" s="22"/>
      <c r="S1056" s="33"/>
      <c r="T1056" s="35" t="str">
        <f>IF(E1056="","",Instructions!$B$5)</f>
        <v/>
      </c>
      <c r="U1056" s="75" t="str">
        <f>IF(E1056="","",Instructions!$C$5)</f>
        <v/>
      </c>
      <c r="V1056" s="87" t="str">
        <f t="shared" si="599"/>
        <v/>
      </c>
      <c r="W1056" s="72" t="str">
        <f>IF(E1056="","",VLOOKUP(D1056,Supervisors!$B$9:$F$32,5,FALSE))</f>
        <v/>
      </c>
      <c r="X1056" s="72" t="str">
        <f>IF(E1056="","",VLOOKUP(D1056,Supervisors!$B$9:$G$32,6,FALSE))</f>
        <v/>
      </c>
      <c r="Y1056" s="20" t="str">
        <f t="shared" si="600"/>
        <v/>
      </c>
      <c r="Z1056" s="20" t="str">
        <f t="shared" si="601"/>
        <v/>
      </c>
      <c r="AA1056" s="20" t="str">
        <f t="shared" si="602"/>
        <v/>
      </c>
      <c r="AB1056" s="20" t="str">
        <f t="shared" si="603"/>
        <v/>
      </c>
      <c r="AC1056" s="20" t="str">
        <f t="shared" si="604"/>
        <v/>
      </c>
      <c r="AD1056" s="20" t="str">
        <f t="shared" si="605"/>
        <v/>
      </c>
      <c r="AE1056" s="20" t="str">
        <f>IF(E1056="","",SUM( INDEX( $H$9, 1) : H1056))</f>
        <v/>
      </c>
      <c r="AF1056" s="20" t="str">
        <f t="shared" si="606"/>
        <v/>
      </c>
      <c r="AG1056" s="20" t="str">
        <f>IF(E1056="","",SUM($AF$9:AF1056))</f>
        <v/>
      </c>
      <c r="AH1056" s="43" t="str">
        <f t="shared" si="607"/>
        <v/>
      </c>
      <c r="AI1056" s="20" t="str">
        <f t="shared" si="608"/>
        <v/>
      </c>
      <c r="AJ1056" s="20" t="str">
        <f t="shared" si="609"/>
        <v/>
      </c>
      <c r="AK1056" s="20" t="str">
        <f t="shared" si="610"/>
        <v/>
      </c>
      <c r="AL1056" s="20" t="str">
        <f>IF(E1056="","",SUM( INDEX($I$9, 1) : I1056))</f>
        <v/>
      </c>
      <c r="AM1056" s="20" t="str">
        <f t="shared" si="611"/>
        <v/>
      </c>
      <c r="AN1056" s="20" t="str">
        <f>IF(E1056="","",SUM( INDEX($AM$9, 1) : AM1056))</f>
        <v/>
      </c>
      <c r="AO1056" s="43" t="str">
        <f t="shared" si="612"/>
        <v/>
      </c>
      <c r="AP1056" s="43" t="str">
        <f t="shared" si="613"/>
        <v/>
      </c>
      <c r="AQ1056" s="35" t="str">
        <f t="shared" si="614"/>
        <v/>
      </c>
      <c r="AR1056" s="35" t="str">
        <f t="shared" si="615"/>
        <v/>
      </c>
      <c r="AS1056" s="35" t="str">
        <f t="shared" si="616"/>
        <v/>
      </c>
      <c r="AT1056" s="35" t="str">
        <f t="shared" si="617"/>
        <v/>
      </c>
      <c r="AU1056" s="35" t="str">
        <f t="shared" si="618"/>
        <v/>
      </c>
      <c r="AV1056" s="35" t="str">
        <f t="shared" si="619"/>
        <v/>
      </c>
      <c r="AW1056" s="58" t="str">
        <f t="shared" si="620"/>
        <v/>
      </c>
      <c r="AX1056" s="62" t="str">
        <f t="shared" si="621"/>
        <v/>
      </c>
      <c r="AY1056" s="62" t="str">
        <f t="shared" si="622"/>
        <v/>
      </c>
      <c r="AZ1056" s="62" t="str">
        <f t="shared" si="623"/>
        <v/>
      </c>
      <c r="BA1056" s="62" t="str">
        <f t="shared" si="624"/>
        <v/>
      </c>
      <c r="BB1056" s="62" t="str">
        <f t="shared" si="625"/>
        <v/>
      </c>
      <c r="BC1056" s="62" t="str">
        <f t="shared" si="626"/>
        <v/>
      </c>
      <c r="BD1056" s="69" t="str">
        <f t="shared" si="627"/>
        <v/>
      </c>
      <c r="BE1056" s="69" t="str">
        <f t="shared" si="628"/>
        <v/>
      </c>
      <c r="BF1056" s="69" t="str">
        <f>IF(Z1056=Z1057,"",SUM(AW$9:AW1056)-SUM(BF$9:BF1055))</f>
        <v/>
      </c>
      <c r="BG1056" s="12">
        <f t="shared" si="593"/>
        <v>1048</v>
      </c>
    </row>
    <row r="1057" spans="1:59" ht="20.100000000000001" customHeight="1">
      <c r="A1057" s="13">
        <f t="shared" si="592"/>
        <v>1049</v>
      </c>
      <c r="B1057" s="153"/>
      <c r="C1057" s="33"/>
      <c r="D1057" s="33"/>
      <c r="E1057" s="154"/>
      <c r="F1057" s="155"/>
      <c r="G1057" s="156"/>
      <c r="H1057" s="19" t="str">
        <f t="shared" si="594"/>
        <v/>
      </c>
      <c r="I1057" s="157"/>
      <c r="J1057" s="19" t="str">
        <f t="shared" si="595"/>
        <v/>
      </c>
      <c r="K1057" s="33"/>
      <c r="L1057" s="34"/>
      <c r="M1057" s="34"/>
      <c r="N1057" s="19" t="str">
        <f t="shared" si="596"/>
        <v/>
      </c>
      <c r="O1057" s="157"/>
      <c r="P1057" s="19" t="str">
        <f t="shared" si="597"/>
        <v/>
      </c>
      <c r="Q1057" s="19" t="str">
        <f t="shared" si="598"/>
        <v/>
      </c>
      <c r="R1057" s="22"/>
      <c r="S1057" s="33"/>
      <c r="T1057" s="35" t="str">
        <f>IF(E1057="","",Instructions!$B$5)</f>
        <v/>
      </c>
      <c r="U1057" s="75" t="str">
        <f>IF(E1057="","",Instructions!$C$5)</f>
        <v/>
      </c>
      <c r="V1057" s="87" t="str">
        <f t="shared" si="599"/>
        <v/>
      </c>
      <c r="W1057" s="72" t="str">
        <f>IF(E1057="","",VLOOKUP(D1057,Supervisors!$B$9:$F$32,5,FALSE))</f>
        <v/>
      </c>
      <c r="X1057" s="72" t="str">
        <f>IF(E1057="","",VLOOKUP(D1057,Supervisors!$B$9:$G$32,6,FALSE))</f>
        <v/>
      </c>
      <c r="Y1057" s="20" t="str">
        <f t="shared" si="600"/>
        <v/>
      </c>
      <c r="Z1057" s="20" t="str">
        <f t="shared" si="601"/>
        <v/>
      </c>
      <c r="AA1057" s="20" t="str">
        <f t="shared" si="602"/>
        <v/>
      </c>
      <c r="AB1057" s="20" t="str">
        <f t="shared" si="603"/>
        <v/>
      </c>
      <c r="AC1057" s="20" t="str">
        <f t="shared" si="604"/>
        <v/>
      </c>
      <c r="AD1057" s="20" t="str">
        <f t="shared" si="605"/>
        <v/>
      </c>
      <c r="AE1057" s="20" t="str">
        <f>IF(E1057="","",SUM( INDEX( $H$9, 1) : H1057))</f>
        <v/>
      </c>
      <c r="AF1057" s="20" t="str">
        <f t="shared" si="606"/>
        <v/>
      </c>
      <c r="AG1057" s="20" t="str">
        <f>IF(E1057="","",SUM($AF$9:AF1057))</f>
        <v/>
      </c>
      <c r="AH1057" s="43" t="str">
        <f t="shared" si="607"/>
        <v/>
      </c>
      <c r="AI1057" s="20" t="str">
        <f t="shared" si="608"/>
        <v/>
      </c>
      <c r="AJ1057" s="20" t="str">
        <f t="shared" si="609"/>
        <v/>
      </c>
      <c r="AK1057" s="20" t="str">
        <f t="shared" si="610"/>
        <v/>
      </c>
      <c r="AL1057" s="20" t="str">
        <f>IF(E1057="","",SUM( INDEX($I$9, 1) : I1057))</f>
        <v/>
      </c>
      <c r="AM1057" s="20" t="str">
        <f t="shared" si="611"/>
        <v/>
      </c>
      <c r="AN1057" s="20" t="str">
        <f>IF(E1057="","",SUM( INDEX($AM$9, 1) : AM1057))</f>
        <v/>
      </c>
      <c r="AO1057" s="43" t="str">
        <f t="shared" si="612"/>
        <v/>
      </c>
      <c r="AP1057" s="43" t="str">
        <f t="shared" si="613"/>
        <v/>
      </c>
      <c r="AQ1057" s="35" t="str">
        <f t="shared" si="614"/>
        <v/>
      </c>
      <c r="AR1057" s="35" t="str">
        <f t="shared" si="615"/>
        <v/>
      </c>
      <c r="AS1057" s="35" t="str">
        <f t="shared" si="616"/>
        <v/>
      </c>
      <c r="AT1057" s="35" t="str">
        <f t="shared" si="617"/>
        <v/>
      </c>
      <c r="AU1057" s="35" t="str">
        <f t="shared" si="618"/>
        <v/>
      </c>
      <c r="AV1057" s="35" t="str">
        <f t="shared" si="619"/>
        <v/>
      </c>
      <c r="AW1057" s="58" t="str">
        <f t="shared" si="620"/>
        <v/>
      </c>
      <c r="AX1057" s="62" t="str">
        <f t="shared" si="621"/>
        <v/>
      </c>
      <c r="AY1057" s="62" t="str">
        <f t="shared" si="622"/>
        <v/>
      </c>
      <c r="AZ1057" s="62" t="str">
        <f t="shared" si="623"/>
        <v/>
      </c>
      <c r="BA1057" s="62" t="str">
        <f t="shared" si="624"/>
        <v/>
      </c>
      <c r="BB1057" s="62" t="str">
        <f t="shared" si="625"/>
        <v/>
      </c>
      <c r="BC1057" s="62" t="str">
        <f t="shared" si="626"/>
        <v/>
      </c>
      <c r="BD1057" s="69" t="str">
        <f t="shared" si="627"/>
        <v/>
      </c>
      <c r="BE1057" s="69" t="str">
        <f t="shared" si="628"/>
        <v/>
      </c>
      <c r="BF1057" s="69" t="str">
        <f>IF(Z1057=Z1058,"",SUM(AW$9:AW1057)-SUM(BF$9:BF1056))</f>
        <v/>
      </c>
      <c r="BG1057" s="12">
        <f t="shared" si="593"/>
        <v>1049</v>
      </c>
    </row>
    <row r="1058" spans="1:59" ht="20.100000000000001" customHeight="1">
      <c r="A1058" s="13">
        <f t="shared" ref="A1058:A1121" si="629">ROW()-8</f>
        <v>1050</v>
      </c>
      <c r="B1058" s="153"/>
      <c r="C1058" s="33"/>
      <c r="D1058" s="33"/>
      <c r="E1058" s="154"/>
      <c r="F1058" s="155"/>
      <c r="G1058" s="156"/>
      <c r="H1058" s="19" t="str">
        <f t="shared" si="594"/>
        <v/>
      </c>
      <c r="I1058" s="157"/>
      <c r="J1058" s="19" t="str">
        <f t="shared" si="595"/>
        <v/>
      </c>
      <c r="K1058" s="33"/>
      <c r="L1058" s="34"/>
      <c r="M1058" s="34"/>
      <c r="N1058" s="19" t="str">
        <f t="shared" si="596"/>
        <v/>
      </c>
      <c r="O1058" s="157"/>
      <c r="P1058" s="19" t="str">
        <f t="shared" si="597"/>
        <v/>
      </c>
      <c r="Q1058" s="19" t="str">
        <f t="shared" si="598"/>
        <v/>
      </c>
      <c r="R1058" s="22"/>
      <c r="S1058" s="33"/>
      <c r="T1058" s="35" t="str">
        <f>IF(E1058="","",Instructions!$B$5)</f>
        <v/>
      </c>
      <c r="U1058" s="75" t="str">
        <f>IF(E1058="","",Instructions!$C$5)</f>
        <v/>
      </c>
      <c r="V1058" s="87" t="str">
        <f t="shared" si="599"/>
        <v/>
      </c>
      <c r="W1058" s="72" t="str">
        <f>IF(E1058="","",VLOOKUP(D1058,Supervisors!$B$9:$F$32,5,FALSE))</f>
        <v/>
      </c>
      <c r="X1058" s="72" t="str">
        <f>IF(E1058="","",VLOOKUP(D1058,Supervisors!$B$9:$G$32,6,FALSE))</f>
        <v/>
      </c>
      <c r="Y1058" s="20" t="str">
        <f t="shared" si="600"/>
        <v/>
      </c>
      <c r="Z1058" s="20" t="str">
        <f t="shared" si="601"/>
        <v/>
      </c>
      <c r="AA1058" s="20" t="str">
        <f t="shared" si="602"/>
        <v/>
      </c>
      <c r="AB1058" s="20" t="str">
        <f t="shared" si="603"/>
        <v/>
      </c>
      <c r="AC1058" s="20" t="str">
        <f t="shared" si="604"/>
        <v/>
      </c>
      <c r="AD1058" s="20" t="str">
        <f t="shared" si="605"/>
        <v/>
      </c>
      <c r="AE1058" s="20" t="str">
        <f>IF(E1058="","",SUM( INDEX( $H$9, 1) : H1058))</f>
        <v/>
      </c>
      <c r="AF1058" s="20" t="str">
        <f t="shared" si="606"/>
        <v/>
      </c>
      <c r="AG1058" s="20" t="str">
        <f>IF(E1058="","",SUM($AF$9:AF1058))</f>
        <v/>
      </c>
      <c r="AH1058" s="43" t="str">
        <f t="shared" si="607"/>
        <v/>
      </c>
      <c r="AI1058" s="20" t="str">
        <f t="shared" si="608"/>
        <v/>
      </c>
      <c r="AJ1058" s="20" t="str">
        <f t="shared" si="609"/>
        <v/>
      </c>
      <c r="AK1058" s="20" t="str">
        <f t="shared" si="610"/>
        <v/>
      </c>
      <c r="AL1058" s="20" t="str">
        <f>IF(E1058="","",SUM( INDEX($I$9, 1) : I1058))</f>
        <v/>
      </c>
      <c r="AM1058" s="20" t="str">
        <f t="shared" si="611"/>
        <v/>
      </c>
      <c r="AN1058" s="20" t="str">
        <f>IF(E1058="","",SUM( INDEX($AM$9, 1) : AM1058))</f>
        <v/>
      </c>
      <c r="AO1058" s="43" t="str">
        <f t="shared" si="612"/>
        <v/>
      </c>
      <c r="AP1058" s="43" t="str">
        <f t="shared" si="613"/>
        <v/>
      </c>
      <c r="AQ1058" s="35" t="str">
        <f t="shared" si="614"/>
        <v/>
      </c>
      <c r="AR1058" s="35" t="str">
        <f t="shared" si="615"/>
        <v/>
      </c>
      <c r="AS1058" s="35" t="str">
        <f t="shared" si="616"/>
        <v/>
      </c>
      <c r="AT1058" s="35" t="str">
        <f t="shared" si="617"/>
        <v/>
      </c>
      <c r="AU1058" s="35" t="str">
        <f t="shared" si="618"/>
        <v/>
      </c>
      <c r="AV1058" s="35" t="str">
        <f t="shared" si="619"/>
        <v/>
      </c>
      <c r="AW1058" s="58" t="str">
        <f t="shared" si="620"/>
        <v/>
      </c>
      <c r="AX1058" s="62" t="str">
        <f t="shared" si="621"/>
        <v/>
      </c>
      <c r="AY1058" s="62" t="str">
        <f t="shared" si="622"/>
        <v/>
      </c>
      <c r="AZ1058" s="62" t="str">
        <f t="shared" si="623"/>
        <v/>
      </c>
      <c r="BA1058" s="62" t="str">
        <f t="shared" si="624"/>
        <v/>
      </c>
      <c r="BB1058" s="62" t="str">
        <f t="shared" si="625"/>
        <v/>
      </c>
      <c r="BC1058" s="62" t="str">
        <f t="shared" si="626"/>
        <v/>
      </c>
      <c r="BD1058" s="69" t="str">
        <f t="shared" si="627"/>
        <v/>
      </c>
      <c r="BE1058" s="69" t="str">
        <f t="shared" si="628"/>
        <v/>
      </c>
      <c r="BF1058" s="69" t="str">
        <f>IF(Z1058=Z1059,"",SUM(AW$9:AW1058)-SUM(BF$9:BF1057))</f>
        <v/>
      </c>
      <c r="BG1058" s="12">
        <f t="shared" ref="BG1058:BG1121" si="630">ROW()-8</f>
        <v>1050</v>
      </c>
    </row>
    <row r="1059" spans="1:59" ht="20.100000000000001" customHeight="1">
      <c r="A1059" s="13">
        <f t="shared" si="629"/>
        <v>1051</v>
      </c>
      <c r="B1059" s="153"/>
      <c r="C1059" s="33"/>
      <c r="D1059" s="33"/>
      <c r="E1059" s="154"/>
      <c r="F1059" s="155"/>
      <c r="G1059" s="156"/>
      <c r="H1059" s="19" t="str">
        <f t="shared" si="594"/>
        <v/>
      </c>
      <c r="I1059" s="157"/>
      <c r="J1059" s="19" t="str">
        <f t="shared" si="595"/>
        <v/>
      </c>
      <c r="K1059" s="33"/>
      <c r="L1059" s="34"/>
      <c r="M1059" s="34"/>
      <c r="N1059" s="19" t="str">
        <f t="shared" si="596"/>
        <v/>
      </c>
      <c r="O1059" s="157"/>
      <c r="P1059" s="19" t="str">
        <f t="shared" si="597"/>
        <v/>
      </c>
      <c r="Q1059" s="19" t="str">
        <f t="shared" si="598"/>
        <v/>
      </c>
      <c r="R1059" s="22"/>
      <c r="S1059" s="33"/>
      <c r="T1059" s="35" t="str">
        <f>IF(E1059="","",Instructions!$B$5)</f>
        <v/>
      </c>
      <c r="U1059" s="75" t="str">
        <f>IF(E1059="","",Instructions!$C$5)</f>
        <v/>
      </c>
      <c r="V1059" s="87" t="str">
        <f t="shared" si="599"/>
        <v/>
      </c>
      <c r="W1059" s="72" t="str">
        <f>IF(E1059="","",VLOOKUP(D1059,Supervisors!$B$9:$F$32,5,FALSE))</f>
        <v/>
      </c>
      <c r="X1059" s="72" t="str">
        <f>IF(E1059="","",VLOOKUP(D1059,Supervisors!$B$9:$G$32,6,FALSE))</f>
        <v/>
      </c>
      <c r="Y1059" s="20" t="str">
        <f t="shared" si="600"/>
        <v/>
      </c>
      <c r="Z1059" s="20" t="str">
        <f t="shared" si="601"/>
        <v/>
      </c>
      <c r="AA1059" s="20" t="str">
        <f t="shared" si="602"/>
        <v/>
      </c>
      <c r="AB1059" s="20" t="str">
        <f t="shared" si="603"/>
        <v/>
      </c>
      <c r="AC1059" s="20" t="str">
        <f t="shared" si="604"/>
        <v/>
      </c>
      <c r="AD1059" s="20" t="str">
        <f t="shared" si="605"/>
        <v/>
      </c>
      <c r="AE1059" s="20" t="str">
        <f>IF(E1059="","",SUM( INDEX( $H$9, 1) : H1059))</f>
        <v/>
      </c>
      <c r="AF1059" s="20" t="str">
        <f t="shared" si="606"/>
        <v/>
      </c>
      <c r="AG1059" s="20" t="str">
        <f>IF(E1059="","",SUM($AF$9:AF1059))</f>
        <v/>
      </c>
      <c r="AH1059" s="43" t="str">
        <f t="shared" si="607"/>
        <v/>
      </c>
      <c r="AI1059" s="20" t="str">
        <f t="shared" si="608"/>
        <v/>
      </c>
      <c r="AJ1059" s="20" t="str">
        <f t="shared" si="609"/>
        <v/>
      </c>
      <c r="AK1059" s="20" t="str">
        <f t="shared" si="610"/>
        <v/>
      </c>
      <c r="AL1059" s="20" t="str">
        <f>IF(E1059="","",SUM( INDEX($I$9, 1) : I1059))</f>
        <v/>
      </c>
      <c r="AM1059" s="20" t="str">
        <f t="shared" si="611"/>
        <v/>
      </c>
      <c r="AN1059" s="20" t="str">
        <f>IF(E1059="","",SUM( INDEX($AM$9, 1) : AM1059))</f>
        <v/>
      </c>
      <c r="AO1059" s="43" t="str">
        <f t="shared" si="612"/>
        <v/>
      </c>
      <c r="AP1059" s="43" t="str">
        <f t="shared" si="613"/>
        <v/>
      </c>
      <c r="AQ1059" s="35" t="str">
        <f t="shared" si="614"/>
        <v/>
      </c>
      <c r="AR1059" s="35" t="str">
        <f t="shared" si="615"/>
        <v/>
      </c>
      <c r="AS1059" s="35" t="str">
        <f t="shared" si="616"/>
        <v/>
      </c>
      <c r="AT1059" s="35" t="str">
        <f t="shared" si="617"/>
        <v/>
      </c>
      <c r="AU1059" s="35" t="str">
        <f t="shared" si="618"/>
        <v/>
      </c>
      <c r="AV1059" s="35" t="str">
        <f t="shared" si="619"/>
        <v/>
      </c>
      <c r="AW1059" s="58" t="str">
        <f t="shared" si="620"/>
        <v/>
      </c>
      <c r="AX1059" s="62" t="str">
        <f t="shared" si="621"/>
        <v/>
      </c>
      <c r="AY1059" s="62" t="str">
        <f t="shared" si="622"/>
        <v/>
      </c>
      <c r="AZ1059" s="62" t="str">
        <f t="shared" si="623"/>
        <v/>
      </c>
      <c r="BA1059" s="62" t="str">
        <f t="shared" si="624"/>
        <v/>
      </c>
      <c r="BB1059" s="62" t="str">
        <f t="shared" si="625"/>
        <v/>
      </c>
      <c r="BC1059" s="62" t="str">
        <f t="shared" si="626"/>
        <v/>
      </c>
      <c r="BD1059" s="69" t="str">
        <f t="shared" si="627"/>
        <v/>
      </c>
      <c r="BE1059" s="69" t="str">
        <f t="shared" si="628"/>
        <v/>
      </c>
      <c r="BF1059" s="69" t="str">
        <f>IF(Z1059=Z1060,"",SUM(AW$9:AW1059)-SUM(BF$9:BF1058))</f>
        <v/>
      </c>
      <c r="BG1059" s="12">
        <f t="shared" si="630"/>
        <v>1051</v>
      </c>
    </row>
    <row r="1060" spans="1:59" ht="20.100000000000001" customHeight="1">
      <c r="A1060" s="13">
        <f t="shared" si="629"/>
        <v>1052</v>
      </c>
      <c r="B1060" s="153"/>
      <c r="C1060" s="33"/>
      <c r="D1060" s="33"/>
      <c r="E1060" s="154"/>
      <c r="F1060" s="155"/>
      <c r="G1060" s="156"/>
      <c r="H1060" s="19" t="str">
        <f t="shared" si="594"/>
        <v/>
      </c>
      <c r="I1060" s="157"/>
      <c r="J1060" s="19" t="str">
        <f t="shared" si="595"/>
        <v/>
      </c>
      <c r="K1060" s="33"/>
      <c r="L1060" s="34"/>
      <c r="M1060" s="34"/>
      <c r="N1060" s="19" t="str">
        <f t="shared" si="596"/>
        <v/>
      </c>
      <c r="O1060" s="157"/>
      <c r="P1060" s="19" t="str">
        <f t="shared" si="597"/>
        <v/>
      </c>
      <c r="Q1060" s="19" t="str">
        <f t="shared" si="598"/>
        <v/>
      </c>
      <c r="R1060" s="22"/>
      <c r="S1060" s="33"/>
      <c r="T1060" s="35" t="str">
        <f>IF(E1060="","",Instructions!$B$5)</f>
        <v/>
      </c>
      <c r="U1060" s="75" t="str">
        <f>IF(E1060="","",Instructions!$C$5)</f>
        <v/>
      </c>
      <c r="V1060" s="87" t="str">
        <f t="shared" si="599"/>
        <v/>
      </c>
      <c r="W1060" s="72" t="str">
        <f>IF(E1060="","",VLOOKUP(D1060,Supervisors!$B$9:$F$32,5,FALSE))</f>
        <v/>
      </c>
      <c r="X1060" s="72" t="str">
        <f>IF(E1060="","",VLOOKUP(D1060,Supervisors!$B$9:$G$32,6,FALSE))</f>
        <v/>
      </c>
      <c r="Y1060" s="20" t="str">
        <f t="shared" si="600"/>
        <v/>
      </c>
      <c r="Z1060" s="20" t="str">
        <f t="shared" si="601"/>
        <v/>
      </c>
      <c r="AA1060" s="20" t="str">
        <f t="shared" si="602"/>
        <v/>
      </c>
      <c r="AB1060" s="20" t="str">
        <f t="shared" si="603"/>
        <v/>
      </c>
      <c r="AC1060" s="20" t="str">
        <f t="shared" si="604"/>
        <v/>
      </c>
      <c r="AD1060" s="20" t="str">
        <f t="shared" si="605"/>
        <v/>
      </c>
      <c r="AE1060" s="20" t="str">
        <f>IF(E1060="","",SUM( INDEX( $H$9, 1) : H1060))</f>
        <v/>
      </c>
      <c r="AF1060" s="20" t="str">
        <f t="shared" si="606"/>
        <v/>
      </c>
      <c r="AG1060" s="20" t="str">
        <f>IF(E1060="","",SUM($AF$9:AF1060))</f>
        <v/>
      </c>
      <c r="AH1060" s="43" t="str">
        <f t="shared" si="607"/>
        <v/>
      </c>
      <c r="AI1060" s="20" t="str">
        <f t="shared" si="608"/>
        <v/>
      </c>
      <c r="AJ1060" s="20" t="str">
        <f t="shared" si="609"/>
        <v/>
      </c>
      <c r="AK1060" s="20" t="str">
        <f t="shared" si="610"/>
        <v/>
      </c>
      <c r="AL1060" s="20" t="str">
        <f>IF(E1060="","",SUM( INDEX($I$9, 1) : I1060))</f>
        <v/>
      </c>
      <c r="AM1060" s="20" t="str">
        <f t="shared" si="611"/>
        <v/>
      </c>
      <c r="AN1060" s="20" t="str">
        <f>IF(E1060="","",SUM( INDEX($AM$9, 1) : AM1060))</f>
        <v/>
      </c>
      <c r="AO1060" s="43" t="str">
        <f t="shared" si="612"/>
        <v/>
      </c>
      <c r="AP1060" s="43" t="str">
        <f t="shared" si="613"/>
        <v/>
      </c>
      <c r="AQ1060" s="35" t="str">
        <f t="shared" si="614"/>
        <v/>
      </c>
      <c r="AR1060" s="35" t="str">
        <f t="shared" si="615"/>
        <v/>
      </c>
      <c r="AS1060" s="35" t="str">
        <f t="shared" si="616"/>
        <v/>
      </c>
      <c r="AT1060" s="35" t="str">
        <f t="shared" si="617"/>
        <v/>
      </c>
      <c r="AU1060" s="35" t="str">
        <f t="shared" si="618"/>
        <v/>
      </c>
      <c r="AV1060" s="35" t="str">
        <f t="shared" si="619"/>
        <v/>
      </c>
      <c r="AW1060" s="58" t="str">
        <f t="shared" si="620"/>
        <v/>
      </c>
      <c r="AX1060" s="62" t="str">
        <f t="shared" si="621"/>
        <v/>
      </c>
      <c r="AY1060" s="62" t="str">
        <f t="shared" si="622"/>
        <v/>
      </c>
      <c r="AZ1060" s="62" t="str">
        <f t="shared" si="623"/>
        <v/>
      </c>
      <c r="BA1060" s="62" t="str">
        <f t="shared" si="624"/>
        <v/>
      </c>
      <c r="BB1060" s="62" t="str">
        <f t="shared" si="625"/>
        <v/>
      </c>
      <c r="BC1060" s="62" t="str">
        <f t="shared" si="626"/>
        <v/>
      </c>
      <c r="BD1060" s="69" t="str">
        <f t="shared" si="627"/>
        <v/>
      </c>
      <c r="BE1060" s="69" t="str">
        <f t="shared" si="628"/>
        <v/>
      </c>
      <c r="BF1060" s="69" t="str">
        <f>IF(Z1060=Z1061,"",SUM(AW$9:AW1060)-SUM(BF$9:BF1059))</f>
        <v/>
      </c>
      <c r="BG1060" s="12">
        <f t="shared" si="630"/>
        <v>1052</v>
      </c>
    </row>
    <row r="1061" spans="1:59" ht="20.100000000000001" customHeight="1">
      <c r="A1061" s="13">
        <f t="shared" si="629"/>
        <v>1053</v>
      </c>
      <c r="B1061" s="153"/>
      <c r="C1061" s="33"/>
      <c r="D1061" s="33"/>
      <c r="E1061" s="154"/>
      <c r="F1061" s="155"/>
      <c r="G1061" s="156"/>
      <c r="H1061" s="19" t="str">
        <f t="shared" si="594"/>
        <v/>
      </c>
      <c r="I1061" s="157"/>
      <c r="J1061" s="19" t="str">
        <f t="shared" si="595"/>
        <v/>
      </c>
      <c r="K1061" s="33"/>
      <c r="L1061" s="34"/>
      <c r="M1061" s="34"/>
      <c r="N1061" s="19" t="str">
        <f t="shared" si="596"/>
        <v/>
      </c>
      <c r="O1061" s="157"/>
      <c r="P1061" s="19" t="str">
        <f t="shared" si="597"/>
        <v/>
      </c>
      <c r="Q1061" s="19" t="str">
        <f t="shared" si="598"/>
        <v/>
      </c>
      <c r="R1061" s="22"/>
      <c r="S1061" s="33"/>
      <c r="T1061" s="35" t="str">
        <f>IF(E1061="","",Instructions!$B$5)</f>
        <v/>
      </c>
      <c r="U1061" s="75" t="str">
        <f>IF(E1061="","",Instructions!$C$5)</f>
        <v/>
      </c>
      <c r="V1061" s="87" t="str">
        <f t="shared" si="599"/>
        <v/>
      </c>
      <c r="W1061" s="72" t="str">
        <f>IF(E1061="","",VLOOKUP(D1061,Supervisors!$B$9:$F$32,5,FALSE))</f>
        <v/>
      </c>
      <c r="X1061" s="72" t="str">
        <f>IF(E1061="","",VLOOKUP(D1061,Supervisors!$B$9:$G$32,6,FALSE))</f>
        <v/>
      </c>
      <c r="Y1061" s="20" t="str">
        <f t="shared" si="600"/>
        <v/>
      </c>
      <c r="Z1061" s="20" t="str">
        <f t="shared" si="601"/>
        <v/>
      </c>
      <c r="AA1061" s="20" t="str">
        <f t="shared" si="602"/>
        <v/>
      </c>
      <c r="AB1061" s="20" t="str">
        <f t="shared" si="603"/>
        <v/>
      </c>
      <c r="AC1061" s="20" t="str">
        <f t="shared" si="604"/>
        <v/>
      </c>
      <c r="AD1061" s="20" t="str">
        <f t="shared" si="605"/>
        <v/>
      </c>
      <c r="AE1061" s="20" t="str">
        <f>IF(E1061="","",SUM( INDEX( $H$9, 1) : H1061))</f>
        <v/>
      </c>
      <c r="AF1061" s="20" t="str">
        <f t="shared" si="606"/>
        <v/>
      </c>
      <c r="AG1061" s="20" t="str">
        <f>IF(E1061="","",SUM($AF$9:AF1061))</f>
        <v/>
      </c>
      <c r="AH1061" s="43" t="str">
        <f t="shared" si="607"/>
        <v/>
      </c>
      <c r="AI1061" s="20" t="str">
        <f t="shared" si="608"/>
        <v/>
      </c>
      <c r="AJ1061" s="20" t="str">
        <f t="shared" si="609"/>
        <v/>
      </c>
      <c r="AK1061" s="20" t="str">
        <f t="shared" si="610"/>
        <v/>
      </c>
      <c r="AL1061" s="20" t="str">
        <f>IF(E1061="","",SUM( INDEX($I$9, 1) : I1061))</f>
        <v/>
      </c>
      <c r="AM1061" s="20" t="str">
        <f t="shared" si="611"/>
        <v/>
      </c>
      <c r="AN1061" s="20" t="str">
        <f>IF(E1061="","",SUM( INDEX($AM$9, 1) : AM1061))</f>
        <v/>
      </c>
      <c r="AO1061" s="43" t="str">
        <f t="shared" si="612"/>
        <v/>
      </c>
      <c r="AP1061" s="43" t="str">
        <f t="shared" si="613"/>
        <v/>
      </c>
      <c r="AQ1061" s="35" t="str">
        <f t="shared" si="614"/>
        <v/>
      </c>
      <c r="AR1061" s="35" t="str">
        <f t="shared" si="615"/>
        <v/>
      </c>
      <c r="AS1061" s="35" t="str">
        <f t="shared" si="616"/>
        <v/>
      </c>
      <c r="AT1061" s="35" t="str">
        <f t="shared" si="617"/>
        <v/>
      </c>
      <c r="AU1061" s="35" t="str">
        <f t="shared" si="618"/>
        <v/>
      </c>
      <c r="AV1061" s="35" t="str">
        <f t="shared" si="619"/>
        <v/>
      </c>
      <c r="AW1061" s="58" t="str">
        <f t="shared" si="620"/>
        <v/>
      </c>
      <c r="AX1061" s="62" t="str">
        <f t="shared" si="621"/>
        <v/>
      </c>
      <c r="AY1061" s="62" t="str">
        <f t="shared" si="622"/>
        <v/>
      </c>
      <c r="AZ1061" s="62" t="str">
        <f t="shared" si="623"/>
        <v/>
      </c>
      <c r="BA1061" s="62" t="str">
        <f t="shared" si="624"/>
        <v/>
      </c>
      <c r="BB1061" s="62" t="str">
        <f t="shared" si="625"/>
        <v/>
      </c>
      <c r="BC1061" s="62" t="str">
        <f t="shared" si="626"/>
        <v/>
      </c>
      <c r="BD1061" s="69" t="str">
        <f t="shared" si="627"/>
        <v/>
      </c>
      <c r="BE1061" s="69" t="str">
        <f t="shared" si="628"/>
        <v/>
      </c>
      <c r="BF1061" s="69" t="str">
        <f>IF(Z1061=Z1062,"",SUM(AW$9:AW1061)-SUM(BF$9:BF1060))</f>
        <v/>
      </c>
      <c r="BG1061" s="12">
        <f t="shared" si="630"/>
        <v>1053</v>
      </c>
    </row>
    <row r="1062" spans="1:59" ht="20.100000000000001" customHeight="1">
      <c r="A1062" s="13">
        <f t="shared" si="629"/>
        <v>1054</v>
      </c>
      <c r="B1062" s="153"/>
      <c r="C1062" s="33"/>
      <c r="D1062" s="33"/>
      <c r="E1062" s="154"/>
      <c r="F1062" s="155"/>
      <c r="G1062" s="156"/>
      <c r="H1062" s="19" t="str">
        <f t="shared" si="594"/>
        <v/>
      </c>
      <c r="I1062" s="157"/>
      <c r="J1062" s="19" t="str">
        <f t="shared" si="595"/>
        <v/>
      </c>
      <c r="K1062" s="33"/>
      <c r="L1062" s="34"/>
      <c r="M1062" s="34"/>
      <c r="N1062" s="19" t="str">
        <f t="shared" si="596"/>
        <v/>
      </c>
      <c r="O1062" s="157"/>
      <c r="P1062" s="19" t="str">
        <f t="shared" si="597"/>
        <v/>
      </c>
      <c r="Q1062" s="19" t="str">
        <f t="shared" si="598"/>
        <v/>
      </c>
      <c r="R1062" s="22"/>
      <c r="S1062" s="33"/>
      <c r="T1062" s="35" t="str">
        <f>IF(E1062="","",Instructions!$B$5)</f>
        <v/>
      </c>
      <c r="U1062" s="75" t="str">
        <f>IF(E1062="","",Instructions!$C$5)</f>
        <v/>
      </c>
      <c r="V1062" s="87" t="str">
        <f t="shared" si="599"/>
        <v/>
      </c>
      <c r="W1062" s="72" t="str">
        <f>IF(E1062="","",VLOOKUP(D1062,Supervisors!$B$9:$F$32,5,FALSE))</f>
        <v/>
      </c>
      <c r="X1062" s="72" t="str">
        <f>IF(E1062="","",VLOOKUP(D1062,Supervisors!$B$9:$G$32,6,FALSE))</f>
        <v/>
      </c>
      <c r="Y1062" s="20" t="str">
        <f t="shared" si="600"/>
        <v/>
      </c>
      <c r="Z1062" s="20" t="str">
        <f t="shared" si="601"/>
        <v/>
      </c>
      <c r="AA1062" s="20" t="str">
        <f t="shared" si="602"/>
        <v/>
      </c>
      <c r="AB1062" s="20" t="str">
        <f t="shared" si="603"/>
        <v/>
      </c>
      <c r="AC1062" s="20" t="str">
        <f t="shared" si="604"/>
        <v/>
      </c>
      <c r="AD1062" s="20" t="str">
        <f t="shared" si="605"/>
        <v/>
      </c>
      <c r="AE1062" s="20" t="str">
        <f>IF(E1062="","",SUM( INDEX( $H$9, 1) : H1062))</f>
        <v/>
      </c>
      <c r="AF1062" s="20" t="str">
        <f t="shared" si="606"/>
        <v/>
      </c>
      <c r="AG1062" s="20" t="str">
        <f>IF(E1062="","",SUM($AF$9:AF1062))</f>
        <v/>
      </c>
      <c r="AH1062" s="43" t="str">
        <f t="shared" si="607"/>
        <v/>
      </c>
      <c r="AI1062" s="20" t="str">
        <f t="shared" si="608"/>
        <v/>
      </c>
      <c r="AJ1062" s="20" t="str">
        <f t="shared" si="609"/>
        <v/>
      </c>
      <c r="AK1062" s="20" t="str">
        <f t="shared" si="610"/>
        <v/>
      </c>
      <c r="AL1062" s="20" t="str">
        <f>IF(E1062="","",SUM( INDEX($I$9, 1) : I1062))</f>
        <v/>
      </c>
      <c r="AM1062" s="20" t="str">
        <f t="shared" si="611"/>
        <v/>
      </c>
      <c r="AN1062" s="20" t="str">
        <f>IF(E1062="","",SUM( INDEX($AM$9, 1) : AM1062))</f>
        <v/>
      </c>
      <c r="AO1062" s="43" t="str">
        <f t="shared" si="612"/>
        <v/>
      </c>
      <c r="AP1062" s="43" t="str">
        <f t="shared" si="613"/>
        <v/>
      </c>
      <c r="AQ1062" s="35" t="str">
        <f t="shared" si="614"/>
        <v/>
      </c>
      <c r="AR1062" s="35" t="str">
        <f t="shared" si="615"/>
        <v/>
      </c>
      <c r="AS1062" s="35" t="str">
        <f t="shared" si="616"/>
        <v/>
      </c>
      <c r="AT1062" s="35" t="str">
        <f t="shared" si="617"/>
        <v/>
      </c>
      <c r="AU1062" s="35" t="str">
        <f t="shared" si="618"/>
        <v/>
      </c>
      <c r="AV1062" s="35" t="str">
        <f t="shared" si="619"/>
        <v/>
      </c>
      <c r="AW1062" s="58" t="str">
        <f t="shared" si="620"/>
        <v/>
      </c>
      <c r="AX1062" s="62" t="str">
        <f t="shared" si="621"/>
        <v/>
      </c>
      <c r="AY1062" s="62" t="str">
        <f t="shared" si="622"/>
        <v/>
      </c>
      <c r="AZ1062" s="62" t="str">
        <f t="shared" si="623"/>
        <v/>
      </c>
      <c r="BA1062" s="62" t="str">
        <f t="shared" si="624"/>
        <v/>
      </c>
      <c r="BB1062" s="62" t="str">
        <f t="shared" si="625"/>
        <v/>
      </c>
      <c r="BC1062" s="62" t="str">
        <f t="shared" si="626"/>
        <v/>
      </c>
      <c r="BD1062" s="69" t="str">
        <f t="shared" si="627"/>
        <v/>
      </c>
      <c r="BE1062" s="69" t="str">
        <f t="shared" si="628"/>
        <v/>
      </c>
      <c r="BF1062" s="69" t="str">
        <f>IF(Z1062=Z1063,"",SUM(AW$9:AW1062)-SUM(BF$9:BF1061))</f>
        <v/>
      </c>
      <c r="BG1062" s="12">
        <f t="shared" si="630"/>
        <v>1054</v>
      </c>
    </row>
    <row r="1063" spans="1:59" ht="20.100000000000001" customHeight="1">
      <c r="A1063" s="13">
        <f t="shared" si="629"/>
        <v>1055</v>
      </c>
      <c r="B1063" s="153"/>
      <c r="C1063" s="33"/>
      <c r="D1063" s="33"/>
      <c r="E1063" s="154"/>
      <c r="F1063" s="155"/>
      <c r="G1063" s="156"/>
      <c r="H1063" s="19" t="str">
        <f t="shared" si="594"/>
        <v/>
      </c>
      <c r="I1063" s="157"/>
      <c r="J1063" s="19" t="str">
        <f t="shared" si="595"/>
        <v/>
      </c>
      <c r="K1063" s="33"/>
      <c r="L1063" s="34"/>
      <c r="M1063" s="34"/>
      <c r="N1063" s="19" t="str">
        <f t="shared" si="596"/>
        <v/>
      </c>
      <c r="O1063" s="157"/>
      <c r="P1063" s="19" t="str">
        <f t="shared" si="597"/>
        <v/>
      </c>
      <c r="Q1063" s="19" t="str">
        <f t="shared" si="598"/>
        <v/>
      </c>
      <c r="R1063" s="22"/>
      <c r="S1063" s="33"/>
      <c r="T1063" s="35" t="str">
        <f>IF(E1063="","",Instructions!$B$5)</f>
        <v/>
      </c>
      <c r="U1063" s="75" t="str">
        <f>IF(E1063="","",Instructions!$C$5)</f>
        <v/>
      </c>
      <c r="V1063" s="87" t="str">
        <f t="shared" si="599"/>
        <v/>
      </c>
      <c r="W1063" s="72" t="str">
        <f>IF(E1063="","",VLOOKUP(D1063,Supervisors!$B$9:$F$32,5,FALSE))</f>
        <v/>
      </c>
      <c r="X1063" s="72" t="str">
        <f>IF(E1063="","",VLOOKUP(D1063,Supervisors!$B$9:$G$32,6,FALSE))</f>
        <v/>
      </c>
      <c r="Y1063" s="20" t="str">
        <f t="shared" si="600"/>
        <v/>
      </c>
      <c r="Z1063" s="20" t="str">
        <f t="shared" si="601"/>
        <v/>
      </c>
      <c r="AA1063" s="20" t="str">
        <f t="shared" si="602"/>
        <v/>
      </c>
      <c r="AB1063" s="20" t="str">
        <f t="shared" si="603"/>
        <v/>
      </c>
      <c r="AC1063" s="20" t="str">
        <f t="shared" si="604"/>
        <v/>
      </c>
      <c r="AD1063" s="20" t="str">
        <f t="shared" si="605"/>
        <v/>
      </c>
      <c r="AE1063" s="20" t="str">
        <f>IF(E1063="","",SUM( INDEX( $H$9, 1) : H1063))</f>
        <v/>
      </c>
      <c r="AF1063" s="20" t="str">
        <f t="shared" si="606"/>
        <v/>
      </c>
      <c r="AG1063" s="20" t="str">
        <f>IF(E1063="","",SUM($AF$9:AF1063))</f>
        <v/>
      </c>
      <c r="AH1063" s="43" t="str">
        <f t="shared" si="607"/>
        <v/>
      </c>
      <c r="AI1063" s="20" t="str">
        <f t="shared" si="608"/>
        <v/>
      </c>
      <c r="AJ1063" s="20" t="str">
        <f t="shared" si="609"/>
        <v/>
      </c>
      <c r="AK1063" s="20" t="str">
        <f t="shared" si="610"/>
        <v/>
      </c>
      <c r="AL1063" s="20" t="str">
        <f>IF(E1063="","",SUM( INDEX($I$9, 1) : I1063))</f>
        <v/>
      </c>
      <c r="AM1063" s="20" t="str">
        <f t="shared" si="611"/>
        <v/>
      </c>
      <c r="AN1063" s="20" t="str">
        <f>IF(E1063="","",SUM( INDEX($AM$9, 1) : AM1063))</f>
        <v/>
      </c>
      <c r="AO1063" s="43" t="str">
        <f t="shared" si="612"/>
        <v/>
      </c>
      <c r="AP1063" s="43" t="str">
        <f t="shared" si="613"/>
        <v/>
      </c>
      <c r="AQ1063" s="35" t="str">
        <f t="shared" si="614"/>
        <v/>
      </c>
      <c r="AR1063" s="35" t="str">
        <f t="shared" si="615"/>
        <v/>
      </c>
      <c r="AS1063" s="35" t="str">
        <f t="shared" si="616"/>
        <v/>
      </c>
      <c r="AT1063" s="35" t="str">
        <f t="shared" si="617"/>
        <v/>
      </c>
      <c r="AU1063" s="35" t="str">
        <f t="shared" si="618"/>
        <v/>
      </c>
      <c r="AV1063" s="35" t="str">
        <f t="shared" si="619"/>
        <v/>
      </c>
      <c r="AW1063" s="58" t="str">
        <f t="shared" si="620"/>
        <v/>
      </c>
      <c r="AX1063" s="62" t="str">
        <f t="shared" si="621"/>
        <v/>
      </c>
      <c r="AY1063" s="62" t="str">
        <f t="shared" si="622"/>
        <v/>
      </c>
      <c r="AZ1063" s="62" t="str">
        <f t="shared" si="623"/>
        <v/>
      </c>
      <c r="BA1063" s="62" t="str">
        <f t="shared" si="624"/>
        <v/>
      </c>
      <c r="BB1063" s="62" t="str">
        <f t="shared" si="625"/>
        <v/>
      </c>
      <c r="BC1063" s="62" t="str">
        <f t="shared" si="626"/>
        <v/>
      </c>
      <c r="BD1063" s="69" t="str">
        <f t="shared" si="627"/>
        <v/>
      </c>
      <c r="BE1063" s="69" t="str">
        <f t="shared" si="628"/>
        <v/>
      </c>
      <c r="BF1063" s="69" t="str">
        <f>IF(Z1063=Z1064,"",SUM(AW$9:AW1063)-SUM(BF$9:BF1062))</f>
        <v/>
      </c>
      <c r="BG1063" s="12">
        <f t="shared" si="630"/>
        <v>1055</v>
      </c>
    </row>
    <row r="1064" spans="1:59" ht="20.100000000000001" customHeight="1">
      <c r="A1064" s="13">
        <f t="shared" si="629"/>
        <v>1056</v>
      </c>
      <c r="B1064" s="153"/>
      <c r="C1064" s="33"/>
      <c r="D1064" s="33"/>
      <c r="E1064" s="154"/>
      <c r="F1064" s="155"/>
      <c r="G1064" s="156"/>
      <c r="H1064" s="19" t="str">
        <f t="shared" si="594"/>
        <v/>
      </c>
      <c r="I1064" s="157"/>
      <c r="J1064" s="19" t="str">
        <f t="shared" si="595"/>
        <v/>
      </c>
      <c r="K1064" s="33"/>
      <c r="L1064" s="34"/>
      <c r="M1064" s="34"/>
      <c r="N1064" s="19" t="str">
        <f t="shared" si="596"/>
        <v/>
      </c>
      <c r="O1064" s="157"/>
      <c r="P1064" s="19" t="str">
        <f t="shared" si="597"/>
        <v/>
      </c>
      <c r="Q1064" s="19" t="str">
        <f t="shared" si="598"/>
        <v/>
      </c>
      <c r="R1064" s="22"/>
      <c r="S1064" s="33"/>
      <c r="T1064" s="35" t="str">
        <f>IF(E1064="","",Instructions!$B$5)</f>
        <v/>
      </c>
      <c r="U1064" s="75" t="str">
        <f>IF(E1064="","",Instructions!$C$5)</f>
        <v/>
      </c>
      <c r="V1064" s="87" t="str">
        <f t="shared" si="599"/>
        <v/>
      </c>
      <c r="W1064" s="72" t="str">
        <f>IF(E1064="","",VLOOKUP(D1064,Supervisors!$B$9:$F$32,5,FALSE))</f>
        <v/>
      </c>
      <c r="X1064" s="72" t="str">
        <f>IF(E1064="","",VLOOKUP(D1064,Supervisors!$B$9:$G$32,6,FALSE))</f>
        <v/>
      </c>
      <c r="Y1064" s="20" t="str">
        <f t="shared" si="600"/>
        <v/>
      </c>
      <c r="Z1064" s="20" t="str">
        <f t="shared" si="601"/>
        <v/>
      </c>
      <c r="AA1064" s="20" t="str">
        <f t="shared" si="602"/>
        <v/>
      </c>
      <c r="AB1064" s="20" t="str">
        <f t="shared" si="603"/>
        <v/>
      </c>
      <c r="AC1064" s="20" t="str">
        <f t="shared" si="604"/>
        <v/>
      </c>
      <c r="AD1064" s="20" t="str">
        <f t="shared" si="605"/>
        <v/>
      </c>
      <c r="AE1064" s="20" t="str">
        <f>IF(E1064="","",SUM( INDEX( $H$9, 1) : H1064))</f>
        <v/>
      </c>
      <c r="AF1064" s="20" t="str">
        <f t="shared" si="606"/>
        <v/>
      </c>
      <c r="AG1064" s="20" t="str">
        <f>IF(E1064="","",SUM($AF$9:AF1064))</f>
        <v/>
      </c>
      <c r="AH1064" s="43" t="str">
        <f t="shared" si="607"/>
        <v/>
      </c>
      <c r="AI1064" s="20" t="str">
        <f t="shared" si="608"/>
        <v/>
      </c>
      <c r="AJ1064" s="20" t="str">
        <f t="shared" si="609"/>
        <v/>
      </c>
      <c r="AK1064" s="20" t="str">
        <f t="shared" si="610"/>
        <v/>
      </c>
      <c r="AL1064" s="20" t="str">
        <f>IF(E1064="","",SUM( INDEX($I$9, 1) : I1064))</f>
        <v/>
      </c>
      <c r="AM1064" s="20" t="str">
        <f t="shared" si="611"/>
        <v/>
      </c>
      <c r="AN1064" s="20" t="str">
        <f>IF(E1064="","",SUM( INDEX($AM$9, 1) : AM1064))</f>
        <v/>
      </c>
      <c r="AO1064" s="43" t="str">
        <f t="shared" si="612"/>
        <v/>
      </c>
      <c r="AP1064" s="43" t="str">
        <f t="shared" si="613"/>
        <v/>
      </c>
      <c r="AQ1064" s="35" t="str">
        <f t="shared" si="614"/>
        <v/>
      </c>
      <c r="AR1064" s="35" t="str">
        <f t="shared" si="615"/>
        <v/>
      </c>
      <c r="AS1064" s="35" t="str">
        <f t="shared" si="616"/>
        <v/>
      </c>
      <c r="AT1064" s="35" t="str">
        <f t="shared" si="617"/>
        <v/>
      </c>
      <c r="AU1064" s="35" t="str">
        <f t="shared" si="618"/>
        <v/>
      </c>
      <c r="AV1064" s="35" t="str">
        <f t="shared" si="619"/>
        <v/>
      </c>
      <c r="AW1064" s="58" t="str">
        <f t="shared" si="620"/>
        <v/>
      </c>
      <c r="AX1064" s="62" t="str">
        <f t="shared" si="621"/>
        <v/>
      </c>
      <c r="AY1064" s="62" t="str">
        <f t="shared" si="622"/>
        <v/>
      </c>
      <c r="AZ1064" s="62" t="str">
        <f t="shared" si="623"/>
        <v/>
      </c>
      <c r="BA1064" s="62" t="str">
        <f t="shared" si="624"/>
        <v/>
      </c>
      <c r="BB1064" s="62" t="str">
        <f t="shared" si="625"/>
        <v/>
      </c>
      <c r="BC1064" s="62" t="str">
        <f t="shared" si="626"/>
        <v/>
      </c>
      <c r="BD1064" s="69" t="str">
        <f t="shared" si="627"/>
        <v/>
      </c>
      <c r="BE1064" s="69" t="str">
        <f t="shared" si="628"/>
        <v/>
      </c>
      <c r="BF1064" s="69" t="str">
        <f>IF(Z1064=Z1065,"",SUM(AW$9:AW1064)-SUM(BF$9:BF1063))</f>
        <v/>
      </c>
      <c r="BG1064" s="12">
        <f t="shared" si="630"/>
        <v>1056</v>
      </c>
    </row>
    <row r="1065" spans="1:59" ht="20.100000000000001" customHeight="1">
      <c r="A1065" s="13">
        <f t="shared" si="629"/>
        <v>1057</v>
      </c>
      <c r="B1065" s="153"/>
      <c r="C1065" s="33"/>
      <c r="D1065" s="33"/>
      <c r="E1065" s="154"/>
      <c r="F1065" s="155"/>
      <c r="G1065" s="156"/>
      <c r="H1065" s="19" t="str">
        <f t="shared" si="594"/>
        <v/>
      </c>
      <c r="I1065" s="157"/>
      <c r="J1065" s="19" t="str">
        <f t="shared" si="595"/>
        <v/>
      </c>
      <c r="K1065" s="33"/>
      <c r="L1065" s="34"/>
      <c r="M1065" s="34"/>
      <c r="N1065" s="19" t="str">
        <f t="shared" si="596"/>
        <v/>
      </c>
      <c r="O1065" s="157"/>
      <c r="P1065" s="19" t="str">
        <f t="shared" si="597"/>
        <v/>
      </c>
      <c r="Q1065" s="19" t="str">
        <f t="shared" si="598"/>
        <v/>
      </c>
      <c r="R1065" s="22"/>
      <c r="S1065" s="33"/>
      <c r="T1065" s="35" t="str">
        <f>IF(E1065="","",Instructions!$B$5)</f>
        <v/>
      </c>
      <c r="U1065" s="75" t="str">
        <f>IF(E1065="","",Instructions!$C$5)</f>
        <v/>
      </c>
      <c r="V1065" s="87" t="str">
        <f t="shared" si="599"/>
        <v/>
      </c>
      <c r="W1065" s="72" t="str">
        <f>IF(E1065="","",VLOOKUP(D1065,Supervisors!$B$9:$F$32,5,FALSE))</f>
        <v/>
      </c>
      <c r="X1065" s="72" t="str">
        <f>IF(E1065="","",VLOOKUP(D1065,Supervisors!$B$9:$G$32,6,FALSE))</f>
        <v/>
      </c>
      <c r="Y1065" s="20" t="str">
        <f t="shared" si="600"/>
        <v/>
      </c>
      <c r="Z1065" s="20" t="str">
        <f t="shared" si="601"/>
        <v/>
      </c>
      <c r="AA1065" s="20" t="str">
        <f t="shared" si="602"/>
        <v/>
      </c>
      <c r="AB1065" s="20" t="str">
        <f t="shared" si="603"/>
        <v/>
      </c>
      <c r="AC1065" s="20" t="str">
        <f t="shared" si="604"/>
        <v/>
      </c>
      <c r="AD1065" s="20" t="str">
        <f t="shared" si="605"/>
        <v/>
      </c>
      <c r="AE1065" s="20" t="str">
        <f>IF(E1065="","",SUM( INDEX( $H$9, 1) : H1065))</f>
        <v/>
      </c>
      <c r="AF1065" s="20" t="str">
        <f t="shared" si="606"/>
        <v/>
      </c>
      <c r="AG1065" s="20" t="str">
        <f>IF(E1065="","",SUM($AF$9:AF1065))</f>
        <v/>
      </c>
      <c r="AH1065" s="43" t="str">
        <f t="shared" si="607"/>
        <v/>
      </c>
      <c r="AI1065" s="20" t="str">
        <f t="shared" si="608"/>
        <v/>
      </c>
      <c r="AJ1065" s="20" t="str">
        <f t="shared" si="609"/>
        <v/>
      </c>
      <c r="AK1065" s="20" t="str">
        <f t="shared" si="610"/>
        <v/>
      </c>
      <c r="AL1065" s="20" t="str">
        <f>IF(E1065="","",SUM( INDEX($I$9, 1) : I1065))</f>
        <v/>
      </c>
      <c r="AM1065" s="20" t="str">
        <f t="shared" si="611"/>
        <v/>
      </c>
      <c r="AN1065" s="20" t="str">
        <f>IF(E1065="","",SUM( INDEX($AM$9, 1) : AM1065))</f>
        <v/>
      </c>
      <c r="AO1065" s="43" t="str">
        <f t="shared" si="612"/>
        <v/>
      </c>
      <c r="AP1065" s="43" t="str">
        <f t="shared" si="613"/>
        <v/>
      </c>
      <c r="AQ1065" s="35" t="str">
        <f t="shared" si="614"/>
        <v/>
      </c>
      <c r="AR1065" s="35" t="str">
        <f t="shared" si="615"/>
        <v/>
      </c>
      <c r="AS1065" s="35" t="str">
        <f t="shared" si="616"/>
        <v/>
      </c>
      <c r="AT1065" s="35" t="str">
        <f t="shared" si="617"/>
        <v/>
      </c>
      <c r="AU1065" s="35" t="str">
        <f t="shared" si="618"/>
        <v/>
      </c>
      <c r="AV1065" s="35" t="str">
        <f t="shared" si="619"/>
        <v/>
      </c>
      <c r="AW1065" s="58" t="str">
        <f t="shared" si="620"/>
        <v/>
      </c>
      <c r="AX1065" s="62" t="str">
        <f t="shared" si="621"/>
        <v/>
      </c>
      <c r="AY1065" s="62" t="str">
        <f t="shared" si="622"/>
        <v/>
      </c>
      <c r="AZ1065" s="62" t="str">
        <f t="shared" si="623"/>
        <v/>
      </c>
      <c r="BA1065" s="62" t="str">
        <f t="shared" si="624"/>
        <v/>
      </c>
      <c r="BB1065" s="62" t="str">
        <f t="shared" si="625"/>
        <v/>
      </c>
      <c r="BC1065" s="62" t="str">
        <f t="shared" si="626"/>
        <v/>
      </c>
      <c r="BD1065" s="69" t="str">
        <f t="shared" si="627"/>
        <v/>
      </c>
      <c r="BE1065" s="69" t="str">
        <f t="shared" si="628"/>
        <v/>
      </c>
      <c r="BF1065" s="69" t="str">
        <f>IF(Z1065=Z1066,"",SUM(AW$9:AW1065)-SUM(BF$9:BF1064))</f>
        <v/>
      </c>
      <c r="BG1065" s="12">
        <f t="shared" si="630"/>
        <v>1057</v>
      </c>
    </row>
    <row r="1066" spans="1:59" ht="20.100000000000001" customHeight="1">
      <c r="A1066" s="13">
        <f t="shared" si="629"/>
        <v>1058</v>
      </c>
      <c r="B1066" s="153"/>
      <c r="C1066" s="33"/>
      <c r="D1066" s="33"/>
      <c r="E1066" s="154"/>
      <c r="F1066" s="155"/>
      <c r="G1066" s="156"/>
      <c r="H1066" s="19" t="str">
        <f t="shared" si="594"/>
        <v/>
      </c>
      <c r="I1066" s="157"/>
      <c r="J1066" s="19" t="str">
        <f t="shared" si="595"/>
        <v/>
      </c>
      <c r="K1066" s="33"/>
      <c r="L1066" s="34"/>
      <c r="M1066" s="34"/>
      <c r="N1066" s="19" t="str">
        <f t="shared" si="596"/>
        <v/>
      </c>
      <c r="O1066" s="157"/>
      <c r="P1066" s="19" t="str">
        <f t="shared" si="597"/>
        <v/>
      </c>
      <c r="Q1066" s="19" t="str">
        <f t="shared" si="598"/>
        <v/>
      </c>
      <c r="R1066" s="22"/>
      <c r="S1066" s="33"/>
      <c r="T1066" s="35" t="str">
        <f>IF(E1066="","",Instructions!$B$5)</f>
        <v/>
      </c>
      <c r="U1066" s="75" t="str">
        <f>IF(E1066="","",Instructions!$C$5)</f>
        <v/>
      </c>
      <c r="V1066" s="87" t="str">
        <f t="shared" si="599"/>
        <v/>
      </c>
      <c r="W1066" s="72" t="str">
        <f>IF(E1066="","",VLOOKUP(D1066,Supervisors!$B$9:$F$32,5,FALSE))</f>
        <v/>
      </c>
      <c r="X1066" s="72" t="str">
        <f>IF(E1066="","",VLOOKUP(D1066,Supervisors!$B$9:$G$32,6,FALSE))</f>
        <v/>
      </c>
      <c r="Y1066" s="20" t="str">
        <f t="shared" si="600"/>
        <v/>
      </c>
      <c r="Z1066" s="20" t="str">
        <f t="shared" si="601"/>
        <v/>
      </c>
      <c r="AA1066" s="20" t="str">
        <f t="shared" si="602"/>
        <v/>
      </c>
      <c r="AB1066" s="20" t="str">
        <f t="shared" si="603"/>
        <v/>
      </c>
      <c r="AC1066" s="20" t="str">
        <f t="shared" si="604"/>
        <v/>
      </c>
      <c r="AD1066" s="20" t="str">
        <f t="shared" si="605"/>
        <v/>
      </c>
      <c r="AE1066" s="20" t="str">
        <f>IF(E1066="","",SUM( INDEX( $H$9, 1) : H1066))</f>
        <v/>
      </c>
      <c r="AF1066" s="20" t="str">
        <f t="shared" si="606"/>
        <v/>
      </c>
      <c r="AG1066" s="20" t="str">
        <f>IF(E1066="","",SUM($AF$9:AF1066))</f>
        <v/>
      </c>
      <c r="AH1066" s="43" t="str">
        <f t="shared" si="607"/>
        <v/>
      </c>
      <c r="AI1066" s="20" t="str">
        <f t="shared" si="608"/>
        <v/>
      </c>
      <c r="AJ1066" s="20" t="str">
        <f t="shared" si="609"/>
        <v/>
      </c>
      <c r="AK1066" s="20" t="str">
        <f t="shared" si="610"/>
        <v/>
      </c>
      <c r="AL1066" s="20" t="str">
        <f>IF(E1066="","",SUM( INDEX($I$9, 1) : I1066))</f>
        <v/>
      </c>
      <c r="AM1066" s="20" t="str">
        <f t="shared" si="611"/>
        <v/>
      </c>
      <c r="AN1066" s="20" t="str">
        <f>IF(E1066="","",SUM( INDEX($AM$9, 1) : AM1066))</f>
        <v/>
      </c>
      <c r="AO1066" s="43" t="str">
        <f t="shared" si="612"/>
        <v/>
      </c>
      <c r="AP1066" s="43" t="str">
        <f t="shared" si="613"/>
        <v/>
      </c>
      <c r="AQ1066" s="35" t="str">
        <f t="shared" si="614"/>
        <v/>
      </c>
      <c r="AR1066" s="35" t="str">
        <f t="shared" si="615"/>
        <v/>
      </c>
      <c r="AS1066" s="35" t="str">
        <f t="shared" si="616"/>
        <v/>
      </c>
      <c r="AT1066" s="35" t="str">
        <f t="shared" si="617"/>
        <v/>
      </c>
      <c r="AU1066" s="35" t="str">
        <f t="shared" si="618"/>
        <v/>
      </c>
      <c r="AV1066" s="35" t="str">
        <f t="shared" si="619"/>
        <v/>
      </c>
      <c r="AW1066" s="58" t="str">
        <f t="shared" si="620"/>
        <v/>
      </c>
      <c r="AX1066" s="62" t="str">
        <f t="shared" si="621"/>
        <v/>
      </c>
      <c r="AY1066" s="62" t="str">
        <f t="shared" si="622"/>
        <v/>
      </c>
      <c r="AZ1066" s="62" t="str">
        <f t="shared" si="623"/>
        <v/>
      </c>
      <c r="BA1066" s="62" t="str">
        <f t="shared" si="624"/>
        <v/>
      </c>
      <c r="BB1066" s="62" t="str">
        <f t="shared" si="625"/>
        <v/>
      </c>
      <c r="BC1066" s="62" t="str">
        <f t="shared" si="626"/>
        <v/>
      </c>
      <c r="BD1066" s="69" t="str">
        <f t="shared" si="627"/>
        <v/>
      </c>
      <c r="BE1066" s="69" t="str">
        <f t="shared" si="628"/>
        <v/>
      </c>
      <c r="BF1066" s="69" t="str">
        <f>IF(Z1066=Z1067,"",SUM(AW$9:AW1066)-SUM(BF$9:BF1065))</f>
        <v/>
      </c>
      <c r="BG1066" s="12">
        <f t="shared" si="630"/>
        <v>1058</v>
      </c>
    </row>
    <row r="1067" spans="1:59" ht="20.100000000000001" customHeight="1">
      <c r="A1067" s="13">
        <f t="shared" si="629"/>
        <v>1059</v>
      </c>
      <c r="B1067" s="153"/>
      <c r="C1067" s="33"/>
      <c r="D1067" s="33"/>
      <c r="E1067" s="154"/>
      <c r="F1067" s="155"/>
      <c r="G1067" s="156"/>
      <c r="H1067" s="19" t="str">
        <f t="shared" si="594"/>
        <v/>
      </c>
      <c r="I1067" s="157"/>
      <c r="J1067" s="19" t="str">
        <f t="shared" si="595"/>
        <v/>
      </c>
      <c r="K1067" s="33"/>
      <c r="L1067" s="34"/>
      <c r="M1067" s="34"/>
      <c r="N1067" s="19" t="str">
        <f t="shared" si="596"/>
        <v/>
      </c>
      <c r="O1067" s="157"/>
      <c r="P1067" s="19" t="str">
        <f t="shared" si="597"/>
        <v/>
      </c>
      <c r="Q1067" s="19" t="str">
        <f t="shared" si="598"/>
        <v/>
      </c>
      <c r="R1067" s="22"/>
      <c r="S1067" s="33"/>
      <c r="T1067" s="35" t="str">
        <f>IF(E1067="","",Instructions!$B$5)</f>
        <v/>
      </c>
      <c r="U1067" s="75" t="str">
        <f>IF(E1067="","",Instructions!$C$5)</f>
        <v/>
      </c>
      <c r="V1067" s="87" t="str">
        <f t="shared" si="599"/>
        <v/>
      </c>
      <c r="W1067" s="72" t="str">
        <f>IF(E1067="","",VLOOKUP(D1067,Supervisors!$B$9:$F$32,5,FALSE))</f>
        <v/>
      </c>
      <c r="X1067" s="72" t="str">
        <f>IF(E1067="","",VLOOKUP(D1067,Supervisors!$B$9:$G$32,6,FALSE))</f>
        <v/>
      </c>
      <c r="Y1067" s="20" t="str">
        <f t="shared" si="600"/>
        <v/>
      </c>
      <c r="Z1067" s="20" t="str">
        <f t="shared" si="601"/>
        <v/>
      </c>
      <c r="AA1067" s="20" t="str">
        <f t="shared" si="602"/>
        <v/>
      </c>
      <c r="AB1067" s="20" t="str">
        <f t="shared" si="603"/>
        <v/>
      </c>
      <c r="AC1067" s="20" t="str">
        <f t="shared" si="604"/>
        <v/>
      </c>
      <c r="AD1067" s="20" t="str">
        <f t="shared" si="605"/>
        <v/>
      </c>
      <c r="AE1067" s="20" t="str">
        <f>IF(E1067="","",SUM( INDEX( $H$9, 1) : H1067))</f>
        <v/>
      </c>
      <c r="AF1067" s="20" t="str">
        <f t="shared" si="606"/>
        <v/>
      </c>
      <c r="AG1067" s="20" t="str">
        <f>IF(E1067="","",SUM($AF$9:AF1067))</f>
        <v/>
      </c>
      <c r="AH1067" s="43" t="str">
        <f t="shared" si="607"/>
        <v/>
      </c>
      <c r="AI1067" s="20" t="str">
        <f t="shared" si="608"/>
        <v/>
      </c>
      <c r="AJ1067" s="20" t="str">
        <f t="shared" si="609"/>
        <v/>
      </c>
      <c r="AK1067" s="20" t="str">
        <f t="shared" si="610"/>
        <v/>
      </c>
      <c r="AL1067" s="20" t="str">
        <f>IF(E1067="","",SUM( INDEX($I$9, 1) : I1067))</f>
        <v/>
      </c>
      <c r="AM1067" s="20" t="str">
        <f t="shared" si="611"/>
        <v/>
      </c>
      <c r="AN1067" s="20" t="str">
        <f>IF(E1067="","",SUM( INDEX($AM$9, 1) : AM1067))</f>
        <v/>
      </c>
      <c r="AO1067" s="43" t="str">
        <f t="shared" si="612"/>
        <v/>
      </c>
      <c r="AP1067" s="43" t="str">
        <f t="shared" si="613"/>
        <v/>
      </c>
      <c r="AQ1067" s="35" t="str">
        <f t="shared" si="614"/>
        <v/>
      </c>
      <c r="AR1067" s="35" t="str">
        <f t="shared" si="615"/>
        <v/>
      </c>
      <c r="AS1067" s="35" t="str">
        <f t="shared" si="616"/>
        <v/>
      </c>
      <c r="AT1067" s="35" t="str">
        <f t="shared" si="617"/>
        <v/>
      </c>
      <c r="AU1067" s="35" t="str">
        <f t="shared" si="618"/>
        <v/>
      </c>
      <c r="AV1067" s="35" t="str">
        <f t="shared" si="619"/>
        <v/>
      </c>
      <c r="AW1067" s="58" t="str">
        <f t="shared" si="620"/>
        <v/>
      </c>
      <c r="AX1067" s="62" t="str">
        <f t="shared" si="621"/>
        <v/>
      </c>
      <c r="AY1067" s="62" t="str">
        <f t="shared" si="622"/>
        <v/>
      </c>
      <c r="AZ1067" s="62" t="str">
        <f t="shared" si="623"/>
        <v/>
      </c>
      <c r="BA1067" s="62" t="str">
        <f t="shared" si="624"/>
        <v/>
      </c>
      <c r="BB1067" s="62" t="str">
        <f t="shared" si="625"/>
        <v/>
      </c>
      <c r="BC1067" s="62" t="str">
        <f t="shared" si="626"/>
        <v/>
      </c>
      <c r="BD1067" s="69" t="str">
        <f t="shared" si="627"/>
        <v/>
      </c>
      <c r="BE1067" s="69" t="str">
        <f t="shared" si="628"/>
        <v/>
      </c>
      <c r="BF1067" s="69" t="str">
        <f>IF(Z1067=Z1068,"",SUM(AW$9:AW1067)-SUM(BF$9:BF1066))</f>
        <v/>
      </c>
      <c r="BG1067" s="12">
        <f t="shared" si="630"/>
        <v>1059</v>
      </c>
    </row>
    <row r="1068" spans="1:59" ht="20.100000000000001" customHeight="1">
      <c r="A1068" s="13">
        <f t="shared" si="629"/>
        <v>1060</v>
      </c>
      <c r="B1068" s="153"/>
      <c r="C1068" s="33"/>
      <c r="D1068" s="33"/>
      <c r="E1068" s="154"/>
      <c r="F1068" s="155"/>
      <c r="G1068" s="156"/>
      <c r="H1068" s="19" t="str">
        <f t="shared" si="594"/>
        <v/>
      </c>
      <c r="I1068" s="157"/>
      <c r="J1068" s="19" t="str">
        <f t="shared" si="595"/>
        <v/>
      </c>
      <c r="K1068" s="33"/>
      <c r="L1068" s="34"/>
      <c r="M1068" s="34"/>
      <c r="N1068" s="19" t="str">
        <f t="shared" si="596"/>
        <v/>
      </c>
      <c r="O1068" s="157"/>
      <c r="P1068" s="19" t="str">
        <f t="shared" si="597"/>
        <v/>
      </c>
      <c r="Q1068" s="19" t="str">
        <f t="shared" si="598"/>
        <v/>
      </c>
      <c r="R1068" s="22"/>
      <c r="S1068" s="33"/>
      <c r="T1068" s="35" t="str">
        <f>IF(E1068="","",Instructions!$B$5)</f>
        <v/>
      </c>
      <c r="U1068" s="75" t="str">
        <f>IF(E1068="","",Instructions!$C$5)</f>
        <v/>
      </c>
      <c r="V1068" s="87" t="str">
        <f t="shared" si="599"/>
        <v/>
      </c>
      <c r="W1068" s="72" t="str">
        <f>IF(E1068="","",VLOOKUP(D1068,Supervisors!$B$9:$F$32,5,FALSE))</f>
        <v/>
      </c>
      <c r="X1068" s="72" t="str">
        <f>IF(E1068="","",VLOOKUP(D1068,Supervisors!$B$9:$G$32,6,FALSE))</f>
        <v/>
      </c>
      <c r="Y1068" s="20" t="str">
        <f t="shared" si="600"/>
        <v/>
      </c>
      <c r="Z1068" s="20" t="str">
        <f t="shared" si="601"/>
        <v/>
      </c>
      <c r="AA1068" s="20" t="str">
        <f t="shared" si="602"/>
        <v/>
      </c>
      <c r="AB1068" s="20" t="str">
        <f t="shared" si="603"/>
        <v/>
      </c>
      <c r="AC1068" s="20" t="str">
        <f t="shared" si="604"/>
        <v/>
      </c>
      <c r="AD1068" s="20" t="str">
        <f t="shared" si="605"/>
        <v/>
      </c>
      <c r="AE1068" s="20" t="str">
        <f>IF(E1068="","",SUM( INDEX( $H$9, 1) : H1068))</f>
        <v/>
      </c>
      <c r="AF1068" s="20" t="str">
        <f t="shared" si="606"/>
        <v/>
      </c>
      <c r="AG1068" s="20" t="str">
        <f>IF(E1068="","",SUM($AF$9:AF1068))</f>
        <v/>
      </c>
      <c r="AH1068" s="43" t="str">
        <f t="shared" si="607"/>
        <v/>
      </c>
      <c r="AI1068" s="20" t="str">
        <f t="shared" si="608"/>
        <v/>
      </c>
      <c r="AJ1068" s="20" t="str">
        <f t="shared" si="609"/>
        <v/>
      </c>
      <c r="AK1068" s="20" t="str">
        <f t="shared" si="610"/>
        <v/>
      </c>
      <c r="AL1068" s="20" t="str">
        <f>IF(E1068="","",SUM( INDEX($I$9, 1) : I1068))</f>
        <v/>
      </c>
      <c r="AM1068" s="20" t="str">
        <f t="shared" si="611"/>
        <v/>
      </c>
      <c r="AN1068" s="20" t="str">
        <f>IF(E1068="","",SUM( INDEX($AM$9, 1) : AM1068))</f>
        <v/>
      </c>
      <c r="AO1068" s="43" t="str">
        <f t="shared" si="612"/>
        <v/>
      </c>
      <c r="AP1068" s="43" t="str">
        <f t="shared" si="613"/>
        <v/>
      </c>
      <c r="AQ1068" s="35" t="str">
        <f t="shared" si="614"/>
        <v/>
      </c>
      <c r="AR1068" s="35" t="str">
        <f t="shared" si="615"/>
        <v/>
      </c>
      <c r="AS1068" s="35" t="str">
        <f t="shared" si="616"/>
        <v/>
      </c>
      <c r="AT1068" s="35" t="str">
        <f t="shared" si="617"/>
        <v/>
      </c>
      <c r="AU1068" s="35" t="str">
        <f t="shared" si="618"/>
        <v/>
      </c>
      <c r="AV1068" s="35" t="str">
        <f t="shared" si="619"/>
        <v/>
      </c>
      <c r="AW1068" s="58" t="str">
        <f t="shared" si="620"/>
        <v/>
      </c>
      <c r="AX1068" s="62" t="str">
        <f t="shared" si="621"/>
        <v/>
      </c>
      <c r="AY1068" s="62" t="str">
        <f t="shared" si="622"/>
        <v/>
      </c>
      <c r="AZ1068" s="62" t="str">
        <f t="shared" si="623"/>
        <v/>
      </c>
      <c r="BA1068" s="62" t="str">
        <f t="shared" si="624"/>
        <v/>
      </c>
      <c r="BB1068" s="62" t="str">
        <f t="shared" si="625"/>
        <v/>
      </c>
      <c r="BC1068" s="62" t="str">
        <f t="shared" si="626"/>
        <v/>
      </c>
      <c r="BD1068" s="69" t="str">
        <f t="shared" si="627"/>
        <v/>
      </c>
      <c r="BE1068" s="69" t="str">
        <f t="shared" si="628"/>
        <v/>
      </c>
      <c r="BF1068" s="69" t="str">
        <f>IF(Z1068=Z1069,"",SUM(AW$9:AW1068)-SUM(BF$9:BF1067))</f>
        <v/>
      </c>
      <c r="BG1068" s="12">
        <f t="shared" si="630"/>
        <v>1060</v>
      </c>
    </row>
    <row r="1069" spans="1:59" ht="20.100000000000001" customHeight="1">
      <c r="A1069" s="13">
        <f t="shared" si="629"/>
        <v>1061</v>
      </c>
      <c r="B1069" s="153"/>
      <c r="C1069" s="33"/>
      <c r="D1069" s="33"/>
      <c r="E1069" s="154"/>
      <c r="F1069" s="155"/>
      <c r="G1069" s="156"/>
      <c r="H1069" s="19" t="str">
        <f t="shared" si="594"/>
        <v/>
      </c>
      <c r="I1069" s="157"/>
      <c r="J1069" s="19" t="str">
        <f t="shared" si="595"/>
        <v/>
      </c>
      <c r="K1069" s="33"/>
      <c r="L1069" s="34"/>
      <c r="M1069" s="34"/>
      <c r="N1069" s="19" t="str">
        <f t="shared" si="596"/>
        <v/>
      </c>
      <c r="O1069" s="157"/>
      <c r="P1069" s="19" t="str">
        <f t="shared" si="597"/>
        <v/>
      </c>
      <c r="Q1069" s="19" t="str">
        <f t="shared" si="598"/>
        <v/>
      </c>
      <c r="R1069" s="22"/>
      <c r="S1069" s="33"/>
      <c r="T1069" s="35" t="str">
        <f>IF(E1069="","",Instructions!$B$5)</f>
        <v/>
      </c>
      <c r="U1069" s="75" t="str">
        <f>IF(E1069="","",Instructions!$C$5)</f>
        <v/>
      </c>
      <c r="V1069" s="87" t="str">
        <f t="shared" si="599"/>
        <v/>
      </c>
      <c r="W1069" s="72" t="str">
        <f>IF(E1069="","",VLOOKUP(D1069,Supervisors!$B$9:$F$32,5,FALSE))</f>
        <v/>
      </c>
      <c r="X1069" s="72" t="str">
        <f>IF(E1069="","",VLOOKUP(D1069,Supervisors!$B$9:$G$32,6,FALSE))</f>
        <v/>
      </c>
      <c r="Y1069" s="20" t="str">
        <f t="shared" si="600"/>
        <v/>
      </c>
      <c r="Z1069" s="20" t="str">
        <f t="shared" si="601"/>
        <v/>
      </c>
      <c r="AA1069" s="20" t="str">
        <f t="shared" si="602"/>
        <v/>
      </c>
      <c r="AB1069" s="20" t="str">
        <f t="shared" si="603"/>
        <v/>
      </c>
      <c r="AC1069" s="20" t="str">
        <f t="shared" si="604"/>
        <v/>
      </c>
      <c r="AD1069" s="20" t="str">
        <f t="shared" si="605"/>
        <v/>
      </c>
      <c r="AE1069" s="20" t="str">
        <f>IF(E1069="","",SUM( INDEX( $H$9, 1) : H1069))</f>
        <v/>
      </c>
      <c r="AF1069" s="20" t="str">
        <f t="shared" si="606"/>
        <v/>
      </c>
      <c r="AG1069" s="20" t="str">
        <f>IF(E1069="","",SUM($AF$9:AF1069))</f>
        <v/>
      </c>
      <c r="AH1069" s="43" t="str">
        <f t="shared" si="607"/>
        <v/>
      </c>
      <c r="AI1069" s="20" t="str">
        <f t="shared" si="608"/>
        <v/>
      </c>
      <c r="AJ1069" s="20" t="str">
        <f t="shared" si="609"/>
        <v/>
      </c>
      <c r="AK1069" s="20" t="str">
        <f t="shared" si="610"/>
        <v/>
      </c>
      <c r="AL1069" s="20" t="str">
        <f>IF(E1069="","",SUM( INDEX($I$9, 1) : I1069))</f>
        <v/>
      </c>
      <c r="AM1069" s="20" t="str">
        <f t="shared" si="611"/>
        <v/>
      </c>
      <c r="AN1069" s="20" t="str">
        <f>IF(E1069="","",SUM( INDEX($AM$9, 1) : AM1069))</f>
        <v/>
      </c>
      <c r="AO1069" s="43" t="str">
        <f t="shared" si="612"/>
        <v/>
      </c>
      <c r="AP1069" s="43" t="str">
        <f t="shared" si="613"/>
        <v/>
      </c>
      <c r="AQ1069" s="35" t="str">
        <f t="shared" si="614"/>
        <v/>
      </c>
      <c r="AR1069" s="35" t="str">
        <f t="shared" si="615"/>
        <v/>
      </c>
      <c r="AS1069" s="35" t="str">
        <f t="shared" si="616"/>
        <v/>
      </c>
      <c r="AT1069" s="35" t="str">
        <f t="shared" si="617"/>
        <v/>
      </c>
      <c r="AU1069" s="35" t="str">
        <f t="shared" si="618"/>
        <v/>
      </c>
      <c r="AV1069" s="35" t="str">
        <f t="shared" si="619"/>
        <v/>
      </c>
      <c r="AW1069" s="58" t="str">
        <f t="shared" si="620"/>
        <v/>
      </c>
      <c r="AX1069" s="62" t="str">
        <f t="shared" si="621"/>
        <v/>
      </c>
      <c r="AY1069" s="62" t="str">
        <f t="shared" si="622"/>
        <v/>
      </c>
      <c r="AZ1069" s="62" t="str">
        <f t="shared" si="623"/>
        <v/>
      </c>
      <c r="BA1069" s="62" t="str">
        <f t="shared" si="624"/>
        <v/>
      </c>
      <c r="BB1069" s="62" t="str">
        <f t="shared" si="625"/>
        <v/>
      </c>
      <c r="BC1069" s="62" t="str">
        <f t="shared" si="626"/>
        <v/>
      </c>
      <c r="BD1069" s="69" t="str">
        <f t="shared" si="627"/>
        <v/>
      </c>
      <c r="BE1069" s="69" t="str">
        <f t="shared" si="628"/>
        <v/>
      </c>
      <c r="BF1069" s="69" t="str">
        <f>IF(Z1069=Z1070,"",SUM(AW$9:AW1069)-SUM(BF$9:BF1068))</f>
        <v/>
      </c>
      <c r="BG1069" s="12">
        <f t="shared" si="630"/>
        <v>1061</v>
      </c>
    </row>
    <row r="1070" spans="1:59" ht="20.100000000000001" customHeight="1">
      <c r="A1070" s="13">
        <f t="shared" si="629"/>
        <v>1062</v>
      </c>
      <c r="B1070" s="153"/>
      <c r="C1070" s="33"/>
      <c r="D1070" s="33"/>
      <c r="E1070" s="154"/>
      <c r="F1070" s="155"/>
      <c r="G1070" s="156"/>
      <c r="H1070" s="19" t="str">
        <f t="shared" si="594"/>
        <v/>
      </c>
      <c r="I1070" s="157"/>
      <c r="J1070" s="19" t="str">
        <f t="shared" si="595"/>
        <v/>
      </c>
      <c r="K1070" s="33"/>
      <c r="L1070" s="34"/>
      <c r="M1070" s="34"/>
      <c r="N1070" s="19" t="str">
        <f t="shared" si="596"/>
        <v/>
      </c>
      <c r="O1070" s="157"/>
      <c r="P1070" s="19" t="str">
        <f t="shared" si="597"/>
        <v/>
      </c>
      <c r="Q1070" s="19" t="str">
        <f t="shared" si="598"/>
        <v/>
      </c>
      <c r="R1070" s="22"/>
      <c r="S1070" s="33"/>
      <c r="T1070" s="35" t="str">
        <f>IF(E1070="","",Instructions!$B$5)</f>
        <v/>
      </c>
      <c r="U1070" s="75" t="str">
        <f>IF(E1070="","",Instructions!$C$5)</f>
        <v/>
      </c>
      <c r="V1070" s="87" t="str">
        <f t="shared" si="599"/>
        <v/>
      </c>
      <c r="W1070" s="72" t="str">
        <f>IF(E1070="","",VLOOKUP(D1070,Supervisors!$B$9:$F$32,5,FALSE))</f>
        <v/>
      </c>
      <c r="X1070" s="72" t="str">
        <f>IF(E1070="","",VLOOKUP(D1070,Supervisors!$B$9:$G$32,6,FALSE))</f>
        <v/>
      </c>
      <c r="Y1070" s="20" t="str">
        <f t="shared" si="600"/>
        <v/>
      </c>
      <c r="Z1070" s="20" t="str">
        <f t="shared" si="601"/>
        <v/>
      </c>
      <c r="AA1070" s="20" t="str">
        <f t="shared" si="602"/>
        <v/>
      </c>
      <c r="AB1070" s="20" t="str">
        <f t="shared" si="603"/>
        <v/>
      </c>
      <c r="AC1070" s="20" t="str">
        <f t="shared" si="604"/>
        <v/>
      </c>
      <c r="AD1070" s="20" t="str">
        <f t="shared" si="605"/>
        <v/>
      </c>
      <c r="AE1070" s="20" t="str">
        <f>IF(E1070="","",SUM( INDEX( $H$9, 1) : H1070))</f>
        <v/>
      </c>
      <c r="AF1070" s="20" t="str">
        <f t="shared" si="606"/>
        <v/>
      </c>
      <c r="AG1070" s="20" t="str">
        <f>IF(E1070="","",SUM($AF$9:AF1070))</f>
        <v/>
      </c>
      <c r="AH1070" s="43" t="str">
        <f t="shared" si="607"/>
        <v/>
      </c>
      <c r="AI1070" s="20" t="str">
        <f t="shared" si="608"/>
        <v/>
      </c>
      <c r="AJ1070" s="20" t="str">
        <f t="shared" si="609"/>
        <v/>
      </c>
      <c r="AK1070" s="20" t="str">
        <f t="shared" si="610"/>
        <v/>
      </c>
      <c r="AL1070" s="20" t="str">
        <f>IF(E1070="","",SUM( INDEX($I$9, 1) : I1070))</f>
        <v/>
      </c>
      <c r="AM1070" s="20" t="str">
        <f t="shared" si="611"/>
        <v/>
      </c>
      <c r="AN1070" s="20" t="str">
        <f>IF(E1070="","",SUM( INDEX($AM$9, 1) : AM1070))</f>
        <v/>
      </c>
      <c r="AO1070" s="43" t="str">
        <f t="shared" si="612"/>
        <v/>
      </c>
      <c r="AP1070" s="43" t="str">
        <f t="shared" si="613"/>
        <v/>
      </c>
      <c r="AQ1070" s="35" t="str">
        <f t="shared" si="614"/>
        <v/>
      </c>
      <c r="AR1070" s="35" t="str">
        <f t="shared" si="615"/>
        <v/>
      </c>
      <c r="AS1070" s="35" t="str">
        <f t="shared" si="616"/>
        <v/>
      </c>
      <c r="AT1070" s="35" t="str">
        <f t="shared" si="617"/>
        <v/>
      </c>
      <c r="AU1070" s="35" t="str">
        <f t="shared" si="618"/>
        <v/>
      </c>
      <c r="AV1070" s="35" t="str">
        <f t="shared" si="619"/>
        <v/>
      </c>
      <c r="AW1070" s="58" t="str">
        <f t="shared" si="620"/>
        <v/>
      </c>
      <c r="AX1070" s="62" t="str">
        <f t="shared" si="621"/>
        <v/>
      </c>
      <c r="AY1070" s="62" t="str">
        <f t="shared" si="622"/>
        <v/>
      </c>
      <c r="AZ1070" s="62" t="str">
        <f t="shared" si="623"/>
        <v/>
      </c>
      <c r="BA1070" s="62" t="str">
        <f t="shared" si="624"/>
        <v/>
      </c>
      <c r="BB1070" s="62" t="str">
        <f t="shared" si="625"/>
        <v/>
      </c>
      <c r="BC1070" s="62" t="str">
        <f t="shared" si="626"/>
        <v/>
      </c>
      <c r="BD1070" s="69" t="str">
        <f t="shared" si="627"/>
        <v/>
      </c>
      <c r="BE1070" s="69" t="str">
        <f t="shared" si="628"/>
        <v/>
      </c>
      <c r="BF1070" s="69" t="str">
        <f>IF(Z1070=Z1071,"",SUM(AW$9:AW1070)-SUM(BF$9:BF1069))</f>
        <v/>
      </c>
      <c r="BG1070" s="12">
        <f t="shared" si="630"/>
        <v>1062</v>
      </c>
    </row>
    <row r="1071" spans="1:59" ht="20.100000000000001" customHeight="1">
      <c r="A1071" s="13">
        <f t="shared" si="629"/>
        <v>1063</v>
      </c>
      <c r="B1071" s="153"/>
      <c r="C1071" s="33"/>
      <c r="D1071" s="33"/>
      <c r="E1071" s="154"/>
      <c r="F1071" s="155"/>
      <c r="G1071" s="156"/>
      <c r="H1071" s="19" t="str">
        <f t="shared" si="594"/>
        <v/>
      </c>
      <c r="I1071" s="157"/>
      <c r="J1071" s="19" t="str">
        <f t="shared" si="595"/>
        <v/>
      </c>
      <c r="K1071" s="33"/>
      <c r="L1071" s="34"/>
      <c r="M1071" s="34"/>
      <c r="N1071" s="19" t="str">
        <f t="shared" si="596"/>
        <v/>
      </c>
      <c r="O1071" s="157"/>
      <c r="P1071" s="19" t="str">
        <f t="shared" si="597"/>
        <v/>
      </c>
      <c r="Q1071" s="19" t="str">
        <f t="shared" si="598"/>
        <v/>
      </c>
      <c r="R1071" s="22"/>
      <c r="S1071" s="33"/>
      <c r="T1071" s="35" t="str">
        <f>IF(E1071="","",Instructions!$B$5)</f>
        <v/>
      </c>
      <c r="U1071" s="75" t="str">
        <f>IF(E1071="","",Instructions!$C$5)</f>
        <v/>
      </c>
      <c r="V1071" s="87" t="str">
        <f t="shared" si="599"/>
        <v/>
      </c>
      <c r="W1071" s="72" t="str">
        <f>IF(E1071="","",VLOOKUP(D1071,Supervisors!$B$9:$F$32,5,FALSE))</f>
        <v/>
      </c>
      <c r="X1071" s="72" t="str">
        <f>IF(E1071="","",VLOOKUP(D1071,Supervisors!$B$9:$G$32,6,FALSE))</f>
        <v/>
      </c>
      <c r="Y1071" s="20" t="str">
        <f t="shared" si="600"/>
        <v/>
      </c>
      <c r="Z1071" s="20" t="str">
        <f t="shared" si="601"/>
        <v/>
      </c>
      <c r="AA1071" s="20" t="str">
        <f t="shared" si="602"/>
        <v/>
      </c>
      <c r="AB1071" s="20" t="str">
        <f t="shared" si="603"/>
        <v/>
      </c>
      <c r="AC1071" s="20" t="str">
        <f t="shared" si="604"/>
        <v/>
      </c>
      <c r="AD1071" s="20" t="str">
        <f t="shared" si="605"/>
        <v/>
      </c>
      <c r="AE1071" s="20" t="str">
        <f>IF(E1071="","",SUM( INDEX( $H$9, 1) : H1071))</f>
        <v/>
      </c>
      <c r="AF1071" s="20" t="str">
        <f t="shared" si="606"/>
        <v/>
      </c>
      <c r="AG1071" s="20" t="str">
        <f>IF(E1071="","",SUM($AF$9:AF1071))</f>
        <v/>
      </c>
      <c r="AH1071" s="43" t="str">
        <f t="shared" si="607"/>
        <v/>
      </c>
      <c r="AI1071" s="20" t="str">
        <f t="shared" si="608"/>
        <v/>
      </c>
      <c r="AJ1071" s="20" t="str">
        <f t="shared" si="609"/>
        <v/>
      </c>
      <c r="AK1071" s="20" t="str">
        <f t="shared" si="610"/>
        <v/>
      </c>
      <c r="AL1071" s="20" t="str">
        <f>IF(E1071="","",SUM( INDEX($I$9, 1) : I1071))</f>
        <v/>
      </c>
      <c r="AM1071" s="20" t="str">
        <f t="shared" si="611"/>
        <v/>
      </c>
      <c r="AN1071" s="20" t="str">
        <f>IF(E1071="","",SUM( INDEX($AM$9, 1) : AM1071))</f>
        <v/>
      </c>
      <c r="AO1071" s="43" t="str">
        <f t="shared" si="612"/>
        <v/>
      </c>
      <c r="AP1071" s="43" t="str">
        <f t="shared" si="613"/>
        <v/>
      </c>
      <c r="AQ1071" s="35" t="str">
        <f t="shared" si="614"/>
        <v/>
      </c>
      <c r="AR1071" s="35" t="str">
        <f t="shared" si="615"/>
        <v/>
      </c>
      <c r="AS1071" s="35" t="str">
        <f t="shared" si="616"/>
        <v/>
      </c>
      <c r="AT1071" s="35" t="str">
        <f t="shared" si="617"/>
        <v/>
      </c>
      <c r="AU1071" s="35" t="str">
        <f t="shared" si="618"/>
        <v/>
      </c>
      <c r="AV1071" s="35" t="str">
        <f t="shared" si="619"/>
        <v/>
      </c>
      <c r="AW1071" s="58" t="str">
        <f t="shared" si="620"/>
        <v/>
      </c>
      <c r="AX1071" s="62" t="str">
        <f t="shared" si="621"/>
        <v/>
      </c>
      <c r="AY1071" s="62" t="str">
        <f t="shared" si="622"/>
        <v/>
      </c>
      <c r="AZ1071" s="62" t="str">
        <f t="shared" si="623"/>
        <v/>
      </c>
      <c r="BA1071" s="62" t="str">
        <f t="shared" si="624"/>
        <v/>
      </c>
      <c r="BB1071" s="62" t="str">
        <f t="shared" si="625"/>
        <v/>
      </c>
      <c r="BC1071" s="62" t="str">
        <f t="shared" si="626"/>
        <v/>
      </c>
      <c r="BD1071" s="69" t="str">
        <f t="shared" si="627"/>
        <v/>
      </c>
      <c r="BE1071" s="69" t="str">
        <f t="shared" si="628"/>
        <v/>
      </c>
      <c r="BF1071" s="69" t="str">
        <f>IF(Z1071=Z1072,"",SUM(AW$9:AW1071)-SUM(BF$9:BF1070))</f>
        <v/>
      </c>
      <c r="BG1071" s="12">
        <f t="shared" si="630"/>
        <v>1063</v>
      </c>
    </row>
    <row r="1072" spans="1:59" ht="20.100000000000001" customHeight="1">
      <c r="A1072" s="13">
        <f t="shared" si="629"/>
        <v>1064</v>
      </c>
      <c r="B1072" s="153"/>
      <c r="C1072" s="33"/>
      <c r="D1072" s="33"/>
      <c r="E1072" s="154"/>
      <c r="F1072" s="155"/>
      <c r="G1072" s="156"/>
      <c r="H1072" s="19" t="str">
        <f t="shared" si="594"/>
        <v/>
      </c>
      <c r="I1072" s="157"/>
      <c r="J1072" s="19" t="str">
        <f t="shared" si="595"/>
        <v/>
      </c>
      <c r="K1072" s="33"/>
      <c r="L1072" s="34"/>
      <c r="M1072" s="34"/>
      <c r="N1072" s="19" t="str">
        <f t="shared" si="596"/>
        <v/>
      </c>
      <c r="O1072" s="157"/>
      <c r="P1072" s="19" t="str">
        <f t="shared" si="597"/>
        <v/>
      </c>
      <c r="Q1072" s="19" t="str">
        <f t="shared" si="598"/>
        <v/>
      </c>
      <c r="R1072" s="22"/>
      <c r="S1072" s="33"/>
      <c r="T1072" s="35" t="str">
        <f>IF(E1072="","",Instructions!$B$5)</f>
        <v/>
      </c>
      <c r="U1072" s="75" t="str">
        <f>IF(E1072="","",Instructions!$C$5)</f>
        <v/>
      </c>
      <c r="V1072" s="87" t="str">
        <f t="shared" si="599"/>
        <v/>
      </c>
      <c r="W1072" s="72" t="str">
        <f>IF(E1072="","",VLOOKUP(D1072,Supervisors!$B$9:$F$32,5,FALSE))</f>
        <v/>
      </c>
      <c r="X1072" s="72" t="str">
        <f>IF(E1072="","",VLOOKUP(D1072,Supervisors!$B$9:$G$32,6,FALSE))</f>
        <v/>
      </c>
      <c r="Y1072" s="20" t="str">
        <f t="shared" si="600"/>
        <v/>
      </c>
      <c r="Z1072" s="20" t="str">
        <f t="shared" si="601"/>
        <v/>
      </c>
      <c r="AA1072" s="20" t="str">
        <f t="shared" si="602"/>
        <v/>
      </c>
      <c r="AB1072" s="20" t="str">
        <f t="shared" si="603"/>
        <v/>
      </c>
      <c r="AC1072" s="20" t="str">
        <f t="shared" si="604"/>
        <v/>
      </c>
      <c r="AD1072" s="20" t="str">
        <f t="shared" si="605"/>
        <v/>
      </c>
      <c r="AE1072" s="20" t="str">
        <f>IF(E1072="","",SUM( INDEX( $H$9, 1) : H1072))</f>
        <v/>
      </c>
      <c r="AF1072" s="20" t="str">
        <f t="shared" si="606"/>
        <v/>
      </c>
      <c r="AG1072" s="20" t="str">
        <f>IF(E1072="","",SUM($AF$9:AF1072))</f>
        <v/>
      </c>
      <c r="AH1072" s="43" t="str">
        <f t="shared" si="607"/>
        <v/>
      </c>
      <c r="AI1072" s="20" t="str">
        <f t="shared" si="608"/>
        <v/>
      </c>
      <c r="AJ1072" s="20" t="str">
        <f t="shared" si="609"/>
        <v/>
      </c>
      <c r="AK1072" s="20" t="str">
        <f t="shared" si="610"/>
        <v/>
      </c>
      <c r="AL1072" s="20" t="str">
        <f>IF(E1072="","",SUM( INDEX($I$9, 1) : I1072))</f>
        <v/>
      </c>
      <c r="AM1072" s="20" t="str">
        <f t="shared" si="611"/>
        <v/>
      </c>
      <c r="AN1072" s="20" t="str">
        <f>IF(E1072="","",SUM( INDEX($AM$9, 1) : AM1072))</f>
        <v/>
      </c>
      <c r="AO1072" s="43" t="str">
        <f t="shared" si="612"/>
        <v/>
      </c>
      <c r="AP1072" s="43" t="str">
        <f t="shared" si="613"/>
        <v/>
      </c>
      <c r="AQ1072" s="35" t="str">
        <f t="shared" si="614"/>
        <v/>
      </c>
      <c r="AR1072" s="35" t="str">
        <f t="shared" si="615"/>
        <v/>
      </c>
      <c r="AS1072" s="35" t="str">
        <f t="shared" si="616"/>
        <v/>
      </c>
      <c r="AT1072" s="35" t="str">
        <f t="shared" si="617"/>
        <v/>
      </c>
      <c r="AU1072" s="35" t="str">
        <f t="shared" si="618"/>
        <v/>
      </c>
      <c r="AV1072" s="35" t="str">
        <f t="shared" si="619"/>
        <v/>
      </c>
      <c r="AW1072" s="58" t="str">
        <f t="shared" si="620"/>
        <v/>
      </c>
      <c r="AX1072" s="62" t="str">
        <f t="shared" si="621"/>
        <v/>
      </c>
      <c r="AY1072" s="62" t="str">
        <f t="shared" si="622"/>
        <v/>
      </c>
      <c r="AZ1072" s="62" t="str">
        <f t="shared" si="623"/>
        <v/>
      </c>
      <c r="BA1072" s="62" t="str">
        <f t="shared" si="624"/>
        <v/>
      </c>
      <c r="BB1072" s="62" t="str">
        <f t="shared" si="625"/>
        <v/>
      </c>
      <c r="BC1072" s="62" t="str">
        <f t="shared" si="626"/>
        <v/>
      </c>
      <c r="BD1072" s="69" t="str">
        <f t="shared" si="627"/>
        <v/>
      </c>
      <c r="BE1072" s="69" t="str">
        <f t="shared" si="628"/>
        <v/>
      </c>
      <c r="BF1072" s="69" t="str">
        <f>IF(Z1072=Z1073,"",SUM(AW$9:AW1072)-SUM(BF$9:BF1071))</f>
        <v/>
      </c>
      <c r="BG1072" s="12">
        <f t="shared" si="630"/>
        <v>1064</v>
      </c>
    </row>
    <row r="1073" spans="1:59" ht="20.100000000000001" customHeight="1">
      <c r="A1073" s="13">
        <f t="shared" si="629"/>
        <v>1065</v>
      </c>
      <c r="B1073" s="153"/>
      <c r="C1073" s="33"/>
      <c r="D1073" s="33"/>
      <c r="E1073" s="154"/>
      <c r="F1073" s="155"/>
      <c r="G1073" s="156"/>
      <c r="H1073" s="19" t="str">
        <f t="shared" si="594"/>
        <v/>
      </c>
      <c r="I1073" s="157"/>
      <c r="J1073" s="19" t="str">
        <f t="shared" si="595"/>
        <v/>
      </c>
      <c r="K1073" s="33"/>
      <c r="L1073" s="34"/>
      <c r="M1073" s="34"/>
      <c r="N1073" s="19" t="str">
        <f t="shared" si="596"/>
        <v/>
      </c>
      <c r="O1073" s="157"/>
      <c r="P1073" s="19" t="str">
        <f t="shared" si="597"/>
        <v/>
      </c>
      <c r="Q1073" s="19" t="str">
        <f t="shared" si="598"/>
        <v/>
      </c>
      <c r="R1073" s="22"/>
      <c r="S1073" s="33"/>
      <c r="T1073" s="35" t="str">
        <f>IF(E1073="","",Instructions!$B$5)</f>
        <v/>
      </c>
      <c r="U1073" s="75" t="str">
        <f>IF(E1073="","",Instructions!$C$5)</f>
        <v/>
      </c>
      <c r="V1073" s="87" t="str">
        <f t="shared" si="599"/>
        <v/>
      </c>
      <c r="W1073" s="72" t="str">
        <f>IF(E1073="","",VLOOKUP(D1073,Supervisors!$B$9:$F$32,5,FALSE))</f>
        <v/>
      </c>
      <c r="X1073" s="72" t="str">
        <f>IF(E1073="","",VLOOKUP(D1073,Supervisors!$B$9:$G$32,6,FALSE))</f>
        <v/>
      </c>
      <c r="Y1073" s="20" t="str">
        <f t="shared" si="600"/>
        <v/>
      </c>
      <c r="Z1073" s="20" t="str">
        <f t="shared" si="601"/>
        <v/>
      </c>
      <c r="AA1073" s="20" t="str">
        <f t="shared" si="602"/>
        <v/>
      </c>
      <c r="AB1073" s="20" t="str">
        <f t="shared" si="603"/>
        <v/>
      </c>
      <c r="AC1073" s="20" t="str">
        <f t="shared" si="604"/>
        <v/>
      </c>
      <c r="AD1073" s="20" t="str">
        <f t="shared" si="605"/>
        <v/>
      </c>
      <c r="AE1073" s="20" t="str">
        <f>IF(E1073="","",SUM( INDEX( $H$9, 1) : H1073))</f>
        <v/>
      </c>
      <c r="AF1073" s="20" t="str">
        <f t="shared" si="606"/>
        <v/>
      </c>
      <c r="AG1073" s="20" t="str">
        <f>IF(E1073="","",SUM($AF$9:AF1073))</f>
        <v/>
      </c>
      <c r="AH1073" s="43" t="str">
        <f t="shared" si="607"/>
        <v/>
      </c>
      <c r="AI1073" s="20" t="str">
        <f t="shared" si="608"/>
        <v/>
      </c>
      <c r="AJ1073" s="20" t="str">
        <f t="shared" si="609"/>
        <v/>
      </c>
      <c r="AK1073" s="20" t="str">
        <f t="shared" si="610"/>
        <v/>
      </c>
      <c r="AL1073" s="20" t="str">
        <f>IF(E1073="","",SUM( INDEX($I$9, 1) : I1073))</f>
        <v/>
      </c>
      <c r="AM1073" s="20" t="str">
        <f t="shared" si="611"/>
        <v/>
      </c>
      <c r="AN1073" s="20" t="str">
        <f>IF(E1073="","",SUM( INDEX($AM$9, 1) : AM1073))</f>
        <v/>
      </c>
      <c r="AO1073" s="43" t="str">
        <f t="shared" si="612"/>
        <v/>
      </c>
      <c r="AP1073" s="43" t="str">
        <f t="shared" si="613"/>
        <v/>
      </c>
      <c r="AQ1073" s="35" t="str">
        <f t="shared" si="614"/>
        <v/>
      </c>
      <c r="AR1073" s="35" t="str">
        <f t="shared" si="615"/>
        <v/>
      </c>
      <c r="AS1073" s="35" t="str">
        <f t="shared" si="616"/>
        <v/>
      </c>
      <c r="AT1073" s="35" t="str">
        <f t="shared" si="617"/>
        <v/>
      </c>
      <c r="AU1073" s="35" t="str">
        <f t="shared" si="618"/>
        <v/>
      </c>
      <c r="AV1073" s="35" t="str">
        <f t="shared" si="619"/>
        <v/>
      </c>
      <c r="AW1073" s="58" t="str">
        <f t="shared" si="620"/>
        <v/>
      </c>
      <c r="AX1073" s="62" t="str">
        <f t="shared" si="621"/>
        <v/>
      </c>
      <c r="AY1073" s="62" t="str">
        <f t="shared" si="622"/>
        <v/>
      </c>
      <c r="AZ1073" s="62" t="str">
        <f t="shared" si="623"/>
        <v/>
      </c>
      <c r="BA1073" s="62" t="str">
        <f t="shared" si="624"/>
        <v/>
      </c>
      <c r="BB1073" s="62" t="str">
        <f t="shared" si="625"/>
        <v/>
      </c>
      <c r="BC1073" s="62" t="str">
        <f t="shared" si="626"/>
        <v/>
      </c>
      <c r="BD1073" s="69" t="str">
        <f t="shared" si="627"/>
        <v/>
      </c>
      <c r="BE1073" s="69" t="str">
        <f t="shared" si="628"/>
        <v/>
      </c>
      <c r="BF1073" s="69" t="str">
        <f>IF(Z1073=Z1074,"",SUM(AW$9:AW1073)-SUM(BF$9:BF1072))</f>
        <v/>
      </c>
      <c r="BG1073" s="12">
        <f t="shared" si="630"/>
        <v>1065</v>
      </c>
    </row>
    <row r="1074" spans="1:59" ht="20.100000000000001" customHeight="1">
      <c r="A1074" s="13">
        <f t="shared" si="629"/>
        <v>1066</v>
      </c>
      <c r="B1074" s="153"/>
      <c r="C1074" s="33"/>
      <c r="D1074" s="33"/>
      <c r="E1074" s="154"/>
      <c r="F1074" s="155"/>
      <c r="G1074" s="156"/>
      <c r="H1074" s="19" t="str">
        <f t="shared" si="594"/>
        <v/>
      </c>
      <c r="I1074" s="157"/>
      <c r="J1074" s="19" t="str">
        <f t="shared" si="595"/>
        <v/>
      </c>
      <c r="K1074" s="33"/>
      <c r="L1074" s="34"/>
      <c r="M1074" s="34"/>
      <c r="N1074" s="19" t="str">
        <f t="shared" si="596"/>
        <v/>
      </c>
      <c r="O1074" s="157"/>
      <c r="P1074" s="19" t="str">
        <f t="shared" si="597"/>
        <v/>
      </c>
      <c r="Q1074" s="19" t="str">
        <f t="shared" si="598"/>
        <v/>
      </c>
      <c r="R1074" s="22"/>
      <c r="S1074" s="33"/>
      <c r="T1074" s="35" t="str">
        <f>IF(E1074="","",Instructions!$B$5)</f>
        <v/>
      </c>
      <c r="U1074" s="75" t="str">
        <f>IF(E1074="","",Instructions!$C$5)</f>
        <v/>
      </c>
      <c r="V1074" s="87" t="str">
        <f t="shared" si="599"/>
        <v/>
      </c>
      <c r="W1074" s="72" t="str">
        <f>IF(E1074="","",VLOOKUP(D1074,Supervisors!$B$9:$F$32,5,FALSE))</f>
        <v/>
      </c>
      <c r="X1074" s="72" t="str">
        <f>IF(E1074="","",VLOOKUP(D1074,Supervisors!$B$9:$G$32,6,FALSE))</f>
        <v/>
      </c>
      <c r="Y1074" s="20" t="str">
        <f t="shared" si="600"/>
        <v/>
      </c>
      <c r="Z1074" s="20" t="str">
        <f t="shared" si="601"/>
        <v/>
      </c>
      <c r="AA1074" s="20" t="str">
        <f t="shared" si="602"/>
        <v/>
      </c>
      <c r="AB1074" s="20" t="str">
        <f t="shared" si="603"/>
        <v/>
      </c>
      <c r="AC1074" s="20" t="str">
        <f t="shared" si="604"/>
        <v/>
      </c>
      <c r="AD1074" s="20" t="str">
        <f t="shared" si="605"/>
        <v/>
      </c>
      <c r="AE1074" s="20" t="str">
        <f>IF(E1074="","",SUM( INDEX( $H$9, 1) : H1074))</f>
        <v/>
      </c>
      <c r="AF1074" s="20" t="str">
        <f t="shared" si="606"/>
        <v/>
      </c>
      <c r="AG1074" s="20" t="str">
        <f>IF(E1074="","",SUM($AF$9:AF1074))</f>
        <v/>
      </c>
      <c r="AH1074" s="43" t="str">
        <f t="shared" si="607"/>
        <v/>
      </c>
      <c r="AI1074" s="20" t="str">
        <f t="shared" si="608"/>
        <v/>
      </c>
      <c r="AJ1074" s="20" t="str">
        <f t="shared" si="609"/>
        <v/>
      </c>
      <c r="AK1074" s="20" t="str">
        <f t="shared" si="610"/>
        <v/>
      </c>
      <c r="AL1074" s="20" t="str">
        <f>IF(E1074="","",SUM( INDEX($I$9, 1) : I1074))</f>
        <v/>
      </c>
      <c r="AM1074" s="20" t="str">
        <f t="shared" si="611"/>
        <v/>
      </c>
      <c r="AN1074" s="20" t="str">
        <f>IF(E1074="","",SUM( INDEX($AM$9, 1) : AM1074))</f>
        <v/>
      </c>
      <c r="AO1074" s="43" t="str">
        <f t="shared" si="612"/>
        <v/>
      </c>
      <c r="AP1074" s="43" t="str">
        <f t="shared" si="613"/>
        <v/>
      </c>
      <c r="AQ1074" s="35" t="str">
        <f t="shared" si="614"/>
        <v/>
      </c>
      <c r="AR1074" s="35" t="str">
        <f t="shared" si="615"/>
        <v/>
      </c>
      <c r="AS1074" s="35" t="str">
        <f t="shared" si="616"/>
        <v/>
      </c>
      <c r="AT1074" s="35" t="str">
        <f t="shared" si="617"/>
        <v/>
      </c>
      <c r="AU1074" s="35" t="str">
        <f t="shared" si="618"/>
        <v/>
      </c>
      <c r="AV1074" s="35" t="str">
        <f t="shared" si="619"/>
        <v/>
      </c>
      <c r="AW1074" s="58" t="str">
        <f t="shared" si="620"/>
        <v/>
      </c>
      <c r="AX1074" s="62" t="str">
        <f t="shared" si="621"/>
        <v/>
      </c>
      <c r="AY1074" s="62" t="str">
        <f t="shared" si="622"/>
        <v/>
      </c>
      <c r="AZ1074" s="62" t="str">
        <f t="shared" si="623"/>
        <v/>
      </c>
      <c r="BA1074" s="62" t="str">
        <f t="shared" si="624"/>
        <v/>
      </c>
      <c r="BB1074" s="62" t="str">
        <f t="shared" si="625"/>
        <v/>
      </c>
      <c r="BC1074" s="62" t="str">
        <f t="shared" si="626"/>
        <v/>
      </c>
      <c r="BD1074" s="69" t="str">
        <f t="shared" si="627"/>
        <v/>
      </c>
      <c r="BE1074" s="69" t="str">
        <f t="shared" si="628"/>
        <v/>
      </c>
      <c r="BF1074" s="69" t="str">
        <f>IF(Z1074=Z1075,"",SUM(AW$9:AW1074)-SUM(BF$9:BF1073))</f>
        <v/>
      </c>
      <c r="BG1074" s="12">
        <f t="shared" si="630"/>
        <v>1066</v>
      </c>
    </row>
    <row r="1075" spans="1:59" ht="20.100000000000001" customHeight="1">
      <c r="A1075" s="13">
        <f t="shared" si="629"/>
        <v>1067</v>
      </c>
      <c r="B1075" s="153"/>
      <c r="C1075" s="33"/>
      <c r="D1075" s="33"/>
      <c r="E1075" s="154"/>
      <c r="F1075" s="155"/>
      <c r="G1075" s="156"/>
      <c r="H1075" s="19" t="str">
        <f t="shared" si="594"/>
        <v/>
      </c>
      <c r="I1075" s="157"/>
      <c r="J1075" s="19" t="str">
        <f t="shared" si="595"/>
        <v/>
      </c>
      <c r="K1075" s="33"/>
      <c r="L1075" s="34"/>
      <c r="M1075" s="34"/>
      <c r="N1075" s="19" t="str">
        <f t="shared" si="596"/>
        <v/>
      </c>
      <c r="O1075" s="157"/>
      <c r="P1075" s="19" t="str">
        <f t="shared" si="597"/>
        <v/>
      </c>
      <c r="Q1075" s="19" t="str">
        <f t="shared" si="598"/>
        <v/>
      </c>
      <c r="R1075" s="22"/>
      <c r="S1075" s="33"/>
      <c r="T1075" s="35" t="str">
        <f>IF(E1075="","",Instructions!$B$5)</f>
        <v/>
      </c>
      <c r="U1075" s="75" t="str">
        <f>IF(E1075="","",Instructions!$C$5)</f>
        <v/>
      </c>
      <c r="V1075" s="87" t="str">
        <f t="shared" si="599"/>
        <v/>
      </c>
      <c r="W1075" s="72" t="str">
        <f>IF(E1075="","",VLOOKUP(D1075,Supervisors!$B$9:$F$32,5,FALSE))</f>
        <v/>
      </c>
      <c r="X1075" s="72" t="str">
        <f>IF(E1075="","",VLOOKUP(D1075,Supervisors!$B$9:$G$32,6,FALSE))</f>
        <v/>
      </c>
      <c r="Y1075" s="20" t="str">
        <f t="shared" si="600"/>
        <v/>
      </c>
      <c r="Z1075" s="20" t="str">
        <f t="shared" si="601"/>
        <v/>
      </c>
      <c r="AA1075" s="20" t="str">
        <f t="shared" si="602"/>
        <v/>
      </c>
      <c r="AB1075" s="20" t="str">
        <f t="shared" si="603"/>
        <v/>
      </c>
      <c r="AC1075" s="20" t="str">
        <f t="shared" si="604"/>
        <v/>
      </c>
      <c r="AD1075" s="20" t="str">
        <f t="shared" si="605"/>
        <v/>
      </c>
      <c r="AE1075" s="20" t="str">
        <f>IF(E1075="","",SUM( INDEX( $H$9, 1) : H1075))</f>
        <v/>
      </c>
      <c r="AF1075" s="20" t="str">
        <f t="shared" si="606"/>
        <v/>
      </c>
      <c r="AG1075" s="20" t="str">
        <f>IF(E1075="","",SUM($AF$9:AF1075))</f>
        <v/>
      </c>
      <c r="AH1075" s="43" t="str">
        <f t="shared" si="607"/>
        <v/>
      </c>
      <c r="AI1075" s="20" t="str">
        <f t="shared" si="608"/>
        <v/>
      </c>
      <c r="AJ1075" s="20" t="str">
        <f t="shared" si="609"/>
        <v/>
      </c>
      <c r="AK1075" s="20" t="str">
        <f t="shared" si="610"/>
        <v/>
      </c>
      <c r="AL1075" s="20" t="str">
        <f>IF(E1075="","",SUM( INDEX($I$9, 1) : I1075))</f>
        <v/>
      </c>
      <c r="AM1075" s="20" t="str">
        <f t="shared" si="611"/>
        <v/>
      </c>
      <c r="AN1075" s="20" t="str">
        <f>IF(E1075="","",SUM( INDEX($AM$9, 1) : AM1075))</f>
        <v/>
      </c>
      <c r="AO1075" s="43" t="str">
        <f t="shared" si="612"/>
        <v/>
      </c>
      <c r="AP1075" s="43" t="str">
        <f t="shared" si="613"/>
        <v/>
      </c>
      <c r="AQ1075" s="35" t="str">
        <f t="shared" si="614"/>
        <v/>
      </c>
      <c r="AR1075" s="35" t="str">
        <f t="shared" si="615"/>
        <v/>
      </c>
      <c r="AS1075" s="35" t="str">
        <f t="shared" si="616"/>
        <v/>
      </c>
      <c r="AT1075" s="35" t="str">
        <f t="shared" si="617"/>
        <v/>
      </c>
      <c r="AU1075" s="35" t="str">
        <f t="shared" si="618"/>
        <v/>
      </c>
      <c r="AV1075" s="35" t="str">
        <f t="shared" si="619"/>
        <v/>
      </c>
      <c r="AW1075" s="58" t="str">
        <f t="shared" si="620"/>
        <v/>
      </c>
      <c r="AX1075" s="62" t="str">
        <f t="shared" si="621"/>
        <v/>
      </c>
      <c r="AY1075" s="62" t="str">
        <f t="shared" si="622"/>
        <v/>
      </c>
      <c r="AZ1075" s="62" t="str">
        <f t="shared" si="623"/>
        <v/>
      </c>
      <c r="BA1075" s="62" t="str">
        <f t="shared" si="624"/>
        <v/>
      </c>
      <c r="BB1075" s="62" t="str">
        <f t="shared" si="625"/>
        <v/>
      </c>
      <c r="BC1075" s="62" t="str">
        <f t="shared" si="626"/>
        <v/>
      </c>
      <c r="BD1075" s="69" t="str">
        <f t="shared" si="627"/>
        <v/>
      </c>
      <c r="BE1075" s="69" t="str">
        <f t="shared" si="628"/>
        <v/>
      </c>
      <c r="BF1075" s="69" t="str">
        <f>IF(Z1075=Z1076,"",SUM(AW$9:AW1075)-SUM(BF$9:BF1074))</f>
        <v/>
      </c>
      <c r="BG1075" s="12">
        <f t="shared" si="630"/>
        <v>1067</v>
      </c>
    </row>
    <row r="1076" spans="1:59" ht="20.100000000000001" customHeight="1">
      <c r="A1076" s="13">
        <f t="shared" si="629"/>
        <v>1068</v>
      </c>
      <c r="B1076" s="153"/>
      <c r="C1076" s="33"/>
      <c r="D1076" s="33"/>
      <c r="E1076" s="154"/>
      <c r="F1076" s="155"/>
      <c r="G1076" s="156"/>
      <c r="H1076" s="19" t="str">
        <f t="shared" si="594"/>
        <v/>
      </c>
      <c r="I1076" s="157"/>
      <c r="J1076" s="19" t="str">
        <f t="shared" si="595"/>
        <v/>
      </c>
      <c r="K1076" s="33"/>
      <c r="L1076" s="34"/>
      <c r="M1076" s="34"/>
      <c r="N1076" s="19" t="str">
        <f t="shared" si="596"/>
        <v/>
      </c>
      <c r="O1076" s="157"/>
      <c r="P1076" s="19" t="str">
        <f t="shared" si="597"/>
        <v/>
      </c>
      <c r="Q1076" s="19" t="str">
        <f t="shared" si="598"/>
        <v/>
      </c>
      <c r="R1076" s="22"/>
      <c r="S1076" s="33"/>
      <c r="T1076" s="35" t="str">
        <f>IF(E1076="","",Instructions!$B$5)</f>
        <v/>
      </c>
      <c r="U1076" s="75" t="str">
        <f>IF(E1076="","",Instructions!$C$5)</f>
        <v/>
      </c>
      <c r="V1076" s="87" t="str">
        <f t="shared" si="599"/>
        <v/>
      </c>
      <c r="W1076" s="72" t="str">
        <f>IF(E1076="","",VLOOKUP(D1076,Supervisors!$B$9:$F$32,5,FALSE))</f>
        <v/>
      </c>
      <c r="X1076" s="72" t="str">
        <f>IF(E1076="","",VLOOKUP(D1076,Supervisors!$B$9:$G$32,6,FALSE))</f>
        <v/>
      </c>
      <c r="Y1076" s="20" t="str">
        <f t="shared" si="600"/>
        <v/>
      </c>
      <c r="Z1076" s="20" t="str">
        <f t="shared" si="601"/>
        <v/>
      </c>
      <c r="AA1076" s="20" t="str">
        <f t="shared" si="602"/>
        <v/>
      </c>
      <c r="AB1076" s="20" t="str">
        <f t="shared" si="603"/>
        <v/>
      </c>
      <c r="AC1076" s="20" t="str">
        <f t="shared" si="604"/>
        <v/>
      </c>
      <c r="AD1076" s="20" t="str">
        <f t="shared" si="605"/>
        <v/>
      </c>
      <c r="AE1076" s="20" t="str">
        <f>IF(E1076="","",SUM( INDEX( $H$9, 1) : H1076))</f>
        <v/>
      </c>
      <c r="AF1076" s="20" t="str">
        <f t="shared" si="606"/>
        <v/>
      </c>
      <c r="AG1076" s="20" t="str">
        <f>IF(E1076="","",SUM($AF$9:AF1076))</f>
        <v/>
      </c>
      <c r="AH1076" s="43" t="str">
        <f t="shared" si="607"/>
        <v/>
      </c>
      <c r="AI1076" s="20" t="str">
        <f t="shared" si="608"/>
        <v/>
      </c>
      <c r="AJ1076" s="20" t="str">
        <f t="shared" si="609"/>
        <v/>
      </c>
      <c r="AK1076" s="20" t="str">
        <f t="shared" si="610"/>
        <v/>
      </c>
      <c r="AL1076" s="20" t="str">
        <f>IF(E1076="","",SUM( INDEX($I$9, 1) : I1076))</f>
        <v/>
      </c>
      <c r="AM1076" s="20" t="str">
        <f t="shared" si="611"/>
        <v/>
      </c>
      <c r="AN1076" s="20" t="str">
        <f>IF(E1076="","",SUM( INDEX($AM$9, 1) : AM1076))</f>
        <v/>
      </c>
      <c r="AO1076" s="43" t="str">
        <f t="shared" si="612"/>
        <v/>
      </c>
      <c r="AP1076" s="43" t="str">
        <f t="shared" si="613"/>
        <v/>
      </c>
      <c r="AQ1076" s="35" t="str">
        <f t="shared" si="614"/>
        <v/>
      </c>
      <c r="AR1076" s="35" t="str">
        <f t="shared" si="615"/>
        <v/>
      </c>
      <c r="AS1076" s="35" t="str">
        <f t="shared" si="616"/>
        <v/>
      </c>
      <c r="AT1076" s="35" t="str">
        <f t="shared" si="617"/>
        <v/>
      </c>
      <c r="AU1076" s="35" t="str">
        <f t="shared" si="618"/>
        <v/>
      </c>
      <c r="AV1076" s="35" t="str">
        <f t="shared" si="619"/>
        <v/>
      </c>
      <c r="AW1076" s="58" t="str">
        <f t="shared" si="620"/>
        <v/>
      </c>
      <c r="AX1076" s="62" t="str">
        <f t="shared" si="621"/>
        <v/>
      </c>
      <c r="AY1076" s="62" t="str">
        <f t="shared" si="622"/>
        <v/>
      </c>
      <c r="AZ1076" s="62" t="str">
        <f t="shared" si="623"/>
        <v/>
      </c>
      <c r="BA1076" s="62" t="str">
        <f t="shared" si="624"/>
        <v/>
      </c>
      <c r="BB1076" s="62" t="str">
        <f t="shared" si="625"/>
        <v/>
      </c>
      <c r="BC1076" s="62" t="str">
        <f t="shared" si="626"/>
        <v/>
      </c>
      <c r="BD1076" s="69" t="str">
        <f t="shared" si="627"/>
        <v/>
      </c>
      <c r="BE1076" s="69" t="str">
        <f t="shared" si="628"/>
        <v/>
      </c>
      <c r="BF1076" s="69" t="str">
        <f>IF(Z1076=Z1077,"",SUM(AW$9:AW1076)-SUM(BF$9:BF1075))</f>
        <v/>
      </c>
      <c r="BG1076" s="12">
        <f t="shared" si="630"/>
        <v>1068</v>
      </c>
    </row>
    <row r="1077" spans="1:59" ht="20.100000000000001" customHeight="1">
      <c r="A1077" s="13">
        <f t="shared" si="629"/>
        <v>1069</v>
      </c>
      <c r="B1077" s="153"/>
      <c r="C1077" s="33"/>
      <c r="D1077" s="33"/>
      <c r="E1077" s="154"/>
      <c r="F1077" s="155"/>
      <c r="G1077" s="156"/>
      <c r="H1077" s="19" t="str">
        <f t="shared" si="594"/>
        <v/>
      </c>
      <c r="I1077" s="157"/>
      <c r="J1077" s="19" t="str">
        <f t="shared" si="595"/>
        <v/>
      </c>
      <c r="K1077" s="33"/>
      <c r="L1077" s="34"/>
      <c r="M1077" s="34"/>
      <c r="N1077" s="19" t="str">
        <f t="shared" si="596"/>
        <v/>
      </c>
      <c r="O1077" s="157"/>
      <c r="P1077" s="19" t="str">
        <f t="shared" si="597"/>
        <v/>
      </c>
      <c r="Q1077" s="19" t="str">
        <f t="shared" si="598"/>
        <v/>
      </c>
      <c r="R1077" s="22"/>
      <c r="S1077" s="33"/>
      <c r="T1077" s="35" t="str">
        <f>IF(E1077="","",Instructions!$B$5)</f>
        <v/>
      </c>
      <c r="U1077" s="75" t="str">
        <f>IF(E1077="","",Instructions!$C$5)</f>
        <v/>
      </c>
      <c r="V1077" s="87" t="str">
        <f t="shared" si="599"/>
        <v/>
      </c>
      <c r="W1077" s="72" t="str">
        <f>IF(E1077="","",VLOOKUP(D1077,Supervisors!$B$9:$F$32,5,FALSE))</f>
        <v/>
      </c>
      <c r="X1077" s="72" t="str">
        <f>IF(E1077="","",VLOOKUP(D1077,Supervisors!$B$9:$G$32,6,FALSE))</f>
        <v/>
      </c>
      <c r="Y1077" s="20" t="str">
        <f t="shared" si="600"/>
        <v/>
      </c>
      <c r="Z1077" s="20" t="str">
        <f t="shared" si="601"/>
        <v/>
      </c>
      <c r="AA1077" s="20" t="str">
        <f t="shared" si="602"/>
        <v/>
      </c>
      <c r="AB1077" s="20" t="str">
        <f t="shared" si="603"/>
        <v/>
      </c>
      <c r="AC1077" s="20" t="str">
        <f t="shared" si="604"/>
        <v/>
      </c>
      <c r="AD1077" s="20" t="str">
        <f t="shared" si="605"/>
        <v/>
      </c>
      <c r="AE1077" s="20" t="str">
        <f>IF(E1077="","",SUM( INDEX( $H$9, 1) : H1077))</f>
        <v/>
      </c>
      <c r="AF1077" s="20" t="str">
        <f t="shared" si="606"/>
        <v/>
      </c>
      <c r="AG1077" s="20" t="str">
        <f>IF(E1077="","",SUM($AF$9:AF1077))</f>
        <v/>
      </c>
      <c r="AH1077" s="43" t="str">
        <f t="shared" si="607"/>
        <v/>
      </c>
      <c r="AI1077" s="20" t="str">
        <f t="shared" si="608"/>
        <v/>
      </c>
      <c r="AJ1077" s="20" t="str">
        <f t="shared" si="609"/>
        <v/>
      </c>
      <c r="AK1077" s="20" t="str">
        <f t="shared" si="610"/>
        <v/>
      </c>
      <c r="AL1077" s="20" t="str">
        <f>IF(E1077="","",SUM( INDEX($I$9, 1) : I1077))</f>
        <v/>
      </c>
      <c r="AM1077" s="20" t="str">
        <f t="shared" si="611"/>
        <v/>
      </c>
      <c r="AN1077" s="20" t="str">
        <f>IF(E1077="","",SUM( INDEX($AM$9, 1) : AM1077))</f>
        <v/>
      </c>
      <c r="AO1077" s="43" t="str">
        <f t="shared" si="612"/>
        <v/>
      </c>
      <c r="AP1077" s="43" t="str">
        <f t="shared" si="613"/>
        <v/>
      </c>
      <c r="AQ1077" s="35" t="str">
        <f t="shared" si="614"/>
        <v/>
      </c>
      <c r="AR1077" s="35" t="str">
        <f t="shared" si="615"/>
        <v/>
      </c>
      <c r="AS1077" s="35" t="str">
        <f t="shared" si="616"/>
        <v/>
      </c>
      <c r="AT1077" s="35" t="str">
        <f t="shared" si="617"/>
        <v/>
      </c>
      <c r="AU1077" s="35" t="str">
        <f t="shared" si="618"/>
        <v/>
      </c>
      <c r="AV1077" s="35" t="str">
        <f t="shared" si="619"/>
        <v/>
      </c>
      <c r="AW1077" s="58" t="str">
        <f t="shared" si="620"/>
        <v/>
      </c>
      <c r="AX1077" s="62" t="str">
        <f t="shared" si="621"/>
        <v/>
      </c>
      <c r="AY1077" s="62" t="str">
        <f t="shared" si="622"/>
        <v/>
      </c>
      <c r="AZ1077" s="62" t="str">
        <f t="shared" si="623"/>
        <v/>
      </c>
      <c r="BA1077" s="62" t="str">
        <f t="shared" si="624"/>
        <v/>
      </c>
      <c r="BB1077" s="62" t="str">
        <f t="shared" si="625"/>
        <v/>
      </c>
      <c r="BC1077" s="62" t="str">
        <f t="shared" si="626"/>
        <v/>
      </c>
      <c r="BD1077" s="69" t="str">
        <f t="shared" si="627"/>
        <v/>
      </c>
      <c r="BE1077" s="69" t="str">
        <f t="shared" si="628"/>
        <v/>
      </c>
      <c r="BF1077" s="69" t="str">
        <f>IF(Z1077=Z1078,"",SUM(AW$9:AW1077)-SUM(BF$9:BF1076))</f>
        <v/>
      </c>
      <c r="BG1077" s="12">
        <f t="shared" si="630"/>
        <v>1069</v>
      </c>
    </row>
    <row r="1078" spans="1:59" ht="20.100000000000001" customHeight="1">
      <c r="A1078" s="13">
        <f t="shared" si="629"/>
        <v>1070</v>
      </c>
      <c r="B1078" s="153"/>
      <c r="C1078" s="33"/>
      <c r="D1078" s="33"/>
      <c r="E1078" s="154"/>
      <c r="F1078" s="155"/>
      <c r="G1078" s="156"/>
      <c r="H1078" s="19" t="str">
        <f t="shared" si="594"/>
        <v/>
      </c>
      <c r="I1078" s="157"/>
      <c r="J1078" s="19" t="str">
        <f t="shared" si="595"/>
        <v/>
      </c>
      <c r="K1078" s="33"/>
      <c r="L1078" s="34"/>
      <c r="M1078" s="34"/>
      <c r="N1078" s="19" t="str">
        <f t="shared" si="596"/>
        <v/>
      </c>
      <c r="O1078" s="157"/>
      <c r="P1078" s="19" t="str">
        <f t="shared" si="597"/>
        <v/>
      </c>
      <c r="Q1078" s="19" t="str">
        <f t="shared" si="598"/>
        <v/>
      </c>
      <c r="R1078" s="22"/>
      <c r="S1078" s="33"/>
      <c r="T1078" s="35" t="str">
        <f>IF(E1078="","",Instructions!$B$5)</f>
        <v/>
      </c>
      <c r="U1078" s="75" t="str">
        <f>IF(E1078="","",Instructions!$C$5)</f>
        <v/>
      </c>
      <c r="V1078" s="87" t="str">
        <f t="shared" si="599"/>
        <v/>
      </c>
      <c r="W1078" s="72" t="str">
        <f>IF(E1078="","",VLOOKUP(D1078,Supervisors!$B$9:$F$32,5,FALSE))</f>
        <v/>
      </c>
      <c r="X1078" s="72" t="str">
        <f>IF(E1078="","",VLOOKUP(D1078,Supervisors!$B$9:$G$32,6,FALSE))</f>
        <v/>
      </c>
      <c r="Y1078" s="20" t="str">
        <f t="shared" si="600"/>
        <v/>
      </c>
      <c r="Z1078" s="20" t="str">
        <f t="shared" si="601"/>
        <v/>
      </c>
      <c r="AA1078" s="20" t="str">
        <f t="shared" si="602"/>
        <v/>
      </c>
      <c r="AB1078" s="20" t="str">
        <f t="shared" si="603"/>
        <v/>
      </c>
      <c r="AC1078" s="20" t="str">
        <f t="shared" si="604"/>
        <v/>
      </c>
      <c r="AD1078" s="20" t="str">
        <f t="shared" si="605"/>
        <v/>
      </c>
      <c r="AE1078" s="20" t="str">
        <f>IF(E1078="","",SUM( INDEX( $H$9, 1) : H1078))</f>
        <v/>
      </c>
      <c r="AF1078" s="20" t="str">
        <f t="shared" si="606"/>
        <v/>
      </c>
      <c r="AG1078" s="20" t="str">
        <f>IF(E1078="","",SUM($AF$9:AF1078))</f>
        <v/>
      </c>
      <c r="AH1078" s="43" t="str">
        <f t="shared" si="607"/>
        <v/>
      </c>
      <c r="AI1078" s="20" t="str">
        <f t="shared" si="608"/>
        <v/>
      </c>
      <c r="AJ1078" s="20" t="str">
        <f t="shared" si="609"/>
        <v/>
      </c>
      <c r="AK1078" s="20" t="str">
        <f t="shared" si="610"/>
        <v/>
      </c>
      <c r="AL1078" s="20" t="str">
        <f>IF(E1078="","",SUM( INDEX($I$9, 1) : I1078))</f>
        <v/>
      </c>
      <c r="AM1078" s="20" t="str">
        <f t="shared" si="611"/>
        <v/>
      </c>
      <c r="AN1078" s="20" t="str">
        <f>IF(E1078="","",SUM( INDEX($AM$9, 1) : AM1078))</f>
        <v/>
      </c>
      <c r="AO1078" s="43" t="str">
        <f t="shared" si="612"/>
        <v/>
      </c>
      <c r="AP1078" s="43" t="str">
        <f t="shared" si="613"/>
        <v/>
      </c>
      <c r="AQ1078" s="35" t="str">
        <f t="shared" si="614"/>
        <v/>
      </c>
      <c r="AR1078" s="35" t="str">
        <f t="shared" si="615"/>
        <v/>
      </c>
      <c r="AS1078" s="35" t="str">
        <f t="shared" si="616"/>
        <v/>
      </c>
      <c r="AT1078" s="35" t="str">
        <f t="shared" si="617"/>
        <v/>
      </c>
      <c r="AU1078" s="35" t="str">
        <f t="shared" si="618"/>
        <v/>
      </c>
      <c r="AV1078" s="35" t="str">
        <f t="shared" si="619"/>
        <v/>
      </c>
      <c r="AW1078" s="58" t="str">
        <f t="shared" si="620"/>
        <v/>
      </c>
      <c r="AX1078" s="62" t="str">
        <f t="shared" si="621"/>
        <v/>
      </c>
      <c r="AY1078" s="62" t="str">
        <f t="shared" si="622"/>
        <v/>
      </c>
      <c r="AZ1078" s="62" t="str">
        <f t="shared" si="623"/>
        <v/>
      </c>
      <c r="BA1078" s="62" t="str">
        <f t="shared" si="624"/>
        <v/>
      </c>
      <c r="BB1078" s="62" t="str">
        <f t="shared" si="625"/>
        <v/>
      </c>
      <c r="BC1078" s="62" t="str">
        <f t="shared" si="626"/>
        <v/>
      </c>
      <c r="BD1078" s="69" t="str">
        <f t="shared" si="627"/>
        <v/>
      </c>
      <c r="BE1078" s="69" t="str">
        <f t="shared" si="628"/>
        <v/>
      </c>
      <c r="BF1078" s="69" t="str">
        <f>IF(Z1078=Z1079,"",SUM(AW$9:AW1078)-SUM(BF$9:BF1077))</f>
        <v/>
      </c>
      <c r="BG1078" s="12">
        <f t="shared" si="630"/>
        <v>1070</v>
      </c>
    </row>
    <row r="1079" spans="1:59" ht="20.100000000000001" customHeight="1">
      <c r="A1079" s="13">
        <f t="shared" si="629"/>
        <v>1071</v>
      </c>
      <c r="B1079" s="153"/>
      <c r="C1079" s="33"/>
      <c r="D1079" s="33"/>
      <c r="E1079" s="154"/>
      <c r="F1079" s="155"/>
      <c r="G1079" s="156"/>
      <c r="H1079" s="19" t="str">
        <f t="shared" si="594"/>
        <v/>
      </c>
      <c r="I1079" s="157"/>
      <c r="J1079" s="19" t="str">
        <f t="shared" si="595"/>
        <v/>
      </c>
      <c r="K1079" s="33"/>
      <c r="L1079" s="34"/>
      <c r="M1079" s="34"/>
      <c r="N1079" s="19" t="str">
        <f t="shared" si="596"/>
        <v/>
      </c>
      <c r="O1079" s="157"/>
      <c r="P1079" s="19" t="str">
        <f t="shared" si="597"/>
        <v/>
      </c>
      <c r="Q1079" s="19" t="str">
        <f t="shared" si="598"/>
        <v/>
      </c>
      <c r="R1079" s="22"/>
      <c r="S1079" s="33"/>
      <c r="T1079" s="35" t="str">
        <f>IF(E1079="","",Instructions!$B$5)</f>
        <v/>
      </c>
      <c r="U1079" s="75" t="str">
        <f>IF(E1079="","",Instructions!$C$5)</f>
        <v/>
      </c>
      <c r="V1079" s="87" t="str">
        <f t="shared" si="599"/>
        <v/>
      </c>
      <c r="W1079" s="72" t="str">
        <f>IF(E1079="","",VLOOKUP(D1079,Supervisors!$B$9:$F$32,5,FALSE))</f>
        <v/>
      </c>
      <c r="X1079" s="72" t="str">
        <f>IF(E1079="","",VLOOKUP(D1079,Supervisors!$B$9:$G$32,6,FALSE))</f>
        <v/>
      </c>
      <c r="Y1079" s="20" t="str">
        <f t="shared" si="600"/>
        <v/>
      </c>
      <c r="Z1079" s="20" t="str">
        <f t="shared" si="601"/>
        <v/>
      </c>
      <c r="AA1079" s="20" t="str">
        <f t="shared" si="602"/>
        <v/>
      </c>
      <c r="AB1079" s="20" t="str">
        <f t="shared" si="603"/>
        <v/>
      </c>
      <c r="AC1079" s="20" t="str">
        <f t="shared" si="604"/>
        <v/>
      </c>
      <c r="AD1079" s="20" t="str">
        <f t="shared" si="605"/>
        <v/>
      </c>
      <c r="AE1079" s="20" t="str">
        <f>IF(E1079="","",SUM( INDEX( $H$9, 1) : H1079))</f>
        <v/>
      </c>
      <c r="AF1079" s="20" t="str">
        <f t="shared" si="606"/>
        <v/>
      </c>
      <c r="AG1079" s="20" t="str">
        <f>IF(E1079="","",SUM($AF$9:AF1079))</f>
        <v/>
      </c>
      <c r="AH1079" s="43" t="str">
        <f t="shared" si="607"/>
        <v/>
      </c>
      <c r="AI1079" s="20" t="str">
        <f t="shared" si="608"/>
        <v/>
      </c>
      <c r="AJ1079" s="20" t="str">
        <f t="shared" si="609"/>
        <v/>
      </c>
      <c r="AK1079" s="20" t="str">
        <f t="shared" si="610"/>
        <v/>
      </c>
      <c r="AL1079" s="20" t="str">
        <f>IF(E1079="","",SUM( INDEX($I$9, 1) : I1079))</f>
        <v/>
      </c>
      <c r="AM1079" s="20" t="str">
        <f t="shared" si="611"/>
        <v/>
      </c>
      <c r="AN1079" s="20" t="str">
        <f>IF(E1079="","",SUM( INDEX($AM$9, 1) : AM1079))</f>
        <v/>
      </c>
      <c r="AO1079" s="43" t="str">
        <f t="shared" si="612"/>
        <v/>
      </c>
      <c r="AP1079" s="43" t="str">
        <f t="shared" si="613"/>
        <v/>
      </c>
      <c r="AQ1079" s="35" t="str">
        <f t="shared" si="614"/>
        <v/>
      </c>
      <c r="AR1079" s="35" t="str">
        <f t="shared" si="615"/>
        <v/>
      </c>
      <c r="AS1079" s="35" t="str">
        <f t="shared" si="616"/>
        <v/>
      </c>
      <c r="AT1079" s="35" t="str">
        <f t="shared" si="617"/>
        <v/>
      </c>
      <c r="AU1079" s="35" t="str">
        <f t="shared" si="618"/>
        <v/>
      </c>
      <c r="AV1079" s="35" t="str">
        <f t="shared" si="619"/>
        <v/>
      </c>
      <c r="AW1079" s="58" t="str">
        <f t="shared" si="620"/>
        <v/>
      </c>
      <c r="AX1079" s="62" t="str">
        <f t="shared" si="621"/>
        <v/>
      </c>
      <c r="AY1079" s="62" t="str">
        <f t="shared" si="622"/>
        <v/>
      </c>
      <c r="AZ1079" s="62" t="str">
        <f t="shared" si="623"/>
        <v/>
      </c>
      <c r="BA1079" s="62" t="str">
        <f t="shared" si="624"/>
        <v/>
      </c>
      <c r="BB1079" s="62" t="str">
        <f t="shared" si="625"/>
        <v/>
      </c>
      <c r="BC1079" s="62" t="str">
        <f t="shared" si="626"/>
        <v/>
      </c>
      <c r="BD1079" s="69" t="str">
        <f t="shared" si="627"/>
        <v/>
      </c>
      <c r="BE1079" s="69" t="str">
        <f t="shared" si="628"/>
        <v/>
      </c>
      <c r="BF1079" s="69" t="str">
        <f>IF(Z1079=Z1080,"",SUM(AW$9:AW1079)-SUM(BF$9:BF1078))</f>
        <v/>
      </c>
      <c r="BG1079" s="12">
        <f t="shared" si="630"/>
        <v>1071</v>
      </c>
    </row>
    <row r="1080" spans="1:59" ht="20.100000000000001" customHeight="1">
      <c r="A1080" s="13">
        <f t="shared" si="629"/>
        <v>1072</v>
      </c>
      <c r="B1080" s="153"/>
      <c r="C1080" s="33"/>
      <c r="D1080" s="33"/>
      <c r="E1080" s="154"/>
      <c r="F1080" s="155"/>
      <c r="G1080" s="156"/>
      <c r="H1080" s="19" t="str">
        <f t="shared" si="594"/>
        <v/>
      </c>
      <c r="I1080" s="157"/>
      <c r="J1080" s="19" t="str">
        <f t="shared" si="595"/>
        <v/>
      </c>
      <c r="K1080" s="33"/>
      <c r="L1080" s="34"/>
      <c r="M1080" s="34"/>
      <c r="N1080" s="19" t="str">
        <f t="shared" si="596"/>
        <v/>
      </c>
      <c r="O1080" s="157"/>
      <c r="P1080" s="19" t="str">
        <f t="shared" si="597"/>
        <v/>
      </c>
      <c r="Q1080" s="19" t="str">
        <f t="shared" si="598"/>
        <v/>
      </c>
      <c r="R1080" s="22"/>
      <c r="S1080" s="33"/>
      <c r="T1080" s="35" t="str">
        <f>IF(E1080="","",Instructions!$B$5)</f>
        <v/>
      </c>
      <c r="U1080" s="75" t="str">
        <f>IF(E1080="","",Instructions!$C$5)</f>
        <v/>
      </c>
      <c r="V1080" s="87" t="str">
        <f t="shared" si="599"/>
        <v/>
      </c>
      <c r="W1080" s="72" t="str">
        <f>IF(E1080="","",VLOOKUP(D1080,Supervisors!$B$9:$F$32,5,FALSE))</f>
        <v/>
      </c>
      <c r="X1080" s="72" t="str">
        <f>IF(E1080="","",VLOOKUP(D1080,Supervisors!$B$9:$G$32,6,FALSE))</f>
        <v/>
      </c>
      <c r="Y1080" s="20" t="str">
        <f t="shared" si="600"/>
        <v/>
      </c>
      <c r="Z1080" s="20" t="str">
        <f t="shared" si="601"/>
        <v/>
      </c>
      <c r="AA1080" s="20" t="str">
        <f t="shared" si="602"/>
        <v/>
      </c>
      <c r="AB1080" s="20" t="str">
        <f t="shared" si="603"/>
        <v/>
      </c>
      <c r="AC1080" s="20" t="str">
        <f t="shared" si="604"/>
        <v/>
      </c>
      <c r="AD1080" s="20" t="str">
        <f t="shared" si="605"/>
        <v/>
      </c>
      <c r="AE1080" s="20" t="str">
        <f>IF(E1080="","",SUM( INDEX( $H$9, 1) : H1080))</f>
        <v/>
      </c>
      <c r="AF1080" s="20" t="str">
        <f t="shared" si="606"/>
        <v/>
      </c>
      <c r="AG1080" s="20" t="str">
        <f>IF(E1080="","",SUM($AF$9:AF1080))</f>
        <v/>
      </c>
      <c r="AH1080" s="43" t="str">
        <f t="shared" si="607"/>
        <v/>
      </c>
      <c r="AI1080" s="20" t="str">
        <f t="shared" si="608"/>
        <v/>
      </c>
      <c r="AJ1080" s="20" t="str">
        <f t="shared" si="609"/>
        <v/>
      </c>
      <c r="AK1080" s="20" t="str">
        <f t="shared" si="610"/>
        <v/>
      </c>
      <c r="AL1080" s="20" t="str">
        <f>IF(E1080="","",SUM( INDEX($I$9, 1) : I1080))</f>
        <v/>
      </c>
      <c r="AM1080" s="20" t="str">
        <f t="shared" si="611"/>
        <v/>
      </c>
      <c r="AN1080" s="20" t="str">
        <f>IF(E1080="","",SUM( INDEX($AM$9, 1) : AM1080))</f>
        <v/>
      </c>
      <c r="AO1080" s="43" t="str">
        <f t="shared" si="612"/>
        <v/>
      </c>
      <c r="AP1080" s="43" t="str">
        <f t="shared" si="613"/>
        <v/>
      </c>
      <c r="AQ1080" s="35" t="str">
        <f t="shared" si="614"/>
        <v/>
      </c>
      <c r="AR1080" s="35" t="str">
        <f t="shared" si="615"/>
        <v/>
      </c>
      <c r="AS1080" s="35" t="str">
        <f t="shared" si="616"/>
        <v/>
      </c>
      <c r="AT1080" s="35" t="str">
        <f t="shared" si="617"/>
        <v/>
      </c>
      <c r="AU1080" s="35" t="str">
        <f t="shared" si="618"/>
        <v/>
      </c>
      <c r="AV1080" s="35" t="str">
        <f t="shared" si="619"/>
        <v/>
      </c>
      <c r="AW1080" s="58" t="str">
        <f t="shared" si="620"/>
        <v/>
      </c>
      <c r="AX1080" s="62" t="str">
        <f t="shared" si="621"/>
        <v/>
      </c>
      <c r="AY1080" s="62" t="str">
        <f t="shared" si="622"/>
        <v/>
      </c>
      <c r="AZ1080" s="62" t="str">
        <f t="shared" si="623"/>
        <v/>
      </c>
      <c r="BA1080" s="62" t="str">
        <f t="shared" si="624"/>
        <v/>
      </c>
      <c r="BB1080" s="62" t="str">
        <f t="shared" si="625"/>
        <v/>
      </c>
      <c r="BC1080" s="62" t="str">
        <f t="shared" si="626"/>
        <v/>
      </c>
      <c r="BD1080" s="69" t="str">
        <f t="shared" si="627"/>
        <v/>
      </c>
      <c r="BE1080" s="69" t="str">
        <f t="shared" si="628"/>
        <v/>
      </c>
      <c r="BF1080" s="69" t="str">
        <f>IF(Z1080=Z1081,"",SUM(AW$9:AW1080)-SUM(BF$9:BF1079))</f>
        <v/>
      </c>
      <c r="BG1080" s="12">
        <f t="shared" si="630"/>
        <v>1072</v>
      </c>
    </row>
    <row r="1081" spans="1:59" ht="20.100000000000001" customHeight="1">
      <c r="A1081" s="13">
        <f t="shared" si="629"/>
        <v>1073</v>
      </c>
      <c r="B1081" s="153"/>
      <c r="C1081" s="33"/>
      <c r="D1081" s="33"/>
      <c r="E1081" s="154"/>
      <c r="F1081" s="155"/>
      <c r="G1081" s="156"/>
      <c r="H1081" s="19" t="str">
        <f t="shared" si="594"/>
        <v/>
      </c>
      <c r="I1081" s="157"/>
      <c r="J1081" s="19" t="str">
        <f t="shared" si="595"/>
        <v/>
      </c>
      <c r="K1081" s="33"/>
      <c r="L1081" s="34"/>
      <c r="M1081" s="34"/>
      <c r="N1081" s="19" t="str">
        <f t="shared" si="596"/>
        <v/>
      </c>
      <c r="O1081" s="157"/>
      <c r="P1081" s="19" t="str">
        <f t="shared" si="597"/>
        <v/>
      </c>
      <c r="Q1081" s="19" t="str">
        <f t="shared" si="598"/>
        <v/>
      </c>
      <c r="R1081" s="22"/>
      <c r="S1081" s="33"/>
      <c r="T1081" s="35" t="str">
        <f>IF(E1081="","",Instructions!$B$5)</f>
        <v/>
      </c>
      <c r="U1081" s="75" t="str">
        <f>IF(E1081="","",Instructions!$C$5)</f>
        <v/>
      </c>
      <c r="V1081" s="87" t="str">
        <f t="shared" si="599"/>
        <v/>
      </c>
      <c r="W1081" s="72" t="str">
        <f>IF(E1081="","",VLOOKUP(D1081,Supervisors!$B$9:$F$32,5,FALSE))</f>
        <v/>
      </c>
      <c r="X1081" s="72" t="str">
        <f>IF(E1081="","",VLOOKUP(D1081,Supervisors!$B$9:$G$32,6,FALSE))</f>
        <v/>
      </c>
      <c r="Y1081" s="20" t="str">
        <f t="shared" si="600"/>
        <v/>
      </c>
      <c r="Z1081" s="20" t="str">
        <f t="shared" si="601"/>
        <v/>
      </c>
      <c r="AA1081" s="20" t="str">
        <f t="shared" si="602"/>
        <v/>
      </c>
      <c r="AB1081" s="20" t="str">
        <f t="shared" si="603"/>
        <v/>
      </c>
      <c r="AC1081" s="20" t="str">
        <f t="shared" si="604"/>
        <v/>
      </c>
      <c r="AD1081" s="20" t="str">
        <f t="shared" si="605"/>
        <v/>
      </c>
      <c r="AE1081" s="20" t="str">
        <f>IF(E1081="","",SUM( INDEX( $H$9, 1) : H1081))</f>
        <v/>
      </c>
      <c r="AF1081" s="20" t="str">
        <f t="shared" si="606"/>
        <v/>
      </c>
      <c r="AG1081" s="20" t="str">
        <f>IF(E1081="","",SUM($AF$9:AF1081))</f>
        <v/>
      </c>
      <c r="AH1081" s="43" t="str">
        <f t="shared" si="607"/>
        <v/>
      </c>
      <c r="AI1081" s="20" t="str">
        <f t="shared" si="608"/>
        <v/>
      </c>
      <c r="AJ1081" s="20" t="str">
        <f t="shared" si="609"/>
        <v/>
      </c>
      <c r="AK1081" s="20" t="str">
        <f t="shared" si="610"/>
        <v/>
      </c>
      <c r="AL1081" s="20" t="str">
        <f>IF(E1081="","",SUM( INDEX($I$9, 1) : I1081))</f>
        <v/>
      </c>
      <c r="AM1081" s="20" t="str">
        <f t="shared" si="611"/>
        <v/>
      </c>
      <c r="AN1081" s="20" t="str">
        <f>IF(E1081="","",SUM( INDEX($AM$9, 1) : AM1081))</f>
        <v/>
      </c>
      <c r="AO1081" s="43" t="str">
        <f t="shared" si="612"/>
        <v/>
      </c>
      <c r="AP1081" s="43" t="str">
        <f t="shared" si="613"/>
        <v/>
      </c>
      <c r="AQ1081" s="35" t="str">
        <f t="shared" si="614"/>
        <v/>
      </c>
      <c r="AR1081" s="35" t="str">
        <f t="shared" si="615"/>
        <v/>
      </c>
      <c r="AS1081" s="35" t="str">
        <f t="shared" si="616"/>
        <v/>
      </c>
      <c r="AT1081" s="35" t="str">
        <f t="shared" si="617"/>
        <v/>
      </c>
      <c r="AU1081" s="35" t="str">
        <f t="shared" si="618"/>
        <v/>
      </c>
      <c r="AV1081" s="35" t="str">
        <f t="shared" si="619"/>
        <v/>
      </c>
      <c r="AW1081" s="58" t="str">
        <f t="shared" si="620"/>
        <v/>
      </c>
      <c r="AX1081" s="62" t="str">
        <f t="shared" si="621"/>
        <v/>
      </c>
      <c r="AY1081" s="62" t="str">
        <f t="shared" si="622"/>
        <v/>
      </c>
      <c r="AZ1081" s="62" t="str">
        <f t="shared" si="623"/>
        <v/>
      </c>
      <c r="BA1081" s="62" t="str">
        <f t="shared" si="624"/>
        <v/>
      </c>
      <c r="BB1081" s="62" t="str">
        <f t="shared" si="625"/>
        <v/>
      </c>
      <c r="BC1081" s="62" t="str">
        <f t="shared" si="626"/>
        <v/>
      </c>
      <c r="BD1081" s="69" t="str">
        <f t="shared" si="627"/>
        <v/>
      </c>
      <c r="BE1081" s="69" t="str">
        <f t="shared" si="628"/>
        <v/>
      </c>
      <c r="BF1081" s="69" t="str">
        <f>IF(Z1081=Z1082,"",SUM(AW$9:AW1081)-SUM(BF$9:BF1080))</f>
        <v/>
      </c>
      <c r="BG1081" s="12">
        <f t="shared" si="630"/>
        <v>1073</v>
      </c>
    </row>
    <row r="1082" spans="1:59" ht="20.100000000000001" customHeight="1">
      <c r="A1082" s="13">
        <f t="shared" si="629"/>
        <v>1074</v>
      </c>
      <c r="B1082" s="153"/>
      <c r="C1082" s="33"/>
      <c r="D1082" s="33"/>
      <c r="E1082" s="154"/>
      <c r="F1082" s="155"/>
      <c r="G1082" s="156"/>
      <c r="H1082" s="19" t="str">
        <f t="shared" si="594"/>
        <v/>
      </c>
      <c r="I1082" s="157"/>
      <c r="J1082" s="19" t="str">
        <f t="shared" si="595"/>
        <v/>
      </c>
      <c r="K1082" s="33"/>
      <c r="L1082" s="34"/>
      <c r="M1082" s="34"/>
      <c r="N1082" s="19" t="str">
        <f t="shared" si="596"/>
        <v/>
      </c>
      <c r="O1082" s="157"/>
      <c r="P1082" s="19" t="str">
        <f t="shared" si="597"/>
        <v/>
      </c>
      <c r="Q1082" s="19" t="str">
        <f t="shared" si="598"/>
        <v/>
      </c>
      <c r="R1082" s="22"/>
      <c r="S1082" s="33"/>
      <c r="T1082" s="35" t="str">
        <f>IF(E1082="","",Instructions!$B$5)</f>
        <v/>
      </c>
      <c r="U1082" s="75" t="str">
        <f>IF(E1082="","",Instructions!$C$5)</f>
        <v/>
      </c>
      <c r="V1082" s="87" t="str">
        <f t="shared" si="599"/>
        <v/>
      </c>
      <c r="W1082" s="72" t="str">
        <f>IF(E1082="","",VLOOKUP(D1082,Supervisors!$B$9:$F$32,5,FALSE))</f>
        <v/>
      </c>
      <c r="X1082" s="72" t="str">
        <f>IF(E1082="","",VLOOKUP(D1082,Supervisors!$B$9:$G$32,6,FALSE))</f>
        <v/>
      </c>
      <c r="Y1082" s="20" t="str">
        <f t="shared" si="600"/>
        <v/>
      </c>
      <c r="Z1082" s="20" t="str">
        <f t="shared" si="601"/>
        <v/>
      </c>
      <c r="AA1082" s="20" t="str">
        <f t="shared" si="602"/>
        <v/>
      </c>
      <c r="AB1082" s="20" t="str">
        <f t="shared" si="603"/>
        <v/>
      </c>
      <c r="AC1082" s="20" t="str">
        <f t="shared" si="604"/>
        <v/>
      </c>
      <c r="AD1082" s="20" t="str">
        <f t="shared" si="605"/>
        <v/>
      </c>
      <c r="AE1082" s="20" t="str">
        <f>IF(E1082="","",SUM( INDEX( $H$9, 1) : H1082))</f>
        <v/>
      </c>
      <c r="AF1082" s="20" t="str">
        <f t="shared" si="606"/>
        <v/>
      </c>
      <c r="AG1082" s="20" t="str">
        <f>IF(E1082="","",SUM($AF$9:AF1082))</f>
        <v/>
      </c>
      <c r="AH1082" s="43" t="str">
        <f t="shared" si="607"/>
        <v/>
      </c>
      <c r="AI1082" s="20" t="str">
        <f t="shared" si="608"/>
        <v/>
      </c>
      <c r="AJ1082" s="20" t="str">
        <f t="shared" si="609"/>
        <v/>
      </c>
      <c r="AK1082" s="20" t="str">
        <f t="shared" si="610"/>
        <v/>
      </c>
      <c r="AL1082" s="20" t="str">
        <f>IF(E1082="","",SUM( INDEX($I$9, 1) : I1082))</f>
        <v/>
      </c>
      <c r="AM1082" s="20" t="str">
        <f t="shared" si="611"/>
        <v/>
      </c>
      <c r="AN1082" s="20" t="str">
        <f>IF(E1082="","",SUM( INDEX($AM$9, 1) : AM1082))</f>
        <v/>
      </c>
      <c r="AO1082" s="43" t="str">
        <f t="shared" si="612"/>
        <v/>
      </c>
      <c r="AP1082" s="43" t="str">
        <f t="shared" si="613"/>
        <v/>
      </c>
      <c r="AQ1082" s="35" t="str">
        <f t="shared" si="614"/>
        <v/>
      </c>
      <c r="AR1082" s="35" t="str">
        <f t="shared" si="615"/>
        <v/>
      </c>
      <c r="AS1082" s="35" t="str">
        <f t="shared" si="616"/>
        <v/>
      </c>
      <c r="AT1082" s="35" t="str">
        <f t="shared" si="617"/>
        <v/>
      </c>
      <c r="AU1082" s="35" t="str">
        <f t="shared" si="618"/>
        <v/>
      </c>
      <c r="AV1082" s="35" t="str">
        <f t="shared" si="619"/>
        <v/>
      </c>
      <c r="AW1082" s="58" t="str">
        <f t="shared" si="620"/>
        <v/>
      </c>
      <c r="AX1082" s="62" t="str">
        <f t="shared" si="621"/>
        <v/>
      </c>
      <c r="AY1082" s="62" t="str">
        <f t="shared" si="622"/>
        <v/>
      </c>
      <c r="AZ1082" s="62" t="str">
        <f t="shared" si="623"/>
        <v/>
      </c>
      <c r="BA1082" s="62" t="str">
        <f t="shared" si="624"/>
        <v/>
      </c>
      <c r="BB1082" s="62" t="str">
        <f t="shared" si="625"/>
        <v/>
      </c>
      <c r="BC1082" s="62" t="str">
        <f t="shared" si="626"/>
        <v/>
      </c>
      <c r="BD1082" s="69" t="str">
        <f t="shared" si="627"/>
        <v/>
      </c>
      <c r="BE1082" s="69" t="str">
        <f t="shared" si="628"/>
        <v/>
      </c>
      <c r="BF1082" s="69" t="str">
        <f>IF(Z1082=Z1083,"",SUM(AW$9:AW1082)-SUM(BF$9:BF1081))</f>
        <v/>
      </c>
      <c r="BG1082" s="12">
        <f t="shared" si="630"/>
        <v>1074</v>
      </c>
    </row>
    <row r="1083" spans="1:59" ht="20.100000000000001" customHeight="1">
      <c r="A1083" s="13">
        <f t="shared" si="629"/>
        <v>1075</v>
      </c>
      <c r="B1083" s="153"/>
      <c r="C1083" s="33"/>
      <c r="D1083" s="33"/>
      <c r="E1083" s="154"/>
      <c r="F1083" s="155"/>
      <c r="G1083" s="156"/>
      <c r="H1083" s="19" t="str">
        <f t="shared" si="594"/>
        <v/>
      </c>
      <c r="I1083" s="157"/>
      <c r="J1083" s="19" t="str">
        <f t="shared" si="595"/>
        <v/>
      </c>
      <c r="K1083" s="33"/>
      <c r="L1083" s="34"/>
      <c r="M1083" s="34"/>
      <c r="N1083" s="19" t="str">
        <f t="shared" si="596"/>
        <v/>
      </c>
      <c r="O1083" s="157"/>
      <c r="P1083" s="19" t="str">
        <f t="shared" si="597"/>
        <v/>
      </c>
      <c r="Q1083" s="19" t="str">
        <f t="shared" si="598"/>
        <v/>
      </c>
      <c r="R1083" s="22"/>
      <c r="S1083" s="33"/>
      <c r="T1083" s="35" t="str">
        <f>IF(E1083="","",Instructions!$B$5)</f>
        <v/>
      </c>
      <c r="U1083" s="75" t="str">
        <f>IF(E1083="","",Instructions!$C$5)</f>
        <v/>
      </c>
      <c r="V1083" s="87" t="str">
        <f t="shared" si="599"/>
        <v/>
      </c>
      <c r="W1083" s="72" t="str">
        <f>IF(E1083="","",VLOOKUP(D1083,Supervisors!$B$9:$F$32,5,FALSE))</f>
        <v/>
      </c>
      <c r="X1083" s="72" t="str">
        <f>IF(E1083="","",VLOOKUP(D1083,Supervisors!$B$9:$G$32,6,FALSE))</f>
        <v/>
      </c>
      <c r="Y1083" s="20" t="str">
        <f t="shared" si="600"/>
        <v/>
      </c>
      <c r="Z1083" s="20" t="str">
        <f t="shared" si="601"/>
        <v/>
      </c>
      <c r="AA1083" s="20" t="str">
        <f t="shared" si="602"/>
        <v/>
      </c>
      <c r="AB1083" s="20" t="str">
        <f t="shared" si="603"/>
        <v/>
      </c>
      <c r="AC1083" s="20" t="str">
        <f t="shared" si="604"/>
        <v/>
      </c>
      <c r="AD1083" s="20" t="str">
        <f t="shared" si="605"/>
        <v/>
      </c>
      <c r="AE1083" s="20" t="str">
        <f>IF(E1083="","",SUM( INDEX( $H$9, 1) : H1083))</f>
        <v/>
      </c>
      <c r="AF1083" s="20" t="str">
        <f t="shared" si="606"/>
        <v/>
      </c>
      <c r="AG1083" s="20" t="str">
        <f>IF(E1083="","",SUM($AF$9:AF1083))</f>
        <v/>
      </c>
      <c r="AH1083" s="43" t="str">
        <f t="shared" si="607"/>
        <v/>
      </c>
      <c r="AI1083" s="20" t="str">
        <f t="shared" si="608"/>
        <v/>
      </c>
      <c r="AJ1083" s="20" t="str">
        <f t="shared" si="609"/>
        <v/>
      </c>
      <c r="AK1083" s="20" t="str">
        <f t="shared" si="610"/>
        <v/>
      </c>
      <c r="AL1083" s="20" t="str">
        <f>IF(E1083="","",SUM( INDEX($I$9, 1) : I1083))</f>
        <v/>
      </c>
      <c r="AM1083" s="20" t="str">
        <f t="shared" si="611"/>
        <v/>
      </c>
      <c r="AN1083" s="20" t="str">
        <f>IF(E1083="","",SUM( INDEX($AM$9, 1) : AM1083))</f>
        <v/>
      </c>
      <c r="AO1083" s="43" t="str">
        <f t="shared" si="612"/>
        <v/>
      </c>
      <c r="AP1083" s="43" t="str">
        <f t="shared" si="613"/>
        <v/>
      </c>
      <c r="AQ1083" s="35" t="str">
        <f t="shared" si="614"/>
        <v/>
      </c>
      <c r="AR1083" s="35" t="str">
        <f t="shared" si="615"/>
        <v/>
      </c>
      <c r="AS1083" s="35" t="str">
        <f t="shared" si="616"/>
        <v/>
      </c>
      <c r="AT1083" s="35" t="str">
        <f t="shared" si="617"/>
        <v/>
      </c>
      <c r="AU1083" s="35" t="str">
        <f t="shared" si="618"/>
        <v/>
      </c>
      <c r="AV1083" s="35" t="str">
        <f t="shared" si="619"/>
        <v/>
      </c>
      <c r="AW1083" s="58" t="str">
        <f t="shared" si="620"/>
        <v/>
      </c>
      <c r="AX1083" s="62" t="str">
        <f t="shared" si="621"/>
        <v/>
      </c>
      <c r="AY1083" s="62" t="str">
        <f t="shared" si="622"/>
        <v/>
      </c>
      <c r="AZ1083" s="62" t="str">
        <f t="shared" si="623"/>
        <v/>
      </c>
      <c r="BA1083" s="62" t="str">
        <f t="shared" si="624"/>
        <v/>
      </c>
      <c r="BB1083" s="62" t="str">
        <f t="shared" si="625"/>
        <v/>
      </c>
      <c r="BC1083" s="62" t="str">
        <f t="shared" si="626"/>
        <v/>
      </c>
      <c r="BD1083" s="69" t="str">
        <f t="shared" si="627"/>
        <v/>
      </c>
      <c r="BE1083" s="69" t="str">
        <f t="shared" si="628"/>
        <v/>
      </c>
      <c r="BF1083" s="69" t="str">
        <f>IF(Z1083=Z1084,"",SUM(AW$9:AW1083)-SUM(BF$9:BF1082))</f>
        <v/>
      </c>
      <c r="BG1083" s="12">
        <f t="shared" si="630"/>
        <v>1075</v>
      </c>
    </row>
    <row r="1084" spans="1:59" ht="20.100000000000001" customHeight="1">
      <c r="A1084" s="13">
        <f t="shared" si="629"/>
        <v>1076</v>
      </c>
      <c r="B1084" s="153"/>
      <c r="C1084" s="33"/>
      <c r="D1084" s="33"/>
      <c r="E1084" s="154"/>
      <c r="F1084" s="155"/>
      <c r="G1084" s="156"/>
      <c r="H1084" s="19" t="str">
        <f t="shared" si="594"/>
        <v/>
      </c>
      <c r="I1084" s="157"/>
      <c r="J1084" s="19" t="str">
        <f t="shared" si="595"/>
        <v/>
      </c>
      <c r="K1084" s="33"/>
      <c r="L1084" s="34"/>
      <c r="M1084" s="34"/>
      <c r="N1084" s="19" t="str">
        <f t="shared" si="596"/>
        <v/>
      </c>
      <c r="O1084" s="157"/>
      <c r="P1084" s="19" t="str">
        <f t="shared" si="597"/>
        <v/>
      </c>
      <c r="Q1084" s="19" t="str">
        <f t="shared" si="598"/>
        <v/>
      </c>
      <c r="R1084" s="22"/>
      <c r="S1084" s="33"/>
      <c r="T1084" s="35" t="str">
        <f>IF(E1084="","",Instructions!$B$5)</f>
        <v/>
      </c>
      <c r="U1084" s="75" t="str">
        <f>IF(E1084="","",Instructions!$C$5)</f>
        <v/>
      </c>
      <c r="V1084" s="87" t="str">
        <f t="shared" si="599"/>
        <v/>
      </c>
      <c r="W1084" s="72" t="str">
        <f>IF(E1084="","",VLOOKUP(D1084,Supervisors!$B$9:$F$32,5,FALSE))</f>
        <v/>
      </c>
      <c r="X1084" s="72" t="str">
        <f>IF(E1084="","",VLOOKUP(D1084,Supervisors!$B$9:$G$32,6,FALSE))</f>
        <v/>
      </c>
      <c r="Y1084" s="20" t="str">
        <f t="shared" si="600"/>
        <v/>
      </c>
      <c r="Z1084" s="20" t="str">
        <f t="shared" si="601"/>
        <v/>
      </c>
      <c r="AA1084" s="20" t="str">
        <f t="shared" si="602"/>
        <v/>
      </c>
      <c r="AB1084" s="20" t="str">
        <f t="shared" si="603"/>
        <v/>
      </c>
      <c r="AC1084" s="20" t="str">
        <f t="shared" si="604"/>
        <v/>
      </c>
      <c r="AD1084" s="20" t="str">
        <f t="shared" si="605"/>
        <v/>
      </c>
      <c r="AE1084" s="20" t="str">
        <f>IF(E1084="","",SUM( INDEX( $H$9, 1) : H1084))</f>
        <v/>
      </c>
      <c r="AF1084" s="20" t="str">
        <f t="shared" si="606"/>
        <v/>
      </c>
      <c r="AG1084" s="20" t="str">
        <f>IF(E1084="","",SUM($AF$9:AF1084))</f>
        <v/>
      </c>
      <c r="AH1084" s="43" t="str">
        <f t="shared" si="607"/>
        <v/>
      </c>
      <c r="AI1084" s="20" t="str">
        <f t="shared" si="608"/>
        <v/>
      </c>
      <c r="AJ1084" s="20" t="str">
        <f t="shared" si="609"/>
        <v/>
      </c>
      <c r="AK1084" s="20" t="str">
        <f t="shared" si="610"/>
        <v/>
      </c>
      <c r="AL1084" s="20" t="str">
        <f>IF(E1084="","",SUM( INDEX($I$9, 1) : I1084))</f>
        <v/>
      </c>
      <c r="AM1084" s="20" t="str">
        <f t="shared" si="611"/>
        <v/>
      </c>
      <c r="AN1084" s="20" t="str">
        <f>IF(E1084="","",SUM( INDEX($AM$9, 1) : AM1084))</f>
        <v/>
      </c>
      <c r="AO1084" s="43" t="str">
        <f t="shared" si="612"/>
        <v/>
      </c>
      <c r="AP1084" s="43" t="str">
        <f t="shared" si="613"/>
        <v/>
      </c>
      <c r="AQ1084" s="35" t="str">
        <f t="shared" si="614"/>
        <v/>
      </c>
      <c r="AR1084" s="35" t="str">
        <f t="shared" si="615"/>
        <v/>
      </c>
      <c r="AS1084" s="35" t="str">
        <f t="shared" si="616"/>
        <v/>
      </c>
      <c r="AT1084" s="35" t="str">
        <f t="shared" si="617"/>
        <v/>
      </c>
      <c r="AU1084" s="35" t="str">
        <f t="shared" si="618"/>
        <v/>
      </c>
      <c r="AV1084" s="35" t="str">
        <f t="shared" si="619"/>
        <v/>
      </c>
      <c r="AW1084" s="58" t="str">
        <f t="shared" si="620"/>
        <v/>
      </c>
      <c r="AX1084" s="62" t="str">
        <f t="shared" si="621"/>
        <v/>
      </c>
      <c r="AY1084" s="62" t="str">
        <f t="shared" si="622"/>
        <v/>
      </c>
      <c r="AZ1084" s="62" t="str">
        <f t="shared" si="623"/>
        <v/>
      </c>
      <c r="BA1084" s="62" t="str">
        <f t="shared" si="624"/>
        <v/>
      </c>
      <c r="BB1084" s="62" t="str">
        <f t="shared" si="625"/>
        <v/>
      </c>
      <c r="BC1084" s="62" t="str">
        <f t="shared" si="626"/>
        <v/>
      </c>
      <c r="BD1084" s="69" t="str">
        <f t="shared" si="627"/>
        <v/>
      </c>
      <c r="BE1084" s="69" t="str">
        <f t="shared" si="628"/>
        <v/>
      </c>
      <c r="BF1084" s="69" t="str">
        <f>IF(Z1084=Z1085,"",SUM(AW$9:AW1084)-SUM(BF$9:BF1083))</f>
        <v/>
      </c>
      <c r="BG1084" s="12">
        <f t="shared" si="630"/>
        <v>1076</v>
      </c>
    </row>
    <row r="1085" spans="1:59" ht="20.100000000000001" customHeight="1">
      <c r="A1085" s="13">
        <f t="shared" si="629"/>
        <v>1077</v>
      </c>
      <c r="B1085" s="153"/>
      <c r="C1085" s="33"/>
      <c r="D1085" s="33"/>
      <c r="E1085" s="154"/>
      <c r="F1085" s="155"/>
      <c r="G1085" s="156"/>
      <c r="H1085" s="19" t="str">
        <f t="shared" si="594"/>
        <v/>
      </c>
      <c r="I1085" s="157"/>
      <c r="J1085" s="19" t="str">
        <f t="shared" si="595"/>
        <v/>
      </c>
      <c r="K1085" s="33"/>
      <c r="L1085" s="34"/>
      <c r="M1085" s="34"/>
      <c r="N1085" s="19" t="str">
        <f t="shared" si="596"/>
        <v/>
      </c>
      <c r="O1085" s="157"/>
      <c r="P1085" s="19" t="str">
        <f t="shared" si="597"/>
        <v/>
      </c>
      <c r="Q1085" s="19" t="str">
        <f t="shared" si="598"/>
        <v/>
      </c>
      <c r="R1085" s="22"/>
      <c r="S1085" s="33"/>
      <c r="T1085" s="35" t="str">
        <f>IF(E1085="","",Instructions!$B$5)</f>
        <v/>
      </c>
      <c r="U1085" s="75" t="str">
        <f>IF(E1085="","",Instructions!$C$5)</f>
        <v/>
      </c>
      <c r="V1085" s="87" t="str">
        <f t="shared" si="599"/>
        <v/>
      </c>
      <c r="W1085" s="72" t="str">
        <f>IF(E1085="","",VLOOKUP(D1085,Supervisors!$B$9:$F$32,5,FALSE))</f>
        <v/>
      </c>
      <c r="X1085" s="72" t="str">
        <f>IF(E1085="","",VLOOKUP(D1085,Supervisors!$B$9:$G$32,6,FALSE))</f>
        <v/>
      </c>
      <c r="Y1085" s="20" t="str">
        <f t="shared" si="600"/>
        <v/>
      </c>
      <c r="Z1085" s="20" t="str">
        <f t="shared" si="601"/>
        <v/>
      </c>
      <c r="AA1085" s="20" t="str">
        <f t="shared" si="602"/>
        <v/>
      </c>
      <c r="AB1085" s="20" t="str">
        <f t="shared" si="603"/>
        <v/>
      </c>
      <c r="AC1085" s="20" t="str">
        <f t="shared" si="604"/>
        <v/>
      </c>
      <c r="AD1085" s="20" t="str">
        <f t="shared" si="605"/>
        <v/>
      </c>
      <c r="AE1085" s="20" t="str">
        <f>IF(E1085="","",SUM( INDEX( $H$9, 1) : H1085))</f>
        <v/>
      </c>
      <c r="AF1085" s="20" t="str">
        <f t="shared" si="606"/>
        <v/>
      </c>
      <c r="AG1085" s="20" t="str">
        <f>IF(E1085="","",SUM($AF$9:AF1085))</f>
        <v/>
      </c>
      <c r="AH1085" s="43" t="str">
        <f t="shared" si="607"/>
        <v/>
      </c>
      <c r="AI1085" s="20" t="str">
        <f t="shared" si="608"/>
        <v/>
      </c>
      <c r="AJ1085" s="20" t="str">
        <f t="shared" si="609"/>
        <v/>
      </c>
      <c r="AK1085" s="20" t="str">
        <f t="shared" si="610"/>
        <v/>
      </c>
      <c r="AL1085" s="20" t="str">
        <f>IF(E1085="","",SUM( INDEX($I$9, 1) : I1085))</f>
        <v/>
      </c>
      <c r="AM1085" s="20" t="str">
        <f t="shared" si="611"/>
        <v/>
      </c>
      <c r="AN1085" s="20" t="str">
        <f>IF(E1085="","",SUM( INDEX($AM$9, 1) : AM1085))</f>
        <v/>
      </c>
      <c r="AO1085" s="43" t="str">
        <f t="shared" si="612"/>
        <v/>
      </c>
      <c r="AP1085" s="43" t="str">
        <f t="shared" si="613"/>
        <v/>
      </c>
      <c r="AQ1085" s="35" t="str">
        <f t="shared" si="614"/>
        <v/>
      </c>
      <c r="AR1085" s="35" t="str">
        <f t="shared" si="615"/>
        <v/>
      </c>
      <c r="AS1085" s="35" t="str">
        <f t="shared" si="616"/>
        <v/>
      </c>
      <c r="AT1085" s="35" t="str">
        <f t="shared" si="617"/>
        <v/>
      </c>
      <c r="AU1085" s="35" t="str">
        <f t="shared" si="618"/>
        <v/>
      </c>
      <c r="AV1085" s="35" t="str">
        <f t="shared" si="619"/>
        <v/>
      </c>
      <c r="AW1085" s="58" t="str">
        <f t="shared" si="620"/>
        <v/>
      </c>
      <c r="AX1085" s="62" t="str">
        <f t="shared" si="621"/>
        <v/>
      </c>
      <c r="AY1085" s="62" t="str">
        <f t="shared" si="622"/>
        <v/>
      </c>
      <c r="AZ1085" s="62" t="str">
        <f t="shared" si="623"/>
        <v/>
      </c>
      <c r="BA1085" s="62" t="str">
        <f t="shared" si="624"/>
        <v/>
      </c>
      <c r="BB1085" s="62" t="str">
        <f t="shared" si="625"/>
        <v/>
      </c>
      <c r="BC1085" s="62" t="str">
        <f t="shared" si="626"/>
        <v/>
      </c>
      <c r="BD1085" s="69" t="str">
        <f t="shared" si="627"/>
        <v/>
      </c>
      <c r="BE1085" s="69" t="str">
        <f t="shared" si="628"/>
        <v/>
      </c>
      <c r="BF1085" s="69" t="str">
        <f>IF(Z1085=Z1086,"",SUM(AW$9:AW1085)-SUM(BF$9:BF1084))</f>
        <v/>
      </c>
      <c r="BG1085" s="12">
        <f t="shared" si="630"/>
        <v>1077</v>
      </c>
    </row>
    <row r="1086" spans="1:59" ht="20.100000000000001" customHeight="1">
      <c r="A1086" s="13">
        <f t="shared" si="629"/>
        <v>1078</v>
      </c>
      <c r="B1086" s="153"/>
      <c r="C1086" s="33"/>
      <c r="D1086" s="33"/>
      <c r="E1086" s="154"/>
      <c r="F1086" s="155"/>
      <c r="G1086" s="156"/>
      <c r="H1086" s="19" t="str">
        <f t="shared" si="594"/>
        <v/>
      </c>
      <c r="I1086" s="157"/>
      <c r="J1086" s="19" t="str">
        <f t="shared" si="595"/>
        <v/>
      </c>
      <c r="K1086" s="33"/>
      <c r="L1086" s="34"/>
      <c r="M1086" s="34"/>
      <c r="N1086" s="19" t="str">
        <f t="shared" si="596"/>
        <v/>
      </c>
      <c r="O1086" s="157"/>
      <c r="P1086" s="19" t="str">
        <f t="shared" si="597"/>
        <v/>
      </c>
      <c r="Q1086" s="19" t="str">
        <f t="shared" si="598"/>
        <v/>
      </c>
      <c r="R1086" s="22"/>
      <c r="S1086" s="33"/>
      <c r="T1086" s="35" t="str">
        <f>IF(E1086="","",Instructions!$B$5)</f>
        <v/>
      </c>
      <c r="U1086" s="75" t="str">
        <f>IF(E1086="","",Instructions!$C$5)</f>
        <v/>
      </c>
      <c r="V1086" s="87" t="str">
        <f t="shared" si="599"/>
        <v/>
      </c>
      <c r="W1086" s="72" t="str">
        <f>IF(E1086="","",VLOOKUP(D1086,Supervisors!$B$9:$F$32,5,FALSE))</f>
        <v/>
      </c>
      <c r="X1086" s="72" t="str">
        <f>IF(E1086="","",VLOOKUP(D1086,Supervisors!$B$9:$G$32,6,FALSE))</f>
        <v/>
      </c>
      <c r="Y1086" s="20" t="str">
        <f t="shared" si="600"/>
        <v/>
      </c>
      <c r="Z1086" s="20" t="str">
        <f t="shared" si="601"/>
        <v/>
      </c>
      <c r="AA1086" s="20" t="str">
        <f t="shared" si="602"/>
        <v/>
      </c>
      <c r="AB1086" s="20" t="str">
        <f t="shared" si="603"/>
        <v/>
      </c>
      <c r="AC1086" s="20" t="str">
        <f t="shared" si="604"/>
        <v/>
      </c>
      <c r="AD1086" s="20" t="str">
        <f t="shared" si="605"/>
        <v/>
      </c>
      <c r="AE1086" s="20" t="str">
        <f>IF(E1086="","",SUM( INDEX( $H$9, 1) : H1086))</f>
        <v/>
      </c>
      <c r="AF1086" s="20" t="str">
        <f t="shared" si="606"/>
        <v/>
      </c>
      <c r="AG1086" s="20" t="str">
        <f>IF(E1086="","",SUM($AF$9:AF1086))</f>
        <v/>
      </c>
      <c r="AH1086" s="43" t="str">
        <f t="shared" si="607"/>
        <v/>
      </c>
      <c r="AI1086" s="20" t="str">
        <f t="shared" si="608"/>
        <v/>
      </c>
      <c r="AJ1086" s="20" t="str">
        <f t="shared" si="609"/>
        <v/>
      </c>
      <c r="AK1086" s="20" t="str">
        <f t="shared" si="610"/>
        <v/>
      </c>
      <c r="AL1086" s="20" t="str">
        <f>IF(E1086="","",SUM( INDEX($I$9, 1) : I1086))</f>
        <v/>
      </c>
      <c r="AM1086" s="20" t="str">
        <f t="shared" si="611"/>
        <v/>
      </c>
      <c r="AN1086" s="20" t="str">
        <f>IF(E1086="","",SUM( INDEX($AM$9, 1) : AM1086))</f>
        <v/>
      </c>
      <c r="AO1086" s="43" t="str">
        <f t="shared" si="612"/>
        <v/>
      </c>
      <c r="AP1086" s="43" t="str">
        <f t="shared" si="613"/>
        <v/>
      </c>
      <c r="AQ1086" s="35" t="str">
        <f t="shared" si="614"/>
        <v/>
      </c>
      <c r="AR1086" s="35" t="str">
        <f t="shared" si="615"/>
        <v/>
      </c>
      <c r="AS1086" s="35" t="str">
        <f t="shared" si="616"/>
        <v/>
      </c>
      <c r="AT1086" s="35" t="str">
        <f t="shared" si="617"/>
        <v/>
      </c>
      <c r="AU1086" s="35" t="str">
        <f t="shared" si="618"/>
        <v/>
      </c>
      <c r="AV1086" s="35" t="str">
        <f t="shared" si="619"/>
        <v/>
      </c>
      <c r="AW1086" s="58" t="str">
        <f t="shared" si="620"/>
        <v/>
      </c>
      <c r="AX1086" s="62" t="str">
        <f t="shared" si="621"/>
        <v/>
      </c>
      <c r="AY1086" s="62" t="str">
        <f t="shared" si="622"/>
        <v/>
      </c>
      <c r="AZ1086" s="62" t="str">
        <f t="shared" si="623"/>
        <v/>
      </c>
      <c r="BA1086" s="62" t="str">
        <f t="shared" si="624"/>
        <v/>
      </c>
      <c r="BB1086" s="62" t="str">
        <f t="shared" si="625"/>
        <v/>
      </c>
      <c r="BC1086" s="62" t="str">
        <f t="shared" si="626"/>
        <v/>
      </c>
      <c r="BD1086" s="69" t="str">
        <f t="shared" si="627"/>
        <v/>
      </c>
      <c r="BE1086" s="69" t="str">
        <f t="shared" si="628"/>
        <v/>
      </c>
      <c r="BF1086" s="69" t="str">
        <f>IF(Z1086=Z1087,"",SUM(AW$9:AW1086)-SUM(BF$9:BF1085))</f>
        <v/>
      </c>
      <c r="BG1086" s="12">
        <f t="shared" si="630"/>
        <v>1078</v>
      </c>
    </row>
    <row r="1087" spans="1:59" ht="20.100000000000001" customHeight="1">
      <c r="A1087" s="13">
        <f t="shared" si="629"/>
        <v>1079</v>
      </c>
      <c r="B1087" s="153"/>
      <c r="C1087" s="33"/>
      <c r="D1087" s="33"/>
      <c r="E1087" s="154"/>
      <c r="F1087" s="155"/>
      <c r="G1087" s="156"/>
      <c r="H1087" s="19" t="str">
        <f t="shared" si="594"/>
        <v/>
      </c>
      <c r="I1087" s="157"/>
      <c r="J1087" s="19" t="str">
        <f t="shared" si="595"/>
        <v/>
      </c>
      <c r="K1087" s="33"/>
      <c r="L1087" s="34"/>
      <c r="M1087" s="34"/>
      <c r="N1087" s="19" t="str">
        <f t="shared" si="596"/>
        <v/>
      </c>
      <c r="O1087" s="157"/>
      <c r="P1087" s="19" t="str">
        <f t="shared" si="597"/>
        <v/>
      </c>
      <c r="Q1087" s="19" t="str">
        <f t="shared" si="598"/>
        <v/>
      </c>
      <c r="R1087" s="22"/>
      <c r="S1087" s="33"/>
      <c r="T1087" s="35" t="str">
        <f>IF(E1087="","",Instructions!$B$5)</f>
        <v/>
      </c>
      <c r="U1087" s="75" t="str">
        <f>IF(E1087="","",Instructions!$C$5)</f>
        <v/>
      </c>
      <c r="V1087" s="87" t="str">
        <f t="shared" si="599"/>
        <v/>
      </c>
      <c r="W1087" s="72" t="str">
        <f>IF(E1087="","",VLOOKUP(D1087,Supervisors!$B$9:$F$32,5,FALSE))</f>
        <v/>
      </c>
      <c r="X1087" s="72" t="str">
        <f>IF(E1087="","",VLOOKUP(D1087,Supervisors!$B$9:$G$32,6,FALSE))</f>
        <v/>
      </c>
      <c r="Y1087" s="20" t="str">
        <f t="shared" si="600"/>
        <v/>
      </c>
      <c r="Z1087" s="20" t="str">
        <f t="shared" si="601"/>
        <v/>
      </c>
      <c r="AA1087" s="20" t="str">
        <f t="shared" si="602"/>
        <v/>
      </c>
      <c r="AB1087" s="20" t="str">
        <f t="shared" si="603"/>
        <v/>
      </c>
      <c r="AC1087" s="20" t="str">
        <f t="shared" si="604"/>
        <v/>
      </c>
      <c r="AD1087" s="20" t="str">
        <f t="shared" si="605"/>
        <v/>
      </c>
      <c r="AE1087" s="20" t="str">
        <f>IF(E1087="","",SUM( INDEX( $H$9, 1) : H1087))</f>
        <v/>
      </c>
      <c r="AF1087" s="20" t="str">
        <f t="shared" si="606"/>
        <v/>
      </c>
      <c r="AG1087" s="20" t="str">
        <f>IF(E1087="","",SUM($AF$9:AF1087))</f>
        <v/>
      </c>
      <c r="AH1087" s="43" t="str">
        <f t="shared" si="607"/>
        <v/>
      </c>
      <c r="AI1087" s="20" t="str">
        <f t="shared" si="608"/>
        <v/>
      </c>
      <c r="AJ1087" s="20" t="str">
        <f t="shared" si="609"/>
        <v/>
      </c>
      <c r="AK1087" s="20" t="str">
        <f t="shared" si="610"/>
        <v/>
      </c>
      <c r="AL1087" s="20" t="str">
        <f>IF(E1087="","",SUM( INDEX($I$9, 1) : I1087))</f>
        <v/>
      </c>
      <c r="AM1087" s="20" t="str">
        <f t="shared" si="611"/>
        <v/>
      </c>
      <c r="AN1087" s="20" t="str">
        <f>IF(E1087="","",SUM( INDEX($AM$9, 1) : AM1087))</f>
        <v/>
      </c>
      <c r="AO1087" s="43" t="str">
        <f t="shared" si="612"/>
        <v/>
      </c>
      <c r="AP1087" s="43" t="str">
        <f t="shared" si="613"/>
        <v/>
      </c>
      <c r="AQ1087" s="35" t="str">
        <f t="shared" si="614"/>
        <v/>
      </c>
      <c r="AR1087" s="35" t="str">
        <f t="shared" si="615"/>
        <v/>
      </c>
      <c r="AS1087" s="35" t="str">
        <f t="shared" si="616"/>
        <v/>
      </c>
      <c r="AT1087" s="35" t="str">
        <f t="shared" si="617"/>
        <v/>
      </c>
      <c r="AU1087" s="35" t="str">
        <f t="shared" si="618"/>
        <v/>
      </c>
      <c r="AV1087" s="35" t="str">
        <f t="shared" si="619"/>
        <v/>
      </c>
      <c r="AW1087" s="58" t="str">
        <f t="shared" si="620"/>
        <v/>
      </c>
      <c r="AX1087" s="62" t="str">
        <f t="shared" si="621"/>
        <v/>
      </c>
      <c r="AY1087" s="62" t="str">
        <f t="shared" si="622"/>
        <v/>
      </c>
      <c r="AZ1087" s="62" t="str">
        <f t="shared" si="623"/>
        <v/>
      </c>
      <c r="BA1087" s="62" t="str">
        <f t="shared" si="624"/>
        <v/>
      </c>
      <c r="BB1087" s="62" t="str">
        <f t="shared" si="625"/>
        <v/>
      </c>
      <c r="BC1087" s="62" t="str">
        <f t="shared" si="626"/>
        <v/>
      </c>
      <c r="BD1087" s="69" t="str">
        <f t="shared" si="627"/>
        <v/>
      </c>
      <c r="BE1087" s="69" t="str">
        <f t="shared" si="628"/>
        <v/>
      </c>
      <c r="BF1087" s="69" t="str">
        <f>IF(Z1087=Z1088,"",SUM(AW$9:AW1087)-SUM(BF$9:BF1086))</f>
        <v/>
      </c>
      <c r="BG1087" s="12">
        <f t="shared" si="630"/>
        <v>1079</v>
      </c>
    </row>
    <row r="1088" spans="1:59" ht="20.100000000000001" customHeight="1">
      <c r="A1088" s="13">
        <f t="shared" si="629"/>
        <v>1080</v>
      </c>
      <c r="B1088" s="153"/>
      <c r="C1088" s="33"/>
      <c r="D1088" s="33"/>
      <c r="E1088" s="154"/>
      <c r="F1088" s="155"/>
      <c r="G1088" s="156"/>
      <c r="H1088" s="19" t="str">
        <f t="shared" si="594"/>
        <v/>
      </c>
      <c r="I1088" s="157"/>
      <c r="J1088" s="19" t="str">
        <f t="shared" si="595"/>
        <v/>
      </c>
      <c r="K1088" s="33"/>
      <c r="L1088" s="34"/>
      <c r="M1088" s="34"/>
      <c r="N1088" s="19" t="str">
        <f t="shared" si="596"/>
        <v/>
      </c>
      <c r="O1088" s="157"/>
      <c r="P1088" s="19" t="str">
        <f t="shared" si="597"/>
        <v/>
      </c>
      <c r="Q1088" s="19" t="str">
        <f t="shared" si="598"/>
        <v/>
      </c>
      <c r="R1088" s="22"/>
      <c r="S1088" s="33"/>
      <c r="T1088" s="35" t="str">
        <f>IF(E1088="","",Instructions!$B$5)</f>
        <v/>
      </c>
      <c r="U1088" s="75" t="str">
        <f>IF(E1088="","",Instructions!$C$5)</f>
        <v/>
      </c>
      <c r="V1088" s="87" t="str">
        <f t="shared" si="599"/>
        <v/>
      </c>
      <c r="W1088" s="72" t="str">
        <f>IF(E1088="","",VLOOKUP(D1088,Supervisors!$B$9:$F$32,5,FALSE))</f>
        <v/>
      </c>
      <c r="X1088" s="72" t="str">
        <f>IF(E1088="","",VLOOKUP(D1088,Supervisors!$B$9:$G$32,6,FALSE))</f>
        <v/>
      </c>
      <c r="Y1088" s="20" t="str">
        <f t="shared" si="600"/>
        <v/>
      </c>
      <c r="Z1088" s="20" t="str">
        <f t="shared" si="601"/>
        <v/>
      </c>
      <c r="AA1088" s="20" t="str">
        <f t="shared" si="602"/>
        <v/>
      </c>
      <c r="AB1088" s="20" t="str">
        <f t="shared" si="603"/>
        <v/>
      </c>
      <c r="AC1088" s="20" t="str">
        <f t="shared" si="604"/>
        <v/>
      </c>
      <c r="AD1088" s="20" t="str">
        <f t="shared" si="605"/>
        <v/>
      </c>
      <c r="AE1088" s="20" t="str">
        <f>IF(E1088="","",SUM( INDEX( $H$9, 1) : H1088))</f>
        <v/>
      </c>
      <c r="AF1088" s="20" t="str">
        <f t="shared" si="606"/>
        <v/>
      </c>
      <c r="AG1088" s="20" t="str">
        <f>IF(E1088="","",SUM($AF$9:AF1088))</f>
        <v/>
      </c>
      <c r="AH1088" s="43" t="str">
        <f t="shared" si="607"/>
        <v/>
      </c>
      <c r="AI1088" s="20" t="str">
        <f t="shared" si="608"/>
        <v/>
      </c>
      <c r="AJ1088" s="20" t="str">
        <f t="shared" si="609"/>
        <v/>
      </c>
      <c r="AK1088" s="20" t="str">
        <f t="shared" si="610"/>
        <v/>
      </c>
      <c r="AL1088" s="20" t="str">
        <f>IF(E1088="","",SUM( INDEX($I$9, 1) : I1088))</f>
        <v/>
      </c>
      <c r="AM1088" s="20" t="str">
        <f t="shared" si="611"/>
        <v/>
      </c>
      <c r="AN1088" s="20" t="str">
        <f>IF(E1088="","",SUM( INDEX($AM$9, 1) : AM1088))</f>
        <v/>
      </c>
      <c r="AO1088" s="43" t="str">
        <f t="shared" si="612"/>
        <v/>
      </c>
      <c r="AP1088" s="43" t="str">
        <f t="shared" si="613"/>
        <v/>
      </c>
      <c r="AQ1088" s="35" t="str">
        <f t="shared" si="614"/>
        <v/>
      </c>
      <c r="AR1088" s="35" t="str">
        <f t="shared" si="615"/>
        <v/>
      </c>
      <c r="AS1088" s="35" t="str">
        <f t="shared" si="616"/>
        <v/>
      </c>
      <c r="AT1088" s="35" t="str">
        <f t="shared" si="617"/>
        <v/>
      </c>
      <c r="AU1088" s="35" t="str">
        <f t="shared" si="618"/>
        <v/>
      </c>
      <c r="AV1088" s="35" t="str">
        <f t="shared" si="619"/>
        <v/>
      </c>
      <c r="AW1088" s="58" t="str">
        <f t="shared" si="620"/>
        <v/>
      </c>
      <c r="AX1088" s="62" t="str">
        <f t="shared" si="621"/>
        <v/>
      </c>
      <c r="AY1088" s="62" t="str">
        <f t="shared" si="622"/>
        <v/>
      </c>
      <c r="AZ1088" s="62" t="str">
        <f t="shared" si="623"/>
        <v/>
      </c>
      <c r="BA1088" s="62" t="str">
        <f t="shared" si="624"/>
        <v/>
      </c>
      <c r="BB1088" s="62" t="str">
        <f t="shared" si="625"/>
        <v/>
      </c>
      <c r="BC1088" s="62" t="str">
        <f t="shared" si="626"/>
        <v/>
      </c>
      <c r="BD1088" s="69" t="str">
        <f t="shared" si="627"/>
        <v/>
      </c>
      <c r="BE1088" s="69" t="str">
        <f t="shared" si="628"/>
        <v/>
      </c>
      <c r="BF1088" s="69" t="str">
        <f>IF(Z1088=Z1089,"",SUM(AW$9:AW1088)-SUM(BF$9:BF1087))</f>
        <v/>
      </c>
      <c r="BG1088" s="12">
        <f t="shared" si="630"/>
        <v>1080</v>
      </c>
    </row>
    <row r="1089" spans="1:59" ht="20.100000000000001" customHeight="1">
      <c r="A1089" s="13">
        <f t="shared" si="629"/>
        <v>1081</v>
      </c>
      <c r="B1089" s="153"/>
      <c r="C1089" s="33"/>
      <c r="D1089" s="33"/>
      <c r="E1089" s="154"/>
      <c r="F1089" s="155"/>
      <c r="G1089" s="156"/>
      <c r="H1089" s="19" t="str">
        <f t="shared" si="594"/>
        <v/>
      </c>
      <c r="I1089" s="157"/>
      <c r="J1089" s="19" t="str">
        <f t="shared" si="595"/>
        <v/>
      </c>
      <c r="K1089" s="33"/>
      <c r="L1089" s="34"/>
      <c r="M1089" s="34"/>
      <c r="N1089" s="19" t="str">
        <f t="shared" si="596"/>
        <v/>
      </c>
      <c r="O1089" s="157"/>
      <c r="P1089" s="19" t="str">
        <f t="shared" si="597"/>
        <v/>
      </c>
      <c r="Q1089" s="19" t="str">
        <f t="shared" si="598"/>
        <v/>
      </c>
      <c r="R1089" s="22"/>
      <c r="S1089" s="33"/>
      <c r="T1089" s="35" t="str">
        <f>IF(E1089="","",Instructions!$B$5)</f>
        <v/>
      </c>
      <c r="U1089" s="75" t="str">
        <f>IF(E1089="","",Instructions!$C$5)</f>
        <v/>
      </c>
      <c r="V1089" s="87" t="str">
        <f t="shared" si="599"/>
        <v/>
      </c>
      <c r="W1089" s="72" t="str">
        <f>IF(E1089="","",VLOOKUP(D1089,Supervisors!$B$9:$F$32,5,FALSE))</f>
        <v/>
      </c>
      <c r="X1089" s="72" t="str">
        <f>IF(E1089="","",VLOOKUP(D1089,Supervisors!$B$9:$G$32,6,FALSE))</f>
        <v/>
      </c>
      <c r="Y1089" s="20" t="str">
        <f t="shared" si="600"/>
        <v/>
      </c>
      <c r="Z1089" s="20" t="str">
        <f t="shared" si="601"/>
        <v/>
      </c>
      <c r="AA1089" s="20" t="str">
        <f t="shared" si="602"/>
        <v/>
      </c>
      <c r="AB1089" s="20" t="str">
        <f t="shared" si="603"/>
        <v/>
      </c>
      <c r="AC1089" s="20" t="str">
        <f t="shared" si="604"/>
        <v/>
      </c>
      <c r="AD1089" s="20" t="str">
        <f t="shared" si="605"/>
        <v/>
      </c>
      <c r="AE1089" s="20" t="str">
        <f>IF(E1089="","",SUM( INDEX( $H$9, 1) : H1089))</f>
        <v/>
      </c>
      <c r="AF1089" s="20" t="str">
        <f t="shared" si="606"/>
        <v/>
      </c>
      <c r="AG1089" s="20" t="str">
        <f>IF(E1089="","",SUM($AF$9:AF1089))</f>
        <v/>
      </c>
      <c r="AH1089" s="43" t="str">
        <f t="shared" si="607"/>
        <v/>
      </c>
      <c r="AI1089" s="20" t="str">
        <f t="shared" si="608"/>
        <v/>
      </c>
      <c r="AJ1089" s="20" t="str">
        <f t="shared" si="609"/>
        <v/>
      </c>
      <c r="AK1089" s="20" t="str">
        <f t="shared" si="610"/>
        <v/>
      </c>
      <c r="AL1089" s="20" t="str">
        <f>IF(E1089="","",SUM( INDEX($I$9, 1) : I1089))</f>
        <v/>
      </c>
      <c r="AM1089" s="20" t="str">
        <f t="shared" si="611"/>
        <v/>
      </c>
      <c r="AN1089" s="20" t="str">
        <f>IF(E1089="","",SUM( INDEX($AM$9, 1) : AM1089))</f>
        <v/>
      </c>
      <c r="AO1089" s="43" t="str">
        <f t="shared" si="612"/>
        <v/>
      </c>
      <c r="AP1089" s="43" t="str">
        <f t="shared" si="613"/>
        <v/>
      </c>
      <c r="AQ1089" s="35" t="str">
        <f t="shared" si="614"/>
        <v/>
      </c>
      <c r="AR1089" s="35" t="str">
        <f t="shared" si="615"/>
        <v/>
      </c>
      <c r="AS1089" s="35" t="str">
        <f t="shared" si="616"/>
        <v/>
      </c>
      <c r="AT1089" s="35" t="str">
        <f t="shared" si="617"/>
        <v/>
      </c>
      <c r="AU1089" s="35" t="str">
        <f t="shared" si="618"/>
        <v/>
      </c>
      <c r="AV1089" s="35" t="str">
        <f t="shared" si="619"/>
        <v/>
      </c>
      <c r="AW1089" s="58" t="str">
        <f t="shared" si="620"/>
        <v/>
      </c>
      <c r="AX1089" s="62" t="str">
        <f t="shared" si="621"/>
        <v/>
      </c>
      <c r="AY1089" s="62" t="str">
        <f t="shared" si="622"/>
        <v/>
      </c>
      <c r="AZ1089" s="62" t="str">
        <f t="shared" si="623"/>
        <v/>
      </c>
      <c r="BA1089" s="62" t="str">
        <f t="shared" si="624"/>
        <v/>
      </c>
      <c r="BB1089" s="62" t="str">
        <f t="shared" si="625"/>
        <v/>
      </c>
      <c r="BC1089" s="62" t="str">
        <f t="shared" si="626"/>
        <v/>
      </c>
      <c r="BD1089" s="69" t="str">
        <f t="shared" si="627"/>
        <v/>
      </c>
      <c r="BE1089" s="69" t="str">
        <f t="shared" si="628"/>
        <v/>
      </c>
      <c r="BF1089" s="69" t="str">
        <f>IF(Z1089=Z1090,"",SUM(AW$9:AW1089)-SUM(BF$9:BF1088))</f>
        <v/>
      </c>
      <c r="BG1089" s="12">
        <f t="shared" si="630"/>
        <v>1081</v>
      </c>
    </row>
    <row r="1090" spans="1:59" ht="20.100000000000001" customHeight="1">
      <c r="A1090" s="13">
        <f t="shared" si="629"/>
        <v>1082</v>
      </c>
      <c r="B1090" s="153"/>
      <c r="C1090" s="33"/>
      <c r="D1090" s="33"/>
      <c r="E1090" s="154"/>
      <c r="F1090" s="155"/>
      <c r="G1090" s="156"/>
      <c r="H1090" s="19" t="str">
        <f t="shared" si="594"/>
        <v/>
      </c>
      <c r="I1090" s="157"/>
      <c r="J1090" s="19" t="str">
        <f t="shared" si="595"/>
        <v/>
      </c>
      <c r="K1090" s="33"/>
      <c r="L1090" s="34"/>
      <c r="M1090" s="34"/>
      <c r="N1090" s="19" t="str">
        <f t="shared" si="596"/>
        <v/>
      </c>
      <c r="O1090" s="157"/>
      <c r="P1090" s="19" t="str">
        <f t="shared" si="597"/>
        <v/>
      </c>
      <c r="Q1090" s="19" t="str">
        <f t="shared" si="598"/>
        <v/>
      </c>
      <c r="R1090" s="22"/>
      <c r="S1090" s="33"/>
      <c r="T1090" s="35" t="str">
        <f>IF(E1090="","",Instructions!$B$5)</f>
        <v/>
      </c>
      <c r="U1090" s="75" t="str">
        <f>IF(E1090="","",Instructions!$C$5)</f>
        <v/>
      </c>
      <c r="V1090" s="87" t="str">
        <f t="shared" si="599"/>
        <v/>
      </c>
      <c r="W1090" s="72" t="str">
        <f>IF(E1090="","",VLOOKUP(D1090,Supervisors!$B$9:$F$32,5,FALSE))</f>
        <v/>
      </c>
      <c r="X1090" s="72" t="str">
        <f>IF(E1090="","",VLOOKUP(D1090,Supervisors!$B$9:$G$32,6,FALSE))</f>
        <v/>
      </c>
      <c r="Y1090" s="20" t="str">
        <f t="shared" si="600"/>
        <v/>
      </c>
      <c r="Z1090" s="20" t="str">
        <f t="shared" si="601"/>
        <v/>
      </c>
      <c r="AA1090" s="20" t="str">
        <f t="shared" si="602"/>
        <v/>
      </c>
      <c r="AB1090" s="20" t="str">
        <f t="shared" si="603"/>
        <v/>
      </c>
      <c r="AC1090" s="20" t="str">
        <f t="shared" si="604"/>
        <v/>
      </c>
      <c r="AD1090" s="20" t="str">
        <f t="shared" si="605"/>
        <v/>
      </c>
      <c r="AE1090" s="20" t="str">
        <f>IF(E1090="","",SUM( INDEX( $H$9, 1) : H1090))</f>
        <v/>
      </c>
      <c r="AF1090" s="20" t="str">
        <f t="shared" si="606"/>
        <v/>
      </c>
      <c r="AG1090" s="20" t="str">
        <f>IF(E1090="","",SUM($AF$9:AF1090))</f>
        <v/>
      </c>
      <c r="AH1090" s="43" t="str">
        <f t="shared" si="607"/>
        <v/>
      </c>
      <c r="AI1090" s="20" t="str">
        <f t="shared" si="608"/>
        <v/>
      </c>
      <c r="AJ1090" s="20" t="str">
        <f t="shared" si="609"/>
        <v/>
      </c>
      <c r="AK1090" s="20" t="str">
        <f t="shared" si="610"/>
        <v/>
      </c>
      <c r="AL1090" s="20" t="str">
        <f>IF(E1090="","",SUM( INDEX($I$9, 1) : I1090))</f>
        <v/>
      </c>
      <c r="AM1090" s="20" t="str">
        <f t="shared" si="611"/>
        <v/>
      </c>
      <c r="AN1090" s="20" t="str">
        <f>IF(E1090="","",SUM( INDEX($AM$9, 1) : AM1090))</f>
        <v/>
      </c>
      <c r="AO1090" s="43" t="str">
        <f t="shared" si="612"/>
        <v/>
      </c>
      <c r="AP1090" s="43" t="str">
        <f t="shared" si="613"/>
        <v/>
      </c>
      <c r="AQ1090" s="35" t="str">
        <f t="shared" si="614"/>
        <v/>
      </c>
      <c r="AR1090" s="35" t="str">
        <f t="shared" si="615"/>
        <v/>
      </c>
      <c r="AS1090" s="35" t="str">
        <f t="shared" si="616"/>
        <v/>
      </c>
      <c r="AT1090" s="35" t="str">
        <f t="shared" si="617"/>
        <v/>
      </c>
      <c r="AU1090" s="35" t="str">
        <f t="shared" si="618"/>
        <v/>
      </c>
      <c r="AV1090" s="35" t="str">
        <f t="shared" si="619"/>
        <v/>
      </c>
      <c r="AW1090" s="58" t="str">
        <f t="shared" si="620"/>
        <v/>
      </c>
      <c r="AX1090" s="62" t="str">
        <f t="shared" si="621"/>
        <v/>
      </c>
      <c r="AY1090" s="62" t="str">
        <f t="shared" si="622"/>
        <v/>
      </c>
      <c r="AZ1090" s="62" t="str">
        <f t="shared" si="623"/>
        <v/>
      </c>
      <c r="BA1090" s="62" t="str">
        <f t="shared" si="624"/>
        <v/>
      </c>
      <c r="BB1090" s="62" t="str">
        <f t="shared" si="625"/>
        <v/>
      </c>
      <c r="BC1090" s="62" t="str">
        <f t="shared" si="626"/>
        <v/>
      </c>
      <c r="BD1090" s="69" t="str">
        <f t="shared" si="627"/>
        <v/>
      </c>
      <c r="BE1090" s="69" t="str">
        <f t="shared" si="628"/>
        <v/>
      </c>
      <c r="BF1090" s="69" t="str">
        <f>IF(Z1090=Z1091,"",SUM(AW$9:AW1090)-SUM(BF$9:BF1089))</f>
        <v/>
      </c>
      <c r="BG1090" s="12">
        <f t="shared" si="630"/>
        <v>1082</v>
      </c>
    </row>
    <row r="1091" spans="1:59" ht="20.100000000000001" customHeight="1">
      <c r="A1091" s="13">
        <f t="shared" si="629"/>
        <v>1083</v>
      </c>
      <c r="B1091" s="153"/>
      <c r="C1091" s="33"/>
      <c r="D1091" s="33"/>
      <c r="E1091" s="154"/>
      <c r="F1091" s="155"/>
      <c r="G1091" s="156"/>
      <c r="H1091" s="19" t="str">
        <f t="shared" si="594"/>
        <v/>
      </c>
      <c r="I1091" s="157"/>
      <c r="J1091" s="19" t="str">
        <f t="shared" si="595"/>
        <v/>
      </c>
      <c r="K1091" s="33"/>
      <c r="L1091" s="34"/>
      <c r="M1091" s="34"/>
      <c r="N1091" s="19" t="str">
        <f t="shared" si="596"/>
        <v/>
      </c>
      <c r="O1091" s="157"/>
      <c r="P1091" s="19" t="str">
        <f t="shared" si="597"/>
        <v/>
      </c>
      <c r="Q1091" s="19" t="str">
        <f t="shared" si="598"/>
        <v/>
      </c>
      <c r="R1091" s="22"/>
      <c r="S1091" s="33"/>
      <c r="T1091" s="35" t="str">
        <f>IF(E1091="","",Instructions!$B$5)</f>
        <v/>
      </c>
      <c r="U1091" s="75" t="str">
        <f>IF(E1091="","",Instructions!$C$5)</f>
        <v/>
      </c>
      <c r="V1091" s="87" t="str">
        <f t="shared" si="599"/>
        <v/>
      </c>
      <c r="W1091" s="72" t="str">
        <f>IF(E1091="","",VLOOKUP(D1091,Supervisors!$B$9:$F$32,5,FALSE))</f>
        <v/>
      </c>
      <c r="X1091" s="72" t="str">
        <f>IF(E1091="","",VLOOKUP(D1091,Supervisors!$B$9:$G$32,6,FALSE))</f>
        <v/>
      </c>
      <c r="Y1091" s="20" t="str">
        <f t="shared" si="600"/>
        <v/>
      </c>
      <c r="Z1091" s="20" t="str">
        <f t="shared" si="601"/>
        <v/>
      </c>
      <c r="AA1091" s="20" t="str">
        <f t="shared" si="602"/>
        <v/>
      </c>
      <c r="AB1091" s="20" t="str">
        <f t="shared" si="603"/>
        <v/>
      </c>
      <c r="AC1091" s="20" t="str">
        <f t="shared" si="604"/>
        <v/>
      </c>
      <c r="AD1091" s="20" t="str">
        <f t="shared" si="605"/>
        <v/>
      </c>
      <c r="AE1091" s="20" t="str">
        <f>IF(E1091="","",SUM( INDEX( $H$9, 1) : H1091))</f>
        <v/>
      </c>
      <c r="AF1091" s="20" t="str">
        <f t="shared" si="606"/>
        <v/>
      </c>
      <c r="AG1091" s="20" t="str">
        <f>IF(E1091="","",SUM($AF$9:AF1091))</f>
        <v/>
      </c>
      <c r="AH1091" s="43" t="str">
        <f t="shared" si="607"/>
        <v/>
      </c>
      <c r="AI1091" s="20" t="str">
        <f t="shared" si="608"/>
        <v/>
      </c>
      <c r="AJ1091" s="20" t="str">
        <f t="shared" si="609"/>
        <v/>
      </c>
      <c r="AK1091" s="20" t="str">
        <f t="shared" si="610"/>
        <v/>
      </c>
      <c r="AL1091" s="20" t="str">
        <f>IF(E1091="","",SUM( INDEX($I$9, 1) : I1091))</f>
        <v/>
      </c>
      <c r="AM1091" s="20" t="str">
        <f t="shared" si="611"/>
        <v/>
      </c>
      <c r="AN1091" s="20" t="str">
        <f>IF(E1091="","",SUM( INDEX($AM$9, 1) : AM1091))</f>
        <v/>
      </c>
      <c r="AO1091" s="43" t="str">
        <f t="shared" si="612"/>
        <v/>
      </c>
      <c r="AP1091" s="43" t="str">
        <f t="shared" si="613"/>
        <v/>
      </c>
      <c r="AQ1091" s="35" t="str">
        <f t="shared" si="614"/>
        <v/>
      </c>
      <c r="AR1091" s="35" t="str">
        <f t="shared" si="615"/>
        <v/>
      </c>
      <c r="AS1091" s="35" t="str">
        <f t="shared" si="616"/>
        <v/>
      </c>
      <c r="AT1091" s="35" t="str">
        <f t="shared" si="617"/>
        <v/>
      </c>
      <c r="AU1091" s="35" t="str">
        <f t="shared" si="618"/>
        <v/>
      </c>
      <c r="AV1091" s="35" t="str">
        <f t="shared" si="619"/>
        <v/>
      </c>
      <c r="AW1091" s="58" t="str">
        <f t="shared" si="620"/>
        <v/>
      </c>
      <c r="AX1091" s="62" t="str">
        <f t="shared" si="621"/>
        <v/>
      </c>
      <c r="AY1091" s="62" t="str">
        <f t="shared" si="622"/>
        <v/>
      </c>
      <c r="AZ1091" s="62" t="str">
        <f t="shared" si="623"/>
        <v/>
      </c>
      <c r="BA1091" s="62" t="str">
        <f t="shared" si="624"/>
        <v/>
      </c>
      <c r="BB1091" s="62" t="str">
        <f t="shared" si="625"/>
        <v/>
      </c>
      <c r="BC1091" s="62" t="str">
        <f t="shared" si="626"/>
        <v/>
      </c>
      <c r="BD1091" s="69" t="str">
        <f t="shared" si="627"/>
        <v/>
      </c>
      <c r="BE1091" s="69" t="str">
        <f t="shared" si="628"/>
        <v/>
      </c>
      <c r="BF1091" s="69" t="str">
        <f>IF(Z1091=Z1092,"",SUM(AW$9:AW1091)-SUM(BF$9:BF1090))</f>
        <v/>
      </c>
      <c r="BG1091" s="12">
        <f t="shared" si="630"/>
        <v>1083</v>
      </c>
    </row>
    <row r="1092" spans="1:59" ht="20.100000000000001" customHeight="1">
      <c r="A1092" s="13">
        <f t="shared" si="629"/>
        <v>1084</v>
      </c>
      <c r="B1092" s="153"/>
      <c r="C1092" s="33"/>
      <c r="D1092" s="33"/>
      <c r="E1092" s="154"/>
      <c r="F1092" s="155"/>
      <c r="G1092" s="156"/>
      <c r="H1092" s="19" t="str">
        <f t="shared" si="594"/>
        <v/>
      </c>
      <c r="I1092" s="157"/>
      <c r="J1092" s="19" t="str">
        <f t="shared" si="595"/>
        <v/>
      </c>
      <c r="K1092" s="33"/>
      <c r="L1092" s="34"/>
      <c r="M1092" s="34"/>
      <c r="N1092" s="19" t="str">
        <f t="shared" si="596"/>
        <v/>
      </c>
      <c r="O1092" s="157"/>
      <c r="P1092" s="19" t="str">
        <f t="shared" si="597"/>
        <v/>
      </c>
      <c r="Q1092" s="19" t="str">
        <f t="shared" si="598"/>
        <v/>
      </c>
      <c r="R1092" s="22"/>
      <c r="S1092" s="33"/>
      <c r="T1092" s="35" t="str">
        <f>IF(E1092="","",Instructions!$B$5)</f>
        <v/>
      </c>
      <c r="U1092" s="75" t="str">
        <f>IF(E1092="","",Instructions!$C$5)</f>
        <v/>
      </c>
      <c r="V1092" s="87" t="str">
        <f t="shared" si="599"/>
        <v/>
      </c>
      <c r="W1092" s="72" t="str">
        <f>IF(E1092="","",VLOOKUP(D1092,Supervisors!$B$9:$F$32,5,FALSE))</f>
        <v/>
      </c>
      <c r="X1092" s="72" t="str">
        <f>IF(E1092="","",VLOOKUP(D1092,Supervisors!$B$9:$G$32,6,FALSE))</f>
        <v/>
      </c>
      <c r="Y1092" s="20" t="str">
        <f t="shared" si="600"/>
        <v/>
      </c>
      <c r="Z1092" s="20" t="str">
        <f t="shared" si="601"/>
        <v/>
      </c>
      <c r="AA1092" s="20" t="str">
        <f t="shared" si="602"/>
        <v/>
      </c>
      <c r="AB1092" s="20" t="str">
        <f t="shared" si="603"/>
        <v/>
      </c>
      <c r="AC1092" s="20" t="str">
        <f t="shared" si="604"/>
        <v/>
      </c>
      <c r="AD1092" s="20" t="str">
        <f t="shared" si="605"/>
        <v/>
      </c>
      <c r="AE1092" s="20" t="str">
        <f>IF(E1092="","",SUM( INDEX( $H$9, 1) : H1092))</f>
        <v/>
      </c>
      <c r="AF1092" s="20" t="str">
        <f t="shared" si="606"/>
        <v/>
      </c>
      <c r="AG1092" s="20" t="str">
        <f>IF(E1092="","",SUM($AF$9:AF1092))</f>
        <v/>
      </c>
      <c r="AH1092" s="43" t="str">
        <f t="shared" si="607"/>
        <v/>
      </c>
      <c r="AI1092" s="20" t="str">
        <f t="shared" si="608"/>
        <v/>
      </c>
      <c r="AJ1092" s="20" t="str">
        <f t="shared" si="609"/>
        <v/>
      </c>
      <c r="AK1092" s="20" t="str">
        <f t="shared" si="610"/>
        <v/>
      </c>
      <c r="AL1092" s="20" t="str">
        <f>IF(E1092="","",SUM( INDEX($I$9, 1) : I1092))</f>
        <v/>
      </c>
      <c r="AM1092" s="20" t="str">
        <f t="shared" si="611"/>
        <v/>
      </c>
      <c r="AN1092" s="20" t="str">
        <f>IF(E1092="","",SUM( INDEX($AM$9, 1) : AM1092))</f>
        <v/>
      </c>
      <c r="AO1092" s="43" t="str">
        <f t="shared" si="612"/>
        <v/>
      </c>
      <c r="AP1092" s="43" t="str">
        <f t="shared" si="613"/>
        <v/>
      </c>
      <c r="AQ1092" s="35" t="str">
        <f t="shared" si="614"/>
        <v/>
      </c>
      <c r="AR1092" s="35" t="str">
        <f t="shared" si="615"/>
        <v/>
      </c>
      <c r="AS1092" s="35" t="str">
        <f t="shared" si="616"/>
        <v/>
      </c>
      <c r="AT1092" s="35" t="str">
        <f t="shared" si="617"/>
        <v/>
      </c>
      <c r="AU1092" s="35" t="str">
        <f t="shared" si="618"/>
        <v/>
      </c>
      <c r="AV1092" s="35" t="str">
        <f t="shared" si="619"/>
        <v/>
      </c>
      <c r="AW1092" s="58" t="str">
        <f t="shared" si="620"/>
        <v/>
      </c>
      <c r="AX1092" s="62" t="str">
        <f t="shared" si="621"/>
        <v/>
      </c>
      <c r="AY1092" s="62" t="str">
        <f t="shared" si="622"/>
        <v/>
      </c>
      <c r="AZ1092" s="62" t="str">
        <f t="shared" si="623"/>
        <v/>
      </c>
      <c r="BA1092" s="62" t="str">
        <f t="shared" si="624"/>
        <v/>
      </c>
      <c r="BB1092" s="62" t="str">
        <f t="shared" si="625"/>
        <v/>
      </c>
      <c r="BC1092" s="62" t="str">
        <f t="shared" si="626"/>
        <v/>
      </c>
      <c r="BD1092" s="69" t="str">
        <f t="shared" si="627"/>
        <v/>
      </c>
      <c r="BE1092" s="69" t="str">
        <f t="shared" si="628"/>
        <v/>
      </c>
      <c r="BF1092" s="69" t="str">
        <f>IF(Z1092=Z1093,"",SUM(AW$9:AW1092)-SUM(BF$9:BF1091))</f>
        <v/>
      </c>
      <c r="BG1092" s="12">
        <f t="shared" si="630"/>
        <v>1084</v>
      </c>
    </row>
    <row r="1093" spans="1:59" ht="20.100000000000001" customHeight="1">
      <c r="A1093" s="13">
        <f t="shared" si="629"/>
        <v>1085</v>
      </c>
      <c r="B1093" s="153"/>
      <c r="C1093" s="33"/>
      <c r="D1093" s="33"/>
      <c r="E1093" s="154"/>
      <c r="F1093" s="155"/>
      <c r="G1093" s="156"/>
      <c r="H1093" s="19" t="str">
        <f t="shared" si="594"/>
        <v/>
      </c>
      <c r="I1093" s="157"/>
      <c r="J1093" s="19" t="str">
        <f t="shared" si="595"/>
        <v/>
      </c>
      <c r="K1093" s="33"/>
      <c r="L1093" s="34"/>
      <c r="M1093" s="34"/>
      <c r="N1093" s="19" t="str">
        <f t="shared" si="596"/>
        <v/>
      </c>
      <c r="O1093" s="157"/>
      <c r="P1093" s="19" t="str">
        <f t="shared" si="597"/>
        <v/>
      </c>
      <c r="Q1093" s="19" t="str">
        <f t="shared" si="598"/>
        <v/>
      </c>
      <c r="R1093" s="22"/>
      <c r="S1093" s="33"/>
      <c r="T1093" s="35" t="str">
        <f>IF(E1093="","",Instructions!$B$5)</f>
        <v/>
      </c>
      <c r="U1093" s="75" t="str">
        <f>IF(E1093="","",Instructions!$C$5)</f>
        <v/>
      </c>
      <c r="V1093" s="87" t="str">
        <f t="shared" si="599"/>
        <v/>
      </c>
      <c r="W1093" s="72" t="str">
        <f>IF(E1093="","",VLOOKUP(D1093,Supervisors!$B$9:$F$32,5,FALSE))</f>
        <v/>
      </c>
      <c r="X1093" s="72" t="str">
        <f>IF(E1093="","",VLOOKUP(D1093,Supervisors!$B$9:$G$32,6,FALSE))</f>
        <v/>
      </c>
      <c r="Y1093" s="20" t="str">
        <f t="shared" si="600"/>
        <v/>
      </c>
      <c r="Z1093" s="20" t="str">
        <f t="shared" si="601"/>
        <v/>
      </c>
      <c r="AA1093" s="20" t="str">
        <f t="shared" si="602"/>
        <v/>
      </c>
      <c r="AB1093" s="20" t="str">
        <f t="shared" si="603"/>
        <v/>
      </c>
      <c r="AC1093" s="20" t="str">
        <f t="shared" si="604"/>
        <v/>
      </c>
      <c r="AD1093" s="20" t="str">
        <f t="shared" si="605"/>
        <v/>
      </c>
      <c r="AE1093" s="20" t="str">
        <f>IF(E1093="","",SUM( INDEX( $H$9, 1) : H1093))</f>
        <v/>
      </c>
      <c r="AF1093" s="20" t="str">
        <f t="shared" si="606"/>
        <v/>
      </c>
      <c r="AG1093" s="20" t="str">
        <f>IF(E1093="","",SUM($AF$9:AF1093))</f>
        <v/>
      </c>
      <c r="AH1093" s="43" t="str">
        <f t="shared" si="607"/>
        <v/>
      </c>
      <c r="AI1093" s="20" t="str">
        <f t="shared" si="608"/>
        <v/>
      </c>
      <c r="AJ1093" s="20" t="str">
        <f t="shared" si="609"/>
        <v/>
      </c>
      <c r="AK1093" s="20" t="str">
        <f t="shared" si="610"/>
        <v/>
      </c>
      <c r="AL1093" s="20" t="str">
        <f>IF(E1093="","",SUM( INDEX($I$9, 1) : I1093))</f>
        <v/>
      </c>
      <c r="AM1093" s="20" t="str">
        <f t="shared" si="611"/>
        <v/>
      </c>
      <c r="AN1093" s="20" t="str">
        <f>IF(E1093="","",SUM( INDEX($AM$9, 1) : AM1093))</f>
        <v/>
      </c>
      <c r="AO1093" s="43" t="str">
        <f t="shared" si="612"/>
        <v/>
      </c>
      <c r="AP1093" s="43" t="str">
        <f t="shared" si="613"/>
        <v/>
      </c>
      <c r="AQ1093" s="35" t="str">
        <f t="shared" si="614"/>
        <v/>
      </c>
      <c r="AR1093" s="35" t="str">
        <f t="shared" si="615"/>
        <v/>
      </c>
      <c r="AS1093" s="35" t="str">
        <f t="shared" si="616"/>
        <v/>
      </c>
      <c r="AT1093" s="35" t="str">
        <f t="shared" si="617"/>
        <v/>
      </c>
      <c r="AU1093" s="35" t="str">
        <f t="shared" si="618"/>
        <v/>
      </c>
      <c r="AV1093" s="35" t="str">
        <f t="shared" si="619"/>
        <v/>
      </c>
      <c r="AW1093" s="58" t="str">
        <f t="shared" si="620"/>
        <v/>
      </c>
      <c r="AX1093" s="62" t="str">
        <f t="shared" si="621"/>
        <v/>
      </c>
      <c r="AY1093" s="62" t="str">
        <f t="shared" si="622"/>
        <v/>
      </c>
      <c r="AZ1093" s="62" t="str">
        <f t="shared" si="623"/>
        <v/>
      </c>
      <c r="BA1093" s="62" t="str">
        <f t="shared" si="624"/>
        <v/>
      </c>
      <c r="BB1093" s="62" t="str">
        <f t="shared" si="625"/>
        <v/>
      </c>
      <c r="BC1093" s="62" t="str">
        <f t="shared" si="626"/>
        <v/>
      </c>
      <c r="BD1093" s="69" t="str">
        <f t="shared" si="627"/>
        <v/>
      </c>
      <c r="BE1093" s="69" t="str">
        <f t="shared" si="628"/>
        <v/>
      </c>
      <c r="BF1093" s="69" t="str">
        <f>IF(Z1093=Z1094,"",SUM(AW$9:AW1093)-SUM(BF$9:BF1092))</f>
        <v/>
      </c>
      <c r="BG1093" s="12">
        <f t="shared" si="630"/>
        <v>1085</v>
      </c>
    </row>
    <row r="1094" spans="1:59" ht="20.100000000000001" customHeight="1">
      <c r="A1094" s="13">
        <f t="shared" si="629"/>
        <v>1086</v>
      </c>
      <c r="B1094" s="153"/>
      <c r="C1094" s="33"/>
      <c r="D1094" s="33"/>
      <c r="E1094" s="154"/>
      <c r="F1094" s="155"/>
      <c r="G1094" s="156"/>
      <c r="H1094" s="19" t="str">
        <f t="shared" si="594"/>
        <v/>
      </c>
      <c r="I1094" s="157"/>
      <c r="J1094" s="19" t="str">
        <f t="shared" si="595"/>
        <v/>
      </c>
      <c r="K1094" s="33"/>
      <c r="L1094" s="34"/>
      <c r="M1094" s="34"/>
      <c r="N1094" s="19" t="str">
        <f t="shared" si="596"/>
        <v/>
      </c>
      <c r="O1094" s="157"/>
      <c r="P1094" s="19" t="str">
        <f t="shared" si="597"/>
        <v/>
      </c>
      <c r="Q1094" s="19" t="str">
        <f t="shared" si="598"/>
        <v/>
      </c>
      <c r="R1094" s="22"/>
      <c r="S1094" s="33"/>
      <c r="T1094" s="35" t="str">
        <f>IF(E1094="","",Instructions!$B$5)</f>
        <v/>
      </c>
      <c r="U1094" s="75" t="str">
        <f>IF(E1094="","",Instructions!$C$5)</f>
        <v/>
      </c>
      <c r="V1094" s="87" t="str">
        <f t="shared" si="599"/>
        <v/>
      </c>
      <c r="W1094" s="72" t="str">
        <f>IF(E1094="","",VLOOKUP(D1094,Supervisors!$B$9:$F$32,5,FALSE))</f>
        <v/>
      </c>
      <c r="X1094" s="72" t="str">
        <f>IF(E1094="","",VLOOKUP(D1094,Supervisors!$B$9:$G$32,6,FALSE))</f>
        <v/>
      </c>
      <c r="Y1094" s="20" t="str">
        <f t="shared" si="600"/>
        <v/>
      </c>
      <c r="Z1094" s="20" t="str">
        <f t="shared" si="601"/>
        <v/>
      </c>
      <c r="AA1094" s="20" t="str">
        <f t="shared" si="602"/>
        <v/>
      </c>
      <c r="AB1094" s="20" t="str">
        <f t="shared" si="603"/>
        <v/>
      </c>
      <c r="AC1094" s="20" t="str">
        <f t="shared" si="604"/>
        <v/>
      </c>
      <c r="AD1094" s="20" t="str">
        <f t="shared" si="605"/>
        <v/>
      </c>
      <c r="AE1094" s="20" t="str">
        <f>IF(E1094="","",SUM( INDEX( $H$9, 1) : H1094))</f>
        <v/>
      </c>
      <c r="AF1094" s="20" t="str">
        <f t="shared" si="606"/>
        <v/>
      </c>
      <c r="AG1094" s="20" t="str">
        <f>IF(E1094="","",SUM($AF$9:AF1094))</f>
        <v/>
      </c>
      <c r="AH1094" s="43" t="str">
        <f t="shared" si="607"/>
        <v/>
      </c>
      <c r="AI1094" s="20" t="str">
        <f t="shared" si="608"/>
        <v/>
      </c>
      <c r="AJ1094" s="20" t="str">
        <f t="shared" si="609"/>
        <v/>
      </c>
      <c r="AK1094" s="20" t="str">
        <f t="shared" si="610"/>
        <v/>
      </c>
      <c r="AL1094" s="20" t="str">
        <f>IF(E1094="","",SUM( INDEX($I$9, 1) : I1094))</f>
        <v/>
      </c>
      <c r="AM1094" s="20" t="str">
        <f t="shared" si="611"/>
        <v/>
      </c>
      <c r="AN1094" s="20" t="str">
        <f>IF(E1094="","",SUM( INDEX($AM$9, 1) : AM1094))</f>
        <v/>
      </c>
      <c r="AO1094" s="43" t="str">
        <f t="shared" si="612"/>
        <v/>
      </c>
      <c r="AP1094" s="43" t="str">
        <f t="shared" si="613"/>
        <v/>
      </c>
      <c r="AQ1094" s="35" t="str">
        <f t="shared" si="614"/>
        <v/>
      </c>
      <c r="AR1094" s="35" t="str">
        <f t="shared" si="615"/>
        <v/>
      </c>
      <c r="AS1094" s="35" t="str">
        <f t="shared" si="616"/>
        <v/>
      </c>
      <c r="AT1094" s="35" t="str">
        <f t="shared" si="617"/>
        <v/>
      </c>
      <c r="AU1094" s="35" t="str">
        <f t="shared" si="618"/>
        <v/>
      </c>
      <c r="AV1094" s="35" t="str">
        <f t="shared" si="619"/>
        <v/>
      </c>
      <c r="AW1094" s="58" t="str">
        <f t="shared" si="620"/>
        <v/>
      </c>
      <c r="AX1094" s="62" t="str">
        <f t="shared" si="621"/>
        <v/>
      </c>
      <c r="AY1094" s="62" t="str">
        <f t="shared" si="622"/>
        <v/>
      </c>
      <c r="AZ1094" s="62" t="str">
        <f t="shared" si="623"/>
        <v/>
      </c>
      <c r="BA1094" s="62" t="str">
        <f t="shared" si="624"/>
        <v/>
      </c>
      <c r="BB1094" s="62" t="str">
        <f t="shared" si="625"/>
        <v/>
      </c>
      <c r="BC1094" s="62" t="str">
        <f t="shared" si="626"/>
        <v/>
      </c>
      <c r="BD1094" s="69" t="str">
        <f t="shared" si="627"/>
        <v/>
      </c>
      <c r="BE1094" s="69" t="str">
        <f t="shared" si="628"/>
        <v/>
      </c>
      <c r="BF1094" s="69" t="str">
        <f>IF(Z1094=Z1095,"",SUM(AW$9:AW1094)-SUM(BF$9:BF1093))</f>
        <v/>
      </c>
      <c r="BG1094" s="12">
        <f t="shared" si="630"/>
        <v>1086</v>
      </c>
    </row>
    <row r="1095" spans="1:59" ht="20.100000000000001" customHeight="1">
      <c r="A1095" s="13">
        <f t="shared" si="629"/>
        <v>1087</v>
      </c>
      <c r="B1095" s="153"/>
      <c r="C1095" s="33"/>
      <c r="D1095" s="33"/>
      <c r="E1095" s="154"/>
      <c r="F1095" s="155"/>
      <c r="G1095" s="156"/>
      <c r="H1095" s="19" t="str">
        <f t="shared" si="594"/>
        <v/>
      </c>
      <c r="I1095" s="157"/>
      <c r="J1095" s="19" t="str">
        <f t="shared" si="595"/>
        <v/>
      </c>
      <c r="K1095" s="33"/>
      <c r="L1095" s="34"/>
      <c r="M1095" s="34"/>
      <c r="N1095" s="19" t="str">
        <f t="shared" si="596"/>
        <v/>
      </c>
      <c r="O1095" s="157"/>
      <c r="P1095" s="19" t="str">
        <f t="shared" si="597"/>
        <v/>
      </c>
      <c r="Q1095" s="19" t="str">
        <f t="shared" si="598"/>
        <v/>
      </c>
      <c r="R1095" s="22"/>
      <c r="S1095" s="33"/>
      <c r="T1095" s="35" t="str">
        <f>IF(E1095="","",Instructions!$B$5)</f>
        <v/>
      </c>
      <c r="U1095" s="75" t="str">
        <f>IF(E1095="","",Instructions!$C$5)</f>
        <v/>
      </c>
      <c r="V1095" s="87" t="str">
        <f t="shared" si="599"/>
        <v/>
      </c>
      <c r="W1095" s="72" t="str">
        <f>IF(E1095="","",VLOOKUP(D1095,Supervisors!$B$9:$F$32,5,FALSE))</f>
        <v/>
      </c>
      <c r="X1095" s="72" t="str">
        <f>IF(E1095="","",VLOOKUP(D1095,Supervisors!$B$9:$G$32,6,FALSE))</f>
        <v/>
      </c>
      <c r="Y1095" s="20" t="str">
        <f t="shared" si="600"/>
        <v/>
      </c>
      <c r="Z1095" s="20" t="str">
        <f t="shared" si="601"/>
        <v/>
      </c>
      <c r="AA1095" s="20" t="str">
        <f t="shared" si="602"/>
        <v/>
      </c>
      <c r="AB1095" s="20" t="str">
        <f t="shared" si="603"/>
        <v/>
      </c>
      <c r="AC1095" s="20" t="str">
        <f t="shared" si="604"/>
        <v/>
      </c>
      <c r="AD1095" s="20" t="str">
        <f t="shared" si="605"/>
        <v/>
      </c>
      <c r="AE1095" s="20" t="str">
        <f>IF(E1095="","",SUM( INDEX( $H$9, 1) : H1095))</f>
        <v/>
      </c>
      <c r="AF1095" s="20" t="str">
        <f t="shared" si="606"/>
        <v/>
      </c>
      <c r="AG1095" s="20" t="str">
        <f>IF(E1095="","",SUM($AF$9:AF1095))</f>
        <v/>
      </c>
      <c r="AH1095" s="43" t="str">
        <f t="shared" si="607"/>
        <v/>
      </c>
      <c r="AI1095" s="20" t="str">
        <f t="shared" si="608"/>
        <v/>
      </c>
      <c r="AJ1095" s="20" t="str">
        <f t="shared" si="609"/>
        <v/>
      </c>
      <c r="AK1095" s="20" t="str">
        <f t="shared" si="610"/>
        <v/>
      </c>
      <c r="AL1095" s="20" t="str">
        <f>IF(E1095="","",SUM( INDEX($I$9, 1) : I1095))</f>
        <v/>
      </c>
      <c r="AM1095" s="20" t="str">
        <f t="shared" si="611"/>
        <v/>
      </c>
      <c r="AN1095" s="20" t="str">
        <f>IF(E1095="","",SUM( INDEX($AM$9, 1) : AM1095))</f>
        <v/>
      </c>
      <c r="AO1095" s="43" t="str">
        <f t="shared" si="612"/>
        <v/>
      </c>
      <c r="AP1095" s="43" t="str">
        <f t="shared" si="613"/>
        <v/>
      </c>
      <c r="AQ1095" s="35" t="str">
        <f t="shared" si="614"/>
        <v/>
      </c>
      <c r="AR1095" s="35" t="str">
        <f t="shared" si="615"/>
        <v/>
      </c>
      <c r="AS1095" s="35" t="str">
        <f t="shared" si="616"/>
        <v/>
      </c>
      <c r="AT1095" s="35" t="str">
        <f t="shared" si="617"/>
        <v/>
      </c>
      <c r="AU1095" s="35" t="str">
        <f t="shared" si="618"/>
        <v/>
      </c>
      <c r="AV1095" s="35" t="str">
        <f t="shared" si="619"/>
        <v/>
      </c>
      <c r="AW1095" s="58" t="str">
        <f t="shared" si="620"/>
        <v/>
      </c>
      <c r="AX1095" s="62" t="str">
        <f t="shared" si="621"/>
        <v/>
      </c>
      <c r="AY1095" s="62" t="str">
        <f t="shared" si="622"/>
        <v/>
      </c>
      <c r="AZ1095" s="62" t="str">
        <f t="shared" si="623"/>
        <v/>
      </c>
      <c r="BA1095" s="62" t="str">
        <f t="shared" si="624"/>
        <v/>
      </c>
      <c r="BB1095" s="62" t="str">
        <f t="shared" si="625"/>
        <v/>
      </c>
      <c r="BC1095" s="62" t="str">
        <f t="shared" si="626"/>
        <v/>
      </c>
      <c r="BD1095" s="69" t="str">
        <f t="shared" si="627"/>
        <v/>
      </c>
      <c r="BE1095" s="69" t="str">
        <f t="shared" si="628"/>
        <v/>
      </c>
      <c r="BF1095" s="69" t="str">
        <f>IF(Z1095=Z1096,"",SUM(AW$9:AW1095)-SUM(BF$9:BF1094))</f>
        <v/>
      </c>
      <c r="BG1095" s="12">
        <f t="shared" si="630"/>
        <v>1087</v>
      </c>
    </row>
    <row r="1096" spans="1:59" ht="20.100000000000001" customHeight="1">
      <c r="A1096" s="13">
        <f t="shared" si="629"/>
        <v>1088</v>
      </c>
      <c r="B1096" s="153"/>
      <c r="C1096" s="33"/>
      <c r="D1096" s="33"/>
      <c r="E1096" s="154"/>
      <c r="F1096" s="155"/>
      <c r="G1096" s="156"/>
      <c r="H1096" s="19" t="str">
        <f t="shared" si="594"/>
        <v/>
      </c>
      <c r="I1096" s="157"/>
      <c r="J1096" s="19" t="str">
        <f t="shared" si="595"/>
        <v/>
      </c>
      <c r="K1096" s="33"/>
      <c r="L1096" s="34"/>
      <c r="M1096" s="34"/>
      <c r="N1096" s="19" t="str">
        <f t="shared" si="596"/>
        <v/>
      </c>
      <c r="O1096" s="157"/>
      <c r="P1096" s="19" t="str">
        <f t="shared" si="597"/>
        <v/>
      </c>
      <c r="Q1096" s="19" t="str">
        <f t="shared" si="598"/>
        <v/>
      </c>
      <c r="R1096" s="22"/>
      <c r="S1096" s="33"/>
      <c r="T1096" s="35" t="str">
        <f>IF(E1096="","",Instructions!$B$5)</f>
        <v/>
      </c>
      <c r="U1096" s="75" t="str">
        <f>IF(E1096="","",Instructions!$C$5)</f>
        <v/>
      </c>
      <c r="V1096" s="87" t="str">
        <f t="shared" si="599"/>
        <v/>
      </c>
      <c r="W1096" s="72" t="str">
        <f>IF(E1096="","",VLOOKUP(D1096,Supervisors!$B$9:$F$32,5,FALSE))</f>
        <v/>
      </c>
      <c r="X1096" s="72" t="str">
        <f>IF(E1096="","",VLOOKUP(D1096,Supervisors!$B$9:$G$32,6,FALSE))</f>
        <v/>
      </c>
      <c r="Y1096" s="20" t="str">
        <f t="shared" si="600"/>
        <v/>
      </c>
      <c r="Z1096" s="20" t="str">
        <f t="shared" si="601"/>
        <v/>
      </c>
      <c r="AA1096" s="20" t="str">
        <f t="shared" si="602"/>
        <v/>
      </c>
      <c r="AB1096" s="20" t="str">
        <f t="shared" si="603"/>
        <v/>
      </c>
      <c r="AC1096" s="20" t="str">
        <f t="shared" si="604"/>
        <v/>
      </c>
      <c r="AD1096" s="20" t="str">
        <f t="shared" si="605"/>
        <v/>
      </c>
      <c r="AE1096" s="20" t="str">
        <f>IF(E1096="","",SUM( INDEX( $H$9, 1) : H1096))</f>
        <v/>
      </c>
      <c r="AF1096" s="20" t="str">
        <f t="shared" si="606"/>
        <v/>
      </c>
      <c r="AG1096" s="20" t="str">
        <f>IF(E1096="","",SUM($AF$9:AF1096))</f>
        <v/>
      </c>
      <c r="AH1096" s="43" t="str">
        <f t="shared" si="607"/>
        <v/>
      </c>
      <c r="AI1096" s="20" t="str">
        <f t="shared" si="608"/>
        <v/>
      </c>
      <c r="AJ1096" s="20" t="str">
        <f t="shared" si="609"/>
        <v/>
      </c>
      <c r="AK1096" s="20" t="str">
        <f t="shared" si="610"/>
        <v/>
      </c>
      <c r="AL1096" s="20" t="str">
        <f>IF(E1096="","",SUM( INDEX($I$9, 1) : I1096))</f>
        <v/>
      </c>
      <c r="AM1096" s="20" t="str">
        <f t="shared" si="611"/>
        <v/>
      </c>
      <c r="AN1096" s="20" t="str">
        <f>IF(E1096="","",SUM( INDEX($AM$9, 1) : AM1096))</f>
        <v/>
      </c>
      <c r="AO1096" s="43" t="str">
        <f t="shared" si="612"/>
        <v/>
      </c>
      <c r="AP1096" s="43" t="str">
        <f t="shared" si="613"/>
        <v/>
      </c>
      <c r="AQ1096" s="35" t="str">
        <f t="shared" si="614"/>
        <v/>
      </c>
      <c r="AR1096" s="35" t="str">
        <f t="shared" si="615"/>
        <v/>
      </c>
      <c r="AS1096" s="35" t="str">
        <f t="shared" si="616"/>
        <v/>
      </c>
      <c r="AT1096" s="35" t="str">
        <f t="shared" si="617"/>
        <v/>
      </c>
      <c r="AU1096" s="35" t="str">
        <f t="shared" si="618"/>
        <v/>
      </c>
      <c r="AV1096" s="35" t="str">
        <f t="shared" si="619"/>
        <v/>
      </c>
      <c r="AW1096" s="58" t="str">
        <f t="shared" si="620"/>
        <v/>
      </c>
      <c r="AX1096" s="62" t="str">
        <f t="shared" si="621"/>
        <v/>
      </c>
      <c r="AY1096" s="62" t="str">
        <f t="shared" si="622"/>
        <v/>
      </c>
      <c r="AZ1096" s="62" t="str">
        <f t="shared" si="623"/>
        <v/>
      </c>
      <c r="BA1096" s="62" t="str">
        <f t="shared" si="624"/>
        <v/>
      </c>
      <c r="BB1096" s="62" t="str">
        <f t="shared" si="625"/>
        <v/>
      </c>
      <c r="BC1096" s="62" t="str">
        <f t="shared" si="626"/>
        <v/>
      </c>
      <c r="BD1096" s="69" t="str">
        <f t="shared" si="627"/>
        <v/>
      </c>
      <c r="BE1096" s="69" t="str">
        <f t="shared" si="628"/>
        <v/>
      </c>
      <c r="BF1096" s="69" t="str">
        <f>IF(Z1096=Z1097,"",SUM(AW$9:AW1096)-SUM(BF$9:BF1095))</f>
        <v/>
      </c>
      <c r="BG1096" s="12">
        <f t="shared" si="630"/>
        <v>1088</v>
      </c>
    </row>
    <row r="1097" spans="1:59" ht="20.100000000000001" customHeight="1">
      <c r="A1097" s="13">
        <f t="shared" si="629"/>
        <v>1089</v>
      </c>
      <c r="B1097" s="153"/>
      <c r="C1097" s="33"/>
      <c r="D1097" s="33"/>
      <c r="E1097" s="154"/>
      <c r="F1097" s="155"/>
      <c r="G1097" s="156"/>
      <c r="H1097" s="19" t="str">
        <f t="shared" ref="H1097:H1160" si="631">IF(E1097="","",(ROUND((G1097-F1097),2) * 24))</f>
        <v/>
      </c>
      <c r="I1097" s="157"/>
      <c r="J1097" s="19" t="str">
        <f t="shared" ref="J1097:J1160" si="632">IF(H1097="","",H1097-I1097)</f>
        <v/>
      </c>
      <c r="K1097" s="33"/>
      <c r="L1097" s="34"/>
      <c r="M1097" s="34"/>
      <c r="N1097" s="19" t="str">
        <f t="shared" ref="N1097:N1160" si="633">IF(E1097="","",(ROUND((M1097-L1097),2) * 24))</f>
        <v/>
      </c>
      <c r="O1097" s="157"/>
      <c r="P1097" s="19" t="str">
        <f t="shared" ref="P1097:P1160" si="634">IF(N1097=0,"",IF(ISERROR(N1097-O1097),"",N1097-O1097))</f>
        <v/>
      </c>
      <c r="Q1097" s="19" t="str">
        <f t="shared" ref="Q1097:Q1160" si="635">IF(H1097="","",H1097-N1097)</f>
        <v/>
      </c>
      <c r="R1097" s="22"/>
      <c r="S1097" s="33"/>
      <c r="T1097" s="35" t="str">
        <f>IF(E1097="","",Instructions!$B$5)</f>
        <v/>
      </c>
      <c r="U1097" s="75" t="str">
        <f>IF(E1097="","",Instructions!$C$5)</f>
        <v/>
      </c>
      <c r="V1097" s="87" t="str">
        <f t="shared" ref="V1097:V1160" si="636">IF(E1097="","",IF(U1097="BCBA",1,IF(U1097="BCaBA",2,"")))</f>
        <v/>
      </c>
      <c r="W1097" s="72" t="str">
        <f>IF(E1097="","",VLOOKUP(D1097,Supervisors!$B$9:$F$32,5,FALSE))</f>
        <v/>
      </c>
      <c r="X1097" s="72" t="str">
        <f>IF(E1097="","",VLOOKUP(D1097,Supervisors!$B$9:$G$32,6,FALSE))</f>
        <v/>
      </c>
      <c r="Y1097" s="20" t="str">
        <f t="shared" ref="Y1097:Y1160" si="637">IF(E1097="","",TEXT(E1097,"yyyy"))</f>
        <v/>
      </c>
      <c r="Z1097" s="20" t="str">
        <f t="shared" ref="Z1097:Z1160" si="638">IF(E1097="","",TEXT(E1097,"mmmm"))</f>
        <v/>
      </c>
      <c r="AA1097" s="20" t="str">
        <f t="shared" ref="AA1097:AA1160" si="639">IF(E1097="","",TEXT(E1097,"dd"))</f>
        <v/>
      </c>
      <c r="AB1097" s="20" t="str">
        <f t="shared" ref="AB1097:AB1160" si="640">IF(E1097="","",TEXT(E1097, "yyyy-mm"))</f>
        <v/>
      </c>
      <c r="AC1097" s="20" t="str">
        <f t="shared" ref="AC1097:AC1160" si="641">IF(E1097="","",IF(B1097="Supervised Independent Fieldwork", "-1", IF(B1097="Practicum", "-2", IF(B1097="Intensive Practicum","-3",""))))</f>
        <v/>
      </c>
      <c r="AD1097" s="20" t="str">
        <f t="shared" ref="AD1097:AD1160" si="642">AB1097&amp;AC1097</f>
        <v/>
      </c>
      <c r="AE1097" s="20" t="str">
        <f>IF(E1097="","",SUM( INDEX( $H$9, 1) : H1097))</f>
        <v/>
      </c>
      <c r="AF1097" s="20" t="str">
        <f t="shared" ref="AF1097:AF1160" si="643">IF(E1097="","",IF(B1097="Supervised Independent Fieldwork",H1097, IF(B1097="Practicum",H1097*1.5,IF(B1097="Intensive Practicum",H1097*2,""))))</f>
        <v/>
      </c>
      <c r="AG1097" s="20" t="str">
        <f>IF(E1097="","",SUM($AF$9:AF1097))</f>
        <v/>
      </c>
      <c r="AH1097" s="43" t="str">
        <f t="shared" ref="AH1097:AH1160" si="644">IF(E1097="","",IF(U1097="BCBA",AG1097/1500,IF(U1097="BCaBA",AG1097/1000,"")))</f>
        <v/>
      </c>
      <c r="AI1097" s="20" t="str">
        <f t="shared" ref="AI1097:AI1160" si="645">IF(E1097="","",IF(B1097="Supervised Independent Fieldwork",H1097,""))</f>
        <v/>
      </c>
      <c r="AJ1097" s="20" t="str">
        <f t="shared" ref="AJ1097:AJ1160" si="646">IF(E1097="","",IF(B1097="Practicum",H1097,""))</f>
        <v/>
      </c>
      <c r="AK1097" s="20" t="str">
        <f t="shared" ref="AK1097:AK1160" si="647">IF(E1097="","",IF(B1097="Intensive Practicum",H1097,""))</f>
        <v/>
      </c>
      <c r="AL1097" s="20" t="str">
        <f>IF(E1097="","",SUM( INDEX($I$9, 1) : I1097))</f>
        <v/>
      </c>
      <c r="AM1097" s="20" t="str">
        <f t="shared" ref="AM1097:AM1160" si="648">IF(E1097="","",IF(B1097="Supervised Independent Fieldwork",I1097, IF(B1097="Practicum",I1097*1.5,IF(B1097="Intensive Practicum",I1097*2,""))))</f>
        <v/>
      </c>
      <c r="AN1097" s="20" t="str">
        <f>IF(E1097="","",SUM( INDEX($AM$9, 1) : AM1097))</f>
        <v/>
      </c>
      <c r="AO1097" s="43" t="str">
        <f t="shared" ref="AO1097:AO1160" si="649">IF(E1097="","",IF(U1097="BCaBA",MIN(100%,AN1097/1000), IF(U1097="BCBA",MIN(100%,AN1097/1500),0)))</f>
        <v/>
      </c>
      <c r="AP1097" s="43" t="str">
        <f t="shared" ref="AP1097:AP1160" si="650">IF(Z1097=Z1098,"",AO1097)</f>
        <v/>
      </c>
      <c r="AQ1097" s="35" t="str">
        <f t="shared" ref="AQ1097:AQ1160" si="651">IF(E1097="","",IF(OR(K1097="No Supervision Session",K1097=""),1,""))</f>
        <v/>
      </c>
      <c r="AR1097" s="35" t="str">
        <f t="shared" ref="AR1097:AR1160" si="652">IF(E1097="","",IF(K1097="Face-to-Face",1,""))</f>
        <v/>
      </c>
      <c r="AS1097" s="35" t="str">
        <f t="shared" ref="AS1097:AS1160" si="653">IF(E1097="","",IF(K1097="Video Conferencing",1,""))</f>
        <v/>
      </c>
      <c r="AT1097" s="35" t="str">
        <f t="shared" ref="AT1097:AT1160" si="654">IF(E1097="","",IF(K1097="Telephone",1,""))</f>
        <v/>
      </c>
      <c r="AU1097" s="35" t="str">
        <f t="shared" ref="AU1097:AU1160" si="655">IF(E1097="","",IF(N1097&gt;0,COUNT(N1097),""))</f>
        <v/>
      </c>
      <c r="AV1097" s="35" t="str">
        <f t="shared" ref="AV1097:AV1160" si="656">IF(E1097="","",IF(E1097="","",IF(R1097="Yes",1,"")))</f>
        <v/>
      </c>
      <c r="AW1097" s="58" t="str">
        <f t="shared" ref="AW1097:AW1160" si="657">IF(E1097="","",IF(E1097&lt;X1097,1,IF(E1097&lt;W1097,1,"")))</f>
        <v/>
      </c>
      <c r="AX1097" s="62" t="str">
        <f t="shared" ref="AX1097:AX1160" si="658">IF(E1097="","",IF(AW1097="",H1097,0))</f>
        <v/>
      </c>
      <c r="AY1097" s="62" t="str">
        <f t="shared" ref="AY1097:AY1160" si="659">IF(E1097="","",IF(AW1097="", I1097,0))</f>
        <v/>
      </c>
      <c r="AZ1097" s="62" t="str">
        <f t="shared" ref="AZ1097:AZ1160" si="660">IF(E1097="","",IF(AW1097&lt;&gt;"",0,IF(B1097="Supervised Independent Fieldwork",AX1097,IF(B1097="Practicum",AX1097*1.5,IF(B1097="Intensive Practicum",AX1097*2,0)))))</f>
        <v/>
      </c>
      <c r="BA1097" s="62" t="str">
        <f t="shared" ref="BA1097:BA1160" si="661">IF(E1097="","",IF(AW1097="", N1097,0))</f>
        <v/>
      </c>
      <c r="BB1097" s="62" t="str">
        <f t="shared" ref="BB1097:BB1160" si="662">IF(E1097="","",IF(AW1097="",P1097,0))</f>
        <v/>
      </c>
      <c r="BC1097" s="62" t="str">
        <f t="shared" ref="BC1097:BC1160" si="663">IF(E1097="","",IF(AW1097="",Q1097,0))</f>
        <v/>
      </c>
      <c r="BD1097" s="69" t="str">
        <f t="shared" ref="BD1097:BD1160" si="664">IF(AW1097="", AU1097,"")</f>
        <v/>
      </c>
      <c r="BE1097" s="69" t="str">
        <f t="shared" ref="BE1097:BE1160" si="665">IF(AW1097="", AV1097,"")</f>
        <v/>
      </c>
      <c r="BF1097" s="69" t="str">
        <f>IF(Z1097=Z1098,"",SUM(AW$9:AW1097)-SUM(BF$9:BF1096))</f>
        <v/>
      </c>
      <c r="BG1097" s="12">
        <f t="shared" si="630"/>
        <v>1089</v>
      </c>
    </row>
    <row r="1098" spans="1:59" ht="20.100000000000001" customHeight="1">
      <c r="A1098" s="13">
        <f t="shared" si="629"/>
        <v>1090</v>
      </c>
      <c r="B1098" s="153"/>
      <c r="C1098" s="33"/>
      <c r="D1098" s="33"/>
      <c r="E1098" s="154"/>
      <c r="F1098" s="155"/>
      <c r="G1098" s="156"/>
      <c r="H1098" s="19" t="str">
        <f t="shared" si="631"/>
        <v/>
      </c>
      <c r="I1098" s="157"/>
      <c r="J1098" s="19" t="str">
        <f t="shared" si="632"/>
        <v/>
      </c>
      <c r="K1098" s="33"/>
      <c r="L1098" s="34"/>
      <c r="M1098" s="34"/>
      <c r="N1098" s="19" t="str">
        <f t="shared" si="633"/>
        <v/>
      </c>
      <c r="O1098" s="157"/>
      <c r="P1098" s="19" t="str">
        <f t="shared" si="634"/>
        <v/>
      </c>
      <c r="Q1098" s="19" t="str">
        <f t="shared" si="635"/>
        <v/>
      </c>
      <c r="R1098" s="22"/>
      <c r="S1098" s="33"/>
      <c r="T1098" s="35" t="str">
        <f>IF(E1098="","",Instructions!$B$5)</f>
        <v/>
      </c>
      <c r="U1098" s="75" t="str">
        <f>IF(E1098="","",Instructions!$C$5)</f>
        <v/>
      </c>
      <c r="V1098" s="87" t="str">
        <f t="shared" si="636"/>
        <v/>
      </c>
      <c r="W1098" s="72" t="str">
        <f>IF(E1098="","",VLOOKUP(D1098,Supervisors!$B$9:$F$32,5,FALSE))</f>
        <v/>
      </c>
      <c r="X1098" s="72" t="str">
        <f>IF(E1098="","",VLOOKUP(D1098,Supervisors!$B$9:$G$32,6,FALSE))</f>
        <v/>
      </c>
      <c r="Y1098" s="20" t="str">
        <f t="shared" si="637"/>
        <v/>
      </c>
      <c r="Z1098" s="20" t="str">
        <f t="shared" si="638"/>
        <v/>
      </c>
      <c r="AA1098" s="20" t="str">
        <f t="shared" si="639"/>
        <v/>
      </c>
      <c r="AB1098" s="20" t="str">
        <f t="shared" si="640"/>
        <v/>
      </c>
      <c r="AC1098" s="20" t="str">
        <f t="shared" si="641"/>
        <v/>
      </c>
      <c r="AD1098" s="20" t="str">
        <f t="shared" si="642"/>
        <v/>
      </c>
      <c r="AE1098" s="20" t="str">
        <f>IF(E1098="","",SUM( INDEX( $H$9, 1) : H1098))</f>
        <v/>
      </c>
      <c r="AF1098" s="20" t="str">
        <f t="shared" si="643"/>
        <v/>
      </c>
      <c r="AG1098" s="20" t="str">
        <f>IF(E1098="","",SUM($AF$9:AF1098))</f>
        <v/>
      </c>
      <c r="AH1098" s="43" t="str">
        <f t="shared" si="644"/>
        <v/>
      </c>
      <c r="AI1098" s="20" t="str">
        <f t="shared" si="645"/>
        <v/>
      </c>
      <c r="AJ1098" s="20" t="str">
        <f t="shared" si="646"/>
        <v/>
      </c>
      <c r="AK1098" s="20" t="str">
        <f t="shared" si="647"/>
        <v/>
      </c>
      <c r="AL1098" s="20" t="str">
        <f>IF(E1098="","",SUM( INDEX($I$9, 1) : I1098))</f>
        <v/>
      </c>
      <c r="AM1098" s="20" t="str">
        <f t="shared" si="648"/>
        <v/>
      </c>
      <c r="AN1098" s="20" t="str">
        <f>IF(E1098="","",SUM( INDEX($AM$9, 1) : AM1098))</f>
        <v/>
      </c>
      <c r="AO1098" s="43" t="str">
        <f t="shared" si="649"/>
        <v/>
      </c>
      <c r="AP1098" s="43" t="str">
        <f t="shared" si="650"/>
        <v/>
      </c>
      <c r="AQ1098" s="35" t="str">
        <f t="shared" si="651"/>
        <v/>
      </c>
      <c r="AR1098" s="35" t="str">
        <f t="shared" si="652"/>
        <v/>
      </c>
      <c r="AS1098" s="35" t="str">
        <f t="shared" si="653"/>
        <v/>
      </c>
      <c r="AT1098" s="35" t="str">
        <f t="shared" si="654"/>
        <v/>
      </c>
      <c r="AU1098" s="35" t="str">
        <f t="shared" si="655"/>
        <v/>
      </c>
      <c r="AV1098" s="35" t="str">
        <f t="shared" si="656"/>
        <v/>
      </c>
      <c r="AW1098" s="58" t="str">
        <f t="shared" si="657"/>
        <v/>
      </c>
      <c r="AX1098" s="62" t="str">
        <f t="shared" si="658"/>
        <v/>
      </c>
      <c r="AY1098" s="62" t="str">
        <f t="shared" si="659"/>
        <v/>
      </c>
      <c r="AZ1098" s="62" t="str">
        <f t="shared" si="660"/>
        <v/>
      </c>
      <c r="BA1098" s="62" t="str">
        <f t="shared" si="661"/>
        <v/>
      </c>
      <c r="BB1098" s="62" t="str">
        <f t="shared" si="662"/>
        <v/>
      </c>
      <c r="BC1098" s="62" t="str">
        <f t="shared" si="663"/>
        <v/>
      </c>
      <c r="BD1098" s="69" t="str">
        <f t="shared" si="664"/>
        <v/>
      </c>
      <c r="BE1098" s="69" t="str">
        <f t="shared" si="665"/>
        <v/>
      </c>
      <c r="BF1098" s="69" t="str">
        <f>IF(Z1098=Z1099,"",SUM(AW$9:AW1098)-SUM(BF$9:BF1097))</f>
        <v/>
      </c>
      <c r="BG1098" s="12">
        <f t="shared" si="630"/>
        <v>1090</v>
      </c>
    </row>
    <row r="1099" spans="1:59" ht="20.100000000000001" customHeight="1">
      <c r="A1099" s="13">
        <f t="shared" si="629"/>
        <v>1091</v>
      </c>
      <c r="B1099" s="153"/>
      <c r="C1099" s="33"/>
      <c r="D1099" s="33"/>
      <c r="E1099" s="154"/>
      <c r="F1099" s="155"/>
      <c r="G1099" s="156"/>
      <c r="H1099" s="19" t="str">
        <f t="shared" si="631"/>
        <v/>
      </c>
      <c r="I1099" s="157"/>
      <c r="J1099" s="19" t="str">
        <f t="shared" si="632"/>
        <v/>
      </c>
      <c r="K1099" s="33"/>
      <c r="L1099" s="34"/>
      <c r="M1099" s="34"/>
      <c r="N1099" s="19" t="str">
        <f t="shared" si="633"/>
        <v/>
      </c>
      <c r="O1099" s="157"/>
      <c r="P1099" s="19" t="str">
        <f t="shared" si="634"/>
        <v/>
      </c>
      <c r="Q1099" s="19" t="str">
        <f t="shared" si="635"/>
        <v/>
      </c>
      <c r="R1099" s="22"/>
      <c r="S1099" s="33"/>
      <c r="T1099" s="35" t="str">
        <f>IF(E1099="","",Instructions!$B$5)</f>
        <v/>
      </c>
      <c r="U1099" s="75" t="str">
        <f>IF(E1099="","",Instructions!$C$5)</f>
        <v/>
      </c>
      <c r="V1099" s="87" t="str">
        <f t="shared" si="636"/>
        <v/>
      </c>
      <c r="W1099" s="72" t="str">
        <f>IF(E1099="","",VLOOKUP(D1099,Supervisors!$B$9:$F$32,5,FALSE))</f>
        <v/>
      </c>
      <c r="X1099" s="72" t="str">
        <f>IF(E1099="","",VLOOKUP(D1099,Supervisors!$B$9:$G$32,6,FALSE))</f>
        <v/>
      </c>
      <c r="Y1099" s="20" t="str">
        <f t="shared" si="637"/>
        <v/>
      </c>
      <c r="Z1099" s="20" t="str">
        <f t="shared" si="638"/>
        <v/>
      </c>
      <c r="AA1099" s="20" t="str">
        <f t="shared" si="639"/>
        <v/>
      </c>
      <c r="AB1099" s="20" t="str">
        <f t="shared" si="640"/>
        <v/>
      </c>
      <c r="AC1099" s="20" t="str">
        <f t="shared" si="641"/>
        <v/>
      </c>
      <c r="AD1099" s="20" t="str">
        <f t="shared" si="642"/>
        <v/>
      </c>
      <c r="AE1099" s="20" t="str">
        <f>IF(E1099="","",SUM( INDEX( $H$9, 1) : H1099))</f>
        <v/>
      </c>
      <c r="AF1099" s="20" t="str">
        <f t="shared" si="643"/>
        <v/>
      </c>
      <c r="AG1099" s="20" t="str">
        <f>IF(E1099="","",SUM($AF$9:AF1099))</f>
        <v/>
      </c>
      <c r="AH1099" s="43" t="str">
        <f t="shared" si="644"/>
        <v/>
      </c>
      <c r="AI1099" s="20" t="str">
        <f t="shared" si="645"/>
        <v/>
      </c>
      <c r="AJ1099" s="20" t="str">
        <f t="shared" si="646"/>
        <v/>
      </c>
      <c r="AK1099" s="20" t="str">
        <f t="shared" si="647"/>
        <v/>
      </c>
      <c r="AL1099" s="20" t="str">
        <f>IF(E1099="","",SUM( INDEX($I$9, 1) : I1099))</f>
        <v/>
      </c>
      <c r="AM1099" s="20" t="str">
        <f t="shared" si="648"/>
        <v/>
      </c>
      <c r="AN1099" s="20" t="str">
        <f>IF(E1099="","",SUM( INDEX($AM$9, 1) : AM1099))</f>
        <v/>
      </c>
      <c r="AO1099" s="43" t="str">
        <f t="shared" si="649"/>
        <v/>
      </c>
      <c r="AP1099" s="43" t="str">
        <f t="shared" si="650"/>
        <v/>
      </c>
      <c r="AQ1099" s="35" t="str">
        <f t="shared" si="651"/>
        <v/>
      </c>
      <c r="AR1099" s="35" t="str">
        <f t="shared" si="652"/>
        <v/>
      </c>
      <c r="AS1099" s="35" t="str">
        <f t="shared" si="653"/>
        <v/>
      </c>
      <c r="AT1099" s="35" t="str">
        <f t="shared" si="654"/>
        <v/>
      </c>
      <c r="AU1099" s="35" t="str">
        <f t="shared" si="655"/>
        <v/>
      </c>
      <c r="AV1099" s="35" t="str">
        <f t="shared" si="656"/>
        <v/>
      </c>
      <c r="AW1099" s="58" t="str">
        <f t="shared" si="657"/>
        <v/>
      </c>
      <c r="AX1099" s="62" t="str">
        <f t="shared" si="658"/>
        <v/>
      </c>
      <c r="AY1099" s="62" t="str">
        <f t="shared" si="659"/>
        <v/>
      </c>
      <c r="AZ1099" s="62" t="str">
        <f t="shared" si="660"/>
        <v/>
      </c>
      <c r="BA1099" s="62" t="str">
        <f t="shared" si="661"/>
        <v/>
      </c>
      <c r="BB1099" s="62" t="str">
        <f t="shared" si="662"/>
        <v/>
      </c>
      <c r="BC1099" s="62" t="str">
        <f t="shared" si="663"/>
        <v/>
      </c>
      <c r="BD1099" s="69" t="str">
        <f t="shared" si="664"/>
        <v/>
      </c>
      <c r="BE1099" s="69" t="str">
        <f t="shared" si="665"/>
        <v/>
      </c>
      <c r="BF1099" s="69" t="str">
        <f>IF(Z1099=Z1100,"",SUM(AW$9:AW1099)-SUM(BF$9:BF1098))</f>
        <v/>
      </c>
      <c r="BG1099" s="12">
        <f t="shared" si="630"/>
        <v>1091</v>
      </c>
    </row>
    <row r="1100" spans="1:59" ht="20.100000000000001" customHeight="1">
      <c r="A1100" s="13">
        <f t="shared" si="629"/>
        <v>1092</v>
      </c>
      <c r="B1100" s="153"/>
      <c r="C1100" s="33"/>
      <c r="D1100" s="33"/>
      <c r="E1100" s="154"/>
      <c r="F1100" s="155"/>
      <c r="G1100" s="156"/>
      <c r="H1100" s="19" t="str">
        <f t="shared" si="631"/>
        <v/>
      </c>
      <c r="I1100" s="157"/>
      <c r="J1100" s="19" t="str">
        <f t="shared" si="632"/>
        <v/>
      </c>
      <c r="K1100" s="33"/>
      <c r="L1100" s="34"/>
      <c r="M1100" s="34"/>
      <c r="N1100" s="19" t="str">
        <f t="shared" si="633"/>
        <v/>
      </c>
      <c r="O1100" s="157"/>
      <c r="P1100" s="19" t="str">
        <f t="shared" si="634"/>
        <v/>
      </c>
      <c r="Q1100" s="19" t="str">
        <f t="shared" si="635"/>
        <v/>
      </c>
      <c r="R1100" s="22"/>
      <c r="S1100" s="33"/>
      <c r="T1100" s="35" t="str">
        <f>IF(E1100="","",Instructions!$B$5)</f>
        <v/>
      </c>
      <c r="U1100" s="75" t="str">
        <f>IF(E1100="","",Instructions!$C$5)</f>
        <v/>
      </c>
      <c r="V1100" s="87" t="str">
        <f t="shared" si="636"/>
        <v/>
      </c>
      <c r="W1100" s="72" t="str">
        <f>IF(E1100="","",VLOOKUP(D1100,Supervisors!$B$9:$F$32,5,FALSE))</f>
        <v/>
      </c>
      <c r="X1100" s="72" t="str">
        <f>IF(E1100="","",VLOOKUP(D1100,Supervisors!$B$9:$G$32,6,FALSE))</f>
        <v/>
      </c>
      <c r="Y1100" s="20" t="str">
        <f t="shared" si="637"/>
        <v/>
      </c>
      <c r="Z1100" s="20" t="str">
        <f t="shared" si="638"/>
        <v/>
      </c>
      <c r="AA1100" s="20" t="str">
        <f t="shared" si="639"/>
        <v/>
      </c>
      <c r="AB1100" s="20" t="str">
        <f t="shared" si="640"/>
        <v/>
      </c>
      <c r="AC1100" s="20" t="str">
        <f t="shared" si="641"/>
        <v/>
      </c>
      <c r="AD1100" s="20" t="str">
        <f t="shared" si="642"/>
        <v/>
      </c>
      <c r="AE1100" s="20" t="str">
        <f>IF(E1100="","",SUM( INDEX( $H$9, 1) : H1100))</f>
        <v/>
      </c>
      <c r="AF1100" s="20" t="str">
        <f t="shared" si="643"/>
        <v/>
      </c>
      <c r="AG1100" s="20" t="str">
        <f>IF(E1100="","",SUM($AF$9:AF1100))</f>
        <v/>
      </c>
      <c r="AH1100" s="43" t="str">
        <f t="shared" si="644"/>
        <v/>
      </c>
      <c r="AI1100" s="20" t="str">
        <f t="shared" si="645"/>
        <v/>
      </c>
      <c r="AJ1100" s="20" t="str">
        <f t="shared" si="646"/>
        <v/>
      </c>
      <c r="AK1100" s="20" t="str">
        <f t="shared" si="647"/>
        <v/>
      </c>
      <c r="AL1100" s="20" t="str">
        <f>IF(E1100="","",SUM( INDEX($I$9, 1) : I1100))</f>
        <v/>
      </c>
      <c r="AM1100" s="20" t="str">
        <f t="shared" si="648"/>
        <v/>
      </c>
      <c r="AN1100" s="20" t="str">
        <f>IF(E1100="","",SUM( INDEX($AM$9, 1) : AM1100))</f>
        <v/>
      </c>
      <c r="AO1100" s="43" t="str">
        <f t="shared" si="649"/>
        <v/>
      </c>
      <c r="AP1100" s="43" t="str">
        <f t="shared" si="650"/>
        <v/>
      </c>
      <c r="AQ1100" s="35" t="str">
        <f t="shared" si="651"/>
        <v/>
      </c>
      <c r="AR1100" s="35" t="str">
        <f t="shared" si="652"/>
        <v/>
      </c>
      <c r="AS1100" s="35" t="str">
        <f t="shared" si="653"/>
        <v/>
      </c>
      <c r="AT1100" s="35" t="str">
        <f t="shared" si="654"/>
        <v/>
      </c>
      <c r="AU1100" s="35" t="str">
        <f t="shared" si="655"/>
        <v/>
      </c>
      <c r="AV1100" s="35" t="str">
        <f t="shared" si="656"/>
        <v/>
      </c>
      <c r="AW1100" s="58" t="str">
        <f t="shared" si="657"/>
        <v/>
      </c>
      <c r="AX1100" s="62" t="str">
        <f t="shared" si="658"/>
        <v/>
      </c>
      <c r="AY1100" s="62" t="str">
        <f t="shared" si="659"/>
        <v/>
      </c>
      <c r="AZ1100" s="62" t="str">
        <f t="shared" si="660"/>
        <v/>
      </c>
      <c r="BA1100" s="62" t="str">
        <f t="shared" si="661"/>
        <v/>
      </c>
      <c r="BB1100" s="62" t="str">
        <f t="shared" si="662"/>
        <v/>
      </c>
      <c r="BC1100" s="62" t="str">
        <f t="shared" si="663"/>
        <v/>
      </c>
      <c r="BD1100" s="69" t="str">
        <f t="shared" si="664"/>
        <v/>
      </c>
      <c r="BE1100" s="69" t="str">
        <f t="shared" si="665"/>
        <v/>
      </c>
      <c r="BF1100" s="69" t="str">
        <f>IF(Z1100=Z1101,"",SUM(AW$9:AW1100)-SUM(BF$9:BF1099))</f>
        <v/>
      </c>
      <c r="BG1100" s="12">
        <f t="shared" si="630"/>
        <v>1092</v>
      </c>
    </row>
    <row r="1101" spans="1:59" ht="20.100000000000001" customHeight="1">
      <c r="A1101" s="13">
        <f t="shared" si="629"/>
        <v>1093</v>
      </c>
      <c r="B1101" s="153"/>
      <c r="C1101" s="33"/>
      <c r="D1101" s="33"/>
      <c r="E1101" s="154"/>
      <c r="F1101" s="155"/>
      <c r="G1101" s="156"/>
      <c r="H1101" s="19" t="str">
        <f t="shared" si="631"/>
        <v/>
      </c>
      <c r="I1101" s="157"/>
      <c r="J1101" s="19" t="str">
        <f t="shared" si="632"/>
        <v/>
      </c>
      <c r="K1101" s="33"/>
      <c r="L1101" s="34"/>
      <c r="M1101" s="34"/>
      <c r="N1101" s="19" t="str">
        <f t="shared" si="633"/>
        <v/>
      </c>
      <c r="O1101" s="157"/>
      <c r="P1101" s="19" t="str">
        <f t="shared" si="634"/>
        <v/>
      </c>
      <c r="Q1101" s="19" t="str">
        <f t="shared" si="635"/>
        <v/>
      </c>
      <c r="R1101" s="22"/>
      <c r="S1101" s="33"/>
      <c r="T1101" s="35" t="str">
        <f>IF(E1101="","",Instructions!$B$5)</f>
        <v/>
      </c>
      <c r="U1101" s="75" t="str">
        <f>IF(E1101="","",Instructions!$C$5)</f>
        <v/>
      </c>
      <c r="V1101" s="87" t="str">
        <f t="shared" si="636"/>
        <v/>
      </c>
      <c r="W1101" s="72" t="str">
        <f>IF(E1101="","",VLOOKUP(D1101,Supervisors!$B$9:$F$32,5,FALSE))</f>
        <v/>
      </c>
      <c r="X1101" s="72" t="str">
        <f>IF(E1101="","",VLOOKUP(D1101,Supervisors!$B$9:$G$32,6,FALSE))</f>
        <v/>
      </c>
      <c r="Y1101" s="20" t="str">
        <f t="shared" si="637"/>
        <v/>
      </c>
      <c r="Z1101" s="20" t="str">
        <f t="shared" si="638"/>
        <v/>
      </c>
      <c r="AA1101" s="20" t="str">
        <f t="shared" si="639"/>
        <v/>
      </c>
      <c r="AB1101" s="20" t="str">
        <f t="shared" si="640"/>
        <v/>
      </c>
      <c r="AC1101" s="20" t="str">
        <f t="shared" si="641"/>
        <v/>
      </c>
      <c r="AD1101" s="20" t="str">
        <f t="shared" si="642"/>
        <v/>
      </c>
      <c r="AE1101" s="20" t="str">
        <f>IF(E1101="","",SUM( INDEX( $H$9, 1) : H1101))</f>
        <v/>
      </c>
      <c r="AF1101" s="20" t="str">
        <f t="shared" si="643"/>
        <v/>
      </c>
      <c r="AG1101" s="20" t="str">
        <f>IF(E1101="","",SUM($AF$9:AF1101))</f>
        <v/>
      </c>
      <c r="AH1101" s="43" t="str">
        <f t="shared" si="644"/>
        <v/>
      </c>
      <c r="AI1101" s="20" t="str">
        <f t="shared" si="645"/>
        <v/>
      </c>
      <c r="AJ1101" s="20" t="str">
        <f t="shared" si="646"/>
        <v/>
      </c>
      <c r="AK1101" s="20" t="str">
        <f t="shared" si="647"/>
        <v/>
      </c>
      <c r="AL1101" s="20" t="str">
        <f>IF(E1101="","",SUM( INDEX($I$9, 1) : I1101))</f>
        <v/>
      </c>
      <c r="AM1101" s="20" t="str">
        <f t="shared" si="648"/>
        <v/>
      </c>
      <c r="AN1101" s="20" t="str">
        <f>IF(E1101="","",SUM( INDEX($AM$9, 1) : AM1101))</f>
        <v/>
      </c>
      <c r="AO1101" s="43" t="str">
        <f t="shared" si="649"/>
        <v/>
      </c>
      <c r="AP1101" s="43" t="str">
        <f t="shared" si="650"/>
        <v/>
      </c>
      <c r="AQ1101" s="35" t="str">
        <f t="shared" si="651"/>
        <v/>
      </c>
      <c r="AR1101" s="35" t="str">
        <f t="shared" si="652"/>
        <v/>
      </c>
      <c r="AS1101" s="35" t="str">
        <f t="shared" si="653"/>
        <v/>
      </c>
      <c r="AT1101" s="35" t="str">
        <f t="shared" si="654"/>
        <v/>
      </c>
      <c r="AU1101" s="35" t="str">
        <f t="shared" si="655"/>
        <v/>
      </c>
      <c r="AV1101" s="35" t="str">
        <f t="shared" si="656"/>
        <v/>
      </c>
      <c r="AW1101" s="58" t="str">
        <f t="shared" si="657"/>
        <v/>
      </c>
      <c r="AX1101" s="62" t="str">
        <f t="shared" si="658"/>
        <v/>
      </c>
      <c r="AY1101" s="62" t="str">
        <f t="shared" si="659"/>
        <v/>
      </c>
      <c r="AZ1101" s="62" t="str">
        <f t="shared" si="660"/>
        <v/>
      </c>
      <c r="BA1101" s="62" t="str">
        <f t="shared" si="661"/>
        <v/>
      </c>
      <c r="BB1101" s="62" t="str">
        <f t="shared" si="662"/>
        <v/>
      </c>
      <c r="BC1101" s="62" t="str">
        <f t="shared" si="663"/>
        <v/>
      </c>
      <c r="BD1101" s="69" t="str">
        <f t="shared" si="664"/>
        <v/>
      </c>
      <c r="BE1101" s="69" t="str">
        <f t="shared" si="665"/>
        <v/>
      </c>
      <c r="BF1101" s="69" t="str">
        <f>IF(Z1101=Z1102,"",SUM(AW$9:AW1101)-SUM(BF$9:BF1100))</f>
        <v/>
      </c>
      <c r="BG1101" s="12">
        <f t="shared" si="630"/>
        <v>1093</v>
      </c>
    </row>
    <row r="1102" spans="1:59" ht="20.100000000000001" customHeight="1">
      <c r="A1102" s="13">
        <f t="shared" si="629"/>
        <v>1094</v>
      </c>
      <c r="B1102" s="153"/>
      <c r="C1102" s="33"/>
      <c r="D1102" s="33"/>
      <c r="E1102" s="154"/>
      <c r="F1102" s="155"/>
      <c r="G1102" s="156"/>
      <c r="H1102" s="19" t="str">
        <f t="shared" si="631"/>
        <v/>
      </c>
      <c r="I1102" s="157"/>
      <c r="J1102" s="19" t="str">
        <f t="shared" si="632"/>
        <v/>
      </c>
      <c r="K1102" s="33"/>
      <c r="L1102" s="34"/>
      <c r="M1102" s="34"/>
      <c r="N1102" s="19" t="str">
        <f t="shared" si="633"/>
        <v/>
      </c>
      <c r="O1102" s="157"/>
      <c r="P1102" s="19" t="str">
        <f t="shared" si="634"/>
        <v/>
      </c>
      <c r="Q1102" s="19" t="str">
        <f t="shared" si="635"/>
        <v/>
      </c>
      <c r="R1102" s="22"/>
      <c r="S1102" s="33"/>
      <c r="T1102" s="35" t="str">
        <f>IF(E1102="","",Instructions!$B$5)</f>
        <v/>
      </c>
      <c r="U1102" s="75" t="str">
        <f>IF(E1102="","",Instructions!$C$5)</f>
        <v/>
      </c>
      <c r="V1102" s="87" t="str">
        <f t="shared" si="636"/>
        <v/>
      </c>
      <c r="W1102" s="72" t="str">
        <f>IF(E1102="","",VLOOKUP(D1102,Supervisors!$B$9:$F$32,5,FALSE))</f>
        <v/>
      </c>
      <c r="X1102" s="72" t="str">
        <f>IF(E1102="","",VLOOKUP(D1102,Supervisors!$B$9:$G$32,6,FALSE))</f>
        <v/>
      </c>
      <c r="Y1102" s="20" t="str">
        <f t="shared" si="637"/>
        <v/>
      </c>
      <c r="Z1102" s="20" t="str">
        <f t="shared" si="638"/>
        <v/>
      </c>
      <c r="AA1102" s="20" t="str">
        <f t="shared" si="639"/>
        <v/>
      </c>
      <c r="AB1102" s="20" t="str">
        <f t="shared" si="640"/>
        <v/>
      </c>
      <c r="AC1102" s="20" t="str">
        <f t="shared" si="641"/>
        <v/>
      </c>
      <c r="AD1102" s="20" t="str">
        <f t="shared" si="642"/>
        <v/>
      </c>
      <c r="AE1102" s="20" t="str">
        <f>IF(E1102="","",SUM( INDEX( $H$9, 1) : H1102))</f>
        <v/>
      </c>
      <c r="AF1102" s="20" t="str">
        <f t="shared" si="643"/>
        <v/>
      </c>
      <c r="AG1102" s="20" t="str">
        <f>IF(E1102="","",SUM($AF$9:AF1102))</f>
        <v/>
      </c>
      <c r="AH1102" s="43" t="str">
        <f t="shared" si="644"/>
        <v/>
      </c>
      <c r="AI1102" s="20" t="str">
        <f t="shared" si="645"/>
        <v/>
      </c>
      <c r="AJ1102" s="20" t="str">
        <f t="shared" si="646"/>
        <v/>
      </c>
      <c r="AK1102" s="20" t="str">
        <f t="shared" si="647"/>
        <v/>
      </c>
      <c r="AL1102" s="20" t="str">
        <f>IF(E1102="","",SUM( INDEX($I$9, 1) : I1102))</f>
        <v/>
      </c>
      <c r="AM1102" s="20" t="str">
        <f t="shared" si="648"/>
        <v/>
      </c>
      <c r="AN1102" s="20" t="str">
        <f>IF(E1102="","",SUM( INDEX($AM$9, 1) : AM1102))</f>
        <v/>
      </c>
      <c r="AO1102" s="43" t="str">
        <f t="shared" si="649"/>
        <v/>
      </c>
      <c r="AP1102" s="43" t="str">
        <f t="shared" si="650"/>
        <v/>
      </c>
      <c r="AQ1102" s="35" t="str">
        <f t="shared" si="651"/>
        <v/>
      </c>
      <c r="AR1102" s="35" t="str">
        <f t="shared" si="652"/>
        <v/>
      </c>
      <c r="AS1102" s="35" t="str">
        <f t="shared" si="653"/>
        <v/>
      </c>
      <c r="AT1102" s="35" t="str">
        <f t="shared" si="654"/>
        <v/>
      </c>
      <c r="AU1102" s="35" t="str">
        <f t="shared" si="655"/>
        <v/>
      </c>
      <c r="AV1102" s="35" t="str">
        <f t="shared" si="656"/>
        <v/>
      </c>
      <c r="AW1102" s="58" t="str">
        <f t="shared" si="657"/>
        <v/>
      </c>
      <c r="AX1102" s="62" t="str">
        <f t="shared" si="658"/>
        <v/>
      </c>
      <c r="AY1102" s="62" t="str">
        <f t="shared" si="659"/>
        <v/>
      </c>
      <c r="AZ1102" s="62" t="str">
        <f t="shared" si="660"/>
        <v/>
      </c>
      <c r="BA1102" s="62" t="str">
        <f t="shared" si="661"/>
        <v/>
      </c>
      <c r="BB1102" s="62" t="str">
        <f t="shared" si="662"/>
        <v/>
      </c>
      <c r="BC1102" s="62" t="str">
        <f t="shared" si="663"/>
        <v/>
      </c>
      <c r="BD1102" s="69" t="str">
        <f t="shared" si="664"/>
        <v/>
      </c>
      <c r="BE1102" s="69" t="str">
        <f t="shared" si="665"/>
        <v/>
      </c>
      <c r="BF1102" s="69" t="str">
        <f>IF(Z1102=Z1103,"",SUM(AW$9:AW1102)-SUM(BF$9:BF1101))</f>
        <v/>
      </c>
      <c r="BG1102" s="12">
        <f t="shared" si="630"/>
        <v>1094</v>
      </c>
    </row>
    <row r="1103" spans="1:59" ht="20.100000000000001" customHeight="1">
      <c r="A1103" s="13">
        <f t="shared" si="629"/>
        <v>1095</v>
      </c>
      <c r="B1103" s="153"/>
      <c r="C1103" s="33"/>
      <c r="D1103" s="33"/>
      <c r="E1103" s="154"/>
      <c r="F1103" s="155"/>
      <c r="G1103" s="156"/>
      <c r="H1103" s="19" t="str">
        <f t="shared" si="631"/>
        <v/>
      </c>
      <c r="I1103" s="157"/>
      <c r="J1103" s="19" t="str">
        <f t="shared" si="632"/>
        <v/>
      </c>
      <c r="K1103" s="33"/>
      <c r="L1103" s="34"/>
      <c r="M1103" s="34"/>
      <c r="N1103" s="19" t="str">
        <f t="shared" si="633"/>
        <v/>
      </c>
      <c r="O1103" s="157"/>
      <c r="P1103" s="19" t="str">
        <f t="shared" si="634"/>
        <v/>
      </c>
      <c r="Q1103" s="19" t="str">
        <f t="shared" si="635"/>
        <v/>
      </c>
      <c r="R1103" s="22"/>
      <c r="S1103" s="33"/>
      <c r="T1103" s="35" t="str">
        <f>IF(E1103="","",Instructions!$B$5)</f>
        <v/>
      </c>
      <c r="U1103" s="75" t="str">
        <f>IF(E1103="","",Instructions!$C$5)</f>
        <v/>
      </c>
      <c r="V1103" s="87" t="str">
        <f t="shared" si="636"/>
        <v/>
      </c>
      <c r="W1103" s="72" t="str">
        <f>IF(E1103="","",VLOOKUP(D1103,Supervisors!$B$9:$F$32,5,FALSE))</f>
        <v/>
      </c>
      <c r="X1103" s="72" t="str">
        <f>IF(E1103="","",VLOOKUP(D1103,Supervisors!$B$9:$G$32,6,FALSE))</f>
        <v/>
      </c>
      <c r="Y1103" s="20" t="str">
        <f t="shared" si="637"/>
        <v/>
      </c>
      <c r="Z1103" s="20" t="str">
        <f t="shared" si="638"/>
        <v/>
      </c>
      <c r="AA1103" s="20" t="str">
        <f t="shared" si="639"/>
        <v/>
      </c>
      <c r="AB1103" s="20" t="str">
        <f t="shared" si="640"/>
        <v/>
      </c>
      <c r="AC1103" s="20" t="str">
        <f t="shared" si="641"/>
        <v/>
      </c>
      <c r="AD1103" s="20" t="str">
        <f t="shared" si="642"/>
        <v/>
      </c>
      <c r="AE1103" s="20" t="str">
        <f>IF(E1103="","",SUM( INDEX( $H$9, 1) : H1103))</f>
        <v/>
      </c>
      <c r="AF1103" s="20" t="str">
        <f t="shared" si="643"/>
        <v/>
      </c>
      <c r="AG1103" s="20" t="str">
        <f>IF(E1103="","",SUM($AF$9:AF1103))</f>
        <v/>
      </c>
      <c r="AH1103" s="43" t="str">
        <f t="shared" si="644"/>
        <v/>
      </c>
      <c r="AI1103" s="20" t="str">
        <f t="shared" si="645"/>
        <v/>
      </c>
      <c r="AJ1103" s="20" t="str">
        <f t="shared" si="646"/>
        <v/>
      </c>
      <c r="AK1103" s="20" t="str">
        <f t="shared" si="647"/>
        <v/>
      </c>
      <c r="AL1103" s="20" t="str">
        <f>IF(E1103="","",SUM( INDEX($I$9, 1) : I1103))</f>
        <v/>
      </c>
      <c r="AM1103" s="20" t="str">
        <f t="shared" si="648"/>
        <v/>
      </c>
      <c r="AN1103" s="20" t="str">
        <f>IF(E1103="","",SUM( INDEX($AM$9, 1) : AM1103))</f>
        <v/>
      </c>
      <c r="AO1103" s="43" t="str">
        <f t="shared" si="649"/>
        <v/>
      </c>
      <c r="AP1103" s="43" t="str">
        <f t="shared" si="650"/>
        <v/>
      </c>
      <c r="AQ1103" s="35" t="str">
        <f t="shared" si="651"/>
        <v/>
      </c>
      <c r="AR1103" s="35" t="str">
        <f t="shared" si="652"/>
        <v/>
      </c>
      <c r="AS1103" s="35" t="str">
        <f t="shared" si="653"/>
        <v/>
      </c>
      <c r="AT1103" s="35" t="str">
        <f t="shared" si="654"/>
        <v/>
      </c>
      <c r="AU1103" s="35" t="str">
        <f t="shared" si="655"/>
        <v/>
      </c>
      <c r="AV1103" s="35" t="str">
        <f t="shared" si="656"/>
        <v/>
      </c>
      <c r="AW1103" s="58" t="str">
        <f t="shared" si="657"/>
        <v/>
      </c>
      <c r="AX1103" s="62" t="str">
        <f t="shared" si="658"/>
        <v/>
      </c>
      <c r="AY1103" s="62" t="str">
        <f t="shared" si="659"/>
        <v/>
      </c>
      <c r="AZ1103" s="62" t="str">
        <f t="shared" si="660"/>
        <v/>
      </c>
      <c r="BA1103" s="62" t="str">
        <f t="shared" si="661"/>
        <v/>
      </c>
      <c r="BB1103" s="62" t="str">
        <f t="shared" si="662"/>
        <v/>
      </c>
      <c r="BC1103" s="62" t="str">
        <f t="shared" si="663"/>
        <v/>
      </c>
      <c r="BD1103" s="69" t="str">
        <f t="shared" si="664"/>
        <v/>
      </c>
      <c r="BE1103" s="69" t="str">
        <f t="shared" si="665"/>
        <v/>
      </c>
      <c r="BF1103" s="69" t="str">
        <f>IF(Z1103=Z1104,"",SUM(AW$9:AW1103)-SUM(BF$9:BF1102))</f>
        <v/>
      </c>
      <c r="BG1103" s="12">
        <f t="shared" si="630"/>
        <v>1095</v>
      </c>
    </row>
    <row r="1104" spans="1:59" ht="20.100000000000001" customHeight="1">
      <c r="A1104" s="13">
        <f t="shared" si="629"/>
        <v>1096</v>
      </c>
      <c r="B1104" s="153"/>
      <c r="C1104" s="33"/>
      <c r="D1104" s="33"/>
      <c r="E1104" s="154"/>
      <c r="F1104" s="155"/>
      <c r="G1104" s="156"/>
      <c r="H1104" s="19" t="str">
        <f t="shared" si="631"/>
        <v/>
      </c>
      <c r="I1104" s="157"/>
      <c r="J1104" s="19" t="str">
        <f t="shared" si="632"/>
        <v/>
      </c>
      <c r="K1104" s="33"/>
      <c r="L1104" s="34"/>
      <c r="M1104" s="34"/>
      <c r="N1104" s="19" t="str">
        <f t="shared" si="633"/>
        <v/>
      </c>
      <c r="O1104" s="157"/>
      <c r="P1104" s="19" t="str">
        <f t="shared" si="634"/>
        <v/>
      </c>
      <c r="Q1104" s="19" t="str">
        <f t="shared" si="635"/>
        <v/>
      </c>
      <c r="R1104" s="22"/>
      <c r="S1104" s="33"/>
      <c r="T1104" s="35" t="str">
        <f>IF(E1104="","",Instructions!$B$5)</f>
        <v/>
      </c>
      <c r="U1104" s="75" t="str">
        <f>IF(E1104="","",Instructions!$C$5)</f>
        <v/>
      </c>
      <c r="V1104" s="87" t="str">
        <f t="shared" si="636"/>
        <v/>
      </c>
      <c r="W1104" s="72" t="str">
        <f>IF(E1104="","",VLOOKUP(D1104,Supervisors!$B$9:$F$32,5,FALSE))</f>
        <v/>
      </c>
      <c r="X1104" s="72" t="str">
        <f>IF(E1104="","",VLOOKUP(D1104,Supervisors!$B$9:$G$32,6,FALSE))</f>
        <v/>
      </c>
      <c r="Y1104" s="20" t="str">
        <f t="shared" si="637"/>
        <v/>
      </c>
      <c r="Z1104" s="20" t="str">
        <f t="shared" si="638"/>
        <v/>
      </c>
      <c r="AA1104" s="20" t="str">
        <f t="shared" si="639"/>
        <v/>
      </c>
      <c r="AB1104" s="20" t="str">
        <f t="shared" si="640"/>
        <v/>
      </c>
      <c r="AC1104" s="20" t="str">
        <f t="shared" si="641"/>
        <v/>
      </c>
      <c r="AD1104" s="20" t="str">
        <f t="shared" si="642"/>
        <v/>
      </c>
      <c r="AE1104" s="20" t="str">
        <f>IF(E1104="","",SUM( INDEX( $H$9, 1) : H1104))</f>
        <v/>
      </c>
      <c r="AF1104" s="20" t="str">
        <f t="shared" si="643"/>
        <v/>
      </c>
      <c r="AG1104" s="20" t="str">
        <f>IF(E1104="","",SUM($AF$9:AF1104))</f>
        <v/>
      </c>
      <c r="AH1104" s="43" t="str">
        <f t="shared" si="644"/>
        <v/>
      </c>
      <c r="AI1104" s="20" t="str">
        <f t="shared" si="645"/>
        <v/>
      </c>
      <c r="AJ1104" s="20" t="str">
        <f t="shared" si="646"/>
        <v/>
      </c>
      <c r="AK1104" s="20" t="str">
        <f t="shared" si="647"/>
        <v/>
      </c>
      <c r="AL1104" s="20" t="str">
        <f>IF(E1104="","",SUM( INDEX($I$9, 1) : I1104))</f>
        <v/>
      </c>
      <c r="AM1104" s="20" t="str">
        <f t="shared" si="648"/>
        <v/>
      </c>
      <c r="AN1104" s="20" t="str">
        <f>IF(E1104="","",SUM( INDEX($AM$9, 1) : AM1104))</f>
        <v/>
      </c>
      <c r="AO1104" s="43" t="str">
        <f t="shared" si="649"/>
        <v/>
      </c>
      <c r="AP1104" s="43" t="str">
        <f t="shared" si="650"/>
        <v/>
      </c>
      <c r="AQ1104" s="35" t="str">
        <f t="shared" si="651"/>
        <v/>
      </c>
      <c r="AR1104" s="35" t="str">
        <f t="shared" si="652"/>
        <v/>
      </c>
      <c r="AS1104" s="35" t="str">
        <f t="shared" si="653"/>
        <v/>
      </c>
      <c r="AT1104" s="35" t="str">
        <f t="shared" si="654"/>
        <v/>
      </c>
      <c r="AU1104" s="35" t="str">
        <f t="shared" si="655"/>
        <v/>
      </c>
      <c r="AV1104" s="35" t="str">
        <f t="shared" si="656"/>
        <v/>
      </c>
      <c r="AW1104" s="58" t="str">
        <f t="shared" si="657"/>
        <v/>
      </c>
      <c r="AX1104" s="62" t="str">
        <f t="shared" si="658"/>
        <v/>
      </c>
      <c r="AY1104" s="62" t="str">
        <f t="shared" si="659"/>
        <v/>
      </c>
      <c r="AZ1104" s="62" t="str">
        <f t="shared" si="660"/>
        <v/>
      </c>
      <c r="BA1104" s="62" t="str">
        <f t="shared" si="661"/>
        <v/>
      </c>
      <c r="BB1104" s="62" t="str">
        <f t="shared" si="662"/>
        <v/>
      </c>
      <c r="BC1104" s="62" t="str">
        <f t="shared" si="663"/>
        <v/>
      </c>
      <c r="BD1104" s="69" t="str">
        <f t="shared" si="664"/>
        <v/>
      </c>
      <c r="BE1104" s="69" t="str">
        <f t="shared" si="665"/>
        <v/>
      </c>
      <c r="BF1104" s="69" t="str">
        <f>IF(Z1104=Z1105,"",SUM(AW$9:AW1104)-SUM(BF$9:BF1103))</f>
        <v/>
      </c>
      <c r="BG1104" s="12">
        <f t="shared" si="630"/>
        <v>1096</v>
      </c>
    </row>
    <row r="1105" spans="1:59" ht="20.100000000000001" customHeight="1">
      <c r="A1105" s="13">
        <f t="shared" si="629"/>
        <v>1097</v>
      </c>
      <c r="B1105" s="153"/>
      <c r="C1105" s="33"/>
      <c r="D1105" s="33"/>
      <c r="E1105" s="154"/>
      <c r="F1105" s="155"/>
      <c r="G1105" s="156"/>
      <c r="H1105" s="19" t="str">
        <f t="shared" si="631"/>
        <v/>
      </c>
      <c r="I1105" s="157"/>
      <c r="J1105" s="19" t="str">
        <f t="shared" si="632"/>
        <v/>
      </c>
      <c r="K1105" s="33"/>
      <c r="L1105" s="34"/>
      <c r="M1105" s="34"/>
      <c r="N1105" s="19" t="str">
        <f t="shared" si="633"/>
        <v/>
      </c>
      <c r="O1105" s="157"/>
      <c r="P1105" s="19" t="str">
        <f t="shared" si="634"/>
        <v/>
      </c>
      <c r="Q1105" s="19" t="str">
        <f t="shared" si="635"/>
        <v/>
      </c>
      <c r="R1105" s="22"/>
      <c r="S1105" s="33"/>
      <c r="T1105" s="35" t="str">
        <f>IF(E1105="","",Instructions!$B$5)</f>
        <v/>
      </c>
      <c r="U1105" s="75" t="str">
        <f>IF(E1105="","",Instructions!$C$5)</f>
        <v/>
      </c>
      <c r="V1105" s="87" t="str">
        <f t="shared" si="636"/>
        <v/>
      </c>
      <c r="W1105" s="72" t="str">
        <f>IF(E1105="","",VLOOKUP(D1105,Supervisors!$B$9:$F$32,5,FALSE))</f>
        <v/>
      </c>
      <c r="X1105" s="72" t="str">
        <f>IF(E1105="","",VLOOKUP(D1105,Supervisors!$B$9:$G$32,6,FALSE))</f>
        <v/>
      </c>
      <c r="Y1105" s="20" t="str">
        <f t="shared" si="637"/>
        <v/>
      </c>
      <c r="Z1105" s="20" t="str">
        <f t="shared" si="638"/>
        <v/>
      </c>
      <c r="AA1105" s="20" t="str">
        <f t="shared" si="639"/>
        <v/>
      </c>
      <c r="AB1105" s="20" t="str">
        <f t="shared" si="640"/>
        <v/>
      </c>
      <c r="AC1105" s="20" t="str">
        <f t="shared" si="641"/>
        <v/>
      </c>
      <c r="AD1105" s="20" t="str">
        <f t="shared" si="642"/>
        <v/>
      </c>
      <c r="AE1105" s="20" t="str">
        <f>IF(E1105="","",SUM( INDEX( $H$9, 1) : H1105))</f>
        <v/>
      </c>
      <c r="AF1105" s="20" t="str">
        <f t="shared" si="643"/>
        <v/>
      </c>
      <c r="AG1105" s="20" t="str">
        <f>IF(E1105="","",SUM($AF$9:AF1105))</f>
        <v/>
      </c>
      <c r="AH1105" s="43" t="str">
        <f t="shared" si="644"/>
        <v/>
      </c>
      <c r="AI1105" s="20" t="str">
        <f t="shared" si="645"/>
        <v/>
      </c>
      <c r="AJ1105" s="20" t="str">
        <f t="shared" si="646"/>
        <v/>
      </c>
      <c r="AK1105" s="20" t="str">
        <f t="shared" si="647"/>
        <v/>
      </c>
      <c r="AL1105" s="20" t="str">
        <f>IF(E1105="","",SUM( INDEX($I$9, 1) : I1105))</f>
        <v/>
      </c>
      <c r="AM1105" s="20" t="str">
        <f t="shared" si="648"/>
        <v/>
      </c>
      <c r="AN1105" s="20" t="str">
        <f>IF(E1105="","",SUM( INDEX($AM$9, 1) : AM1105))</f>
        <v/>
      </c>
      <c r="AO1105" s="43" t="str">
        <f t="shared" si="649"/>
        <v/>
      </c>
      <c r="AP1105" s="43" t="str">
        <f t="shared" si="650"/>
        <v/>
      </c>
      <c r="AQ1105" s="35" t="str">
        <f t="shared" si="651"/>
        <v/>
      </c>
      <c r="AR1105" s="35" t="str">
        <f t="shared" si="652"/>
        <v/>
      </c>
      <c r="AS1105" s="35" t="str">
        <f t="shared" si="653"/>
        <v/>
      </c>
      <c r="AT1105" s="35" t="str">
        <f t="shared" si="654"/>
        <v/>
      </c>
      <c r="AU1105" s="35" t="str">
        <f t="shared" si="655"/>
        <v/>
      </c>
      <c r="AV1105" s="35" t="str">
        <f t="shared" si="656"/>
        <v/>
      </c>
      <c r="AW1105" s="58" t="str">
        <f t="shared" si="657"/>
        <v/>
      </c>
      <c r="AX1105" s="62" t="str">
        <f t="shared" si="658"/>
        <v/>
      </c>
      <c r="AY1105" s="62" t="str">
        <f t="shared" si="659"/>
        <v/>
      </c>
      <c r="AZ1105" s="62" t="str">
        <f t="shared" si="660"/>
        <v/>
      </c>
      <c r="BA1105" s="62" t="str">
        <f t="shared" si="661"/>
        <v/>
      </c>
      <c r="BB1105" s="62" t="str">
        <f t="shared" si="662"/>
        <v/>
      </c>
      <c r="BC1105" s="62" t="str">
        <f t="shared" si="663"/>
        <v/>
      </c>
      <c r="BD1105" s="69" t="str">
        <f t="shared" si="664"/>
        <v/>
      </c>
      <c r="BE1105" s="69" t="str">
        <f t="shared" si="665"/>
        <v/>
      </c>
      <c r="BF1105" s="69" t="str">
        <f>IF(Z1105=Z1106,"",SUM(AW$9:AW1105)-SUM(BF$9:BF1104))</f>
        <v/>
      </c>
      <c r="BG1105" s="12">
        <f t="shared" si="630"/>
        <v>1097</v>
      </c>
    </row>
    <row r="1106" spans="1:59" ht="20.100000000000001" customHeight="1">
      <c r="A1106" s="13">
        <f t="shared" si="629"/>
        <v>1098</v>
      </c>
      <c r="B1106" s="153"/>
      <c r="C1106" s="33"/>
      <c r="D1106" s="33"/>
      <c r="E1106" s="154"/>
      <c r="F1106" s="155"/>
      <c r="G1106" s="156"/>
      <c r="H1106" s="19" t="str">
        <f t="shared" si="631"/>
        <v/>
      </c>
      <c r="I1106" s="157"/>
      <c r="J1106" s="19" t="str">
        <f t="shared" si="632"/>
        <v/>
      </c>
      <c r="K1106" s="33"/>
      <c r="L1106" s="34"/>
      <c r="M1106" s="34"/>
      <c r="N1106" s="19" t="str">
        <f t="shared" si="633"/>
        <v/>
      </c>
      <c r="O1106" s="157"/>
      <c r="P1106" s="19" t="str">
        <f t="shared" si="634"/>
        <v/>
      </c>
      <c r="Q1106" s="19" t="str">
        <f t="shared" si="635"/>
        <v/>
      </c>
      <c r="R1106" s="22"/>
      <c r="S1106" s="33"/>
      <c r="T1106" s="35" t="str">
        <f>IF(E1106="","",Instructions!$B$5)</f>
        <v/>
      </c>
      <c r="U1106" s="75" t="str">
        <f>IF(E1106="","",Instructions!$C$5)</f>
        <v/>
      </c>
      <c r="V1106" s="87" t="str">
        <f t="shared" si="636"/>
        <v/>
      </c>
      <c r="W1106" s="72" t="str">
        <f>IF(E1106="","",VLOOKUP(D1106,Supervisors!$B$9:$F$32,5,FALSE))</f>
        <v/>
      </c>
      <c r="X1106" s="72" t="str">
        <f>IF(E1106="","",VLOOKUP(D1106,Supervisors!$B$9:$G$32,6,FALSE))</f>
        <v/>
      </c>
      <c r="Y1106" s="20" t="str">
        <f t="shared" si="637"/>
        <v/>
      </c>
      <c r="Z1106" s="20" t="str">
        <f t="shared" si="638"/>
        <v/>
      </c>
      <c r="AA1106" s="20" t="str">
        <f t="shared" si="639"/>
        <v/>
      </c>
      <c r="AB1106" s="20" t="str">
        <f t="shared" si="640"/>
        <v/>
      </c>
      <c r="AC1106" s="20" t="str">
        <f t="shared" si="641"/>
        <v/>
      </c>
      <c r="AD1106" s="20" t="str">
        <f t="shared" si="642"/>
        <v/>
      </c>
      <c r="AE1106" s="20" t="str">
        <f>IF(E1106="","",SUM( INDEX( $H$9, 1) : H1106))</f>
        <v/>
      </c>
      <c r="AF1106" s="20" t="str">
        <f t="shared" si="643"/>
        <v/>
      </c>
      <c r="AG1106" s="20" t="str">
        <f>IF(E1106="","",SUM($AF$9:AF1106))</f>
        <v/>
      </c>
      <c r="AH1106" s="43" t="str">
        <f t="shared" si="644"/>
        <v/>
      </c>
      <c r="AI1106" s="20" t="str">
        <f t="shared" si="645"/>
        <v/>
      </c>
      <c r="AJ1106" s="20" t="str">
        <f t="shared" si="646"/>
        <v/>
      </c>
      <c r="AK1106" s="20" t="str">
        <f t="shared" si="647"/>
        <v/>
      </c>
      <c r="AL1106" s="20" t="str">
        <f>IF(E1106="","",SUM( INDEX($I$9, 1) : I1106))</f>
        <v/>
      </c>
      <c r="AM1106" s="20" t="str">
        <f t="shared" si="648"/>
        <v/>
      </c>
      <c r="AN1106" s="20" t="str">
        <f>IF(E1106="","",SUM( INDEX($AM$9, 1) : AM1106))</f>
        <v/>
      </c>
      <c r="AO1106" s="43" t="str">
        <f t="shared" si="649"/>
        <v/>
      </c>
      <c r="AP1106" s="43" t="str">
        <f t="shared" si="650"/>
        <v/>
      </c>
      <c r="AQ1106" s="35" t="str">
        <f t="shared" si="651"/>
        <v/>
      </c>
      <c r="AR1106" s="35" t="str">
        <f t="shared" si="652"/>
        <v/>
      </c>
      <c r="AS1106" s="35" t="str">
        <f t="shared" si="653"/>
        <v/>
      </c>
      <c r="AT1106" s="35" t="str">
        <f t="shared" si="654"/>
        <v/>
      </c>
      <c r="AU1106" s="35" t="str">
        <f t="shared" si="655"/>
        <v/>
      </c>
      <c r="AV1106" s="35" t="str">
        <f t="shared" si="656"/>
        <v/>
      </c>
      <c r="AW1106" s="58" t="str">
        <f t="shared" si="657"/>
        <v/>
      </c>
      <c r="AX1106" s="62" t="str">
        <f t="shared" si="658"/>
        <v/>
      </c>
      <c r="AY1106" s="62" t="str">
        <f t="shared" si="659"/>
        <v/>
      </c>
      <c r="AZ1106" s="62" t="str">
        <f t="shared" si="660"/>
        <v/>
      </c>
      <c r="BA1106" s="62" t="str">
        <f t="shared" si="661"/>
        <v/>
      </c>
      <c r="BB1106" s="62" t="str">
        <f t="shared" si="662"/>
        <v/>
      </c>
      <c r="BC1106" s="62" t="str">
        <f t="shared" si="663"/>
        <v/>
      </c>
      <c r="BD1106" s="69" t="str">
        <f t="shared" si="664"/>
        <v/>
      </c>
      <c r="BE1106" s="69" t="str">
        <f t="shared" si="665"/>
        <v/>
      </c>
      <c r="BF1106" s="69" t="str">
        <f>IF(Z1106=Z1107,"",SUM(AW$9:AW1106)-SUM(BF$9:BF1105))</f>
        <v/>
      </c>
      <c r="BG1106" s="12">
        <f t="shared" si="630"/>
        <v>1098</v>
      </c>
    </row>
    <row r="1107" spans="1:59" ht="20.100000000000001" customHeight="1">
      <c r="A1107" s="13">
        <f t="shared" si="629"/>
        <v>1099</v>
      </c>
      <c r="B1107" s="153"/>
      <c r="C1107" s="33"/>
      <c r="D1107" s="33"/>
      <c r="E1107" s="154"/>
      <c r="F1107" s="155"/>
      <c r="G1107" s="156"/>
      <c r="H1107" s="19" t="str">
        <f t="shared" si="631"/>
        <v/>
      </c>
      <c r="I1107" s="157"/>
      <c r="J1107" s="19" t="str">
        <f t="shared" si="632"/>
        <v/>
      </c>
      <c r="K1107" s="33"/>
      <c r="L1107" s="34"/>
      <c r="M1107" s="34"/>
      <c r="N1107" s="19" t="str">
        <f t="shared" si="633"/>
        <v/>
      </c>
      <c r="O1107" s="157"/>
      <c r="P1107" s="19" t="str">
        <f t="shared" si="634"/>
        <v/>
      </c>
      <c r="Q1107" s="19" t="str">
        <f t="shared" si="635"/>
        <v/>
      </c>
      <c r="R1107" s="22"/>
      <c r="S1107" s="33"/>
      <c r="T1107" s="35" t="str">
        <f>IF(E1107="","",Instructions!$B$5)</f>
        <v/>
      </c>
      <c r="U1107" s="75" t="str">
        <f>IF(E1107="","",Instructions!$C$5)</f>
        <v/>
      </c>
      <c r="V1107" s="87" t="str">
        <f t="shared" si="636"/>
        <v/>
      </c>
      <c r="W1107" s="72" t="str">
        <f>IF(E1107="","",VLOOKUP(D1107,Supervisors!$B$9:$F$32,5,FALSE))</f>
        <v/>
      </c>
      <c r="X1107" s="72" t="str">
        <f>IF(E1107="","",VLOOKUP(D1107,Supervisors!$B$9:$G$32,6,FALSE))</f>
        <v/>
      </c>
      <c r="Y1107" s="20" t="str">
        <f t="shared" si="637"/>
        <v/>
      </c>
      <c r="Z1107" s="20" t="str">
        <f t="shared" si="638"/>
        <v/>
      </c>
      <c r="AA1107" s="20" t="str">
        <f t="shared" si="639"/>
        <v/>
      </c>
      <c r="AB1107" s="20" t="str">
        <f t="shared" si="640"/>
        <v/>
      </c>
      <c r="AC1107" s="20" t="str">
        <f t="shared" si="641"/>
        <v/>
      </c>
      <c r="AD1107" s="20" t="str">
        <f t="shared" si="642"/>
        <v/>
      </c>
      <c r="AE1107" s="20" t="str">
        <f>IF(E1107="","",SUM( INDEX( $H$9, 1) : H1107))</f>
        <v/>
      </c>
      <c r="AF1107" s="20" t="str">
        <f t="shared" si="643"/>
        <v/>
      </c>
      <c r="AG1107" s="20" t="str">
        <f>IF(E1107="","",SUM($AF$9:AF1107))</f>
        <v/>
      </c>
      <c r="AH1107" s="43" t="str">
        <f t="shared" si="644"/>
        <v/>
      </c>
      <c r="AI1107" s="20" t="str">
        <f t="shared" si="645"/>
        <v/>
      </c>
      <c r="AJ1107" s="20" t="str">
        <f t="shared" si="646"/>
        <v/>
      </c>
      <c r="AK1107" s="20" t="str">
        <f t="shared" si="647"/>
        <v/>
      </c>
      <c r="AL1107" s="20" t="str">
        <f>IF(E1107="","",SUM( INDEX($I$9, 1) : I1107))</f>
        <v/>
      </c>
      <c r="AM1107" s="20" t="str">
        <f t="shared" si="648"/>
        <v/>
      </c>
      <c r="AN1107" s="20" t="str">
        <f>IF(E1107="","",SUM( INDEX($AM$9, 1) : AM1107))</f>
        <v/>
      </c>
      <c r="AO1107" s="43" t="str">
        <f t="shared" si="649"/>
        <v/>
      </c>
      <c r="AP1107" s="43" t="str">
        <f t="shared" si="650"/>
        <v/>
      </c>
      <c r="AQ1107" s="35" t="str">
        <f t="shared" si="651"/>
        <v/>
      </c>
      <c r="AR1107" s="35" t="str">
        <f t="shared" si="652"/>
        <v/>
      </c>
      <c r="AS1107" s="35" t="str">
        <f t="shared" si="653"/>
        <v/>
      </c>
      <c r="AT1107" s="35" t="str">
        <f t="shared" si="654"/>
        <v/>
      </c>
      <c r="AU1107" s="35" t="str">
        <f t="shared" si="655"/>
        <v/>
      </c>
      <c r="AV1107" s="35" t="str">
        <f t="shared" si="656"/>
        <v/>
      </c>
      <c r="AW1107" s="58" t="str">
        <f t="shared" si="657"/>
        <v/>
      </c>
      <c r="AX1107" s="62" t="str">
        <f t="shared" si="658"/>
        <v/>
      </c>
      <c r="AY1107" s="62" t="str">
        <f t="shared" si="659"/>
        <v/>
      </c>
      <c r="AZ1107" s="62" t="str">
        <f t="shared" si="660"/>
        <v/>
      </c>
      <c r="BA1107" s="62" t="str">
        <f t="shared" si="661"/>
        <v/>
      </c>
      <c r="BB1107" s="62" t="str">
        <f t="shared" si="662"/>
        <v/>
      </c>
      <c r="BC1107" s="62" t="str">
        <f t="shared" si="663"/>
        <v/>
      </c>
      <c r="BD1107" s="69" t="str">
        <f t="shared" si="664"/>
        <v/>
      </c>
      <c r="BE1107" s="69" t="str">
        <f t="shared" si="665"/>
        <v/>
      </c>
      <c r="BF1107" s="69" t="str">
        <f>IF(Z1107=Z1108,"",SUM(AW$9:AW1107)-SUM(BF$9:BF1106))</f>
        <v/>
      </c>
      <c r="BG1107" s="12">
        <f t="shared" si="630"/>
        <v>1099</v>
      </c>
    </row>
    <row r="1108" spans="1:59" ht="20.100000000000001" customHeight="1">
      <c r="A1108" s="13">
        <f t="shared" si="629"/>
        <v>1100</v>
      </c>
      <c r="B1108" s="153"/>
      <c r="C1108" s="33"/>
      <c r="D1108" s="33"/>
      <c r="E1108" s="154"/>
      <c r="F1108" s="155"/>
      <c r="G1108" s="156"/>
      <c r="H1108" s="19" t="str">
        <f t="shared" si="631"/>
        <v/>
      </c>
      <c r="I1108" s="157"/>
      <c r="J1108" s="19" t="str">
        <f t="shared" si="632"/>
        <v/>
      </c>
      <c r="K1108" s="33"/>
      <c r="L1108" s="34"/>
      <c r="M1108" s="34"/>
      <c r="N1108" s="19" t="str">
        <f t="shared" si="633"/>
        <v/>
      </c>
      <c r="O1108" s="157"/>
      <c r="P1108" s="19" t="str">
        <f t="shared" si="634"/>
        <v/>
      </c>
      <c r="Q1108" s="19" t="str">
        <f t="shared" si="635"/>
        <v/>
      </c>
      <c r="R1108" s="22"/>
      <c r="S1108" s="33"/>
      <c r="T1108" s="35" t="str">
        <f>IF(E1108="","",Instructions!$B$5)</f>
        <v/>
      </c>
      <c r="U1108" s="75" t="str">
        <f>IF(E1108="","",Instructions!$C$5)</f>
        <v/>
      </c>
      <c r="V1108" s="87" t="str">
        <f t="shared" si="636"/>
        <v/>
      </c>
      <c r="W1108" s="72" t="str">
        <f>IF(E1108="","",VLOOKUP(D1108,Supervisors!$B$9:$F$32,5,FALSE))</f>
        <v/>
      </c>
      <c r="X1108" s="72" t="str">
        <f>IF(E1108="","",VLOOKUP(D1108,Supervisors!$B$9:$G$32,6,FALSE))</f>
        <v/>
      </c>
      <c r="Y1108" s="20" t="str">
        <f t="shared" si="637"/>
        <v/>
      </c>
      <c r="Z1108" s="20" t="str">
        <f t="shared" si="638"/>
        <v/>
      </c>
      <c r="AA1108" s="20" t="str">
        <f t="shared" si="639"/>
        <v/>
      </c>
      <c r="AB1108" s="20" t="str">
        <f t="shared" si="640"/>
        <v/>
      </c>
      <c r="AC1108" s="20" t="str">
        <f t="shared" si="641"/>
        <v/>
      </c>
      <c r="AD1108" s="20" t="str">
        <f t="shared" si="642"/>
        <v/>
      </c>
      <c r="AE1108" s="20" t="str">
        <f>IF(E1108="","",SUM( INDEX( $H$9, 1) : H1108))</f>
        <v/>
      </c>
      <c r="AF1108" s="20" t="str">
        <f t="shared" si="643"/>
        <v/>
      </c>
      <c r="AG1108" s="20" t="str">
        <f>IF(E1108="","",SUM($AF$9:AF1108))</f>
        <v/>
      </c>
      <c r="AH1108" s="43" t="str">
        <f t="shared" si="644"/>
        <v/>
      </c>
      <c r="AI1108" s="20" t="str">
        <f t="shared" si="645"/>
        <v/>
      </c>
      <c r="AJ1108" s="20" t="str">
        <f t="shared" si="646"/>
        <v/>
      </c>
      <c r="AK1108" s="20" t="str">
        <f t="shared" si="647"/>
        <v/>
      </c>
      <c r="AL1108" s="20" t="str">
        <f>IF(E1108="","",SUM( INDEX($I$9, 1) : I1108))</f>
        <v/>
      </c>
      <c r="AM1108" s="20" t="str">
        <f t="shared" si="648"/>
        <v/>
      </c>
      <c r="AN1108" s="20" t="str">
        <f>IF(E1108="","",SUM( INDEX($AM$9, 1) : AM1108))</f>
        <v/>
      </c>
      <c r="AO1108" s="43" t="str">
        <f t="shared" si="649"/>
        <v/>
      </c>
      <c r="AP1108" s="43" t="str">
        <f t="shared" si="650"/>
        <v/>
      </c>
      <c r="AQ1108" s="35" t="str">
        <f t="shared" si="651"/>
        <v/>
      </c>
      <c r="AR1108" s="35" t="str">
        <f t="shared" si="652"/>
        <v/>
      </c>
      <c r="AS1108" s="35" t="str">
        <f t="shared" si="653"/>
        <v/>
      </c>
      <c r="AT1108" s="35" t="str">
        <f t="shared" si="654"/>
        <v/>
      </c>
      <c r="AU1108" s="35" t="str">
        <f t="shared" si="655"/>
        <v/>
      </c>
      <c r="AV1108" s="35" t="str">
        <f t="shared" si="656"/>
        <v/>
      </c>
      <c r="AW1108" s="58" t="str">
        <f t="shared" si="657"/>
        <v/>
      </c>
      <c r="AX1108" s="62" t="str">
        <f t="shared" si="658"/>
        <v/>
      </c>
      <c r="AY1108" s="62" t="str">
        <f t="shared" si="659"/>
        <v/>
      </c>
      <c r="AZ1108" s="62" t="str">
        <f t="shared" si="660"/>
        <v/>
      </c>
      <c r="BA1108" s="62" t="str">
        <f t="shared" si="661"/>
        <v/>
      </c>
      <c r="BB1108" s="62" t="str">
        <f t="shared" si="662"/>
        <v/>
      </c>
      <c r="BC1108" s="62" t="str">
        <f t="shared" si="663"/>
        <v/>
      </c>
      <c r="BD1108" s="69" t="str">
        <f t="shared" si="664"/>
        <v/>
      </c>
      <c r="BE1108" s="69" t="str">
        <f t="shared" si="665"/>
        <v/>
      </c>
      <c r="BF1108" s="69" t="str">
        <f>IF(Z1108=Z1109,"",SUM(AW$9:AW1108)-SUM(BF$9:BF1107))</f>
        <v/>
      </c>
      <c r="BG1108" s="12">
        <f t="shared" si="630"/>
        <v>1100</v>
      </c>
    </row>
    <row r="1109" spans="1:59" ht="20.100000000000001" customHeight="1">
      <c r="A1109" s="13">
        <f t="shared" si="629"/>
        <v>1101</v>
      </c>
      <c r="B1109" s="153"/>
      <c r="C1109" s="33"/>
      <c r="D1109" s="33"/>
      <c r="E1109" s="154"/>
      <c r="F1109" s="155"/>
      <c r="G1109" s="156"/>
      <c r="H1109" s="19" t="str">
        <f t="shared" si="631"/>
        <v/>
      </c>
      <c r="I1109" s="157"/>
      <c r="J1109" s="19" t="str">
        <f t="shared" si="632"/>
        <v/>
      </c>
      <c r="K1109" s="33"/>
      <c r="L1109" s="34"/>
      <c r="M1109" s="34"/>
      <c r="N1109" s="19" t="str">
        <f t="shared" si="633"/>
        <v/>
      </c>
      <c r="O1109" s="157"/>
      <c r="P1109" s="19" t="str">
        <f t="shared" si="634"/>
        <v/>
      </c>
      <c r="Q1109" s="19" t="str">
        <f t="shared" si="635"/>
        <v/>
      </c>
      <c r="R1109" s="22"/>
      <c r="S1109" s="33"/>
      <c r="T1109" s="35" t="str">
        <f>IF(E1109="","",Instructions!$B$5)</f>
        <v/>
      </c>
      <c r="U1109" s="75" t="str">
        <f>IF(E1109="","",Instructions!$C$5)</f>
        <v/>
      </c>
      <c r="V1109" s="87" t="str">
        <f t="shared" si="636"/>
        <v/>
      </c>
      <c r="W1109" s="72" t="str">
        <f>IF(E1109="","",VLOOKUP(D1109,Supervisors!$B$9:$F$32,5,FALSE))</f>
        <v/>
      </c>
      <c r="X1109" s="72" t="str">
        <f>IF(E1109="","",VLOOKUP(D1109,Supervisors!$B$9:$G$32,6,FALSE))</f>
        <v/>
      </c>
      <c r="Y1109" s="20" t="str">
        <f t="shared" si="637"/>
        <v/>
      </c>
      <c r="Z1109" s="20" t="str">
        <f t="shared" si="638"/>
        <v/>
      </c>
      <c r="AA1109" s="20" t="str">
        <f t="shared" si="639"/>
        <v/>
      </c>
      <c r="AB1109" s="20" t="str">
        <f t="shared" si="640"/>
        <v/>
      </c>
      <c r="AC1109" s="20" t="str">
        <f t="shared" si="641"/>
        <v/>
      </c>
      <c r="AD1109" s="20" t="str">
        <f t="shared" si="642"/>
        <v/>
      </c>
      <c r="AE1109" s="20" t="str">
        <f>IF(E1109="","",SUM( INDEX( $H$9, 1) : H1109))</f>
        <v/>
      </c>
      <c r="AF1109" s="20" t="str">
        <f t="shared" si="643"/>
        <v/>
      </c>
      <c r="AG1109" s="20" t="str">
        <f>IF(E1109="","",SUM($AF$9:AF1109))</f>
        <v/>
      </c>
      <c r="AH1109" s="43" t="str">
        <f t="shared" si="644"/>
        <v/>
      </c>
      <c r="AI1109" s="20" t="str">
        <f t="shared" si="645"/>
        <v/>
      </c>
      <c r="AJ1109" s="20" t="str">
        <f t="shared" si="646"/>
        <v/>
      </c>
      <c r="AK1109" s="20" t="str">
        <f t="shared" si="647"/>
        <v/>
      </c>
      <c r="AL1109" s="20" t="str">
        <f>IF(E1109="","",SUM( INDEX($I$9, 1) : I1109))</f>
        <v/>
      </c>
      <c r="AM1109" s="20" t="str">
        <f t="shared" si="648"/>
        <v/>
      </c>
      <c r="AN1109" s="20" t="str">
        <f>IF(E1109="","",SUM( INDEX($AM$9, 1) : AM1109))</f>
        <v/>
      </c>
      <c r="AO1109" s="43" t="str">
        <f t="shared" si="649"/>
        <v/>
      </c>
      <c r="AP1109" s="43" t="str">
        <f t="shared" si="650"/>
        <v/>
      </c>
      <c r="AQ1109" s="35" t="str">
        <f t="shared" si="651"/>
        <v/>
      </c>
      <c r="AR1109" s="35" t="str">
        <f t="shared" si="652"/>
        <v/>
      </c>
      <c r="AS1109" s="35" t="str">
        <f t="shared" si="653"/>
        <v/>
      </c>
      <c r="AT1109" s="35" t="str">
        <f t="shared" si="654"/>
        <v/>
      </c>
      <c r="AU1109" s="35" t="str">
        <f t="shared" si="655"/>
        <v/>
      </c>
      <c r="AV1109" s="35" t="str">
        <f t="shared" si="656"/>
        <v/>
      </c>
      <c r="AW1109" s="58" t="str">
        <f t="shared" si="657"/>
        <v/>
      </c>
      <c r="AX1109" s="62" t="str">
        <f t="shared" si="658"/>
        <v/>
      </c>
      <c r="AY1109" s="62" t="str">
        <f t="shared" si="659"/>
        <v/>
      </c>
      <c r="AZ1109" s="62" t="str">
        <f t="shared" si="660"/>
        <v/>
      </c>
      <c r="BA1109" s="62" t="str">
        <f t="shared" si="661"/>
        <v/>
      </c>
      <c r="BB1109" s="62" t="str">
        <f t="shared" si="662"/>
        <v/>
      </c>
      <c r="BC1109" s="62" t="str">
        <f t="shared" si="663"/>
        <v/>
      </c>
      <c r="BD1109" s="69" t="str">
        <f t="shared" si="664"/>
        <v/>
      </c>
      <c r="BE1109" s="69" t="str">
        <f t="shared" si="665"/>
        <v/>
      </c>
      <c r="BF1109" s="69" t="str">
        <f>IF(Z1109=Z1110,"",SUM(AW$9:AW1109)-SUM(BF$9:BF1108))</f>
        <v/>
      </c>
      <c r="BG1109" s="12">
        <f t="shared" si="630"/>
        <v>1101</v>
      </c>
    </row>
    <row r="1110" spans="1:59" ht="20.100000000000001" customHeight="1">
      <c r="A1110" s="13">
        <f t="shared" si="629"/>
        <v>1102</v>
      </c>
      <c r="B1110" s="153"/>
      <c r="C1110" s="33"/>
      <c r="D1110" s="33"/>
      <c r="E1110" s="154"/>
      <c r="F1110" s="155"/>
      <c r="G1110" s="156"/>
      <c r="H1110" s="19" t="str">
        <f t="shared" si="631"/>
        <v/>
      </c>
      <c r="I1110" s="157"/>
      <c r="J1110" s="19" t="str">
        <f t="shared" si="632"/>
        <v/>
      </c>
      <c r="K1110" s="33"/>
      <c r="L1110" s="34"/>
      <c r="M1110" s="34"/>
      <c r="N1110" s="19" t="str">
        <f t="shared" si="633"/>
        <v/>
      </c>
      <c r="O1110" s="157"/>
      <c r="P1110" s="19" t="str">
        <f t="shared" si="634"/>
        <v/>
      </c>
      <c r="Q1110" s="19" t="str">
        <f t="shared" si="635"/>
        <v/>
      </c>
      <c r="R1110" s="22"/>
      <c r="S1110" s="33"/>
      <c r="T1110" s="35" t="str">
        <f>IF(E1110="","",Instructions!$B$5)</f>
        <v/>
      </c>
      <c r="U1110" s="75" t="str">
        <f>IF(E1110="","",Instructions!$C$5)</f>
        <v/>
      </c>
      <c r="V1110" s="87" t="str">
        <f t="shared" si="636"/>
        <v/>
      </c>
      <c r="W1110" s="72" t="str">
        <f>IF(E1110="","",VLOOKUP(D1110,Supervisors!$B$9:$F$32,5,FALSE))</f>
        <v/>
      </c>
      <c r="X1110" s="72" t="str">
        <f>IF(E1110="","",VLOOKUP(D1110,Supervisors!$B$9:$G$32,6,FALSE))</f>
        <v/>
      </c>
      <c r="Y1110" s="20" t="str">
        <f t="shared" si="637"/>
        <v/>
      </c>
      <c r="Z1110" s="20" t="str">
        <f t="shared" si="638"/>
        <v/>
      </c>
      <c r="AA1110" s="20" t="str">
        <f t="shared" si="639"/>
        <v/>
      </c>
      <c r="AB1110" s="20" t="str">
        <f t="shared" si="640"/>
        <v/>
      </c>
      <c r="AC1110" s="20" t="str">
        <f t="shared" si="641"/>
        <v/>
      </c>
      <c r="AD1110" s="20" t="str">
        <f t="shared" si="642"/>
        <v/>
      </c>
      <c r="AE1110" s="20" t="str">
        <f>IF(E1110="","",SUM( INDEX( $H$9, 1) : H1110))</f>
        <v/>
      </c>
      <c r="AF1110" s="20" t="str">
        <f t="shared" si="643"/>
        <v/>
      </c>
      <c r="AG1110" s="20" t="str">
        <f>IF(E1110="","",SUM($AF$9:AF1110))</f>
        <v/>
      </c>
      <c r="AH1110" s="43" t="str">
        <f t="shared" si="644"/>
        <v/>
      </c>
      <c r="AI1110" s="20" t="str">
        <f t="shared" si="645"/>
        <v/>
      </c>
      <c r="AJ1110" s="20" t="str">
        <f t="shared" si="646"/>
        <v/>
      </c>
      <c r="AK1110" s="20" t="str">
        <f t="shared" si="647"/>
        <v/>
      </c>
      <c r="AL1110" s="20" t="str">
        <f>IF(E1110="","",SUM( INDEX($I$9, 1) : I1110))</f>
        <v/>
      </c>
      <c r="AM1110" s="20" t="str">
        <f t="shared" si="648"/>
        <v/>
      </c>
      <c r="AN1110" s="20" t="str">
        <f>IF(E1110="","",SUM( INDEX($AM$9, 1) : AM1110))</f>
        <v/>
      </c>
      <c r="AO1110" s="43" t="str">
        <f t="shared" si="649"/>
        <v/>
      </c>
      <c r="AP1110" s="43" t="str">
        <f t="shared" si="650"/>
        <v/>
      </c>
      <c r="AQ1110" s="35" t="str">
        <f t="shared" si="651"/>
        <v/>
      </c>
      <c r="AR1110" s="35" t="str">
        <f t="shared" si="652"/>
        <v/>
      </c>
      <c r="AS1110" s="35" t="str">
        <f t="shared" si="653"/>
        <v/>
      </c>
      <c r="AT1110" s="35" t="str">
        <f t="shared" si="654"/>
        <v/>
      </c>
      <c r="AU1110" s="35" t="str">
        <f t="shared" si="655"/>
        <v/>
      </c>
      <c r="AV1110" s="35" t="str">
        <f t="shared" si="656"/>
        <v/>
      </c>
      <c r="AW1110" s="58" t="str">
        <f t="shared" si="657"/>
        <v/>
      </c>
      <c r="AX1110" s="62" t="str">
        <f t="shared" si="658"/>
        <v/>
      </c>
      <c r="AY1110" s="62" t="str">
        <f t="shared" si="659"/>
        <v/>
      </c>
      <c r="AZ1110" s="62" t="str">
        <f t="shared" si="660"/>
        <v/>
      </c>
      <c r="BA1110" s="62" t="str">
        <f t="shared" si="661"/>
        <v/>
      </c>
      <c r="BB1110" s="62" t="str">
        <f t="shared" si="662"/>
        <v/>
      </c>
      <c r="BC1110" s="62" t="str">
        <f t="shared" si="663"/>
        <v/>
      </c>
      <c r="BD1110" s="69" t="str">
        <f t="shared" si="664"/>
        <v/>
      </c>
      <c r="BE1110" s="69" t="str">
        <f t="shared" si="665"/>
        <v/>
      </c>
      <c r="BF1110" s="69" t="str">
        <f>IF(Z1110=Z1111,"",SUM(AW$9:AW1110)-SUM(BF$9:BF1109))</f>
        <v/>
      </c>
      <c r="BG1110" s="12">
        <f t="shared" si="630"/>
        <v>1102</v>
      </c>
    </row>
    <row r="1111" spans="1:59" ht="20.100000000000001" customHeight="1">
      <c r="A1111" s="13">
        <f t="shared" si="629"/>
        <v>1103</v>
      </c>
      <c r="B1111" s="153"/>
      <c r="C1111" s="33"/>
      <c r="D1111" s="33"/>
      <c r="E1111" s="154"/>
      <c r="F1111" s="155"/>
      <c r="G1111" s="156"/>
      <c r="H1111" s="19" t="str">
        <f t="shared" si="631"/>
        <v/>
      </c>
      <c r="I1111" s="157"/>
      <c r="J1111" s="19" t="str">
        <f t="shared" si="632"/>
        <v/>
      </c>
      <c r="K1111" s="33"/>
      <c r="L1111" s="34"/>
      <c r="M1111" s="34"/>
      <c r="N1111" s="19" t="str">
        <f t="shared" si="633"/>
        <v/>
      </c>
      <c r="O1111" s="157"/>
      <c r="P1111" s="19" t="str">
        <f t="shared" si="634"/>
        <v/>
      </c>
      <c r="Q1111" s="19" t="str">
        <f t="shared" si="635"/>
        <v/>
      </c>
      <c r="R1111" s="22"/>
      <c r="S1111" s="33"/>
      <c r="T1111" s="35" t="str">
        <f>IF(E1111="","",Instructions!$B$5)</f>
        <v/>
      </c>
      <c r="U1111" s="75" t="str">
        <f>IF(E1111="","",Instructions!$C$5)</f>
        <v/>
      </c>
      <c r="V1111" s="87" t="str">
        <f t="shared" si="636"/>
        <v/>
      </c>
      <c r="W1111" s="72" t="str">
        <f>IF(E1111="","",VLOOKUP(D1111,Supervisors!$B$9:$F$32,5,FALSE))</f>
        <v/>
      </c>
      <c r="X1111" s="72" t="str">
        <f>IF(E1111="","",VLOOKUP(D1111,Supervisors!$B$9:$G$32,6,FALSE))</f>
        <v/>
      </c>
      <c r="Y1111" s="20" t="str">
        <f t="shared" si="637"/>
        <v/>
      </c>
      <c r="Z1111" s="20" t="str">
        <f t="shared" si="638"/>
        <v/>
      </c>
      <c r="AA1111" s="20" t="str">
        <f t="shared" si="639"/>
        <v/>
      </c>
      <c r="AB1111" s="20" t="str">
        <f t="shared" si="640"/>
        <v/>
      </c>
      <c r="AC1111" s="20" t="str">
        <f t="shared" si="641"/>
        <v/>
      </c>
      <c r="AD1111" s="20" t="str">
        <f t="shared" si="642"/>
        <v/>
      </c>
      <c r="AE1111" s="20" t="str">
        <f>IF(E1111="","",SUM( INDEX( $H$9, 1) : H1111))</f>
        <v/>
      </c>
      <c r="AF1111" s="20" t="str">
        <f t="shared" si="643"/>
        <v/>
      </c>
      <c r="AG1111" s="20" t="str">
        <f>IF(E1111="","",SUM($AF$9:AF1111))</f>
        <v/>
      </c>
      <c r="AH1111" s="43" t="str">
        <f t="shared" si="644"/>
        <v/>
      </c>
      <c r="AI1111" s="20" t="str">
        <f t="shared" si="645"/>
        <v/>
      </c>
      <c r="AJ1111" s="20" t="str">
        <f t="shared" si="646"/>
        <v/>
      </c>
      <c r="AK1111" s="20" t="str">
        <f t="shared" si="647"/>
        <v/>
      </c>
      <c r="AL1111" s="20" t="str">
        <f>IF(E1111="","",SUM( INDEX($I$9, 1) : I1111))</f>
        <v/>
      </c>
      <c r="AM1111" s="20" t="str">
        <f t="shared" si="648"/>
        <v/>
      </c>
      <c r="AN1111" s="20" t="str">
        <f>IF(E1111="","",SUM( INDEX($AM$9, 1) : AM1111))</f>
        <v/>
      </c>
      <c r="AO1111" s="43" t="str">
        <f t="shared" si="649"/>
        <v/>
      </c>
      <c r="AP1111" s="43" t="str">
        <f t="shared" si="650"/>
        <v/>
      </c>
      <c r="AQ1111" s="35" t="str">
        <f t="shared" si="651"/>
        <v/>
      </c>
      <c r="AR1111" s="35" t="str">
        <f t="shared" si="652"/>
        <v/>
      </c>
      <c r="AS1111" s="35" t="str">
        <f t="shared" si="653"/>
        <v/>
      </c>
      <c r="AT1111" s="35" t="str">
        <f t="shared" si="654"/>
        <v/>
      </c>
      <c r="AU1111" s="35" t="str">
        <f t="shared" si="655"/>
        <v/>
      </c>
      <c r="AV1111" s="35" t="str">
        <f t="shared" si="656"/>
        <v/>
      </c>
      <c r="AW1111" s="58" t="str">
        <f t="shared" si="657"/>
        <v/>
      </c>
      <c r="AX1111" s="62" t="str">
        <f t="shared" si="658"/>
        <v/>
      </c>
      <c r="AY1111" s="62" t="str">
        <f t="shared" si="659"/>
        <v/>
      </c>
      <c r="AZ1111" s="62" t="str">
        <f t="shared" si="660"/>
        <v/>
      </c>
      <c r="BA1111" s="62" t="str">
        <f t="shared" si="661"/>
        <v/>
      </c>
      <c r="BB1111" s="62" t="str">
        <f t="shared" si="662"/>
        <v/>
      </c>
      <c r="BC1111" s="62" t="str">
        <f t="shared" si="663"/>
        <v/>
      </c>
      <c r="BD1111" s="69" t="str">
        <f t="shared" si="664"/>
        <v/>
      </c>
      <c r="BE1111" s="69" t="str">
        <f t="shared" si="665"/>
        <v/>
      </c>
      <c r="BF1111" s="69" t="str">
        <f>IF(Z1111=Z1112,"",SUM(AW$9:AW1111)-SUM(BF$9:BF1110))</f>
        <v/>
      </c>
      <c r="BG1111" s="12">
        <f t="shared" si="630"/>
        <v>1103</v>
      </c>
    </row>
    <row r="1112" spans="1:59" ht="20.100000000000001" customHeight="1">
      <c r="A1112" s="13">
        <f t="shared" si="629"/>
        <v>1104</v>
      </c>
      <c r="B1112" s="153"/>
      <c r="C1112" s="33"/>
      <c r="D1112" s="33"/>
      <c r="E1112" s="154"/>
      <c r="F1112" s="155"/>
      <c r="G1112" s="156"/>
      <c r="H1112" s="19" t="str">
        <f t="shared" si="631"/>
        <v/>
      </c>
      <c r="I1112" s="157"/>
      <c r="J1112" s="19" t="str">
        <f t="shared" si="632"/>
        <v/>
      </c>
      <c r="K1112" s="33"/>
      <c r="L1112" s="34"/>
      <c r="M1112" s="34"/>
      <c r="N1112" s="19" t="str">
        <f t="shared" si="633"/>
        <v/>
      </c>
      <c r="O1112" s="157"/>
      <c r="P1112" s="19" t="str">
        <f t="shared" si="634"/>
        <v/>
      </c>
      <c r="Q1112" s="19" t="str">
        <f t="shared" si="635"/>
        <v/>
      </c>
      <c r="R1112" s="22"/>
      <c r="S1112" s="33"/>
      <c r="T1112" s="35" t="str">
        <f>IF(E1112="","",Instructions!$B$5)</f>
        <v/>
      </c>
      <c r="U1112" s="75" t="str">
        <f>IF(E1112="","",Instructions!$C$5)</f>
        <v/>
      </c>
      <c r="V1112" s="87" t="str">
        <f t="shared" si="636"/>
        <v/>
      </c>
      <c r="W1112" s="72" t="str">
        <f>IF(E1112="","",VLOOKUP(D1112,Supervisors!$B$9:$F$32,5,FALSE))</f>
        <v/>
      </c>
      <c r="X1112" s="72" t="str">
        <f>IF(E1112="","",VLOOKUP(D1112,Supervisors!$B$9:$G$32,6,FALSE))</f>
        <v/>
      </c>
      <c r="Y1112" s="20" t="str">
        <f t="shared" si="637"/>
        <v/>
      </c>
      <c r="Z1112" s="20" t="str">
        <f t="shared" si="638"/>
        <v/>
      </c>
      <c r="AA1112" s="20" t="str">
        <f t="shared" si="639"/>
        <v/>
      </c>
      <c r="AB1112" s="20" t="str">
        <f t="shared" si="640"/>
        <v/>
      </c>
      <c r="AC1112" s="20" t="str">
        <f t="shared" si="641"/>
        <v/>
      </c>
      <c r="AD1112" s="20" t="str">
        <f t="shared" si="642"/>
        <v/>
      </c>
      <c r="AE1112" s="20" t="str">
        <f>IF(E1112="","",SUM( INDEX( $H$9, 1) : H1112))</f>
        <v/>
      </c>
      <c r="AF1112" s="20" t="str">
        <f t="shared" si="643"/>
        <v/>
      </c>
      <c r="AG1112" s="20" t="str">
        <f>IF(E1112="","",SUM($AF$9:AF1112))</f>
        <v/>
      </c>
      <c r="AH1112" s="43" t="str">
        <f t="shared" si="644"/>
        <v/>
      </c>
      <c r="AI1112" s="20" t="str">
        <f t="shared" si="645"/>
        <v/>
      </c>
      <c r="AJ1112" s="20" t="str">
        <f t="shared" si="646"/>
        <v/>
      </c>
      <c r="AK1112" s="20" t="str">
        <f t="shared" si="647"/>
        <v/>
      </c>
      <c r="AL1112" s="20" t="str">
        <f>IF(E1112="","",SUM( INDEX($I$9, 1) : I1112))</f>
        <v/>
      </c>
      <c r="AM1112" s="20" t="str">
        <f t="shared" si="648"/>
        <v/>
      </c>
      <c r="AN1112" s="20" t="str">
        <f>IF(E1112="","",SUM( INDEX($AM$9, 1) : AM1112))</f>
        <v/>
      </c>
      <c r="AO1112" s="43" t="str">
        <f t="shared" si="649"/>
        <v/>
      </c>
      <c r="AP1112" s="43" t="str">
        <f t="shared" si="650"/>
        <v/>
      </c>
      <c r="AQ1112" s="35" t="str">
        <f t="shared" si="651"/>
        <v/>
      </c>
      <c r="AR1112" s="35" t="str">
        <f t="shared" si="652"/>
        <v/>
      </c>
      <c r="AS1112" s="35" t="str">
        <f t="shared" si="653"/>
        <v/>
      </c>
      <c r="AT1112" s="35" t="str">
        <f t="shared" si="654"/>
        <v/>
      </c>
      <c r="AU1112" s="35" t="str">
        <f t="shared" si="655"/>
        <v/>
      </c>
      <c r="AV1112" s="35" t="str">
        <f t="shared" si="656"/>
        <v/>
      </c>
      <c r="AW1112" s="58" t="str">
        <f t="shared" si="657"/>
        <v/>
      </c>
      <c r="AX1112" s="62" t="str">
        <f t="shared" si="658"/>
        <v/>
      </c>
      <c r="AY1112" s="62" t="str">
        <f t="shared" si="659"/>
        <v/>
      </c>
      <c r="AZ1112" s="62" t="str">
        <f t="shared" si="660"/>
        <v/>
      </c>
      <c r="BA1112" s="62" t="str">
        <f t="shared" si="661"/>
        <v/>
      </c>
      <c r="BB1112" s="62" t="str">
        <f t="shared" si="662"/>
        <v/>
      </c>
      <c r="BC1112" s="62" t="str">
        <f t="shared" si="663"/>
        <v/>
      </c>
      <c r="BD1112" s="69" t="str">
        <f t="shared" si="664"/>
        <v/>
      </c>
      <c r="BE1112" s="69" t="str">
        <f t="shared" si="665"/>
        <v/>
      </c>
      <c r="BF1112" s="69" t="str">
        <f>IF(Z1112=Z1113,"",SUM(AW$9:AW1112)-SUM(BF$9:BF1111))</f>
        <v/>
      </c>
      <c r="BG1112" s="12">
        <f t="shared" si="630"/>
        <v>1104</v>
      </c>
    </row>
    <row r="1113" spans="1:59" ht="20.100000000000001" customHeight="1">
      <c r="A1113" s="13">
        <f t="shared" si="629"/>
        <v>1105</v>
      </c>
      <c r="B1113" s="153"/>
      <c r="C1113" s="33"/>
      <c r="D1113" s="33"/>
      <c r="E1113" s="154"/>
      <c r="F1113" s="155"/>
      <c r="G1113" s="156"/>
      <c r="H1113" s="19" t="str">
        <f t="shared" si="631"/>
        <v/>
      </c>
      <c r="I1113" s="157"/>
      <c r="J1113" s="19" t="str">
        <f t="shared" si="632"/>
        <v/>
      </c>
      <c r="K1113" s="33"/>
      <c r="L1113" s="34"/>
      <c r="M1113" s="34"/>
      <c r="N1113" s="19" t="str">
        <f t="shared" si="633"/>
        <v/>
      </c>
      <c r="O1113" s="157"/>
      <c r="P1113" s="19" t="str">
        <f t="shared" si="634"/>
        <v/>
      </c>
      <c r="Q1113" s="19" t="str">
        <f t="shared" si="635"/>
        <v/>
      </c>
      <c r="R1113" s="22"/>
      <c r="S1113" s="33"/>
      <c r="T1113" s="35" t="str">
        <f>IF(E1113="","",Instructions!$B$5)</f>
        <v/>
      </c>
      <c r="U1113" s="75" t="str">
        <f>IF(E1113="","",Instructions!$C$5)</f>
        <v/>
      </c>
      <c r="V1113" s="87" t="str">
        <f t="shared" si="636"/>
        <v/>
      </c>
      <c r="W1113" s="72" t="str">
        <f>IF(E1113="","",VLOOKUP(D1113,Supervisors!$B$9:$F$32,5,FALSE))</f>
        <v/>
      </c>
      <c r="X1113" s="72" t="str">
        <f>IF(E1113="","",VLOOKUP(D1113,Supervisors!$B$9:$G$32,6,FALSE))</f>
        <v/>
      </c>
      <c r="Y1113" s="20" t="str">
        <f t="shared" si="637"/>
        <v/>
      </c>
      <c r="Z1113" s="20" t="str">
        <f t="shared" si="638"/>
        <v/>
      </c>
      <c r="AA1113" s="20" t="str">
        <f t="shared" si="639"/>
        <v/>
      </c>
      <c r="AB1113" s="20" t="str">
        <f t="shared" si="640"/>
        <v/>
      </c>
      <c r="AC1113" s="20" t="str">
        <f t="shared" si="641"/>
        <v/>
      </c>
      <c r="AD1113" s="20" t="str">
        <f t="shared" si="642"/>
        <v/>
      </c>
      <c r="AE1113" s="20" t="str">
        <f>IF(E1113="","",SUM( INDEX( $H$9, 1) : H1113))</f>
        <v/>
      </c>
      <c r="AF1113" s="20" t="str">
        <f t="shared" si="643"/>
        <v/>
      </c>
      <c r="AG1113" s="20" t="str">
        <f>IF(E1113="","",SUM($AF$9:AF1113))</f>
        <v/>
      </c>
      <c r="AH1113" s="43" t="str">
        <f t="shared" si="644"/>
        <v/>
      </c>
      <c r="AI1113" s="20" t="str">
        <f t="shared" si="645"/>
        <v/>
      </c>
      <c r="AJ1113" s="20" t="str">
        <f t="shared" si="646"/>
        <v/>
      </c>
      <c r="AK1113" s="20" t="str">
        <f t="shared" si="647"/>
        <v/>
      </c>
      <c r="AL1113" s="20" t="str">
        <f>IF(E1113="","",SUM( INDEX($I$9, 1) : I1113))</f>
        <v/>
      </c>
      <c r="AM1113" s="20" t="str">
        <f t="shared" si="648"/>
        <v/>
      </c>
      <c r="AN1113" s="20" t="str">
        <f>IF(E1113="","",SUM( INDEX($AM$9, 1) : AM1113))</f>
        <v/>
      </c>
      <c r="AO1113" s="43" t="str">
        <f t="shared" si="649"/>
        <v/>
      </c>
      <c r="AP1113" s="43" t="str">
        <f t="shared" si="650"/>
        <v/>
      </c>
      <c r="AQ1113" s="35" t="str">
        <f t="shared" si="651"/>
        <v/>
      </c>
      <c r="AR1113" s="35" t="str">
        <f t="shared" si="652"/>
        <v/>
      </c>
      <c r="AS1113" s="35" t="str">
        <f t="shared" si="653"/>
        <v/>
      </c>
      <c r="AT1113" s="35" t="str">
        <f t="shared" si="654"/>
        <v/>
      </c>
      <c r="AU1113" s="35" t="str">
        <f t="shared" si="655"/>
        <v/>
      </c>
      <c r="AV1113" s="35" t="str">
        <f t="shared" si="656"/>
        <v/>
      </c>
      <c r="AW1113" s="58" t="str">
        <f t="shared" si="657"/>
        <v/>
      </c>
      <c r="AX1113" s="62" t="str">
        <f t="shared" si="658"/>
        <v/>
      </c>
      <c r="AY1113" s="62" t="str">
        <f t="shared" si="659"/>
        <v/>
      </c>
      <c r="AZ1113" s="62" t="str">
        <f t="shared" si="660"/>
        <v/>
      </c>
      <c r="BA1113" s="62" t="str">
        <f t="shared" si="661"/>
        <v/>
      </c>
      <c r="BB1113" s="62" t="str">
        <f t="shared" si="662"/>
        <v/>
      </c>
      <c r="BC1113" s="62" t="str">
        <f t="shared" si="663"/>
        <v/>
      </c>
      <c r="BD1113" s="69" t="str">
        <f t="shared" si="664"/>
        <v/>
      </c>
      <c r="BE1113" s="69" t="str">
        <f t="shared" si="665"/>
        <v/>
      </c>
      <c r="BF1113" s="69" t="str">
        <f>IF(Z1113=Z1114,"",SUM(AW$9:AW1113)-SUM(BF$9:BF1112))</f>
        <v/>
      </c>
      <c r="BG1113" s="12">
        <f t="shared" si="630"/>
        <v>1105</v>
      </c>
    </row>
    <row r="1114" spans="1:59" ht="20.100000000000001" customHeight="1">
      <c r="A1114" s="13">
        <f t="shared" si="629"/>
        <v>1106</v>
      </c>
      <c r="B1114" s="153"/>
      <c r="C1114" s="33"/>
      <c r="D1114" s="33"/>
      <c r="E1114" s="154"/>
      <c r="F1114" s="155"/>
      <c r="G1114" s="156"/>
      <c r="H1114" s="19" t="str">
        <f t="shared" si="631"/>
        <v/>
      </c>
      <c r="I1114" s="157"/>
      <c r="J1114" s="19" t="str">
        <f t="shared" si="632"/>
        <v/>
      </c>
      <c r="K1114" s="33"/>
      <c r="L1114" s="34"/>
      <c r="M1114" s="34"/>
      <c r="N1114" s="19" t="str">
        <f t="shared" si="633"/>
        <v/>
      </c>
      <c r="O1114" s="157"/>
      <c r="P1114" s="19" t="str">
        <f t="shared" si="634"/>
        <v/>
      </c>
      <c r="Q1114" s="19" t="str">
        <f t="shared" si="635"/>
        <v/>
      </c>
      <c r="R1114" s="22"/>
      <c r="S1114" s="33"/>
      <c r="T1114" s="35" t="str">
        <f>IF(E1114="","",Instructions!$B$5)</f>
        <v/>
      </c>
      <c r="U1114" s="75" t="str">
        <f>IF(E1114="","",Instructions!$C$5)</f>
        <v/>
      </c>
      <c r="V1114" s="87" t="str">
        <f t="shared" si="636"/>
        <v/>
      </c>
      <c r="W1114" s="72" t="str">
        <f>IF(E1114="","",VLOOKUP(D1114,Supervisors!$B$9:$F$32,5,FALSE))</f>
        <v/>
      </c>
      <c r="X1114" s="72" t="str">
        <f>IF(E1114="","",VLOOKUP(D1114,Supervisors!$B$9:$G$32,6,FALSE))</f>
        <v/>
      </c>
      <c r="Y1114" s="20" t="str">
        <f t="shared" si="637"/>
        <v/>
      </c>
      <c r="Z1114" s="20" t="str">
        <f t="shared" si="638"/>
        <v/>
      </c>
      <c r="AA1114" s="20" t="str">
        <f t="shared" si="639"/>
        <v/>
      </c>
      <c r="AB1114" s="20" t="str">
        <f t="shared" si="640"/>
        <v/>
      </c>
      <c r="AC1114" s="20" t="str">
        <f t="shared" si="641"/>
        <v/>
      </c>
      <c r="AD1114" s="20" t="str">
        <f t="shared" si="642"/>
        <v/>
      </c>
      <c r="AE1114" s="20" t="str">
        <f>IF(E1114="","",SUM( INDEX( $H$9, 1) : H1114))</f>
        <v/>
      </c>
      <c r="AF1114" s="20" t="str">
        <f t="shared" si="643"/>
        <v/>
      </c>
      <c r="AG1114" s="20" t="str">
        <f>IF(E1114="","",SUM($AF$9:AF1114))</f>
        <v/>
      </c>
      <c r="AH1114" s="43" t="str">
        <f t="shared" si="644"/>
        <v/>
      </c>
      <c r="AI1114" s="20" t="str">
        <f t="shared" si="645"/>
        <v/>
      </c>
      <c r="AJ1114" s="20" t="str">
        <f t="shared" si="646"/>
        <v/>
      </c>
      <c r="AK1114" s="20" t="str">
        <f t="shared" si="647"/>
        <v/>
      </c>
      <c r="AL1114" s="20" t="str">
        <f>IF(E1114="","",SUM( INDEX($I$9, 1) : I1114))</f>
        <v/>
      </c>
      <c r="AM1114" s="20" t="str">
        <f t="shared" si="648"/>
        <v/>
      </c>
      <c r="AN1114" s="20" t="str">
        <f>IF(E1114="","",SUM( INDEX($AM$9, 1) : AM1114))</f>
        <v/>
      </c>
      <c r="AO1114" s="43" t="str">
        <f t="shared" si="649"/>
        <v/>
      </c>
      <c r="AP1114" s="43" t="str">
        <f t="shared" si="650"/>
        <v/>
      </c>
      <c r="AQ1114" s="35" t="str">
        <f t="shared" si="651"/>
        <v/>
      </c>
      <c r="AR1114" s="35" t="str">
        <f t="shared" si="652"/>
        <v/>
      </c>
      <c r="AS1114" s="35" t="str">
        <f t="shared" si="653"/>
        <v/>
      </c>
      <c r="AT1114" s="35" t="str">
        <f t="shared" si="654"/>
        <v/>
      </c>
      <c r="AU1114" s="35" t="str">
        <f t="shared" si="655"/>
        <v/>
      </c>
      <c r="AV1114" s="35" t="str">
        <f t="shared" si="656"/>
        <v/>
      </c>
      <c r="AW1114" s="58" t="str">
        <f t="shared" si="657"/>
        <v/>
      </c>
      <c r="AX1114" s="62" t="str">
        <f t="shared" si="658"/>
        <v/>
      </c>
      <c r="AY1114" s="62" t="str">
        <f t="shared" si="659"/>
        <v/>
      </c>
      <c r="AZ1114" s="62" t="str">
        <f t="shared" si="660"/>
        <v/>
      </c>
      <c r="BA1114" s="62" t="str">
        <f t="shared" si="661"/>
        <v/>
      </c>
      <c r="BB1114" s="62" t="str">
        <f t="shared" si="662"/>
        <v/>
      </c>
      <c r="BC1114" s="62" t="str">
        <f t="shared" si="663"/>
        <v/>
      </c>
      <c r="BD1114" s="69" t="str">
        <f t="shared" si="664"/>
        <v/>
      </c>
      <c r="BE1114" s="69" t="str">
        <f t="shared" si="665"/>
        <v/>
      </c>
      <c r="BF1114" s="69" t="str">
        <f>IF(Z1114=Z1115,"",SUM(AW$9:AW1114)-SUM(BF$9:BF1113))</f>
        <v/>
      </c>
      <c r="BG1114" s="12">
        <f t="shared" si="630"/>
        <v>1106</v>
      </c>
    </row>
    <row r="1115" spans="1:59" ht="20.100000000000001" customHeight="1">
      <c r="A1115" s="13">
        <f t="shared" si="629"/>
        <v>1107</v>
      </c>
      <c r="B1115" s="153"/>
      <c r="C1115" s="33"/>
      <c r="D1115" s="33"/>
      <c r="E1115" s="154"/>
      <c r="F1115" s="155"/>
      <c r="G1115" s="156"/>
      <c r="H1115" s="19" t="str">
        <f t="shared" si="631"/>
        <v/>
      </c>
      <c r="I1115" s="157"/>
      <c r="J1115" s="19" t="str">
        <f t="shared" si="632"/>
        <v/>
      </c>
      <c r="K1115" s="33"/>
      <c r="L1115" s="34"/>
      <c r="M1115" s="34"/>
      <c r="N1115" s="19" t="str">
        <f t="shared" si="633"/>
        <v/>
      </c>
      <c r="O1115" s="157"/>
      <c r="P1115" s="19" t="str">
        <f t="shared" si="634"/>
        <v/>
      </c>
      <c r="Q1115" s="19" t="str">
        <f t="shared" si="635"/>
        <v/>
      </c>
      <c r="R1115" s="22"/>
      <c r="S1115" s="33"/>
      <c r="T1115" s="35" t="str">
        <f>IF(E1115="","",Instructions!$B$5)</f>
        <v/>
      </c>
      <c r="U1115" s="75" t="str">
        <f>IF(E1115="","",Instructions!$C$5)</f>
        <v/>
      </c>
      <c r="V1115" s="87" t="str">
        <f t="shared" si="636"/>
        <v/>
      </c>
      <c r="W1115" s="72" t="str">
        <f>IF(E1115="","",VLOOKUP(D1115,Supervisors!$B$9:$F$32,5,FALSE))</f>
        <v/>
      </c>
      <c r="X1115" s="72" t="str">
        <f>IF(E1115="","",VLOOKUP(D1115,Supervisors!$B$9:$G$32,6,FALSE))</f>
        <v/>
      </c>
      <c r="Y1115" s="20" t="str">
        <f t="shared" si="637"/>
        <v/>
      </c>
      <c r="Z1115" s="20" t="str">
        <f t="shared" si="638"/>
        <v/>
      </c>
      <c r="AA1115" s="20" t="str">
        <f t="shared" si="639"/>
        <v/>
      </c>
      <c r="AB1115" s="20" t="str">
        <f t="shared" si="640"/>
        <v/>
      </c>
      <c r="AC1115" s="20" t="str">
        <f t="shared" si="641"/>
        <v/>
      </c>
      <c r="AD1115" s="20" t="str">
        <f t="shared" si="642"/>
        <v/>
      </c>
      <c r="AE1115" s="20" t="str">
        <f>IF(E1115="","",SUM( INDEX( $H$9, 1) : H1115))</f>
        <v/>
      </c>
      <c r="AF1115" s="20" t="str">
        <f t="shared" si="643"/>
        <v/>
      </c>
      <c r="AG1115" s="20" t="str">
        <f>IF(E1115="","",SUM($AF$9:AF1115))</f>
        <v/>
      </c>
      <c r="AH1115" s="43" t="str">
        <f t="shared" si="644"/>
        <v/>
      </c>
      <c r="AI1115" s="20" t="str">
        <f t="shared" si="645"/>
        <v/>
      </c>
      <c r="AJ1115" s="20" t="str">
        <f t="shared" si="646"/>
        <v/>
      </c>
      <c r="AK1115" s="20" t="str">
        <f t="shared" si="647"/>
        <v/>
      </c>
      <c r="AL1115" s="20" t="str">
        <f>IF(E1115="","",SUM( INDEX($I$9, 1) : I1115))</f>
        <v/>
      </c>
      <c r="AM1115" s="20" t="str">
        <f t="shared" si="648"/>
        <v/>
      </c>
      <c r="AN1115" s="20" t="str">
        <f>IF(E1115="","",SUM( INDEX($AM$9, 1) : AM1115))</f>
        <v/>
      </c>
      <c r="AO1115" s="43" t="str">
        <f t="shared" si="649"/>
        <v/>
      </c>
      <c r="AP1115" s="43" t="str">
        <f t="shared" si="650"/>
        <v/>
      </c>
      <c r="AQ1115" s="35" t="str">
        <f t="shared" si="651"/>
        <v/>
      </c>
      <c r="AR1115" s="35" t="str">
        <f t="shared" si="652"/>
        <v/>
      </c>
      <c r="AS1115" s="35" t="str">
        <f t="shared" si="653"/>
        <v/>
      </c>
      <c r="AT1115" s="35" t="str">
        <f t="shared" si="654"/>
        <v/>
      </c>
      <c r="AU1115" s="35" t="str">
        <f t="shared" si="655"/>
        <v/>
      </c>
      <c r="AV1115" s="35" t="str">
        <f t="shared" si="656"/>
        <v/>
      </c>
      <c r="AW1115" s="58" t="str">
        <f t="shared" si="657"/>
        <v/>
      </c>
      <c r="AX1115" s="62" t="str">
        <f t="shared" si="658"/>
        <v/>
      </c>
      <c r="AY1115" s="62" t="str">
        <f t="shared" si="659"/>
        <v/>
      </c>
      <c r="AZ1115" s="62" t="str">
        <f t="shared" si="660"/>
        <v/>
      </c>
      <c r="BA1115" s="62" t="str">
        <f t="shared" si="661"/>
        <v/>
      </c>
      <c r="BB1115" s="62" t="str">
        <f t="shared" si="662"/>
        <v/>
      </c>
      <c r="BC1115" s="62" t="str">
        <f t="shared" si="663"/>
        <v/>
      </c>
      <c r="BD1115" s="69" t="str">
        <f t="shared" si="664"/>
        <v/>
      </c>
      <c r="BE1115" s="69" t="str">
        <f t="shared" si="665"/>
        <v/>
      </c>
      <c r="BF1115" s="69" t="str">
        <f>IF(Z1115=Z1116,"",SUM(AW$9:AW1115)-SUM(BF$9:BF1114))</f>
        <v/>
      </c>
      <c r="BG1115" s="12">
        <f t="shared" si="630"/>
        <v>1107</v>
      </c>
    </row>
    <row r="1116" spans="1:59" ht="20.100000000000001" customHeight="1">
      <c r="A1116" s="13">
        <f t="shared" si="629"/>
        <v>1108</v>
      </c>
      <c r="B1116" s="153"/>
      <c r="C1116" s="33"/>
      <c r="D1116" s="33"/>
      <c r="E1116" s="154"/>
      <c r="F1116" s="155"/>
      <c r="G1116" s="156"/>
      <c r="H1116" s="19" t="str">
        <f t="shared" si="631"/>
        <v/>
      </c>
      <c r="I1116" s="157"/>
      <c r="J1116" s="19" t="str">
        <f t="shared" si="632"/>
        <v/>
      </c>
      <c r="K1116" s="33"/>
      <c r="L1116" s="34"/>
      <c r="M1116" s="34"/>
      <c r="N1116" s="19" t="str">
        <f t="shared" si="633"/>
        <v/>
      </c>
      <c r="O1116" s="157"/>
      <c r="P1116" s="19" t="str">
        <f t="shared" si="634"/>
        <v/>
      </c>
      <c r="Q1116" s="19" t="str">
        <f t="shared" si="635"/>
        <v/>
      </c>
      <c r="R1116" s="22"/>
      <c r="S1116" s="33"/>
      <c r="T1116" s="35" t="str">
        <f>IF(E1116="","",Instructions!$B$5)</f>
        <v/>
      </c>
      <c r="U1116" s="75" t="str">
        <f>IF(E1116="","",Instructions!$C$5)</f>
        <v/>
      </c>
      <c r="V1116" s="87" t="str">
        <f t="shared" si="636"/>
        <v/>
      </c>
      <c r="W1116" s="72" t="str">
        <f>IF(E1116="","",VLOOKUP(D1116,Supervisors!$B$9:$F$32,5,FALSE))</f>
        <v/>
      </c>
      <c r="X1116" s="72" t="str">
        <f>IF(E1116="","",VLOOKUP(D1116,Supervisors!$B$9:$G$32,6,FALSE))</f>
        <v/>
      </c>
      <c r="Y1116" s="20" t="str">
        <f t="shared" si="637"/>
        <v/>
      </c>
      <c r="Z1116" s="20" t="str">
        <f t="shared" si="638"/>
        <v/>
      </c>
      <c r="AA1116" s="20" t="str">
        <f t="shared" si="639"/>
        <v/>
      </c>
      <c r="AB1116" s="20" t="str">
        <f t="shared" si="640"/>
        <v/>
      </c>
      <c r="AC1116" s="20" t="str">
        <f t="shared" si="641"/>
        <v/>
      </c>
      <c r="AD1116" s="20" t="str">
        <f t="shared" si="642"/>
        <v/>
      </c>
      <c r="AE1116" s="20" t="str">
        <f>IF(E1116="","",SUM( INDEX( $H$9, 1) : H1116))</f>
        <v/>
      </c>
      <c r="AF1116" s="20" t="str">
        <f t="shared" si="643"/>
        <v/>
      </c>
      <c r="AG1116" s="20" t="str">
        <f>IF(E1116="","",SUM($AF$9:AF1116))</f>
        <v/>
      </c>
      <c r="AH1116" s="43" t="str">
        <f t="shared" si="644"/>
        <v/>
      </c>
      <c r="AI1116" s="20" t="str">
        <f t="shared" si="645"/>
        <v/>
      </c>
      <c r="AJ1116" s="20" t="str">
        <f t="shared" si="646"/>
        <v/>
      </c>
      <c r="AK1116" s="20" t="str">
        <f t="shared" si="647"/>
        <v/>
      </c>
      <c r="AL1116" s="20" t="str">
        <f>IF(E1116="","",SUM( INDEX($I$9, 1) : I1116))</f>
        <v/>
      </c>
      <c r="AM1116" s="20" t="str">
        <f t="shared" si="648"/>
        <v/>
      </c>
      <c r="AN1116" s="20" t="str">
        <f>IF(E1116="","",SUM( INDEX($AM$9, 1) : AM1116))</f>
        <v/>
      </c>
      <c r="AO1116" s="43" t="str">
        <f t="shared" si="649"/>
        <v/>
      </c>
      <c r="AP1116" s="43" t="str">
        <f t="shared" si="650"/>
        <v/>
      </c>
      <c r="AQ1116" s="35" t="str">
        <f t="shared" si="651"/>
        <v/>
      </c>
      <c r="AR1116" s="35" t="str">
        <f t="shared" si="652"/>
        <v/>
      </c>
      <c r="AS1116" s="35" t="str">
        <f t="shared" si="653"/>
        <v/>
      </c>
      <c r="AT1116" s="35" t="str">
        <f t="shared" si="654"/>
        <v/>
      </c>
      <c r="AU1116" s="35" t="str">
        <f t="shared" si="655"/>
        <v/>
      </c>
      <c r="AV1116" s="35" t="str">
        <f t="shared" si="656"/>
        <v/>
      </c>
      <c r="AW1116" s="58" t="str">
        <f t="shared" si="657"/>
        <v/>
      </c>
      <c r="AX1116" s="62" t="str">
        <f t="shared" si="658"/>
        <v/>
      </c>
      <c r="AY1116" s="62" t="str">
        <f t="shared" si="659"/>
        <v/>
      </c>
      <c r="AZ1116" s="62" t="str">
        <f t="shared" si="660"/>
        <v/>
      </c>
      <c r="BA1116" s="62" t="str">
        <f t="shared" si="661"/>
        <v/>
      </c>
      <c r="BB1116" s="62" t="str">
        <f t="shared" si="662"/>
        <v/>
      </c>
      <c r="BC1116" s="62" t="str">
        <f t="shared" si="663"/>
        <v/>
      </c>
      <c r="BD1116" s="69" t="str">
        <f t="shared" si="664"/>
        <v/>
      </c>
      <c r="BE1116" s="69" t="str">
        <f t="shared" si="665"/>
        <v/>
      </c>
      <c r="BF1116" s="69" t="str">
        <f>IF(Z1116=Z1117,"",SUM(AW$9:AW1116)-SUM(BF$9:BF1115))</f>
        <v/>
      </c>
      <c r="BG1116" s="12">
        <f t="shared" si="630"/>
        <v>1108</v>
      </c>
    </row>
    <row r="1117" spans="1:59" ht="20.100000000000001" customHeight="1">
      <c r="A1117" s="13">
        <f t="shared" si="629"/>
        <v>1109</v>
      </c>
      <c r="B1117" s="153"/>
      <c r="C1117" s="33"/>
      <c r="D1117" s="33"/>
      <c r="E1117" s="154"/>
      <c r="F1117" s="155"/>
      <c r="G1117" s="156"/>
      <c r="H1117" s="19" t="str">
        <f t="shared" si="631"/>
        <v/>
      </c>
      <c r="I1117" s="157"/>
      <c r="J1117" s="19" t="str">
        <f t="shared" si="632"/>
        <v/>
      </c>
      <c r="K1117" s="33"/>
      <c r="L1117" s="34"/>
      <c r="M1117" s="34"/>
      <c r="N1117" s="19" t="str">
        <f t="shared" si="633"/>
        <v/>
      </c>
      <c r="O1117" s="157"/>
      <c r="P1117" s="19" t="str">
        <f t="shared" si="634"/>
        <v/>
      </c>
      <c r="Q1117" s="19" t="str">
        <f t="shared" si="635"/>
        <v/>
      </c>
      <c r="R1117" s="22"/>
      <c r="S1117" s="33"/>
      <c r="T1117" s="35" t="str">
        <f>IF(E1117="","",Instructions!$B$5)</f>
        <v/>
      </c>
      <c r="U1117" s="75" t="str">
        <f>IF(E1117="","",Instructions!$C$5)</f>
        <v/>
      </c>
      <c r="V1117" s="87" t="str">
        <f t="shared" si="636"/>
        <v/>
      </c>
      <c r="W1117" s="72" t="str">
        <f>IF(E1117="","",VLOOKUP(D1117,Supervisors!$B$9:$F$32,5,FALSE))</f>
        <v/>
      </c>
      <c r="X1117" s="72" t="str">
        <f>IF(E1117="","",VLOOKUP(D1117,Supervisors!$B$9:$G$32,6,FALSE))</f>
        <v/>
      </c>
      <c r="Y1117" s="20" t="str">
        <f t="shared" si="637"/>
        <v/>
      </c>
      <c r="Z1117" s="20" t="str">
        <f t="shared" si="638"/>
        <v/>
      </c>
      <c r="AA1117" s="20" t="str">
        <f t="shared" si="639"/>
        <v/>
      </c>
      <c r="AB1117" s="20" t="str">
        <f t="shared" si="640"/>
        <v/>
      </c>
      <c r="AC1117" s="20" t="str">
        <f t="shared" si="641"/>
        <v/>
      </c>
      <c r="AD1117" s="20" t="str">
        <f t="shared" si="642"/>
        <v/>
      </c>
      <c r="AE1117" s="20" t="str">
        <f>IF(E1117="","",SUM( INDEX( $H$9, 1) : H1117))</f>
        <v/>
      </c>
      <c r="AF1117" s="20" t="str">
        <f t="shared" si="643"/>
        <v/>
      </c>
      <c r="AG1117" s="20" t="str">
        <f>IF(E1117="","",SUM($AF$9:AF1117))</f>
        <v/>
      </c>
      <c r="AH1117" s="43" t="str">
        <f t="shared" si="644"/>
        <v/>
      </c>
      <c r="AI1117" s="20" t="str">
        <f t="shared" si="645"/>
        <v/>
      </c>
      <c r="AJ1117" s="20" t="str">
        <f t="shared" si="646"/>
        <v/>
      </c>
      <c r="AK1117" s="20" t="str">
        <f t="shared" si="647"/>
        <v/>
      </c>
      <c r="AL1117" s="20" t="str">
        <f>IF(E1117="","",SUM( INDEX($I$9, 1) : I1117))</f>
        <v/>
      </c>
      <c r="AM1117" s="20" t="str">
        <f t="shared" si="648"/>
        <v/>
      </c>
      <c r="AN1117" s="20" t="str">
        <f>IF(E1117="","",SUM( INDEX($AM$9, 1) : AM1117))</f>
        <v/>
      </c>
      <c r="AO1117" s="43" t="str">
        <f t="shared" si="649"/>
        <v/>
      </c>
      <c r="AP1117" s="43" t="str">
        <f t="shared" si="650"/>
        <v/>
      </c>
      <c r="AQ1117" s="35" t="str">
        <f t="shared" si="651"/>
        <v/>
      </c>
      <c r="AR1117" s="35" t="str">
        <f t="shared" si="652"/>
        <v/>
      </c>
      <c r="AS1117" s="35" t="str">
        <f t="shared" si="653"/>
        <v/>
      </c>
      <c r="AT1117" s="35" t="str">
        <f t="shared" si="654"/>
        <v/>
      </c>
      <c r="AU1117" s="35" t="str">
        <f t="shared" si="655"/>
        <v/>
      </c>
      <c r="AV1117" s="35" t="str">
        <f t="shared" si="656"/>
        <v/>
      </c>
      <c r="AW1117" s="58" t="str">
        <f t="shared" si="657"/>
        <v/>
      </c>
      <c r="AX1117" s="62" t="str">
        <f t="shared" si="658"/>
        <v/>
      </c>
      <c r="AY1117" s="62" t="str">
        <f t="shared" si="659"/>
        <v/>
      </c>
      <c r="AZ1117" s="62" t="str">
        <f t="shared" si="660"/>
        <v/>
      </c>
      <c r="BA1117" s="62" t="str">
        <f t="shared" si="661"/>
        <v/>
      </c>
      <c r="BB1117" s="62" t="str">
        <f t="shared" si="662"/>
        <v/>
      </c>
      <c r="BC1117" s="62" t="str">
        <f t="shared" si="663"/>
        <v/>
      </c>
      <c r="BD1117" s="69" t="str">
        <f t="shared" si="664"/>
        <v/>
      </c>
      <c r="BE1117" s="69" t="str">
        <f t="shared" si="665"/>
        <v/>
      </c>
      <c r="BF1117" s="69" t="str">
        <f>IF(Z1117=Z1118,"",SUM(AW$9:AW1117)-SUM(BF$9:BF1116))</f>
        <v/>
      </c>
      <c r="BG1117" s="12">
        <f t="shared" si="630"/>
        <v>1109</v>
      </c>
    </row>
    <row r="1118" spans="1:59" ht="20.100000000000001" customHeight="1">
      <c r="A1118" s="13">
        <f t="shared" si="629"/>
        <v>1110</v>
      </c>
      <c r="B1118" s="153"/>
      <c r="C1118" s="33"/>
      <c r="D1118" s="33"/>
      <c r="E1118" s="154"/>
      <c r="F1118" s="155"/>
      <c r="G1118" s="156"/>
      <c r="H1118" s="19" t="str">
        <f t="shared" si="631"/>
        <v/>
      </c>
      <c r="I1118" s="157"/>
      <c r="J1118" s="19" t="str">
        <f t="shared" si="632"/>
        <v/>
      </c>
      <c r="K1118" s="33"/>
      <c r="L1118" s="34"/>
      <c r="M1118" s="34"/>
      <c r="N1118" s="19" t="str">
        <f t="shared" si="633"/>
        <v/>
      </c>
      <c r="O1118" s="157"/>
      <c r="P1118" s="19" t="str">
        <f t="shared" si="634"/>
        <v/>
      </c>
      <c r="Q1118" s="19" t="str">
        <f t="shared" si="635"/>
        <v/>
      </c>
      <c r="R1118" s="22"/>
      <c r="S1118" s="33"/>
      <c r="T1118" s="35" t="str">
        <f>IF(E1118="","",Instructions!$B$5)</f>
        <v/>
      </c>
      <c r="U1118" s="75" t="str">
        <f>IF(E1118="","",Instructions!$C$5)</f>
        <v/>
      </c>
      <c r="V1118" s="87" t="str">
        <f t="shared" si="636"/>
        <v/>
      </c>
      <c r="W1118" s="72" t="str">
        <f>IF(E1118="","",VLOOKUP(D1118,Supervisors!$B$9:$F$32,5,FALSE))</f>
        <v/>
      </c>
      <c r="X1118" s="72" t="str">
        <f>IF(E1118="","",VLOOKUP(D1118,Supervisors!$B$9:$G$32,6,FALSE))</f>
        <v/>
      </c>
      <c r="Y1118" s="20" t="str">
        <f t="shared" si="637"/>
        <v/>
      </c>
      <c r="Z1118" s="20" t="str">
        <f t="shared" si="638"/>
        <v/>
      </c>
      <c r="AA1118" s="20" t="str">
        <f t="shared" si="639"/>
        <v/>
      </c>
      <c r="AB1118" s="20" t="str">
        <f t="shared" si="640"/>
        <v/>
      </c>
      <c r="AC1118" s="20" t="str">
        <f t="shared" si="641"/>
        <v/>
      </c>
      <c r="AD1118" s="20" t="str">
        <f t="shared" si="642"/>
        <v/>
      </c>
      <c r="AE1118" s="20" t="str">
        <f>IF(E1118="","",SUM( INDEX( $H$9, 1) : H1118))</f>
        <v/>
      </c>
      <c r="AF1118" s="20" t="str">
        <f t="shared" si="643"/>
        <v/>
      </c>
      <c r="AG1118" s="20" t="str">
        <f>IF(E1118="","",SUM($AF$9:AF1118))</f>
        <v/>
      </c>
      <c r="AH1118" s="43" t="str">
        <f t="shared" si="644"/>
        <v/>
      </c>
      <c r="AI1118" s="20" t="str">
        <f t="shared" si="645"/>
        <v/>
      </c>
      <c r="AJ1118" s="20" t="str">
        <f t="shared" si="646"/>
        <v/>
      </c>
      <c r="AK1118" s="20" t="str">
        <f t="shared" si="647"/>
        <v/>
      </c>
      <c r="AL1118" s="20" t="str">
        <f>IF(E1118="","",SUM( INDEX($I$9, 1) : I1118))</f>
        <v/>
      </c>
      <c r="AM1118" s="20" t="str">
        <f t="shared" si="648"/>
        <v/>
      </c>
      <c r="AN1118" s="20" t="str">
        <f>IF(E1118="","",SUM( INDEX($AM$9, 1) : AM1118))</f>
        <v/>
      </c>
      <c r="AO1118" s="43" t="str">
        <f t="shared" si="649"/>
        <v/>
      </c>
      <c r="AP1118" s="43" t="str">
        <f t="shared" si="650"/>
        <v/>
      </c>
      <c r="AQ1118" s="35" t="str">
        <f t="shared" si="651"/>
        <v/>
      </c>
      <c r="AR1118" s="35" t="str">
        <f t="shared" si="652"/>
        <v/>
      </c>
      <c r="AS1118" s="35" t="str">
        <f t="shared" si="653"/>
        <v/>
      </c>
      <c r="AT1118" s="35" t="str">
        <f t="shared" si="654"/>
        <v/>
      </c>
      <c r="AU1118" s="35" t="str">
        <f t="shared" si="655"/>
        <v/>
      </c>
      <c r="AV1118" s="35" t="str">
        <f t="shared" si="656"/>
        <v/>
      </c>
      <c r="AW1118" s="58" t="str">
        <f t="shared" si="657"/>
        <v/>
      </c>
      <c r="AX1118" s="62" t="str">
        <f t="shared" si="658"/>
        <v/>
      </c>
      <c r="AY1118" s="62" t="str">
        <f t="shared" si="659"/>
        <v/>
      </c>
      <c r="AZ1118" s="62" t="str">
        <f t="shared" si="660"/>
        <v/>
      </c>
      <c r="BA1118" s="62" t="str">
        <f t="shared" si="661"/>
        <v/>
      </c>
      <c r="BB1118" s="62" t="str">
        <f t="shared" si="662"/>
        <v/>
      </c>
      <c r="BC1118" s="62" t="str">
        <f t="shared" si="663"/>
        <v/>
      </c>
      <c r="BD1118" s="69" t="str">
        <f t="shared" si="664"/>
        <v/>
      </c>
      <c r="BE1118" s="69" t="str">
        <f t="shared" si="665"/>
        <v/>
      </c>
      <c r="BF1118" s="69" t="str">
        <f>IF(Z1118=Z1119,"",SUM(AW$9:AW1118)-SUM(BF$9:BF1117))</f>
        <v/>
      </c>
      <c r="BG1118" s="12">
        <f t="shared" si="630"/>
        <v>1110</v>
      </c>
    </row>
    <row r="1119" spans="1:59" ht="20.100000000000001" customHeight="1">
      <c r="A1119" s="13">
        <f t="shared" si="629"/>
        <v>1111</v>
      </c>
      <c r="B1119" s="153"/>
      <c r="C1119" s="33"/>
      <c r="D1119" s="33"/>
      <c r="E1119" s="154"/>
      <c r="F1119" s="155"/>
      <c r="G1119" s="156"/>
      <c r="H1119" s="19" t="str">
        <f t="shared" si="631"/>
        <v/>
      </c>
      <c r="I1119" s="157"/>
      <c r="J1119" s="19" t="str">
        <f t="shared" si="632"/>
        <v/>
      </c>
      <c r="K1119" s="33"/>
      <c r="L1119" s="34"/>
      <c r="M1119" s="34"/>
      <c r="N1119" s="19" t="str">
        <f t="shared" si="633"/>
        <v/>
      </c>
      <c r="O1119" s="157"/>
      <c r="P1119" s="19" t="str">
        <f t="shared" si="634"/>
        <v/>
      </c>
      <c r="Q1119" s="19" t="str">
        <f t="shared" si="635"/>
        <v/>
      </c>
      <c r="R1119" s="22"/>
      <c r="S1119" s="33"/>
      <c r="T1119" s="35" t="str">
        <f>IF(E1119="","",Instructions!$B$5)</f>
        <v/>
      </c>
      <c r="U1119" s="75" t="str">
        <f>IF(E1119="","",Instructions!$C$5)</f>
        <v/>
      </c>
      <c r="V1119" s="87" t="str">
        <f t="shared" si="636"/>
        <v/>
      </c>
      <c r="W1119" s="72" t="str">
        <f>IF(E1119="","",VLOOKUP(D1119,Supervisors!$B$9:$F$32,5,FALSE))</f>
        <v/>
      </c>
      <c r="X1119" s="72" t="str">
        <f>IF(E1119="","",VLOOKUP(D1119,Supervisors!$B$9:$G$32,6,FALSE))</f>
        <v/>
      </c>
      <c r="Y1119" s="20" t="str">
        <f t="shared" si="637"/>
        <v/>
      </c>
      <c r="Z1119" s="20" t="str">
        <f t="shared" si="638"/>
        <v/>
      </c>
      <c r="AA1119" s="20" t="str">
        <f t="shared" si="639"/>
        <v/>
      </c>
      <c r="AB1119" s="20" t="str">
        <f t="shared" si="640"/>
        <v/>
      </c>
      <c r="AC1119" s="20" t="str">
        <f t="shared" si="641"/>
        <v/>
      </c>
      <c r="AD1119" s="20" t="str">
        <f t="shared" si="642"/>
        <v/>
      </c>
      <c r="AE1119" s="20" t="str">
        <f>IF(E1119="","",SUM( INDEX( $H$9, 1) : H1119))</f>
        <v/>
      </c>
      <c r="AF1119" s="20" t="str">
        <f t="shared" si="643"/>
        <v/>
      </c>
      <c r="AG1119" s="20" t="str">
        <f>IF(E1119="","",SUM($AF$9:AF1119))</f>
        <v/>
      </c>
      <c r="AH1119" s="43" t="str">
        <f t="shared" si="644"/>
        <v/>
      </c>
      <c r="AI1119" s="20" t="str">
        <f t="shared" si="645"/>
        <v/>
      </c>
      <c r="AJ1119" s="20" t="str">
        <f t="shared" si="646"/>
        <v/>
      </c>
      <c r="AK1119" s="20" t="str">
        <f t="shared" si="647"/>
        <v/>
      </c>
      <c r="AL1119" s="20" t="str">
        <f>IF(E1119="","",SUM( INDEX($I$9, 1) : I1119))</f>
        <v/>
      </c>
      <c r="AM1119" s="20" t="str">
        <f t="shared" si="648"/>
        <v/>
      </c>
      <c r="AN1119" s="20" t="str">
        <f>IF(E1119="","",SUM( INDEX($AM$9, 1) : AM1119))</f>
        <v/>
      </c>
      <c r="AO1119" s="43" t="str">
        <f t="shared" si="649"/>
        <v/>
      </c>
      <c r="AP1119" s="43" t="str">
        <f t="shared" si="650"/>
        <v/>
      </c>
      <c r="AQ1119" s="35" t="str">
        <f t="shared" si="651"/>
        <v/>
      </c>
      <c r="AR1119" s="35" t="str">
        <f t="shared" si="652"/>
        <v/>
      </c>
      <c r="AS1119" s="35" t="str">
        <f t="shared" si="653"/>
        <v/>
      </c>
      <c r="AT1119" s="35" t="str">
        <f t="shared" si="654"/>
        <v/>
      </c>
      <c r="AU1119" s="35" t="str">
        <f t="shared" si="655"/>
        <v/>
      </c>
      <c r="AV1119" s="35" t="str">
        <f t="shared" si="656"/>
        <v/>
      </c>
      <c r="AW1119" s="58" t="str">
        <f t="shared" si="657"/>
        <v/>
      </c>
      <c r="AX1119" s="62" t="str">
        <f t="shared" si="658"/>
        <v/>
      </c>
      <c r="AY1119" s="62" t="str">
        <f t="shared" si="659"/>
        <v/>
      </c>
      <c r="AZ1119" s="62" t="str">
        <f t="shared" si="660"/>
        <v/>
      </c>
      <c r="BA1119" s="62" t="str">
        <f t="shared" si="661"/>
        <v/>
      </c>
      <c r="BB1119" s="62" t="str">
        <f t="shared" si="662"/>
        <v/>
      </c>
      <c r="BC1119" s="62" t="str">
        <f t="shared" si="663"/>
        <v/>
      </c>
      <c r="BD1119" s="69" t="str">
        <f t="shared" si="664"/>
        <v/>
      </c>
      <c r="BE1119" s="69" t="str">
        <f t="shared" si="665"/>
        <v/>
      </c>
      <c r="BF1119" s="69" t="str">
        <f>IF(Z1119=Z1120,"",SUM(AW$9:AW1119)-SUM(BF$9:BF1118))</f>
        <v/>
      </c>
      <c r="BG1119" s="12">
        <f t="shared" si="630"/>
        <v>1111</v>
      </c>
    </row>
    <row r="1120" spans="1:59" ht="20.100000000000001" customHeight="1">
      <c r="A1120" s="13">
        <f t="shared" si="629"/>
        <v>1112</v>
      </c>
      <c r="B1120" s="153"/>
      <c r="C1120" s="33"/>
      <c r="D1120" s="33"/>
      <c r="E1120" s="154"/>
      <c r="F1120" s="155"/>
      <c r="G1120" s="156"/>
      <c r="H1120" s="19" t="str">
        <f t="shared" si="631"/>
        <v/>
      </c>
      <c r="I1120" s="157"/>
      <c r="J1120" s="19" t="str">
        <f t="shared" si="632"/>
        <v/>
      </c>
      <c r="K1120" s="33"/>
      <c r="L1120" s="34"/>
      <c r="M1120" s="34"/>
      <c r="N1120" s="19" t="str">
        <f t="shared" si="633"/>
        <v/>
      </c>
      <c r="O1120" s="157"/>
      <c r="P1120" s="19" t="str">
        <f t="shared" si="634"/>
        <v/>
      </c>
      <c r="Q1120" s="19" t="str">
        <f t="shared" si="635"/>
        <v/>
      </c>
      <c r="R1120" s="22"/>
      <c r="S1120" s="33"/>
      <c r="T1120" s="35" t="str">
        <f>IF(E1120="","",Instructions!$B$5)</f>
        <v/>
      </c>
      <c r="U1120" s="75" t="str">
        <f>IF(E1120="","",Instructions!$C$5)</f>
        <v/>
      </c>
      <c r="V1120" s="87" t="str">
        <f t="shared" si="636"/>
        <v/>
      </c>
      <c r="W1120" s="72" t="str">
        <f>IF(E1120="","",VLOOKUP(D1120,Supervisors!$B$9:$F$32,5,FALSE))</f>
        <v/>
      </c>
      <c r="X1120" s="72" t="str">
        <f>IF(E1120="","",VLOOKUP(D1120,Supervisors!$B$9:$G$32,6,FALSE))</f>
        <v/>
      </c>
      <c r="Y1120" s="20" t="str">
        <f t="shared" si="637"/>
        <v/>
      </c>
      <c r="Z1120" s="20" t="str">
        <f t="shared" si="638"/>
        <v/>
      </c>
      <c r="AA1120" s="20" t="str">
        <f t="shared" si="639"/>
        <v/>
      </c>
      <c r="AB1120" s="20" t="str">
        <f t="shared" si="640"/>
        <v/>
      </c>
      <c r="AC1120" s="20" t="str">
        <f t="shared" si="641"/>
        <v/>
      </c>
      <c r="AD1120" s="20" t="str">
        <f t="shared" si="642"/>
        <v/>
      </c>
      <c r="AE1120" s="20" t="str">
        <f>IF(E1120="","",SUM( INDEX( $H$9, 1) : H1120))</f>
        <v/>
      </c>
      <c r="AF1120" s="20" t="str">
        <f t="shared" si="643"/>
        <v/>
      </c>
      <c r="AG1120" s="20" t="str">
        <f>IF(E1120="","",SUM($AF$9:AF1120))</f>
        <v/>
      </c>
      <c r="AH1120" s="43" t="str">
        <f t="shared" si="644"/>
        <v/>
      </c>
      <c r="AI1120" s="20" t="str">
        <f t="shared" si="645"/>
        <v/>
      </c>
      <c r="AJ1120" s="20" t="str">
        <f t="shared" si="646"/>
        <v/>
      </c>
      <c r="AK1120" s="20" t="str">
        <f t="shared" si="647"/>
        <v/>
      </c>
      <c r="AL1120" s="20" t="str">
        <f>IF(E1120="","",SUM( INDEX($I$9, 1) : I1120))</f>
        <v/>
      </c>
      <c r="AM1120" s="20" t="str">
        <f t="shared" si="648"/>
        <v/>
      </c>
      <c r="AN1120" s="20" t="str">
        <f>IF(E1120="","",SUM( INDEX($AM$9, 1) : AM1120))</f>
        <v/>
      </c>
      <c r="AO1120" s="43" t="str">
        <f t="shared" si="649"/>
        <v/>
      </c>
      <c r="AP1120" s="43" t="str">
        <f t="shared" si="650"/>
        <v/>
      </c>
      <c r="AQ1120" s="35" t="str">
        <f t="shared" si="651"/>
        <v/>
      </c>
      <c r="AR1120" s="35" t="str">
        <f t="shared" si="652"/>
        <v/>
      </c>
      <c r="AS1120" s="35" t="str">
        <f t="shared" si="653"/>
        <v/>
      </c>
      <c r="AT1120" s="35" t="str">
        <f t="shared" si="654"/>
        <v/>
      </c>
      <c r="AU1120" s="35" t="str">
        <f t="shared" si="655"/>
        <v/>
      </c>
      <c r="AV1120" s="35" t="str">
        <f t="shared" si="656"/>
        <v/>
      </c>
      <c r="AW1120" s="58" t="str">
        <f t="shared" si="657"/>
        <v/>
      </c>
      <c r="AX1120" s="62" t="str">
        <f t="shared" si="658"/>
        <v/>
      </c>
      <c r="AY1120" s="62" t="str">
        <f t="shared" si="659"/>
        <v/>
      </c>
      <c r="AZ1120" s="62" t="str">
        <f t="shared" si="660"/>
        <v/>
      </c>
      <c r="BA1120" s="62" t="str">
        <f t="shared" si="661"/>
        <v/>
      </c>
      <c r="BB1120" s="62" t="str">
        <f t="shared" si="662"/>
        <v/>
      </c>
      <c r="BC1120" s="62" t="str">
        <f t="shared" si="663"/>
        <v/>
      </c>
      <c r="BD1120" s="69" t="str">
        <f t="shared" si="664"/>
        <v/>
      </c>
      <c r="BE1120" s="69" t="str">
        <f t="shared" si="665"/>
        <v/>
      </c>
      <c r="BF1120" s="69" t="str">
        <f>IF(Z1120=Z1121,"",SUM(AW$9:AW1120)-SUM(BF$9:BF1119))</f>
        <v/>
      </c>
      <c r="BG1120" s="12">
        <f t="shared" si="630"/>
        <v>1112</v>
      </c>
    </row>
    <row r="1121" spans="1:59" ht="20.100000000000001" customHeight="1">
      <c r="A1121" s="13">
        <f t="shared" si="629"/>
        <v>1113</v>
      </c>
      <c r="B1121" s="153"/>
      <c r="C1121" s="33"/>
      <c r="D1121" s="33"/>
      <c r="E1121" s="154"/>
      <c r="F1121" s="155"/>
      <c r="G1121" s="156"/>
      <c r="H1121" s="19" t="str">
        <f t="shared" si="631"/>
        <v/>
      </c>
      <c r="I1121" s="157"/>
      <c r="J1121" s="19" t="str">
        <f t="shared" si="632"/>
        <v/>
      </c>
      <c r="K1121" s="33"/>
      <c r="L1121" s="34"/>
      <c r="M1121" s="34"/>
      <c r="N1121" s="19" t="str">
        <f t="shared" si="633"/>
        <v/>
      </c>
      <c r="O1121" s="157"/>
      <c r="P1121" s="19" t="str">
        <f t="shared" si="634"/>
        <v/>
      </c>
      <c r="Q1121" s="19" t="str">
        <f t="shared" si="635"/>
        <v/>
      </c>
      <c r="R1121" s="22"/>
      <c r="S1121" s="33"/>
      <c r="T1121" s="35" t="str">
        <f>IF(E1121="","",Instructions!$B$5)</f>
        <v/>
      </c>
      <c r="U1121" s="75" t="str">
        <f>IF(E1121="","",Instructions!$C$5)</f>
        <v/>
      </c>
      <c r="V1121" s="87" t="str">
        <f t="shared" si="636"/>
        <v/>
      </c>
      <c r="W1121" s="72" t="str">
        <f>IF(E1121="","",VLOOKUP(D1121,Supervisors!$B$9:$F$32,5,FALSE))</f>
        <v/>
      </c>
      <c r="X1121" s="72" t="str">
        <f>IF(E1121="","",VLOOKUP(D1121,Supervisors!$B$9:$G$32,6,FALSE))</f>
        <v/>
      </c>
      <c r="Y1121" s="20" t="str">
        <f t="shared" si="637"/>
        <v/>
      </c>
      <c r="Z1121" s="20" t="str">
        <f t="shared" si="638"/>
        <v/>
      </c>
      <c r="AA1121" s="20" t="str">
        <f t="shared" si="639"/>
        <v/>
      </c>
      <c r="AB1121" s="20" t="str">
        <f t="shared" si="640"/>
        <v/>
      </c>
      <c r="AC1121" s="20" t="str">
        <f t="shared" si="641"/>
        <v/>
      </c>
      <c r="AD1121" s="20" t="str">
        <f t="shared" si="642"/>
        <v/>
      </c>
      <c r="AE1121" s="20" t="str">
        <f>IF(E1121="","",SUM( INDEX( $H$9, 1) : H1121))</f>
        <v/>
      </c>
      <c r="AF1121" s="20" t="str">
        <f t="shared" si="643"/>
        <v/>
      </c>
      <c r="AG1121" s="20" t="str">
        <f>IF(E1121="","",SUM($AF$9:AF1121))</f>
        <v/>
      </c>
      <c r="AH1121" s="43" t="str">
        <f t="shared" si="644"/>
        <v/>
      </c>
      <c r="AI1121" s="20" t="str">
        <f t="shared" si="645"/>
        <v/>
      </c>
      <c r="AJ1121" s="20" t="str">
        <f t="shared" si="646"/>
        <v/>
      </c>
      <c r="AK1121" s="20" t="str">
        <f t="shared" si="647"/>
        <v/>
      </c>
      <c r="AL1121" s="20" t="str">
        <f>IF(E1121="","",SUM( INDEX($I$9, 1) : I1121))</f>
        <v/>
      </c>
      <c r="AM1121" s="20" t="str">
        <f t="shared" si="648"/>
        <v/>
      </c>
      <c r="AN1121" s="20" t="str">
        <f>IF(E1121="","",SUM( INDEX($AM$9, 1) : AM1121))</f>
        <v/>
      </c>
      <c r="AO1121" s="43" t="str">
        <f t="shared" si="649"/>
        <v/>
      </c>
      <c r="AP1121" s="43" t="str">
        <f t="shared" si="650"/>
        <v/>
      </c>
      <c r="AQ1121" s="35" t="str">
        <f t="shared" si="651"/>
        <v/>
      </c>
      <c r="AR1121" s="35" t="str">
        <f t="shared" si="652"/>
        <v/>
      </c>
      <c r="AS1121" s="35" t="str">
        <f t="shared" si="653"/>
        <v/>
      </c>
      <c r="AT1121" s="35" t="str">
        <f t="shared" si="654"/>
        <v/>
      </c>
      <c r="AU1121" s="35" t="str">
        <f t="shared" si="655"/>
        <v/>
      </c>
      <c r="AV1121" s="35" t="str">
        <f t="shared" si="656"/>
        <v/>
      </c>
      <c r="AW1121" s="58" t="str">
        <f t="shared" si="657"/>
        <v/>
      </c>
      <c r="AX1121" s="62" t="str">
        <f t="shared" si="658"/>
        <v/>
      </c>
      <c r="AY1121" s="62" t="str">
        <f t="shared" si="659"/>
        <v/>
      </c>
      <c r="AZ1121" s="62" t="str">
        <f t="shared" si="660"/>
        <v/>
      </c>
      <c r="BA1121" s="62" t="str">
        <f t="shared" si="661"/>
        <v/>
      </c>
      <c r="BB1121" s="62" t="str">
        <f t="shared" si="662"/>
        <v/>
      </c>
      <c r="BC1121" s="62" t="str">
        <f t="shared" si="663"/>
        <v/>
      </c>
      <c r="BD1121" s="69" t="str">
        <f t="shared" si="664"/>
        <v/>
      </c>
      <c r="BE1121" s="69" t="str">
        <f t="shared" si="665"/>
        <v/>
      </c>
      <c r="BF1121" s="69" t="str">
        <f>IF(Z1121=Z1122,"",SUM(AW$9:AW1121)-SUM(BF$9:BF1120))</f>
        <v/>
      </c>
      <c r="BG1121" s="12">
        <f t="shared" si="630"/>
        <v>1113</v>
      </c>
    </row>
    <row r="1122" spans="1:59" ht="20.100000000000001" customHeight="1">
      <c r="A1122" s="13">
        <f t="shared" ref="A1122:A1185" si="666">ROW()-8</f>
        <v>1114</v>
      </c>
      <c r="B1122" s="153"/>
      <c r="C1122" s="33"/>
      <c r="D1122" s="33"/>
      <c r="E1122" s="154"/>
      <c r="F1122" s="155"/>
      <c r="G1122" s="156"/>
      <c r="H1122" s="19" t="str">
        <f t="shared" si="631"/>
        <v/>
      </c>
      <c r="I1122" s="157"/>
      <c r="J1122" s="19" t="str">
        <f t="shared" si="632"/>
        <v/>
      </c>
      <c r="K1122" s="33"/>
      <c r="L1122" s="34"/>
      <c r="M1122" s="34"/>
      <c r="N1122" s="19" t="str">
        <f t="shared" si="633"/>
        <v/>
      </c>
      <c r="O1122" s="157"/>
      <c r="P1122" s="19" t="str">
        <f t="shared" si="634"/>
        <v/>
      </c>
      <c r="Q1122" s="19" t="str">
        <f t="shared" si="635"/>
        <v/>
      </c>
      <c r="R1122" s="22"/>
      <c r="S1122" s="33"/>
      <c r="T1122" s="35" t="str">
        <f>IF(E1122="","",Instructions!$B$5)</f>
        <v/>
      </c>
      <c r="U1122" s="75" t="str">
        <f>IF(E1122="","",Instructions!$C$5)</f>
        <v/>
      </c>
      <c r="V1122" s="87" t="str">
        <f t="shared" si="636"/>
        <v/>
      </c>
      <c r="W1122" s="72" t="str">
        <f>IF(E1122="","",VLOOKUP(D1122,Supervisors!$B$9:$F$32,5,FALSE))</f>
        <v/>
      </c>
      <c r="X1122" s="72" t="str">
        <f>IF(E1122="","",VLOOKUP(D1122,Supervisors!$B$9:$G$32,6,FALSE))</f>
        <v/>
      </c>
      <c r="Y1122" s="20" t="str">
        <f t="shared" si="637"/>
        <v/>
      </c>
      <c r="Z1122" s="20" t="str">
        <f t="shared" si="638"/>
        <v/>
      </c>
      <c r="AA1122" s="20" t="str">
        <f t="shared" si="639"/>
        <v/>
      </c>
      <c r="AB1122" s="20" t="str">
        <f t="shared" si="640"/>
        <v/>
      </c>
      <c r="AC1122" s="20" t="str">
        <f t="shared" si="641"/>
        <v/>
      </c>
      <c r="AD1122" s="20" t="str">
        <f t="shared" si="642"/>
        <v/>
      </c>
      <c r="AE1122" s="20" t="str">
        <f>IF(E1122="","",SUM( INDEX( $H$9, 1) : H1122))</f>
        <v/>
      </c>
      <c r="AF1122" s="20" t="str">
        <f t="shared" si="643"/>
        <v/>
      </c>
      <c r="AG1122" s="20" t="str">
        <f>IF(E1122="","",SUM($AF$9:AF1122))</f>
        <v/>
      </c>
      <c r="AH1122" s="43" t="str">
        <f t="shared" si="644"/>
        <v/>
      </c>
      <c r="AI1122" s="20" t="str">
        <f t="shared" si="645"/>
        <v/>
      </c>
      <c r="AJ1122" s="20" t="str">
        <f t="shared" si="646"/>
        <v/>
      </c>
      <c r="AK1122" s="20" t="str">
        <f t="shared" si="647"/>
        <v/>
      </c>
      <c r="AL1122" s="20" t="str">
        <f>IF(E1122="","",SUM( INDEX($I$9, 1) : I1122))</f>
        <v/>
      </c>
      <c r="AM1122" s="20" t="str">
        <f t="shared" si="648"/>
        <v/>
      </c>
      <c r="AN1122" s="20" t="str">
        <f>IF(E1122="","",SUM( INDEX($AM$9, 1) : AM1122))</f>
        <v/>
      </c>
      <c r="AO1122" s="43" t="str">
        <f t="shared" si="649"/>
        <v/>
      </c>
      <c r="AP1122" s="43" t="str">
        <f t="shared" si="650"/>
        <v/>
      </c>
      <c r="AQ1122" s="35" t="str">
        <f t="shared" si="651"/>
        <v/>
      </c>
      <c r="AR1122" s="35" t="str">
        <f t="shared" si="652"/>
        <v/>
      </c>
      <c r="AS1122" s="35" t="str">
        <f t="shared" si="653"/>
        <v/>
      </c>
      <c r="AT1122" s="35" t="str">
        <f t="shared" si="654"/>
        <v/>
      </c>
      <c r="AU1122" s="35" t="str">
        <f t="shared" si="655"/>
        <v/>
      </c>
      <c r="AV1122" s="35" t="str">
        <f t="shared" si="656"/>
        <v/>
      </c>
      <c r="AW1122" s="58" t="str">
        <f t="shared" si="657"/>
        <v/>
      </c>
      <c r="AX1122" s="62" t="str">
        <f t="shared" si="658"/>
        <v/>
      </c>
      <c r="AY1122" s="62" t="str">
        <f t="shared" si="659"/>
        <v/>
      </c>
      <c r="AZ1122" s="62" t="str">
        <f t="shared" si="660"/>
        <v/>
      </c>
      <c r="BA1122" s="62" t="str">
        <f t="shared" si="661"/>
        <v/>
      </c>
      <c r="BB1122" s="62" t="str">
        <f t="shared" si="662"/>
        <v/>
      </c>
      <c r="BC1122" s="62" t="str">
        <f t="shared" si="663"/>
        <v/>
      </c>
      <c r="BD1122" s="69" t="str">
        <f t="shared" si="664"/>
        <v/>
      </c>
      <c r="BE1122" s="69" t="str">
        <f t="shared" si="665"/>
        <v/>
      </c>
      <c r="BF1122" s="69" t="str">
        <f>IF(Z1122=Z1123,"",SUM(AW$9:AW1122)-SUM(BF$9:BF1121))</f>
        <v/>
      </c>
      <c r="BG1122" s="12">
        <f t="shared" ref="BG1122:BG1185" si="667">ROW()-8</f>
        <v>1114</v>
      </c>
    </row>
    <row r="1123" spans="1:59" ht="20.100000000000001" customHeight="1">
      <c r="A1123" s="13">
        <f t="shared" si="666"/>
        <v>1115</v>
      </c>
      <c r="B1123" s="153"/>
      <c r="C1123" s="33"/>
      <c r="D1123" s="33"/>
      <c r="E1123" s="154"/>
      <c r="F1123" s="155"/>
      <c r="G1123" s="156"/>
      <c r="H1123" s="19" t="str">
        <f t="shared" si="631"/>
        <v/>
      </c>
      <c r="I1123" s="157"/>
      <c r="J1123" s="19" t="str">
        <f t="shared" si="632"/>
        <v/>
      </c>
      <c r="K1123" s="33"/>
      <c r="L1123" s="34"/>
      <c r="M1123" s="34"/>
      <c r="N1123" s="19" t="str">
        <f t="shared" si="633"/>
        <v/>
      </c>
      <c r="O1123" s="157"/>
      <c r="P1123" s="19" t="str">
        <f t="shared" si="634"/>
        <v/>
      </c>
      <c r="Q1123" s="19" t="str">
        <f t="shared" si="635"/>
        <v/>
      </c>
      <c r="R1123" s="22"/>
      <c r="S1123" s="33"/>
      <c r="T1123" s="35" t="str">
        <f>IF(E1123="","",Instructions!$B$5)</f>
        <v/>
      </c>
      <c r="U1123" s="75" t="str">
        <f>IF(E1123="","",Instructions!$C$5)</f>
        <v/>
      </c>
      <c r="V1123" s="87" t="str">
        <f t="shared" si="636"/>
        <v/>
      </c>
      <c r="W1123" s="72" t="str">
        <f>IF(E1123="","",VLOOKUP(D1123,Supervisors!$B$9:$F$32,5,FALSE))</f>
        <v/>
      </c>
      <c r="X1123" s="72" t="str">
        <f>IF(E1123="","",VLOOKUP(D1123,Supervisors!$B$9:$G$32,6,FALSE))</f>
        <v/>
      </c>
      <c r="Y1123" s="20" t="str">
        <f t="shared" si="637"/>
        <v/>
      </c>
      <c r="Z1123" s="20" t="str">
        <f t="shared" si="638"/>
        <v/>
      </c>
      <c r="AA1123" s="20" t="str">
        <f t="shared" si="639"/>
        <v/>
      </c>
      <c r="AB1123" s="20" t="str">
        <f t="shared" si="640"/>
        <v/>
      </c>
      <c r="AC1123" s="20" t="str">
        <f t="shared" si="641"/>
        <v/>
      </c>
      <c r="AD1123" s="20" t="str">
        <f t="shared" si="642"/>
        <v/>
      </c>
      <c r="AE1123" s="20" t="str">
        <f>IF(E1123="","",SUM( INDEX( $H$9, 1) : H1123))</f>
        <v/>
      </c>
      <c r="AF1123" s="20" t="str">
        <f t="shared" si="643"/>
        <v/>
      </c>
      <c r="AG1123" s="20" t="str">
        <f>IF(E1123="","",SUM($AF$9:AF1123))</f>
        <v/>
      </c>
      <c r="AH1123" s="43" t="str">
        <f t="shared" si="644"/>
        <v/>
      </c>
      <c r="AI1123" s="20" t="str">
        <f t="shared" si="645"/>
        <v/>
      </c>
      <c r="AJ1123" s="20" t="str">
        <f t="shared" si="646"/>
        <v/>
      </c>
      <c r="AK1123" s="20" t="str">
        <f t="shared" si="647"/>
        <v/>
      </c>
      <c r="AL1123" s="20" t="str">
        <f>IF(E1123="","",SUM( INDEX($I$9, 1) : I1123))</f>
        <v/>
      </c>
      <c r="AM1123" s="20" t="str">
        <f t="shared" si="648"/>
        <v/>
      </c>
      <c r="AN1123" s="20" t="str">
        <f>IF(E1123="","",SUM( INDEX($AM$9, 1) : AM1123))</f>
        <v/>
      </c>
      <c r="AO1123" s="43" t="str">
        <f t="shared" si="649"/>
        <v/>
      </c>
      <c r="AP1123" s="43" t="str">
        <f t="shared" si="650"/>
        <v/>
      </c>
      <c r="AQ1123" s="35" t="str">
        <f t="shared" si="651"/>
        <v/>
      </c>
      <c r="AR1123" s="35" t="str">
        <f t="shared" si="652"/>
        <v/>
      </c>
      <c r="AS1123" s="35" t="str">
        <f t="shared" si="653"/>
        <v/>
      </c>
      <c r="AT1123" s="35" t="str">
        <f t="shared" si="654"/>
        <v/>
      </c>
      <c r="AU1123" s="35" t="str">
        <f t="shared" si="655"/>
        <v/>
      </c>
      <c r="AV1123" s="35" t="str">
        <f t="shared" si="656"/>
        <v/>
      </c>
      <c r="AW1123" s="58" t="str">
        <f t="shared" si="657"/>
        <v/>
      </c>
      <c r="AX1123" s="62" t="str">
        <f t="shared" si="658"/>
        <v/>
      </c>
      <c r="AY1123" s="62" t="str">
        <f t="shared" si="659"/>
        <v/>
      </c>
      <c r="AZ1123" s="62" t="str">
        <f t="shared" si="660"/>
        <v/>
      </c>
      <c r="BA1123" s="62" t="str">
        <f t="shared" si="661"/>
        <v/>
      </c>
      <c r="BB1123" s="62" t="str">
        <f t="shared" si="662"/>
        <v/>
      </c>
      <c r="BC1123" s="62" t="str">
        <f t="shared" si="663"/>
        <v/>
      </c>
      <c r="BD1123" s="69" t="str">
        <f t="shared" si="664"/>
        <v/>
      </c>
      <c r="BE1123" s="69" t="str">
        <f t="shared" si="665"/>
        <v/>
      </c>
      <c r="BF1123" s="69" t="str">
        <f>IF(Z1123=Z1124,"",SUM(AW$9:AW1123)-SUM(BF$9:BF1122))</f>
        <v/>
      </c>
      <c r="BG1123" s="12">
        <f t="shared" si="667"/>
        <v>1115</v>
      </c>
    </row>
    <row r="1124" spans="1:59" ht="20.100000000000001" customHeight="1">
      <c r="A1124" s="13">
        <f t="shared" si="666"/>
        <v>1116</v>
      </c>
      <c r="B1124" s="153"/>
      <c r="C1124" s="33"/>
      <c r="D1124" s="33"/>
      <c r="E1124" s="154"/>
      <c r="F1124" s="155"/>
      <c r="G1124" s="156"/>
      <c r="H1124" s="19" t="str">
        <f t="shared" si="631"/>
        <v/>
      </c>
      <c r="I1124" s="157"/>
      <c r="J1124" s="19" t="str">
        <f t="shared" si="632"/>
        <v/>
      </c>
      <c r="K1124" s="33"/>
      <c r="L1124" s="34"/>
      <c r="M1124" s="34"/>
      <c r="N1124" s="19" t="str">
        <f t="shared" si="633"/>
        <v/>
      </c>
      <c r="O1124" s="157"/>
      <c r="P1124" s="19" t="str">
        <f t="shared" si="634"/>
        <v/>
      </c>
      <c r="Q1124" s="19" t="str">
        <f t="shared" si="635"/>
        <v/>
      </c>
      <c r="R1124" s="22"/>
      <c r="S1124" s="33"/>
      <c r="T1124" s="35" t="str">
        <f>IF(E1124="","",Instructions!$B$5)</f>
        <v/>
      </c>
      <c r="U1124" s="75" t="str">
        <f>IF(E1124="","",Instructions!$C$5)</f>
        <v/>
      </c>
      <c r="V1124" s="87" t="str">
        <f t="shared" si="636"/>
        <v/>
      </c>
      <c r="W1124" s="72" t="str">
        <f>IF(E1124="","",VLOOKUP(D1124,Supervisors!$B$9:$F$32,5,FALSE))</f>
        <v/>
      </c>
      <c r="X1124" s="72" t="str">
        <f>IF(E1124="","",VLOOKUP(D1124,Supervisors!$B$9:$G$32,6,FALSE))</f>
        <v/>
      </c>
      <c r="Y1124" s="20" t="str">
        <f t="shared" si="637"/>
        <v/>
      </c>
      <c r="Z1124" s="20" t="str">
        <f t="shared" si="638"/>
        <v/>
      </c>
      <c r="AA1124" s="20" t="str">
        <f t="shared" si="639"/>
        <v/>
      </c>
      <c r="AB1124" s="20" t="str">
        <f t="shared" si="640"/>
        <v/>
      </c>
      <c r="AC1124" s="20" t="str">
        <f t="shared" si="641"/>
        <v/>
      </c>
      <c r="AD1124" s="20" t="str">
        <f t="shared" si="642"/>
        <v/>
      </c>
      <c r="AE1124" s="20" t="str">
        <f>IF(E1124="","",SUM( INDEX( $H$9, 1) : H1124))</f>
        <v/>
      </c>
      <c r="AF1124" s="20" t="str">
        <f t="shared" si="643"/>
        <v/>
      </c>
      <c r="AG1124" s="20" t="str">
        <f>IF(E1124="","",SUM($AF$9:AF1124))</f>
        <v/>
      </c>
      <c r="AH1124" s="43" t="str">
        <f t="shared" si="644"/>
        <v/>
      </c>
      <c r="AI1124" s="20" t="str">
        <f t="shared" si="645"/>
        <v/>
      </c>
      <c r="AJ1124" s="20" t="str">
        <f t="shared" si="646"/>
        <v/>
      </c>
      <c r="AK1124" s="20" t="str">
        <f t="shared" si="647"/>
        <v/>
      </c>
      <c r="AL1124" s="20" t="str">
        <f>IF(E1124="","",SUM( INDEX($I$9, 1) : I1124))</f>
        <v/>
      </c>
      <c r="AM1124" s="20" t="str">
        <f t="shared" si="648"/>
        <v/>
      </c>
      <c r="AN1124" s="20" t="str">
        <f>IF(E1124="","",SUM( INDEX($AM$9, 1) : AM1124))</f>
        <v/>
      </c>
      <c r="AO1124" s="43" t="str">
        <f t="shared" si="649"/>
        <v/>
      </c>
      <c r="AP1124" s="43" t="str">
        <f t="shared" si="650"/>
        <v/>
      </c>
      <c r="AQ1124" s="35" t="str">
        <f t="shared" si="651"/>
        <v/>
      </c>
      <c r="AR1124" s="35" t="str">
        <f t="shared" si="652"/>
        <v/>
      </c>
      <c r="AS1124" s="35" t="str">
        <f t="shared" si="653"/>
        <v/>
      </c>
      <c r="AT1124" s="35" t="str">
        <f t="shared" si="654"/>
        <v/>
      </c>
      <c r="AU1124" s="35" t="str">
        <f t="shared" si="655"/>
        <v/>
      </c>
      <c r="AV1124" s="35" t="str">
        <f t="shared" si="656"/>
        <v/>
      </c>
      <c r="AW1124" s="58" t="str">
        <f t="shared" si="657"/>
        <v/>
      </c>
      <c r="AX1124" s="62" t="str">
        <f t="shared" si="658"/>
        <v/>
      </c>
      <c r="AY1124" s="62" t="str">
        <f t="shared" si="659"/>
        <v/>
      </c>
      <c r="AZ1124" s="62" t="str">
        <f t="shared" si="660"/>
        <v/>
      </c>
      <c r="BA1124" s="62" t="str">
        <f t="shared" si="661"/>
        <v/>
      </c>
      <c r="BB1124" s="62" t="str">
        <f t="shared" si="662"/>
        <v/>
      </c>
      <c r="BC1124" s="62" t="str">
        <f t="shared" si="663"/>
        <v/>
      </c>
      <c r="BD1124" s="69" t="str">
        <f t="shared" si="664"/>
        <v/>
      </c>
      <c r="BE1124" s="69" t="str">
        <f t="shared" si="665"/>
        <v/>
      </c>
      <c r="BF1124" s="69" t="str">
        <f>IF(Z1124=Z1125,"",SUM(AW$9:AW1124)-SUM(BF$9:BF1123))</f>
        <v/>
      </c>
      <c r="BG1124" s="12">
        <f t="shared" si="667"/>
        <v>1116</v>
      </c>
    </row>
    <row r="1125" spans="1:59" ht="20.100000000000001" customHeight="1">
      <c r="A1125" s="13">
        <f t="shared" si="666"/>
        <v>1117</v>
      </c>
      <c r="B1125" s="153"/>
      <c r="C1125" s="33"/>
      <c r="D1125" s="33"/>
      <c r="E1125" s="154"/>
      <c r="F1125" s="155"/>
      <c r="G1125" s="156"/>
      <c r="H1125" s="19" t="str">
        <f t="shared" si="631"/>
        <v/>
      </c>
      <c r="I1125" s="157"/>
      <c r="J1125" s="19" t="str">
        <f t="shared" si="632"/>
        <v/>
      </c>
      <c r="K1125" s="33"/>
      <c r="L1125" s="34"/>
      <c r="M1125" s="34"/>
      <c r="N1125" s="19" t="str">
        <f t="shared" si="633"/>
        <v/>
      </c>
      <c r="O1125" s="157"/>
      <c r="P1125" s="19" t="str">
        <f t="shared" si="634"/>
        <v/>
      </c>
      <c r="Q1125" s="19" t="str">
        <f t="shared" si="635"/>
        <v/>
      </c>
      <c r="R1125" s="22"/>
      <c r="S1125" s="33"/>
      <c r="T1125" s="35" t="str">
        <f>IF(E1125="","",Instructions!$B$5)</f>
        <v/>
      </c>
      <c r="U1125" s="75" t="str">
        <f>IF(E1125="","",Instructions!$C$5)</f>
        <v/>
      </c>
      <c r="V1125" s="87" t="str">
        <f t="shared" si="636"/>
        <v/>
      </c>
      <c r="W1125" s="72" t="str">
        <f>IF(E1125="","",VLOOKUP(D1125,Supervisors!$B$9:$F$32,5,FALSE))</f>
        <v/>
      </c>
      <c r="X1125" s="72" t="str">
        <f>IF(E1125="","",VLOOKUP(D1125,Supervisors!$B$9:$G$32,6,FALSE))</f>
        <v/>
      </c>
      <c r="Y1125" s="20" t="str">
        <f t="shared" si="637"/>
        <v/>
      </c>
      <c r="Z1125" s="20" t="str">
        <f t="shared" si="638"/>
        <v/>
      </c>
      <c r="AA1125" s="20" t="str">
        <f t="shared" si="639"/>
        <v/>
      </c>
      <c r="AB1125" s="20" t="str">
        <f t="shared" si="640"/>
        <v/>
      </c>
      <c r="AC1125" s="20" t="str">
        <f t="shared" si="641"/>
        <v/>
      </c>
      <c r="AD1125" s="20" t="str">
        <f t="shared" si="642"/>
        <v/>
      </c>
      <c r="AE1125" s="20" t="str">
        <f>IF(E1125="","",SUM( INDEX( $H$9, 1) : H1125))</f>
        <v/>
      </c>
      <c r="AF1125" s="20" t="str">
        <f t="shared" si="643"/>
        <v/>
      </c>
      <c r="AG1125" s="20" t="str">
        <f>IF(E1125="","",SUM($AF$9:AF1125))</f>
        <v/>
      </c>
      <c r="AH1125" s="43" t="str">
        <f t="shared" si="644"/>
        <v/>
      </c>
      <c r="AI1125" s="20" t="str">
        <f t="shared" si="645"/>
        <v/>
      </c>
      <c r="AJ1125" s="20" t="str">
        <f t="shared" si="646"/>
        <v/>
      </c>
      <c r="AK1125" s="20" t="str">
        <f t="shared" si="647"/>
        <v/>
      </c>
      <c r="AL1125" s="20" t="str">
        <f>IF(E1125="","",SUM( INDEX($I$9, 1) : I1125))</f>
        <v/>
      </c>
      <c r="AM1125" s="20" t="str">
        <f t="shared" si="648"/>
        <v/>
      </c>
      <c r="AN1125" s="20" t="str">
        <f>IF(E1125="","",SUM( INDEX($AM$9, 1) : AM1125))</f>
        <v/>
      </c>
      <c r="AO1125" s="43" t="str">
        <f t="shared" si="649"/>
        <v/>
      </c>
      <c r="AP1125" s="43" t="str">
        <f t="shared" si="650"/>
        <v/>
      </c>
      <c r="AQ1125" s="35" t="str">
        <f t="shared" si="651"/>
        <v/>
      </c>
      <c r="AR1125" s="35" t="str">
        <f t="shared" si="652"/>
        <v/>
      </c>
      <c r="AS1125" s="35" t="str">
        <f t="shared" si="653"/>
        <v/>
      </c>
      <c r="AT1125" s="35" t="str">
        <f t="shared" si="654"/>
        <v/>
      </c>
      <c r="AU1125" s="35" t="str">
        <f t="shared" si="655"/>
        <v/>
      </c>
      <c r="AV1125" s="35" t="str">
        <f t="shared" si="656"/>
        <v/>
      </c>
      <c r="AW1125" s="58" t="str">
        <f t="shared" si="657"/>
        <v/>
      </c>
      <c r="AX1125" s="62" t="str">
        <f t="shared" si="658"/>
        <v/>
      </c>
      <c r="AY1125" s="62" t="str">
        <f t="shared" si="659"/>
        <v/>
      </c>
      <c r="AZ1125" s="62" t="str">
        <f t="shared" si="660"/>
        <v/>
      </c>
      <c r="BA1125" s="62" t="str">
        <f t="shared" si="661"/>
        <v/>
      </c>
      <c r="BB1125" s="62" t="str">
        <f t="shared" si="662"/>
        <v/>
      </c>
      <c r="BC1125" s="62" t="str">
        <f t="shared" si="663"/>
        <v/>
      </c>
      <c r="BD1125" s="69" t="str">
        <f t="shared" si="664"/>
        <v/>
      </c>
      <c r="BE1125" s="69" t="str">
        <f t="shared" si="665"/>
        <v/>
      </c>
      <c r="BF1125" s="69" t="str">
        <f>IF(Z1125=Z1126,"",SUM(AW$9:AW1125)-SUM(BF$9:BF1124))</f>
        <v/>
      </c>
      <c r="BG1125" s="12">
        <f t="shared" si="667"/>
        <v>1117</v>
      </c>
    </row>
    <row r="1126" spans="1:59" ht="20.100000000000001" customHeight="1">
      <c r="A1126" s="13">
        <f t="shared" si="666"/>
        <v>1118</v>
      </c>
      <c r="B1126" s="153"/>
      <c r="C1126" s="33"/>
      <c r="D1126" s="33"/>
      <c r="E1126" s="154"/>
      <c r="F1126" s="155"/>
      <c r="G1126" s="156"/>
      <c r="H1126" s="19" t="str">
        <f t="shared" si="631"/>
        <v/>
      </c>
      <c r="I1126" s="157"/>
      <c r="J1126" s="19" t="str">
        <f t="shared" si="632"/>
        <v/>
      </c>
      <c r="K1126" s="33"/>
      <c r="L1126" s="34"/>
      <c r="M1126" s="34"/>
      <c r="N1126" s="19" t="str">
        <f t="shared" si="633"/>
        <v/>
      </c>
      <c r="O1126" s="157"/>
      <c r="P1126" s="19" t="str">
        <f t="shared" si="634"/>
        <v/>
      </c>
      <c r="Q1126" s="19" t="str">
        <f t="shared" si="635"/>
        <v/>
      </c>
      <c r="R1126" s="22"/>
      <c r="S1126" s="33"/>
      <c r="T1126" s="35" t="str">
        <f>IF(E1126="","",Instructions!$B$5)</f>
        <v/>
      </c>
      <c r="U1126" s="75" t="str">
        <f>IF(E1126="","",Instructions!$C$5)</f>
        <v/>
      </c>
      <c r="V1126" s="87" t="str">
        <f t="shared" si="636"/>
        <v/>
      </c>
      <c r="W1126" s="72" t="str">
        <f>IF(E1126="","",VLOOKUP(D1126,Supervisors!$B$9:$F$32,5,FALSE))</f>
        <v/>
      </c>
      <c r="X1126" s="72" t="str">
        <f>IF(E1126="","",VLOOKUP(D1126,Supervisors!$B$9:$G$32,6,FALSE))</f>
        <v/>
      </c>
      <c r="Y1126" s="20" t="str">
        <f t="shared" si="637"/>
        <v/>
      </c>
      <c r="Z1126" s="20" t="str">
        <f t="shared" si="638"/>
        <v/>
      </c>
      <c r="AA1126" s="20" t="str">
        <f t="shared" si="639"/>
        <v/>
      </c>
      <c r="AB1126" s="20" t="str">
        <f t="shared" si="640"/>
        <v/>
      </c>
      <c r="AC1126" s="20" t="str">
        <f t="shared" si="641"/>
        <v/>
      </c>
      <c r="AD1126" s="20" t="str">
        <f t="shared" si="642"/>
        <v/>
      </c>
      <c r="AE1126" s="20" t="str">
        <f>IF(E1126="","",SUM( INDEX( $H$9, 1) : H1126))</f>
        <v/>
      </c>
      <c r="AF1126" s="20" t="str">
        <f t="shared" si="643"/>
        <v/>
      </c>
      <c r="AG1126" s="20" t="str">
        <f>IF(E1126="","",SUM($AF$9:AF1126))</f>
        <v/>
      </c>
      <c r="AH1126" s="43" t="str">
        <f t="shared" si="644"/>
        <v/>
      </c>
      <c r="AI1126" s="20" t="str">
        <f t="shared" si="645"/>
        <v/>
      </c>
      <c r="AJ1126" s="20" t="str">
        <f t="shared" si="646"/>
        <v/>
      </c>
      <c r="AK1126" s="20" t="str">
        <f t="shared" si="647"/>
        <v/>
      </c>
      <c r="AL1126" s="20" t="str">
        <f>IF(E1126="","",SUM( INDEX($I$9, 1) : I1126))</f>
        <v/>
      </c>
      <c r="AM1126" s="20" t="str">
        <f t="shared" si="648"/>
        <v/>
      </c>
      <c r="AN1126" s="20" t="str">
        <f>IF(E1126="","",SUM( INDEX($AM$9, 1) : AM1126))</f>
        <v/>
      </c>
      <c r="AO1126" s="43" t="str">
        <f t="shared" si="649"/>
        <v/>
      </c>
      <c r="AP1126" s="43" t="str">
        <f t="shared" si="650"/>
        <v/>
      </c>
      <c r="AQ1126" s="35" t="str">
        <f t="shared" si="651"/>
        <v/>
      </c>
      <c r="AR1126" s="35" t="str">
        <f t="shared" si="652"/>
        <v/>
      </c>
      <c r="AS1126" s="35" t="str">
        <f t="shared" si="653"/>
        <v/>
      </c>
      <c r="AT1126" s="35" t="str">
        <f t="shared" si="654"/>
        <v/>
      </c>
      <c r="AU1126" s="35" t="str">
        <f t="shared" si="655"/>
        <v/>
      </c>
      <c r="AV1126" s="35" t="str">
        <f t="shared" si="656"/>
        <v/>
      </c>
      <c r="AW1126" s="58" t="str">
        <f t="shared" si="657"/>
        <v/>
      </c>
      <c r="AX1126" s="62" t="str">
        <f t="shared" si="658"/>
        <v/>
      </c>
      <c r="AY1126" s="62" t="str">
        <f t="shared" si="659"/>
        <v/>
      </c>
      <c r="AZ1126" s="62" t="str">
        <f t="shared" si="660"/>
        <v/>
      </c>
      <c r="BA1126" s="62" t="str">
        <f t="shared" si="661"/>
        <v/>
      </c>
      <c r="BB1126" s="62" t="str">
        <f t="shared" si="662"/>
        <v/>
      </c>
      <c r="BC1126" s="62" t="str">
        <f t="shared" si="663"/>
        <v/>
      </c>
      <c r="BD1126" s="69" t="str">
        <f t="shared" si="664"/>
        <v/>
      </c>
      <c r="BE1126" s="69" t="str">
        <f t="shared" si="665"/>
        <v/>
      </c>
      <c r="BF1126" s="69" t="str">
        <f>IF(Z1126=Z1127,"",SUM(AW$9:AW1126)-SUM(BF$9:BF1125))</f>
        <v/>
      </c>
      <c r="BG1126" s="12">
        <f t="shared" si="667"/>
        <v>1118</v>
      </c>
    </row>
    <row r="1127" spans="1:59" ht="20.100000000000001" customHeight="1">
      <c r="A1127" s="13">
        <f t="shared" si="666"/>
        <v>1119</v>
      </c>
      <c r="B1127" s="153"/>
      <c r="C1127" s="33"/>
      <c r="D1127" s="33"/>
      <c r="E1127" s="154"/>
      <c r="F1127" s="155"/>
      <c r="G1127" s="156"/>
      <c r="H1127" s="19" t="str">
        <f t="shared" si="631"/>
        <v/>
      </c>
      <c r="I1127" s="157"/>
      <c r="J1127" s="19" t="str">
        <f t="shared" si="632"/>
        <v/>
      </c>
      <c r="K1127" s="33"/>
      <c r="L1127" s="34"/>
      <c r="M1127" s="34"/>
      <c r="N1127" s="19" t="str">
        <f t="shared" si="633"/>
        <v/>
      </c>
      <c r="O1127" s="157"/>
      <c r="P1127" s="19" t="str">
        <f t="shared" si="634"/>
        <v/>
      </c>
      <c r="Q1127" s="19" t="str">
        <f t="shared" si="635"/>
        <v/>
      </c>
      <c r="R1127" s="22"/>
      <c r="S1127" s="33"/>
      <c r="T1127" s="35" t="str">
        <f>IF(E1127="","",Instructions!$B$5)</f>
        <v/>
      </c>
      <c r="U1127" s="75" t="str">
        <f>IF(E1127="","",Instructions!$C$5)</f>
        <v/>
      </c>
      <c r="V1127" s="87" t="str">
        <f t="shared" si="636"/>
        <v/>
      </c>
      <c r="W1127" s="72" t="str">
        <f>IF(E1127="","",VLOOKUP(D1127,Supervisors!$B$9:$F$32,5,FALSE))</f>
        <v/>
      </c>
      <c r="X1127" s="72" t="str">
        <f>IF(E1127="","",VLOOKUP(D1127,Supervisors!$B$9:$G$32,6,FALSE))</f>
        <v/>
      </c>
      <c r="Y1127" s="20" t="str">
        <f t="shared" si="637"/>
        <v/>
      </c>
      <c r="Z1127" s="20" t="str">
        <f t="shared" si="638"/>
        <v/>
      </c>
      <c r="AA1127" s="20" t="str">
        <f t="shared" si="639"/>
        <v/>
      </c>
      <c r="AB1127" s="20" t="str">
        <f t="shared" si="640"/>
        <v/>
      </c>
      <c r="AC1127" s="20" t="str">
        <f t="shared" si="641"/>
        <v/>
      </c>
      <c r="AD1127" s="20" t="str">
        <f t="shared" si="642"/>
        <v/>
      </c>
      <c r="AE1127" s="20" t="str">
        <f>IF(E1127="","",SUM( INDEX( $H$9, 1) : H1127))</f>
        <v/>
      </c>
      <c r="AF1127" s="20" t="str">
        <f t="shared" si="643"/>
        <v/>
      </c>
      <c r="AG1127" s="20" t="str">
        <f>IF(E1127="","",SUM($AF$9:AF1127))</f>
        <v/>
      </c>
      <c r="AH1127" s="43" t="str">
        <f t="shared" si="644"/>
        <v/>
      </c>
      <c r="AI1127" s="20" t="str">
        <f t="shared" si="645"/>
        <v/>
      </c>
      <c r="AJ1127" s="20" t="str">
        <f t="shared" si="646"/>
        <v/>
      </c>
      <c r="AK1127" s="20" t="str">
        <f t="shared" si="647"/>
        <v/>
      </c>
      <c r="AL1127" s="20" t="str">
        <f>IF(E1127="","",SUM( INDEX($I$9, 1) : I1127))</f>
        <v/>
      </c>
      <c r="AM1127" s="20" t="str">
        <f t="shared" si="648"/>
        <v/>
      </c>
      <c r="AN1127" s="20" t="str">
        <f>IF(E1127="","",SUM( INDEX($AM$9, 1) : AM1127))</f>
        <v/>
      </c>
      <c r="AO1127" s="43" t="str">
        <f t="shared" si="649"/>
        <v/>
      </c>
      <c r="AP1127" s="43" t="str">
        <f t="shared" si="650"/>
        <v/>
      </c>
      <c r="AQ1127" s="35" t="str">
        <f t="shared" si="651"/>
        <v/>
      </c>
      <c r="AR1127" s="35" t="str">
        <f t="shared" si="652"/>
        <v/>
      </c>
      <c r="AS1127" s="35" t="str">
        <f t="shared" si="653"/>
        <v/>
      </c>
      <c r="AT1127" s="35" t="str">
        <f t="shared" si="654"/>
        <v/>
      </c>
      <c r="AU1127" s="35" t="str">
        <f t="shared" si="655"/>
        <v/>
      </c>
      <c r="AV1127" s="35" t="str">
        <f t="shared" si="656"/>
        <v/>
      </c>
      <c r="AW1127" s="58" t="str">
        <f t="shared" si="657"/>
        <v/>
      </c>
      <c r="AX1127" s="62" t="str">
        <f t="shared" si="658"/>
        <v/>
      </c>
      <c r="AY1127" s="62" t="str">
        <f t="shared" si="659"/>
        <v/>
      </c>
      <c r="AZ1127" s="62" t="str">
        <f t="shared" si="660"/>
        <v/>
      </c>
      <c r="BA1127" s="62" t="str">
        <f t="shared" si="661"/>
        <v/>
      </c>
      <c r="BB1127" s="62" t="str">
        <f t="shared" si="662"/>
        <v/>
      </c>
      <c r="BC1127" s="62" t="str">
        <f t="shared" si="663"/>
        <v/>
      </c>
      <c r="BD1127" s="69" t="str">
        <f t="shared" si="664"/>
        <v/>
      </c>
      <c r="BE1127" s="69" t="str">
        <f t="shared" si="665"/>
        <v/>
      </c>
      <c r="BF1127" s="69" t="str">
        <f>IF(Z1127=Z1128,"",SUM(AW$9:AW1127)-SUM(BF$9:BF1126))</f>
        <v/>
      </c>
      <c r="BG1127" s="12">
        <f t="shared" si="667"/>
        <v>1119</v>
      </c>
    </row>
    <row r="1128" spans="1:59" ht="20.100000000000001" customHeight="1">
      <c r="A1128" s="13">
        <f t="shared" si="666"/>
        <v>1120</v>
      </c>
      <c r="B1128" s="153"/>
      <c r="C1128" s="33"/>
      <c r="D1128" s="33"/>
      <c r="E1128" s="154"/>
      <c r="F1128" s="155"/>
      <c r="G1128" s="156"/>
      <c r="H1128" s="19" t="str">
        <f t="shared" si="631"/>
        <v/>
      </c>
      <c r="I1128" s="157"/>
      <c r="J1128" s="19" t="str">
        <f t="shared" si="632"/>
        <v/>
      </c>
      <c r="K1128" s="33"/>
      <c r="L1128" s="34"/>
      <c r="M1128" s="34"/>
      <c r="N1128" s="19" t="str">
        <f t="shared" si="633"/>
        <v/>
      </c>
      <c r="O1128" s="157"/>
      <c r="P1128" s="19" t="str">
        <f t="shared" si="634"/>
        <v/>
      </c>
      <c r="Q1128" s="19" t="str">
        <f t="shared" si="635"/>
        <v/>
      </c>
      <c r="R1128" s="22"/>
      <c r="S1128" s="33"/>
      <c r="T1128" s="35" t="str">
        <f>IF(E1128="","",Instructions!$B$5)</f>
        <v/>
      </c>
      <c r="U1128" s="75" t="str">
        <f>IF(E1128="","",Instructions!$C$5)</f>
        <v/>
      </c>
      <c r="V1128" s="87" t="str">
        <f t="shared" si="636"/>
        <v/>
      </c>
      <c r="W1128" s="72" t="str">
        <f>IF(E1128="","",VLOOKUP(D1128,Supervisors!$B$9:$F$32,5,FALSE))</f>
        <v/>
      </c>
      <c r="X1128" s="72" t="str">
        <f>IF(E1128="","",VLOOKUP(D1128,Supervisors!$B$9:$G$32,6,FALSE))</f>
        <v/>
      </c>
      <c r="Y1128" s="20" t="str">
        <f t="shared" si="637"/>
        <v/>
      </c>
      <c r="Z1128" s="20" t="str">
        <f t="shared" si="638"/>
        <v/>
      </c>
      <c r="AA1128" s="20" t="str">
        <f t="shared" si="639"/>
        <v/>
      </c>
      <c r="AB1128" s="20" t="str">
        <f t="shared" si="640"/>
        <v/>
      </c>
      <c r="AC1128" s="20" t="str">
        <f t="shared" si="641"/>
        <v/>
      </c>
      <c r="AD1128" s="20" t="str">
        <f t="shared" si="642"/>
        <v/>
      </c>
      <c r="AE1128" s="20" t="str">
        <f>IF(E1128="","",SUM( INDEX( $H$9, 1) : H1128))</f>
        <v/>
      </c>
      <c r="AF1128" s="20" t="str">
        <f t="shared" si="643"/>
        <v/>
      </c>
      <c r="AG1128" s="20" t="str">
        <f>IF(E1128="","",SUM($AF$9:AF1128))</f>
        <v/>
      </c>
      <c r="AH1128" s="43" t="str">
        <f t="shared" si="644"/>
        <v/>
      </c>
      <c r="AI1128" s="20" t="str">
        <f t="shared" si="645"/>
        <v/>
      </c>
      <c r="AJ1128" s="20" t="str">
        <f t="shared" si="646"/>
        <v/>
      </c>
      <c r="AK1128" s="20" t="str">
        <f t="shared" si="647"/>
        <v/>
      </c>
      <c r="AL1128" s="20" t="str">
        <f>IF(E1128="","",SUM( INDEX($I$9, 1) : I1128))</f>
        <v/>
      </c>
      <c r="AM1128" s="20" t="str">
        <f t="shared" si="648"/>
        <v/>
      </c>
      <c r="AN1128" s="20" t="str">
        <f>IF(E1128="","",SUM( INDEX($AM$9, 1) : AM1128))</f>
        <v/>
      </c>
      <c r="AO1128" s="43" t="str">
        <f t="shared" si="649"/>
        <v/>
      </c>
      <c r="AP1128" s="43" t="str">
        <f t="shared" si="650"/>
        <v/>
      </c>
      <c r="AQ1128" s="35" t="str">
        <f t="shared" si="651"/>
        <v/>
      </c>
      <c r="AR1128" s="35" t="str">
        <f t="shared" si="652"/>
        <v/>
      </c>
      <c r="AS1128" s="35" t="str">
        <f t="shared" si="653"/>
        <v/>
      </c>
      <c r="AT1128" s="35" t="str">
        <f t="shared" si="654"/>
        <v/>
      </c>
      <c r="AU1128" s="35" t="str">
        <f t="shared" si="655"/>
        <v/>
      </c>
      <c r="AV1128" s="35" t="str">
        <f t="shared" si="656"/>
        <v/>
      </c>
      <c r="AW1128" s="58" t="str">
        <f t="shared" si="657"/>
        <v/>
      </c>
      <c r="AX1128" s="62" t="str">
        <f t="shared" si="658"/>
        <v/>
      </c>
      <c r="AY1128" s="62" t="str">
        <f t="shared" si="659"/>
        <v/>
      </c>
      <c r="AZ1128" s="62" t="str">
        <f t="shared" si="660"/>
        <v/>
      </c>
      <c r="BA1128" s="62" t="str">
        <f t="shared" si="661"/>
        <v/>
      </c>
      <c r="BB1128" s="62" t="str">
        <f t="shared" si="662"/>
        <v/>
      </c>
      <c r="BC1128" s="62" t="str">
        <f t="shared" si="663"/>
        <v/>
      </c>
      <c r="BD1128" s="69" t="str">
        <f t="shared" si="664"/>
        <v/>
      </c>
      <c r="BE1128" s="69" t="str">
        <f t="shared" si="665"/>
        <v/>
      </c>
      <c r="BF1128" s="69" t="str">
        <f>IF(Z1128=Z1129,"",SUM(AW$9:AW1128)-SUM(BF$9:BF1127))</f>
        <v/>
      </c>
      <c r="BG1128" s="12">
        <f t="shared" si="667"/>
        <v>1120</v>
      </c>
    </row>
    <row r="1129" spans="1:59" ht="20.100000000000001" customHeight="1">
      <c r="A1129" s="13">
        <f t="shared" si="666"/>
        <v>1121</v>
      </c>
      <c r="B1129" s="153"/>
      <c r="C1129" s="33"/>
      <c r="D1129" s="33"/>
      <c r="E1129" s="154"/>
      <c r="F1129" s="155"/>
      <c r="G1129" s="156"/>
      <c r="H1129" s="19" t="str">
        <f t="shared" si="631"/>
        <v/>
      </c>
      <c r="I1129" s="157"/>
      <c r="J1129" s="19" t="str">
        <f t="shared" si="632"/>
        <v/>
      </c>
      <c r="K1129" s="33"/>
      <c r="L1129" s="34"/>
      <c r="M1129" s="34"/>
      <c r="N1129" s="19" t="str">
        <f t="shared" si="633"/>
        <v/>
      </c>
      <c r="O1129" s="157"/>
      <c r="P1129" s="19" t="str">
        <f t="shared" si="634"/>
        <v/>
      </c>
      <c r="Q1129" s="19" t="str">
        <f t="shared" si="635"/>
        <v/>
      </c>
      <c r="R1129" s="22"/>
      <c r="S1129" s="33"/>
      <c r="T1129" s="35" t="str">
        <f>IF(E1129="","",Instructions!$B$5)</f>
        <v/>
      </c>
      <c r="U1129" s="75" t="str">
        <f>IF(E1129="","",Instructions!$C$5)</f>
        <v/>
      </c>
      <c r="V1129" s="87" t="str">
        <f t="shared" si="636"/>
        <v/>
      </c>
      <c r="W1129" s="72" t="str">
        <f>IF(E1129="","",VLOOKUP(D1129,Supervisors!$B$9:$F$32,5,FALSE))</f>
        <v/>
      </c>
      <c r="X1129" s="72" t="str">
        <f>IF(E1129="","",VLOOKUP(D1129,Supervisors!$B$9:$G$32,6,FALSE))</f>
        <v/>
      </c>
      <c r="Y1129" s="20" t="str">
        <f t="shared" si="637"/>
        <v/>
      </c>
      <c r="Z1129" s="20" t="str">
        <f t="shared" si="638"/>
        <v/>
      </c>
      <c r="AA1129" s="20" t="str">
        <f t="shared" si="639"/>
        <v/>
      </c>
      <c r="AB1129" s="20" t="str">
        <f t="shared" si="640"/>
        <v/>
      </c>
      <c r="AC1129" s="20" t="str">
        <f t="shared" si="641"/>
        <v/>
      </c>
      <c r="AD1129" s="20" t="str">
        <f t="shared" si="642"/>
        <v/>
      </c>
      <c r="AE1129" s="20" t="str">
        <f>IF(E1129="","",SUM( INDEX( $H$9, 1) : H1129))</f>
        <v/>
      </c>
      <c r="AF1129" s="20" t="str">
        <f t="shared" si="643"/>
        <v/>
      </c>
      <c r="AG1129" s="20" t="str">
        <f>IF(E1129="","",SUM($AF$9:AF1129))</f>
        <v/>
      </c>
      <c r="AH1129" s="43" t="str">
        <f t="shared" si="644"/>
        <v/>
      </c>
      <c r="AI1129" s="20" t="str">
        <f t="shared" si="645"/>
        <v/>
      </c>
      <c r="AJ1129" s="20" t="str">
        <f t="shared" si="646"/>
        <v/>
      </c>
      <c r="AK1129" s="20" t="str">
        <f t="shared" si="647"/>
        <v/>
      </c>
      <c r="AL1129" s="20" t="str">
        <f>IF(E1129="","",SUM( INDEX($I$9, 1) : I1129))</f>
        <v/>
      </c>
      <c r="AM1129" s="20" t="str">
        <f t="shared" si="648"/>
        <v/>
      </c>
      <c r="AN1129" s="20" t="str">
        <f>IF(E1129="","",SUM( INDEX($AM$9, 1) : AM1129))</f>
        <v/>
      </c>
      <c r="AO1129" s="43" t="str">
        <f t="shared" si="649"/>
        <v/>
      </c>
      <c r="AP1129" s="43" t="str">
        <f t="shared" si="650"/>
        <v/>
      </c>
      <c r="AQ1129" s="35" t="str">
        <f t="shared" si="651"/>
        <v/>
      </c>
      <c r="AR1129" s="35" t="str">
        <f t="shared" si="652"/>
        <v/>
      </c>
      <c r="AS1129" s="35" t="str">
        <f t="shared" si="653"/>
        <v/>
      </c>
      <c r="AT1129" s="35" t="str">
        <f t="shared" si="654"/>
        <v/>
      </c>
      <c r="AU1129" s="35" t="str">
        <f t="shared" si="655"/>
        <v/>
      </c>
      <c r="AV1129" s="35" t="str">
        <f t="shared" si="656"/>
        <v/>
      </c>
      <c r="AW1129" s="58" t="str">
        <f t="shared" si="657"/>
        <v/>
      </c>
      <c r="AX1129" s="62" t="str">
        <f t="shared" si="658"/>
        <v/>
      </c>
      <c r="AY1129" s="62" t="str">
        <f t="shared" si="659"/>
        <v/>
      </c>
      <c r="AZ1129" s="62" t="str">
        <f t="shared" si="660"/>
        <v/>
      </c>
      <c r="BA1129" s="62" t="str">
        <f t="shared" si="661"/>
        <v/>
      </c>
      <c r="BB1129" s="62" t="str">
        <f t="shared" si="662"/>
        <v/>
      </c>
      <c r="BC1129" s="62" t="str">
        <f t="shared" si="663"/>
        <v/>
      </c>
      <c r="BD1129" s="69" t="str">
        <f t="shared" si="664"/>
        <v/>
      </c>
      <c r="BE1129" s="69" t="str">
        <f t="shared" si="665"/>
        <v/>
      </c>
      <c r="BF1129" s="69" t="str">
        <f>IF(Z1129=Z1130,"",SUM(AW$9:AW1129)-SUM(BF$9:BF1128))</f>
        <v/>
      </c>
      <c r="BG1129" s="12">
        <f t="shared" si="667"/>
        <v>1121</v>
      </c>
    </row>
    <row r="1130" spans="1:59" ht="20.100000000000001" customHeight="1">
      <c r="A1130" s="13">
        <f t="shared" si="666"/>
        <v>1122</v>
      </c>
      <c r="B1130" s="153"/>
      <c r="C1130" s="33"/>
      <c r="D1130" s="33"/>
      <c r="E1130" s="154"/>
      <c r="F1130" s="155"/>
      <c r="G1130" s="156"/>
      <c r="H1130" s="19" t="str">
        <f t="shared" si="631"/>
        <v/>
      </c>
      <c r="I1130" s="157"/>
      <c r="J1130" s="19" t="str">
        <f t="shared" si="632"/>
        <v/>
      </c>
      <c r="K1130" s="33"/>
      <c r="L1130" s="34"/>
      <c r="M1130" s="34"/>
      <c r="N1130" s="19" t="str">
        <f t="shared" si="633"/>
        <v/>
      </c>
      <c r="O1130" s="157"/>
      <c r="P1130" s="19" t="str">
        <f t="shared" si="634"/>
        <v/>
      </c>
      <c r="Q1130" s="19" t="str">
        <f t="shared" si="635"/>
        <v/>
      </c>
      <c r="R1130" s="22"/>
      <c r="S1130" s="33"/>
      <c r="T1130" s="35" t="str">
        <f>IF(E1130="","",Instructions!$B$5)</f>
        <v/>
      </c>
      <c r="U1130" s="75" t="str">
        <f>IF(E1130="","",Instructions!$C$5)</f>
        <v/>
      </c>
      <c r="V1130" s="87" t="str">
        <f t="shared" si="636"/>
        <v/>
      </c>
      <c r="W1130" s="72" t="str">
        <f>IF(E1130="","",VLOOKUP(D1130,Supervisors!$B$9:$F$32,5,FALSE))</f>
        <v/>
      </c>
      <c r="X1130" s="72" t="str">
        <f>IF(E1130="","",VLOOKUP(D1130,Supervisors!$B$9:$G$32,6,FALSE))</f>
        <v/>
      </c>
      <c r="Y1130" s="20" t="str">
        <f t="shared" si="637"/>
        <v/>
      </c>
      <c r="Z1130" s="20" t="str">
        <f t="shared" si="638"/>
        <v/>
      </c>
      <c r="AA1130" s="20" t="str">
        <f t="shared" si="639"/>
        <v/>
      </c>
      <c r="AB1130" s="20" t="str">
        <f t="shared" si="640"/>
        <v/>
      </c>
      <c r="AC1130" s="20" t="str">
        <f t="shared" si="641"/>
        <v/>
      </c>
      <c r="AD1130" s="20" t="str">
        <f t="shared" si="642"/>
        <v/>
      </c>
      <c r="AE1130" s="20" t="str">
        <f>IF(E1130="","",SUM( INDEX( $H$9, 1) : H1130))</f>
        <v/>
      </c>
      <c r="AF1130" s="20" t="str">
        <f t="shared" si="643"/>
        <v/>
      </c>
      <c r="AG1130" s="20" t="str">
        <f>IF(E1130="","",SUM($AF$9:AF1130))</f>
        <v/>
      </c>
      <c r="AH1130" s="43" t="str">
        <f t="shared" si="644"/>
        <v/>
      </c>
      <c r="AI1130" s="20" t="str">
        <f t="shared" si="645"/>
        <v/>
      </c>
      <c r="AJ1130" s="20" t="str">
        <f t="shared" si="646"/>
        <v/>
      </c>
      <c r="AK1130" s="20" t="str">
        <f t="shared" si="647"/>
        <v/>
      </c>
      <c r="AL1130" s="20" t="str">
        <f>IF(E1130="","",SUM( INDEX($I$9, 1) : I1130))</f>
        <v/>
      </c>
      <c r="AM1130" s="20" t="str">
        <f t="shared" si="648"/>
        <v/>
      </c>
      <c r="AN1130" s="20" t="str">
        <f>IF(E1130="","",SUM( INDEX($AM$9, 1) : AM1130))</f>
        <v/>
      </c>
      <c r="AO1130" s="43" t="str">
        <f t="shared" si="649"/>
        <v/>
      </c>
      <c r="AP1130" s="43" t="str">
        <f t="shared" si="650"/>
        <v/>
      </c>
      <c r="AQ1130" s="35" t="str">
        <f t="shared" si="651"/>
        <v/>
      </c>
      <c r="AR1130" s="35" t="str">
        <f t="shared" si="652"/>
        <v/>
      </c>
      <c r="AS1130" s="35" t="str">
        <f t="shared" si="653"/>
        <v/>
      </c>
      <c r="AT1130" s="35" t="str">
        <f t="shared" si="654"/>
        <v/>
      </c>
      <c r="AU1130" s="35" t="str">
        <f t="shared" si="655"/>
        <v/>
      </c>
      <c r="AV1130" s="35" t="str">
        <f t="shared" si="656"/>
        <v/>
      </c>
      <c r="AW1130" s="58" t="str">
        <f t="shared" si="657"/>
        <v/>
      </c>
      <c r="AX1130" s="62" t="str">
        <f t="shared" si="658"/>
        <v/>
      </c>
      <c r="AY1130" s="62" t="str">
        <f t="shared" si="659"/>
        <v/>
      </c>
      <c r="AZ1130" s="62" t="str">
        <f t="shared" si="660"/>
        <v/>
      </c>
      <c r="BA1130" s="62" t="str">
        <f t="shared" si="661"/>
        <v/>
      </c>
      <c r="BB1130" s="62" t="str">
        <f t="shared" si="662"/>
        <v/>
      </c>
      <c r="BC1130" s="62" t="str">
        <f t="shared" si="663"/>
        <v/>
      </c>
      <c r="BD1130" s="69" t="str">
        <f t="shared" si="664"/>
        <v/>
      </c>
      <c r="BE1130" s="69" t="str">
        <f t="shared" si="665"/>
        <v/>
      </c>
      <c r="BF1130" s="69" t="str">
        <f>IF(Z1130=Z1131,"",SUM(AW$9:AW1130)-SUM(BF$9:BF1129))</f>
        <v/>
      </c>
      <c r="BG1130" s="12">
        <f t="shared" si="667"/>
        <v>1122</v>
      </c>
    </row>
    <row r="1131" spans="1:59" ht="20.100000000000001" customHeight="1">
      <c r="A1131" s="13">
        <f t="shared" si="666"/>
        <v>1123</v>
      </c>
      <c r="B1131" s="153"/>
      <c r="C1131" s="33"/>
      <c r="D1131" s="33"/>
      <c r="E1131" s="154"/>
      <c r="F1131" s="155"/>
      <c r="G1131" s="156"/>
      <c r="H1131" s="19" t="str">
        <f t="shared" si="631"/>
        <v/>
      </c>
      <c r="I1131" s="157"/>
      <c r="J1131" s="19" t="str">
        <f t="shared" si="632"/>
        <v/>
      </c>
      <c r="K1131" s="33"/>
      <c r="L1131" s="34"/>
      <c r="M1131" s="34"/>
      <c r="N1131" s="19" t="str">
        <f t="shared" si="633"/>
        <v/>
      </c>
      <c r="O1131" s="157"/>
      <c r="P1131" s="19" t="str">
        <f t="shared" si="634"/>
        <v/>
      </c>
      <c r="Q1131" s="19" t="str">
        <f t="shared" si="635"/>
        <v/>
      </c>
      <c r="R1131" s="22"/>
      <c r="S1131" s="33"/>
      <c r="T1131" s="35" t="str">
        <f>IF(E1131="","",Instructions!$B$5)</f>
        <v/>
      </c>
      <c r="U1131" s="75" t="str">
        <f>IF(E1131="","",Instructions!$C$5)</f>
        <v/>
      </c>
      <c r="V1131" s="87" t="str">
        <f t="shared" si="636"/>
        <v/>
      </c>
      <c r="W1131" s="72" t="str">
        <f>IF(E1131="","",VLOOKUP(D1131,Supervisors!$B$9:$F$32,5,FALSE))</f>
        <v/>
      </c>
      <c r="X1131" s="72" t="str">
        <f>IF(E1131="","",VLOOKUP(D1131,Supervisors!$B$9:$G$32,6,FALSE))</f>
        <v/>
      </c>
      <c r="Y1131" s="20" t="str">
        <f t="shared" si="637"/>
        <v/>
      </c>
      <c r="Z1131" s="20" t="str">
        <f t="shared" si="638"/>
        <v/>
      </c>
      <c r="AA1131" s="20" t="str">
        <f t="shared" si="639"/>
        <v/>
      </c>
      <c r="AB1131" s="20" t="str">
        <f t="shared" si="640"/>
        <v/>
      </c>
      <c r="AC1131" s="20" t="str">
        <f t="shared" si="641"/>
        <v/>
      </c>
      <c r="AD1131" s="20" t="str">
        <f t="shared" si="642"/>
        <v/>
      </c>
      <c r="AE1131" s="20" t="str">
        <f>IF(E1131="","",SUM( INDEX( $H$9, 1) : H1131))</f>
        <v/>
      </c>
      <c r="AF1131" s="20" t="str">
        <f t="shared" si="643"/>
        <v/>
      </c>
      <c r="AG1131" s="20" t="str">
        <f>IF(E1131="","",SUM($AF$9:AF1131))</f>
        <v/>
      </c>
      <c r="AH1131" s="43" t="str">
        <f t="shared" si="644"/>
        <v/>
      </c>
      <c r="AI1131" s="20" t="str">
        <f t="shared" si="645"/>
        <v/>
      </c>
      <c r="AJ1131" s="20" t="str">
        <f t="shared" si="646"/>
        <v/>
      </c>
      <c r="AK1131" s="20" t="str">
        <f t="shared" si="647"/>
        <v/>
      </c>
      <c r="AL1131" s="20" t="str">
        <f>IF(E1131="","",SUM( INDEX($I$9, 1) : I1131))</f>
        <v/>
      </c>
      <c r="AM1131" s="20" t="str">
        <f t="shared" si="648"/>
        <v/>
      </c>
      <c r="AN1131" s="20" t="str">
        <f>IF(E1131="","",SUM( INDEX($AM$9, 1) : AM1131))</f>
        <v/>
      </c>
      <c r="AO1131" s="43" t="str">
        <f t="shared" si="649"/>
        <v/>
      </c>
      <c r="AP1131" s="43" t="str">
        <f t="shared" si="650"/>
        <v/>
      </c>
      <c r="AQ1131" s="35" t="str">
        <f t="shared" si="651"/>
        <v/>
      </c>
      <c r="AR1131" s="35" t="str">
        <f t="shared" si="652"/>
        <v/>
      </c>
      <c r="AS1131" s="35" t="str">
        <f t="shared" si="653"/>
        <v/>
      </c>
      <c r="AT1131" s="35" t="str">
        <f t="shared" si="654"/>
        <v/>
      </c>
      <c r="AU1131" s="35" t="str">
        <f t="shared" si="655"/>
        <v/>
      </c>
      <c r="AV1131" s="35" t="str">
        <f t="shared" si="656"/>
        <v/>
      </c>
      <c r="AW1131" s="58" t="str">
        <f t="shared" si="657"/>
        <v/>
      </c>
      <c r="AX1131" s="62" t="str">
        <f t="shared" si="658"/>
        <v/>
      </c>
      <c r="AY1131" s="62" t="str">
        <f t="shared" si="659"/>
        <v/>
      </c>
      <c r="AZ1131" s="62" t="str">
        <f t="shared" si="660"/>
        <v/>
      </c>
      <c r="BA1131" s="62" t="str">
        <f t="shared" si="661"/>
        <v/>
      </c>
      <c r="BB1131" s="62" t="str">
        <f t="shared" si="662"/>
        <v/>
      </c>
      <c r="BC1131" s="62" t="str">
        <f t="shared" si="663"/>
        <v/>
      </c>
      <c r="BD1131" s="69" t="str">
        <f t="shared" si="664"/>
        <v/>
      </c>
      <c r="BE1131" s="69" t="str">
        <f t="shared" si="665"/>
        <v/>
      </c>
      <c r="BF1131" s="69" t="str">
        <f>IF(Z1131=Z1132,"",SUM(AW$9:AW1131)-SUM(BF$9:BF1130))</f>
        <v/>
      </c>
      <c r="BG1131" s="12">
        <f t="shared" si="667"/>
        <v>1123</v>
      </c>
    </row>
    <row r="1132" spans="1:59" ht="20.100000000000001" customHeight="1">
      <c r="A1132" s="13">
        <f t="shared" si="666"/>
        <v>1124</v>
      </c>
      <c r="B1132" s="153"/>
      <c r="C1132" s="33"/>
      <c r="D1132" s="33"/>
      <c r="E1132" s="154"/>
      <c r="F1132" s="155"/>
      <c r="G1132" s="156"/>
      <c r="H1132" s="19" t="str">
        <f t="shared" si="631"/>
        <v/>
      </c>
      <c r="I1132" s="157"/>
      <c r="J1132" s="19" t="str">
        <f t="shared" si="632"/>
        <v/>
      </c>
      <c r="K1132" s="33"/>
      <c r="L1132" s="34"/>
      <c r="M1132" s="34"/>
      <c r="N1132" s="19" t="str">
        <f t="shared" si="633"/>
        <v/>
      </c>
      <c r="O1132" s="157"/>
      <c r="P1132" s="19" t="str">
        <f t="shared" si="634"/>
        <v/>
      </c>
      <c r="Q1132" s="19" t="str">
        <f t="shared" si="635"/>
        <v/>
      </c>
      <c r="R1132" s="22"/>
      <c r="S1132" s="33"/>
      <c r="T1132" s="35" t="str">
        <f>IF(E1132="","",Instructions!$B$5)</f>
        <v/>
      </c>
      <c r="U1132" s="75" t="str">
        <f>IF(E1132="","",Instructions!$C$5)</f>
        <v/>
      </c>
      <c r="V1132" s="87" t="str">
        <f t="shared" si="636"/>
        <v/>
      </c>
      <c r="W1132" s="72" t="str">
        <f>IF(E1132="","",VLOOKUP(D1132,Supervisors!$B$9:$F$32,5,FALSE))</f>
        <v/>
      </c>
      <c r="X1132" s="72" t="str">
        <f>IF(E1132="","",VLOOKUP(D1132,Supervisors!$B$9:$G$32,6,FALSE))</f>
        <v/>
      </c>
      <c r="Y1132" s="20" t="str">
        <f t="shared" si="637"/>
        <v/>
      </c>
      <c r="Z1132" s="20" t="str">
        <f t="shared" si="638"/>
        <v/>
      </c>
      <c r="AA1132" s="20" t="str">
        <f t="shared" si="639"/>
        <v/>
      </c>
      <c r="AB1132" s="20" t="str">
        <f t="shared" si="640"/>
        <v/>
      </c>
      <c r="AC1132" s="20" t="str">
        <f t="shared" si="641"/>
        <v/>
      </c>
      <c r="AD1132" s="20" t="str">
        <f t="shared" si="642"/>
        <v/>
      </c>
      <c r="AE1132" s="20" t="str">
        <f>IF(E1132="","",SUM( INDEX( $H$9, 1) : H1132))</f>
        <v/>
      </c>
      <c r="AF1132" s="20" t="str">
        <f t="shared" si="643"/>
        <v/>
      </c>
      <c r="AG1132" s="20" t="str">
        <f>IF(E1132="","",SUM($AF$9:AF1132))</f>
        <v/>
      </c>
      <c r="AH1132" s="43" t="str">
        <f t="shared" si="644"/>
        <v/>
      </c>
      <c r="AI1132" s="20" t="str">
        <f t="shared" si="645"/>
        <v/>
      </c>
      <c r="AJ1132" s="20" t="str">
        <f t="shared" si="646"/>
        <v/>
      </c>
      <c r="AK1132" s="20" t="str">
        <f t="shared" si="647"/>
        <v/>
      </c>
      <c r="AL1132" s="20" t="str">
        <f>IF(E1132="","",SUM( INDEX($I$9, 1) : I1132))</f>
        <v/>
      </c>
      <c r="AM1132" s="20" t="str">
        <f t="shared" si="648"/>
        <v/>
      </c>
      <c r="AN1132" s="20" t="str">
        <f>IF(E1132="","",SUM( INDEX($AM$9, 1) : AM1132))</f>
        <v/>
      </c>
      <c r="AO1132" s="43" t="str">
        <f t="shared" si="649"/>
        <v/>
      </c>
      <c r="AP1132" s="43" t="str">
        <f t="shared" si="650"/>
        <v/>
      </c>
      <c r="AQ1132" s="35" t="str">
        <f t="shared" si="651"/>
        <v/>
      </c>
      <c r="AR1132" s="35" t="str">
        <f t="shared" si="652"/>
        <v/>
      </c>
      <c r="AS1132" s="35" t="str">
        <f t="shared" si="653"/>
        <v/>
      </c>
      <c r="AT1132" s="35" t="str">
        <f t="shared" si="654"/>
        <v/>
      </c>
      <c r="AU1132" s="35" t="str">
        <f t="shared" si="655"/>
        <v/>
      </c>
      <c r="AV1132" s="35" t="str">
        <f t="shared" si="656"/>
        <v/>
      </c>
      <c r="AW1132" s="58" t="str">
        <f t="shared" si="657"/>
        <v/>
      </c>
      <c r="AX1132" s="62" t="str">
        <f t="shared" si="658"/>
        <v/>
      </c>
      <c r="AY1132" s="62" t="str">
        <f t="shared" si="659"/>
        <v/>
      </c>
      <c r="AZ1132" s="62" t="str">
        <f t="shared" si="660"/>
        <v/>
      </c>
      <c r="BA1132" s="62" t="str">
        <f t="shared" si="661"/>
        <v/>
      </c>
      <c r="BB1132" s="62" t="str">
        <f t="shared" si="662"/>
        <v/>
      </c>
      <c r="BC1132" s="62" t="str">
        <f t="shared" si="663"/>
        <v/>
      </c>
      <c r="BD1132" s="69" t="str">
        <f t="shared" si="664"/>
        <v/>
      </c>
      <c r="BE1132" s="69" t="str">
        <f t="shared" si="665"/>
        <v/>
      </c>
      <c r="BF1132" s="69" t="str">
        <f>IF(Z1132=Z1133,"",SUM(AW$9:AW1132)-SUM(BF$9:BF1131))</f>
        <v/>
      </c>
      <c r="BG1132" s="12">
        <f t="shared" si="667"/>
        <v>1124</v>
      </c>
    </row>
    <row r="1133" spans="1:59" ht="20.100000000000001" customHeight="1">
      <c r="A1133" s="13">
        <f t="shared" si="666"/>
        <v>1125</v>
      </c>
      <c r="B1133" s="153"/>
      <c r="C1133" s="33"/>
      <c r="D1133" s="33"/>
      <c r="E1133" s="154"/>
      <c r="F1133" s="155"/>
      <c r="G1133" s="156"/>
      <c r="H1133" s="19" t="str">
        <f t="shared" si="631"/>
        <v/>
      </c>
      <c r="I1133" s="157"/>
      <c r="J1133" s="19" t="str">
        <f t="shared" si="632"/>
        <v/>
      </c>
      <c r="K1133" s="33"/>
      <c r="L1133" s="34"/>
      <c r="M1133" s="34"/>
      <c r="N1133" s="19" t="str">
        <f t="shared" si="633"/>
        <v/>
      </c>
      <c r="O1133" s="157"/>
      <c r="P1133" s="19" t="str">
        <f t="shared" si="634"/>
        <v/>
      </c>
      <c r="Q1133" s="19" t="str">
        <f t="shared" si="635"/>
        <v/>
      </c>
      <c r="R1133" s="22"/>
      <c r="S1133" s="33"/>
      <c r="T1133" s="35" t="str">
        <f>IF(E1133="","",Instructions!$B$5)</f>
        <v/>
      </c>
      <c r="U1133" s="75" t="str">
        <f>IF(E1133="","",Instructions!$C$5)</f>
        <v/>
      </c>
      <c r="V1133" s="87" t="str">
        <f t="shared" si="636"/>
        <v/>
      </c>
      <c r="W1133" s="72" t="str">
        <f>IF(E1133="","",VLOOKUP(D1133,Supervisors!$B$9:$F$32,5,FALSE))</f>
        <v/>
      </c>
      <c r="X1133" s="72" t="str">
        <f>IF(E1133="","",VLOOKUP(D1133,Supervisors!$B$9:$G$32,6,FALSE))</f>
        <v/>
      </c>
      <c r="Y1133" s="20" t="str">
        <f t="shared" si="637"/>
        <v/>
      </c>
      <c r="Z1133" s="20" t="str">
        <f t="shared" si="638"/>
        <v/>
      </c>
      <c r="AA1133" s="20" t="str">
        <f t="shared" si="639"/>
        <v/>
      </c>
      <c r="AB1133" s="20" t="str">
        <f t="shared" si="640"/>
        <v/>
      </c>
      <c r="AC1133" s="20" t="str">
        <f t="shared" si="641"/>
        <v/>
      </c>
      <c r="AD1133" s="20" t="str">
        <f t="shared" si="642"/>
        <v/>
      </c>
      <c r="AE1133" s="20" t="str">
        <f>IF(E1133="","",SUM( INDEX( $H$9, 1) : H1133))</f>
        <v/>
      </c>
      <c r="AF1133" s="20" t="str">
        <f t="shared" si="643"/>
        <v/>
      </c>
      <c r="AG1133" s="20" t="str">
        <f>IF(E1133="","",SUM($AF$9:AF1133))</f>
        <v/>
      </c>
      <c r="AH1133" s="43" t="str">
        <f t="shared" si="644"/>
        <v/>
      </c>
      <c r="AI1133" s="20" t="str">
        <f t="shared" si="645"/>
        <v/>
      </c>
      <c r="AJ1133" s="20" t="str">
        <f t="shared" si="646"/>
        <v/>
      </c>
      <c r="AK1133" s="20" t="str">
        <f t="shared" si="647"/>
        <v/>
      </c>
      <c r="AL1133" s="20" t="str">
        <f>IF(E1133="","",SUM( INDEX($I$9, 1) : I1133))</f>
        <v/>
      </c>
      <c r="AM1133" s="20" t="str">
        <f t="shared" si="648"/>
        <v/>
      </c>
      <c r="AN1133" s="20" t="str">
        <f>IF(E1133="","",SUM( INDEX($AM$9, 1) : AM1133))</f>
        <v/>
      </c>
      <c r="AO1133" s="43" t="str">
        <f t="shared" si="649"/>
        <v/>
      </c>
      <c r="AP1133" s="43" t="str">
        <f t="shared" si="650"/>
        <v/>
      </c>
      <c r="AQ1133" s="35" t="str">
        <f t="shared" si="651"/>
        <v/>
      </c>
      <c r="AR1133" s="35" t="str">
        <f t="shared" si="652"/>
        <v/>
      </c>
      <c r="AS1133" s="35" t="str">
        <f t="shared" si="653"/>
        <v/>
      </c>
      <c r="AT1133" s="35" t="str">
        <f t="shared" si="654"/>
        <v/>
      </c>
      <c r="AU1133" s="35" t="str">
        <f t="shared" si="655"/>
        <v/>
      </c>
      <c r="AV1133" s="35" t="str">
        <f t="shared" si="656"/>
        <v/>
      </c>
      <c r="AW1133" s="58" t="str">
        <f t="shared" si="657"/>
        <v/>
      </c>
      <c r="AX1133" s="62" t="str">
        <f t="shared" si="658"/>
        <v/>
      </c>
      <c r="AY1133" s="62" t="str">
        <f t="shared" si="659"/>
        <v/>
      </c>
      <c r="AZ1133" s="62" t="str">
        <f t="shared" si="660"/>
        <v/>
      </c>
      <c r="BA1133" s="62" t="str">
        <f t="shared" si="661"/>
        <v/>
      </c>
      <c r="BB1133" s="62" t="str">
        <f t="shared" si="662"/>
        <v/>
      </c>
      <c r="BC1133" s="62" t="str">
        <f t="shared" si="663"/>
        <v/>
      </c>
      <c r="BD1133" s="69" t="str">
        <f t="shared" si="664"/>
        <v/>
      </c>
      <c r="BE1133" s="69" t="str">
        <f t="shared" si="665"/>
        <v/>
      </c>
      <c r="BF1133" s="69" t="str">
        <f>IF(Z1133=Z1134,"",SUM(AW$9:AW1133)-SUM(BF$9:BF1132))</f>
        <v/>
      </c>
      <c r="BG1133" s="12">
        <f t="shared" si="667"/>
        <v>1125</v>
      </c>
    </row>
    <row r="1134" spans="1:59" ht="20.100000000000001" customHeight="1">
      <c r="A1134" s="13">
        <f t="shared" si="666"/>
        <v>1126</v>
      </c>
      <c r="B1134" s="153"/>
      <c r="C1134" s="33"/>
      <c r="D1134" s="33"/>
      <c r="E1134" s="154"/>
      <c r="F1134" s="155"/>
      <c r="G1134" s="156"/>
      <c r="H1134" s="19" t="str">
        <f t="shared" si="631"/>
        <v/>
      </c>
      <c r="I1134" s="157"/>
      <c r="J1134" s="19" t="str">
        <f t="shared" si="632"/>
        <v/>
      </c>
      <c r="K1134" s="33"/>
      <c r="L1134" s="34"/>
      <c r="M1134" s="34"/>
      <c r="N1134" s="19" t="str">
        <f t="shared" si="633"/>
        <v/>
      </c>
      <c r="O1134" s="157"/>
      <c r="P1134" s="19" t="str">
        <f t="shared" si="634"/>
        <v/>
      </c>
      <c r="Q1134" s="19" t="str">
        <f t="shared" si="635"/>
        <v/>
      </c>
      <c r="R1134" s="22"/>
      <c r="S1134" s="33"/>
      <c r="T1134" s="35" t="str">
        <f>IF(E1134="","",Instructions!$B$5)</f>
        <v/>
      </c>
      <c r="U1134" s="75" t="str">
        <f>IF(E1134="","",Instructions!$C$5)</f>
        <v/>
      </c>
      <c r="V1134" s="87" t="str">
        <f t="shared" si="636"/>
        <v/>
      </c>
      <c r="W1134" s="72" t="str">
        <f>IF(E1134="","",VLOOKUP(D1134,Supervisors!$B$9:$F$32,5,FALSE))</f>
        <v/>
      </c>
      <c r="X1134" s="72" t="str">
        <f>IF(E1134="","",VLOOKUP(D1134,Supervisors!$B$9:$G$32,6,FALSE))</f>
        <v/>
      </c>
      <c r="Y1134" s="20" t="str">
        <f t="shared" si="637"/>
        <v/>
      </c>
      <c r="Z1134" s="20" t="str">
        <f t="shared" si="638"/>
        <v/>
      </c>
      <c r="AA1134" s="20" t="str">
        <f t="shared" si="639"/>
        <v/>
      </c>
      <c r="AB1134" s="20" t="str">
        <f t="shared" si="640"/>
        <v/>
      </c>
      <c r="AC1134" s="20" t="str">
        <f t="shared" si="641"/>
        <v/>
      </c>
      <c r="AD1134" s="20" t="str">
        <f t="shared" si="642"/>
        <v/>
      </c>
      <c r="AE1134" s="20" t="str">
        <f>IF(E1134="","",SUM( INDEX( $H$9, 1) : H1134))</f>
        <v/>
      </c>
      <c r="AF1134" s="20" t="str">
        <f t="shared" si="643"/>
        <v/>
      </c>
      <c r="AG1134" s="20" t="str">
        <f>IF(E1134="","",SUM($AF$9:AF1134))</f>
        <v/>
      </c>
      <c r="AH1134" s="43" t="str">
        <f t="shared" si="644"/>
        <v/>
      </c>
      <c r="AI1134" s="20" t="str">
        <f t="shared" si="645"/>
        <v/>
      </c>
      <c r="AJ1134" s="20" t="str">
        <f t="shared" si="646"/>
        <v/>
      </c>
      <c r="AK1134" s="20" t="str">
        <f t="shared" si="647"/>
        <v/>
      </c>
      <c r="AL1134" s="20" t="str">
        <f>IF(E1134="","",SUM( INDEX($I$9, 1) : I1134))</f>
        <v/>
      </c>
      <c r="AM1134" s="20" t="str">
        <f t="shared" si="648"/>
        <v/>
      </c>
      <c r="AN1134" s="20" t="str">
        <f>IF(E1134="","",SUM( INDEX($AM$9, 1) : AM1134))</f>
        <v/>
      </c>
      <c r="AO1134" s="43" t="str">
        <f t="shared" si="649"/>
        <v/>
      </c>
      <c r="AP1134" s="43" t="str">
        <f t="shared" si="650"/>
        <v/>
      </c>
      <c r="AQ1134" s="35" t="str">
        <f t="shared" si="651"/>
        <v/>
      </c>
      <c r="AR1134" s="35" t="str">
        <f t="shared" si="652"/>
        <v/>
      </c>
      <c r="AS1134" s="35" t="str">
        <f t="shared" si="653"/>
        <v/>
      </c>
      <c r="AT1134" s="35" t="str">
        <f t="shared" si="654"/>
        <v/>
      </c>
      <c r="AU1134" s="35" t="str">
        <f t="shared" si="655"/>
        <v/>
      </c>
      <c r="AV1134" s="35" t="str">
        <f t="shared" si="656"/>
        <v/>
      </c>
      <c r="AW1134" s="58" t="str">
        <f t="shared" si="657"/>
        <v/>
      </c>
      <c r="AX1134" s="62" t="str">
        <f t="shared" si="658"/>
        <v/>
      </c>
      <c r="AY1134" s="62" t="str">
        <f t="shared" si="659"/>
        <v/>
      </c>
      <c r="AZ1134" s="62" t="str">
        <f t="shared" si="660"/>
        <v/>
      </c>
      <c r="BA1134" s="62" t="str">
        <f t="shared" si="661"/>
        <v/>
      </c>
      <c r="BB1134" s="62" t="str">
        <f t="shared" si="662"/>
        <v/>
      </c>
      <c r="BC1134" s="62" t="str">
        <f t="shared" si="663"/>
        <v/>
      </c>
      <c r="BD1134" s="69" t="str">
        <f t="shared" si="664"/>
        <v/>
      </c>
      <c r="BE1134" s="69" t="str">
        <f t="shared" si="665"/>
        <v/>
      </c>
      <c r="BF1134" s="69" t="str">
        <f>IF(Z1134=Z1135,"",SUM(AW$9:AW1134)-SUM(BF$9:BF1133))</f>
        <v/>
      </c>
      <c r="BG1134" s="12">
        <f t="shared" si="667"/>
        <v>1126</v>
      </c>
    </row>
    <row r="1135" spans="1:59" ht="20.100000000000001" customHeight="1">
      <c r="A1135" s="13">
        <f t="shared" si="666"/>
        <v>1127</v>
      </c>
      <c r="B1135" s="153"/>
      <c r="C1135" s="33"/>
      <c r="D1135" s="33"/>
      <c r="E1135" s="154"/>
      <c r="F1135" s="155"/>
      <c r="G1135" s="156"/>
      <c r="H1135" s="19" t="str">
        <f t="shared" si="631"/>
        <v/>
      </c>
      <c r="I1135" s="157"/>
      <c r="J1135" s="19" t="str">
        <f t="shared" si="632"/>
        <v/>
      </c>
      <c r="K1135" s="33"/>
      <c r="L1135" s="34"/>
      <c r="M1135" s="34"/>
      <c r="N1135" s="19" t="str">
        <f t="shared" si="633"/>
        <v/>
      </c>
      <c r="O1135" s="157"/>
      <c r="P1135" s="19" t="str">
        <f t="shared" si="634"/>
        <v/>
      </c>
      <c r="Q1135" s="19" t="str">
        <f t="shared" si="635"/>
        <v/>
      </c>
      <c r="R1135" s="22"/>
      <c r="S1135" s="33"/>
      <c r="T1135" s="35" t="str">
        <f>IF(E1135="","",Instructions!$B$5)</f>
        <v/>
      </c>
      <c r="U1135" s="75" t="str">
        <f>IF(E1135="","",Instructions!$C$5)</f>
        <v/>
      </c>
      <c r="V1135" s="87" t="str">
        <f t="shared" si="636"/>
        <v/>
      </c>
      <c r="W1135" s="72" t="str">
        <f>IF(E1135="","",VLOOKUP(D1135,Supervisors!$B$9:$F$32,5,FALSE))</f>
        <v/>
      </c>
      <c r="X1135" s="72" t="str">
        <f>IF(E1135="","",VLOOKUP(D1135,Supervisors!$B$9:$G$32,6,FALSE))</f>
        <v/>
      </c>
      <c r="Y1135" s="20" t="str">
        <f t="shared" si="637"/>
        <v/>
      </c>
      <c r="Z1135" s="20" t="str">
        <f t="shared" si="638"/>
        <v/>
      </c>
      <c r="AA1135" s="20" t="str">
        <f t="shared" si="639"/>
        <v/>
      </c>
      <c r="AB1135" s="20" t="str">
        <f t="shared" si="640"/>
        <v/>
      </c>
      <c r="AC1135" s="20" t="str">
        <f t="shared" si="641"/>
        <v/>
      </c>
      <c r="AD1135" s="20" t="str">
        <f t="shared" si="642"/>
        <v/>
      </c>
      <c r="AE1135" s="20" t="str">
        <f>IF(E1135="","",SUM( INDEX( $H$9, 1) : H1135))</f>
        <v/>
      </c>
      <c r="AF1135" s="20" t="str">
        <f t="shared" si="643"/>
        <v/>
      </c>
      <c r="AG1135" s="20" t="str">
        <f>IF(E1135="","",SUM($AF$9:AF1135))</f>
        <v/>
      </c>
      <c r="AH1135" s="43" t="str">
        <f t="shared" si="644"/>
        <v/>
      </c>
      <c r="AI1135" s="20" t="str">
        <f t="shared" si="645"/>
        <v/>
      </c>
      <c r="AJ1135" s="20" t="str">
        <f t="shared" si="646"/>
        <v/>
      </c>
      <c r="AK1135" s="20" t="str">
        <f t="shared" si="647"/>
        <v/>
      </c>
      <c r="AL1135" s="20" t="str">
        <f>IF(E1135="","",SUM( INDEX($I$9, 1) : I1135))</f>
        <v/>
      </c>
      <c r="AM1135" s="20" t="str">
        <f t="shared" si="648"/>
        <v/>
      </c>
      <c r="AN1135" s="20" t="str">
        <f>IF(E1135="","",SUM( INDEX($AM$9, 1) : AM1135))</f>
        <v/>
      </c>
      <c r="AO1135" s="43" t="str">
        <f t="shared" si="649"/>
        <v/>
      </c>
      <c r="AP1135" s="43" t="str">
        <f t="shared" si="650"/>
        <v/>
      </c>
      <c r="AQ1135" s="35" t="str">
        <f t="shared" si="651"/>
        <v/>
      </c>
      <c r="AR1135" s="35" t="str">
        <f t="shared" si="652"/>
        <v/>
      </c>
      <c r="AS1135" s="35" t="str">
        <f t="shared" si="653"/>
        <v/>
      </c>
      <c r="AT1135" s="35" t="str">
        <f t="shared" si="654"/>
        <v/>
      </c>
      <c r="AU1135" s="35" t="str">
        <f t="shared" si="655"/>
        <v/>
      </c>
      <c r="AV1135" s="35" t="str">
        <f t="shared" si="656"/>
        <v/>
      </c>
      <c r="AW1135" s="58" t="str">
        <f t="shared" si="657"/>
        <v/>
      </c>
      <c r="AX1135" s="62" t="str">
        <f t="shared" si="658"/>
        <v/>
      </c>
      <c r="AY1135" s="62" t="str">
        <f t="shared" si="659"/>
        <v/>
      </c>
      <c r="AZ1135" s="62" t="str">
        <f t="shared" si="660"/>
        <v/>
      </c>
      <c r="BA1135" s="62" t="str">
        <f t="shared" si="661"/>
        <v/>
      </c>
      <c r="BB1135" s="62" t="str">
        <f t="shared" si="662"/>
        <v/>
      </c>
      <c r="BC1135" s="62" t="str">
        <f t="shared" si="663"/>
        <v/>
      </c>
      <c r="BD1135" s="69" t="str">
        <f t="shared" si="664"/>
        <v/>
      </c>
      <c r="BE1135" s="69" t="str">
        <f t="shared" si="665"/>
        <v/>
      </c>
      <c r="BF1135" s="69" t="str">
        <f>IF(Z1135=Z1136,"",SUM(AW$9:AW1135)-SUM(BF$9:BF1134))</f>
        <v/>
      </c>
      <c r="BG1135" s="12">
        <f t="shared" si="667"/>
        <v>1127</v>
      </c>
    </row>
    <row r="1136" spans="1:59" ht="20.100000000000001" customHeight="1">
      <c r="A1136" s="13">
        <f t="shared" si="666"/>
        <v>1128</v>
      </c>
      <c r="B1136" s="153"/>
      <c r="C1136" s="33"/>
      <c r="D1136" s="33"/>
      <c r="E1136" s="154"/>
      <c r="F1136" s="155"/>
      <c r="G1136" s="156"/>
      <c r="H1136" s="19" t="str">
        <f t="shared" si="631"/>
        <v/>
      </c>
      <c r="I1136" s="157"/>
      <c r="J1136" s="19" t="str">
        <f t="shared" si="632"/>
        <v/>
      </c>
      <c r="K1136" s="33"/>
      <c r="L1136" s="34"/>
      <c r="M1136" s="34"/>
      <c r="N1136" s="19" t="str">
        <f t="shared" si="633"/>
        <v/>
      </c>
      <c r="O1136" s="157"/>
      <c r="P1136" s="19" t="str">
        <f t="shared" si="634"/>
        <v/>
      </c>
      <c r="Q1136" s="19" t="str">
        <f t="shared" si="635"/>
        <v/>
      </c>
      <c r="R1136" s="22"/>
      <c r="S1136" s="33"/>
      <c r="T1136" s="35" t="str">
        <f>IF(E1136="","",Instructions!$B$5)</f>
        <v/>
      </c>
      <c r="U1136" s="75" t="str">
        <f>IF(E1136="","",Instructions!$C$5)</f>
        <v/>
      </c>
      <c r="V1136" s="87" t="str">
        <f t="shared" si="636"/>
        <v/>
      </c>
      <c r="W1136" s="72" t="str">
        <f>IF(E1136="","",VLOOKUP(D1136,Supervisors!$B$9:$F$32,5,FALSE))</f>
        <v/>
      </c>
      <c r="X1136" s="72" t="str">
        <f>IF(E1136="","",VLOOKUP(D1136,Supervisors!$B$9:$G$32,6,FALSE))</f>
        <v/>
      </c>
      <c r="Y1136" s="20" t="str">
        <f t="shared" si="637"/>
        <v/>
      </c>
      <c r="Z1136" s="20" t="str">
        <f t="shared" si="638"/>
        <v/>
      </c>
      <c r="AA1136" s="20" t="str">
        <f t="shared" si="639"/>
        <v/>
      </c>
      <c r="AB1136" s="20" t="str">
        <f t="shared" si="640"/>
        <v/>
      </c>
      <c r="AC1136" s="20" t="str">
        <f t="shared" si="641"/>
        <v/>
      </c>
      <c r="AD1136" s="20" t="str">
        <f t="shared" si="642"/>
        <v/>
      </c>
      <c r="AE1136" s="20" t="str">
        <f>IF(E1136="","",SUM( INDEX( $H$9, 1) : H1136))</f>
        <v/>
      </c>
      <c r="AF1136" s="20" t="str">
        <f t="shared" si="643"/>
        <v/>
      </c>
      <c r="AG1136" s="20" t="str">
        <f>IF(E1136="","",SUM($AF$9:AF1136))</f>
        <v/>
      </c>
      <c r="AH1136" s="43" t="str">
        <f t="shared" si="644"/>
        <v/>
      </c>
      <c r="AI1136" s="20" t="str">
        <f t="shared" si="645"/>
        <v/>
      </c>
      <c r="AJ1136" s="20" t="str">
        <f t="shared" si="646"/>
        <v/>
      </c>
      <c r="AK1136" s="20" t="str">
        <f t="shared" si="647"/>
        <v/>
      </c>
      <c r="AL1136" s="20" t="str">
        <f>IF(E1136="","",SUM( INDEX($I$9, 1) : I1136))</f>
        <v/>
      </c>
      <c r="AM1136" s="20" t="str">
        <f t="shared" si="648"/>
        <v/>
      </c>
      <c r="AN1136" s="20" t="str">
        <f>IF(E1136="","",SUM( INDEX($AM$9, 1) : AM1136))</f>
        <v/>
      </c>
      <c r="AO1136" s="43" t="str">
        <f t="shared" si="649"/>
        <v/>
      </c>
      <c r="AP1136" s="43" t="str">
        <f t="shared" si="650"/>
        <v/>
      </c>
      <c r="AQ1136" s="35" t="str">
        <f t="shared" si="651"/>
        <v/>
      </c>
      <c r="AR1136" s="35" t="str">
        <f t="shared" si="652"/>
        <v/>
      </c>
      <c r="AS1136" s="35" t="str">
        <f t="shared" si="653"/>
        <v/>
      </c>
      <c r="AT1136" s="35" t="str">
        <f t="shared" si="654"/>
        <v/>
      </c>
      <c r="AU1136" s="35" t="str">
        <f t="shared" si="655"/>
        <v/>
      </c>
      <c r="AV1136" s="35" t="str">
        <f t="shared" si="656"/>
        <v/>
      </c>
      <c r="AW1136" s="58" t="str">
        <f t="shared" si="657"/>
        <v/>
      </c>
      <c r="AX1136" s="62" t="str">
        <f t="shared" si="658"/>
        <v/>
      </c>
      <c r="AY1136" s="62" t="str">
        <f t="shared" si="659"/>
        <v/>
      </c>
      <c r="AZ1136" s="62" t="str">
        <f t="shared" si="660"/>
        <v/>
      </c>
      <c r="BA1136" s="62" t="str">
        <f t="shared" si="661"/>
        <v/>
      </c>
      <c r="BB1136" s="62" t="str">
        <f t="shared" si="662"/>
        <v/>
      </c>
      <c r="BC1136" s="62" t="str">
        <f t="shared" si="663"/>
        <v/>
      </c>
      <c r="BD1136" s="69" t="str">
        <f t="shared" si="664"/>
        <v/>
      </c>
      <c r="BE1136" s="69" t="str">
        <f t="shared" si="665"/>
        <v/>
      </c>
      <c r="BF1136" s="69" t="str">
        <f>IF(Z1136=Z1137,"",SUM(AW$9:AW1136)-SUM(BF$9:BF1135))</f>
        <v/>
      </c>
      <c r="BG1136" s="12">
        <f t="shared" si="667"/>
        <v>1128</v>
      </c>
    </row>
    <row r="1137" spans="1:59" ht="20.100000000000001" customHeight="1">
      <c r="A1137" s="13">
        <f t="shared" si="666"/>
        <v>1129</v>
      </c>
      <c r="B1137" s="153"/>
      <c r="C1137" s="33"/>
      <c r="D1137" s="33"/>
      <c r="E1137" s="154"/>
      <c r="F1137" s="155"/>
      <c r="G1137" s="156"/>
      <c r="H1137" s="19" t="str">
        <f t="shared" si="631"/>
        <v/>
      </c>
      <c r="I1137" s="157"/>
      <c r="J1137" s="19" t="str">
        <f t="shared" si="632"/>
        <v/>
      </c>
      <c r="K1137" s="33"/>
      <c r="L1137" s="34"/>
      <c r="M1137" s="34"/>
      <c r="N1137" s="19" t="str">
        <f t="shared" si="633"/>
        <v/>
      </c>
      <c r="O1137" s="157"/>
      <c r="P1137" s="19" t="str">
        <f t="shared" si="634"/>
        <v/>
      </c>
      <c r="Q1137" s="19" t="str">
        <f t="shared" si="635"/>
        <v/>
      </c>
      <c r="R1137" s="22"/>
      <c r="S1137" s="33"/>
      <c r="T1137" s="35" t="str">
        <f>IF(E1137="","",Instructions!$B$5)</f>
        <v/>
      </c>
      <c r="U1137" s="75" t="str">
        <f>IF(E1137="","",Instructions!$C$5)</f>
        <v/>
      </c>
      <c r="V1137" s="87" t="str">
        <f t="shared" si="636"/>
        <v/>
      </c>
      <c r="W1137" s="72" t="str">
        <f>IF(E1137="","",VLOOKUP(D1137,Supervisors!$B$9:$F$32,5,FALSE))</f>
        <v/>
      </c>
      <c r="X1137" s="72" t="str">
        <f>IF(E1137="","",VLOOKUP(D1137,Supervisors!$B$9:$G$32,6,FALSE))</f>
        <v/>
      </c>
      <c r="Y1137" s="20" t="str">
        <f t="shared" si="637"/>
        <v/>
      </c>
      <c r="Z1137" s="20" t="str">
        <f t="shared" si="638"/>
        <v/>
      </c>
      <c r="AA1137" s="20" t="str">
        <f t="shared" si="639"/>
        <v/>
      </c>
      <c r="AB1137" s="20" t="str">
        <f t="shared" si="640"/>
        <v/>
      </c>
      <c r="AC1137" s="20" t="str">
        <f t="shared" si="641"/>
        <v/>
      </c>
      <c r="AD1137" s="20" t="str">
        <f t="shared" si="642"/>
        <v/>
      </c>
      <c r="AE1137" s="20" t="str">
        <f>IF(E1137="","",SUM( INDEX( $H$9, 1) : H1137))</f>
        <v/>
      </c>
      <c r="AF1137" s="20" t="str">
        <f t="shared" si="643"/>
        <v/>
      </c>
      <c r="AG1137" s="20" t="str">
        <f>IF(E1137="","",SUM($AF$9:AF1137))</f>
        <v/>
      </c>
      <c r="AH1137" s="43" t="str">
        <f t="shared" si="644"/>
        <v/>
      </c>
      <c r="AI1137" s="20" t="str">
        <f t="shared" si="645"/>
        <v/>
      </c>
      <c r="AJ1137" s="20" t="str">
        <f t="shared" si="646"/>
        <v/>
      </c>
      <c r="AK1137" s="20" t="str">
        <f t="shared" si="647"/>
        <v/>
      </c>
      <c r="AL1137" s="20" t="str">
        <f>IF(E1137="","",SUM( INDEX($I$9, 1) : I1137))</f>
        <v/>
      </c>
      <c r="AM1137" s="20" t="str">
        <f t="shared" si="648"/>
        <v/>
      </c>
      <c r="AN1137" s="20" t="str">
        <f>IF(E1137="","",SUM( INDEX($AM$9, 1) : AM1137))</f>
        <v/>
      </c>
      <c r="AO1137" s="43" t="str">
        <f t="shared" si="649"/>
        <v/>
      </c>
      <c r="AP1137" s="43" t="str">
        <f t="shared" si="650"/>
        <v/>
      </c>
      <c r="AQ1137" s="35" t="str">
        <f t="shared" si="651"/>
        <v/>
      </c>
      <c r="AR1137" s="35" t="str">
        <f t="shared" si="652"/>
        <v/>
      </c>
      <c r="AS1137" s="35" t="str">
        <f t="shared" si="653"/>
        <v/>
      </c>
      <c r="AT1137" s="35" t="str">
        <f t="shared" si="654"/>
        <v/>
      </c>
      <c r="AU1137" s="35" t="str">
        <f t="shared" si="655"/>
        <v/>
      </c>
      <c r="AV1137" s="35" t="str">
        <f t="shared" si="656"/>
        <v/>
      </c>
      <c r="AW1137" s="58" t="str">
        <f t="shared" si="657"/>
        <v/>
      </c>
      <c r="AX1137" s="62" t="str">
        <f t="shared" si="658"/>
        <v/>
      </c>
      <c r="AY1137" s="62" t="str">
        <f t="shared" si="659"/>
        <v/>
      </c>
      <c r="AZ1137" s="62" t="str">
        <f t="shared" si="660"/>
        <v/>
      </c>
      <c r="BA1137" s="62" t="str">
        <f t="shared" si="661"/>
        <v/>
      </c>
      <c r="BB1137" s="62" t="str">
        <f t="shared" si="662"/>
        <v/>
      </c>
      <c r="BC1137" s="62" t="str">
        <f t="shared" si="663"/>
        <v/>
      </c>
      <c r="BD1137" s="69" t="str">
        <f t="shared" si="664"/>
        <v/>
      </c>
      <c r="BE1137" s="69" t="str">
        <f t="shared" si="665"/>
        <v/>
      </c>
      <c r="BF1137" s="69" t="str">
        <f>IF(Z1137=Z1138,"",SUM(AW$9:AW1137)-SUM(BF$9:BF1136))</f>
        <v/>
      </c>
      <c r="BG1137" s="12">
        <f t="shared" si="667"/>
        <v>1129</v>
      </c>
    </row>
    <row r="1138" spans="1:59" ht="20.100000000000001" customHeight="1">
      <c r="A1138" s="13">
        <f t="shared" si="666"/>
        <v>1130</v>
      </c>
      <c r="B1138" s="153"/>
      <c r="C1138" s="33"/>
      <c r="D1138" s="33"/>
      <c r="E1138" s="154"/>
      <c r="F1138" s="155"/>
      <c r="G1138" s="156"/>
      <c r="H1138" s="19" t="str">
        <f t="shared" si="631"/>
        <v/>
      </c>
      <c r="I1138" s="157"/>
      <c r="J1138" s="19" t="str">
        <f t="shared" si="632"/>
        <v/>
      </c>
      <c r="K1138" s="33"/>
      <c r="L1138" s="34"/>
      <c r="M1138" s="34"/>
      <c r="N1138" s="19" t="str">
        <f t="shared" si="633"/>
        <v/>
      </c>
      <c r="O1138" s="157"/>
      <c r="P1138" s="19" t="str">
        <f t="shared" si="634"/>
        <v/>
      </c>
      <c r="Q1138" s="19" t="str">
        <f t="shared" si="635"/>
        <v/>
      </c>
      <c r="R1138" s="22"/>
      <c r="S1138" s="33"/>
      <c r="T1138" s="35" t="str">
        <f>IF(E1138="","",Instructions!$B$5)</f>
        <v/>
      </c>
      <c r="U1138" s="75" t="str">
        <f>IF(E1138="","",Instructions!$C$5)</f>
        <v/>
      </c>
      <c r="V1138" s="87" t="str">
        <f t="shared" si="636"/>
        <v/>
      </c>
      <c r="W1138" s="72" t="str">
        <f>IF(E1138="","",VLOOKUP(D1138,Supervisors!$B$9:$F$32,5,FALSE))</f>
        <v/>
      </c>
      <c r="X1138" s="72" t="str">
        <f>IF(E1138="","",VLOOKUP(D1138,Supervisors!$B$9:$G$32,6,FALSE))</f>
        <v/>
      </c>
      <c r="Y1138" s="20" t="str">
        <f t="shared" si="637"/>
        <v/>
      </c>
      <c r="Z1138" s="20" t="str">
        <f t="shared" si="638"/>
        <v/>
      </c>
      <c r="AA1138" s="20" t="str">
        <f t="shared" si="639"/>
        <v/>
      </c>
      <c r="AB1138" s="20" t="str">
        <f t="shared" si="640"/>
        <v/>
      </c>
      <c r="AC1138" s="20" t="str">
        <f t="shared" si="641"/>
        <v/>
      </c>
      <c r="AD1138" s="20" t="str">
        <f t="shared" si="642"/>
        <v/>
      </c>
      <c r="AE1138" s="20" t="str">
        <f>IF(E1138="","",SUM( INDEX( $H$9, 1) : H1138))</f>
        <v/>
      </c>
      <c r="AF1138" s="20" t="str">
        <f t="shared" si="643"/>
        <v/>
      </c>
      <c r="AG1138" s="20" t="str">
        <f>IF(E1138="","",SUM($AF$9:AF1138))</f>
        <v/>
      </c>
      <c r="AH1138" s="43" t="str">
        <f t="shared" si="644"/>
        <v/>
      </c>
      <c r="AI1138" s="20" t="str">
        <f t="shared" si="645"/>
        <v/>
      </c>
      <c r="AJ1138" s="20" t="str">
        <f t="shared" si="646"/>
        <v/>
      </c>
      <c r="AK1138" s="20" t="str">
        <f t="shared" si="647"/>
        <v/>
      </c>
      <c r="AL1138" s="20" t="str">
        <f>IF(E1138="","",SUM( INDEX($I$9, 1) : I1138))</f>
        <v/>
      </c>
      <c r="AM1138" s="20" t="str">
        <f t="shared" si="648"/>
        <v/>
      </c>
      <c r="AN1138" s="20" t="str">
        <f>IF(E1138="","",SUM( INDEX($AM$9, 1) : AM1138))</f>
        <v/>
      </c>
      <c r="AO1138" s="43" t="str">
        <f t="shared" si="649"/>
        <v/>
      </c>
      <c r="AP1138" s="43" t="str">
        <f t="shared" si="650"/>
        <v/>
      </c>
      <c r="AQ1138" s="35" t="str">
        <f t="shared" si="651"/>
        <v/>
      </c>
      <c r="AR1138" s="35" t="str">
        <f t="shared" si="652"/>
        <v/>
      </c>
      <c r="AS1138" s="35" t="str">
        <f t="shared" si="653"/>
        <v/>
      </c>
      <c r="AT1138" s="35" t="str">
        <f t="shared" si="654"/>
        <v/>
      </c>
      <c r="AU1138" s="35" t="str">
        <f t="shared" si="655"/>
        <v/>
      </c>
      <c r="AV1138" s="35" t="str">
        <f t="shared" si="656"/>
        <v/>
      </c>
      <c r="AW1138" s="58" t="str">
        <f t="shared" si="657"/>
        <v/>
      </c>
      <c r="AX1138" s="62" t="str">
        <f t="shared" si="658"/>
        <v/>
      </c>
      <c r="AY1138" s="62" t="str">
        <f t="shared" si="659"/>
        <v/>
      </c>
      <c r="AZ1138" s="62" t="str">
        <f t="shared" si="660"/>
        <v/>
      </c>
      <c r="BA1138" s="62" t="str">
        <f t="shared" si="661"/>
        <v/>
      </c>
      <c r="BB1138" s="62" t="str">
        <f t="shared" si="662"/>
        <v/>
      </c>
      <c r="BC1138" s="62" t="str">
        <f t="shared" si="663"/>
        <v/>
      </c>
      <c r="BD1138" s="69" t="str">
        <f t="shared" si="664"/>
        <v/>
      </c>
      <c r="BE1138" s="69" t="str">
        <f t="shared" si="665"/>
        <v/>
      </c>
      <c r="BF1138" s="69" t="str">
        <f>IF(Z1138=Z1139,"",SUM(AW$9:AW1138)-SUM(BF$9:BF1137))</f>
        <v/>
      </c>
      <c r="BG1138" s="12">
        <f t="shared" si="667"/>
        <v>1130</v>
      </c>
    </row>
    <row r="1139" spans="1:59" ht="20.100000000000001" customHeight="1">
      <c r="A1139" s="13">
        <f t="shared" si="666"/>
        <v>1131</v>
      </c>
      <c r="B1139" s="153"/>
      <c r="C1139" s="33"/>
      <c r="D1139" s="33"/>
      <c r="E1139" s="154"/>
      <c r="F1139" s="155"/>
      <c r="G1139" s="156"/>
      <c r="H1139" s="19" t="str">
        <f t="shared" si="631"/>
        <v/>
      </c>
      <c r="I1139" s="157"/>
      <c r="J1139" s="19" t="str">
        <f t="shared" si="632"/>
        <v/>
      </c>
      <c r="K1139" s="33"/>
      <c r="L1139" s="34"/>
      <c r="M1139" s="34"/>
      <c r="N1139" s="19" t="str">
        <f t="shared" si="633"/>
        <v/>
      </c>
      <c r="O1139" s="157"/>
      <c r="P1139" s="19" t="str">
        <f t="shared" si="634"/>
        <v/>
      </c>
      <c r="Q1139" s="19" t="str">
        <f t="shared" si="635"/>
        <v/>
      </c>
      <c r="R1139" s="22"/>
      <c r="S1139" s="33"/>
      <c r="T1139" s="35" t="str">
        <f>IF(E1139="","",Instructions!$B$5)</f>
        <v/>
      </c>
      <c r="U1139" s="75" t="str">
        <f>IF(E1139="","",Instructions!$C$5)</f>
        <v/>
      </c>
      <c r="V1139" s="87" t="str">
        <f t="shared" si="636"/>
        <v/>
      </c>
      <c r="W1139" s="72" t="str">
        <f>IF(E1139="","",VLOOKUP(D1139,Supervisors!$B$9:$F$32,5,FALSE))</f>
        <v/>
      </c>
      <c r="X1139" s="72" t="str">
        <f>IF(E1139="","",VLOOKUP(D1139,Supervisors!$B$9:$G$32,6,FALSE))</f>
        <v/>
      </c>
      <c r="Y1139" s="20" t="str">
        <f t="shared" si="637"/>
        <v/>
      </c>
      <c r="Z1139" s="20" t="str">
        <f t="shared" si="638"/>
        <v/>
      </c>
      <c r="AA1139" s="20" t="str">
        <f t="shared" si="639"/>
        <v/>
      </c>
      <c r="AB1139" s="20" t="str">
        <f t="shared" si="640"/>
        <v/>
      </c>
      <c r="AC1139" s="20" t="str">
        <f t="shared" si="641"/>
        <v/>
      </c>
      <c r="AD1139" s="20" t="str">
        <f t="shared" si="642"/>
        <v/>
      </c>
      <c r="AE1139" s="20" t="str">
        <f>IF(E1139="","",SUM( INDEX( $H$9, 1) : H1139))</f>
        <v/>
      </c>
      <c r="AF1139" s="20" t="str">
        <f t="shared" si="643"/>
        <v/>
      </c>
      <c r="AG1139" s="20" t="str">
        <f>IF(E1139="","",SUM($AF$9:AF1139))</f>
        <v/>
      </c>
      <c r="AH1139" s="43" t="str">
        <f t="shared" si="644"/>
        <v/>
      </c>
      <c r="AI1139" s="20" t="str">
        <f t="shared" si="645"/>
        <v/>
      </c>
      <c r="AJ1139" s="20" t="str">
        <f t="shared" si="646"/>
        <v/>
      </c>
      <c r="AK1139" s="20" t="str">
        <f t="shared" si="647"/>
        <v/>
      </c>
      <c r="AL1139" s="20" t="str">
        <f>IF(E1139="","",SUM( INDEX($I$9, 1) : I1139))</f>
        <v/>
      </c>
      <c r="AM1139" s="20" t="str">
        <f t="shared" si="648"/>
        <v/>
      </c>
      <c r="AN1139" s="20" t="str">
        <f>IF(E1139="","",SUM( INDEX($AM$9, 1) : AM1139))</f>
        <v/>
      </c>
      <c r="AO1139" s="43" t="str">
        <f t="shared" si="649"/>
        <v/>
      </c>
      <c r="AP1139" s="43" t="str">
        <f t="shared" si="650"/>
        <v/>
      </c>
      <c r="AQ1139" s="35" t="str">
        <f t="shared" si="651"/>
        <v/>
      </c>
      <c r="AR1139" s="35" t="str">
        <f t="shared" si="652"/>
        <v/>
      </c>
      <c r="AS1139" s="35" t="str">
        <f t="shared" si="653"/>
        <v/>
      </c>
      <c r="AT1139" s="35" t="str">
        <f t="shared" si="654"/>
        <v/>
      </c>
      <c r="AU1139" s="35" t="str">
        <f t="shared" si="655"/>
        <v/>
      </c>
      <c r="AV1139" s="35" t="str">
        <f t="shared" si="656"/>
        <v/>
      </c>
      <c r="AW1139" s="58" t="str">
        <f t="shared" si="657"/>
        <v/>
      </c>
      <c r="AX1139" s="62" t="str">
        <f t="shared" si="658"/>
        <v/>
      </c>
      <c r="AY1139" s="62" t="str">
        <f t="shared" si="659"/>
        <v/>
      </c>
      <c r="AZ1139" s="62" t="str">
        <f t="shared" si="660"/>
        <v/>
      </c>
      <c r="BA1139" s="62" t="str">
        <f t="shared" si="661"/>
        <v/>
      </c>
      <c r="BB1139" s="62" t="str">
        <f t="shared" si="662"/>
        <v/>
      </c>
      <c r="BC1139" s="62" t="str">
        <f t="shared" si="663"/>
        <v/>
      </c>
      <c r="BD1139" s="69" t="str">
        <f t="shared" si="664"/>
        <v/>
      </c>
      <c r="BE1139" s="69" t="str">
        <f t="shared" si="665"/>
        <v/>
      </c>
      <c r="BF1139" s="69" t="str">
        <f>IF(Z1139=Z1140,"",SUM(AW$9:AW1139)-SUM(BF$9:BF1138))</f>
        <v/>
      </c>
      <c r="BG1139" s="12">
        <f t="shared" si="667"/>
        <v>1131</v>
      </c>
    </row>
    <row r="1140" spans="1:59" ht="20.100000000000001" customHeight="1">
      <c r="A1140" s="13">
        <f t="shared" si="666"/>
        <v>1132</v>
      </c>
      <c r="B1140" s="153"/>
      <c r="C1140" s="33"/>
      <c r="D1140" s="33"/>
      <c r="E1140" s="154"/>
      <c r="F1140" s="155"/>
      <c r="G1140" s="156"/>
      <c r="H1140" s="19" t="str">
        <f t="shared" si="631"/>
        <v/>
      </c>
      <c r="I1140" s="157"/>
      <c r="J1140" s="19" t="str">
        <f t="shared" si="632"/>
        <v/>
      </c>
      <c r="K1140" s="33"/>
      <c r="L1140" s="34"/>
      <c r="M1140" s="34"/>
      <c r="N1140" s="19" t="str">
        <f t="shared" si="633"/>
        <v/>
      </c>
      <c r="O1140" s="157"/>
      <c r="P1140" s="19" t="str">
        <f t="shared" si="634"/>
        <v/>
      </c>
      <c r="Q1140" s="19" t="str">
        <f t="shared" si="635"/>
        <v/>
      </c>
      <c r="R1140" s="22"/>
      <c r="S1140" s="33"/>
      <c r="T1140" s="35" t="str">
        <f>IF(E1140="","",Instructions!$B$5)</f>
        <v/>
      </c>
      <c r="U1140" s="75" t="str">
        <f>IF(E1140="","",Instructions!$C$5)</f>
        <v/>
      </c>
      <c r="V1140" s="87" t="str">
        <f t="shared" si="636"/>
        <v/>
      </c>
      <c r="W1140" s="72" t="str">
        <f>IF(E1140="","",VLOOKUP(D1140,Supervisors!$B$9:$F$32,5,FALSE))</f>
        <v/>
      </c>
      <c r="X1140" s="72" t="str">
        <f>IF(E1140="","",VLOOKUP(D1140,Supervisors!$B$9:$G$32,6,FALSE))</f>
        <v/>
      </c>
      <c r="Y1140" s="20" t="str">
        <f t="shared" si="637"/>
        <v/>
      </c>
      <c r="Z1140" s="20" t="str">
        <f t="shared" si="638"/>
        <v/>
      </c>
      <c r="AA1140" s="20" t="str">
        <f t="shared" si="639"/>
        <v/>
      </c>
      <c r="AB1140" s="20" t="str">
        <f t="shared" si="640"/>
        <v/>
      </c>
      <c r="AC1140" s="20" t="str">
        <f t="shared" si="641"/>
        <v/>
      </c>
      <c r="AD1140" s="20" t="str">
        <f t="shared" si="642"/>
        <v/>
      </c>
      <c r="AE1140" s="20" t="str">
        <f>IF(E1140="","",SUM( INDEX( $H$9, 1) : H1140))</f>
        <v/>
      </c>
      <c r="AF1140" s="20" t="str">
        <f t="shared" si="643"/>
        <v/>
      </c>
      <c r="AG1140" s="20" t="str">
        <f>IF(E1140="","",SUM($AF$9:AF1140))</f>
        <v/>
      </c>
      <c r="AH1140" s="43" t="str">
        <f t="shared" si="644"/>
        <v/>
      </c>
      <c r="AI1140" s="20" t="str">
        <f t="shared" si="645"/>
        <v/>
      </c>
      <c r="AJ1140" s="20" t="str">
        <f t="shared" si="646"/>
        <v/>
      </c>
      <c r="AK1140" s="20" t="str">
        <f t="shared" si="647"/>
        <v/>
      </c>
      <c r="AL1140" s="20" t="str">
        <f>IF(E1140="","",SUM( INDEX($I$9, 1) : I1140))</f>
        <v/>
      </c>
      <c r="AM1140" s="20" t="str">
        <f t="shared" si="648"/>
        <v/>
      </c>
      <c r="AN1140" s="20" t="str">
        <f>IF(E1140="","",SUM( INDEX($AM$9, 1) : AM1140))</f>
        <v/>
      </c>
      <c r="AO1140" s="43" t="str">
        <f t="shared" si="649"/>
        <v/>
      </c>
      <c r="AP1140" s="43" t="str">
        <f t="shared" si="650"/>
        <v/>
      </c>
      <c r="AQ1140" s="35" t="str">
        <f t="shared" si="651"/>
        <v/>
      </c>
      <c r="AR1140" s="35" t="str">
        <f t="shared" si="652"/>
        <v/>
      </c>
      <c r="AS1140" s="35" t="str">
        <f t="shared" si="653"/>
        <v/>
      </c>
      <c r="AT1140" s="35" t="str">
        <f t="shared" si="654"/>
        <v/>
      </c>
      <c r="AU1140" s="35" t="str">
        <f t="shared" si="655"/>
        <v/>
      </c>
      <c r="AV1140" s="35" t="str">
        <f t="shared" si="656"/>
        <v/>
      </c>
      <c r="AW1140" s="58" t="str">
        <f t="shared" si="657"/>
        <v/>
      </c>
      <c r="AX1140" s="62" t="str">
        <f t="shared" si="658"/>
        <v/>
      </c>
      <c r="AY1140" s="62" t="str">
        <f t="shared" si="659"/>
        <v/>
      </c>
      <c r="AZ1140" s="62" t="str">
        <f t="shared" si="660"/>
        <v/>
      </c>
      <c r="BA1140" s="62" t="str">
        <f t="shared" si="661"/>
        <v/>
      </c>
      <c r="BB1140" s="62" t="str">
        <f t="shared" si="662"/>
        <v/>
      </c>
      <c r="BC1140" s="62" t="str">
        <f t="shared" si="663"/>
        <v/>
      </c>
      <c r="BD1140" s="69" t="str">
        <f t="shared" si="664"/>
        <v/>
      </c>
      <c r="BE1140" s="69" t="str">
        <f t="shared" si="665"/>
        <v/>
      </c>
      <c r="BF1140" s="69" t="str">
        <f>IF(Z1140=Z1141,"",SUM(AW$9:AW1140)-SUM(BF$9:BF1139))</f>
        <v/>
      </c>
      <c r="BG1140" s="12">
        <f t="shared" si="667"/>
        <v>1132</v>
      </c>
    </row>
    <row r="1141" spans="1:59" ht="20.100000000000001" customHeight="1">
      <c r="A1141" s="13">
        <f t="shared" si="666"/>
        <v>1133</v>
      </c>
      <c r="B1141" s="153"/>
      <c r="C1141" s="33"/>
      <c r="D1141" s="33"/>
      <c r="E1141" s="154"/>
      <c r="F1141" s="155"/>
      <c r="G1141" s="156"/>
      <c r="H1141" s="19" t="str">
        <f t="shared" si="631"/>
        <v/>
      </c>
      <c r="I1141" s="157"/>
      <c r="J1141" s="19" t="str">
        <f t="shared" si="632"/>
        <v/>
      </c>
      <c r="K1141" s="33"/>
      <c r="L1141" s="34"/>
      <c r="M1141" s="34"/>
      <c r="N1141" s="19" t="str">
        <f t="shared" si="633"/>
        <v/>
      </c>
      <c r="O1141" s="157"/>
      <c r="P1141" s="19" t="str">
        <f t="shared" si="634"/>
        <v/>
      </c>
      <c r="Q1141" s="19" t="str">
        <f t="shared" si="635"/>
        <v/>
      </c>
      <c r="R1141" s="22"/>
      <c r="S1141" s="33"/>
      <c r="T1141" s="35" t="str">
        <f>IF(E1141="","",Instructions!$B$5)</f>
        <v/>
      </c>
      <c r="U1141" s="75" t="str">
        <f>IF(E1141="","",Instructions!$C$5)</f>
        <v/>
      </c>
      <c r="V1141" s="87" t="str">
        <f t="shared" si="636"/>
        <v/>
      </c>
      <c r="W1141" s="72" t="str">
        <f>IF(E1141="","",VLOOKUP(D1141,Supervisors!$B$9:$F$32,5,FALSE))</f>
        <v/>
      </c>
      <c r="X1141" s="72" t="str">
        <f>IF(E1141="","",VLOOKUP(D1141,Supervisors!$B$9:$G$32,6,FALSE))</f>
        <v/>
      </c>
      <c r="Y1141" s="20" t="str">
        <f t="shared" si="637"/>
        <v/>
      </c>
      <c r="Z1141" s="20" t="str">
        <f t="shared" si="638"/>
        <v/>
      </c>
      <c r="AA1141" s="20" t="str">
        <f t="shared" si="639"/>
        <v/>
      </c>
      <c r="AB1141" s="20" t="str">
        <f t="shared" si="640"/>
        <v/>
      </c>
      <c r="AC1141" s="20" t="str">
        <f t="shared" si="641"/>
        <v/>
      </c>
      <c r="AD1141" s="20" t="str">
        <f t="shared" si="642"/>
        <v/>
      </c>
      <c r="AE1141" s="20" t="str">
        <f>IF(E1141="","",SUM( INDEX( $H$9, 1) : H1141))</f>
        <v/>
      </c>
      <c r="AF1141" s="20" t="str">
        <f t="shared" si="643"/>
        <v/>
      </c>
      <c r="AG1141" s="20" t="str">
        <f>IF(E1141="","",SUM($AF$9:AF1141))</f>
        <v/>
      </c>
      <c r="AH1141" s="43" t="str">
        <f t="shared" si="644"/>
        <v/>
      </c>
      <c r="AI1141" s="20" t="str">
        <f t="shared" si="645"/>
        <v/>
      </c>
      <c r="AJ1141" s="20" t="str">
        <f t="shared" si="646"/>
        <v/>
      </c>
      <c r="AK1141" s="20" t="str">
        <f t="shared" si="647"/>
        <v/>
      </c>
      <c r="AL1141" s="20" t="str">
        <f>IF(E1141="","",SUM( INDEX($I$9, 1) : I1141))</f>
        <v/>
      </c>
      <c r="AM1141" s="20" t="str">
        <f t="shared" si="648"/>
        <v/>
      </c>
      <c r="AN1141" s="20" t="str">
        <f>IF(E1141="","",SUM( INDEX($AM$9, 1) : AM1141))</f>
        <v/>
      </c>
      <c r="AO1141" s="43" t="str">
        <f t="shared" si="649"/>
        <v/>
      </c>
      <c r="AP1141" s="43" t="str">
        <f t="shared" si="650"/>
        <v/>
      </c>
      <c r="AQ1141" s="35" t="str">
        <f t="shared" si="651"/>
        <v/>
      </c>
      <c r="AR1141" s="35" t="str">
        <f t="shared" si="652"/>
        <v/>
      </c>
      <c r="AS1141" s="35" t="str">
        <f t="shared" si="653"/>
        <v/>
      </c>
      <c r="AT1141" s="35" t="str">
        <f t="shared" si="654"/>
        <v/>
      </c>
      <c r="AU1141" s="35" t="str">
        <f t="shared" si="655"/>
        <v/>
      </c>
      <c r="AV1141" s="35" t="str">
        <f t="shared" si="656"/>
        <v/>
      </c>
      <c r="AW1141" s="58" t="str">
        <f t="shared" si="657"/>
        <v/>
      </c>
      <c r="AX1141" s="62" t="str">
        <f t="shared" si="658"/>
        <v/>
      </c>
      <c r="AY1141" s="62" t="str">
        <f t="shared" si="659"/>
        <v/>
      </c>
      <c r="AZ1141" s="62" t="str">
        <f t="shared" si="660"/>
        <v/>
      </c>
      <c r="BA1141" s="62" t="str">
        <f t="shared" si="661"/>
        <v/>
      </c>
      <c r="BB1141" s="62" t="str">
        <f t="shared" si="662"/>
        <v/>
      </c>
      <c r="BC1141" s="62" t="str">
        <f t="shared" si="663"/>
        <v/>
      </c>
      <c r="BD1141" s="69" t="str">
        <f t="shared" si="664"/>
        <v/>
      </c>
      <c r="BE1141" s="69" t="str">
        <f t="shared" si="665"/>
        <v/>
      </c>
      <c r="BF1141" s="69" t="str">
        <f>IF(Z1141=Z1142,"",SUM(AW$9:AW1141)-SUM(BF$9:BF1140))</f>
        <v/>
      </c>
      <c r="BG1141" s="12">
        <f t="shared" si="667"/>
        <v>1133</v>
      </c>
    </row>
    <row r="1142" spans="1:59" ht="20.100000000000001" customHeight="1">
      <c r="A1142" s="13">
        <f t="shared" si="666"/>
        <v>1134</v>
      </c>
      <c r="B1142" s="153"/>
      <c r="C1142" s="33"/>
      <c r="D1142" s="33"/>
      <c r="E1142" s="154"/>
      <c r="F1142" s="155"/>
      <c r="G1142" s="156"/>
      <c r="H1142" s="19" t="str">
        <f t="shared" si="631"/>
        <v/>
      </c>
      <c r="I1142" s="157"/>
      <c r="J1142" s="19" t="str">
        <f t="shared" si="632"/>
        <v/>
      </c>
      <c r="K1142" s="33"/>
      <c r="L1142" s="34"/>
      <c r="M1142" s="34"/>
      <c r="N1142" s="19" t="str">
        <f t="shared" si="633"/>
        <v/>
      </c>
      <c r="O1142" s="157"/>
      <c r="P1142" s="19" t="str">
        <f t="shared" si="634"/>
        <v/>
      </c>
      <c r="Q1142" s="19" t="str">
        <f t="shared" si="635"/>
        <v/>
      </c>
      <c r="R1142" s="22"/>
      <c r="S1142" s="33"/>
      <c r="T1142" s="35" t="str">
        <f>IF(E1142="","",Instructions!$B$5)</f>
        <v/>
      </c>
      <c r="U1142" s="75" t="str">
        <f>IF(E1142="","",Instructions!$C$5)</f>
        <v/>
      </c>
      <c r="V1142" s="87" t="str">
        <f t="shared" si="636"/>
        <v/>
      </c>
      <c r="W1142" s="72" t="str">
        <f>IF(E1142="","",VLOOKUP(D1142,Supervisors!$B$9:$F$32,5,FALSE))</f>
        <v/>
      </c>
      <c r="X1142" s="72" t="str">
        <f>IF(E1142="","",VLOOKUP(D1142,Supervisors!$B$9:$G$32,6,FALSE))</f>
        <v/>
      </c>
      <c r="Y1142" s="20" t="str">
        <f t="shared" si="637"/>
        <v/>
      </c>
      <c r="Z1142" s="20" t="str">
        <f t="shared" si="638"/>
        <v/>
      </c>
      <c r="AA1142" s="20" t="str">
        <f t="shared" si="639"/>
        <v/>
      </c>
      <c r="AB1142" s="20" t="str">
        <f t="shared" si="640"/>
        <v/>
      </c>
      <c r="AC1142" s="20" t="str">
        <f t="shared" si="641"/>
        <v/>
      </c>
      <c r="AD1142" s="20" t="str">
        <f t="shared" si="642"/>
        <v/>
      </c>
      <c r="AE1142" s="20" t="str">
        <f>IF(E1142="","",SUM( INDEX( $H$9, 1) : H1142))</f>
        <v/>
      </c>
      <c r="AF1142" s="20" t="str">
        <f t="shared" si="643"/>
        <v/>
      </c>
      <c r="AG1142" s="20" t="str">
        <f>IF(E1142="","",SUM($AF$9:AF1142))</f>
        <v/>
      </c>
      <c r="AH1142" s="43" t="str">
        <f t="shared" si="644"/>
        <v/>
      </c>
      <c r="AI1142" s="20" t="str">
        <f t="shared" si="645"/>
        <v/>
      </c>
      <c r="AJ1142" s="20" t="str">
        <f t="shared" si="646"/>
        <v/>
      </c>
      <c r="AK1142" s="20" t="str">
        <f t="shared" si="647"/>
        <v/>
      </c>
      <c r="AL1142" s="20" t="str">
        <f>IF(E1142="","",SUM( INDEX($I$9, 1) : I1142))</f>
        <v/>
      </c>
      <c r="AM1142" s="20" t="str">
        <f t="shared" si="648"/>
        <v/>
      </c>
      <c r="AN1142" s="20" t="str">
        <f>IF(E1142="","",SUM( INDEX($AM$9, 1) : AM1142))</f>
        <v/>
      </c>
      <c r="AO1142" s="43" t="str">
        <f t="shared" si="649"/>
        <v/>
      </c>
      <c r="AP1142" s="43" t="str">
        <f t="shared" si="650"/>
        <v/>
      </c>
      <c r="AQ1142" s="35" t="str">
        <f t="shared" si="651"/>
        <v/>
      </c>
      <c r="AR1142" s="35" t="str">
        <f t="shared" si="652"/>
        <v/>
      </c>
      <c r="AS1142" s="35" t="str">
        <f t="shared" si="653"/>
        <v/>
      </c>
      <c r="AT1142" s="35" t="str">
        <f t="shared" si="654"/>
        <v/>
      </c>
      <c r="AU1142" s="35" t="str">
        <f t="shared" si="655"/>
        <v/>
      </c>
      <c r="AV1142" s="35" t="str">
        <f t="shared" si="656"/>
        <v/>
      </c>
      <c r="AW1142" s="58" t="str">
        <f t="shared" si="657"/>
        <v/>
      </c>
      <c r="AX1142" s="62" t="str">
        <f t="shared" si="658"/>
        <v/>
      </c>
      <c r="AY1142" s="62" t="str">
        <f t="shared" si="659"/>
        <v/>
      </c>
      <c r="AZ1142" s="62" t="str">
        <f t="shared" si="660"/>
        <v/>
      </c>
      <c r="BA1142" s="62" t="str">
        <f t="shared" si="661"/>
        <v/>
      </c>
      <c r="BB1142" s="62" t="str">
        <f t="shared" si="662"/>
        <v/>
      </c>
      <c r="BC1142" s="62" t="str">
        <f t="shared" si="663"/>
        <v/>
      </c>
      <c r="BD1142" s="69" t="str">
        <f t="shared" si="664"/>
        <v/>
      </c>
      <c r="BE1142" s="69" t="str">
        <f t="shared" si="665"/>
        <v/>
      </c>
      <c r="BF1142" s="69" t="str">
        <f>IF(Z1142=Z1143,"",SUM(AW$9:AW1142)-SUM(BF$9:BF1141))</f>
        <v/>
      </c>
      <c r="BG1142" s="12">
        <f t="shared" si="667"/>
        <v>1134</v>
      </c>
    </row>
    <row r="1143" spans="1:59" ht="20.100000000000001" customHeight="1">
      <c r="A1143" s="13">
        <f t="shared" si="666"/>
        <v>1135</v>
      </c>
      <c r="B1143" s="153"/>
      <c r="C1143" s="33"/>
      <c r="D1143" s="33"/>
      <c r="E1143" s="154"/>
      <c r="F1143" s="155"/>
      <c r="G1143" s="156"/>
      <c r="H1143" s="19" t="str">
        <f t="shared" si="631"/>
        <v/>
      </c>
      <c r="I1143" s="157"/>
      <c r="J1143" s="19" t="str">
        <f t="shared" si="632"/>
        <v/>
      </c>
      <c r="K1143" s="33"/>
      <c r="L1143" s="34"/>
      <c r="M1143" s="34"/>
      <c r="N1143" s="19" t="str">
        <f t="shared" si="633"/>
        <v/>
      </c>
      <c r="O1143" s="157"/>
      <c r="P1143" s="19" t="str">
        <f t="shared" si="634"/>
        <v/>
      </c>
      <c r="Q1143" s="19" t="str">
        <f t="shared" si="635"/>
        <v/>
      </c>
      <c r="R1143" s="22"/>
      <c r="S1143" s="33"/>
      <c r="T1143" s="35" t="str">
        <f>IF(E1143="","",Instructions!$B$5)</f>
        <v/>
      </c>
      <c r="U1143" s="75" t="str">
        <f>IF(E1143="","",Instructions!$C$5)</f>
        <v/>
      </c>
      <c r="V1143" s="87" t="str">
        <f t="shared" si="636"/>
        <v/>
      </c>
      <c r="W1143" s="72" t="str">
        <f>IF(E1143="","",VLOOKUP(D1143,Supervisors!$B$9:$F$32,5,FALSE))</f>
        <v/>
      </c>
      <c r="X1143" s="72" t="str">
        <f>IF(E1143="","",VLOOKUP(D1143,Supervisors!$B$9:$G$32,6,FALSE))</f>
        <v/>
      </c>
      <c r="Y1143" s="20" t="str">
        <f t="shared" si="637"/>
        <v/>
      </c>
      <c r="Z1143" s="20" t="str">
        <f t="shared" si="638"/>
        <v/>
      </c>
      <c r="AA1143" s="20" t="str">
        <f t="shared" si="639"/>
        <v/>
      </c>
      <c r="AB1143" s="20" t="str">
        <f t="shared" si="640"/>
        <v/>
      </c>
      <c r="AC1143" s="20" t="str">
        <f t="shared" si="641"/>
        <v/>
      </c>
      <c r="AD1143" s="20" t="str">
        <f t="shared" si="642"/>
        <v/>
      </c>
      <c r="AE1143" s="20" t="str">
        <f>IF(E1143="","",SUM( INDEX( $H$9, 1) : H1143))</f>
        <v/>
      </c>
      <c r="AF1143" s="20" t="str">
        <f t="shared" si="643"/>
        <v/>
      </c>
      <c r="AG1143" s="20" t="str">
        <f>IF(E1143="","",SUM($AF$9:AF1143))</f>
        <v/>
      </c>
      <c r="AH1143" s="43" t="str">
        <f t="shared" si="644"/>
        <v/>
      </c>
      <c r="AI1143" s="20" t="str">
        <f t="shared" si="645"/>
        <v/>
      </c>
      <c r="AJ1143" s="20" t="str">
        <f t="shared" si="646"/>
        <v/>
      </c>
      <c r="AK1143" s="20" t="str">
        <f t="shared" si="647"/>
        <v/>
      </c>
      <c r="AL1143" s="20" t="str">
        <f>IF(E1143="","",SUM( INDEX($I$9, 1) : I1143))</f>
        <v/>
      </c>
      <c r="AM1143" s="20" t="str">
        <f t="shared" si="648"/>
        <v/>
      </c>
      <c r="AN1143" s="20" t="str">
        <f>IF(E1143="","",SUM( INDEX($AM$9, 1) : AM1143))</f>
        <v/>
      </c>
      <c r="AO1143" s="43" t="str">
        <f t="shared" si="649"/>
        <v/>
      </c>
      <c r="AP1143" s="43" t="str">
        <f t="shared" si="650"/>
        <v/>
      </c>
      <c r="AQ1143" s="35" t="str">
        <f t="shared" si="651"/>
        <v/>
      </c>
      <c r="AR1143" s="35" t="str">
        <f t="shared" si="652"/>
        <v/>
      </c>
      <c r="AS1143" s="35" t="str">
        <f t="shared" si="653"/>
        <v/>
      </c>
      <c r="AT1143" s="35" t="str">
        <f t="shared" si="654"/>
        <v/>
      </c>
      <c r="AU1143" s="35" t="str">
        <f t="shared" si="655"/>
        <v/>
      </c>
      <c r="AV1143" s="35" t="str">
        <f t="shared" si="656"/>
        <v/>
      </c>
      <c r="AW1143" s="58" t="str">
        <f t="shared" si="657"/>
        <v/>
      </c>
      <c r="AX1143" s="62" t="str">
        <f t="shared" si="658"/>
        <v/>
      </c>
      <c r="AY1143" s="62" t="str">
        <f t="shared" si="659"/>
        <v/>
      </c>
      <c r="AZ1143" s="62" t="str">
        <f t="shared" si="660"/>
        <v/>
      </c>
      <c r="BA1143" s="62" t="str">
        <f t="shared" si="661"/>
        <v/>
      </c>
      <c r="BB1143" s="62" t="str">
        <f t="shared" si="662"/>
        <v/>
      </c>
      <c r="BC1143" s="62" t="str">
        <f t="shared" si="663"/>
        <v/>
      </c>
      <c r="BD1143" s="69" t="str">
        <f t="shared" si="664"/>
        <v/>
      </c>
      <c r="BE1143" s="69" t="str">
        <f t="shared" si="665"/>
        <v/>
      </c>
      <c r="BF1143" s="69" t="str">
        <f>IF(Z1143=Z1144,"",SUM(AW$9:AW1143)-SUM(BF$9:BF1142))</f>
        <v/>
      </c>
      <c r="BG1143" s="12">
        <f t="shared" si="667"/>
        <v>1135</v>
      </c>
    </row>
    <row r="1144" spans="1:59" ht="20.100000000000001" customHeight="1">
      <c r="A1144" s="13">
        <f t="shared" si="666"/>
        <v>1136</v>
      </c>
      <c r="B1144" s="153"/>
      <c r="C1144" s="33"/>
      <c r="D1144" s="33"/>
      <c r="E1144" s="154"/>
      <c r="F1144" s="155"/>
      <c r="G1144" s="156"/>
      <c r="H1144" s="19" t="str">
        <f t="shared" si="631"/>
        <v/>
      </c>
      <c r="I1144" s="157"/>
      <c r="J1144" s="19" t="str">
        <f t="shared" si="632"/>
        <v/>
      </c>
      <c r="K1144" s="33"/>
      <c r="L1144" s="34"/>
      <c r="M1144" s="34"/>
      <c r="N1144" s="19" t="str">
        <f t="shared" si="633"/>
        <v/>
      </c>
      <c r="O1144" s="157"/>
      <c r="P1144" s="19" t="str">
        <f t="shared" si="634"/>
        <v/>
      </c>
      <c r="Q1144" s="19" t="str">
        <f t="shared" si="635"/>
        <v/>
      </c>
      <c r="R1144" s="22"/>
      <c r="S1144" s="33"/>
      <c r="T1144" s="35" t="str">
        <f>IF(E1144="","",Instructions!$B$5)</f>
        <v/>
      </c>
      <c r="U1144" s="75" t="str">
        <f>IF(E1144="","",Instructions!$C$5)</f>
        <v/>
      </c>
      <c r="V1144" s="87" t="str">
        <f t="shared" si="636"/>
        <v/>
      </c>
      <c r="W1144" s="72" t="str">
        <f>IF(E1144="","",VLOOKUP(D1144,Supervisors!$B$9:$F$32,5,FALSE))</f>
        <v/>
      </c>
      <c r="X1144" s="72" t="str">
        <f>IF(E1144="","",VLOOKUP(D1144,Supervisors!$B$9:$G$32,6,FALSE))</f>
        <v/>
      </c>
      <c r="Y1144" s="20" t="str">
        <f t="shared" si="637"/>
        <v/>
      </c>
      <c r="Z1144" s="20" t="str">
        <f t="shared" si="638"/>
        <v/>
      </c>
      <c r="AA1144" s="20" t="str">
        <f t="shared" si="639"/>
        <v/>
      </c>
      <c r="AB1144" s="20" t="str">
        <f t="shared" si="640"/>
        <v/>
      </c>
      <c r="AC1144" s="20" t="str">
        <f t="shared" si="641"/>
        <v/>
      </c>
      <c r="AD1144" s="20" t="str">
        <f t="shared" si="642"/>
        <v/>
      </c>
      <c r="AE1144" s="20" t="str">
        <f>IF(E1144="","",SUM( INDEX( $H$9, 1) : H1144))</f>
        <v/>
      </c>
      <c r="AF1144" s="20" t="str">
        <f t="shared" si="643"/>
        <v/>
      </c>
      <c r="AG1144" s="20" t="str">
        <f>IF(E1144="","",SUM($AF$9:AF1144))</f>
        <v/>
      </c>
      <c r="AH1144" s="43" t="str">
        <f t="shared" si="644"/>
        <v/>
      </c>
      <c r="AI1144" s="20" t="str">
        <f t="shared" si="645"/>
        <v/>
      </c>
      <c r="AJ1144" s="20" t="str">
        <f t="shared" si="646"/>
        <v/>
      </c>
      <c r="AK1144" s="20" t="str">
        <f t="shared" si="647"/>
        <v/>
      </c>
      <c r="AL1144" s="20" t="str">
        <f>IF(E1144="","",SUM( INDEX($I$9, 1) : I1144))</f>
        <v/>
      </c>
      <c r="AM1144" s="20" t="str">
        <f t="shared" si="648"/>
        <v/>
      </c>
      <c r="AN1144" s="20" t="str">
        <f>IF(E1144="","",SUM( INDEX($AM$9, 1) : AM1144))</f>
        <v/>
      </c>
      <c r="AO1144" s="43" t="str">
        <f t="shared" si="649"/>
        <v/>
      </c>
      <c r="AP1144" s="43" t="str">
        <f t="shared" si="650"/>
        <v/>
      </c>
      <c r="AQ1144" s="35" t="str">
        <f t="shared" si="651"/>
        <v/>
      </c>
      <c r="AR1144" s="35" t="str">
        <f t="shared" si="652"/>
        <v/>
      </c>
      <c r="AS1144" s="35" t="str">
        <f t="shared" si="653"/>
        <v/>
      </c>
      <c r="AT1144" s="35" t="str">
        <f t="shared" si="654"/>
        <v/>
      </c>
      <c r="AU1144" s="35" t="str">
        <f t="shared" si="655"/>
        <v/>
      </c>
      <c r="AV1144" s="35" t="str">
        <f t="shared" si="656"/>
        <v/>
      </c>
      <c r="AW1144" s="58" t="str">
        <f t="shared" si="657"/>
        <v/>
      </c>
      <c r="AX1144" s="62" t="str">
        <f t="shared" si="658"/>
        <v/>
      </c>
      <c r="AY1144" s="62" t="str">
        <f t="shared" si="659"/>
        <v/>
      </c>
      <c r="AZ1144" s="62" t="str">
        <f t="shared" si="660"/>
        <v/>
      </c>
      <c r="BA1144" s="62" t="str">
        <f t="shared" si="661"/>
        <v/>
      </c>
      <c r="BB1144" s="62" t="str">
        <f t="shared" si="662"/>
        <v/>
      </c>
      <c r="BC1144" s="62" t="str">
        <f t="shared" si="663"/>
        <v/>
      </c>
      <c r="BD1144" s="69" t="str">
        <f t="shared" si="664"/>
        <v/>
      </c>
      <c r="BE1144" s="69" t="str">
        <f t="shared" si="665"/>
        <v/>
      </c>
      <c r="BF1144" s="69" t="str">
        <f>IF(Z1144=Z1145,"",SUM(AW$9:AW1144)-SUM(BF$9:BF1143))</f>
        <v/>
      </c>
      <c r="BG1144" s="12">
        <f t="shared" si="667"/>
        <v>1136</v>
      </c>
    </row>
    <row r="1145" spans="1:59" ht="20.100000000000001" customHeight="1">
      <c r="A1145" s="13">
        <f t="shared" si="666"/>
        <v>1137</v>
      </c>
      <c r="B1145" s="153"/>
      <c r="C1145" s="33"/>
      <c r="D1145" s="33"/>
      <c r="E1145" s="154"/>
      <c r="F1145" s="155"/>
      <c r="G1145" s="156"/>
      <c r="H1145" s="19" t="str">
        <f t="shared" si="631"/>
        <v/>
      </c>
      <c r="I1145" s="157"/>
      <c r="J1145" s="19" t="str">
        <f t="shared" si="632"/>
        <v/>
      </c>
      <c r="K1145" s="33"/>
      <c r="L1145" s="34"/>
      <c r="M1145" s="34"/>
      <c r="N1145" s="19" t="str">
        <f t="shared" si="633"/>
        <v/>
      </c>
      <c r="O1145" s="157"/>
      <c r="P1145" s="19" t="str">
        <f t="shared" si="634"/>
        <v/>
      </c>
      <c r="Q1145" s="19" t="str">
        <f t="shared" si="635"/>
        <v/>
      </c>
      <c r="R1145" s="22"/>
      <c r="S1145" s="33"/>
      <c r="T1145" s="35" t="str">
        <f>IF(E1145="","",Instructions!$B$5)</f>
        <v/>
      </c>
      <c r="U1145" s="75" t="str">
        <f>IF(E1145="","",Instructions!$C$5)</f>
        <v/>
      </c>
      <c r="V1145" s="87" t="str">
        <f t="shared" si="636"/>
        <v/>
      </c>
      <c r="W1145" s="72" t="str">
        <f>IF(E1145="","",VLOOKUP(D1145,Supervisors!$B$9:$F$32,5,FALSE))</f>
        <v/>
      </c>
      <c r="X1145" s="72" t="str">
        <f>IF(E1145="","",VLOOKUP(D1145,Supervisors!$B$9:$G$32,6,FALSE))</f>
        <v/>
      </c>
      <c r="Y1145" s="20" t="str">
        <f t="shared" si="637"/>
        <v/>
      </c>
      <c r="Z1145" s="20" t="str">
        <f t="shared" si="638"/>
        <v/>
      </c>
      <c r="AA1145" s="20" t="str">
        <f t="shared" si="639"/>
        <v/>
      </c>
      <c r="AB1145" s="20" t="str">
        <f t="shared" si="640"/>
        <v/>
      </c>
      <c r="AC1145" s="20" t="str">
        <f t="shared" si="641"/>
        <v/>
      </c>
      <c r="AD1145" s="20" t="str">
        <f t="shared" si="642"/>
        <v/>
      </c>
      <c r="AE1145" s="20" t="str">
        <f>IF(E1145="","",SUM( INDEX( $H$9, 1) : H1145))</f>
        <v/>
      </c>
      <c r="AF1145" s="20" t="str">
        <f t="shared" si="643"/>
        <v/>
      </c>
      <c r="AG1145" s="20" t="str">
        <f>IF(E1145="","",SUM($AF$9:AF1145))</f>
        <v/>
      </c>
      <c r="AH1145" s="43" t="str">
        <f t="shared" si="644"/>
        <v/>
      </c>
      <c r="AI1145" s="20" t="str">
        <f t="shared" si="645"/>
        <v/>
      </c>
      <c r="AJ1145" s="20" t="str">
        <f t="shared" si="646"/>
        <v/>
      </c>
      <c r="AK1145" s="20" t="str">
        <f t="shared" si="647"/>
        <v/>
      </c>
      <c r="AL1145" s="20" t="str">
        <f>IF(E1145="","",SUM( INDEX($I$9, 1) : I1145))</f>
        <v/>
      </c>
      <c r="AM1145" s="20" t="str">
        <f t="shared" si="648"/>
        <v/>
      </c>
      <c r="AN1145" s="20" t="str">
        <f>IF(E1145="","",SUM( INDEX($AM$9, 1) : AM1145))</f>
        <v/>
      </c>
      <c r="AO1145" s="43" t="str">
        <f t="shared" si="649"/>
        <v/>
      </c>
      <c r="AP1145" s="43" t="str">
        <f t="shared" si="650"/>
        <v/>
      </c>
      <c r="AQ1145" s="35" t="str">
        <f t="shared" si="651"/>
        <v/>
      </c>
      <c r="AR1145" s="35" t="str">
        <f t="shared" si="652"/>
        <v/>
      </c>
      <c r="AS1145" s="35" t="str">
        <f t="shared" si="653"/>
        <v/>
      </c>
      <c r="AT1145" s="35" t="str">
        <f t="shared" si="654"/>
        <v/>
      </c>
      <c r="AU1145" s="35" t="str">
        <f t="shared" si="655"/>
        <v/>
      </c>
      <c r="AV1145" s="35" t="str">
        <f t="shared" si="656"/>
        <v/>
      </c>
      <c r="AW1145" s="58" t="str">
        <f t="shared" si="657"/>
        <v/>
      </c>
      <c r="AX1145" s="62" t="str">
        <f t="shared" si="658"/>
        <v/>
      </c>
      <c r="AY1145" s="62" t="str">
        <f t="shared" si="659"/>
        <v/>
      </c>
      <c r="AZ1145" s="62" t="str">
        <f t="shared" si="660"/>
        <v/>
      </c>
      <c r="BA1145" s="62" t="str">
        <f t="shared" si="661"/>
        <v/>
      </c>
      <c r="BB1145" s="62" t="str">
        <f t="shared" si="662"/>
        <v/>
      </c>
      <c r="BC1145" s="62" t="str">
        <f t="shared" si="663"/>
        <v/>
      </c>
      <c r="BD1145" s="69" t="str">
        <f t="shared" si="664"/>
        <v/>
      </c>
      <c r="BE1145" s="69" t="str">
        <f t="shared" si="665"/>
        <v/>
      </c>
      <c r="BF1145" s="69" t="str">
        <f>IF(Z1145=Z1146,"",SUM(AW$9:AW1145)-SUM(BF$9:BF1144))</f>
        <v/>
      </c>
      <c r="BG1145" s="12">
        <f t="shared" si="667"/>
        <v>1137</v>
      </c>
    </row>
    <row r="1146" spans="1:59" ht="20.100000000000001" customHeight="1">
      <c r="A1146" s="13">
        <f t="shared" si="666"/>
        <v>1138</v>
      </c>
      <c r="B1146" s="153"/>
      <c r="C1146" s="33"/>
      <c r="D1146" s="33"/>
      <c r="E1146" s="154"/>
      <c r="F1146" s="155"/>
      <c r="G1146" s="156"/>
      <c r="H1146" s="19" t="str">
        <f t="shared" si="631"/>
        <v/>
      </c>
      <c r="I1146" s="157"/>
      <c r="J1146" s="19" t="str">
        <f t="shared" si="632"/>
        <v/>
      </c>
      <c r="K1146" s="33"/>
      <c r="L1146" s="34"/>
      <c r="M1146" s="34"/>
      <c r="N1146" s="19" t="str">
        <f t="shared" si="633"/>
        <v/>
      </c>
      <c r="O1146" s="157"/>
      <c r="P1146" s="19" t="str">
        <f t="shared" si="634"/>
        <v/>
      </c>
      <c r="Q1146" s="19" t="str">
        <f t="shared" si="635"/>
        <v/>
      </c>
      <c r="R1146" s="22"/>
      <c r="S1146" s="33"/>
      <c r="T1146" s="35" t="str">
        <f>IF(E1146="","",Instructions!$B$5)</f>
        <v/>
      </c>
      <c r="U1146" s="75" t="str">
        <f>IF(E1146="","",Instructions!$C$5)</f>
        <v/>
      </c>
      <c r="V1146" s="87" t="str">
        <f t="shared" si="636"/>
        <v/>
      </c>
      <c r="W1146" s="72" t="str">
        <f>IF(E1146="","",VLOOKUP(D1146,Supervisors!$B$9:$F$32,5,FALSE))</f>
        <v/>
      </c>
      <c r="X1146" s="72" t="str">
        <f>IF(E1146="","",VLOOKUP(D1146,Supervisors!$B$9:$G$32,6,FALSE))</f>
        <v/>
      </c>
      <c r="Y1146" s="20" t="str">
        <f t="shared" si="637"/>
        <v/>
      </c>
      <c r="Z1146" s="20" t="str">
        <f t="shared" si="638"/>
        <v/>
      </c>
      <c r="AA1146" s="20" t="str">
        <f t="shared" si="639"/>
        <v/>
      </c>
      <c r="AB1146" s="20" t="str">
        <f t="shared" si="640"/>
        <v/>
      </c>
      <c r="AC1146" s="20" t="str">
        <f t="shared" si="641"/>
        <v/>
      </c>
      <c r="AD1146" s="20" t="str">
        <f t="shared" si="642"/>
        <v/>
      </c>
      <c r="AE1146" s="20" t="str">
        <f>IF(E1146="","",SUM( INDEX( $H$9, 1) : H1146))</f>
        <v/>
      </c>
      <c r="AF1146" s="20" t="str">
        <f t="shared" si="643"/>
        <v/>
      </c>
      <c r="AG1146" s="20" t="str">
        <f>IF(E1146="","",SUM($AF$9:AF1146))</f>
        <v/>
      </c>
      <c r="AH1146" s="43" t="str">
        <f t="shared" si="644"/>
        <v/>
      </c>
      <c r="AI1146" s="20" t="str">
        <f t="shared" si="645"/>
        <v/>
      </c>
      <c r="AJ1146" s="20" t="str">
        <f t="shared" si="646"/>
        <v/>
      </c>
      <c r="AK1146" s="20" t="str">
        <f t="shared" si="647"/>
        <v/>
      </c>
      <c r="AL1146" s="20" t="str">
        <f>IF(E1146="","",SUM( INDEX($I$9, 1) : I1146))</f>
        <v/>
      </c>
      <c r="AM1146" s="20" t="str">
        <f t="shared" si="648"/>
        <v/>
      </c>
      <c r="AN1146" s="20" t="str">
        <f>IF(E1146="","",SUM( INDEX($AM$9, 1) : AM1146))</f>
        <v/>
      </c>
      <c r="AO1146" s="43" t="str">
        <f t="shared" si="649"/>
        <v/>
      </c>
      <c r="AP1146" s="43" t="str">
        <f t="shared" si="650"/>
        <v/>
      </c>
      <c r="AQ1146" s="35" t="str">
        <f t="shared" si="651"/>
        <v/>
      </c>
      <c r="AR1146" s="35" t="str">
        <f t="shared" si="652"/>
        <v/>
      </c>
      <c r="AS1146" s="35" t="str">
        <f t="shared" si="653"/>
        <v/>
      </c>
      <c r="AT1146" s="35" t="str">
        <f t="shared" si="654"/>
        <v/>
      </c>
      <c r="AU1146" s="35" t="str">
        <f t="shared" si="655"/>
        <v/>
      </c>
      <c r="AV1146" s="35" t="str">
        <f t="shared" si="656"/>
        <v/>
      </c>
      <c r="AW1146" s="58" t="str">
        <f t="shared" si="657"/>
        <v/>
      </c>
      <c r="AX1146" s="62" t="str">
        <f t="shared" si="658"/>
        <v/>
      </c>
      <c r="AY1146" s="62" t="str">
        <f t="shared" si="659"/>
        <v/>
      </c>
      <c r="AZ1146" s="62" t="str">
        <f t="shared" si="660"/>
        <v/>
      </c>
      <c r="BA1146" s="62" t="str">
        <f t="shared" si="661"/>
        <v/>
      </c>
      <c r="BB1146" s="62" t="str">
        <f t="shared" si="662"/>
        <v/>
      </c>
      <c r="BC1146" s="62" t="str">
        <f t="shared" si="663"/>
        <v/>
      </c>
      <c r="BD1146" s="69" t="str">
        <f t="shared" si="664"/>
        <v/>
      </c>
      <c r="BE1146" s="69" t="str">
        <f t="shared" si="665"/>
        <v/>
      </c>
      <c r="BF1146" s="69" t="str">
        <f>IF(Z1146=Z1147,"",SUM(AW$9:AW1146)-SUM(BF$9:BF1145))</f>
        <v/>
      </c>
      <c r="BG1146" s="12">
        <f t="shared" si="667"/>
        <v>1138</v>
      </c>
    </row>
    <row r="1147" spans="1:59" ht="20.100000000000001" customHeight="1">
      <c r="A1147" s="13">
        <f t="shared" si="666"/>
        <v>1139</v>
      </c>
      <c r="B1147" s="153"/>
      <c r="C1147" s="33"/>
      <c r="D1147" s="33"/>
      <c r="E1147" s="154"/>
      <c r="F1147" s="155"/>
      <c r="G1147" s="156"/>
      <c r="H1147" s="19" t="str">
        <f t="shared" si="631"/>
        <v/>
      </c>
      <c r="I1147" s="157"/>
      <c r="J1147" s="19" t="str">
        <f t="shared" si="632"/>
        <v/>
      </c>
      <c r="K1147" s="33"/>
      <c r="L1147" s="34"/>
      <c r="M1147" s="34"/>
      <c r="N1147" s="19" t="str">
        <f t="shared" si="633"/>
        <v/>
      </c>
      <c r="O1147" s="157"/>
      <c r="P1147" s="19" t="str">
        <f t="shared" si="634"/>
        <v/>
      </c>
      <c r="Q1147" s="19" t="str">
        <f t="shared" si="635"/>
        <v/>
      </c>
      <c r="R1147" s="22"/>
      <c r="S1147" s="33"/>
      <c r="T1147" s="35" t="str">
        <f>IF(E1147="","",Instructions!$B$5)</f>
        <v/>
      </c>
      <c r="U1147" s="75" t="str">
        <f>IF(E1147="","",Instructions!$C$5)</f>
        <v/>
      </c>
      <c r="V1147" s="87" t="str">
        <f t="shared" si="636"/>
        <v/>
      </c>
      <c r="W1147" s="72" t="str">
        <f>IF(E1147="","",VLOOKUP(D1147,Supervisors!$B$9:$F$32,5,FALSE))</f>
        <v/>
      </c>
      <c r="X1147" s="72" t="str">
        <f>IF(E1147="","",VLOOKUP(D1147,Supervisors!$B$9:$G$32,6,FALSE))</f>
        <v/>
      </c>
      <c r="Y1147" s="20" t="str">
        <f t="shared" si="637"/>
        <v/>
      </c>
      <c r="Z1147" s="20" t="str">
        <f t="shared" si="638"/>
        <v/>
      </c>
      <c r="AA1147" s="20" t="str">
        <f t="shared" si="639"/>
        <v/>
      </c>
      <c r="AB1147" s="20" t="str">
        <f t="shared" si="640"/>
        <v/>
      </c>
      <c r="AC1147" s="20" t="str">
        <f t="shared" si="641"/>
        <v/>
      </c>
      <c r="AD1147" s="20" t="str">
        <f t="shared" si="642"/>
        <v/>
      </c>
      <c r="AE1147" s="20" t="str">
        <f>IF(E1147="","",SUM( INDEX( $H$9, 1) : H1147))</f>
        <v/>
      </c>
      <c r="AF1147" s="20" t="str">
        <f t="shared" si="643"/>
        <v/>
      </c>
      <c r="AG1147" s="20" t="str">
        <f>IF(E1147="","",SUM($AF$9:AF1147))</f>
        <v/>
      </c>
      <c r="AH1147" s="43" t="str">
        <f t="shared" si="644"/>
        <v/>
      </c>
      <c r="AI1147" s="20" t="str">
        <f t="shared" si="645"/>
        <v/>
      </c>
      <c r="AJ1147" s="20" t="str">
        <f t="shared" si="646"/>
        <v/>
      </c>
      <c r="AK1147" s="20" t="str">
        <f t="shared" si="647"/>
        <v/>
      </c>
      <c r="AL1147" s="20" t="str">
        <f>IF(E1147="","",SUM( INDEX($I$9, 1) : I1147))</f>
        <v/>
      </c>
      <c r="AM1147" s="20" t="str">
        <f t="shared" si="648"/>
        <v/>
      </c>
      <c r="AN1147" s="20" t="str">
        <f>IF(E1147="","",SUM( INDEX($AM$9, 1) : AM1147))</f>
        <v/>
      </c>
      <c r="AO1147" s="43" t="str">
        <f t="shared" si="649"/>
        <v/>
      </c>
      <c r="AP1147" s="43" t="str">
        <f t="shared" si="650"/>
        <v/>
      </c>
      <c r="AQ1147" s="35" t="str">
        <f t="shared" si="651"/>
        <v/>
      </c>
      <c r="AR1147" s="35" t="str">
        <f t="shared" si="652"/>
        <v/>
      </c>
      <c r="AS1147" s="35" t="str">
        <f t="shared" si="653"/>
        <v/>
      </c>
      <c r="AT1147" s="35" t="str">
        <f t="shared" si="654"/>
        <v/>
      </c>
      <c r="AU1147" s="35" t="str">
        <f t="shared" si="655"/>
        <v/>
      </c>
      <c r="AV1147" s="35" t="str">
        <f t="shared" si="656"/>
        <v/>
      </c>
      <c r="AW1147" s="58" t="str">
        <f t="shared" si="657"/>
        <v/>
      </c>
      <c r="AX1147" s="62" t="str">
        <f t="shared" si="658"/>
        <v/>
      </c>
      <c r="AY1147" s="62" t="str">
        <f t="shared" si="659"/>
        <v/>
      </c>
      <c r="AZ1147" s="62" t="str">
        <f t="shared" si="660"/>
        <v/>
      </c>
      <c r="BA1147" s="62" t="str">
        <f t="shared" si="661"/>
        <v/>
      </c>
      <c r="BB1147" s="62" t="str">
        <f t="shared" si="662"/>
        <v/>
      </c>
      <c r="BC1147" s="62" t="str">
        <f t="shared" si="663"/>
        <v/>
      </c>
      <c r="BD1147" s="69" t="str">
        <f t="shared" si="664"/>
        <v/>
      </c>
      <c r="BE1147" s="69" t="str">
        <f t="shared" si="665"/>
        <v/>
      </c>
      <c r="BF1147" s="69" t="str">
        <f>IF(Z1147=Z1148,"",SUM(AW$9:AW1147)-SUM(BF$9:BF1146))</f>
        <v/>
      </c>
      <c r="BG1147" s="12">
        <f t="shared" si="667"/>
        <v>1139</v>
      </c>
    </row>
    <row r="1148" spans="1:59" ht="20.100000000000001" customHeight="1">
      <c r="A1148" s="13">
        <f t="shared" si="666"/>
        <v>1140</v>
      </c>
      <c r="B1148" s="153"/>
      <c r="C1148" s="33"/>
      <c r="D1148" s="33"/>
      <c r="E1148" s="154"/>
      <c r="F1148" s="155"/>
      <c r="G1148" s="156"/>
      <c r="H1148" s="19" t="str">
        <f t="shared" si="631"/>
        <v/>
      </c>
      <c r="I1148" s="157"/>
      <c r="J1148" s="19" t="str">
        <f t="shared" si="632"/>
        <v/>
      </c>
      <c r="K1148" s="33"/>
      <c r="L1148" s="34"/>
      <c r="M1148" s="34"/>
      <c r="N1148" s="19" t="str">
        <f t="shared" si="633"/>
        <v/>
      </c>
      <c r="O1148" s="157"/>
      <c r="P1148" s="19" t="str">
        <f t="shared" si="634"/>
        <v/>
      </c>
      <c r="Q1148" s="19" t="str">
        <f t="shared" si="635"/>
        <v/>
      </c>
      <c r="R1148" s="22"/>
      <c r="S1148" s="33"/>
      <c r="T1148" s="35" t="str">
        <f>IF(E1148="","",Instructions!$B$5)</f>
        <v/>
      </c>
      <c r="U1148" s="75" t="str">
        <f>IF(E1148="","",Instructions!$C$5)</f>
        <v/>
      </c>
      <c r="V1148" s="87" t="str">
        <f t="shared" si="636"/>
        <v/>
      </c>
      <c r="W1148" s="72" t="str">
        <f>IF(E1148="","",VLOOKUP(D1148,Supervisors!$B$9:$F$32,5,FALSE))</f>
        <v/>
      </c>
      <c r="X1148" s="72" t="str">
        <f>IF(E1148="","",VLOOKUP(D1148,Supervisors!$B$9:$G$32,6,FALSE))</f>
        <v/>
      </c>
      <c r="Y1148" s="20" t="str">
        <f t="shared" si="637"/>
        <v/>
      </c>
      <c r="Z1148" s="20" t="str">
        <f t="shared" si="638"/>
        <v/>
      </c>
      <c r="AA1148" s="20" t="str">
        <f t="shared" si="639"/>
        <v/>
      </c>
      <c r="AB1148" s="20" t="str">
        <f t="shared" si="640"/>
        <v/>
      </c>
      <c r="AC1148" s="20" t="str">
        <f t="shared" si="641"/>
        <v/>
      </c>
      <c r="AD1148" s="20" t="str">
        <f t="shared" si="642"/>
        <v/>
      </c>
      <c r="AE1148" s="20" t="str">
        <f>IF(E1148="","",SUM( INDEX( $H$9, 1) : H1148))</f>
        <v/>
      </c>
      <c r="AF1148" s="20" t="str">
        <f t="shared" si="643"/>
        <v/>
      </c>
      <c r="AG1148" s="20" t="str">
        <f>IF(E1148="","",SUM($AF$9:AF1148))</f>
        <v/>
      </c>
      <c r="AH1148" s="43" t="str">
        <f t="shared" si="644"/>
        <v/>
      </c>
      <c r="AI1148" s="20" t="str">
        <f t="shared" si="645"/>
        <v/>
      </c>
      <c r="AJ1148" s="20" t="str">
        <f t="shared" si="646"/>
        <v/>
      </c>
      <c r="AK1148" s="20" t="str">
        <f t="shared" si="647"/>
        <v/>
      </c>
      <c r="AL1148" s="20" t="str">
        <f>IF(E1148="","",SUM( INDEX($I$9, 1) : I1148))</f>
        <v/>
      </c>
      <c r="AM1148" s="20" t="str">
        <f t="shared" si="648"/>
        <v/>
      </c>
      <c r="AN1148" s="20" t="str">
        <f>IF(E1148="","",SUM( INDEX($AM$9, 1) : AM1148))</f>
        <v/>
      </c>
      <c r="AO1148" s="43" t="str">
        <f t="shared" si="649"/>
        <v/>
      </c>
      <c r="AP1148" s="43" t="str">
        <f t="shared" si="650"/>
        <v/>
      </c>
      <c r="AQ1148" s="35" t="str">
        <f t="shared" si="651"/>
        <v/>
      </c>
      <c r="AR1148" s="35" t="str">
        <f t="shared" si="652"/>
        <v/>
      </c>
      <c r="AS1148" s="35" t="str">
        <f t="shared" si="653"/>
        <v/>
      </c>
      <c r="AT1148" s="35" t="str">
        <f t="shared" si="654"/>
        <v/>
      </c>
      <c r="AU1148" s="35" t="str">
        <f t="shared" si="655"/>
        <v/>
      </c>
      <c r="AV1148" s="35" t="str">
        <f t="shared" si="656"/>
        <v/>
      </c>
      <c r="AW1148" s="58" t="str">
        <f t="shared" si="657"/>
        <v/>
      </c>
      <c r="AX1148" s="62" t="str">
        <f t="shared" si="658"/>
        <v/>
      </c>
      <c r="AY1148" s="62" t="str">
        <f t="shared" si="659"/>
        <v/>
      </c>
      <c r="AZ1148" s="62" t="str">
        <f t="shared" si="660"/>
        <v/>
      </c>
      <c r="BA1148" s="62" t="str">
        <f t="shared" si="661"/>
        <v/>
      </c>
      <c r="BB1148" s="62" t="str">
        <f t="shared" si="662"/>
        <v/>
      </c>
      <c r="BC1148" s="62" t="str">
        <f t="shared" si="663"/>
        <v/>
      </c>
      <c r="BD1148" s="69" t="str">
        <f t="shared" si="664"/>
        <v/>
      </c>
      <c r="BE1148" s="69" t="str">
        <f t="shared" si="665"/>
        <v/>
      </c>
      <c r="BF1148" s="69" t="str">
        <f>IF(Z1148=Z1149,"",SUM(AW$9:AW1148)-SUM(BF$9:BF1147))</f>
        <v/>
      </c>
      <c r="BG1148" s="12">
        <f t="shared" si="667"/>
        <v>1140</v>
      </c>
    </row>
    <row r="1149" spans="1:59" ht="20.100000000000001" customHeight="1">
      <c r="A1149" s="13">
        <f t="shared" si="666"/>
        <v>1141</v>
      </c>
      <c r="B1149" s="153"/>
      <c r="C1149" s="33"/>
      <c r="D1149" s="33"/>
      <c r="E1149" s="154"/>
      <c r="F1149" s="155"/>
      <c r="G1149" s="156"/>
      <c r="H1149" s="19" t="str">
        <f t="shared" si="631"/>
        <v/>
      </c>
      <c r="I1149" s="157"/>
      <c r="J1149" s="19" t="str">
        <f t="shared" si="632"/>
        <v/>
      </c>
      <c r="K1149" s="33"/>
      <c r="L1149" s="34"/>
      <c r="M1149" s="34"/>
      <c r="N1149" s="19" t="str">
        <f t="shared" si="633"/>
        <v/>
      </c>
      <c r="O1149" s="157"/>
      <c r="P1149" s="19" t="str">
        <f t="shared" si="634"/>
        <v/>
      </c>
      <c r="Q1149" s="19" t="str">
        <f t="shared" si="635"/>
        <v/>
      </c>
      <c r="R1149" s="22"/>
      <c r="S1149" s="33"/>
      <c r="T1149" s="35" t="str">
        <f>IF(E1149="","",Instructions!$B$5)</f>
        <v/>
      </c>
      <c r="U1149" s="75" t="str">
        <f>IF(E1149="","",Instructions!$C$5)</f>
        <v/>
      </c>
      <c r="V1149" s="87" t="str">
        <f t="shared" si="636"/>
        <v/>
      </c>
      <c r="W1149" s="72" t="str">
        <f>IF(E1149="","",VLOOKUP(D1149,Supervisors!$B$9:$F$32,5,FALSE))</f>
        <v/>
      </c>
      <c r="X1149" s="72" t="str">
        <f>IF(E1149="","",VLOOKUP(D1149,Supervisors!$B$9:$G$32,6,FALSE))</f>
        <v/>
      </c>
      <c r="Y1149" s="20" t="str">
        <f t="shared" si="637"/>
        <v/>
      </c>
      <c r="Z1149" s="20" t="str">
        <f t="shared" si="638"/>
        <v/>
      </c>
      <c r="AA1149" s="20" t="str">
        <f t="shared" si="639"/>
        <v/>
      </c>
      <c r="AB1149" s="20" t="str">
        <f t="shared" si="640"/>
        <v/>
      </c>
      <c r="AC1149" s="20" t="str">
        <f t="shared" si="641"/>
        <v/>
      </c>
      <c r="AD1149" s="20" t="str">
        <f t="shared" si="642"/>
        <v/>
      </c>
      <c r="AE1149" s="20" t="str">
        <f>IF(E1149="","",SUM( INDEX( $H$9, 1) : H1149))</f>
        <v/>
      </c>
      <c r="AF1149" s="20" t="str">
        <f t="shared" si="643"/>
        <v/>
      </c>
      <c r="AG1149" s="20" t="str">
        <f>IF(E1149="","",SUM($AF$9:AF1149))</f>
        <v/>
      </c>
      <c r="AH1149" s="43" t="str">
        <f t="shared" si="644"/>
        <v/>
      </c>
      <c r="AI1149" s="20" t="str">
        <f t="shared" si="645"/>
        <v/>
      </c>
      <c r="AJ1149" s="20" t="str">
        <f t="shared" si="646"/>
        <v/>
      </c>
      <c r="AK1149" s="20" t="str">
        <f t="shared" si="647"/>
        <v/>
      </c>
      <c r="AL1149" s="20" t="str">
        <f>IF(E1149="","",SUM( INDEX($I$9, 1) : I1149))</f>
        <v/>
      </c>
      <c r="AM1149" s="20" t="str">
        <f t="shared" si="648"/>
        <v/>
      </c>
      <c r="AN1149" s="20" t="str">
        <f>IF(E1149="","",SUM( INDEX($AM$9, 1) : AM1149))</f>
        <v/>
      </c>
      <c r="AO1149" s="43" t="str">
        <f t="shared" si="649"/>
        <v/>
      </c>
      <c r="AP1149" s="43" t="str">
        <f t="shared" si="650"/>
        <v/>
      </c>
      <c r="AQ1149" s="35" t="str">
        <f t="shared" si="651"/>
        <v/>
      </c>
      <c r="AR1149" s="35" t="str">
        <f t="shared" si="652"/>
        <v/>
      </c>
      <c r="AS1149" s="35" t="str">
        <f t="shared" si="653"/>
        <v/>
      </c>
      <c r="AT1149" s="35" t="str">
        <f t="shared" si="654"/>
        <v/>
      </c>
      <c r="AU1149" s="35" t="str">
        <f t="shared" si="655"/>
        <v/>
      </c>
      <c r="AV1149" s="35" t="str">
        <f t="shared" si="656"/>
        <v/>
      </c>
      <c r="AW1149" s="58" t="str">
        <f t="shared" si="657"/>
        <v/>
      </c>
      <c r="AX1149" s="62" t="str">
        <f t="shared" si="658"/>
        <v/>
      </c>
      <c r="AY1149" s="62" t="str">
        <f t="shared" si="659"/>
        <v/>
      </c>
      <c r="AZ1149" s="62" t="str">
        <f t="shared" si="660"/>
        <v/>
      </c>
      <c r="BA1149" s="62" t="str">
        <f t="shared" si="661"/>
        <v/>
      </c>
      <c r="BB1149" s="62" t="str">
        <f t="shared" si="662"/>
        <v/>
      </c>
      <c r="BC1149" s="62" t="str">
        <f t="shared" si="663"/>
        <v/>
      </c>
      <c r="BD1149" s="69" t="str">
        <f t="shared" si="664"/>
        <v/>
      </c>
      <c r="BE1149" s="69" t="str">
        <f t="shared" si="665"/>
        <v/>
      </c>
      <c r="BF1149" s="69" t="str">
        <f>IF(Z1149=Z1150,"",SUM(AW$9:AW1149)-SUM(BF$9:BF1148))</f>
        <v/>
      </c>
      <c r="BG1149" s="12">
        <f t="shared" si="667"/>
        <v>1141</v>
      </c>
    </row>
    <row r="1150" spans="1:59" ht="20.100000000000001" customHeight="1">
      <c r="A1150" s="13">
        <f t="shared" si="666"/>
        <v>1142</v>
      </c>
      <c r="B1150" s="153"/>
      <c r="C1150" s="33"/>
      <c r="D1150" s="33"/>
      <c r="E1150" s="154"/>
      <c r="F1150" s="155"/>
      <c r="G1150" s="156"/>
      <c r="H1150" s="19" t="str">
        <f t="shared" si="631"/>
        <v/>
      </c>
      <c r="I1150" s="157"/>
      <c r="J1150" s="19" t="str">
        <f t="shared" si="632"/>
        <v/>
      </c>
      <c r="K1150" s="33"/>
      <c r="L1150" s="34"/>
      <c r="M1150" s="34"/>
      <c r="N1150" s="19" t="str">
        <f t="shared" si="633"/>
        <v/>
      </c>
      <c r="O1150" s="157"/>
      <c r="P1150" s="19" t="str">
        <f t="shared" si="634"/>
        <v/>
      </c>
      <c r="Q1150" s="19" t="str">
        <f t="shared" si="635"/>
        <v/>
      </c>
      <c r="R1150" s="22"/>
      <c r="S1150" s="33"/>
      <c r="T1150" s="35" t="str">
        <f>IF(E1150="","",Instructions!$B$5)</f>
        <v/>
      </c>
      <c r="U1150" s="75" t="str">
        <f>IF(E1150="","",Instructions!$C$5)</f>
        <v/>
      </c>
      <c r="V1150" s="87" t="str">
        <f t="shared" si="636"/>
        <v/>
      </c>
      <c r="W1150" s="72" t="str">
        <f>IF(E1150="","",VLOOKUP(D1150,Supervisors!$B$9:$F$32,5,FALSE))</f>
        <v/>
      </c>
      <c r="X1150" s="72" t="str">
        <f>IF(E1150="","",VLOOKUP(D1150,Supervisors!$B$9:$G$32,6,FALSE))</f>
        <v/>
      </c>
      <c r="Y1150" s="20" t="str">
        <f t="shared" si="637"/>
        <v/>
      </c>
      <c r="Z1150" s="20" t="str">
        <f t="shared" si="638"/>
        <v/>
      </c>
      <c r="AA1150" s="20" t="str">
        <f t="shared" si="639"/>
        <v/>
      </c>
      <c r="AB1150" s="20" t="str">
        <f t="shared" si="640"/>
        <v/>
      </c>
      <c r="AC1150" s="20" t="str">
        <f t="shared" si="641"/>
        <v/>
      </c>
      <c r="AD1150" s="20" t="str">
        <f t="shared" si="642"/>
        <v/>
      </c>
      <c r="AE1150" s="20" t="str">
        <f>IF(E1150="","",SUM( INDEX( $H$9, 1) : H1150))</f>
        <v/>
      </c>
      <c r="AF1150" s="20" t="str">
        <f t="shared" si="643"/>
        <v/>
      </c>
      <c r="AG1150" s="20" t="str">
        <f>IF(E1150="","",SUM($AF$9:AF1150))</f>
        <v/>
      </c>
      <c r="AH1150" s="43" t="str">
        <f t="shared" si="644"/>
        <v/>
      </c>
      <c r="AI1150" s="20" t="str">
        <f t="shared" si="645"/>
        <v/>
      </c>
      <c r="AJ1150" s="20" t="str">
        <f t="shared" si="646"/>
        <v/>
      </c>
      <c r="AK1150" s="20" t="str">
        <f t="shared" si="647"/>
        <v/>
      </c>
      <c r="AL1150" s="20" t="str">
        <f>IF(E1150="","",SUM( INDEX($I$9, 1) : I1150))</f>
        <v/>
      </c>
      <c r="AM1150" s="20" t="str">
        <f t="shared" si="648"/>
        <v/>
      </c>
      <c r="AN1150" s="20" t="str">
        <f>IF(E1150="","",SUM( INDEX($AM$9, 1) : AM1150))</f>
        <v/>
      </c>
      <c r="AO1150" s="43" t="str">
        <f t="shared" si="649"/>
        <v/>
      </c>
      <c r="AP1150" s="43" t="str">
        <f t="shared" si="650"/>
        <v/>
      </c>
      <c r="AQ1150" s="35" t="str">
        <f t="shared" si="651"/>
        <v/>
      </c>
      <c r="AR1150" s="35" t="str">
        <f t="shared" si="652"/>
        <v/>
      </c>
      <c r="AS1150" s="35" t="str">
        <f t="shared" si="653"/>
        <v/>
      </c>
      <c r="AT1150" s="35" t="str">
        <f t="shared" si="654"/>
        <v/>
      </c>
      <c r="AU1150" s="35" t="str">
        <f t="shared" si="655"/>
        <v/>
      </c>
      <c r="AV1150" s="35" t="str">
        <f t="shared" si="656"/>
        <v/>
      </c>
      <c r="AW1150" s="58" t="str">
        <f t="shared" si="657"/>
        <v/>
      </c>
      <c r="AX1150" s="62" t="str">
        <f t="shared" si="658"/>
        <v/>
      </c>
      <c r="AY1150" s="62" t="str">
        <f t="shared" si="659"/>
        <v/>
      </c>
      <c r="AZ1150" s="62" t="str">
        <f t="shared" si="660"/>
        <v/>
      </c>
      <c r="BA1150" s="62" t="str">
        <f t="shared" si="661"/>
        <v/>
      </c>
      <c r="BB1150" s="62" t="str">
        <f t="shared" si="662"/>
        <v/>
      </c>
      <c r="BC1150" s="62" t="str">
        <f t="shared" si="663"/>
        <v/>
      </c>
      <c r="BD1150" s="69" t="str">
        <f t="shared" si="664"/>
        <v/>
      </c>
      <c r="BE1150" s="69" t="str">
        <f t="shared" si="665"/>
        <v/>
      </c>
      <c r="BF1150" s="69" t="str">
        <f>IF(Z1150=Z1151,"",SUM(AW$9:AW1150)-SUM(BF$9:BF1149))</f>
        <v/>
      </c>
      <c r="BG1150" s="12">
        <f t="shared" si="667"/>
        <v>1142</v>
      </c>
    </row>
    <row r="1151" spans="1:59" ht="20.100000000000001" customHeight="1">
      <c r="A1151" s="13">
        <f t="shared" si="666"/>
        <v>1143</v>
      </c>
      <c r="B1151" s="153"/>
      <c r="C1151" s="33"/>
      <c r="D1151" s="33"/>
      <c r="E1151" s="154"/>
      <c r="F1151" s="155"/>
      <c r="G1151" s="156"/>
      <c r="H1151" s="19" t="str">
        <f t="shared" si="631"/>
        <v/>
      </c>
      <c r="I1151" s="157"/>
      <c r="J1151" s="19" t="str">
        <f t="shared" si="632"/>
        <v/>
      </c>
      <c r="K1151" s="33"/>
      <c r="L1151" s="34"/>
      <c r="M1151" s="34"/>
      <c r="N1151" s="19" t="str">
        <f t="shared" si="633"/>
        <v/>
      </c>
      <c r="O1151" s="157"/>
      <c r="P1151" s="19" t="str">
        <f t="shared" si="634"/>
        <v/>
      </c>
      <c r="Q1151" s="19" t="str">
        <f t="shared" si="635"/>
        <v/>
      </c>
      <c r="R1151" s="22"/>
      <c r="S1151" s="33"/>
      <c r="T1151" s="35" t="str">
        <f>IF(E1151="","",Instructions!$B$5)</f>
        <v/>
      </c>
      <c r="U1151" s="75" t="str">
        <f>IF(E1151="","",Instructions!$C$5)</f>
        <v/>
      </c>
      <c r="V1151" s="87" t="str">
        <f t="shared" si="636"/>
        <v/>
      </c>
      <c r="W1151" s="72" t="str">
        <f>IF(E1151="","",VLOOKUP(D1151,Supervisors!$B$9:$F$32,5,FALSE))</f>
        <v/>
      </c>
      <c r="X1151" s="72" t="str">
        <f>IF(E1151="","",VLOOKUP(D1151,Supervisors!$B$9:$G$32,6,FALSE))</f>
        <v/>
      </c>
      <c r="Y1151" s="20" t="str">
        <f t="shared" si="637"/>
        <v/>
      </c>
      <c r="Z1151" s="20" t="str">
        <f t="shared" si="638"/>
        <v/>
      </c>
      <c r="AA1151" s="20" t="str">
        <f t="shared" si="639"/>
        <v/>
      </c>
      <c r="AB1151" s="20" t="str">
        <f t="shared" si="640"/>
        <v/>
      </c>
      <c r="AC1151" s="20" t="str">
        <f t="shared" si="641"/>
        <v/>
      </c>
      <c r="AD1151" s="20" t="str">
        <f t="shared" si="642"/>
        <v/>
      </c>
      <c r="AE1151" s="20" t="str">
        <f>IF(E1151="","",SUM( INDEX( $H$9, 1) : H1151))</f>
        <v/>
      </c>
      <c r="AF1151" s="20" t="str">
        <f t="shared" si="643"/>
        <v/>
      </c>
      <c r="AG1151" s="20" t="str">
        <f>IF(E1151="","",SUM($AF$9:AF1151))</f>
        <v/>
      </c>
      <c r="AH1151" s="43" t="str">
        <f t="shared" si="644"/>
        <v/>
      </c>
      <c r="AI1151" s="20" t="str">
        <f t="shared" si="645"/>
        <v/>
      </c>
      <c r="AJ1151" s="20" t="str">
        <f t="shared" si="646"/>
        <v/>
      </c>
      <c r="AK1151" s="20" t="str">
        <f t="shared" si="647"/>
        <v/>
      </c>
      <c r="AL1151" s="20" t="str">
        <f>IF(E1151="","",SUM( INDEX($I$9, 1) : I1151))</f>
        <v/>
      </c>
      <c r="AM1151" s="20" t="str">
        <f t="shared" si="648"/>
        <v/>
      </c>
      <c r="AN1151" s="20" t="str">
        <f>IF(E1151="","",SUM( INDEX($AM$9, 1) : AM1151))</f>
        <v/>
      </c>
      <c r="AO1151" s="43" t="str">
        <f t="shared" si="649"/>
        <v/>
      </c>
      <c r="AP1151" s="43" t="str">
        <f t="shared" si="650"/>
        <v/>
      </c>
      <c r="AQ1151" s="35" t="str">
        <f t="shared" si="651"/>
        <v/>
      </c>
      <c r="AR1151" s="35" t="str">
        <f t="shared" si="652"/>
        <v/>
      </c>
      <c r="AS1151" s="35" t="str">
        <f t="shared" si="653"/>
        <v/>
      </c>
      <c r="AT1151" s="35" t="str">
        <f t="shared" si="654"/>
        <v/>
      </c>
      <c r="AU1151" s="35" t="str">
        <f t="shared" si="655"/>
        <v/>
      </c>
      <c r="AV1151" s="35" t="str">
        <f t="shared" si="656"/>
        <v/>
      </c>
      <c r="AW1151" s="58" t="str">
        <f t="shared" si="657"/>
        <v/>
      </c>
      <c r="AX1151" s="62" t="str">
        <f t="shared" si="658"/>
        <v/>
      </c>
      <c r="AY1151" s="62" t="str">
        <f t="shared" si="659"/>
        <v/>
      </c>
      <c r="AZ1151" s="62" t="str">
        <f t="shared" si="660"/>
        <v/>
      </c>
      <c r="BA1151" s="62" t="str">
        <f t="shared" si="661"/>
        <v/>
      </c>
      <c r="BB1151" s="62" t="str">
        <f t="shared" si="662"/>
        <v/>
      </c>
      <c r="BC1151" s="62" t="str">
        <f t="shared" si="663"/>
        <v/>
      </c>
      <c r="BD1151" s="69" t="str">
        <f t="shared" si="664"/>
        <v/>
      </c>
      <c r="BE1151" s="69" t="str">
        <f t="shared" si="665"/>
        <v/>
      </c>
      <c r="BF1151" s="69" t="str">
        <f>IF(Z1151=Z1152,"",SUM(AW$9:AW1151)-SUM(BF$9:BF1150))</f>
        <v/>
      </c>
      <c r="BG1151" s="12">
        <f t="shared" si="667"/>
        <v>1143</v>
      </c>
    </row>
    <row r="1152" spans="1:59" ht="20.100000000000001" customHeight="1">
      <c r="A1152" s="13">
        <f t="shared" si="666"/>
        <v>1144</v>
      </c>
      <c r="B1152" s="153"/>
      <c r="C1152" s="33"/>
      <c r="D1152" s="33"/>
      <c r="E1152" s="154"/>
      <c r="F1152" s="155"/>
      <c r="G1152" s="156"/>
      <c r="H1152" s="19" t="str">
        <f t="shared" si="631"/>
        <v/>
      </c>
      <c r="I1152" s="157"/>
      <c r="J1152" s="19" t="str">
        <f t="shared" si="632"/>
        <v/>
      </c>
      <c r="K1152" s="33"/>
      <c r="L1152" s="34"/>
      <c r="M1152" s="34"/>
      <c r="N1152" s="19" t="str">
        <f t="shared" si="633"/>
        <v/>
      </c>
      <c r="O1152" s="157"/>
      <c r="P1152" s="19" t="str">
        <f t="shared" si="634"/>
        <v/>
      </c>
      <c r="Q1152" s="19" t="str">
        <f t="shared" si="635"/>
        <v/>
      </c>
      <c r="R1152" s="22"/>
      <c r="S1152" s="33"/>
      <c r="T1152" s="35" t="str">
        <f>IF(E1152="","",Instructions!$B$5)</f>
        <v/>
      </c>
      <c r="U1152" s="75" t="str">
        <f>IF(E1152="","",Instructions!$C$5)</f>
        <v/>
      </c>
      <c r="V1152" s="87" t="str">
        <f t="shared" si="636"/>
        <v/>
      </c>
      <c r="W1152" s="72" t="str">
        <f>IF(E1152="","",VLOOKUP(D1152,Supervisors!$B$9:$F$32,5,FALSE))</f>
        <v/>
      </c>
      <c r="X1152" s="72" t="str">
        <f>IF(E1152="","",VLOOKUP(D1152,Supervisors!$B$9:$G$32,6,FALSE))</f>
        <v/>
      </c>
      <c r="Y1152" s="20" t="str">
        <f t="shared" si="637"/>
        <v/>
      </c>
      <c r="Z1152" s="20" t="str">
        <f t="shared" si="638"/>
        <v/>
      </c>
      <c r="AA1152" s="20" t="str">
        <f t="shared" si="639"/>
        <v/>
      </c>
      <c r="AB1152" s="20" t="str">
        <f t="shared" si="640"/>
        <v/>
      </c>
      <c r="AC1152" s="20" t="str">
        <f t="shared" si="641"/>
        <v/>
      </c>
      <c r="AD1152" s="20" t="str">
        <f t="shared" si="642"/>
        <v/>
      </c>
      <c r="AE1152" s="20" t="str">
        <f>IF(E1152="","",SUM( INDEX( $H$9, 1) : H1152))</f>
        <v/>
      </c>
      <c r="AF1152" s="20" t="str">
        <f t="shared" si="643"/>
        <v/>
      </c>
      <c r="AG1152" s="20" t="str">
        <f>IF(E1152="","",SUM($AF$9:AF1152))</f>
        <v/>
      </c>
      <c r="AH1152" s="43" t="str">
        <f t="shared" si="644"/>
        <v/>
      </c>
      <c r="AI1152" s="20" t="str">
        <f t="shared" si="645"/>
        <v/>
      </c>
      <c r="AJ1152" s="20" t="str">
        <f t="shared" si="646"/>
        <v/>
      </c>
      <c r="AK1152" s="20" t="str">
        <f t="shared" si="647"/>
        <v/>
      </c>
      <c r="AL1152" s="20" t="str">
        <f>IF(E1152="","",SUM( INDEX($I$9, 1) : I1152))</f>
        <v/>
      </c>
      <c r="AM1152" s="20" t="str">
        <f t="shared" si="648"/>
        <v/>
      </c>
      <c r="AN1152" s="20" t="str">
        <f>IF(E1152="","",SUM( INDEX($AM$9, 1) : AM1152))</f>
        <v/>
      </c>
      <c r="AO1152" s="43" t="str">
        <f t="shared" si="649"/>
        <v/>
      </c>
      <c r="AP1152" s="43" t="str">
        <f t="shared" si="650"/>
        <v/>
      </c>
      <c r="AQ1152" s="35" t="str">
        <f t="shared" si="651"/>
        <v/>
      </c>
      <c r="AR1152" s="35" t="str">
        <f t="shared" si="652"/>
        <v/>
      </c>
      <c r="AS1152" s="35" t="str">
        <f t="shared" si="653"/>
        <v/>
      </c>
      <c r="AT1152" s="35" t="str">
        <f t="shared" si="654"/>
        <v/>
      </c>
      <c r="AU1152" s="35" t="str">
        <f t="shared" si="655"/>
        <v/>
      </c>
      <c r="AV1152" s="35" t="str">
        <f t="shared" si="656"/>
        <v/>
      </c>
      <c r="AW1152" s="58" t="str">
        <f t="shared" si="657"/>
        <v/>
      </c>
      <c r="AX1152" s="62" t="str">
        <f t="shared" si="658"/>
        <v/>
      </c>
      <c r="AY1152" s="62" t="str">
        <f t="shared" si="659"/>
        <v/>
      </c>
      <c r="AZ1152" s="62" t="str">
        <f t="shared" si="660"/>
        <v/>
      </c>
      <c r="BA1152" s="62" t="str">
        <f t="shared" si="661"/>
        <v/>
      </c>
      <c r="BB1152" s="62" t="str">
        <f t="shared" si="662"/>
        <v/>
      </c>
      <c r="BC1152" s="62" t="str">
        <f t="shared" si="663"/>
        <v/>
      </c>
      <c r="BD1152" s="69" t="str">
        <f t="shared" si="664"/>
        <v/>
      </c>
      <c r="BE1152" s="69" t="str">
        <f t="shared" si="665"/>
        <v/>
      </c>
      <c r="BF1152" s="69" t="str">
        <f>IF(Z1152=Z1153,"",SUM(AW$9:AW1152)-SUM(BF$9:BF1151))</f>
        <v/>
      </c>
      <c r="BG1152" s="12">
        <f t="shared" si="667"/>
        <v>1144</v>
      </c>
    </row>
    <row r="1153" spans="1:59" ht="20.100000000000001" customHeight="1">
      <c r="A1153" s="13">
        <f t="shared" si="666"/>
        <v>1145</v>
      </c>
      <c r="B1153" s="153"/>
      <c r="C1153" s="33"/>
      <c r="D1153" s="33"/>
      <c r="E1153" s="154"/>
      <c r="F1153" s="155"/>
      <c r="G1153" s="156"/>
      <c r="H1153" s="19" t="str">
        <f t="shared" si="631"/>
        <v/>
      </c>
      <c r="I1153" s="157"/>
      <c r="J1153" s="19" t="str">
        <f t="shared" si="632"/>
        <v/>
      </c>
      <c r="K1153" s="33"/>
      <c r="L1153" s="34"/>
      <c r="M1153" s="34"/>
      <c r="N1153" s="19" t="str">
        <f t="shared" si="633"/>
        <v/>
      </c>
      <c r="O1153" s="157"/>
      <c r="P1153" s="19" t="str">
        <f t="shared" si="634"/>
        <v/>
      </c>
      <c r="Q1153" s="19" t="str">
        <f t="shared" si="635"/>
        <v/>
      </c>
      <c r="R1153" s="22"/>
      <c r="S1153" s="33"/>
      <c r="T1153" s="35" t="str">
        <f>IF(E1153="","",Instructions!$B$5)</f>
        <v/>
      </c>
      <c r="U1153" s="75" t="str">
        <f>IF(E1153="","",Instructions!$C$5)</f>
        <v/>
      </c>
      <c r="V1153" s="87" t="str">
        <f t="shared" si="636"/>
        <v/>
      </c>
      <c r="W1153" s="72" t="str">
        <f>IF(E1153="","",VLOOKUP(D1153,Supervisors!$B$9:$F$32,5,FALSE))</f>
        <v/>
      </c>
      <c r="X1153" s="72" t="str">
        <f>IF(E1153="","",VLOOKUP(D1153,Supervisors!$B$9:$G$32,6,FALSE))</f>
        <v/>
      </c>
      <c r="Y1153" s="20" t="str">
        <f t="shared" si="637"/>
        <v/>
      </c>
      <c r="Z1153" s="20" t="str">
        <f t="shared" si="638"/>
        <v/>
      </c>
      <c r="AA1153" s="20" t="str">
        <f t="shared" si="639"/>
        <v/>
      </c>
      <c r="AB1153" s="20" t="str">
        <f t="shared" si="640"/>
        <v/>
      </c>
      <c r="AC1153" s="20" t="str">
        <f t="shared" si="641"/>
        <v/>
      </c>
      <c r="AD1153" s="20" t="str">
        <f t="shared" si="642"/>
        <v/>
      </c>
      <c r="AE1153" s="20" t="str">
        <f>IF(E1153="","",SUM( INDEX( $H$9, 1) : H1153))</f>
        <v/>
      </c>
      <c r="AF1153" s="20" t="str">
        <f t="shared" si="643"/>
        <v/>
      </c>
      <c r="AG1153" s="20" t="str">
        <f>IF(E1153="","",SUM($AF$9:AF1153))</f>
        <v/>
      </c>
      <c r="AH1153" s="43" t="str">
        <f t="shared" si="644"/>
        <v/>
      </c>
      <c r="AI1153" s="20" t="str">
        <f t="shared" si="645"/>
        <v/>
      </c>
      <c r="AJ1153" s="20" t="str">
        <f t="shared" si="646"/>
        <v/>
      </c>
      <c r="AK1153" s="20" t="str">
        <f t="shared" si="647"/>
        <v/>
      </c>
      <c r="AL1153" s="20" t="str">
        <f>IF(E1153="","",SUM( INDEX($I$9, 1) : I1153))</f>
        <v/>
      </c>
      <c r="AM1153" s="20" t="str">
        <f t="shared" si="648"/>
        <v/>
      </c>
      <c r="AN1153" s="20" t="str">
        <f>IF(E1153="","",SUM( INDEX($AM$9, 1) : AM1153))</f>
        <v/>
      </c>
      <c r="AO1153" s="43" t="str">
        <f t="shared" si="649"/>
        <v/>
      </c>
      <c r="AP1153" s="43" t="str">
        <f t="shared" si="650"/>
        <v/>
      </c>
      <c r="AQ1153" s="35" t="str">
        <f t="shared" si="651"/>
        <v/>
      </c>
      <c r="AR1153" s="35" t="str">
        <f t="shared" si="652"/>
        <v/>
      </c>
      <c r="AS1153" s="35" t="str">
        <f t="shared" si="653"/>
        <v/>
      </c>
      <c r="AT1153" s="35" t="str">
        <f t="shared" si="654"/>
        <v/>
      </c>
      <c r="AU1153" s="35" t="str">
        <f t="shared" si="655"/>
        <v/>
      </c>
      <c r="AV1153" s="35" t="str">
        <f t="shared" si="656"/>
        <v/>
      </c>
      <c r="AW1153" s="58" t="str">
        <f t="shared" si="657"/>
        <v/>
      </c>
      <c r="AX1153" s="62" t="str">
        <f t="shared" si="658"/>
        <v/>
      </c>
      <c r="AY1153" s="62" t="str">
        <f t="shared" si="659"/>
        <v/>
      </c>
      <c r="AZ1153" s="62" t="str">
        <f t="shared" si="660"/>
        <v/>
      </c>
      <c r="BA1153" s="62" t="str">
        <f t="shared" si="661"/>
        <v/>
      </c>
      <c r="BB1153" s="62" t="str">
        <f t="shared" si="662"/>
        <v/>
      </c>
      <c r="BC1153" s="62" t="str">
        <f t="shared" si="663"/>
        <v/>
      </c>
      <c r="BD1153" s="69" t="str">
        <f t="shared" si="664"/>
        <v/>
      </c>
      <c r="BE1153" s="69" t="str">
        <f t="shared" si="665"/>
        <v/>
      </c>
      <c r="BF1153" s="69" t="str">
        <f>IF(Z1153=Z1154,"",SUM(AW$9:AW1153)-SUM(BF$9:BF1152))</f>
        <v/>
      </c>
      <c r="BG1153" s="12">
        <f t="shared" si="667"/>
        <v>1145</v>
      </c>
    </row>
    <row r="1154" spans="1:59" ht="20.100000000000001" customHeight="1">
      <c r="A1154" s="13">
        <f t="shared" si="666"/>
        <v>1146</v>
      </c>
      <c r="B1154" s="153"/>
      <c r="C1154" s="33"/>
      <c r="D1154" s="33"/>
      <c r="E1154" s="154"/>
      <c r="F1154" s="155"/>
      <c r="G1154" s="156"/>
      <c r="H1154" s="19" t="str">
        <f t="shared" si="631"/>
        <v/>
      </c>
      <c r="I1154" s="157"/>
      <c r="J1154" s="19" t="str">
        <f t="shared" si="632"/>
        <v/>
      </c>
      <c r="K1154" s="33"/>
      <c r="L1154" s="34"/>
      <c r="M1154" s="34"/>
      <c r="N1154" s="19" t="str">
        <f t="shared" si="633"/>
        <v/>
      </c>
      <c r="O1154" s="157"/>
      <c r="P1154" s="19" t="str">
        <f t="shared" si="634"/>
        <v/>
      </c>
      <c r="Q1154" s="19" t="str">
        <f t="shared" si="635"/>
        <v/>
      </c>
      <c r="R1154" s="22"/>
      <c r="S1154" s="33"/>
      <c r="T1154" s="35" t="str">
        <f>IF(E1154="","",Instructions!$B$5)</f>
        <v/>
      </c>
      <c r="U1154" s="75" t="str">
        <f>IF(E1154="","",Instructions!$C$5)</f>
        <v/>
      </c>
      <c r="V1154" s="87" t="str">
        <f t="shared" si="636"/>
        <v/>
      </c>
      <c r="W1154" s="72" t="str">
        <f>IF(E1154="","",VLOOKUP(D1154,Supervisors!$B$9:$F$32,5,FALSE))</f>
        <v/>
      </c>
      <c r="X1154" s="72" t="str">
        <f>IF(E1154="","",VLOOKUP(D1154,Supervisors!$B$9:$G$32,6,FALSE))</f>
        <v/>
      </c>
      <c r="Y1154" s="20" t="str">
        <f t="shared" si="637"/>
        <v/>
      </c>
      <c r="Z1154" s="20" t="str">
        <f t="shared" si="638"/>
        <v/>
      </c>
      <c r="AA1154" s="20" t="str">
        <f t="shared" si="639"/>
        <v/>
      </c>
      <c r="AB1154" s="20" t="str">
        <f t="shared" si="640"/>
        <v/>
      </c>
      <c r="AC1154" s="20" t="str">
        <f t="shared" si="641"/>
        <v/>
      </c>
      <c r="AD1154" s="20" t="str">
        <f t="shared" si="642"/>
        <v/>
      </c>
      <c r="AE1154" s="20" t="str">
        <f>IF(E1154="","",SUM( INDEX( $H$9, 1) : H1154))</f>
        <v/>
      </c>
      <c r="AF1154" s="20" t="str">
        <f t="shared" si="643"/>
        <v/>
      </c>
      <c r="AG1154" s="20" t="str">
        <f>IF(E1154="","",SUM($AF$9:AF1154))</f>
        <v/>
      </c>
      <c r="AH1154" s="43" t="str">
        <f t="shared" si="644"/>
        <v/>
      </c>
      <c r="AI1154" s="20" t="str">
        <f t="shared" si="645"/>
        <v/>
      </c>
      <c r="AJ1154" s="20" t="str">
        <f t="shared" si="646"/>
        <v/>
      </c>
      <c r="AK1154" s="20" t="str">
        <f t="shared" si="647"/>
        <v/>
      </c>
      <c r="AL1154" s="20" t="str">
        <f>IF(E1154="","",SUM( INDEX($I$9, 1) : I1154))</f>
        <v/>
      </c>
      <c r="AM1154" s="20" t="str">
        <f t="shared" si="648"/>
        <v/>
      </c>
      <c r="AN1154" s="20" t="str">
        <f>IF(E1154="","",SUM( INDEX($AM$9, 1) : AM1154))</f>
        <v/>
      </c>
      <c r="AO1154" s="43" t="str">
        <f t="shared" si="649"/>
        <v/>
      </c>
      <c r="AP1154" s="43" t="str">
        <f t="shared" si="650"/>
        <v/>
      </c>
      <c r="AQ1154" s="35" t="str">
        <f t="shared" si="651"/>
        <v/>
      </c>
      <c r="AR1154" s="35" t="str">
        <f t="shared" si="652"/>
        <v/>
      </c>
      <c r="AS1154" s="35" t="str">
        <f t="shared" si="653"/>
        <v/>
      </c>
      <c r="AT1154" s="35" t="str">
        <f t="shared" si="654"/>
        <v/>
      </c>
      <c r="AU1154" s="35" t="str">
        <f t="shared" si="655"/>
        <v/>
      </c>
      <c r="AV1154" s="35" t="str">
        <f t="shared" si="656"/>
        <v/>
      </c>
      <c r="AW1154" s="58" t="str">
        <f t="shared" si="657"/>
        <v/>
      </c>
      <c r="AX1154" s="62" t="str">
        <f t="shared" si="658"/>
        <v/>
      </c>
      <c r="AY1154" s="62" t="str">
        <f t="shared" si="659"/>
        <v/>
      </c>
      <c r="AZ1154" s="62" t="str">
        <f t="shared" si="660"/>
        <v/>
      </c>
      <c r="BA1154" s="62" t="str">
        <f t="shared" si="661"/>
        <v/>
      </c>
      <c r="BB1154" s="62" t="str">
        <f t="shared" si="662"/>
        <v/>
      </c>
      <c r="BC1154" s="62" t="str">
        <f t="shared" si="663"/>
        <v/>
      </c>
      <c r="BD1154" s="69" t="str">
        <f t="shared" si="664"/>
        <v/>
      </c>
      <c r="BE1154" s="69" t="str">
        <f t="shared" si="665"/>
        <v/>
      </c>
      <c r="BF1154" s="69" t="str">
        <f>IF(Z1154=Z1155,"",SUM(AW$9:AW1154)-SUM(BF$9:BF1153))</f>
        <v/>
      </c>
      <c r="BG1154" s="12">
        <f t="shared" si="667"/>
        <v>1146</v>
      </c>
    </row>
    <row r="1155" spans="1:59" ht="20.100000000000001" customHeight="1">
      <c r="A1155" s="13">
        <f t="shared" si="666"/>
        <v>1147</v>
      </c>
      <c r="B1155" s="153"/>
      <c r="C1155" s="33"/>
      <c r="D1155" s="33"/>
      <c r="E1155" s="154"/>
      <c r="F1155" s="155"/>
      <c r="G1155" s="156"/>
      <c r="H1155" s="19" t="str">
        <f t="shared" si="631"/>
        <v/>
      </c>
      <c r="I1155" s="157"/>
      <c r="J1155" s="19" t="str">
        <f t="shared" si="632"/>
        <v/>
      </c>
      <c r="K1155" s="33"/>
      <c r="L1155" s="34"/>
      <c r="M1155" s="34"/>
      <c r="N1155" s="19" t="str">
        <f t="shared" si="633"/>
        <v/>
      </c>
      <c r="O1155" s="157"/>
      <c r="P1155" s="19" t="str">
        <f t="shared" si="634"/>
        <v/>
      </c>
      <c r="Q1155" s="19" t="str">
        <f t="shared" si="635"/>
        <v/>
      </c>
      <c r="R1155" s="22"/>
      <c r="S1155" s="33"/>
      <c r="T1155" s="35" t="str">
        <f>IF(E1155="","",Instructions!$B$5)</f>
        <v/>
      </c>
      <c r="U1155" s="75" t="str">
        <f>IF(E1155="","",Instructions!$C$5)</f>
        <v/>
      </c>
      <c r="V1155" s="87" t="str">
        <f t="shared" si="636"/>
        <v/>
      </c>
      <c r="W1155" s="72" t="str">
        <f>IF(E1155="","",VLOOKUP(D1155,Supervisors!$B$9:$F$32,5,FALSE))</f>
        <v/>
      </c>
      <c r="X1155" s="72" t="str">
        <f>IF(E1155="","",VLOOKUP(D1155,Supervisors!$B$9:$G$32,6,FALSE))</f>
        <v/>
      </c>
      <c r="Y1155" s="20" t="str">
        <f t="shared" si="637"/>
        <v/>
      </c>
      <c r="Z1155" s="20" t="str">
        <f t="shared" si="638"/>
        <v/>
      </c>
      <c r="AA1155" s="20" t="str">
        <f t="shared" si="639"/>
        <v/>
      </c>
      <c r="AB1155" s="20" t="str">
        <f t="shared" si="640"/>
        <v/>
      </c>
      <c r="AC1155" s="20" t="str">
        <f t="shared" si="641"/>
        <v/>
      </c>
      <c r="AD1155" s="20" t="str">
        <f t="shared" si="642"/>
        <v/>
      </c>
      <c r="AE1155" s="20" t="str">
        <f>IF(E1155="","",SUM( INDEX( $H$9, 1) : H1155))</f>
        <v/>
      </c>
      <c r="AF1155" s="20" t="str">
        <f t="shared" si="643"/>
        <v/>
      </c>
      <c r="AG1155" s="20" t="str">
        <f>IF(E1155="","",SUM($AF$9:AF1155))</f>
        <v/>
      </c>
      <c r="AH1155" s="43" t="str">
        <f t="shared" si="644"/>
        <v/>
      </c>
      <c r="AI1155" s="20" t="str">
        <f t="shared" si="645"/>
        <v/>
      </c>
      <c r="AJ1155" s="20" t="str">
        <f t="shared" si="646"/>
        <v/>
      </c>
      <c r="AK1155" s="20" t="str">
        <f t="shared" si="647"/>
        <v/>
      </c>
      <c r="AL1155" s="20" t="str">
        <f>IF(E1155="","",SUM( INDEX($I$9, 1) : I1155))</f>
        <v/>
      </c>
      <c r="AM1155" s="20" t="str">
        <f t="shared" si="648"/>
        <v/>
      </c>
      <c r="AN1155" s="20" t="str">
        <f>IF(E1155="","",SUM( INDEX($AM$9, 1) : AM1155))</f>
        <v/>
      </c>
      <c r="AO1155" s="43" t="str">
        <f t="shared" si="649"/>
        <v/>
      </c>
      <c r="AP1155" s="43" t="str">
        <f t="shared" si="650"/>
        <v/>
      </c>
      <c r="AQ1155" s="35" t="str">
        <f t="shared" si="651"/>
        <v/>
      </c>
      <c r="AR1155" s="35" t="str">
        <f t="shared" si="652"/>
        <v/>
      </c>
      <c r="AS1155" s="35" t="str">
        <f t="shared" si="653"/>
        <v/>
      </c>
      <c r="AT1155" s="35" t="str">
        <f t="shared" si="654"/>
        <v/>
      </c>
      <c r="AU1155" s="35" t="str">
        <f t="shared" si="655"/>
        <v/>
      </c>
      <c r="AV1155" s="35" t="str">
        <f t="shared" si="656"/>
        <v/>
      </c>
      <c r="AW1155" s="58" t="str">
        <f t="shared" si="657"/>
        <v/>
      </c>
      <c r="AX1155" s="62" t="str">
        <f t="shared" si="658"/>
        <v/>
      </c>
      <c r="AY1155" s="62" t="str">
        <f t="shared" si="659"/>
        <v/>
      </c>
      <c r="AZ1155" s="62" t="str">
        <f t="shared" si="660"/>
        <v/>
      </c>
      <c r="BA1155" s="62" t="str">
        <f t="shared" si="661"/>
        <v/>
      </c>
      <c r="BB1155" s="62" t="str">
        <f t="shared" si="662"/>
        <v/>
      </c>
      <c r="BC1155" s="62" t="str">
        <f t="shared" si="663"/>
        <v/>
      </c>
      <c r="BD1155" s="69" t="str">
        <f t="shared" si="664"/>
        <v/>
      </c>
      <c r="BE1155" s="69" t="str">
        <f t="shared" si="665"/>
        <v/>
      </c>
      <c r="BF1155" s="69" t="str">
        <f>IF(Z1155=Z1156,"",SUM(AW$9:AW1155)-SUM(BF$9:BF1154))</f>
        <v/>
      </c>
      <c r="BG1155" s="12">
        <f t="shared" si="667"/>
        <v>1147</v>
      </c>
    </row>
    <row r="1156" spans="1:59" ht="20.100000000000001" customHeight="1">
      <c r="A1156" s="13">
        <f t="shared" si="666"/>
        <v>1148</v>
      </c>
      <c r="B1156" s="153"/>
      <c r="C1156" s="33"/>
      <c r="D1156" s="33"/>
      <c r="E1156" s="154"/>
      <c r="F1156" s="155"/>
      <c r="G1156" s="156"/>
      <c r="H1156" s="19" t="str">
        <f t="shared" si="631"/>
        <v/>
      </c>
      <c r="I1156" s="157"/>
      <c r="J1156" s="19" t="str">
        <f t="shared" si="632"/>
        <v/>
      </c>
      <c r="K1156" s="33"/>
      <c r="L1156" s="34"/>
      <c r="M1156" s="34"/>
      <c r="N1156" s="19" t="str">
        <f t="shared" si="633"/>
        <v/>
      </c>
      <c r="O1156" s="157"/>
      <c r="P1156" s="19" t="str">
        <f t="shared" si="634"/>
        <v/>
      </c>
      <c r="Q1156" s="19" t="str">
        <f t="shared" si="635"/>
        <v/>
      </c>
      <c r="R1156" s="22"/>
      <c r="S1156" s="33"/>
      <c r="T1156" s="35" t="str">
        <f>IF(E1156="","",Instructions!$B$5)</f>
        <v/>
      </c>
      <c r="U1156" s="75" t="str">
        <f>IF(E1156="","",Instructions!$C$5)</f>
        <v/>
      </c>
      <c r="V1156" s="87" t="str">
        <f t="shared" si="636"/>
        <v/>
      </c>
      <c r="W1156" s="72" t="str">
        <f>IF(E1156="","",VLOOKUP(D1156,Supervisors!$B$9:$F$32,5,FALSE))</f>
        <v/>
      </c>
      <c r="X1156" s="72" t="str">
        <f>IF(E1156="","",VLOOKUP(D1156,Supervisors!$B$9:$G$32,6,FALSE))</f>
        <v/>
      </c>
      <c r="Y1156" s="20" t="str">
        <f t="shared" si="637"/>
        <v/>
      </c>
      <c r="Z1156" s="20" t="str">
        <f t="shared" si="638"/>
        <v/>
      </c>
      <c r="AA1156" s="20" t="str">
        <f t="shared" si="639"/>
        <v/>
      </c>
      <c r="AB1156" s="20" t="str">
        <f t="shared" si="640"/>
        <v/>
      </c>
      <c r="AC1156" s="20" t="str">
        <f t="shared" si="641"/>
        <v/>
      </c>
      <c r="AD1156" s="20" t="str">
        <f t="shared" si="642"/>
        <v/>
      </c>
      <c r="AE1156" s="20" t="str">
        <f>IF(E1156="","",SUM( INDEX( $H$9, 1) : H1156))</f>
        <v/>
      </c>
      <c r="AF1156" s="20" t="str">
        <f t="shared" si="643"/>
        <v/>
      </c>
      <c r="AG1156" s="20" t="str">
        <f>IF(E1156="","",SUM($AF$9:AF1156))</f>
        <v/>
      </c>
      <c r="AH1156" s="43" t="str">
        <f t="shared" si="644"/>
        <v/>
      </c>
      <c r="AI1156" s="20" t="str">
        <f t="shared" si="645"/>
        <v/>
      </c>
      <c r="AJ1156" s="20" t="str">
        <f t="shared" si="646"/>
        <v/>
      </c>
      <c r="AK1156" s="20" t="str">
        <f t="shared" si="647"/>
        <v/>
      </c>
      <c r="AL1156" s="20" t="str">
        <f>IF(E1156="","",SUM( INDEX($I$9, 1) : I1156))</f>
        <v/>
      </c>
      <c r="AM1156" s="20" t="str">
        <f t="shared" si="648"/>
        <v/>
      </c>
      <c r="AN1156" s="20" t="str">
        <f>IF(E1156="","",SUM( INDEX($AM$9, 1) : AM1156))</f>
        <v/>
      </c>
      <c r="AO1156" s="43" t="str">
        <f t="shared" si="649"/>
        <v/>
      </c>
      <c r="AP1156" s="43" t="str">
        <f t="shared" si="650"/>
        <v/>
      </c>
      <c r="AQ1156" s="35" t="str">
        <f t="shared" si="651"/>
        <v/>
      </c>
      <c r="AR1156" s="35" t="str">
        <f t="shared" si="652"/>
        <v/>
      </c>
      <c r="AS1156" s="35" t="str">
        <f t="shared" si="653"/>
        <v/>
      </c>
      <c r="AT1156" s="35" t="str">
        <f t="shared" si="654"/>
        <v/>
      </c>
      <c r="AU1156" s="35" t="str">
        <f t="shared" si="655"/>
        <v/>
      </c>
      <c r="AV1156" s="35" t="str">
        <f t="shared" si="656"/>
        <v/>
      </c>
      <c r="AW1156" s="58" t="str">
        <f t="shared" si="657"/>
        <v/>
      </c>
      <c r="AX1156" s="62" t="str">
        <f t="shared" si="658"/>
        <v/>
      </c>
      <c r="AY1156" s="62" t="str">
        <f t="shared" si="659"/>
        <v/>
      </c>
      <c r="AZ1156" s="62" t="str">
        <f t="shared" si="660"/>
        <v/>
      </c>
      <c r="BA1156" s="62" t="str">
        <f t="shared" si="661"/>
        <v/>
      </c>
      <c r="BB1156" s="62" t="str">
        <f t="shared" si="662"/>
        <v/>
      </c>
      <c r="BC1156" s="62" t="str">
        <f t="shared" si="663"/>
        <v/>
      </c>
      <c r="BD1156" s="69" t="str">
        <f t="shared" si="664"/>
        <v/>
      </c>
      <c r="BE1156" s="69" t="str">
        <f t="shared" si="665"/>
        <v/>
      </c>
      <c r="BF1156" s="69" t="str">
        <f>IF(Z1156=Z1157,"",SUM(AW$9:AW1156)-SUM(BF$9:BF1155))</f>
        <v/>
      </c>
      <c r="BG1156" s="12">
        <f t="shared" si="667"/>
        <v>1148</v>
      </c>
    </row>
    <row r="1157" spans="1:59" ht="20.100000000000001" customHeight="1">
      <c r="A1157" s="13">
        <f t="shared" si="666"/>
        <v>1149</v>
      </c>
      <c r="B1157" s="153"/>
      <c r="C1157" s="33"/>
      <c r="D1157" s="33"/>
      <c r="E1157" s="154"/>
      <c r="F1157" s="155"/>
      <c r="G1157" s="156"/>
      <c r="H1157" s="19" t="str">
        <f t="shared" si="631"/>
        <v/>
      </c>
      <c r="I1157" s="157"/>
      <c r="J1157" s="19" t="str">
        <f t="shared" si="632"/>
        <v/>
      </c>
      <c r="K1157" s="33"/>
      <c r="L1157" s="34"/>
      <c r="M1157" s="34"/>
      <c r="N1157" s="19" t="str">
        <f t="shared" si="633"/>
        <v/>
      </c>
      <c r="O1157" s="157"/>
      <c r="P1157" s="19" t="str">
        <f t="shared" si="634"/>
        <v/>
      </c>
      <c r="Q1157" s="19" t="str">
        <f t="shared" si="635"/>
        <v/>
      </c>
      <c r="R1157" s="22"/>
      <c r="S1157" s="33"/>
      <c r="T1157" s="35" t="str">
        <f>IF(E1157="","",Instructions!$B$5)</f>
        <v/>
      </c>
      <c r="U1157" s="75" t="str">
        <f>IF(E1157="","",Instructions!$C$5)</f>
        <v/>
      </c>
      <c r="V1157" s="87" t="str">
        <f t="shared" si="636"/>
        <v/>
      </c>
      <c r="W1157" s="72" t="str">
        <f>IF(E1157="","",VLOOKUP(D1157,Supervisors!$B$9:$F$32,5,FALSE))</f>
        <v/>
      </c>
      <c r="X1157" s="72" t="str">
        <f>IF(E1157="","",VLOOKUP(D1157,Supervisors!$B$9:$G$32,6,FALSE))</f>
        <v/>
      </c>
      <c r="Y1157" s="20" t="str">
        <f t="shared" si="637"/>
        <v/>
      </c>
      <c r="Z1157" s="20" t="str">
        <f t="shared" si="638"/>
        <v/>
      </c>
      <c r="AA1157" s="20" t="str">
        <f t="shared" si="639"/>
        <v/>
      </c>
      <c r="AB1157" s="20" t="str">
        <f t="shared" si="640"/>
        <v/>
      </c>
      <c r="AC1157" s="20" t="str">
        <f t="shared" si="641"/>
        <v/>
      </c>
      <c r="AD1157" s="20" t="str">
        <f t="shared" si="642"/>
        <v/>
      </c>
      <c r="AE1157" s="20" t="str">
        <f>IF(E1157="","",SUM( INDEX( $H$9, 1) : H1157))</f>
        <v/>
      </c>
      <c r="AF1157" s="20" t="str">
        <f t="shared" si="643"/>
        <v/>
      </c>
      <c r="AG1157" s="20" t="str">
        <f>IF(E1157="","",SUM($AF$9:AF1157))</f>
        <v/>
      </c>
      <c r="AH1157" s="43" t="str">
        <f t="shared" si="644"/>
        <v/>
      </c>
      <c r="AI1157" s="20" t="str">
        <f t="shared" si="645"/>
        <v/>
      </c>
      <c r="AJ1157" s="20" t="str">
        <f t="shared" si="646"/>
        <v/>
      </c>
      <c r="AK1157" s="20" t="str">
        <f t="shared" si="647"/>
        <v/>
      </c>
      <c r="AL1157" s="20" t="str">
        <f>IF(E1157="","",SUM( INDEX($I$9, 1) : I1157))</f>
        <v/>
      </c>
      <c r="AM1157" s="20" t="str">
        <f t="shared" si="648"/>
        <v/>
      </c>
      <c r="AN1157" s="20" t="str">
        <f>IF(E1157="","",SUM( INDEX($AM$9, 1) : AM1157))</f>
        <v/>
      </c>
      <c r="AO1157" s="43" t="str">
        <f t="shared" si="649"/>
        <v/>
      </c>
      <c r="AP1157" s="43" t="str">
        <f t="shared" si="650"/>
        <v/>
      </c>
      <c r="AQ1157" s="35" t="str">
        <f t="shared" si="651"/>
        <v/>
      </c>
      <c r="AR1157" s="35" t="str">
        <f t="shared" si="652"/>
        <v/>
      </c>
      <c r="AS1157" s="35" t="str">
        <f t="shared" si="653"/>
        <v/>
      </c>
      <c r="AT1157" s="35" t="str">
        <f t="shared" si="654"/>
        <v/>
      </c>
      <c r="AU1157" s="35" t="str">
        <f t="shared" si="655"/>
        <v/>
      </c>
      <c r="AV1157" s="35" t="str">
        <f t="shared" si="656"/>
        <v/>
      </c>
      <c r="AW1157" s="58" t="str">
        <f t="shared" si="657"/>
        <v/>
      </c>
      <c r="AX1157" s="62" t="str">
        <f t="shared" si="658"/>
        <v/>
      </c>
      <c r="AY1157" s="62" t="str">
        <f t="shared" si="659"/>
        <v/>
      </c>
      <c r="AZ1157" s="62" t="str">
        <f t="shared" si="660"/>
        <v/>
      </c>
      <c r="BA1157" s="62" t="str">
        <f t="shared" si="661"/>
        <v/>
      </c>
      <c r="BB1157" s="62" t="str">
        <f t="shared" si="662"/>
        <v/>
      </c>
      <c r="BC1157" s="62" t="str">
        <f t="shared" si="663"/>
        <v/>
      </c>
      <c r="BD1157" s="69" t="str">
        <f t="shared" si="664"/>
        <v/>
      </c>
      <c r="BE1157" s="69" t="str">
        <f t="shared" si="665"/>
        <v/>
      </c>
      <c r="BF1157" s="69" t="str">
        <f>IF(Z1157=Z1158,"",SUM(AW$9:AW1157)-SUM(BF$9:BF1156))</f>
        <v/>
      </c>
      <c r="BG1157" s="12">
        <f t="shared" si="667"/>
        <v>1149</v>
      </c>
    </row>
    <row r="1158" spans="1:59" ht="20.100000000000001" customHeight="1">
      <c r="A1158" s="13">
        <f t="shared" si="666"/>
        <v>1150</v>
      </c>
      <c r="B1158" s="153"/>
      <c r="C1158" s="33"/>
      <c r="D1158" s="33"/>
      <c r="E1158" s="154"/>
      <c r="F1158" s="155"/>
      <c r="G1158" s="156"/>
      <c r="H1158" s="19" t="str">
        <f t="shared" si="631"/>
        <v/>
      </c>
      <c r="I1158" s="157"/>
      <c r="J1158" s="19" t="str">
        <f t="shared" si="632"/>
        <v/>
      </c>
      <c r="K1158" s="33"/>
      <c r="L1158" s="34"/>
      <c r="M1158" s="34"/>
      <c r="N1158" s="19" t="str">
        <f t="shared" si="633"/>
        <v/>
      </c>
      <c r="O1158" s="157"/>
      <c r="P1158" s="19" t="str">
        <f t="shared" si="634"/>
        <v/>
      </c>
      <c r="Q1158" s="19" t="str">
        <f t="shared" si="635"/>
        <v/>
      </c>
      <c r="R1158" s="22"/>
      <c r="S1158" s="33"/>
      <c r="T1158" s="35" t="str">
        <f>IF(E1158="","",Instructions!$B$5)</f>
        <v/>
      </c>
      <c r="U1158" s="75" t="str">
        <f>IF(E1158="","",Instructions!$C$5)</f>
        <v/>
      </c>
      <c r="V1158" s="87" t="str">
        <f t="shared" si="636"/>
        <v/>
      </c>
      <c r="W1158" s="72" t="str">
        <f>IF(E1158="","",VLOOKUP(D1158,Supervisors!$B$9:$F$32,5,FALSE))</f>
        <v/>
      </c>
      <c r="X1158" s="72" t="str">
        <f>IF(E1158="","",VLOOKUP(D1158,Supervisors!$B$9:$G$32,6,FALSE))</f>
        <v/>
      </c>
      <c r="Y1158" s="20" t="str">
        <f t="shared" si="637"/>
        <v/>
      </c>
      <c r="Z1158" s="20" t="str">
        <f t="shared" si="638"/>
        <v/>
      </c>
      <c r="AA1158" s="20" t="str">
        <f t="shared" si="639"/>
        <v/>
      </c>
      <c r="AB1158" s="20" t="str">
        <f t="shared" si="640"/>
        <v/>
      </c>
      <c r="AC1158" s="20" t="str">
        <f t="shared" si="641"/>
        <v/>
      </c>
      <c r="AD1158" s="20" t="str">
        <f t="shared" si="642"/>
        <v/>
      </c>
      <c r="AE1158" s="20" t="str">
        <f>IF(E1158="","",SUM( INDEX( $H$9, 1) : H1158))</f>
        <v/>
      </c>
      <c r="AF1158" s="20" t="str">
        <f t="shared" si="643"/>
        <v/>
      </c>
      <c r="AG1158" s="20" t="str">
        <f>IF(E1158="","",SUM($AF$9:AF1158))</f>
        <v/>
      </c>
      <c r="AH1158" s="43" t="str">
        <f t="shared" si="644"/>
        <v/>
      </c>
      <c r="AI1158" s="20" t="str">
        <f t="shared" si="645"/>
        <v/>
      </c>
      <c r="AJ1158" s="20" t="str">
        <f t="shared" si="646"/>
        <v/>
      </c>
      <c r="AK1158" s="20" t="str">
        <f t="shared" si="647"/>
        <v/>
      </c>
      <c r="AL1158" s="20" t="str">
        <f>IF(E1158="","",SUM( INDEX($I$9, 1) : I1158))</f>
        <v/>
      </c>
      <c r="AM1158" s="20" t="str">
        <f t="shared" si="648"/>
        <v/>
      </c>
      <c r="AN1158" s="20" t="str">
        <f>IF(E1158="","",SUM( INDEX($AM$9, 1) : AM1158))</f>
        <v/>
      </c>
      <c r="AO1158" s="43" t="str">
        <f t="shared" si="649"/>
        <v/>
      </c>
      <c r="AP1158" s="43" t="str">
        <f t="shared" si="650"/>
        <v/>
      </c>
      <c r="AQ1158" s="35" t="str">
        <f t="shared" si="651"/>
        <v/>
      </c>
      <c r="AR1158" s="35" t="str">
        <f t="shared" si="652"/>
        <v/>
      </c>
      <c r="AS1158" s="35" t="str">
        <f t="shared" si="653"/>
        <v/>
      </c>
      <c r="AT1158" s="35" t="str">
        <f t="shared" si="654"/>
        <v/>
      </c>
      <c r="AU1158" s="35" t="str">
        <f t="shared" si="655"/>
        <v/>
      </c>
      <c r="AV1158" s="35" t="str">
        <f t="shared" si="656"/>
        <v/>
      </c>
      <c r="AW1158" s="58" t="str">
        <f t="shared" si="657"/>
        <v/>
      </c>
      <c r="AX1158" s="62" t="str">
        <f t="shared" si="658"/>
        <v/>
      </c>
      <c r="AY1158" s="62" t="str">
        <f t="shared" si="659"/>
        <v/>
      </c>
      <c r="AZ1158" s="62" t="str">
        <f t="shared" si="660"/>
        <v/>
      </c>
      <c r="BA1158" s="62" t="str">
        <f t="shared" si="661"/>
        <v/>
      </c>
      <c r="BB1158" s="62" t="str">
        <f t="shared" si="662"/>
        <v/>
      </c>
      <c r="BC1158" s="62" t="str">
        <f t="shared" si="663"/>
        <v/>
      </c>
      <c r="BD1158" s="69" t="str">
        <f t="shared" si="664"/>
        <v/>
      </c>
      <c r="BE1158" s="69" t="str">
        <f t="shared" si="665"/>
        <v/>
      </c>
      <c r="BF1158" s="69" t="str">
        <f>IF(Z1158=Z1159,"",SUM(AW$9:AW1158)-SUM(BF$9:BF1157))</f>
        <v/>
      </c>
      <c r="BG1158" s="12">
        <f t="shared" si="667"/>
        <v>1150</v>
      </c>
    </row>
    <row r="1159" spans="1:59" ht="20.100000000000001" customHeight="1">
      <c r="A1159" s="13">
        <f t="shared" si="666"/>
        <v>1151</v>
      </c>
      <c r="B1159" s="153"/>
      <c r="C1159" s="33"/>
      <c r="D1159" s="33"/>
      <c r="E1159" s="154"/>
      <c r="F1159" s="155"/>
      <c r="G1159" s="156"/>
      <c r="H1159" s="19" t="str">
        <f t="shared" si="631"/>
        <v/>
      </c>
      <c r="I1159" s="157"/>
      <c r="J1159" s="19" t="str">
        <f t="shared" si="632"/>
        <v/>
      </c>
      <c r="K1159" s="33"/>
      <c r="L1159" s="34"/>
      <c r="M1159" s="34"/>
      <c r="N1159" s="19" t="str">
        <f t="shared" si="633"/>
        <v/>
      </c>
      <c r="O1159" s="157"/>
      <c r="P1159" s="19" t="str">
        <f t="shared" si="634"/>
        <v/>
      </c>
      <c r="Q1159" s="19" t="str">
        <f t="shared" si="635"/>
        <v/>
      </c>
      <c r="R1159" s="22"/>
      <c r="S1159" s="33"/>
      <c r="T1159" s="35" t="str">
        <f>IF(E1159="","",Instructions!$B$5)</f>
        <v/>
      </c>
      <c r="U1159" s="75" t="str">
        <f>IF(E1159="","",Instructions!$C$5)</f>
        <v/>
      </c>
      <c r="V1159" s="87" t="str">
        <f t="shared" si="636"/>
        <v/>
      </c>
      <c r="W1159" s="72" t="str">
        <f>IF(E1159="","",VLOOKUP(D1159,Supervisors!$B$9:$F$32,5,FALSE))</f>
        <v/>
      </c>
      <c r="X1159" s="72" t="str">
        <f>IF(E1159="","",VLOOKUP(D1159,Supervisors!$B$9:$G$32,6,FALSE))</f>
        <v/>
      </c>
      <c r="Y1159" s="20" t="str">
        <f t="shared" si="637"/>
        <v/>
      </c>
      <c r="Z1159" s="20" t="str">
        <f t="shared" si="638"/>
        <v/>
      </c>
      <c r="AA1159" s="20" t="str">
        <f t="shared" si="639"/>
        <v/>
      </c>
      <c r="AB1159" s="20" t="str">
        <f t="shared" si="640"/>
        <v/>
      </c>
      <c r="AC1159" s="20" t="str">
        <f t="shared" si="641"/>
        <v/>
      </c>
      <c r="AD1159" s="20" t="str">
        <f t="shared" si="642"/>
        <v/>
      </c>
      <c r="AE1159" s="20" t="str">
        <f>IF(E1159="","",SUM( INDEX( $H$9, 1) : H1159))</f>
        <v/>
      </c>
      <c r="AF1159" s="20" t="str">
        <f t="shared" si="643"/>
        <v/>
      </c>
      <c r="AG1159" s="20" t="str">
        <f>IF(E1159="","",SUM($AF$9:AF1159))</f>
        <v/>
      </c>
      <c r="AH1159" s="43" t="str">
        <f t="shared" si="644"/>
        <v/>
      </c>
      <c r="AI1159" s="20" t="str">
        <f t="shared" si="645"/>
        <v/>
      </c>
      <c r="AJ1159" s="20" t="str">
        <f t="shared" si="646"/>
        <v/>
      </c>
      <c r="AK1159" s="20" t="str">
        <f t="shared" si="647"/>
        <v/>
      </c>
      <c r="AL1159" s="20" t="str">
        <f>IF(E1159="","",SUM( INDEX($I$9, 1) : I1159))</f>
        <v/>
      </c>
      <c r="AM1159" s="20" t="str">
        <f t="shared" si="648"/>
        <v/>
      </c>
      <c r="AN1159" s="20" t="str">
        <f>IF(E1159="","",SUM( INDEX($AM$9, 1) : AM1159))</f>
        <v/>
      </c>
      <c r="AO1159" s="43" t="str">
        <f t="shared" si="649"/>
        <v/>
      </c>
      <c r="AP1159" s="43" t="str">
        <f t="shared" si="650"/>
        <v/>
      </c>
      <c r="AQ1159" s="35" t="str">
        <f t="shared" si="651"/>
        <v/>
      </c>
      <c r="AR1159" s="35" t="str">
        <f t="shared" si="652"/>
        <v/>
      </c>
      <c r="AS1159" s="35" t="str">
        <f t="shared" si="653"/>
        <v/>
      </c>
      <c r="AT1159" s="35" t="str">
        <f t="shared" si="654"/>
        <v/>
      </c>
      <c r="AU1159" s="35" t="str">
        <f t="shared" si="655"/>
        <v/>
      </c>
      <c r="AV1159" s="35" t="str">
        <f t="shared" si="656"/>
        <v/>
      </c>
      <c r="AW1159" s="58" t="str">
        <f t="shared" si="657"/>
        <v/>
      </c>
      <c r="AX1159" s="62" t="str">
        <f t="shared" si="658"/>
        <v/>
      </c>
      <c r="AY1159" s="62" t="str">
        <f t="shared" si="659"/>
        <v/>
      </c>
      <c r="AZ1159" s="62" t="str">
        <f t="shared" si="660"/>
        <v/>
      </c>
      <c r="BA1159" s="62" t="str">
        <f t="shared" si="661"/>
        <v/>
      </c>
      <c r="BB1159" s="62" t="str">
        <f t="shared" si="662"/>
        <v/>
      </c>
      <c r="BC1159" s="62" t="str">
        <f t="shared" si="663"/>
        <v/>
      </c>
      <c r="BD1159" s="69" t="str">
        <f t="shared" si="664"/>
        <v/>
      </c>
      <c r="BE1159" s="69" t="str">
        <f t="shared" si="665"/>
        <v/>
      </c>
      <c r="BF1159" s="69" t="str">
        <f>IF(Z1159=Z1160,"",SUM(AW$9:AW1159)-SUM(BF$9:BF1158))</f>
        <v/>
      </c>
      <c r="BG1159" s="12">
        <f t="shared" si="667"/>
        <v>1151</v>
      </c>
    </row>
    <row r="1160" spans="1:59" ht="20.100000000000001" customHeight="1">
      <c r="A1160" s="13">
        <f t="shared" si="666"/>
        <v>1152</v>
      </c>
      <c r="B1160" s="153"/>
      <c r="C1160" s="33"/>
      <c r="D1160" s="33"/>
      <c r="E1160" s="154"/>
      <c r="F1160" s="155"/>
      <c r="G1160" s="156"/>
      <c r="H1160" s="19" t="str">
        <f t="shared" si="631"/>
        <v/>
      </c>
      <c r="I1160" s="157"/>
      <c r="J1160" s="19" t="str">
        <f t="shared" si="632"/>
        <v/>
      </c>
      <c r="K1160" s="33"/>
      <c r="L1160" s="34"/>
      <c r="M1160" s="34"/>
      <c r="N1160" s="19" t="str">
        <f t="shared" si="633"/>
        <v/>
      </c>
      <c r="O1160" s="157"/>
      <c r="P1160" s="19" t="str">
        <f t="shared" si="634"/>
        <v/>
      </c>
      <c r="Q1160" s="19" t="str">
        <f t="shared" si="635"/>
        <v/>
      </c>
      <c r="R1160" s="22"/>
      <c r="S1160" s="33"/>
      <c r="T1160" s="35" t="str">
        <f>IF(E1160="","",Instructions!$B$5)</f>
        <v/>
      </c>
      <c r="U1160" s="75" t="str">
        <f>IF(E1160="","",Instructions!$C$5)</f>
        <v/>
      </c>
      <c r="V1160" s="87" t="str">
        <f t="shared" si="636"/>
        <v/>
      </c>
      <c r="W1160" s="72" t="str">
        <f>IF(E1160="","",VLOOKUP(D1160,Supervisors!$B$9:$F$32,5,FALSE))</f>
        <v/>
      </c>
      <c r="X1160" s="72" t="str">
        <f>IF(E1160="","",VLOOKUP(D1160,Supervisors!$B$9:$G$32,6,FALSE))</f>
        <v/>
      </c>
      <c r="Y1160" s="20" t="str">
        <f t="shared" si="637"/>
        <v/>
      </c>
      <c r="Z1160" s="20" t="str">
        <f t="shared" si="638"/>
        <v/>
      </c>
      <c r="AA1160" s="20" t="str">
        <f t="shared" si="639"/>
        <v/>
      </c>
      <c r="AB1160" s="20" t="str">
        <f t="shared" si="640"/>
        <v/>
      </c>
      <c r="AC1160" s="20" t="str">
        <f t="shared" si="641"/>
        <v/>
      </c>
      <c r="AD1160" s="20" t="str">
        <f t="shared" si="642"/>
        <v/>
      </c>
      <c r="AE1160" s="20" t="str">
        <f>IF(E1160="","",SUM( INDEX( $H$9, 1) : H1160))</f>
        <v/>
      </c>
      <c r="AF1160" s="20" t="str">
        <f t="shared" si="643"/>
        <v/>
      </c>
      <c r="AG1160" s="20" t="str">
        <f>IF(E1160="","",SUM($AF$9:AF1160))</f>
        <v/>
      </c>
      <c r="AH1160" s="43" t="str">
        <f t="shared" si="644"/>
        <v/>
      </c>
      <c r="AI1160" s="20" t="str">
        <f t="shared" si="645"/>
        <v/>
      </c>
      <c r="AJ1160" s="20" t="str">
        <f t="shared" si="646"/>
        <v/>
      </c>
      <c r="AK1160" s="20" t="str">
        <f t="shared" si="647"/>
        <v/>
      </c>
      <c r="AL1160" s="20" t="str">
        <f>IF(E1160="","",SUM( INDEX($I$9, 1) : I1160))</f>
        <v/>
      </c>
      <c r="AM1160" s="20" t="str">
        <f t="shared" si="648"/>
        <v/>
      </c>
      <c r="AN1160" s="20" t="str">
        <f>IF(E1160="","",SUM( INDEX($AM$9, 1) : AM1160))</f>
        <v/>
      </c>
      <c r="AO1160" s="43" t="str">
        <f t="shared" si="649"/>
        <v/>
      </c>
      <c r="AP1160" s="43" t="str">
        <f t="shared" si="650"/>
        <v/>
      </c>
      <c r="AQ1160" s="35" t="str">
        <f t="shared" si="651"/>
        <v/>
      </c>
      <c r="AR1160" s="35" t="str">
        <f t="shared" si="652"/>
        <v/>
      </c>
      <c r="AS1160" s="35" t="str">
        <f t="shared" si="653"/>
        <v/>
      </c>
      <c r="AT1160" s="35" t="str">
        <f t="shared" si="654"/>
        <v/>
      </c>
      <c r="AU1160" s="35" t="str">
        <f t="shared" si="655"/>
        <v/>
      </c>
      <c r="AV1160" s="35" t="str">
        <f t="shared" si="656"/>
        <v/>
      </c>
      <c r="AW1160" s="58" t="str">
        <f t="shared" si="657"/>
        <v/>
      </c>
      <c r="AX1160" s="62" t="str">
        <f t="shared" si="658"/>
        <v/>
      </c>
      <c r="AY1160" s="62" t="str">
        <f t="shared" si="659"/>
        <v/>
      </c>
      <c r="AZ1160" s="62" t="str">
        <f t="shared" si="660"/>
        <v/>
      </c>
      <c r="BA1160" s="62" t="str">
        <f t="shared" si="661"/>
        <v/>
      </c>
      <c r="BB1160" s="62" t="str">
        <f t="shared" si="662"/>
        <v/>
      </c>
      <c r="BC1160" s="62" t="str">
        <f t="shared" si="663"/>
        <v/>
      </c>
      <c r="BD1160" s="69" t="str">
        <f t="shared" si="664"/>
        <v/>
      </c>
      <c r="BE1160" s="69" t="str">
        <f t="shared" si="665"/>
        <v/>
      </c>
      <c r="BF1160" s="69" t="str">
        <f>IF(Z1160=Z1161,"",SUM(AW$9:AW1160)-SUM(BF$9:BF1159))</f>
        <v/>
      </c>
      <c r="BG1160" s="12">
        <f t="shared" si="667"/>
        <v>1152</v>
      </c>
    </row>
    <row r="1161" spans="1:59" ht="20.100000000000001" customHeight="1">
      <c r="A1161" s="13">
        <f t="shared" si="666"/>
        <v>1153</v>
      </c>
      <c r="B1161" s="153"/>
      <c r="C1161" s="33"/>
      <c r="D1161" s="33"/>
      <c r="E1161" s="154"/>
      <c r="F1161" s="155"/>
      <c r="G1161" s="156"/>
      <c r="H1161" s="19" t="str">
        <f t="shared" ref="H1161:H1224" si="668">IF(E1161="","",(ROUND((G1161-F1161),2) * 24))</f>
        <v/>
      </c>
      <c r="I1161" s="157"/>
      <c r="J1161" s="19" t="str">
        <f t="shared" ref="J1161:J1224" si="669">IF(H1161="","",H1161-I1161)</f>
        <v/>
      </c>
      <c r="K1161" s="33"/>
      <c r="L1161" s="34"/>
      <c r="M1161" s="34"/>
      <c r="N1161" s="19" t="str">
        <f t="shared" ref="N1161:N1224" si="670">IF(E1161="","",(ROUND((M1161-L1161),2) * 24))</f>
        <v/>
      </c>
      <c r="O1161" s="157"/>
      <c r="P1161" s="19" t="str">
        <f t="shared" ref="P1161:P1224" si="671">IF(N1161=0,"",IF(ISERROR(N1161-O1161),"",N1161-O1161))</f>
        <v/>
      </c>
      <c r="Q1161" s="19" t="str">
        <f t="shared" ref="Q1161:Q1224" si="672">IF(H1161="","",H1161-N1161)</f>
        <v/>
      </c>
      <c r="R1161" s="22"/>
      <c r="S1161" s="33"/>
      <c r="T1161" s="35" t="str">
        <f>IF(E1161="","",Instructions!$B$5)</f>
        <v/>
      </c>
      <c r="U1161" s="75" t="str">
        <f>IF(E1161="","",Instructions!$C$5)</f>
        <v/>
      </c>
      <c r="V1161" s="87" t="str">
        <f t="shared" ref="V1161:V1224" si="673">IF(E1161="","",IF(U1161="BCBA",1,IF(U1161="BCaBA",2,"")))</f>
        <v/>
      </c>
      <c r="W1161" s="72" t="str">
        <f>IF(E1161="","",VLOOKUP(D1161,Supervisors!$B$9:$F$32,5,FALSE))</f>
        <v/>
      </c>
      <c r="X1161" s="72" t="str">
        <f>IF(E1161="","",VLOOKUP(D1161,Supervisors!$B$9:$G$32,6,FALSE))</f>
        <v/>
      </c>
      <c r="Y1161" s="20" t="str">
        <f t="shared" ref="Y1161:Y1224" si="674">IF(E1161="","",TEXT(E1161,"yyyy"))</f>
        <v/>
      </c>
      <c r="Z1161" s="20" t="str">
        <f t="shared" ref="Z1161:Z1224" si="675">IF(E1161="","",TEXT(E1161,"mmmm"))</f>
        <v/>
      </c>
      <c r="AA1161" s="20" t="str">
        <f t="shared" ref="AA1161:AA1224" si="676">IF(E1161="","",TEXT(E1161,"dd"))</f>
        <v/>
      </c>
      <c r="AB1161" s="20" t="str">
        <f t="shared" ref="AB1161:AB1224" si="677">IF(E1161="","",TEXT(E1161, "yyyy-mm"))</f>
        <v/>
      </c>
      <c r="AC1161" s="20" t="str">
        <f t="shared" ref="AC1161:AC1224" si="678">IF(E1161="","",IF(B1161="Supervised Independent Fieldwork", "-1", IF(B1161="Practicum", "-2", IF(B1161="Intensive Practicum","-3",""))))</f>
        <v/>
      </c>
      <c r="AD1161" s="20" t="str">
        <f t="shared" ref="AD1161:AD1224" si="679">AB1161&amp;AC1161</f>
        <v/>
      </c>
      <c r="AE1161" s="20" t="str">
        <f>IF(E1161="","",SUM( INDEX( $H$9, 1) : H1161))</f>
        <v/>
      </c>
      <c r="AF1161" s="20" t="str">
        <f t="shared" ref="AF1161:AF1224" si="680">IF(E1161="","",IF(B1161="Supervised Independent Fieldwork",H1161, IF(B1161="Practicum",H1161*1.5,IF(B1161="Intensive Practicum",H1161*2,""))))</f>
        <v/>
      </c>
      <c r="AG1161" s="20" t="str">
        <f>IF(E1161="","",SUM($AF$9:AF1161))</f>
        <v/>
      </c>
      <c r="AH1161" s="43" t="str">
        <f t="shared" ref="AH1161:AH1224" si="681">IF(E1161="","",IF(U1161="BCBA",AG1161/1500,IF(U1161="BCaBA",AG1161/1000,"")))</f>
        <v/>
      </c>
      <c r="AI1161" s="20" t="str">
        <f t="shared" ref="AI1161:AI1224" si="682">IF(E1161="","",IF(B1161="Supervised Independent Fieldwork",H1161,""))</f>
        <v/>
      </c>
      <c r="AJ1161" s="20" t="str">
        <f t="shared" ref="AJ1161:AJ1224" si="683">IF(E1161="","",IF(B1161="Practicum",H1161,""))</f>
        <v/>
      </c>
      <c r="AK1161" s="20" t="str">
        <f t="shared" ref="AK1161:AK1224" si="684">IF(E1161="","",IF(B1161="Intensive Practicum",H1161,""))</f>
        <v/>
      </c>
      <c r="AL1161" s="20" t="str">
        <f>IF(E1161="","",SUM( INDEX($I$9, 1) : I1161))</f>
        <v/>
      </c>
      <c r="AM1161" s="20" t="str">
        <f t="shared" ref="AM1161:AM1224" si="685">IF(E1161="","",IF(B1161="Supervised Independent Fieldwork",I1161, IF(B1161="Practicum",I1161*1.5,IF(B1161="Intensive Practicum",I1161*2,""))))</f>
        <v/>
      </c>
      <c r="AN1161" s="20" t="str">
        <f>IF(E1161="","",SUM( INDEX($AM$9, 1) : AM1161))</f>
        <v/>
      </c>
      <c r="AO1161" s="43" t="str">
        <f t="shared" ref="AO1161:AO1224" si="686">IF(E1161="","",IF(U1161="BCaBA",MIN(100%,AN1161/1000), IF(U1161="BCBA",MIN(100%,AN1161/1500),0)))</f>
        <v/>
      </c>
      <c r="AP1161" s="43" t="str">
        <f t="shared" ref="AP1161:AP1224" si="687">IF(Z1161=Z1162,"",AO1161)</f>
        <v/>
      </c>
      <c r="AQ1161" s="35" t="str">
        <f t="shared" ref="AQ1161:AQ1224" si="688">IF(E1161="","",IF(OR(K1161="No Supervision Session",K1161=""),1,""))</f>
        <v/>
      </c>
      <c r="AR1161" s="35" t="str">
        <f t="shared" ref="AR1161:AR1224" si="689">IF(E1161="","",IF(K1161="Face-to-Face",1,""))</f>
        <v/>
      </c>
      <c r="AS1161" s="35" t="str">
        <f t="shared" ref="AS1161:AS1224" si="690">IF(E1161="","",IF(K1161="Video Conferencing",1,""))</f>
        <v/>
      </c>
      <c r="AT1161" s="35" t="str">
        <f t="shared" ref="AT1161:AT1224" si="691">IF(E1161="","",IF(K1161="Telephone",1,""))</f>
        <v/>
      </c>
      <c r="AU1161" s="35" t="str">
        <f t="shared" ref="AU1161:AU1224" si="692">IF(E1161="","",IF(N1161&gt;0,COUNT(N1161),""))</f>
        <v/>
      </c>
      <c r="AV1161" s="35" t="str">
        <f t="shared" ref="AV1161:AV1224" si="693">IF(E1161="","",IF(E1161="","",IF(R1161="Yes",1,"")))</f>
        <v/>
      </c>
      <c r="AW1161" s="58" t="str">
        <f t="shared" ref="AW1161:AW1224" si="694">IF(E1161="","",IF(E1161&lt;X1161,1,IF(E1161&lt;W1161,1,"")))</f>
        <v/>
      </c>
      <c r="AX1161" s="62" t="str">
        <f t="shared" ref="AX1161:AX1224" si="695">IF(E1161="","",IF(AW1161="",H1161,0))</f>
        <v/>
      </c>
      <c r="AY1161" s="62" t="str">
        <f t="shared" ref="AY1161:AY1224" si="696">IF(E1161="","",IF(AW1161="", I1161,0))</f>
        <v/>
      </c>
      <c r="AZ1161" s="62" t="str">
        <f t="shared" ref="AZ1161:AZ1224" si="697">IF(E1161="","",IF(AW1161&lt;&gt;"",0,IF(B1161="Supervised Independent Fieldwork",AX1161,IF(B1161="Practicum",AX1161*1.5,IF(B1161="Intensive Practicum",AX1161*2,0)))))</f>
        <v/>
      </c>
      <c r="BA1161" s="62" t="str">
        <f t="shared" ref="BA1161:BA1224" si="698">IF(E1161="","",IF(AW1161="", N1161,0))</f>
        <v/>
      </c>
      <c r="BB1161" s="62" t="str">
        <f t="shared" ref="BB1161:BB1224" si="699">IF(E1161="","",IF(AW1161="",P1161,0))</f>
        <v/>
      </c>
      <c r="BC1161" s="62" t="str">
        <f t="shared" ref="BC1161:BC1224" si="700">IF(E1161="","",IF(AW1161="",Q1161,0))</f>
        <v/>
      </c>
      <c r="BD1161" s="69" t="str">
        <f t="shared" ref="BD1161:BD1224" si="701">IF(AW1161="", AU1161,"")</f>
        <v/>
      </c>
      <c r="BE1161" s="69" t="str">
        <f t="shared" ref="BE1161:BE1224" si="702">IF(AW1161="", AV1161,"")</f>
        <v/>
      </c>
      <c r="BF1161" s="69" t="str">
        <f>IF(Z1161=Z1162,"",SUM(AW$9:AW1161)-SUM(BF$9:BF1160))</f>
        <v/>
      </c>
      <c r="BG1161" s="12">
        <f t="shared" si="667"/>
        <v>1153</v>
      </c>
    </row>
    <row r="1162" spans="1:59" ht="20.100000000000001" customHeight="1">
      <c r="A1162" s="13">
        <f t="shared" si="666"/>
        <v>1154</v>
      </c>
      <c r="B1162" s="153"/>
      <c r="C1162" s="33"/>
      <c r="D1162" s="33"/>
      <c r="E1162" s="154"/>
      <c r="F1162" s="155"/>
      <c r="G1162" s="156"/>
      <c r="H1162" s="19" t="str">
        <f t="shared" si="668"/>
        <v/>
      </c>
      <c r="I1162" s="157"/>
      <c r="J1162" s="19" t="str">
        <f t="shared" si="669"/>
        <v/>
      </c>
      <c r="K1162" s="33"/>
      <c r="L1162" s="34"/>
      <c r="M1162" s="34"/>
      <c r="N1162" s="19" t="str">
        <f t="shared" si="670"/>
        <v/>
      </c>
      <c r="O1162" s="157"/>
      <c r="P1162" s="19" t="str">
        <f t="shared" si="671"/>
        <v/>
      </c>
      <c r="Q1162" s="19" t="str">
        <f t="shared" si="672"/>
        <v/>
      </c>
      <c r="R1162" s="22"/>
      <c r="S1162" s="33"/>
      <c r="T1162" s="35" t="str">
        <f>IF(E1162="","",Instructions!$B$5)</f>
        <v/>
      </c>
      <c r="U1162" s="75" t="str">
        <f>IF(E1162="","",Instructions!$C$5)</f>
        <v/>
      </c>
      <c r="V1162" s="87" t="str">
        <f t="shared" si="673"/>
        <v/>
      </c>
      <c r="W1162" s="72" t="str">
        <f>IF(E1162="","",VLOOKUP(D1162,Supervisors!$B$9:$F$32,5,FALSE))</f>
        <v/>
      </c>
      <c r="X1162" s="72" t="str">
        <f>IF(E1162="","",VLOOKUP(D1162,Supervisors!$B$9:$G$32,6,FALSE))</f>
        <v/>
      </c>
      <c r="Y1162" s="20" t="str">
        <f t="shared" si="674"/>
        <v/>
      </c>
      <c r="Z1162" s="20" t="str">
        <f t="shared" si="675"/>
        <v/>
      </c>
      <c r="AA1162" s="20" t="str">
        <f t="shared" si="676"/>
        <v/>
      </c>
      <c r="AB1162" s="20" t="str">
        <f t="shared" si="677"/>
        <v/>
      </c>
      <c r="AC1162" s="20" t="str">
        <f t="shared" si="678"/>
        <v/>
      </c>
      <c r="AD1162" s="20" t="str">
        <f t="shared" si="679"/>
        <v/>
      </c>
      <c r="AE1162" s="20" t="str">
        <f>IF(E1162="","",SUM( INDEX( $H$9, 1) : H1162))</f>
        <v/>
      </c>
      <c r="AF1162" s="20" t="str">
        <f t="shared" si="680"/>
        <v/>
      </c>
      <c r="AG1162" s="20" t="str">
        <f>IF(E1162="","",SUM($AF$9:AF1162))</f>
        <v/>
      </c>
      <c r="AH1162" s="43" t="str">
        <f t="shared" si="681"/>
        <v/>
      </c>
      <c r="AI1162" s="20" t="str">
        <f t="shared" si="682"/>
        <v/>
      </c>
      <c r="AJ1162" s="20" t="str">
        <f t="shared" si="683"/>
        <v/>
      </c>
      <c r="AK1162" s="20" t="str">
        <f t="shared" si="684"/>
        <v/>
      </c>
      <c r="AL1162" s="20" t="str">
        <f>IF(E1162="","",SUM( INDEX($I$9, 1) : I1162))</f>
        <v/>
      </c>
      <c r="AM1162" s="20" t="str">
        <f t="shared" si="685"/>
        <v/>
      </c>
      <c r="AN1162" s="20" t="str">
        <f>IF(E1162="","",SUM( INDEX($AM$9, 1) : AM1162))</f>
        <v/>
      </c>
      <c r="AO1162" s="43" t="str">
        <f t="shared" si="686"/>
        <v/>
      </c>
      <c r="AP1162" s="43" t="str">
        <f t="shared" si="687"/>
        <v/>
      </c>
      <c r="AQ1162" s="35" t="str">
        <f t="shared" si="688"/>
        <v/>
      </c>
      <c r="AR1162" s="35" t="str">
        <f t="shared" si="689"/>
        <v/>
      </c>
      <c r="AS1162" s="35" t="str">
        <f t="shared" si="690"/>
        <v/>
      </c>
      <c r="AT1162" s="35" t="str">
        <f t="shared" si="691"/>
        <v/>
      </c>
      <c r="AU1162" s="35" t="str">
        <f t="shared" si="692"/>
        <v/>
      </c>
      <c r="AV1162" s="35" t="str">
        <f t="shared" si="693"/>
        <v/>
      </c>
      <c r="AW1162" s="58" t="str">
        <f t="shared" si="694"/>
        <v/>
      </c>
      <c r="AX1162" s="62" t="str">
        <f t="shared" si="695"/>
        <v/>
      </c>
      <c r="AY1162" s="62" t="str">
        <f t="shared" si="696"/>
        <v/>
      </c>
      <c r="AZ1162" s="62" t="str">
        <f t="shared" si="697"/>
        <v/>
      </c>
      <c r="BA1162" s="62" t="str">
        <f t="shared" si="698"/>
        <v/>
      </c>
      <c r="BB1162" s="62" t="str">
        <f t="shared" si="699"/>
        <v/>
      </c>
      <c r="BC1162" s="62" t="str">
        <f t="shared" si="700"/>
        <v/>
      </c>
      <c r="BD1162" s="69" t="str">
        <f t="shared" si="701"/>
        <v/>
      </c>
      <c r="BE1162" s="69" t="str">
        <f t="shared" si="702"/>
        <v/>
      </c>
      <c r="BF1162" s="69" t="str">
        <f>IF(Z1162=Z1163,"",SUM(AW$9:AW1162)-SUM(BF$9:BF1161))</f>
        <v/>
      </c>
      <c r="BG1162" s="12">
        <f t="shared" si="667"/>
        <v>1154</v>
      </c>
    </row>
    <row r="1163" spans="1:59" ht="20.100000000000001" customHeight="1">
      <c r="A1163" s="13">
        <f t="shared" si="666"/>
        <v>1155</v>
      </c>
      <c r="B1163" s="153"/>
      <c r="C1163" s="33"/>
      <c r="D1163" s="33"/>
      <c r="E1163" s="154"/>
      <c r="F1163" s="155"/>
      <c r="G1163" s="156"/>
      <c r="H1163" s="19" t="str">
        <f t="shared" si="668"/>
        <v/>
      </c>
      <c r="I1163" s="157"/>
      <c r="J1163" s="19" t="str">
        <f t="shared" si="669"/>
        <v/>
      </c>
      <c r="K1163" s="33"/>
      <c r="L1163" s="34"/>
      <c r="M1163" s="34"/>
      <c r="N1163" s="19" t="str">
        <f t="shared" si="670"/>
        <v/>
      </c>
      <c r="O1163" s="157"/>
      <c r="P1163" s="19" t="str">
        <f t="shared" si="671"/>
        <v/>
      </c>
      <c r="Q1163" s="19" t="str">
        <f t="shared" si="672"/>
        <v/>
      </c>
      <c r="R1163" s="22"/>
      <c r="S1163" s="33"/>
      <c r="T1163" s="35" t="str">
        <f>IF(E1163="","",Instructions!$B$5)</f>
        <v/>
      </c>
      <c r="U1163" s="75" t="str">
        <f>IF(E1163="","",Instructions!$C$5)</f>
        <v/>
      </c>
      <c r="V1163" s="87" t="str">
        <f t="shared" si="673"/>
        <v/>
      </c>
      <c r="W1163" s="72" t="str">
        <f>IF(E1163="","",VLOOKUP(D1163,Supervisors!$B$9:$F$32,5,FALSE))</f>
        <v/>
      </c>
      <c r="X1163" s="72" t="str">
        <f>IF(E1163="","",VLOOKUP(D1163,Supervisors!$B$9:$G$32,6,FALSE))</f>
        <v/>
      </c>
      <c r="Y1163" s="20" t="str">
        <f t="shared" si="674"/>
        <v/>
      </c>
      <c r="Z1163" s="20" t="str">
        <f t="shared" si="675"/>
        <v/>
      </c>
      <c r="AA1163" s="20" t="str">
        <f t="shared" si="676"/>
        <v/>
      </c>
      <c r="AB1163" s="20" t="str">
        <f t="shared" si="677"/>
        <v/>
      </c>
      <c r="AC1163" s="20" t="str">
        <f t="shared" si="678"/>
        <v/>
      </c>
      <c r="AD1163" s="20" t="str">
        <f t="shared" si="679"/>
        <v/>
      </c>
      <c r="AE1163" s="20" t="str">
        <f>IF(E1163="","",SUM( INDEX( $H$9, 1) : H1163))</f>
        <v/>
      </c>
      <c r="AF1163" s="20" t="str">
        <f t="shared" si="680"/>
        <v/>
      </c>
      <c r="AG1163" s="20" t="str">
        <f>IF(E1163="","",SUM($AF$9:AF1163))</f>
        <v/>
      </c>
      <c r="AH1163" s="43" t="str">
        <f t="shared" si="681"/>
        <v/>
      </c>
      <c r="AI1163" s="20" t="str">
        <f t="shared" si="682"/>
        <v/>
      </c>
      <c r="AJ1163" s="20" t="str">
        <f t="shared" si="683"/>
        <v/>
      </c>
      <c r="AK1163" s="20" t="str">
        <f t="shared" si="684"/>
        <v/>
      </c>
      <c r="AL1163" s="20" t="str">
        <f>IF(E1163="","",SUM( INDEX($I$9, 1) : I1163))</f>
        <v/>
      </c>
      <c r="AM1163" s="20" t="str">
        <f t="shared" si="685"/>
        <v/>
      </c>
      <c r="AN1163" s="20" t="str">
        <f>IF(E1163="","",SUM( INDEX($AM$9, 1) : AM1163))</f>
        <v/>
      </c>
      <c r="AO1163" s="43" t="str">
        <f t="shared" si="686"/>
        <v/>
      </c>
      <c r="AP1163" s="43" t="str">
        <f t="shared" si="687"/>
        <v/>
      </c>
      <c r="AQ1163" s="35" t="str">
        <f t="shared" si="688"/>
        <v/>
      </c>
      <c r="AR1163" s="35" t="str">
        <f t="shared" si="689"/>
        <v/>
      </c>
      <c r="AS1163" s="35" t="str">
        <f t="shared" si="690"/>
        <v/>
      </c>
      <c r="AT1163" s="35" t="str">
        <f t="shared" si="691"/>
        <v/>
      </c>
      <c r="AU1163" s="35" t="str">
        <f t="shared" si="692"/>
        <v/>
      </c>
      <c r="AV1163" s="35" t="str">
        <f t="shared" si="693"/>
        <v/>
      </c>
      <c r="AW1163" s="58" t="str">
        <f t="shared" si="694"/>
        <v/>
      </c>
      <c r="AX1163" s="62" t="str">
        <f t="shared" si="695"/>
        <v/>
      </c>
      <c r="AY1163" s="62" t="str">
        <f t="shared" si="696"/>
        <v/>
      </c>
      <c r="AZ1163" s="62" t="str">
        <f t="shared" si="697"/>
        <v/>
      </c>
      <c r="BA1163" s="62" t="str">
        <f t="shared" si="698"/>
        <v/>
      </c>
      <c r="BB1163" s="62" t="str">
        <f t="shared" si="699"/>
        <v/>
      </c>
      <c r="BC1163" s="62" t="str">
        <f t="shared" si="700"/>
        <v/>
      </c>
      <c r="BD1163" s="69" t="str">
        <f t="shared" si="701"/>
        <v/>
      </c>
      <c r="BE1163" s="69" t="str">
        <f t="shared" si="702"/>
        <v/>
      </c>
      <c r="BF1163" s="69" t="str">
        <f>IF(Z1163=Z1164,"",SUM(AW$9:AW1163)-SUM(BF$9:BF1162))</f>
        <v/>
      </c>
      <c r="BG1163" s="12">
        <f t="shared" si="667"/>
        <v>1155</v>
      </c>
    </row>
    <row r="1164" spans="1:59" ht="20.100000000000001" customHeight="1">
      <c r="A1164" s="13">
        <f t="shared" si="666"/>
        <v>1156</v>
      </c>
      <c r="B1164" s="153"/>
      <c r="C1164" s="33"/>
      <c r="D1164" s="33"/>
      <c r="E1164" s="154"/>
      <c r="F1164" s="155"/>
      <c r="G1164" s="156"/>
      <c r="H1164" s="19" t="str">
        <f t="shared" si="668"/>
        <v/>
      </c>
      <c r="I1164" s="157"/>
      <c r="J1164" s="19" t="str">
        <f t="shared" si="669"/>
        <v/>
      </c>
      <c r="K1164" s="33"/>
      <c r="L1164" s="34"/>
      <c r="M1164" s="34"/>
      <c r="N1164" s="19" t="str">
        <f t="shared" si="670"/>
        <v/>
      </c>
      <c r="O1164" s="157"/>
      <c r="P1164" s="19" t="str">
        <f t="shared" si="671"/>
        <v/>
      </c>
      <c r="Q1164" s="19" t="str">
        <f t="shared" si="672"/>
        <v/>
      </c>
      <c r="R1164" s="22"/>
      <c r="S1164" s="33"/>
      <c r="T1164" s="35" t="str">
        <f>IF(E1164="","",Instructions!$B$5)</f>
        <v/>
      </c>
      <c r="U1164" s="75" t="str">
        <f>IF(E1164="","",Instructions!$C$5)</f>
        <v/>
      </c>
      <c r="V1164" s="87" t="str">
        <f t="shared" si="673"/>
        <v/>
      </c>
      <c r="W1164" s="72" t="str">
        <f>IF(E1164="","",VLOOKUP(D1164,Supervisors!$B$9:$F$32,5,FALSE))</f>
        <v/>
      </c>
      <c r="X1164" s="72" t="str">
        <f>IF(E1164="","",VLOOKUP(D1164,Supervisors!$B$9:$G$32,6,FALSE))</f>
        <v/>
      </c>
      <c r="Y1164" s="20" t="str">
        <f t="shared" si="674"/>
        <v/>
      </c>
      <c r="Z1164" s="20" t="str">
        <f t="shared" si="675"/>
        <v/>
      </c>
      <c r="AA1164" s="20" t="str">
        <f t="shared" si="676"/>
        <v/>
      </c>
      <c r="AB1164" s="20" t="str">
        <f t="shared" si="677"/>
        <v/>
      </c>
      <c r="AC1164" s="20" t="str">
        <f t="shared" si="678"/>
        <v/>
      </c>
      <c r="AD1164" s="20" t="str">
        <f t="shared" si="679"/>
        <v/>
      </c>
      <c r="AE1164" s="20" t="str">
        <f>IF(E1164="","",SUM( INDEX( $H$9, 1) : H1164))</f>
        <v/>
      </c>
      <c r="AF1164" s="20" t="str">
        <f t="shared" si="680"/>
        <v/>
      </c>
      <c r="AG1164" s="20" t="str">
        <f>IF(E1164="","",SUM($AF$9:AF1164))</f>
        <v/>
      </c>
      <c r="AH1164" s="43" t="str">
        <f t="shared" si="681"/>
        <v/>
      </c>
      <c r="AI1164" s="20" t="str">
        <f t="shared" si="682"/>
        <v/>
      </c>
      <c r="AJ1164" s="20" t="str">
        <f t="shared" si="683"/>
        <v/>
      </c>
      <c r="AK1164" s="20" t="str">
        <f t="shared" si="684"/>
        <v/>
      </c>
      <c r="AL1164" s="20" t="str">
        <f>IF(E1164="","",SUM( INDEX($I$9, 1) : I1164))</f>
        <v/>
      </c>
      <c r="AM1164" s="20" t="str">
        <f t="shared" si="685"/>
        <v/>
      </c>
      <c r="AN1164" s="20" t="str">
        <f>IF(E1164="","",SUM( INDEX($AM$9, 1) : AM1164))</f>
        <v/>
      </c>
      <c r="AO1164" s="43" t="str">
        <f t="shared" si="686"/>
        <v/>
      </c>
      <c r="AP1164" s="43" t="str">
        <f t="shared" si="687"/>
        <v/>
      </c>
      <c r="AQ1164" s="35" t="str">
        <f t="shared" si="688"/>
        <v/>
      </c>
      <c r="AR1164" s="35" t="str">
        <f t="shared" si="689"/>
        <v/>
      </c>
      <c r="AS1164" s="35" t="str">
        <f t="shared" si="690"/>
        <v/>
      </c>
      <c r="AT1164" s="35" t="str">
        <f t="shared" si="691"/>
        <v/>
      </c>
      <c r="AU1164" s="35" t="str">
        <f t="shared" si="692"/>
        <v/>
      </c>
      <c r="AV1164" s="35" t="str">
        <f t="shared" si="693"/>
        <v/>
      </c>
      <c r="AW1164" s="58" t="str">
        <f t="shared" si="694"/>
        <v/>
      </c>
      <c r="AX1164" s="62" t="str">
        <f t="shared" si="695"/>
        <v/>
      </c>
      <c r="AY1164" s="62" t="str">
        <f t="shared" si="696"/>
        <v/>
      </c>
      <c r="AZ1164" s="62" t="str">
        <f t="shared" si="697"/>
        <v/>
      </c>
      <c r="BA1164" s="62" t="str">
        <f t="shared" si="698"/>
        <v/>
      </c>
      <c r="BB1164" s="62" t="str">
        <f t="shared" si="699"/>
        <v/>
      </c>
      <c r="BC1164" s="62" t="str">
        <f t="shared" si="700"/>
        <v/>
      </c>
      <c r="BD1164" s="69" t="str">
        <f t="shared" si="701"/>
        <v/>
      </c>
      <c r="BE1164" s="69" t="str">
        <f t="shared" si="702"/>
        <v/>
      </c>
      <c r="BF1164" s="69" t="str">
        <f>IF(Z1164=Z1165,"",SUM(AW$9:AW1164)-SUM(BF$9:BF1163))</f>
        <v/>
      </c>
      <c r="BG1164" s="12">
        <f t="shared" si="667"/>
        <v>1156</v>
      </c>
    </row>
    <row r="1165" spans="1:59" ht="20.100000000000001" customHeight="1">
      <c r="A1165" s="13">
        <f t="shared" si="666"/>
        <v>1157</v>
      </c>
      <c r="B1165" s="153"/>
      <c r="C1165" s="33"/>
      <c r="D1165" s="33"/>
      <c r="E1165" s="154"/>
      <c r="F1165" s="155"/>
      <c r="G1165" s="156"/>
      <c r="H1165" s="19" t="str">
        <f t="shared" si="668"/>
        <v/>
      </c>
      <c r="I1165" s="157"/>
      <c r="J1165" s="19" t="str">
        <f t="shared" si="669"/>
        <v/>
      </c>
      <c r="K1165" s="33"/>
      <c r="L1165" s="34"/>
      <c r="M1165" s="34"/>
      <c r="N1165" s="19" t="str">
        <f t="shared" si="670"/>
        <v/>
      </c>
      <c r="O1165" s="157"/>
      <c r="P1165" s="19" t="str">
        <f t="shared" si="671"/>
        <v/>
      </c>
      <c r="Q1165" s="19" t="str">
        <f t="shared" si="672"/>
        <v/>
      </c>
      <c r="R1165" s="22"/>
      <c r="S1165" s="33"/>
      <c r="T1165" s="35" t="str">
        <f>IF(E1165="","",Instructions!$B$5)</f>
        <v/>
      </c>
      <c r="U1165" s="75" t="str">
        <f>IF(E1165="","",Instructions!$C$5)</f>
        <v/>
      </c>
      <c r="V1165" s="87" t="str">
        <f t="shared" si="673"/>
        <v/>
      </c>
      <c r="W1165" s="72" t="str">
        <f>IF(E1165="","",VLOOKUP(D1165,Supervisors!$B$9:$F$32,5,FALSE))</f>
        <v/>
      </c>
      <c r="X1165" s="72" t="str">
        <f>IF(E1165="","",VLOOKUP(D1165,Supervisors!$B$9:$G$32,6,FALSE))</f>
        <v/>
      </c>
      <c r="Y1165" s="20" t="str">
        <f t="shared" si="674"/>
        <v/>
      </c>
      <c r="Z1165" s="20" t="str">
        <f t="shared" si="675"/>
        <v/>
      </c>
      <c r="AA1165" s="20" t="str">
        <f t="shared" si="676"/>
        <v/>
      </c>
      <c r="AB1165" s="20" t="str">
        <f t="shared" si="677"/>
        <v/>
      </c>
      <c r="AC1165" s="20" t="str">
        <f t="shared" si="678"/>
        <v/>
      </c>
      <c r="AD1165" s="20" t="str">
        <f t="shared" si="679"/>
        <v/>
      </c>
      <c r="AE1165" s="20" t="str">
        <f>IF(E1165="","",SUM( INDEX( $H$9, 1) : H1165))</f>
        <v/>
      </c>
      <c r="AF1165" s="20" t="str">
        <f t="shared" si="680"/>
        <v/>
      </c>
      <c r="AG1165" s="20" t="str">
        <f>IF(E1165="","",SUM($AF$9:AF1165))</f>
        <v/>
      </c>
      <c r="AH1165" s="43" t="str">
        <f t="shared" si="681"/>
        <v/>
      </c>
      <c r="AI1165" s="20" t="str">
        <f t="shared" si="682"/>
        <v/>
      </c>
      <c r="AJ1165" s="20" t="str">
        <f t="shared" si="683"/>
        <v/>
      </c>
      <c r="AK1165" s="20" t="str">
        <f t="shared" si="684"/>
        <v/>
      </c>
      <c r="AL1165" s="20" t="str">
        <f>IF(E1165="","",SUM( INDEX($I$9, 1) : I1165))</f>
        <v/>
      </c>
      <c r="AM1165" s="20" t="str">
        <f t="shared" si="685"/>
        <v/>
      </c>
      <c r="AN1165" s="20" t="str">
        <f>IF(E1165="","",SUM( INDEX($AM$9, 1) : AM1165))</f>
        <v/>
      </c>
      <c r="AO1165" s="43" t="str">
        <f t="shared" si="686"/>
        <v/>
      </c>
      <c r="AP1165" s="43" t="str">
        <f t="shared" si="687"/>
        <v/>
      </c>
      <c r="AQ1165" s="35" t="str">
        <f t="shared" si="688"/>
        <v/>
      </c>
      <c r="AR1165" s="35" t="str">
        <f t="shared" si="689"/>
        <v/>
      </c>
      <c r="AS1165" s="35" t="str">
        <f t="shared" si="690"/>
        <v/>
      </c>
      <c r="AT1165" s="35" t="str">
        <f t="shared" si="691"/>
        <v/>
      </c>
      <c r="AU1165" s="35" t="str">
        <f t="shared" si="692"/>
        <v/>
      </c>
      <c r="AV1165" s="35" t="str">
        <f t="shared" si="693"/>
        <v/>
      </c>
      <c r="AW1165" s="58" t="str">
        <f t="shared" si="694"/>
        <v/>
      </c>
      <c r="AX1165" s="62" t="str">
        <f t="shared" si="695"/>
        <v/>
      </c>
      <c r="AY1165" s="62" t="str">
        <f t="shared" si="696"/>
        <v/>
      </c>
      <c r="AZ1165" s="62" t="str">
        <f t="shared" si="697"/>
        <v/>
      </c>
      <c r="BA1165" s="62" t="str">
        <f t="shared" si="698"/>
        <v/>
      </c>
      <c r="BB1165" s="62" t="str">
        <f t="shared" si="699"/>
        <v/>
      </c>
      <c r="BC1165" s="62" t="str">
        <f t="shared" si="700"/>
        <v/>
      </c>
      <c r="BD1165" s="69" t="str">
        <f t="shared" si="701"/>
        <v/>
      </c>
      <c r="BE1165" s="69" t="str">
        <f t="shared" si="702"/>
        <v/>
      </c>
      <c r="BF1165" s="69" t="str">
        <f>IF(Z1165=Z1166,"",SUM(AW$9:AW1165)-SUM(BF$9:BF1164))</f>
        <v/>
      </c>
      <c r="BG1165" s="12">
        <f t="shared" si="667"/>
        <v>1157</v>
      </c>
    </row>
    <row r="1166" spans="1:59" ht="20.100000000000001" customHeight="1">
      <c r="A1166" s="13">
        <f t="shared" si="666"/>
        <v>1158</v>
      </c>
      <c r="B1166" s="153"/>
      <c r="C1166" s="33"/>
      <c r="D1166" s="33"/>
      <c r="E1166" s="154"/>
      <c r="F1166" s="155"/>
      <c r="G1166" s="156"/>
      <c r="H1166" s="19" t="str">
        <f t="shared" si="668"/>
        <v/>
      </c>
      <c r="I1166" s="157"/>
      <c r="J1166" s="19" t="str">
        <f t="shared" si="669"/>
        <v/>
      </c>
      <c r="K1166" s="33"/>
      <c r="L1166" s="34"/>
      <c r="M1166" s="34"/>
      <c r="N1166" s="19" t="str">
        <f t="shared" si="670"/>
        <v/>
      </c>
      <c r="O1166" s="157"/>
      <c r="P1166" s="19" t="str">
        <f t="shared" si="671"/>
        <v/>
      </c>
      <c r="Q1166" s="19" t="str">
        <f t="shared" si="672"/>
        <v/>
      </c>
      <c r="R1166" s="22"/>
      <c r="S1166" s="33"/>
      <c r="T1166" s="35" t="str">
        <f>IF(E1166="","",Instructions!$B$5)</f>
        <v/>
      </c>
      <c r="U1166" s="75" t="str">
        <f>IF(E1166="","",Instructions!$C$5)</f>
        <v/>
      </c>
      <c r="V1166" s="87" t="str">
        <f t="shared" si="673"/>
        <v/>
      </c>
      <c r="W1166" s="72" t="str">
        <f>IF(E1166="","",VLOOKUP(D1166,Supervisors!$B$9:$F$32,5,FALSE))</f>
        <v/>
      </c>
      <c r="X1166" s="72" t="str">
        <f>IF(E1166="","",VLOOKUP(D1166,Supervisors!$B$9:$G$32,6,FALSE))</f>
        <v/>
      </c>
      <c r="Y1166" s="20" t="str">
        <f t="shared" si="674"/>
        <v/>
      </c>
      <c r="Z1166" s="20" t="str">
        <f t="shared" si="675"/>
        <v/>
      </c>
      <c r="AA1166" s="20" t="str">
        <f t="shared" si="676"/>
        <v/>
      </c>
      <c r="AB1166" s="20" t="str">
        <f t="shared" si="677"/>
        <v/>
      </c>
      <c r="AC1166" s="20" t="str">
        <f t="shared" si="678"/>
        <v/>
      </c>
      <c r="AD1166" s="20" t="str">
        <f t="shared" si="679"/>
        <v/>
      </c>
      <c r="AE1166" s="20" t="str">
        <f>IF(E1166="","",SUM( INDEX( $H$9, 1) : H1166))</f>
        <v/>
      </c>
      <c r="AF1166" s="20" t="str">
        <f t="shared" si="680"/>
        <v/>
      </c>
      <c r="AG1166" s="20" t="str">
        <f>IF(E1166="","",SUM($AF$9:AF1166))</f>
        <v/>
      </c>
      <c r="AH1166" s="43" t="str">
        <f t="shared" si="681"/>
        <v/>
      </c>
      <c r="AI1166" s="20" t="str">
        <f t="shared" si="682"/>
        <v/>
      </c>
      <c r="AJ1166" s="20" t="str">
        <f t="shared" si="683"/>
        <v/>
      </c>
      <c r="AK1166" s="20" t="str">
        <f t="shared" si="684"/>
        <v/>
      </c>
      <c r="AL1166" s="20" t="str">
        <f>IF(E1166="","",SUM( INDEX($I$9, 1) : I1166))</f>
        <v/>
      </c>
      <c r="AM1166" s="20" t="str">
        <f t="shared" si="685"/>
        <v/>
      </c>
      <c r="AN1166" s="20" t="str">
        <f>IF(E1166="","",SUM( INDEX($AM$9, 1) : AM1166))</f>
        <v/>
      </c>
      <c r="AO1166" s="43" t="str">
        <f t="shared" si="686"/>
        <v/>
      </c>
      <c r="AP1166" s="43" t="str">
        <f t="shared" si="687"/>
        <v/>
      </c>
      <c r="AQ1166" s="35" t="str">
        <f t="shared" si="688"/>
        <v/>
      </c>
      <c r="AR1166" s="35" t="str">
        <f t="shared" si="689"/>
        <v/>
      </c>
      <c r="AS1166" s="35" t="str">
        <f t="shared" si="690"/>
        <v/>
      </c>
      <c r="AT1166" s="35" t="str">
        <f t="shared" si="691"/>
        <v/>
      </c>
      <c r="AU1166" s="35" t="str">
        <f t="shared" si="692"/>
        <v/>
      </c>
      <c r="AV1166" s="35" t="str">
        <f t="shared" si="693"/>
        <v/>
      </c>
      <c r="AW1166" s="58" t="str">
        <f t="shared" si="694"/>
        <v/>
      </c>
      <c r="AX1166" s="62" t="str">
        <f t="shared" si="695"/>
        <v/>
      </c>
      <c r="AY1166" s="62" t="str">
        <f t="shared" si="696"/>
        <v/>
      </c>
      <c r="AZ1166" s="62" t="str">
        <f t="shared" si="697"/>
        <v/>
      </c>
      <c r="BA1166" s="62" t="str">
        <f t="shared" si="698"/>
        <v/>
      </c>
      <c r="BB1166" s="62" t="str">
        <f t="shared" si="699"/>
        <v/>
      </c>
      <c r="BC1166" s="62" t="str">
        <f t="shared" si="700"/>
        <v/>
      </c>
      <c r="BD1166" s="69" t="str">
        <f t="shared" si="701"/>
        <v/>
      </c>
      <c r="BE1166" s="69" t="str">
        <f t="shared" si="702"/>
        <v/>
      </c>
      <c r="BF1166" s="69" t="str">
        <f>IF(Z1166=Z1167,"",SUM(AW$9:AW1166)-SUM(BF$9:BF1165))</f>
        <v/>
      </c>
      <c r="BG1166" s="12">
        <f t="shared" si="667"/>
        <v>1158</v>
      </c>
    </row>
    <row r="1167" spans="1:59" ht="20.100000000000001" customHeight="1">
      <c r="A1167" s="13">
        <f t="shared" si="666"/>
        <v>1159</v>
      </c>
      <c r="B1167" s="153"/>
      <c r="C1167" s="33"/>
      <c r="D1167" s="33"/>
      <c r="E1167" s="154"/>
      <c r="F1167" s="155"/>
      <c r="G1167" s="156"/>
      <c r="H1167" s="19" t="str">
        <f t="shared" si="668"/>
        <v/>
      </c>
      <c r="I1167" s="157"/>
      <c r="J1167" s="19" t="str">
        <f t="shared" si="669"/>
        <v/>
      </c>
      <c r="K1167" s="33"/>
      <c r="L1167" s="34"/>
      <c r="M1167" s="34"/>
      <c r="N1167" s="19" t="str">
        <f t="shared" si="670"/>
        <v/>
      </c>
      <c r="O1167" s="157"/>
      <c r="P1167" s="19" t="str">
        <f t="shared" si="671"/>
        <v/>
      </c>
      <c r="Q1167" s="19" t="str">
        <f t="shared" si="672"/>
        <v/>
      </c>
      <c r="R1167" s="22"/>
      <c r="S1167" s="33"/>
      <c r="T1167" s="35" t="str">
        <f>IF(E1167="","",Instructions!$B$5)</f>
        <v/>
      </c>
      <c r="U1167" s="75" t="str">
        <f>IF(E1167="","",Instructions!$C$5)</f>
        <v/>
      </c>
      <c r="V1167" s="87" t="str">
        <f t="shared" si="673"/>
        <v/>
      </c>
      <c r="W1167" s="72" t="str">
        <f>IF(E1167="","",VLOOKUP(D1167,Supervisors!$B$9:$F$32,5,FALSE))</f>
        <v/>
      </c>
      <c r="X1167" s="72" t="str">
        <f>IF(E1167="","",VLOOKUP(D1167,Supervisors!$B$9:$G$32,6,FALSE))</f>
        <v/>
      </c>
      <c r="Y1167" s="20" t="str">
        <f t="shared" si="674"/>
        <v/>
      </c>
      <c r="Z1167" s="20" t="str">
        <f t="shared" si="675"/>
        <v/>
      </c>
      <c r="AA1167" s="20" t="str">
        <f t="shared" si="676"/>
        <v/>
      </c>
      <c r="AB1167" s="20" t="str">
        <f t="shared" si="677"/>
        <v/>
      </c>
      <c r="AC1167" s="20" t="str">
        <f t="shared" si="678"/>
        <v/>
      </c>
      <c r="AD1167" s="20" t="str">
        <f t="shared" si="679"/>
        <v/>
      </c>
      <c r="AE1167" s="20" t="str">
        <f>IF(E1167="","",SUM( INDEX( $H$9, 1) : H1167))</f>
        <v/>
      </c>
      <c r="AF1167" s="20" t="str">
        <f t="shared" si="680"/>
        <v/>
      </c>
      <c r="AG1167" s="20" t="str">
        <f>IF(E1167="","",SUM($AF$9:AF1167))</f>
        <v/>
      </c>
      <c r="AH1167" s="43" t="str">
        <f t="shared" si="681"/>
        <v/>
      </c>
      <c r="AI1167" s="20" t="str">
        <f t="shared" si="682"/>
        <v/>
      </c>
      <c r="AJ1167" s="20" t="str">
        <f t="shared" si="683"/>
        <v/>
      </c>
      <c r="AK1167" s="20" t="str">
        <f t="shared" si="684"/>
        <v/>
      </c>
      <c r="AL1167" s="20" t="str">
        <f>IF(E1167="","",SUM( INDEX($I$9, 1) : I1167))</f>
        <v/>
      </c>
      <c r="AM1167" s="20" t="str">
        <f t="shared" si="685"/>
        <v/>
      </c>
      <c r="AN1167" s="20" t="str">
        <f>IF(E1167="","",SUM( INDEX($AM$9, 1) : AM1167))</f>
        <v/>
      </c>
      <c r="AO1167" s="43" t="str">
        <f t="shared" si="686"/>
        <v/>
      </c>
      <c r="AP1167" s="43" t="str">
        <f t="shared" si="687"/>
        <v/>
      </c>
      <c r="AQ1167" s="35" t="str">
        <f t="shared" si="688"/>
        <v/>
      </c>
      <c r="AR1167" s="35" t="str">
        <f t="shared" si="689"/>
        <v/>
      </c>
      <c r="AS1167" s="35" t="str">
        <f t="shared" si="690"/>
        <v/>
      </c>
      <c r="AT1167" s="35" t="str">
        <f t="shared" si="691"/>
        <v/>
      </c>
      <c r="AU1167" s="35" t="str">
        <f t="shared" si="692"/>
        <v/>
      </c>
      <c r="AV1167" s="35" t="str">
        <f t="shared" si="693"/>
        <v/>
      </c>
      <c r="AW1167" s="58" t="str">
        <f t="shared" si="694"/>
        <v/>
      </c>
      <c r="AX1167" s="62" t="str">
        <f t="shared" si="695"/>
        <v/>
      </c>
      <c r="AY1167" s="62" t="str">
        <f t="shared" si="696"/>
        <v/>
      </c>
      <c r="AZ1167" s="62" t="str">
        <f t="shared" si="697"/>
        <v/>
      </c>
      <c r="BA1167" s="62" t="str">
        <f t="shared" si="698"/>
        <v/>
      </c>
      <c r="BB1167" s="62" t="str">
        <f t="shared" si="699"/>
        <v/>
      </c>
      <c r="BC1167" s="62" t="str">
        <f t="shared" si="700"/>
        <v/>
      </c>
      <c r="BD1167" s="69" t="str">
        <f t="shared" si="701"/>
        <v/>
      </c>
      <c r="BE1167" s="69" t="str">
        <f t="shared" si="702"/>
        <v/>
      </c>
      <c r="BF1167" s="69" t="str">
        <f>IF(Z1167=Z1168,"",SUM(AW$9:AW1167)-SUM(BF$9:BF1166))</f>
        <v/>
      </c>
      <c r="BG1167" s="12">
        <f t="shared" si="667"/>
        <v>1159</v>
      </c>
    </row>
    <row r="1168" spans="1:59" ht="20.100000000000001" customHeight="1">
      <c r="A1168" s="13">
        <f t="shared" si="666"/>
        <v>1160</v>
      </c>
      <c r="B1168" s="153"/>
      <c r="C1168" s="33"/>
      <c r="D1168" s="33"/>
      <c r="E1168" s="154"/>
      <c r="F1168" s="155"/>
      <c r="G1168" s="156"/>
      <c r="H1168" s="19" t="str">
        <f t="shared" si="668"/>
        <v/>
      </c>
      <c r="I1168" s="157"/>
      <c r="J1168" s="19" t="str">
        <f t="shared" si="669"/>
        <v/>
      </c>
      <c r="K1168" s="33"/>
      <c r="L1168" s="34"/>
      <c r="M1168" s="34"/>
      <c r="N1168" s="19" t="str">
        <f t="shared" si="670"/>
        <v/>
      </c>
      <c r="O1168" s="157"/>
      <c r="P1168" s="19" t="str">
        <f t="shared" si="671"/>
        <v/>
      </c>
      <c r="Q1168" s="19" t="str">
        <f t="shared" si="672"/>
        <v/>
      </c>
      <c r="R1168" s="22"/>
      <c r="S1168" s="33"/>
      <c r="T1168" s="35" t="str">
        <f>IF(E1168="","",Instructions!$B$5)</f>
        <v/>
      </c>
      <c r="U1168" s="75" t="str">
        <f>IF(E1168="","",Instructions!$C$5)</f>
        <v/>
      </c>
      <c r="V1168" s="87" t="str">
        <f t="shared" si="673"/>
        <v/>
      </c>
      <c r="W1168" s="72" t="str">
        <f>IF(E1168="","",VLOOKUP(D1168,Supervisors!$B$9:$F$32,5,FALSE))</f>
        <v/>
      </c>
      <c r="X1168" s="72" t="str">
        <f>IF(E1168="","",VLOOKUP(D1168,Supervisors!$B$9:$G$32,6,FALSE))</f>
        <v/>
      </c>
      <c r="Y1168" s="20" t="str">
        <f t="shared" si="674"/>
        <v/>
      </c>
      <c r="Z1168" s="20" t="str">
        <f t="shared" si="675"/>
        <v/>
      </c>
      <c r="AA1168" s="20" t="str">
        <f t="shared" si="676"/>
        <v/>
      </c>
      <c r="AB1168" s="20" t="str">
        <f t="shared" si="677"/>
        <v/>
      </c>
      <c r="AC1168" s="20" t="str">
        <f t="shared" si="678"/>
        <v/>
      </c>
      <c r="AD1168" s="20" t="str">
        <f t="shared" si="679"/>
        <v/>
      </c>
      <c r="AE1168" s="20" t="str">
        <f>IF(E1168="","",SUM( INDEX( $H$9, 1) : H1168))</f>
        <v/>
      </c>
      <c r="AF1168" s="20" t="str">
        <f t="shared" si="680"/>
        <v/>
      </c>
      <c r="AG1168" s="20" t="str">
        <f>IF(E1168="","",SUM($AF$9:AF1168))</f>
        <v/>
      </c>
      <c r="AH1168" s="43" t="str">
        <f t="shared" si="681"/>
        <v/>
      </c>
      <c r="AI1168" s="20" t="str">
        <f t="shared" si="682"/>
        <v/>
      </c>
      <c r="AJ1168" s="20" t="str">
        <f t="shared" si="683"/>
        <v/>
      </c>
      <c r="AK1168" s="20" t="str">
        <f t="shared" si="684"/>
        <v/>
      </c>
      <c r="AL1168" s="20" t="str">
        <f>IF(E1168="","",SUM( INDEX($I$9, 1) : I1168))</f>
        <v/>
      </c>
      <c r="AM1168" s="20" t="str">
        <f t="shared" si="685"/>
        <v/>
      </c>
      <c r="AN1168" s="20" t="str">
        <f>IF(E1168="","",SUM( INDEX($AM$9, 1) : AM1168))</f>
        <v/>
      </c>
      <c r="AO1168" s="43" t="str">
        <f t="shared" si="686"/>
        <v/>
      </c>
      <c r="AP1168" s="43" t="str">
        <f t="shared" si="687"/>
        <v/>
      </c>
      <c r="AQ1168" s="35" t="str">
        <f t="shared" si="688"/>
        <v/>
      </c>
      <c r="AR1168" s="35" t="str">
        <f t="shared" si="689"/>
        <v/>
      </c>
      <c r="AS1168" s="35" t="str">
        <f t="shared" si="690"/>
        <v/>
      </c>
      <c r="AT1168" s="35" t="str">
        <f t="shared" si="691"/>
        <v/>
      </c>
      <c r="AU1168" s="35" t="str">
        <f t="shared" si="692"/>
        <v/>
      </c>
      <c r="AV1168" s="35" t="str">
        <f t="shared" si="693"/>
        <v/>
      </c>
      <c r="AW1168" s="58" t="str">
        <f t="shared" si="694"/>
        <v/>
      </c>
      <c r="AX1168" s="62" t="str">
        <f t="shared" si="695"/>
        <v/>
      </c>
      <c r="AY1168" s="62" t="str">
        <f t="shared" si="696"/>
        <v/>
      </c>
      <c r="AZ1168" s="62" t="str">
        <f t="shared" si="697"/>
        <v/>
      </c>
      <c r="BA1168" s="62" t="str">
        <f t="shared" si="698"/>
        <v/>
      </c>
      <c r="BB1168" s="62" t="str">
        <f t="shared" si="699"/>
        <v/>
      </c>
      <c r="BC1168" s="62" t="str">
        <f t="shared" si="700"/>
        <v/>
      </c>
      <c r="BD1168" s="69" t="str">
        <f t="shared" si="701"/>
        <v/>
      </c>
      <c r="BE1168" s="69" t="str">
        <f t="shared" si="702"/>
        <v/>
      </c>
      <c r="BF1168" s="69" t="str">
        <f>IF(Z1168=Z1169,"",SUM(AW$9:AW1168)-SUM(BF$9:BF1167))</f>
        <v/>
      </c>
      <c r="BG1168" s="12">
        <f t="shared" si="667"/>
        <v>1160</v>
      </c>
    </row>
    <row r="1169" spans="1:59" ht="20.100000000000001" customHeight="1">
      <c r="A1169" s="13">
        <f t="shared" si="666"/>
        <v>1161</v>
      </c>
      <c r="B1169" s="153"/>
      <c r="C1169" s="33"/>
      <c r="D1169" s="33"/>
      <c r="E1169" s="154"/>
      <c r="F1169" s="155"/>
      <c r="G1169" s="156"/>
      <c r="H1169" s="19" t="str">
        <f t="shared" si="668"/>
        <v/>
      </c>
      <c r="I1169" s="157"/>
      <c r="J1169" s="19" t="str">
        <f t="shared" si="669"/>
        <v/>
      </c>
      <c r="K1169" s="33"/>
      <c r="L1169" s="34"/>
      <c r="M1169" s="34"/>
      <c r="N1169" s="19" t="str">
        <f t="shared" si="670"/>
        <v/>
      </c>
      <c r="O1169" s="157"/>
      <c r="P1169" s="19" t="str">
        <f t="shared" si="671"/>
        <v/>
      </c>
      <c r="Q1169" s="19" t="str">
        <f t="shared" si="672"/>
        <v/>
      </c>
      <c r="R1169" s="22"/>
      <c r="S1169" s="33"/>
      <c r="T1169" s="35" t="str">
        <f>IF(E1169="","",Instructions!$B$5)</f>
        <v/>
      </c>
      <c r="U1169" s="75" t="str">
        <f>IF(E1169="","",Instructions!$C$5)</f>
        <v/>
      </c>
      <c r="V1169" s="87" t="str">
        <f t="shared" si="673"/>
        <v/>
      </c>
      <c r="W1169" s="72" t="str">
        <f>IF(E1169="","",VLOOKUP(D1169,Supervisors!$B$9:$F$32,5,FALSE))</f>
        <v/>
      </c>
      <c r="X1169" s="72" t="str">
        <f>IF(E1169="","",VLOOKUP(D1169,Supervisors!$B$9:$G$32,6,FALSE))</f>
        <v/>
      </c>
      <c r="Y1169" s="20" t="str">
        <f t="shared" si="674"/>
        <v/>
      </c>
      <c r="Z1169" s="20" t="str">
        <f t="shared" si="675"/>
        <v/>
      </c>
      <c r="AA1169" s="20" t="str">
        <f t="shared" si="676"/>
        <v/>
      </c>
      <c r="AB1169" s="20" t="str">
        <f t="shared" si="677"/>
        <v/>
      </c>
      <c r="AC1169" s="20" t="str">
        <f t="shared" si="678"/>
        <v/>
      </c>
      <c r="AD1169" s="20" t="str">
        <f t="shared" si="679"/>
        <v/>
      </c>
      <c r="AE1169" s="20" t="str">
        <f>IF(E1169="","",SUM( INDEX( $H$9, 1) : H1169))</f>
        <v/>
      </c>
      <c r="AF1169" s="20" t="str">
        <f t="shared" si="680"/>
        <v/>
      </c>
      <c r="AG1169" s="20" t="str">
        <f>IF(E1169="","",SUM($AF$9:AF1169))</f>
        <v/>
      </c>
      <c r="AH1169" s="43" t="str">
        <f t="shared" si="681"/>
        <v/>
      </c>
      <c r="AI1169" s="20" t="str">
        <f t="shared" si="682"/>
        <v/>
      </c>
      <c r="AJ1169" s="20" t="str">
        <f t="shared" si="683"/>
        <v/>
      </c>
      <c r="AK1169" s="20" t="str">
        <f t="shared" si="684"/>
        <v/>
      </c>
      <c r="AL1169" s="20" t="str">
        <f>IF(E1169="","",SUM( INDEX($I$9, 1) : I1169))</f>
        <v/>
      </c>
      <c r="AM1169" s="20" t="str">
        <f t="shared" si="685"/>
        <v/>
      </c>
      <c r="AN1169" s="20" t="str">
        <f>IF(E1169="","",SUM( INDEX($AM$9, 1) : AM1169))</f>
        <v/>
      </c>
      <c r="AO1169" s="43" t="str">
        <f t="shared" si="686"/>
        <v/>
      </c>
      <c r="AP1169" s="43" t="str">
        <f t="shared" si="687"/>
        <v/>
      </c>
      <c r="AQ1169" s="35" t="str">
        <f t="shared" si="688"/>
        <v/>
      </c>
      <c r="AR1169" s="35" t="str">
        <f t="shared" si="689"/>
        <v/>
      </c>
      <c r="AS1169" s="35" t="str">
        <f t="shared" si="690"/>
        <v/>
      </c>
      <c r="AT1169" s="35" t="str">
        <f t="shared" si="691"/>
        <v/>
      </c>
      <c r="AU1169" s="35" t="str">
        <f t="shared" si="692"/>
        <v/>
      </c>
      <c r="AV1169" s="35" t="str">
        <f t="shared" si="693"/>
        <v/>
      </c>
      <c r="AW1169" s="58" t="str">
        <f t="shared" si="694"/>
        <v/>
      </c>
      <c r="AX1169" s="62" t="str">
        <f t="shared" si="695"/>
        <v/>
      </c>
      <c r="AY1169" s="62" t="str">
        <f t="shared" si="696"/>
        <v/>
      </c>
      <c r="AZ1169" s="62" t="str">
        <f t="shared" si="697"/>
        <v/>
      </c>
      <c r="BA1169" s="62" t="str">
        <f t="shared" si="698"/>
        <v/>
      </c>
      <c r="BB1169" s="62" t="str">
        <f t="shared" si="699"/>
        <v/>
      </c>
      <c r="BC1169" s="62" t="str">
        <f t="shared" si="700"/>
        <v/>
      </c>
      <c r="BD1169" s="69" t="str">
        <f t="shared" si="701"/>
        <v/>
      </c>
      <c r="BE1169" s="69" t="str">
        <f t="shared" si="702"/>
        <v/>
      </c>
      <c r="BF1169" s="69" t="str">
        <f>IF(Z1169=Z1170,"",SUM(AW$9:AW1169)-SUM(BF$9:BF1168))</f>
        <v/>
      </c>
      <c r="BG1169" s="12">
        <f t="shared" si="667"/>
        <v>1161</v>
      </c>
    </row>
    <row r="1170" spans="1:59" ht="20.100000000000001" customHeight="1">
      <c r="A1170" s="13">
        <f t="shared" si="666"/>
        <v>1162</v>
      </c>
      <c r="B1170" s="153"/>
      <c r="C1170" s="33"/>
      <c r="D1170" s="33"/>
      <c r="E1170" s="154"/>
      <c r="F1170" s="155"/>
      <c r="G1170" s="156"/>
      <c r="H1170" s="19" t="str">
        <f t="shared" si="668"/>
        <v/>
      </c>
      <c r="I1170" s="157"/>
      <c r="J1170" s="19" t="str">
        <f t="shared" si="669"/>
        <v/>
      </c>
      <c r="K1170" s="33"/>
      <c r="L1170" s="34"/>
      <c r="M1170" s="34"/>
      <c r="N1170" s="19" t="str">
        <f t="shared" si="670"/>
        <v/>
      </c>
      <c r="O1170" s="157"/>
      <c r="P1170" s="19" t="str">
        <f t="shared" si="671"/>
        <v/>
      </c>
      <c r="Q1170" s="19" t="str">
        <f t="shared" si="672"/>
        <v/>
      </c>
      <c r="R1170" s="22"/>
      <c r="S1170" s="33"/>
      <c r="T1170" s="35" t="str">
        <f>IF(E1170="","",Instructions!$B$5)</f>
        <v/>
      </c>
      <c r="U1170" s="75" t="str">
        <f>IF(E1170="","",Instructions!$C$5)</f>
        <v/>
      </c>
      <c r="V1170" s="87" t="str">
        <f t="shared" si="673"/>
        <v/>
      </c>
      <c r="W1170" s="72" t="str">
        <f>IF(E1170="","",VLOOKUP(D1170,Supervisors!$B$9:$F$32,5,FALSE))</f>
        <v/>
      </c>
      <c r="X1170" s="72" t="str">
        <f>IF(E1170="","",VLOOKUP(D1170,Supervisors!$B$9:$G$32,6,FALSE))</f>
        <v/>
      </c>
      <c r="Y1170" s="20" t="str">
        <f t="shared" si="674"/>
        <v/>
      </c>
      <c r="Z1170" s="20" t="str">
        <f t="shared" si="675"/>
        <v/>
      </c>
      <c r="AA1170" s="20" t="str">
        <f t="shared" si="676"/>
        <v/>
      </c>
      <c r="AB1170" s="20" t="str">
        <f t="shared" si="677"/>
        <v/>
      </c>
      <c r="AC1170" s="20" t="str">
        <f t="shared" si="678"/>
        <v/>
      </c>
      <c r="AD1170" s="20" t="str">
        <f t="shared" si="679"/>
        <v/>
      </c>
      <c r="AE1170" s="20" t="str">
        <f>IF(E1170="","",SUM( INDEX( $H$9, 1) : H1170))</f>
        <v/>
      </c>
      <c r="AF1170" s="20" t="str">
        <f t="shared" si="680"/>
        <v/>
      </c>
      <c r="AG1170" s="20" t="str">
        <f>IF(E1170="","",SUM($AF$9:AF1170))</f>
        <v/>
      </c>
      <c r="AH1170" s="43" t="str">
        <f t="shared" si="681"/>
        <v/>
      </c>
      <c r="AI1170" s="20" t="str">
        <f t="shared" si="682"/>
        <v/>
      </c>
      <c r="AJ1170" s="20" t="str">
        <f t="shared" si="683"/>
        <v/>
      </c>
      <c r="AK1170" s="20" t="str">
        <f t="shared" si="684"/>
        <v/>
      </c>
      <c r="AL1170" s="20" t="str">
        <f>IF(E1170="","",SUM( INDEX($I$9, 1) : I1170))</f>
        <v/>
      </c>
      <c r="AM1170" s="20" t="str">
        <f t="shared" si="685"/>
        <v/>
      </c>
      <c r="AN1170" s="20" t="str">
        <f>IF(E1170="","",SUM( INDEX($AM$9, 1) : AM1170))</f>
        <v/>
      </c>
      <c r="AO1170" s="43" t="str">
        <f t="shared" si="686"/>
        <v/>
      </c>
      <c r="AP1170" s="43" t="str">
        <f t="shared" si="687"/>
        <v/>
      </c>
      <c r="AQ1170" s="35" t="str">
        <f t="shared" si="688"/>
        <v/>
      </c>
      <c r="AR1170" s="35" t="str">
        <f t="shared" si="689"/>
        <v/>
      </c>
      <c r="AS1170" s="35" t="str">
        <f t="shared" si="690"/>
        <v/>
      </c>
      <c r="AT1170" s="35" t="str">
        <f t="shared" si="691"/>
        <v/>
      </c>
      <c r="AU1170" s="35" t="str">
        <f t="shared" si="692"/>
        <v/>
      </c>
      <c r="AV1170" s="35" t="str">
        <f t="shared" si="693"/>
        <v/>
      </c>
      <c r="AW1170" s="58" t="str">
        <f t="shared" si="694"/>
        <v/>
      </c>
      <c r="AX1170" s="62" t="str">
        <f t="shared" si="695"/>
        <v/>
      </c>
      <c r="AY1170" s="62" t="str">
        <f t="shared" si="696"/>
        <v/>
      </c>
      <c r="AZ1170" s="62" t="str">
        <f t="shared" si="697"/>
        <v/>
      </c>
      <c r="BA1170" s="62" t="str">
        <f t="shared" si="698"/>
        <v/>
      </c>
      <c r="BB1170" s="62" t="str">
        <f t="shared" si="699"/>
        <v/>
      </c>
      <c r="BC1170" s="62" t="str">
        <f t="shared" si="700"/>
        <v/>
      </c>
      <c r="BD1170" s="69" t="str">
        <f t="shared" si="701"/>
        <v/>
      </c>
      <c r="BE1170" s="69" t="str">
        <f t="shared" si="702"/>
        <v/>
      </c>
      <c r="BF1170" s="69" t="str">
        <f>IF(Z1170=Z1171,"",SUM(AW$9:AW1170)-SUM(BF$9:BF1169))</f>
        <v/>
      </c>
      <c r="BG1170" s="12">
        <f t="shared" si="667"/>
        <v>1162</v>
      </c>
    </row>
    <row r="1171" spans="1:59" ht="20.100000000000001" customHeight="1">
      <c r="A1171" s="13">
        <f t="shared" si="666"/>
        <v>1163</v>
      </c>
      <c r="B1171" s="153"/>
      <c r="C1171" s="33"/>
      <c r="D1171" s="33"/>
      <c r="E1171" s="154"/>
      <c r="F1171" s="155"/>
      <c r="G1171" s="156"/>
      <c r="H1171" s="19" t="str">
        <f t="shared" si="668"/>
        <v/>
      </c>
      <c r="I1171" s="157"/>
      <c r="J1171" s="19" t="str">
        <f t="shared" si="669"/>
        <v/>
      </c>
      <c r="K1171" s="33"/>
      <c r="L1171" s="34"/>
      <c r="M1171" s="34"/>
      <c r="N1171" s="19" t="str">
        <f t="shared" si="670"/>
        <v/>
      </c>
      <c r="O1171" s="157"/>
      <c r="P1171" s="19" t="str">
        <f t="shared" si="671"/>
        <v/>
      </c>
      <c r="Q1171" s="19" t="str">
        <f t="shared" si="672"/>
        <v/>
      </c>
      <c r="R1171" s="22"/>
      <c r="S1171" s="33"/>
      <c r="T1171" s="35" t="str">
        <f>IF(E1171="","",Instructions!$B$5)</f>
        <v/>
      </c>
      <c r="U1171" s="75" t="str">
        <f>IF(E1171="","",Instructions!$C$5)</f>
        <v/>
      </c>
      <c r="V1171" s="87" t="str">
        <f t="shared" si="673"/>
        <v/>
      </c>
      <c r="W1171" s="72" t="str">
        <f>IF(E1171="","",VLOOKUP(D1171,Supervisors!$B$9:$F$32,5,FALSE))</f>
        <v/>
      </c>
      <c r="X1171" s="72" t="str">
        <f>IF(E1171="","",VLOOKUP(D1171,Supervisors!$B$9:$G$32,6,FALSE))</f>
        <v/>
      </c>
      <c r="Y1171" s="20" t="str">
        <f t="shared" si="674"/>
        <v/>
      </c>
      <c r="Z1171" s="20" t="str">
        <f t="shared" si="675"/>
        <v/>
      </c>
      <c r="AA1171" s="20" t="str">
        <f t="shared" si="676"/>
        <v/>
      </c>
      <c r="AB1171" s="20" t="str">
        <f t="shared" si="677"/>
        <v/>
      </c>
      <c r="AC1171" s="20" t="str">
        <f t="shared" si="678"/>
        <v/>
      </c>
      <c r="AD1171" s="20" t="str">
        <f t="shared" si="679"/>
        <v/>
      </c>
      <c r="AE1171" s="20" t="str">
        <f>IF(E1171="","",SUM( INDEX( $H$9, 1) : H1171))</f>
        <v/>
      </c>
      <c r="AF1171" s="20" t="str">
        <f t="shared" si="680"/>
        <v/>
      </c>
      <c r="AG1171" s="20" t="str">
        <f>IF(E1171="","",SUM($AF$9:AF1171))</f>
        <v/>
      </c>
      <c r="AH1171" s="43" t="str">
        <f t="shared" si="681"/>
        <v/>
      </c>
      <c r="AI1171" s="20" t="str">
        <f t="shared" si="682"/>
        <v/>
      </c>
      <c r="AJ1171" s="20" t="str">
        <f t="shared" si="683"/>
        <v/>
      </c>
      <c r="AK1171" s="20" t="str">
        <f t="shared" si="684"/>
        <v/>
      </c>
      <c r="AL1171" s="20" t="str">
        <f>IF(E1171="","",SUM( INDEX($I$9, 1) : I1171))</f>
        <v/>
      </c>
      <c r="AM1171" s="20" t="str">
        <f t="shared" si="685"/>
        <v/>
      </c>
      <c r="AN1171" s="20" t="str">
        <f>IF(E1171="","",SUM( INDEX($AM$9, 1) : AM1171))</f>
        <v/>
      </c>
      <c r="AO1171" s="43" t="str">
        <f t="shared" si="686"/>
        <v/>
      </c>
      <c r="AP1171" s="43" t="str">
        <f t="shared" si="687"/>
        <v/>
      </c>
      <c r="AQ1171" s="35" t="str">
        <f t="shared" si="688"/>
        <v/>
      </c>
      <c r="AR1171" s="35" t="str">
        <f t="shared" si="689"/>
        <v/>
      </c>
      <c r="AS1171" s="35" t="str">
        <f t="shared" si="690"/>
        <v/>
      </c>
      <c r="AT1171" s="35" t="str">
        <f t="shared" si="691"/>
        <v/>
      </c>
      <c r="AU1171" s="35" t="str">
        <f t="shared" si="692"/>
        <v/>
      </c>
      <c r="AV1171" s="35" t="str">
        <f t="shared" si="693"/>
        <v/>
      </c>
      <c r="AW1171" s="58" t="str">
        <f t="shared" si="694"/>
        <v/>
      </c>
      <c r="AX1171" s="62" t="str">
        <f t="shared" si="695"/>
        <v/>
      </c>
      <c r="AY1171" s="62" t="str">
        <f t="shared" si="696"/>
        <v/>
      </c>
      <c r="AZ1171" s="62" t="str">
        <f t="shared" si="697"/>
        <v/>
      </c>
      <c r="BA1171" s="62" t="str">
        <f t="shared" si="698"/>
        <v/>
      </c>
      <c r="BB1171" s="62" t="str">
        <f t="shared" si="699"/>
        <v/>
      </c>
      <c r="BC1171" s="62" t="str">
        <f t="shared" si="700"/>
        <v/>
      </c>
      <c r="BD1171" s="69" t="str">
        <f t="shared" si="701"/>
        <v/>
      </c>
      <c r="BE1171" s="69" t="str">
        <f t="shared" si="702"/>
        <v/>
      </c>
      <c r="BF1171" s="69" t="str">
        <f>IF(Z1171=Z1172,"",SUM(AW$9:AW1171)-SUM(BF$9:BF1170))</f>
        <v/>
      </c>
      <c r="BG1171" s="12">
        <f t="shared" si="667"/>
        <v>1163</v>
      </c>
    </row>
    <row r="1172" spans="1:59" ht="20.100000000000001" customHeight="1">
      <c r="A1172" s="13">
        <f t="shared" si="666"/>
        <v>1164</v>
      </c>
      <c r="B1172" s="153"/>
      <c r="C1172" s="33"/>
      <c r="D1172" s="33"/>
      <c r="E1172" s="154"/>
      <c r="F1172" s="155"/>
      <c r="G1172" s="156"/>
      <c r="H1172" s="19" t="str">
        <f t="shared" si="668"/>
        <v/>
      </c>
      <c r="I1172" s="157"/>
      <c r="J1172" s="19" t="str">
        <f t="shared" si="669"/>
        <v/>
      </c>
      <c r="K1172" s="33"/>
      <c r="L1172" s="34"/>
      <c r="M1172" s="34"/>
      <c r="N1172" s="19" t="str">
        <f t="shared" si="670"/>
        <v/>
      </c>
      <c r="O1172" s="157"/>
      <c r="P1172" s="19" t="str">
        <f t="shared" si="671"/>
        <v/>
      </c>
      <c r="Q1172" s="19" t="str">
        <f t="shared" si="672"/>
        <v/>
      </c>
      <c r="R1172" s="22"/>
      <c r="S1172" s="33"/>
      <c r="T1172" s="35" t="str">
        <f>IF(E1172="","",Instructions!$B$5)</f>
        <v/>
      </c>
      <c r="U1172" s="75" t="str">
        <f>IF(E1172="","",Instructions!$C$5)</f>
        <v/>
      </c>
      <c r="V1172" s="87" t="str">
        <f t="shared" si="673"/>
        <v/>
      </c>
      <c r="W1172" s="72" t="str">
        <f>IF(E1172="","",VLOOKUP(D1172,Supervisors!$B$9:$F$32,5,FALSE))</f>
        <v/>
      </c>
      <c r="X1172" s="72" t="str">
        <f>IF(E1172="","",VLOOKUP(D1172,Supervisors!$B$9:$G$32,6,FALSE))</f>
        <v/>
      </c>
      <c r="Y1172" s="20" t="str">
        <f t="shared" si="674"/>
        <v/>
      </c>
      <c r="Z1172" s="20" t="str">
        <f t="shared" si="675"/>
        <v/>
      </c>
      <c r="AA1172" s="20" t="str">
        <f t="shared" si="676"/>
        <v/>
      </c>
      <c r="AB1172" s="20" t="str">
        <f t="shared" si="677"/>
        <v/>
      </c>
      <c r="AC1172" s="20" t="str">
        <f t="shared" si="678"/>
        <v/>
      </c>
      <c r="AD1172" s="20" t="str">
        <f t="shared" si="679"/>
        <v/>
      </c>
      <c r="AE1172" s="20" t="str">
        <f>IF(E1172="","",SUM( INDEX( $H$9, 1) : H1172))</f>
        <v/>
      </c>
      <c r="AF1172" s="20" t="str">
        <f t="shared" si="680"/>
        <v/>
      </c>
      <c r="AG1172" s="20" t="str">
        <f>IF(E1172="","",SUM($AF$9:AF1172))</f>
        <v/>
      </c>
      <c r="AH1172" s="43" t="str">
        <f t="shared" si="681"/>
        <v/>
      </c>
      <c r="AI1172" s="20" t="str">
        <f t="shared" si="682"/>
        <v/>
      </c>
      <c r="AJ1172" s="20" t="str">
        <f t="shared" si="683"/>
        <v/>
      </c>
      <c r="AK1172" s="20" t="str">
        <f t="shared" si="684"/>
        <v/>
      </c>
      <c r="AL1172" s="20" t="str">
        <f>IF(E1172="","",SUM( INDEX($I$9, 1) : I1172))</f>
        <v/>
      </c>
      <c r="AM1172" s="20" t="str">
        <f t="shared" si="685"/>
        <v/>
      </c>
      <c r="AN1172" s="20" t="str">
        <f>IF(E1172="","",SUM( INDEX($AM$9, 1) : AM1172))</f>
        <v/>
      </c>
      <c r="AO1172" s="43" t="str">
        <f t="shared" si="686"/>
        <v/>
      </c>
      <c r="AP1172" s="43" t="str">
        <f t="shared" si="687"/>
        <v/>
      </c>
      <c r="AQ1172" s="35" t="str">
        <f t="shared" si="688"/>
        <v/>
      </c>
      <c r="AR1172" s="35" t="str">
        <f t="shared" si="689"/>
        <v/>
      </c>
      <c r="AS1172" s="35" t="str">
        <f t="shared" si="690"/>
        <v/>
      </c>
      <c r="AT1172" s="35" t="str">
        <f t="shared" si="691"/>
        <v/>
      </c>
      <c r="AU1172" s="35" t="str">
        <f t="shared" si="692"/>
        <v/>
      </c>
      <c r="AV1172" s="35" t="str">
        <f t="shared" si="693"/>
        <v/>
      </c>
      <c r="AW1172" s="58" t="str">
        <f t="shared" si="694"/>
        <v/>
      </c>
      <c r="AX1172" s="62" t="str">
        <f t="shared" si="695"/>
        <v/>
      </c>
      <c r="AY1172" s="62" t="str">
        <f t="shared" si="696"/>
        <v/>
      </c>
      <c r="AZ1172" s="62" t="str">
        <f t="shared" si="697"/>
        <v/>
      </c>
      <c r="BA1172" s="62" t="str">
        <f t="shared" si="698"/>
        <v/>
      </c>
      <c r="BB1172" s="62" t="str">
        <f t="shared" si="699"/>
        <v/>
      </c>
      <c r="BC1172" s="62" t="str">
        <f t="shared" si="700"/>
        <v/>
      </c>
      <c r="BD1172" s="69" t="str">
        <f t="shared" si="701"/>
        <v/>
      </c>
      <c r="BE1172" s="69" t="str">
        <f t="shared" si="702"/>
        <v/>
      </c>
      <c r="BF1172" s="69" t="str">
        <f>IF(Z1172=Z1173,"",SUM(AW$9:AW1172)-SUM(BF$9:BF1171))</f>
        <v/>
      </c>
      <c r="BG1172" s="12">
        <f t="shared" si="667"/>
        <v>1164</v>
      </c>
    </row>
    <row r="1173" spans="1:59" ht="20.100000000000001" customHeight="1">
      <c r="A1173" s="13">
        <f t="shared" si="666"/>
        <v>1165</v>
      </c>
      <c r="B1173" s="153"/>
      <c r="C1173" s="33"/>
      <c r="D1173" s="33"/>
      <c r="E1173" s="154"/>
      <c r="F1173" s="155"/>
      <c r="G1173" s="156"/>
      <c r="H1173" s="19" t="str">
        <f t="shared" si="668"/>
        <v/>
      </c>
      <c r="I1173" s="157"/>
      <c r="J1173" s="19" t="str">
        <f t="shared" si="669"/>
        <v/>
      </c>
      <c r="K1173" s="33"/>
      <c r="L1173" s="34"/>
      <c r="M1173" s="34"/>
      <c r="N1173" s="19" t="str">
        <f t="shared" si="670"/>
        <v/>
      </c>
      <c r="O1173" s="157"/>
      <c r="P1173" s="19" t="str">
        <f t="shared" si="671"/>
        <v/>
      </c>
      <c r="Q1173" s="19" t="str">
        <f t="shared" si="672"/>
        <v/>
      </c>
      <c r="R1173" s="22"/>
      <c r="S1173" s="33"/>
      <c r="T1173" s="35" t="str">
        <f>IF(E1173="","",Instructions!$B$5)</f>
        <v/>
      </c>
      <c r="U1173" s="75" t="str">
        <f>IF(E1173="","",Instructions!$C$5)</f>
        <v/>
      </c>
      <c r="V1173" s="87" t="str">
        <f t="shared" si="673"/>
        <v/>
      </c>
      <c r="W1173" s="72" t="str">
        <f>IF(E1173="","",VLOOKUP(D1173,Supervisors!$B$9:$F$32,5,FALSE))</f>
        <v/>
      </c>
      <c r="X1173" s="72" t="str">
        <f>IF(E1173="","",VLOOKUP(D1173,Supervisors!$B$9:$G$32,6,FALSE))</f>
        <v/>
      </c>
      <c r="Y1173" s="20" t="str">
        <f t="shared" si="674"/>
        <v/>
      </c>
      <c r="Z1173" s="20" t="str">
        <f t="shared" si="675"/>
        <v/>
      </c>
      <c r="AA1173" s="20" t="str">
        <f t="shared" si="676"/>
        <v/>
      </c>
      <c r="AB1173" s="20" t="str">
        <f t="shared" si="677"/>
        <v/>
      </c>
      <c r="AC1173" s="20" t="str">
        <f t="shared" si="678"/>
        <v/>
      </c>
      <c r="AD1173" s="20" t="str">
        <f t="shared" si="679"/>
        <v/>
      </c>
      <c r="AE1173" s="20" t="str">
        <f>IF(E1173="","",SUM( INDEX( $H$9, 1) : H1173))</f>
        <v/>
      </c>
      <c r="AF1173" s="20" t="str">
        <f t="shared" si="680"/>
        <v/>
      </c>
      <c r="AG1173" s="20" t="str">
        <f>IF(E1173="","",SUM($AF$9:AF1173))</f>
        <v/>
      </c>
      <c r="AH1173" s="43" t="str">
        <f t="shared" si="681"/>
        <v/>
      </c>
      <c r="AI1173" s="20" t="str">
        <f t="shared" si="682"/>
        <v/>
      </c>
      <c r="AJ1173" s="20" t="str">
        <f t="shared" si="683"/>
        <v/>
      </c>
      <c r="AK1173" s="20" t="str">
        <f t="shared" si="684"/>
        <v/>
      </c>
      <c r="AL1173" s="20" t="str">
        <f>IF(E1173="","",SUM( INDEX($I$9, 1) : I1173))</f>
        <v/>
      </c>
      <c r="AM1173" s="20" t="str">
        <f t="shared" si="685"/>
        <v/>
      </c>
      <c r="AN1173" s="20" t="str">
        <f>IF(E1173="","",SUM( INDEX($AM$9, 1) : AM1173))</f>
        <v/>
      </c>
      <c r="AO1173" s="43" t="str">
        <f t="shared" si="686"/>
        <v/>
      </c>
      <c r="AP1173" s="43" t="str">
        <f t="shared" si="687"/>
        <v/>
      </c>
      <c r="AQ1173" s="35" t="str">
        <f t="shared" si="688"/>
        <v/>
      </c>
      <c r="AR1173" s="35" t="str">
        <f t="shared" si="689"/>
        <v/>
      </c>
      <c r="AS1173" s="35" t="str">
        <f t="shared" si="690"/>
        <v/>
      </c>
      <c r="AT1173" s="35" t="str">
        <f t="shared" si="691"/>
        <v/>
      </c>
      <c r="AU1173" s="35" t="str">
        <f t="shared" si="692"/>
        <v/>
      </c>
      <c r="AV1173" s="35" t="str">
        <f t="shared" si="693"/>
        <v/>
      </c>
      <c r="AW1173" s="58" t="str">
        <f t="shared" si="694"/>
        <v/>
      </c>
      <c r="AX1173" s="62" t="str">
        <f t="shared" si="695"/>
        <v/>
      </c>
      <c r="AY1173" s="62" t="str">
        <f t="shared" si="696"/>
        <v/>
      </c>
      <c r="AZ1173" s="62" t="str">
        <f t="shared" si="697"/>
        <v/>
      </c>
      <c r="BA1173" s="62" t="str">
        <f t="shared" si="698"/>
        <v/>
      </c>
      <c r="BB1173" s="62" t="str">
        <f t="shared" si="699"/>
        <v/>
      </c>
      <c r="BC1173" s="62" t="str">
        <f t="shared" si="700"/>
        <v/>
      </c>
      <c r="BD1173" s="69" t="str">
        <f t="shared" si="701"/>
        <v/>
      </c>
      <c r="BE1173" s="69" t="str">
        <f t="shared" si="702"/>
        <v/>
      </c>
      <c r="BF1173" s="69" t="str">
        <f>IF(Z1173=Z1174,"",SUM(AW$9:AW1173)-SUM(BF$9:BF1172))</f>
        <v/>
      </c>
      <c r="BG1173" s="12">
        <f t="shared" si="667"/>
        <v>1165</v>
      </c>
    </row>
    <row r="1174" spans="1:59" ht="20.100000000000001" customHeight="1">
      <c r="A1174" s="13">
        <f t="shared" si="666"/>
        <v>1166</v>
      </c>
      <c r="B1174" s="153"/>
      <c r="C1174" s="33"/>
      <c r="D1174" s="33"/>
      <c r="E1174" s="154"/>
      <c r="F1174" s="155"/>
      <c r="G1174" s="156"/>
      <c r="H1174" s="19" t="str">
        <f t="shared" si="668"/>
        <v/>
      </c>
      <c r="I1174" s="157"/>
      <c r="J1174" s="19" t="str">
        <f t="shared" si="669"/>
        <v/>
      </c>
      <c r="K1174" s="33"/>
      <c r="L1174" s="34"/>
      <c r="M1174" s="34"/>
      <c r="N1174" s="19" t="str">
        <f t="shared" si="670"/>
        <v/>
      </c>
      <c r="O1174" s="157"/>
      <c r="P1174" s="19" t="str">
        <f t="shared" si="671"/>
        <v/>
      </c>
      <c r="Q1174" s="19" t="str">
        <f t="shared" si="672"/>
        <v/>
      </c>
      <c r="R1174" s="22"/>
      <c r="S1174" s="33"/>
      <c r="T1174" s="35" t="str">
        <f>IF(E1174="","",Instructions!$B$5)</f>
        <v/>
      </c>
      <c r="U1174" s="75" t="str">
        <f>IF(E1174="","",Instructions!$C$5)</f>
        <v/>
      </c>
      <c r="V1174" s="87" t="str">
        <f t="shared" si="673"/>
        <v/>
      </c>
      <c r="W1174" s="72" t="str">
        <f>IF(E1174="","",VLOOKUP(D1174,Supervisors!$B$9:$F$32,5,FALSE))</f>
        <v/>
      </c>
      <c r="X1174" s="72" t="str">
        <f>IF(E1174="","",VLOOKUP(D1174,Supervisors!$B$9:$G$32,6,FALSE))</f>
        <v/>
      </c>
      <c r="Y1174" s="20" t="str">
        <f t="shared" si="674"/>
        <v/>
      </c>
      <c r="Z1174" s="20" t="str">
        <f t="shared" si="675"/>
        <v/>
      </c>
      <c r="AA1174" s="20" t="str">
        <f t="shared" si="676"/>
        <v/>
      </c>
      <c r="AB1174" s="20" t="str">
        <f t="shared" si="677"/>
        <v/>
      </c>
      <c r="AC1174" s="20" t="str">
        <f t="shared" si="678"/>
        <v/>
      </c>
      <c r="AD1174" s="20" t="str">
        <f t="shared" si="679"/>
        <v/>
      </c>
      <c r="AE1174" s="20" t="str">
        <f>IF(E1174="","",SUM( INDEX( $H$9, 1) : H1174))</f>
        <v/>
      </c>
      <c r="AF1174" s="20" t="str">
        <f t="shared" si="680"/>
        <v/>
      </c>
      <c r="AG1174" s="20" t="str">
        <f>IF(E1174="","",SUM($AF$9:AF1174))</f>
        <v/>
      </c>
      <c r="AH1174" s="43" t="str">
        <f t="shared" si="681"/>
        <v/>
      </c>
      <c r="AI1174" s="20" t="str">
        <f t="shared" si="682"/>
        <v/>
      </c>
      <c r="AJ1174" s="20" t="str">
        <f t="shared" si="683"/>
        <v/>
      </c>
      <c r="AK1174" s="20" t="str">
        <f t="shared" si="684"/>
        <v/>
      </c>
      <c r="AL1174" s="20" t="str">
        <f>IF(E1174="","",SUM( INDEX($I$9, 1) : I1174))</f>
        <v/>
      </c>
      <c r="AM1174" s="20" t="str">
        <f t="shared" si="685"/>
        <v/>
      </c>
      <c r="AN1174" s="20" t="str">
        <f>IF(E1174="","",SUM( INDEX($AM$9, 1) : AM1174))</f>
        <v/>
      </c>
      <c r="AO1174" s="43" t="str">
        <f t="shared" si="686"/>
        <v/>
      </c>
      <c r="AP1174" s="43" t="str">
        <f t="shared" si="687"/>
        <v/>
      </c>
      <c r="AQ1174" s="35" t="str">
        <f t="shared" si="688"/>
        <v/>
      </c>
      <c r="AR1174" s="35" t="str">
        <f t="shared" si="689"/>
        <v/>
      </c>
      <c r="AS1174" s="35" t="str">
        <f t="shared" si="690"/>
        <v/>
      </c>
      <c r="AT1174" s="35" t="str">
        <f t="shared" si="691"/>
        <v/>
      </c>
      <c r="AU1174" s="35" t="str">
        <f t="shared" si="692"/>
        <v/>
      </c>
      <c r="AV1174" s="35" t="str">
        <f t="shared" si="693"/>
        <v/>
      </c>
      <c r="AW1174" s="58" t="str">
        <f t="shared" si="694"/>
        <v/>
      </c>
      <c r="AX1174" s="62" t="str">
        <f t="shared" si="695"/>
        <v/>
      </c>
      <c r="AY1174" s="62" t="str">
        <f t="shared" si="696"/>
        <v/>
      </c>
      <c r="AZ1174" s="62" t="str">
        <f t="shared" si="697"/>
        <v/>
      </c>
      <c r="BA1174" s="62" t="str">
        <f t="shared" si="698"/>
        <v/>
      </c>
      <c r="BB1174" s="62" t="str">
        <f t="shared" si="699"/>
        <v/>
      </c>
      <c r="BC1174" s="62" t="str">
        <f t="shared" si="700"/>
        <v/>
      </c>
      <c r="BD1174" s="69" t="str">
        <f t="shared" si="701"/>
        <v/>
      </c>
      <c r="BE1174" s="69" t="str">
        <f t="shared" si="702"/>
        <v/>
      </c>
      <c r="BF1174" s="69" t="str">
        <f>IF(Z1174=Z1175,"",SUM(AW$9:AW1174)-SUM(BF$9:BF1173))</f>
        <v/>
      </c>
      <c r="BG1174" s="12">
        <f t="shared" si="667"/>
        <v>1166</v>
      </c>
    </row>
    <row r="1175" spans="1:59" ht="20.100000000000001" customHeight="1">
      <c r="A1175" s="13">
        <f t="shared" si="666"/>
        <v>1167</v>
      </c>
      <c r="B1175" s="153"/>
      <c r="C1175" s="33"/>
      <c r="D1175" s="33"/>
      <c r="E1175" s="154"/>
      <c r="F1175" s="155"/>
      <c r="G1175" s="156"/>
      <c r="H1175" s="19" t="str">
        <f t="shared" si="668"/>
        <v/>
      </c>
      <c r="I1175" s="157"/>
      <c r="J1175" s="19" t="str">
        <f t="shared" si="669"/>
        <v/>
      </c>
      <c r="K1175" s="33"/>
      <c r="L1175" s="34"/>
      <c r="M1175" s="34"/>
      <c r="N1175" s="19" t="str">
        <f t="shared" si="670"/>
        <v/>
      </c>
      <c r="O1175" s="157"/>
      <c r="P1175" s="19" t="str">
        <f t="shared" si="671"/>
        <v/>
      </c>
      <c r="Q1175" s="19" t="str">
        <f t="shared" si="672"/>
        <v/>
      </c>
      <c r="R1175" s="22"/>
      <c r="S1175" s="33"/>
      <c r="T1175" s="35" t="str">
        <f>IF(E1175="","",Instructions!$B$5)</f>
        <v/>
      </c>
      <c r="U1175" s="75" t="str">
        <f>IF(E1175="","",Instructions!$C$5)</f>
        <v/>
      </c>
      <c r="V1175" s="87" t="str">
        <f t="shared" si="673"/>
        <v/>
      </c>
      <c r="W1175" s="72" t="str">
        <f>IF(E1175="","",VLOOKUP(D1175,Supervisors!$B$9:$F$32,5,FALSE))</f>
        <v/>
      </c>
      <c r="X1175" s="72" t="str">
        <f>IF(E1175="","",VLOOKUP(D1175,Supervisors!$B$9:$G$32,6,FALSE))</f>
        <v/>
      </c>
      <c r="Y1175" s="20" t="str">
        <f t="shared" si="674"/>
        <v/>
      </c>
      <c r="Z1175" s="20" t="str">
        <f t="shared" si="675"/>
        <v/>
      </c>
      <c r="AA1175" s="20" t="str">
        <f t="shared" si="676"/>
        <v/>
      </c>
      <c r="AB1175" s="20" t="str">
        <f t="shared" si="677"/>
        <v/>
      </c>
      <c r="AC1175" s="20" t="str">
        <f t="shared" si="678"/>
        <v/>
      </c>
      <c r="AD1175" s="20" t="str">
        <f t="shared" si="679"/>
        <v/>
      </c>
      <c r="AE1175" s="20" t="str">
        <f>IF(E1175="","",SUM( INDEX( $H$9, 1) : H1175))</f>
        <v/>
      </c>
      <c r="AF1175" s="20" t="str">
        <f t="shared" si="680"/>
        <v/>
      </c>
      <c r="AG1175" s="20" t="str">
        <f>IF(E1175="","",SUM($AF$9:AF1175))</f>
        <v/>
      </c>
      <c r="AH1175" s="43" t="str">
        <f t="shared" si="681"/>
        <v/>
      </c>
      <c r="AI1175" s="20" t="str">
        <f t="shared" si="682"/>
        <v/>
      </c>
      <c r="AJ1175" s="20" t="str">
        <f t="shared" si="683"/>
        <v/>
      </c>
      <c r="AK1175" s="20" t="str">
        <f t="shared" si="684"/>
        <v/>
      </c>
      <c r="AL1175" s="20" t="str">
        <f>IF(E1175="","",SUM( INDEX($I$9, 1) : I1175))</f>
        <v/>
      </c>
      <c r="AM1175" s="20" t="str">
        <f t="shared" si="685"/>
        <v/>
      </c>
      <c r="AN1175" s="20" t="str">
        <f>IF(E1175="","",SUM( INDEX($AM$9, 1) : AM1175))</f>
        <v/>
      </c>
      <c r="AO1175" s="43" t="str">
        <f t="shared" si="686"/>
        <v/>
      </c>
      <c r="AP1175" s="43" t="str">
        <f t="shared" si="687"/>
        <v/>
      </c>
      <c r="AQ1175" s="35" t="str">
        <f t="shared" si="688"/>
        <v/>
      </c>
      <c r="AR1175" s="35" t="str">
        <f t="shared" si="689"/>
        <v/>
      </c>
      <c r="AS1175" s="35" t="str">
        <f t="shared" si="690"/>
        <v/>
      </c>
      <c r="AT1175" s="35" t="str">
        <f t="shared" si="691"/>
        <v/>
      </c>
      <c r="AU1175" s="35" t="str">
        <f t="shared" si="692"/>
        <v/>
      </c>
      <c r="AV1175" s="35" t="str">
        <f t="shared" si="693"/>
        <v/>
      </c>
      <c r="AW1175" s="58" t="str">
        <f t="shared" si="694"/>
        <v/>
      </c>
      <c r="AX1175" s="62" t="str">
        <f t="shared" si="695"/>
        <v/>
      </c>
      <c r="AY1175" s="62" t="str">
        <f t="shared" si="696"/>
        <v/>
      </c>
      <c r="AZ1175" s="62" t="str">
        <f t="shared" si="697"/>
        <v/>
      </c>
      <c r="BA1175" s="62" t="str">
        <f t="shared" si="698"/>
        <v/>
      </c>
      <c r="BB1175" s="62" t="str">
        <f t="shared" si="699"/>
        <v/>
      </c>
      <c r="BC1175" s="62" t="str">
        <f t="shared" si="700"/>
        <v/>
      </c>
      <c r="BD1175" s="69" t="str">
        <f t="shared" si="701"/>
        <v/>
      </c>
      <c r="BE1175" s="69" t="str">
        <f t="shared" si="702"/>
        <v/>
      </c>
      <c r="BF1175" s="69" t="str">
        <f>IF(Z1175=Z1176,"",SUM(AW$9:AW1175)-SUM(BF$9:BF1174))</f>
        <v/>
      </c>
      <c r="BG1175" s="12">
        <f t="shared" si="667"/>
        <v>1167</v>
      </c>
    </row>
    <row r="1176" spans="1:59" ht="20.100000000000001" customHeight="1">
      <c r="A1176" s="13">
        <f t="shared" si="666"/>
        <v>1168</v>
      </c>
      <c r="B1176" s="153"/>
      <c r="C1176" s="33"/>
      <c r="D1176" s="33"/>
      <c r="E1176" s="154"/>
      <c r="F1176" s="155"/>
      <c r="G1176" s="156"/>
      <c r="H1176" s="19" t="str">
        <f t="shared" si="668"/>
        <v/>
      </c>
      <c r="I1176" s="157"/>
      <c r="J1176" s="19" t="str">
        <f t="shared" si="669"/>
        <v/>
      </c>
      <c r="K1176" s="33"/>
      <c r="L1176" s="34"/>
      <c r="M1176" s="34"/>
      <c r="N1176" s="19" t="str">
        <f t="shared" si="670"/>
        <v/>
      </c>
      <c r="O1176" s="157"/>
      <c r="P1176" s="19" t="str">
        <f t="shared" si="671"/>
        <v/>
      </c>
      <c r="Q1176" s="19" t="str">
        <f t="shared" si="672"/>
        <v/>
      </c>
      <c r="R1176" s="22"/>
      <c r="S1176" s="33"/>
      <c r="T1176" s="35" t="str">
        <f>IF(E1176="","",Instructions!$B$5)</f>
        <v/>
      </c>
      <c r="U1176" s="75" t="str">
        <f>IF(E1176="","",Instructions!$C$5)</f>
        <v/>
      </c>
      <c r="V1176" s="87" t="str">
        <f t="shared" si="673"/>
        <v/>
      </c>
      <c r="W1176" s="72" t="str">
        <f>IF(E1176="","",VLOOKUP(D1176,Supervisors!$B$9:$F$32,5,FALSE))</f>
        <v/>
      </c>
      <c r="X1176" s="72" t="str">
        <f>IF(E1176="","",VLOOKUP(D1176,Supervisors!$B$9:$G$32,6,FALSE))</f>
        <v/>
      </c>
      <c r="Y1176" s="20" t="str">
        <f t="shared" si="674"/>
        <v/>
      </c>
      <c r="Z1176" s="20" t="str">
        <f t="shared" si="675"/>
        <v/>
      </c>
      <c r="AA1176" s="20" t="str">
        <f t="shared" si="676"/>
        <v/>
      </c>
      <c r="AB1176" s="20" t="str">
        <f t="shared" si="677"/>
        <v/>
      </c>
      <c r="AC1176" s="20" t="str">
        <f t="shared" si="678"/>
        <v/>
      </c>
      <c r="AD1176" s="20" t="str">
        <f t="shared" si="679"/>
        <v/>
      </c>
      <c r="AE1176" s="20" t="str">
        <f>IF(E1176="","",SUM( INDEX( $H$9, 1) : H1176))</f>
        <v/>
      </c>
      <c r="AF1176" s="20" t="str">
        <f t="shared" si="680"/>
        <v/>
      </c>
      <c r="AG1176" s="20" t="str">
        <f>IF(E1176="","",SUM($AF$9:AF1176))</f>
        <v/>
      </c>
      <c r="AH1176" s="43" t="str">
        <f t="shared" si="681"/>
        <v/>
      </c>
      <c r="AI1176" s="20" t="str">
        <f t="shared" si="682"/>
        <v/>
      </c>
      <c r="AJ1176" s="20" t="str">
        <f t="shared" si="683"/>
        <v/>
      </c>
      <c r="AK1176" s="20" t="str">
        <f t="shared" si="684"/>
        <v/>
      </c>
      <c r="AL1176" s="20" t="str">
        <f>IF(E1176="","",SUM( INDEX($I$9, 1) : I1176))</f>
        <v/>
      </c>
      <c r="AM1176" s="20" t="str">
        <f t="shared" si="685"/>
        <v/>
      </c>
      <c r="AN1176" s="20" t="str">
        <f>IF(E1176="","",SUM( INDEX($AM$9, 1) : AM1176))</f>
        <v/>
      </c>
      <c r="AO1176" s="43" t="str">
        <f t="shared" si="686"/>
        <v/>
      </c>
      <c r="AP1176" s="43" t="str">
        <f t="shared" si="687"/>
        <v/>
      </c>
      <c r="AQ1176" s="35" t="str">
        <f t="shared" si="688"/>
        <v/>
      </c>
      <c r="AR1176" s="35" t="str">
        <f t="shared" si="689"/>
        <v/>
      </c>
      <c r="AS1176" s="35" t="str">
        <f t="shared" si="690"/>
        <v/>
      </c>
      <c r="AT1176" s="35" t="str">
        <f t="shared" si="691"/>
        <v/>
      </c>
      <c r="AU1176" s="35" t="str">
        <f t="shared" si="692"/>
        <v/>
      </c>
      <c r="AV1176" s="35" t="str">
        <f t="shared" si="693"/>
        <v/>
      </c>
      <c r="AW1176" s="58" t="str">
        <f t="shared" si="694"/>
        <v/>
      </c>
      <c r="AX1176" s="62" t="str">
        <f t="shared" si="695"/>
        <v/>
      </c>
      <c r="AY1176" s="62" t="str">
        <f t="shared" si="696"/>
        <v/>
      </c>
      <c r="AZ1176" s="62" t="str">
        <f t="shared" si="697"/>
        <v/>
      </c>
      <c r="BA1176" s="62" t="str">
        <f t="shared" si="698"/>
        <v/>
      </c>
      <c r="BB1176" s="62" t="str">
        <f t="shared" si="699"/>
        <v/>
      </c>
      <c r="BC1176" s="62" t="str">
        <f t="shared" si="700"/>
        <v/>
      </c>
      <c r="BD1176" s="69" t="str">
        <f t="shared" si="701"/>
        <v/>
      </c>
      <c r="BE1176" s="69" t="str">
        <f t="shared" si="702"/>
        <v/>
      </c>
      <c r="BF1176" s="69" t="str">
        <f>IF(Z1176=Z1177,"",SUM(AW$9:AW1176)-SUM(BF$9:BF1175))</f>
        <v/>
      </c>
      <c r="BG1176" s="12">
        <f t="shared" si="667"/>
        <v>1168</v>
      </c>
    </row>
    <row r="1177" spans="1:59" ht="20.100000000000001" customHeight="1">
      <c r="A1177" s="13">
        <f t="shared" si="666"/>
        <v>1169</v>
      </c>
      <c r="B1177" s="153"/>
      <c r="C1177" s="33"/>
      <c r="D1177" s="33"/>
      <c r="E1177" s="154"/>
      <c r="F1177" s="155"/>
      <c r="G1177" s="156"/>
      <c r="H1177" s="19" t="str">
        <f t="shared" si="668"/>
        <v/>
      </c>
      <c r="I1177" s="157"/>
      <c r="J1177" s="19" t="str">
        <f t="shared" si="669"/>
        <v/>
      </c>
      <c r="K1177" s="33"/>
      <c r="L1177" s="34"/>
      <c r="M1177" s="34"/>
      <c r="N1177" s="19" t="str">
        <f t="shared" si="670"/>
        <v/>
      </c>
      <c r="O1177" s="157"/>
      <c r="P1177" s="19" t="str">
        <f t="shared" si="671"/>
        <v/>
      </c>
      <c r="Q1177" s="19" t="str">
        <f t="shared" si="672"/>
        <v/>
      </c>
      <c r="R1177" s="22"/>
      <c r="S1177" s="33"/>
      <c r="T1177" s="35" t="str">
        <f>IF(E1177="","",Instructions!$B$5)</f>
        <v/>
      </c>
      <c r="U1177" s="75" t="str">
        <f>IF(E1177="","",Instructions!$C$5)</f>
        <v/>
      </c>
      <c r="V1177" s="87" t="str">
        <f t="shared" si="673"/>
        <v/>
      </c>
      <c r="W1177" s="72" t="str">
        <f>IF(E1177="","",VLOOKUP(D1177,Supervisors!$B$9:$F$32,5,FALSE))</f>
        <v/>
      </c>
      <c r="X1177" s="72" t="str">
        <f>IF(E1177="","",VLOOKUP(D1177,Supervisors!$B$9:$G$32,6,FALSE))</f>
        <v/>
      </c>
      <c r="Y1177" s="20" t="str">
        <f t="shared" si="674"/>
        <v/>
      </c>
      <c r="Z1177" s="20" t="str">
        <f t="shared" si="675"/>
        <v/>
      </c>
      <c r="AA1177" s="20" t="str">
        <f t="shared" si="676"/>
        <v/>
      </c>
      <c r="AB1177" s="20" t="str">
        <f t="shared" si="677"/>
        <v/>
      </c>
      <c r="AC1177" s="20" t="str">
        <f t="shared" si="678"/>
        <v/>
      </c>
      <c r="AD1177" s="20" t="str">
        <f t="shared" si="679"/>
        <v/>
      </c>
      <c r="AE1177" s="20" t="str">
        <f>IF(E1177="","",SUM( INDEX( $H$9, 1) : H1177))</f>
        <v/>
      </c>
      <c r="AF1177" s="20" t="str">
        <f t="shared" si="680"/>
        <v/>
      </c>
      <c r="AG1177" s="20" t="str">
        <f>IF(E1177="","",SUM($AF$9:AF1177))</f>
        <v/>
      </c>
      <c r="AH1177" s="43" t="str">
        <f t="shared" si="681"/>
        <v/>
      </c>
      <c r="AI1177" s="20" t="str">
        <f t="shared" si="682"/>
        <v/>
      </c>
      <c r="AJ1177" s="20" t="str">
        <f t="shared" si="683"/>
        <v/>
      </c>
      <c r="AK1177" s="20" t="str">
        <f t="shared" si="684"/>
        <v/>
      </c>
      <c r="AL1177" s="20" t="str">
        <f>IF(E1177="","",SUM( INDEX($I$9, 1) : I1177))</f>
        <v/>
      </c>
      <c r="AM1177" s="20" t="str">
        <f t="shared" si="685"/>
        <v/>
      </c>
      <c r="AN1177" s="20" t="str">
        <f>IF(E1177="","",SUM( INDEX($AM$9, 1) : AM1177))</f>
        <v/>
      </c>
      <c r="AO1177" s="43" t="str">
        <f t="shared" si="686"/>
        <v/>
      </c>
      <c r="AP1177" s="43" t="str">
        <f t="shared" si="687"/>
        <v/>
      </c>
      <c r="AQ1177" s="35" t="str">
        <f t="shared" si="688"/>
        <v/>
      </c>
      <c r="AR1177" s="35" t="str">
        <f t="shared" si="689"/>
        <v/>
      </c>
      <c r="AS1177" s="35" t="str">
        <f t="shared" si="690"/>
        <v/>
      </c>
      <c r="AT1177" s="35" t="str">
        <f t="shared" si="691"/>
        <v/>
      </c>
      <c r="AU1177" s="35" t="str">
        <f t="shared" si="692"/>
        <v/>
      </c>
      <c r="AV1177" s="35" t="str">
        <f t="shared" si="693"/>
        <v/>
      </c>
      <c r="AW1177" s="58" t="str">
        <f t="shared" si="694"/>
        <v/>
      </c>
      <c r="AX1177" s="62" t="str">
        <f t="shared" si="695"/>
        <v/>
      </c>
      <c r="AY1177" s="62" t="str">
        <f t="shared" si="696"/>
        <v/>
      </c>
      <c r="AZ1177" s="62" t="str">
        <f t="shared" si="697"/>
        <v/>
      </c>
      <c r="BA1177" s="62" t="str">
        <f t="shared" si="698"/>
        <v/>
      </c>
      <c r="BB1177" s="62" t="str">
        <f t="shared" si="699"/>
        <v/>
      </c>
      <c r="BC1177" s="62" t="str">
        <f t="shared" si="700"/>
        <v/>
      </c>
      <c r="BD1177" s="69" t="str">
        <f t="shared" si="701"/>
        <v/>
      </c>
      <c r="BE1177" s="69" t="str">
        <f t="shared" si="702"/>
        <v/>
      </c>
      <c r="BF1177" s="69" t="str">
        <f>IF(Z1177=Z1178,"",SUM(AW$9:AW1177)-SUM(BF$9:BF1176))</f>
        <v/>
      </c>
      <c r="BG1177" s="12">
        <f t="shared" si="667"/>
        <v>1169</v>
      </c>
    </row>
    <row r="1178" spans="1:59" ht="20.100000000000001" customHeight="1">
      <c r="A1178" s="13">
        <f t="shared" si="666"/>
        <v>1170</v>
      </c>
      <c r="B1178" s="153"/>
      <c r="C1178" s="33"/>
      <c r="D1178" s="33"/>
      <c r="E1178" s="154"/>
      <c r="F1178" s="155"/>
      <c r="G1178" s="156"/>
      <c r="H1178" s="19" t="str">
        <f t="shared" si="668"/>
        <v/>
      </c>
      <c r="I1178" s="157"/>
      <c r="J1178" s="19" t="str">
        <f t="shared" si="669"/>
        <v/>
      </c>
      <c r="K1178" s="33"/>
      <c r="L1178" s="34"/>
      <c r="M1178" s="34"/>
      <c r="N1178" s="19" t="str">
        <f t="shared" si="670"/>
        <v/>
      </c>
      <c r="O1178" s="157"/>
      <c r="P1178" s="19" t="str">
        <f t="shared" si="671"/>
        <v/>
      </c>
      <c r="Q1178" s="19" t="str">
        <f t="shared" si="672"/>
        <v/>
      </c>
      <c r="R1178" s="22"/>
      <c r="S1178" s="33"/>
      <c r="T1178" s="35" t="str">
        <f>IF(E1178="","",Instructions!$B$5)</f>
        <v/>
      </c>
      <c r="U1178" s="75" t="str">
        <f>IF(E1178="","",Instructions!$C$5)</f>
        <v/>
      </c>
      <c r="V1178" s="87" t="str">
        <f t="shared" si="673"/>
        <v/>
      </c>
      <c r="W1178" s="72" t="str">
        <f>IF(E1178="","",VLOOKUP(D1178,Supervisors!$B$9:$F$32,5,FALSE))</f>
        <v/>
      </c>
      <c r="X1178" s="72" t="str">
        <f>IF(E1178="","",VLOOKUP(D1178,Supervisors!$B$9:$G$32,6,FALSE))</f>
        <v/>
      </c>
      <c r="Y1178" s="20" t="str">
        <f t="shared" si="674"/>
        <v/>
      </c>
      <c r="Z1178" s="20" t="str">
        <f t="shared" si="675"/>
        <v/>
      </c>
      <c r="AA1178" s="20" t="str">
        <f t="shared" si="676"/>
        <v/>
      </c>
      <c r="AB1178" s="20" t="str">
        <f t="shared" si="677"/>
        <v/>
      </c>
      <c r="AC1178" s="20" t="str">
        <f t="shared" si="678"/>
        <v/>
      </c>
      <c r="AD1178" s="20" t="str">
        <f t="shared" si="679"/>
        <v/>
      </c>
      <c r="AE1178" s="20" t="str">
        <f>IF(E1178="","",SUM( INDEX( $H$9, 1) : H1178))</f>
        <v/>
      </c>
      <c r="AF1178" s="20" t="str">
        <f t="shared" si="680"/>
        <v/>
      </c>
      <c r="AG1178" s="20" t="str">
        <f>IF(E1178="","",SUM($AF$9:AF1178))</f>
        <v/>
      </c>
      <c r="AH1178" s="43" t="str">
        <f t="shared" si="681"/>
        <v/>
      </c>
      <c r="AI1178" s="20" t="str">
        <f t="shared" si="682"/>
        <v/>
      </c>
      <c r="AJ1178" s="20" t="str">
        <f t="shared" si="683"/>
        <v/>
      </c>
      <c r="AK1178" s="20" t="str">
        <f t="shared" si="684"/>
        <v/>
      </c>
      <c r="AL1178" s="20" t="str">
        <f>IF(E1178="","",SUM( INDEX($I$9, 1) : I1178))</f>
        <v/>
      </c>
      <c r="AM1178" s="20" t="str">
        <f t="shared" si="685"/>
        <v/>
      </c>
      <c r="AN1178" s="20" t="str">
        <f>IF(E1178="","",SUM( INDEX($AM$9, 1) : AM1178))</f>
        <v/>
      </c>
      <c r="AO1178" s="43" t="str">
        <f t="shared" si="686"/>
        <v/>
      </c>
      <c r="AP1178" s="43" t="str">
        <f t="shared" si="687"/>
        <v/>
      </c>
      <c r="AQ1178" s="35" t="str">
        <f t="shared" si="688"/>
        <v/>
      </c>
      <c r="AR1178" s="35" t="str">
        <f t="shared" si="689"/>
        <v/>
      </c>
      <c r="AS1178" s="35" t="str">
        <f t="shared" si="690"/>
        <v/>
      </c>
      <c r="AT1178" s="35" t="str">
        <f t="shared" si="691"/>
        <v/>
      </c>
      <c r="AU1178" s="35" t="str">
        <f t="shared" si="692"/>
        <v/>
      </c>
      <c r="AV1178" s="35" t="str">
        <f t="shared" si="693"/>
        <v/>
      </c>
      <c r="AW1178" s="58" t="str">
        <f t="shared" si="694"/>
        <v/>
      </c>
      <c r="AX1178" s="62" t="str">
        <f t="shared" si="695"/>
        <v/>
      </c>
      <c r="AY1178" s="62" t="str">
        <f t="shared" si="696"/>
        <v/>
      </c>
      <c r="AZ1178" s="62" t="str">
        <f t="shared" si="697"/>
        <v/>
      </c>
      <c r="BA1178" s="62" t="str">
        <f t="shared" si="698"/>
        <v/>
      </c>
      <c r="BB1178" s="62" t="str">
        <f t="shared" si="699"/>
        <v/>
      </c>
      <c r="BC1178" s="62" t="str">
        <f t="shared" si="700"/>
        <v/>
      </c>
      <c r="BD1178" s="69" t="str">
        <f t="shared" si="701"/>
        <v/>
      </c>
      <c r="BE1178" s="69" t="str">
        <f t="shared" si="702"/>
        <v/>
      </c>
      <c r="BF1178" s="69" t="str">
        <f>IF(Z1178=Z1179,"",SUM(AW$9:AW1178)-SUM(BF$9:BF1177))</f>
        <v/>
      </c>
      <c r="BG1178" s="12">
        <f t="shared" si="667"/>
        <v>1170</v>
      </c>
    </row>
    <row r="1179" spans="1:59" ht="20.100000000000001" customHeight="1">
      <c r="A1179" s="13">
        <f t="shared" si="666"/>
        <v>1171</v>
      </c>
      <c r="B1179" s="153"/>
      <c r="C1179" s="33"/>
      <c r="D1179" s="33"/>
      <c r="E1179" s="154"/>
      <c r="F1179" s="155"/>
      <c r="G1179" s="156"/>
      <c r="H1179" s="19" t="str">
        <f t="shared" si="668"/>
        <v/>
      </c>
      <c r="I1179" s="157"/>
      <c r="J1179" s="19" t="str">
        <f t="shared" si="669"/>
        <v/>
      </c>
      <c r="K1179" s="33"/>
      <c r="L1179" s="34"/>
      <c r="M1179" s="34"/>
      <c r="N1179" s="19" t="str">
        <f t="shared" si="670"/>
        <v/>
      </c>
      <c r="O1179" s="157"/>
      <c r="P1179" s="19" t="str">
        <f t="shared" si="671"/>
        <v/>
      </c>
      <c r="Q1179" s="19" t="str">
        <f t="shared" si="672"/>
        <v/>
      </c>
      <c r="R1179" s="22"/>
      <c r="S1179" s="33"/>
      <c r="T1179" s="35" t="str">
        <f>IF(E1179="","",Instructions!$B$5)</f>
        <v/>
      </c>
      <c r="U1179" s="75" t="str">
        <f>IF(E1179="","",Instructions!$C$5)</f>
        <v/>
      </c>
      <c r="V1179" s="87" t="str">
        <f t="shared" si="673"/>
        <v/>
      </c>
      <c r="W1179" s="72" t="str">
        <f>IF(E1179="","",VLOOKUP(D1179,Supervisors!$B$9:$F$32,5,FALSE))</f>
        <v/>
      </c>
      <c r="X1179" s="72" t="str">
        <f>IF(E1179="","",VLOOKUP(D1179,Supervisors!$B$9:$G$32,6,FALSE))</f>
        <v/>
      </c>
      <c r="Y1179" s="20" t="str">
        <f t="shared" si="674"/>
        <v/>
      </c>
      <c r="Z1179" s="20" t="str">
        <f t="shared" si="675"/>
        <v/>
      </c>
      <c r="AA1179" s="20" t="str">
        <f t="shared" si="676"/>
        <v/>
      </c>
      <c r="AB1179" s="20" t="str">
        <f t="shared" si="677"/>
        <v/>
      </c>
      <c r="AC1179" s="20" t="str">
        <f t="shared" si="678"/>
        <v/>
      </c>
      <c r="AD1179" s="20" t="str">
        <f t="shared" si="679"/>
        <v/>
      </c>
      <c r="AE1179" s="20" t="str">
        <f>IF(E1179="","",SUM( INDEX( $H$9, 1) : H1179))</f>
        <v/>
      </c>
      <c r="AF1179" s="20" t="str">
        <f t="shared" si="680"/>
        <v/>
      </c>
      <c r="AG1179" s="20" t="str">
        <f>IF(E1179="","",SUM($AF$9:AF1179))</f>
        <v/>
      </c>
      <c r="AH1179" s="43" t="str">
        <f t="shared" si="681"/>
        <v/>
      </c>
      <c r="AI1179" s="20" t="str">
        <f t="shared" si="682"/>
        <v/>
      </c>
      <c r="AJ1179" s="20" t="str">
        <f t="shared" si="683"/>
        <v/>
      </c>
      <c r="AK1179" s="20" t="str">
        <f t="shared" si="684"/>
        <v/>
      </c>
      <c r="AL1179" s="20" t="str">
        <f>IF(E1179="","",SUM( INDEX($I$9, 1) : I1179))</f>
        <v/>
      </c>
      <c r="AM1179" s="20" t="str">
        <f t="shared" si="685"/>
        <v/>
      </c>
      <c r="AN1179" s="20" t="str">
        <f>IF(E1179="","",SUM( INDEX($AM$9, 1) : AM1179))</f>
        <v/>
      </c>
      <c r="AO1179" s="43" t="str">
        <f t="shared" si="686"/>
        <v/>
      </c>
      <c r="AP1179" s="43" t="str">
        <f t="shared" si="687"/>
        <v/>
      </c>
      <c r="AQ1179" s="35" t="str">
        <f t="shared" si="688"/>
        <v/>
      </c>
      <c r="AR1179" s="35" t="str">
        <f t="shared" si="689"/>
        <v/>
      </c>
      <c r="AS1179" s="35" t="str">
        <f t="shared" si="690"/>
        <v/>
      </c>
      <c r="AT1179" s="35" t="str">
        <f t="shared" si="691"/>
        <v/>
      </c>
      <c r="AU1179" s="35" t="str">
        <f t="shared" si="692"/>
        <v/>
      </c>
      <c r="AV1179" s="35" t="str">
        <f t="shared" si="693"/>
        <v/>
      </c>
      <c r="AW1179" s="58" t="str">
        <f t="shared" si="694"/>
        <v/>
      </c>
      <c r="AX1179" s="62" t="str">
        <f t="shared" si="695"/>
        <v/>
      </c>
      <c r="AY1179" s="62" t="str">
        <f t="shared" si="696"/>
        <v/>
      </c>
      <c r="AZ1179" s="62" t="str">
        <f t="shared" si="697"/>
        <v/>
      </c>
      <c r="BA1179" s="62" t="str">
        <f t="shared" si="698"/>
        <v/>
      </c>
      <c r="BB1179" s="62" t="str">
        <f t="shared" si="699"/>
        <v/>
      </c>
      <c r="BC1179" s="62" t="str">
        <f t="shared" si="700"/>
        <v/>
      </c>
      <c r="BD1179" s="69" t="str">
        <f t="shared" si="701"/>
        <v/>
      </c>
      <c r="BE1179" s="69" t="str">
        <f t="shared" si="702"/>
        <v/>
      </c>
      <c r="BF1179" s="69" t="str">
        <f>IF(Z1179=Z1180,"",SUM(AW$9:AW1179)-SUM(BF$9:BF1178))</f>
        <v/>
      </c>
      <c r="BG1179" s="12">
        <f t="shared" si="667"/>
        <v>1171</v>
      </c>
    </row>
    <row r="1180" spans="1:59" ht="20.100000000000001" customHeight="1">
      <c r="A1180" s="13">
        <f t="shared" si="666"/>
        <v>1172</v>
      </c>
      <c r="B1180" s="153"/>
      <c r="C1180" s="33"/>
      <c r="D1180" s="33"/>
      <c r="E1180" s="154"/>
      <c r="F1180" s="155"/>
      <c r="G1180" s="156"/>
      <c r="H1180" s="19" t="str">
        <f t="shared" si="668"/>
        <v/>
      </c>
      <c r="I1180" s="157"/>
      <c r="J1180" s="19" t="str">
        <f t="shared" si="669"/>
        <v/>
      </c>
      <c r="K1180" s="33"/>
      <c r="L1180" s="34"/>
      <c r="M1180" s="34"/>
      <c r="N1180" s="19" t="str">
        <f t="shared" si="670"/>
        <v/>
      </c>
      <c r="O1180" s="157"/>
      <c r="P1180" s="19" t="str">
        <f t="shared" si="671"/>
        <v/>
      </c>
      <c r="Q1180" s="19" t="str">
        <f t="shared" si="672"/>
        <v/>
      </c>
      <c r="R1180" s="22"/>
      <c r="S1180" s="33"/>
      <c r="T1180" s="35" t="str">
        <f>IF(E1180="","",Instructions!$B$5)</f>
        <v/>
      </c>
      <c r="U1180" s="75" t="str">
        <f>IF(E1180="","",Instructions!$C$5)</f>
        <v/>
      </c>
      <c r="V1180" s="87" t="str">
        <f t="shared" si="673"/>
        <v/>
      </c>
      <c r="W1180" s="72" t="str">
        <f>IF(E1180="","",VLOOKUP(D1180,Supervisors!$B$9:$F$32,5,FALSE))</f>
        <v/>
      </c>
      <c r="X1180" s="72" t="str">
        <f>IF(E1180="","",VLOOKUP(D1180,Supervisors!$B$9:$G$32,6,FALSE))</f>
        <v/>
      </c>
      <c r="Y1180" s="20" t="str">
        <f t="shared" si="674"/>
        <v/>
      </c>
      <c r="Z1180" s="20" t="str">
        <f t="shared" si="675"/>
        <v/>
      </c>
      <c r="AA1180" s="20" t="str">
        <f t="shared" si="676"/>
        <v/>
      </c>
      <c r="AB1180" s="20" t="str">
        <f t="shared" si="677"/>
        <v/>
      </c>
      <c r="AC1180" s="20" t="str">
        <f t="shared" si="678"/>
        <v/>
      </c>
      <c r="AD1180" s="20" t="str">
        <f t="shared" si="679"/>
        <v/>
      </c>
      <c r="AE1180" s="20" t="str">
        <f>IF(E1180="","",SUM( INDEX( $H$9, 1) : H1180))</f>
        <v/>
      </c>
      <c r="AF1180" s="20" t="str">
        <f t="shared" si="680"/>
        <v/>
      </c>
      <c r="AG1180" s="20" t="str">
        <f>IF(E1180="","",SUM($AF$9:AF1180))</f>
        <v/>
      </c>
      <c r="AH1180" s="43" t="str">
        <f t="shared" si="681"/>
        <v/>
      </c>
      <c r="AI1180" s="20" t="str">
        <f t="shared" si="682"/>
        <v/>
      </c>
      <c r="AJ1180" s="20" t="str">
        <f t="shared" si="683"/>
        <v/>
      </c>
      <c r="AK1180" s="20" t="str">
        <f t="shared" si="684"/>
        <v/>
      </c>
      <c r="AL1180" s="20" t="str">
        <f>IF(E1180="","",SUM( INDEX($I$9, 1) : I1180))</f>
        <v/>
      </c>
      <c r="AM1180" s="20" t="str">
        <f t="shared" si="685"/>
        <v/>
      </c>
      <c r="AN1180" s="20" t="str">
        <f>IF(E1180="","",SUM( INDEX($AM$9, 1) : AM1180))</f>
        <v/>
      </c>
      <c r="AO1180" s="43" t="str">
        <f t="shared" si="686"/>
        <v/>
      </c>
      <c r="AP1180" s="43" t="str">
        <f t="shared" si="687"/>
        <v/>
      </c>
      <c r="AQ1180" s="35" t="str">
        <f t="shared" si="688"/>
        <v/>
      </c>
      <c r="AR1180" s="35" t="str">
        <f t="shared" si="689"/>
        <v/>
      </c>
      <c r="AS1180" s="35" t="str">
        <f t="shared" si="690"/>
        <v/>
      </c>
      <c r="AT1180" s="35" t="str">
        <f t="shared" si="691"/>
        <v/>
      </c>
      <c r="AU1180" s="35" t="str">
        <f t="shared" si="692"/>
        <v/>
      </c>
      <c r="AV1180" s="35" t="str">
        <f t="shared" si="693"/>
        <v/>
      </c>
      <c r="AW1180" s="58" t="str">
        <f t="shared" si="694"/>
        <v/>
      </c>
      <c r="AX1180" s="62" t="str">
        <f t="shared" si="695"/>
        <v/>
      </c>
      <c r="AY1180" s="62" t="str">
        <f t="shared" si="696"/>
        <v/>
      </c>
      <c r="AZ1180" s="62" t="str">
        <f t="shared" si="697"/>
        <v/>
      </c>
      <c r="BA1180" s="62" t="str">
        <f t="shared" si="698"/>
        <v/>
      </c>
      <c r="BB1180" s="62" t="str">
        <f t="shared" si="699"/>
        <v/>
      </c>
      <c r="BC1180" s="62" t="str">
        <f t="shared" si="700"/>
        <v/>
      </c>
      <c r="BD1180" s="69" t="str">
        <f t="shared" si="701"/>
        <v/>
      </c>
      <c r="BE1180" s="69" t="str">
        <f t="shared" si="702"/>
        <v/>
      </c>
      <c r="BF1180" s="69" t="str">
        <f>IF(Z1180=Z1181,"",SUM(AW$9:AW1180)-SUM(BF$9:BF1179))</f>
        <v/>
      </c>
      <c r="BG1180" s="12">
        <f t="shared" si="667"/>
        <v>1172</v>
      </c>
    </row>
    <row r="1181" spans="1:59" ht="20.100000000000001" customHeight="1">
      <c r="A1181" s="13">
        <f t="shared" si="666"/>
        <v>1173</v>
      </c>
      <c r="B1181" s="153"/>
      <c r="C1181" s="33"/>
      <c r="D1181" s="33"/>
      <c r="E1181" s="154"/>
      <c r="F1181" s="155"/>
      <c r="G1181" s="156"/>
      <c r="H1181" s="19" t="str">
        <f t="shared" si="668"/>
        <v/>
      </c>
      <c r="I1181" s="157"/>
      <c r="J1181" s="19" t="str">
        <f t="shared" si="669"/>
        <v/>
      </c>
      <c r="K1181" s="33"/>
      <c r="L1181" s="34"/>
      <c r="M1181" s="34"/>
      <c r="N1181" s="19" t="str">
        <f t="shared" si="670"/>
        <v/>
      </c>
      <c r="O1181" s="157"/>
      <c r="P1181" s="19" t="str">
        <f t="shared" si="671"/>
        <v/>
      </c>
      <c r="Q1181" s="19" t="str">
        <f t="shared" si="672"/>
        <v/>
      </c>
      <c r="R1181" s="22"/>
      <c r="S1181" s="33"/>
      <c r="T1181" s="35" t="str">
        <f>IF(E1181="","",Instructions!$B$5)</f>
        <v/>
      </c>
      <c r="U1181" s="75" t="str">
        <f>IF(E1181="","",Instructions!$C$5)</f>
        <v/>
      </c>
      <c r="V1181" s="87" t="str">
        <f t="shared" si="673"/>
        <v/>
      </c>
      <c r="W1181" s="72" t="str">
        <f>IF(E1181="","",VLOOKUP(D1181,Supervisors!$B$9:$F$32,5,FALSE))</f>
        <v/>
      </c>
      <c r="X1181" s="72" t="str">
        <f>IF(E1181="","",VLOOKUP(D1181,Supervisors!$B$9:$G$32,6,FALSE))</f>
        <v/>
      </c>
      <c r="Y1181" s="20" t="str">
        <f t="shared" si="674"/>
        <v/>
      </c>
      <c r="Z1181" s="20" t="str">
        <f t="shared" si="675"/>
        <v/>
      </c>
      <c r="AA1181" s="20" t="str">
        <f t="shared" si="676"/>
        <v/>
      </c>
      <c r="AB1181" s="20" t="str">
        <f t="shared" si="677"/>
        <v/>
      </c>
      <c r="AC1181" s="20" t="str">
        <f t="shared" si="678"/>
        <v/>
      </c>
      <c r="AD1181" s="20" t="str">
        <f t="shared" si="679"/>
        <v/>
      </c>
      <c r="AE1181" s="20" t="str">
        <f>IF(E1181="","",SUM( INDEX( $H$9, 1) : H1181))</f>
        <v/>
      </c>
      <c r="AF1181" s="20" t="str">
        <f t="shared" si="680"/>
        <v/>
      </c>
      <c r="AG1181" s="20" t="str">
        <f>IF(E1181="","",SUM($AF$9:AF1181))</f>
        <v/>
      </c>
      <c r="AH1181" s="43" t="str">
        <f t="shared" si="681"/>
        <v/>
      </c>
      <c r="AI1181" s="20" t="str">
        <f t="shared" si="682"/>
        <v/>
      </c>
      <c r="AJ1181" s="20" t="str">
        <f t="shared" si="683"/>
        <v/>
      </c>
      <c r="AK1181" s="20" t="str">
        <f t="shared" si="684"/>
        <v/>
      </c>
      <c r="AL1181" s="20" t="str">
        <f>IF(E1181="","",SUM( INDEX($I$9, 1) : I1181))</f>
        <v/>
      </c>
      <c r="AM1181" s="20" t="str">
        <f t="shared" si="685"/>
        <v/>
      </c>
      <c r="AN1181" s="20" t="str">
        <f>IF(E1181="","",SUM( INDEX($AM$9, 1) : AM1181))</f>
        <v/>
      </c>
      <c r="AO1181" s="43" t="str">
        <f t="shared" si="686"/>
        <v/>
      </c>
      <c r="AP1181" s="43" t="str">
        <f t="shared" si="687"/>
        <v/>
      </c>
      <c r="AQ1181" s="35" t="str">
        <f t="shared" si="688"/>
        <v/>
      </c>
      <c r="AR1181" s="35" t="str">
        <f t="shared" si="689"/>
        <v/>
      </c>
      <c r="AS1181" s="35" t="str">
        <f t="shared" si="690"/>
        <v/>
      </c>
      <c r="AT1181" s="35" t="str">
        <f t="shared" si="691"/>
        <v/>
      </c>
      <c r="AU1181" s="35" t="str">
        <f t="shared" si="692"/>
        <v/>
      </c>
      <c r="AV1181" s="35" t="str">
        <f t="shared" si="693"/>
        <v/>
      </c>
      <c r="AW1181" s="58" t="str">
        <f t="shared" si="694"/>
        <v/>
      </c>
      <c r="AX1181" s="62" t="str">
        <f t="shared" si="695"/>
        <v/>
      </c>
      <c r="AY1181" s="62" t="str">
        <f t="shared" si="696"/>
        <v/>
      </c>
      <c r="AZ1181" s="62" t="str">
        <f t="shared" si="697"/>
        <v/>
      </c>
      <c r="BA1181" s="62" t="str">
        <f t="shared" si="698"/>
        <v/>
      </c>
      <c r="BB1181" s="62" t="str">
        <f t="shared" si="699"/>
        <v/>
      </c>
      <c r="BC1181" s="62" t="str">
        <f t="shared" si="700"/>
        <v/>
      </c>
      <c r="BD1181" s="69" t="str">
        <f t="shared" si="701"/>
        <v/>
      </c>
      <c r="BE1181" s="69" t="str">
        <f t="shared" si="702"/>
        <v/>
      </c>
      <c r="BF1181" s="69" t="str">
        <f>IF(Z1181=Z1182,"",SUM(AW$9:AW1181)-SUM(BF$9:BF1180))</f>
        <v/>
      </c>
      <c r="BG1181" s="12">
        <f t="shared" si="667"/>
        <v>1173</v>
      </c>
    </row>
    <row r="1182" spans="1:59" ht="20.100000000000001" customHeight="1">
      <c r="A1182" s="13">
        <f t="shared" si="666"/>
        <v>1174</v>
      </c>
      <c r="B1182" s="153"/>
      <c r="C1182" s="33"/>
      <c r="D1182" s="33"/>
      <c r="E1182" s="154"/>
      <c r="F1182" s="155"/>
      <c r="G1182" s="156"/>
      <c r="H1182" s="19" t="str">
        <f t="shared" si="668"/>
        <v/>
      </c>
      <c r="I1182" s="157"/>
      <c r="J1182" s="19" t="str">
        <f t="shared" si="669"/>
        <v/>
      </c>
      <c r="K1182" s="33"/>
      <c r="L1182" s="34"/>
      <c r="M1182" s="34"/>
      <c r="N1182" s="19" t="str">
        <f t="shared" si="670"/>
        <v/>
      </c>
      <c r="O1182" s="157"/>
      <c r="P1182" s="19" t="str">
        <f t="shared" si="671"/>
        <v/>
      </c>
      <c r="Q1182" s="19" t="str">
        <f t="shared" si="672"/>
        <v/>
      </c>
      <c r="R1182" s="22"/>
      <c r="S1182" s="33"/>
      <c r="T1182" s="35" t="str">
        <f>IF(E1182="","",Instructions!$B$5)</f>
        <v/>
      </c>
      <c r="U1182" s="75" t="str">
        <f>IF(E1182="","",Instructions!$C$5)</f>
        <v/>
      </c>
      <c r="V1182" s="87" t="str">
        <f t="shared" si="673"/>
        <v/>
      </c>
      <c r="W1182" s="72" t="str">
        <f>IF(E1182="","",VLOOKUP(D1182,Supervisors!$B$9:$F$32,5,FALSE))</f>
        <v/>
      </c>
      <c r="X1182" s="72" t="str">
        <f>IF(E1182="","",VLOOKUP(D1182,Supervisors!$B$9:$G$32,6,FALSE))</f>
        <v/>
      </c>
      <c r="Y1182" s="20" t="str">
        <f t="shared" si="674"/>
        <v/>
      </c>
      <c r="Z1182" s="20" t="str">
        <f t="shared" si="675"/>
        <v/>
      </c>
      <c r="AA1182" s="20" t="str">
        <f t="shared" si="676"/>
        <v/>
      </c>
      <c r="AB1182" s="20" t="str">
        <f t="shared" si="677"/>
        <v/>
      </c>
      <c r="AC1182" s="20" t="str">
        <f t="shared" si="678"/>
        <v/>
      </c>
      <c r="AD1182" s="20" t="str">
        <f t="shared" si="679"/>
        <v/>
      </c>
      <c r="AE1182" s="20" t="str">
        <f>IF(E1182="","",SUM( INDEX( $H$9, 1) : H1182))</f>
        <v/>
      </c>
      <c r="AF1182" s="20" t="str">
        <f t="shared" si="680"/>
        <v/>
      </c>
      <c r="AG1182" s="20" t="str">
        <f>IF(E1182="","",SUM($AF$9:AF1182))</f>
        <v/>
      </c>
      <c r="AH1182" s="43" t="str">
        <f t="shared" si="681"/>
        <v/>
      </c>
      <c r="AI1182" s="20" t="str">
        <f t="shared" si="682"/>
        <v/>
      </c>
      <c r="AJ1182" s="20" t="str">
        <f t="shared" si="683"/>
        <v/>
      </c>
      <c r="AK1182" s="20" t="str">
        <f t="shared" si="684"/>
        <v/>
      </c>
      <c r="AL1182" s="20" t="str">
        <f>IF(E1182="","",SUM( INDEX($I$9, 1) : I1182))</f>
        <v/>
      </c>
      <c r="AM1182" s="20" t="str">
        <f t="shared" si="685"/>
        <v/>
      </c>
      <c r="AN1182" s="20" t="str">
        <f>IF(E1182="","",SUM( INDEX($AM$9, 1) : AM1182))</f>
        <v/>
      </c>
      <c r="AO1182" s="43" t="str">
        <f t="shared" si="686"/>
        <v/>
      </c>
      <c r="AP1182" s="43" t="str">
        <f t="shared" si="687"/>
        <v/>
      </c>
      <c r="AQ1182" s="35" t="str">
        <f t="shared" si="688"/>
        <v/>
      </c>
      <c r="AR1182" s="35" t="str">
        <f t="shared" si="689"/>
        <v/>
      </c>
      <c r="AS1182" s="35" t="str">
        <f t="shared" si="690"/>
        <v/>
      </c>
      <c r="AT1182" s="35" t="str">
        <f t="shared" si="691"/>
        <v/>
      </c>
      <c r="AU1182" s="35" t="str">
        <f t="shared" si="692"/>
        <v/>
      </c>
      <c r="AV1182" s="35" t="str">
        <f t="shared" si="693"/>
        <v/>
      </c>
      <c r="AW1182" s="58" t="str">
        <f t="shared" si="694"/>
        <v/>
      </c>
      <c r="AX1182" s="62" t="str">
        <f t="shared" si="695"/>
        <v/>
      </c>
      <c r="AY1182" s="62" t="str">
        <f t="shared" si="696"/>
        <v/>
      </c>
      <c r="AZ1182" s="62" t="str">
        <f t="shared" si="697"/>
        <v/>
      </c>
      <c r="BA1182" s="62" t="str">
        <f t="shared" si="698"/>
        <v/>
      </c>
      <c r="BB1182" s="62" t="str">
        <f t="shared" si="699"/>
        <v/>
      </c>
      <c r="BC1182" s="62" t="str">
        <f t="shared" si="700"/>
        <v/>
      </c>
      <c r="BD1182" s="69" t="str">
        <f t="shared" si="701"/>
        <v/>
      </c>
      <c r="BE1182" s="69" t="str">
        <f t="shared" si="702"/>
        <v/>
      </c>
      <c r="BF1182" s="69" t="str">
        <f>IF(Z1182=Z1183,"",SUM(AW$9:AW1182)-SUM(BF$9:BF1181))</f>
        <v/>
      </c>
      <c r="BG1182" s="12">
        <f t="shared" si="667"/>
        <v>1174</v>
      </c>
    </row>
    <row r="1183" spans="1:59" ht="20.100000000000001" customHeight="1">
      <c r="A1183" s="13">
        <f t="shared" si="666"/>
        <v>1175</v>
      </c>
      <c r="B1183" s="153"/>
      <c r="C1183" s="33"/>
      <c r="D1183" s="33"/>
      <c r="E1183" s="154"/>
      <c r="F1183" s="155"/>
      <c r="G1183" s="156"/>
      <c r="H1183" s="19" t="str">
        <f t="shared" si="668"/>
        <v/>
      </c>
      <c r="I1183" s="157"/>
      <c r="J1183" s="19" t="str">
        <f t="shared" si="669"/>
        <v/>
      </c>
      <c r="K1183" s="33"/>
      <c r="L1183" s="34"/>
      <c r="M1183" s="34"/>
      <c r="N1183" s="19" t="str">
        <f t="shared" si="670"/>
        <v/>
      </c>
      <c r="O1183" s="157"/>
      <c r="P1183" s="19" t="str">
        <f t="shared" si="671"/>
        <v/>
      </c>
      <c r="Q1183" s="19" t="str">
        <f t="shared" si="672"/>
        <v/>
      </c>
      <c r="R1183" s="22"/>
      <c r="S1183" s="33"/>
      <c r="T1183" s="35" t="str">
        <f>IF(E1183="","",Instructions!$B$5)</f>
        <v/>
      </c>
      <c r="U1183" s="75" t="str">
        <f>IF(E1183="","",Instructions!$C$5)</f>
        <v/>
      </c>
      <c r="V1183" s="87" t="str">
        <f t="shared" si="673"/>
        <v/>
      </c>
      <c r="W1183" s="72" t="str">
        <f>IF(E1183="","",VLOOKUP(D1183,Supervisors!$B$9:$F$32,5,FALSE))</f>
        <v/>
      </c>
      <c r="X1183" s="72" t="str">
        <f>IF(E1183="","",VLOOKUP(D1183,Supervisors!$B$9:$G$32,6,FALSE))</f>
        <v/>
      </c>
      <c r="Y1183" s="20" t="str">
        <f t="shared" si="674"/>
        <v/>
      </c>
      <c r="Z1183" s="20" t="str">
        <f t="shared" si="675"/>
        <v/>
      </c>
      <c r="AA1183" s="20" t="str">
        <f t="shared" si="676"/>
        <v/>
      </c>
      <c r="AB1183" s="20" t="str">
        <f t="shared" si="677"/>
        <v/>
      </c>
      <c r="AC1183" s="20" t="str">
        <f t="shared" si="678"/>
        <v/>
      </c>
      <c r="AD1183" s="20" t="str">
        <f t="shared" si="679"/>
        <v/>
      </c>
      <c r="AE1183" s="20" t="str">
        <f>IF(E1183="","",SUM( INDEX( $H$9, 1) : H1183))</f>
        <v/>
      </c>
      <c r="AF1183" s="20" t="str">
        <f t="shared" si="680"/>
        <v/>
      </c>
      <c r="AG1183" s="20" t="str">
        <f>IF(E1183="","",SUM($AF$9:AF1183))</f>
        <v/>
      </c>
      <c r="AH1183" s="43" t="str">
        <f t="shared" si="681"/>
        <v/>
      </c>
      <c r="AI1183" s="20" t="str">
        <f t="shared" si="682"/>
        <v/>
      </c>
      <c r="AJ1183" s="20" t="str">
        <f t="shared" si="683"/>
        <v/>
      </c>
      <c r="AK1183" s="20" t="str">
        <f t="shared" si="684"/>
        <v/>
      </c>
      <c r="AL1183" s="20" t="str">
        <f>IF(E1183="","",SUM( INDEX($I$9, 1) : I1183))</f>
        <v/>
      </c>
      <c r="AM1183" s="20" t="str">
        <f t="shared" si="685"/>
        <v/>
      </c>
      <c r="AN1183" s="20" t="str">
        <f>IF(E1183="","",SUM( INDEX($AM$9, 1) : AM1183))</f>
        <v/>
      </c>
      <c r="AO1183" s="43" t="str">
        <f t="shared" si="686"/>
        <v/>
      </c>
      <c r="AP1183" s="43" t="str">
        <f t="shared" si="687"/>
        <v/>
      </c>
      <c r="AQ1183" s="35" t="str">
        <f t="shared" si="688"/>
        <v/>
      </c>
      <c r="AR1183" s="35" t="str">
        <f t="shared" si="689"/>
        <v/>
      </c>
      <c r="AS1183" s="35" t="str">
        <f t="shared" si="690"/>
        <v/>
      </c>
      <c r="AT1183" s="35" t="str">
        <f t="shared" si="691"/>
        <v/>
      </c>
      <c r="AU1183" s="35" t="str">
        <f t="shared" si="692"/>
        <v/>
      </c>
      <c r="AV1183" s="35" t="str">
        <f t="shared" si="693"/>
        <v/>
      </c>
      <c r="AW1183" s="58" t="str">
        <f t="shared" si="694"/>
        <v/>
      </c>
      <c r="AX1183" s="62" t="str">
        <f t="shared" si="695"/>
        <v/>
      </c>
      <c r="AY1183" s="62" t="str">
        <f t="shared" si="696"/>
        <v/>
      </c>
      <c r="AZ1183" s="62" t="str">
        <f t="shared" si="697"/>
        <v/>
      </c>
      <c r="BA1183" s="62" t="str">
        <f t="shared" si="698"/>
        <v/>
      </c>
      <c r="BB1183" s="62" t="str">
        <f t="shared" si="699"/>
        <v/>
      </c>
      <c r="BC1183" s="62" t="str">
        <f t="shared" si="700"/>
        <v/>
      </c>
      <c r="BD1183" s="69" t="str">
        <f t="shared" si="701"/>
        <v/>
      </c>
      <c r="BE1183" s="69" t="str">
        <f t="shared" si="702"/>
        <v/>
      </c>
      <c r="BF1183" s="69" t="str">
        <f>IF(Z1183=Z1184,"",SUM(AW$9:AW1183)-SUM(BF$9:BF1182))</f>
        <v/>
      </c>
      <c r="BG1183" s="12">
        <f t="shared" si="667"/>
        <v>1175</v>
      </c>
    </row>
    <row r="1184" spans="1:59" ht="20.100000000000001" customHeight="1">
      <c r="A1184" s="13">
        <f t="shared" si="666"/>
        <v>1176</v>
      </c>
      <c r="B1184" s="153"/>
      <c r="C1184" s="33"/>
      <c r="D1184" s="33"/>
      <c r="E1184" s="154"/>
      <c r="F1184" s="155"/>
      <c r="G1184" s="156"/>
      <c r="H1184" s="19" t="str">
        <f t="shared" si="668"/>
        <v/>
      </c>
      <c r="I1184" s="157"/>
      <c r="J1184" s="19" t="str">
        <f t="shared" si="669"/>
        <v/>
      </c>
      <c r="K1184" s="33"/>
      <c r="L1184" s="34"/>
      <c r="M1184" s="34"/>
      <c r="N1184" s="19" t="str">
        <f t="shared" si="670"/>
        <v/>
      </c>
      <c r="O1184" s="157"/>
      <c r="P1184" s="19" t="str">
        <f t="shared" si="671"/>
        <v/>
      </c>
      <c r="Q1184" s="19" t="str">
        <f t="shared" si="672"/>
        <v/>
      </c>
      <c r="R1184" s="22"/>
      <c r="S1184" s="33"/>
      <c r="T1184" s="35" t="str">
        <f>IF(E1184="","",Instructions!$B$5)</f>
        <v/>
      </c>
      <c r="U1184" s="75" t="str">
        <f>IF(E1184="","",Instructions!$C$5)</f>
        <v/>
      </c>
      <c r="V1184" s="87" t="str">
        <f t="shared" si="673"/>
        <v/>
      </c>
      <c r="W1184" s="72" t="str">
        <f>IF(E1184="","",VLOOKUP(D1184,Supervisors!$B$9:$F$32,5,FALSE))</f>
        <v/>
      </c>
      <c r="X1184" s="72" t="str">
        <f>IF(E1184="","",VLOOKUP(D1184,Supervisors!$B$9:$G$32,6,FALSE))</f>
        <v/>
      </c>
      <c r="Y1184" s="20" t="str">
        <f t="shared" si="674"/>
        <v/>
      </c>
      <c r="Z1184" s="20" t="str">
        <f t="shared" si="675"/>
        <v/>
      </c>
      <c r="AA1184" s="20" t="str">
        <f t="shared" si="676"/>
        <v/>
      </c>
      <c r="AB1184" s="20" t="str">
        <f t="shared" si="677"/>
        <v/>
      </c>
      <c r="AC1184" s="20" t="str">
        <f t="shared" si="678"/>
        <v/>
      </c>
      <c r="AD1184" s="20" t="str">
        <f t="shared" si="679"/>
        <v/>
      </c>
      <c r="AE1184" s="20" t="str">
        <f>IF(E1184="","",SUM( INDEX( $H$9, 1) : H1184))</f>
        <v/>
      </c>
      <c r="AF1184" s="20" t="str">
        <f t="shared" si="680"/>
        <v/>
      </c>
      <c r="AG1184" s="20" t="str">
        <f>IF(E1184="","",SUM($AF$9:AF1184))</f>
        <v/>
      </c>
      <c r="AH1184" s="43" t="str">
        <f t="shared" si="681"/>
        <v/>
      </c>
      <c r="AI1184" s="20" t="str">
        <f t="shared" si="682"/>
        <v/>
      </c>
      <c r="AJ1184" s="20" t="str">
        <f t="shared" si="683"/>
        <v/>
      </c>
      <c r="AK1184" s="20" t="str">
        <f t="shared" si="684"/>
        <v/>
      </c>
      <c r="AL1184" s="20" t="str">
        <f>IF(E1184="","",SUM( INDEX($I$9, 1) : I1184))</f>
        <v/>
      </c>
      <c r="AM1184" s="20" t="str">
        <f t="shared" si="685"/>
        <v/>
      </c>
      <c r="AN1184" s="20" t="str">
        <f>IF(E1184="","",SUM( INDEX($AM$9, 1) : AM1184))</f>
        <v/>
      </c>
      <c r="AO1184" s="43" t="str">
        <f t="shared" si="686"/>
        <v/>
      </c>
      <c r="AP1184" s="43" t="str">
        <f t="shared" si="687"/>
        <v/>
      </c>
      <c r="AQ1184" s="35" t="str">
        <f t="shared" si="688"/>
        <v/>
      </c>
      <c r="AR1184" s="35" t="str">
        <f t="shared" si="689"/>
        <v/>
      </c>
      <c r="AS1184" s="35" t="str">
        <f t="shared" si="690"/>
        <v/>
      </c>
      <c r="AT1184" s="35" t="str">
        <f t="shared" si="691"/>
        <v/>
      </c>
      <c r="AU1184" s="35" t="str">
        <f t="shared" si="692"/>
        <v/>
      </c>
      <c r="AV1184" s="35" t="str">
        <f t="shared" si="693"/>
        <v/>
      </c>
      <c r="AW1184" s="58" t="str">
        <f t="shared" si="694"/>
        <v/>
      </c>
      <c r="AX1184" s="62" t="str">
        <f t="shared" si="695"/>
        <v/>
      </c>
      <c r="AY1184" s="62" t="str">
        <f t="shared" si="696"/>
        <v/>
      </c>
      <c r="AZ1184" s="62" t="str">
        <f t="shared" si="697"/>
        <v/>
      </c>
      <c r="BA1184" s="62" t="str">
        <f t="shared" si="698"/>
        <v/>
      </c>
      <c r="BB1184" s="62" t="str">
        <f t="shared" si="699"/>
        <v/>
      </c>
      <c r="BC1184" s="62" t="str">
        <f t="shared" si="700"/>
        <v/>
      </c>
      <c r="BD1184" s="69" t="str">
        <f t="shared" si="701"/>
        <v/>
      </c>
      <c r="BE1184" s="69" t="str">
        <f t="shared" si="702"/>
        <v/>
      </c>
      <c r="BF1184" s="69" t="str">
        <f>IF(Z1184=Z1185,"",SUM(AW$9:AW1184)-SUM(BF$9:BF1183))</f>
        <v/>
      </c>
      <c r="BG1184" s="12">
        <f t="shared" si="667"/>
        <v>1176</v>
      </c>
    </row>
    <row r="1185" spans="1:59" ht="20.100000000000001" customHeight="1">
      <c r="A1185" s="13">
        <f t="shared" si="666"/>
        <v>1177</v>
      </c>
      <c r="B1185" s="153"/>
      <c r="C1185" s="33"/>
      <c r="D1185" s="33"/>
      <c r="E1185" s="154"/>
      <c r="F1185" s="155"/>
      <c r="G1185" s="156"/>
      <c r="H1185" s="19" t="str">
        <f t="shared" si="668"/>
        <v/>
      </c>
      <c r="I1185" s="157"/>
      <c r="J1185" s="19" t="str">
        <f t="shared" si="669"/>
        <v/>
      </c>
      <c r="K1185" s="33"/>
      <c r="L1185" s="34"/>
      <c r="M1185" s="34"/>
      <c r="N1185" s="19" t="str">
        <f t="shared" si="670"/>
        <v/>
      </c>
      <c r="O1185" s="157"/>
      <c r="P1185" s="19" t="str">
        <f t="shared" si="671"/>
        <v/>
      </c>
      <c r="Q1185" s="19" t="str">
        <f t="shared" si="672"/>
        <v/>
      </c>
      <c r="R1185" s="22"/>
      <c r="S1185" s="33"/>
      <c r="T1185" s="35" t="str">
        <f>IF(E1185="","",Instructions!$B$5)</f>
        <v/>
      </c>
      <c r="U1185" s="75" t="str">
        <f>IF(E1185="","",Instructions!$C$5)</f>
        <v/>
      </c>
      <c r="V1185" s="87" t="str">
        <f t="shared" si="673"/>
        <v/>
      </c>
      <c r="W1185" s="72" t="str">
        <f>IF(E1185="","",VLOOKUP(D1185,Supervisors!$B$9:$F$32,5,FALSE))</f>
        <v/>
      </c>
      <c r="X1185" s="72" t="str">
        <f>IF(E1185="","",VLOOKUP(D1185,Supervisors!$B$9:$G$32,6,FALSE))</f>
        <v/>
      </c>
      <c r="Y1185" s="20" t="str">
        <f t="shared" si="674"/>
        <v/>
      </c>
      <c r="Z1185" s="20" t="str">
        <f t="shared" si="675"/>
        <v/>
      </c>
      <c r="AA1185" s="20" t="str">
        <f t="shared" si="676"/>
        <v/>
      </c>
      <c r="AB1185" s="20" t="str">
        <f t="shared" si="677"/>
        <v/>
      </c>
      <c r="AC1185" s="20" t="str">
        <f t="shared" si="678"/>
        <v/>
      </c>
      <c r="AD1185" s="20" t="str">
        <f t="shared" si="679"/>
        <v/>
      </c>
      <c r="AE1185" s="20" t="str">
        <f>IF(E1185="","",SUM( INDEX( $H$9, 1) : H1185))</f>
        <v/>
      </c>
      <c r="AF1185" s="20" t="str">
        <f t="shared" si="680"/>
        <v/>
      </c>
      <c r="AG1185" s="20" t="str">
        <f>IF(E1185="","",SUM($AF$9:AF1185))</f>
        <v/>
      </c>
      <c r="AH1185" s="43" t="str">
        <f t="shared" si="681"/>
        <v/>
      </c>
      <c r="AI1185" s="20" t="str">
        <f t="shared" si="682"/>
        <v/>
      </c>
      <c r="AJ1185" s="20" t="str">
        <f t="shared" si="683"/>
        <v/>
      </c>
      <c r="AK1185" s="20" t="str">
        <f t="shared" si="684"/>
        <v/>
      </c>
      <c r="AL1185" s="20" t="str">
        <f>IF(E1185="","",SUM( INDEX($I$9, 1) : I1185))</f>
        <v/>
      </c>
      <c r="AM1185" s="20" t="str">
        <f t="shared" si="685"/>
        <v/>
      </c>
      <c r="AN1185" s="20" t="str">
        <f>IF(E1185="","",SUM( INDEX($AM$9, 1) : AM1185))</f>
        <v/>
      </c>
      <c r="AO1185" s="43" t="str">
        <f t="shared" si="686"/>
        <v/>
      </c>
      <c r="AP1185" s="43" t="str">
        <f t="shared" si="687"/>
        <v/>
      </c>
      <c r="AQ1185" s="35" t="str">
        <f t="shared" si="688"/>
        <v/>
      </c>
      <c r="AR1185" s="35" t="str">
        <f t="shared" si="689"/>
        <v/>
      </c>
      <c r="AS1185" s="35" t="str">
        <f t="shared" si="690"/>
        <v/>
      </c>
      <c r="AT1185" s="35" t="str">
        <f t="shared" si="691"/>
        <v/>
      </c>
      <c r="AU1185" s="35" t="str">
        <f t="shared" si="692"/>
        <v/>
      </c>
      <c r="AV1185" s="35" t="str">
        <f t="shared" si="693"/>
        <v/>
      </c>
      <c r="AW1185" s="58" t="str">
        <f t="shared" si="694"/>
        <v/>
      </c>
      <c r="AX1185" s="62" t="str">
        <f t="shared" si="695"/>
        <v/>
      </c>
      <c r="AY1185" s="62" t="str">
        <f t="shared" si="696"/>
        <v/>
      </c>
      <c r="AZ1185" s="62" t="str">
        <f t="shared" si="697"/>
        <v/>
      </c>
      <c r="BA1185" s="62" t="str">
        <f t="shared" si="698"/>
        <v/>
      </c>
      <c r="BB1185" s="62" t="str">
        <f t="shared" si="699"/>
        <v/>
      </c>
      <c r="BC1185" s="62" t="str">
        <f t="shared" si="700"/>
        <v/>
      </c>
      <c r="BD1185" s="69" t="str">
        <f t="shared" si="701"/>
        <v/>
      </c>
      <c r="BE1185" s="69" t="str">
        <f t="shared" si="702"/>
        <v/>
      </c>
      <c r="BF1185" s="69" t="str">
        <f>IF(Z1185=Z1186,"",SUM(AW$9:AW1185)-SUM(BF$9:BF1184))</f>
        <v/>
      </c>
      <c r="BG1185" s="12">
        <f t="shared" si="667"/>
        <v>1177</v>
      </c>
    </row>
    <row r="1186" spans="1:59" ht="20.100000000000001" customHeight="1">
      <c r="A1186" s="13">
        <f t="shared" ref="A1186:A1249" si="703">ROW()-8</f>
        <v>1178</v>
      </c>
      <c r="B1186" s="153"/>
      <c r="C1186" s="33"/>
      <c r="D1186" s="33"/>
      <c r="E1186" s="154"/>
      <c r="F1186" s="155"/>
      <c r="G1186" s="156"/>
      <c r="H1186" s="19" t="str">
        <f t="shared" si="668"/>
        <v/>
      </c>
      <c r="I1186" s="157"/>
      <c r="J1186" s="19" t="str">
        <f t="shared" si="669"/>
        <v/>
      </c>
      <c r="K1186" s="33"/>
      <c r="L1186" s="34"/>
      <c r="M1186" s="34"/>
      <c r="N1186" s="19" t="str">
        <f t="shared" si="670"/>
        <v/>
      </c>
      <c r="O1186" s="157"/>
      <c r="P1186" s="19" t="str">
        <f t="shared" si="671"/>
        <v/>
      </c>
      <c r="Q1186" s="19" t="str">
        <f t="shared" si="672"/>
        <v/>
      </c>
      <c r="R1186" s="22"/>
      <c r="S1186" s="33"/>
      <c r="T1186" s="35" t="str">
        <f>IF(E1186="","",Instructions!$B$5)</f>
        <v/>
      </c>
      <c r="U1186" s="75" t="str">
        <f>IF(E1186="","",Instructions!$C$5)</f>
        <v/>
      </c>
      <c r="V1186" s="87" t="str">
        <f t="shared" si="673"/>
        <v/>
      </c>
      <c r="W1186" s="72" t="str">
        <f>IF(E1186="","",VLOOKUP(D1186,Supervisors!$B$9:$F$32,5,FALSE))</f>
        <v/>
      </c>
      <c r="X1186" s="72" t="str">
        <f>IF(E1186="","",VLOOKUP(D1186,Supervisors!$B$9:$G$32,6,FALSE))</f>
        <v/>
      </c>
      <c r="Y1186" s="20" t="str">
        <f t="shared" si="674"/>
        <v/>
      </c>
      <c r="Z1186" s="20" t="str">
        <f t="shared" si="675"/>
        <v/>
      </c>
      <c r="AA1186" s="20" t="str">
        <f t="shared" si="676"/>
        <v/>
      </c>
      <c r="AB1186" s="20" t="str">
        <f t="shared" si="677"/>
        <v/>
      </c>
      <c r="AC1186" s="20" t="str">
        <f t="shared" si="678"/>
        <v/>
      </c>
      <c r="AD1186" s="20" t="str">
        <f t="shared" si="679"/>
        <v/>
      </c>
      <c r="AE1186" s="20" t="str">
        <f>IF(E1186="","",SUM( INDEX( $H$9, 1) : H1186))</f>
        <v/>
      </c>
      <c r="AF1186" s="20" t="str">
        <f t="shared" si="680"/>
        <v/>
      </c>
      <c r="AG1186" s="20" t="str">
        <f>IF(E1186="","",SUM($AF$9:AF1186))</f>
        <v/>
      </c>
      <c r="AH1186" s="43" t="str">
        <f t="shared" si="681"/>
        <v/>
      </c>
      <c r="AI1186" s="20" t="str">
        <f t="shared" si="682"/>
        <v/>
      </c>
      <c r="AJ1186" s="20" t="str">
        <f t="shared" si="683"/>
        <v/>
      </c>
      <c r="AK1186" s="20" t="str">
        <f t="shared" si="684"/>
        <v/>
      </c>
      <c r="AL1186" s="20" t="str">
        <f>IF(E1186="","",SUM( INDEX($I$9, 1) : I1186))</f>
        <v/>
      </c>
      <c r="AM1186" s="20" t="str">
        <f t="shared" si="685"/>
        <v/>
      </c>
      <c r="AN1186" s="20" t="str">
        <f>IF(E1186="","",SUM( INDEX($AM$9, 1) : AM1186))</f>
        <v/>
      </c>
      <c r="AO1186" s="43" t="str">
        <f t="shared" si="686"/>
        <v/>
      </c>
      <c r="AP1186" s="43" t="str">
        <f t="shared" si="687"/>
        <v/>
      </c>
      <c r="AQ1186" s="35" t="str">
        <f t="shared" si="688"/>
        <v/>
      </c>
      <c r="AR1186" s="35" t="str">
        <f t="shared" si="689"/>
        <v/>
      </c>
      <c r="AS1186" s="35" t="str">
        <f t="shared" si="690"/>
        <v/>
      </c>
      <c r="AT1186" s="35" t="str">
        <f t="shared" si="691"/>
        <v/>
      </c>
      <c r="AU1186" s="35" t="str">
        <f t="shared" si="692"/>
        <v/>
      </c>
      <c r="AV1186" s="35" t="str">
        <f t="shared" si="693"/>
        <v/>
      </c>
      <c r="AW1186" s="58" t="str">
        <f t="shared" si="694"/>
        <v/>
      </c>
      <c r="AX1186" s="62" t="str">
        <f t="shared" si="695"/>
        <v/>
      </c>
      <c r="AY1186" s="62" t="str">
        <f t="shared" si="696"/>
        <v/>
      </c>
      <c r="AZ1186" s="62" t="str">
        <f t="shared" si="697"/>
        <v/>
      </c>
      <c r="BA1186" s="62" t="str">
        <f t="shared" si="698"/>
        <v/>
      </c>
      <c r="BB1186" s="62" t="str">
        <f t="shared" si="699"/>
        <v/>
      </c>
      <c r="BC1186" s="62" t="str">
        <f t="shared" si="700"/>
        <v/>
      </c>
      <c r="BD1186" s="69" t="str">
        <f t="shared" si="701"/>
        <v/>
      </c>
      <c r="BE1186" s="69" t="str">
        <f t="shared" si="702"/>
        <v/>
      </c>
      <c r="BF1186" s="69" t="str">
        <f>IF(Z1186=Z1187,"",SUM(AW$9:AW1186)-SUM(BF$9:BF1185))</f>
        <v/>
      </c>
      <c r="BG1186" s="12">
        <f t="shared" ref="BG1186:BG1249" si="704">ROW()-8</f>
        <v>1178</v>
      </c>
    </row>
    <row r="1187" spans="1:59" ht="20.100000000000001" customHeight="1">
      <c r="A1187" s="13">
        <f t="shared" si="703"/>
        <v>1179</v>
      </c>
      <c r="B1187" s="153"/>
      <c r="C1187" s="33"/>
      <c r="D1187" s="33"/>
      <c r="E1187" s="154"/>
      <c r="F1187" s="155"/>
      <c r="G1187" s="156"/>
      <c r="H1187" s="19" t="str">
        <f t="shared" si="668"/>
        <v/>
      </c>
      <c r="I1187" s="157"/>
      <c r="J1187" s="19" t="str">
        <f t="shared" si="669"/>
        <v/>
      </c>
      <c r="K1187" s="33"/>
      <c r="L1187" s="34"/>
      <c r="M1187" s="34"/>
      <c r="N1187" s="19" t="str">
        <f t="shared" si="670"/>
        <v/>
      </c>
      <c r="O1187" s="157"/>
      <c r="P1187" s="19" t="str">
        <f t="shared" si="671"/>
        <v/>
      </c>
      <c r="Q1187" s="19" t="str">
        <f t="shared" si="672"/>
        <v/>
      </c>
      <c r="R1187" s="22"/>
      <c r="S1187" s="33"/>
      <c r="T1187" s="35" t="str">
        <f>IF(E1187="","",Instructions!$B$5)</f>
        <v/>
      </c>
      <c r="U1187" s="75" t="str">
        <f>IF(E1187="","",Instructions!$C$5)</f>
        <v/>
      </c>
      <c r="V1187" s="87" t="str">
        <f t="shared" si="673"/>
        <v/>
      </c>
      <c r="W1187" s="72" t="str">
        <f>IF(E1187="","",VLOOKUP(D1187,Supervisors!$B$9:$F$32,5,FALSE))</f>
        <v/>
      </c>
      <c r="X1187" s="72" t="str">
        <f>IF(E1187="","",VLOOKUP(D1187,Supervisors!$B$9:$G$32,6,FALSE))</f>
        <v/>
      </c>
      <c r="Y1187" s="20" t="str">
        <f t="shared" si="674"/>
        <v/>
      </c>
      <c r="Z1187" s="20" t="str">
        <f t="shared" si="675"/>
        <v/>
      </c>
      <c r="AA1187" s="20" t="str">
        <f t="shared" si="676"/>
        <v/>
      </c>
      <c r="AB1187" s="20" t="str">
        <f t="shared" si="677"/>
        <v/>
      </c>
      <c r="AC1187" s="20" t="str">
        <f t="shared" si="678"/>
        <v/>
      </c>
      <c r="AD1187" s="20" t="str">
        <f t="shared" si="679"/>
        <v/>
      </c>
      <c r="AE1187" s="20" t="str">
        <f>IF(E1187="","",SUM( INDEX( $H$9, 1) : H1187))</f>
        <v/>
      </c>
      <c r="AF1187" s="20" t="str">
        <f t="shared" si="680"/>
        <v/>
      </c>
      <c r="AG1187" s="20" t="str">
        <f>IF(E1187="","",SUM($AF$9:AF1187))</f>
        <v/>
      </c>
      <c r="AH1187" s="43" t="str">
        <f t="shared" si="681"/>
        <v/>
      </c>
      <c r="AI1187" s="20" t="str">
        <f t="shared" si="682"/>
        <v/>
      </c>
      <c r="AJ1187" s="20" t="str">
        <f t="shared" si="683"/>
        <v/>
      </c>
      <c r="AK1187" s="20" t="str">
        <f t="shared" si="684"/>
        <v/>
      </c>
      <c r="AL1187" s="20" t="str">
        <f>IF(E1187="","",SUM( INDEX($I$9, 1) : I1187))</f>
        <v/>
      </c>
      <c r="AM1187" s="20" t="str">
        <f t="shared" si="685"/>
        <v/>
      </c>
      <c r="AN1187" s="20" t="str">
        <f>IF(E1187="","",SUM( INDEX($AM$9, 1) : AM1187))</f>
        <v/>
      </c>
      <c r="AO1187" s="43" t="str">
        <f t="shared" si="686"/>
        <v/>
      </c>
      <c r="AP1187" s="43" t="str">
        <f t="shared" si="687"/>
        <v/>
      </c>
      <c r="AQ1187" s="35" t="str">
        <f t="shared" si="688"/>
        <v/>
      </c>
      <c r="AR1187" s="35" t="str">
        <f t="shared" si="689"/>
        <v/>
      </c>
      <c r="AS1187" s="35" t="str">
        <f t="shared" si="690"/>
        <v/>
      </c>
      <c r="AT1187" s="35" t="str">
        <f t="shared" si="691"/>
        <v/>
      </c>
      <c r="AU1187" s="35" t="str">
        <f t="shared" si="692"/>
        <v/>
      </c>
      <c r="AV1187" s="35" t="str">
        <f t="shared" si="693"/>
        <v/>
      </c>
      <c r="AW1187" s="58" t="str">
        <f t="shared" si="694"/>
        <v/>
      </c>
      <c r="AX1187" s="62" t="str">
        <f t="shared" si="695"/>
        <v/>
      </c>
      <c r="AY1187" s="62" t="str">
        <f t="shared" si="696"/>
        <v/>
      </c>
      <c r="AZ1187" s="62" t="str">
        <f t="shared" si="697"/>
        <v/>
      </c>
      <c r="BA1187" s="62" t="str">
        <f t="shared" si="698"/>
        <v/>
      </c>
      <c r="BB1187" s="62" t="str">
        <f t="shared" si="699"/>
        <v/>
      </c>
      <c r="BC1187" s="62" t="str">
        <f t="shared" si="700"/>
        <v/>
      </c>
      <c r="BD1187" s="69" t="str">
        <f t="shared" si="701"/>
        <v/>
      </c>
      <c r="BE1187" s="69" t="str">
        <f t="shared" si="702"/>
        <v/>
      </c>
      <c r="BF1187" s="69" t="str">
        <f>IF(Z1187=Z1188,"",SUM(AW$9:AW1187)-SUM(BF$9:BF1186))</f>
        <v/>
      </c>
      <c r="BG1187" s="12">
        <f t="shared" si="704"/>
        <v>1179</v>
      </c>
    </row>
    <row r="1188" spans="1:59" ht="20.100000000000001" customHeight="1">
      <c r="A1188" s="13">
        <f t="shared" si="703"/>
        <v>1180</v>
      </c>
      <c r="B1188" s="153"/>
      <c r="C1188" s="33"/>
      <c r="D1188" s="33"/>
      <c r="E1188" s="154"/>
      <c r="F1188" s="155"/>
      <c r="G1188" s="156"/>
      <c r="H1188" s="19" t="str">
        <f t="shared" si="668"/>
        <v/>
      </c>
      <c r="I1188" s="157"/>
      <c r="J1188" s="19" t="str">
        <f t="shared" si="669"/>
        <v/>
      </c>
      <c r="K1188" s="33"/>
      <c r="L1188" s="34"/>
      <c r="M1188" s="34"/>
      <c r="N1188" s="19" t="str">
        <f t="shared" si="670"/>
        <v/>
      </c>
      <c r="O1188" s="157"/>
      <c r="P1188" s="19" t="str">
        <f t="shared" si="671"/>
        <v/>
      </c>
      <c r="Q1188" s="19" t="str">
        <f t="shared" si="672"/>
        <v/>
      </c>
      <c r="R1188" s="22"/>
      <c r="S1188" s="33"/>
      <c r="T1188" s="35" t="str">
        <f>IF(E1188="","",Instructions!$B$5)</f>
        <v/>
      </c>
      <c r="U1188" s="75" t="str">
        <f>IF(E1188="","",Instructions!$C$5)</f>
        <v/>
      </c>
      <c r="V1188" s="87" t="str">
        <f t="shared" si="673"/>
        <v/>
      </c>
      <c r="W1188" s="72" t="str">
        <f>IF(E1188="","",VLOOKUP(D1188,Supervisors!$B$9:$F$32,5,FALSE))</f>
        <v/>
      </c>
      <c r="X1188" s="72" t="str">
        <f>IF(E1188="","",VLOOKUP(D1188,Supervisors!$B$9:$G$32,6,FALSE))</f>
        <v/>
      </c>
      <c r="Y1188" s="20" t="str">
        <f t="shared" si="674"/>
        <v/>
      </c>
      <c r="Z1188" s="20" t="str">
        <f t="shared" si="675"/>
        <v/>
      </c>
      <c r="AA1188" s="20" t="str">
        <f t="shared" si="676"/>
        <v/>
      </c>
      <c r="AB1188" s="20" t="str">
        <f t="shared" si="677"/>
        <v/>
      </c>
      <c r="AC1188" s="20" t="str">
        <f t="shared" si="678"/>
        <v/>
      </c>
      <c r="AD1188" s="20" t="str">
        <f t="shared" si="679"/>
        <v/>
      </c>
      <c r="AE1188" s="20" t="str">
        <f>IF(E1188="","",SUM( INDEX( $H$9, 1) : H1188))</f>
        <v/>
      </c>
      <c r="AF1188" s="20" t="str">
        <f t="shared" si="680"/>
        <v/>
      </c>
      <c r="AG1188" s="20" t="str">
        <f>IF(E1188="","",SUM($AF$9:AF1188))</f>
        <v/>
      </c>
      <c r="AH1188" s="43" t="str">
        <f t="shared" si="681"/>
        <v/>
      </c>
      <c r="AI1188" s="20" t="str">
        <f t="shared" si="682"/>
        <v/>
      </c>
      <c r="AJ1188" s="20" t="str">
        <f t="shared" si="683"/>
        <v/>
      </c>
      <c r="AK1188" s="20" t="str">
        <f t="shared" si="684"/>
        <v/>
      </c>
      <c r="AL1188" s="20" t="str">
        <f>IF(E1188="","",SUM( INDEX($I$9, 1) : I1188))</f>
        <v/>
      </c>
      <c r="AM1188" s="20" t="str">
        <f t="shared" si="685"/>
        <v/>
      </c>
      <c r="AN1188" s="20" t="str">
        <f>IF(E1188="","",SUM( INDEX($AM$9, 1) : AM1188))</f>
        <v/>
      </c>
      <c r="AO1188" s="43" t="str">
        <f t="shared" si="686"/>
        <v/>
      </c>
      <c r="AP1188" s="43" t="str">
        <f t="shared" si="687"/>
        <v/>
      </c>
      <c r="AQ1188" s="35" t="str">
        <f t="shared" si="688"/>
        <v/>
      </c>
      <c r="AR1188" s="35" t="str">
        <f t="shared" si="689"/>
        <v/>
      </c>
      <c r="AS1188" s="35" t="str">
        <f t="shared" si="690"/>
        <v/>
      </c>
      <c r="AT1188" s="35" t="str">
        <f t="shared" si="691"/>
        <v/>
      </c>
      <c r="AU1188" s="35" t="str">
        <f t="shared" si="692"/>
        <v/>
      </c>
      <c r="AV1188" s="35" t="str">
        <f t="shared" si="693"/>
        <v/>
      </c>
      <c r="AW1188" s="58" t="str">
        <f t="shared" si="694"/>
        <v/>
      </c>
      <c r="AX1188" s="62" t="str">
        <f t="shared" si="695"/>
        <v/>
      </c>
      <c r="AY1188" s="62" t="str">
        <f t="shared" si="696"/>
        <v/>
      </c>
      <c r="AZ1188" s="62" t="str">
        <f t="shared" si="697"/>
        <v/>
      </c>
      <c r="BA1188" s="62" t="str">
        <f t="shared" si="698"/>
        <v/>
      </c>
      <c r="BB1188" s="62" t="str">
        <f t="shared" si="699"/>
        <v/>
      </c>
      <c r="BC1188" s="62" t="str">
        <f t="shared" si="700"/>
        <v/>
      </c>
      <c r="BD1188" s="69" t="str">
        <f t="shared" si="701"/>
        <v/>
      </c>
      <c r="BE1188" s="69" t="str">
        <f t="shared" si="702"/>
        <v/>
      </c>
      <c r="BF1188" s="69" t="str">
        <f>IF(Z1188=Z1189,"",SUM(AW$9:AW1188)-SUM(BF$9:BF1187))</f>
        <v/>
      </c>
      <c r="BG1188" s="12">
        <f t="shared" si="704"/>
        <v>1180</v>
      </c>
    </row>
    <row r="1189" spans="1:59" ht="20.100000000000001" customHeight="1">
      <c r="A1189" s="13">
        <f t="shared" si="703"/>
        <v>1181</v>
      </c>
      <c r="B1189" s="153"/>
      <c r="C1189" s="33"/>
      <c r="D1189" s="33"/>
      <c r="E1189" s="154"/>
      <c r="F1189" s="155"/>
      <c r="G1189" s="156"/>
      <c r="H1189" s="19" t="str">
        <f t="shared" si="668"/>
        <v/>
      </c>
      <c r="I1189" s="157"/>
      <c r="J1189" s="19" t="str">
        <f t="shared" si="669"/>
        <v/>
      </c>
      <c r="K1189" s="33"/>
      <c r="L1189" s="34"/>
      <c r="M1189" s="34"/>
      <c r="N1189" s="19" t="str">
        <f t="shared" si="670"/>
        <v/>
      </c>
      <c r="O1189" s="157"/>
      <c r="P1189" s="19" t="str">
        <f t="shared" si="671"/>
        <v/>
      </c>
      <c r="Q1189" s="19" t="str">
        <f t="shared" si="672"/>
        <v/>
      </c>
      <c r="R1189" s="22"/>
      <c r="S1189" s="33"/>
      <c r="T1189" s="35" t="str">
        <f>IF(E1189="","",Instructions!$B$5)</f>
        <v/>
      </c>
      <c r="U1189" s="75" t="str">
        <f>IF(E1189="","",Instructions!$C$5)</f>
        <v/>
      </c>
      <c r="V1189" s="87" t="str">
        <f t="shared" si="673"/>
        <v/>
      </c>
      <c r="W1189" s="72" t="str">
        <f>IF(E1189="","",VLOOKUP(D1189,Supervisors!$B$9:$F$32,5,FALSE))</f>
        <v/>
      </c>
      <c r="X1189" s="72" t="str">
        <f>IF(E1189="","",VLOOKUP(D1189,Supervisors!$B$9:$G$32,6,FALSE))</f>
        <v/>
      </c>
      <c r="Y1189" s="20" t="str">
        <f t="shared" si="674"/>
        <v/>
      </c>
      <c r="Z1189" s="20" t="str">
        <f t="shared" si="675"/>
        <v/>
      </c>
      <c r="AA1189" s="20" t="str">
        <f t="shared" si="676"/>
        <v/>
      </c>
      <c r="AB1189" s="20" t="str">
        <f t="shared" si="677"/>
        <v/>
      </c>
      <c r="AC1189" s="20" t="str">
        <f t="shared" si="678"/>
        <v/>
      </c>
      <c r="AD1189" s="20" t="str">
        <f t="shared" si="679"/>
        <v/>
      </c>
      <c r="AE1189" s="20" t="str">
        <f>IF(E1189="","",SUM( INDEX( $H$9, 1) : H1189))</f>
        <v/>
      </c>
      <c r="AF1189" s="20" t="str">
        <f t="shared" si="680"/>
        <v/>
      </c>
      <c r="AG1189" s="20" t="str">
        <f>IF(E1189="","",SUM($AF$9:AF1189))</f>
        <v/>
      </c>
      <c r="AH1189" s="43" t="str">
        <f t="shared" si="681"/>
        <v/>
      </c>
      <c r="AI1189" s="20" t="str">
        <f t="shared" si="682"/>
        <v/>
      </c>
      <c r="AJ1189" s="20" t="str">
        <f t="shared" si="683"/>
        <v/>
      </c>
      <c r="AK1189" s="20" t="str">
        <f t="shared" si="684"/>
        <v/>
      </c>
      <c r="AL1189" s="20" t="str">
        <f>IF(E1189="","",SUM( INDEX($I$9, 1) : I1189))</f>
        <v/>
      </c>
      <c r="AM1189" s="20" t="str">
        <f t="shared" si="685"/>
        <v/>
      </c>
      <c r="AN1189" s="20" t="str">
        <f>IF(E1189="","",SUM( INDEX($AM$9, 1) : AM1189))</f>
        <v/>
      </c>
      <c r="AO1189" s="43" t="str">
        <f t="shared" si="686"/>
        <v/>
      </c>
      <c r="AP1189" s="43" t="str">
        <f t="shared" si="687"/>
        <v/>
      </c>
      <c r="AQ1189" s="35" t="str">
        <f t="shared" si="688"/>
        <v/>
      </c>
      <c r="AR1189" s="35" t="str">
        <f t="shared" si="689"/>
        <v/>
      </c>
      <c r="AS1189" s="35" t="str">
        <f t="shared" si="690"/>
        <v/>
      </c>
      <c r="AT1189" s="35" t="str">
        <f t="shared" si="691"/>
        <v/>
      </c>
      <c r="AU1189" s="35" t="str">
        <f t="shared" si="692"/>
        <v/>
      </c>
      <c r="AV1189" s="35" t="str">
        <f t="shared" si="693"/>
        <v/>
      </c>
      <c r="AW1189" s="58" t="str">
        <f t="shared" si="694"/>
        <v/>
      </c>
      <c r="AX1189" s="62" t="str">
        <f t="shared" si="695"/>
        <v/>
      </c>
      <c r="AY1189" s="62" t="str">
        <f t="shared" si="696"/>
        <v/>
      </c>
      <c r="AZ1189" s="62" t="str">
        <f t="shared" si="697"/>
        <v/>
      </c>
      <c r="BA1189" s="62" t="str">
        <f t="shared" si="698"/>
        <v/>
      </c>
      <c r="BB1189" s="62" t="str">
        <f t="shared" si="699"/>
        <v/>
      </c>
      <c r="BC1189" s="62" t="str">
        <f t="shared" si="700"/>
        <v/>
      </c>
      <c r="BD1189" s="69" t="str">
        <f t="shared" si="701"/>
        <v/>
      </c>
      <c r="BE1189" s="69" t="str">
        <f t="shared" si="702"/>
        <v/>
      </c>
      <c r="BF1189" s="69" t="str">
        <f>IF(Z1189=Z1190,"",SUM(AW$9:AW1189)-SUM(BF$9:BF1188))</f>
        <v/>
      </c>
      <c r="BG1189" s="12">
        <f t="shared" si="704"/>
        <v>1181</v>
      </c>
    </row>
    <row r="1190" spans="1:59" ht="20.100000000000001" customHeight="1">
      <c r="A1190" s="13">
        <f t="shared" si="703"/>
        <v>1182</v>
      </c>
      <c r="B1190" s="153"/>
      <c r="C1190" s="33"/>
      <c r="D1190" s="33"/>
      <c r="E1190" s="154"/>
      <c r="F1190" s="155"/>
      <c r="G1190" s="156"/>
      <c r="H1190" s="19" t="str">
        <f t="shared" si="668"/>
        <v/>
      </c>
      <c r="I1190" s="157"/>
      <c r="J1190" s="19" t="str">
        <f t="shared" si="669"/>
        <v/>
      </c>
      <c r="K1190" s="33"/>
      <c r="L1190" s="34"/>
      <c r="M1190" s="34"/>
      <c r="N1190" s="19" t="str">
        <f t="shared" si="670"/>
        <v/>
      </c>
      <c r="O1190" s="157"/>
      <c r="P1190" s="19" t="str">
        <f t="shared" si="671"/>
        <v/>
      </c>
      <c r="Q1190" s="19" t="str">
        <f t="shared" si="672"/>
        <v/>
      </c>
      <c r="R1190" s="22"/>
      <c r="S1190" s="33"/>
      <c r="T1190" s="35" t="str">
        <f>IF(E1190="","",Instructions!$B$5)</f>
        <v/>
      </c>
      <c r="U1190" s="75" t="str">
        <f>IF(E1190="","",Instructions!$C$5)</f>
        <v/>
      </c>
      <c r="V1190" s="87" t="str">
        <f t="shared" si="673"/>
        <v/>
      </c>
      <c r="W1190" s="72" t="str">
        <f>IF(E1190="","",VLOOKUP(D1190,Supervisors!$B$9:$F$32,5,FALSE))</f>
        <v/>
      </c>
      <c r="X1190" s="72" t="str">
        <f>IF(E1190="","",VLOOKUP(D1190,Supervisors!$B$9:$G$32,6,FALSE))</f>
        <v/>
      </c>
      <c r="Y1190" s="20" t="str">
        <f t="shared" si="674"/>
        <v/>
      </c>
      <c r="Z1190" s="20" t="str">
        <f t="shared" si="675"/>
        <v/>
      </c>
      <c r="AA1190" s="20" t="str">
        <f t="shared" si="676"/>
        <v/>
      </c>
      <c r="AB1190" s="20" t="str">
        <f t="shared" si="677"/>
        <v/>
      </c>
      <c r="AC1190" s="20" t="str">
        <f t="shared" si="678"/>
        <v/>
      </c>
      <c r="AD1190" s="20" t="str">
        <f t="shared" si="679"/>
        <v/>
      </c>
      <c r="AE1190" s="20" t="str">
        <f>IF(E1190="","",SUM( INDEX( $H$9, 1) : H1190))</f>
        <v/>
      </c>
      <c r="AF1190" s="20" t="str">
        <f t="shared" si="680"/>
        <v/>
      </c>
      <c r="AG1190" s="20" t="str">
        <f>IF(E1190="","",SUM($AF$9:AF1190))</f>
        <v/>
      </c>
      <c r="AH1190" s="43" t="str">
        <f t="shared" si="681"/>
        <v/>
      </c>
      <c r="AI1190" s="20" t="str">
        <f t="shared" si="682"/>
        <v/>
      </c>
      <c r="AJ1190" s="20" t="str">
        <f t="shared" si="683"/>
        <v/>
      </c>
      <c r="AK1190" s="20" t="str">
        <f t="shared" si="684"/>
        <v/>
      </c>
      <c r="AL1190" s="20" t="str">
        <f>IF(E1190="","",SUM( INDEX($I$9, 1) : I1190))</f>
        <v/>
      </c>
      <c r="AM1190" s="20" t="str">
        <f t="shared" si="685"/>
        <v/>
      </c>
      <c r="AN1190" s="20" t="str">
        <f>IF(E1190="","",SUM( INDEX($AM$9, 1) : AM1190))</f>
        <v/>
      </c>
      <c r="AO1190" s="43" t="str">
        <f t="shared" si="686"/>
        <v/>
      </c>
      <c r="AP1190" s="43" t="str">
        <f t="shared" si="687"/>
        <v/>
      </c>
      <c r="AQ1190" s="35" t="str">
        <f t="shared" si="688"/>
        <v/>
      </c>
      <c r="AR1190" s="35" t="str">
        <f t="shared" si="689"/>
        <v/>
      </c>
      <c r="AS1190" s="35" t="str">
        <f t="shared" si="690"/>
        <v/>
      </c>
      <c r="AT1190" s="35" t="str">
        <f t="shared" si="691"/>
        <v/>
      </c>
      <c r="AU1190" s="35" t="str">
        <f t="shared" si="692"/>
        <v/>
      </c>
      <c r="AV1190" s="35" t="str">
        <f t="shared" si="693"/>
        <v/>
      </c>
      <c r="AW1190" s="58" t="str">
        <f t="shared" si="694"/>
        <v/>
      </c>
      <c r="AX1190" s="62" t="str">
        <f t="shared" si="695"/>
        <v/>
      </c>
      <c r="AY1190" s="62" t="str">
        <f t="shared" si="696"/>
        <v/>
      </c>
      <c r="AZ1190" s="62" t="str">
        <f t="shared" si="697"/>
        <v/>
      </c>
      <c r="BA1190" s="62" t="str">
        <f t="shared" si="698"/>
        <v/>
      </c>
      <c r="BB1190" s="62" t="str">
        <f t="shared" si="699"/>
        <v/>
      </c>
      <c r="BC1190" s="62" t="str">
        <f t="shared" si="700"/>
        <v/>
      </c>
      <c r="BD1190" s="69" t="str">
        <f t="shared" si="701"/>
        <v/>
      </c>
      <c r="BE1190" s="69" t="str">
        <f t="shared" si="702"/>
        <v/>
      </c>
      <c r="BF1190" s="69" t="str">
        <f>IF(Z1190=Z1191,"",SUM(AW$9:AW1190)-SUM(BF$9:BF1189))</f>
        <v/>
      </c>
      <c r="BG1190" s="12">
        <f t="shared" si="704"/>
        <v>1182</v>
      </c>
    </row>
    <row r="1191" spans="1:59" ht="20.100000000000001" customHeight="1">
      <c r="A1191" s="13">
        <f t="shared" si="703"/>
        <v>1183</v>
      </c>
      <c r="B1191" s="153"/>
      <c r="C1191" s="33"/>
      <c r="D1191" s="33"/>
      <c r="E1191" s="154"/>
      <c r="F1191" s="155"/>
      <c r="G1191" s="156"/>
      <c r="H1191" s="19" t="str">
        <f t="shared" si="668"/>
        <v/>
      </c>
      <c r="I1191" s="157"/>
      <c r="J1191" s="19" t="str">
        <f t="shared" si="669"/>
        <v/>
      </c>
      <c r="K1191" s="33"/>
      <c r="L1191" s="34"/>
      <c r="M1191" s="34"/>
      <c r="N1191" s="19" t="str">
        <f t="shared" si="670"/>
        <v/>
      </c>
      <c r="O1191" s="157"/>
      <c r="P1191" s="19" t="str">
        <f t="shared" si="671"/>
        <v/>
      </c>
      <c r="Q1191" s="19" t="str">
        <f t="shared" si="672"/>
        <v/>
      </c>
      <c r="R1191" s="22"/>
      <c r="S1191" s="33"/>
      <c r="T1191" s="35" t="str">
        <f>IF(E1191="","",Instructions!$B$5)</f>
        <v/>
      </c>
      <c r="U1191" s="75" t="str">
        <f>IF(E1191="","",Instructions!$C$5)</f>
        <v/>
      </c>
      <c r="V1191" s="87" t="str">
        <f t="shared" si="673"/>
        <v/>
      </c>
      <c r="W1191" s="72" t="str">
        <f>IF(E1191="","",VLOOKUP(D1191,Supervisors!$B$9:$F$32,5,FALSE))</f>
        <v/>
      </c>
      <c r="X1191" s="72" t="str">
        <f>IF(E1191="","",VLOOKUP(D1191,Supervisors!$B$9:$G$32,6,FALSE))</f>
        <v/>
      </c>
      <c r="Y1191" s="20" t="str">
        <f t="shared" si="674"/>
        <v/>
      </c>
      <c r="Z1191" s="20" t="str">
        <f t="shared" si="675"/>
        <v/>
      </c>
      <c r="AA1191" s="20" t="str">
        <f t="shared" si="676"/>
        <v/>
      </c>
      <c r="AB1191" s="20" t="str">
        <f t="shared" si="677"/>
        <v/>
      </c>
      <c r="AC1191" s="20" t="str">
        <f t="shared" si="678"/>
        <v/>
      </c>
      <c r="AD1191" s="20" t="str">
        <f t="shared" si="679"/>
        <v/>
      </c>
      <c r="AE1191" s="20" t="str">
        <f>IF(E1191="","",SUM( INDEX( $H$9, 1) : H1191))</f>
        <v/>
      </c>
      <c r="AF1191" s="20" t="str">
        <f t="shared" si="680"/>
        <v/>
      </c>
      <c r="AG1191" s="20" t="str">
        <f>IF(E1191="","",SUM($AF$9:AF1191))</f>
        <v/>
      </c>
      <c r="AH1191" s="43" t="str">
        <f t="shared" si="681"/>
        <v/>
      </c>
      <c r="AI1191" s="20" t="str">
        <f t="shared" si="682"/>
        <v/>
      </c>
      <c r="AJ1191" s="20" t="str">
        <f t="shared" si="683"/>
        <v/>
      </c>
      <c r="AK1191" s="20" t="str">
        <f t="shared" si="684"/>
        <v/>
      </c>
      <c r="AL1191" s="20" t="str">
        <f>IF(E1191="","",SUM( INDEX($I$9, 1) : I1191))</f>
        <v/>
      </c>
      <c r="AM1191" s="20" t="str">
        <f t="shared" si="685"/>
        <v/>
      </c>
      <c r="AN1191" s="20" t="str">
        <f>IF(E1191="","",SUM( INDEX($AM$9, 1) : AM1191))</f>
        <v/>
      </c>
      <c r="AO1191" s="43" t="str">
        <f t="shared" si="686"/>
        <v/>
      </c>
      <c r="AP1191" s="43" t="str">
        <f t="shared" si="687"/>
        <v/>
      </c>
      <c r="AQ1191" s="35" t="str">
        <f t="shared" si="688"/>
        <v/>
      </c>
      <c r="AR1191" s="35" t="str">
        <f t="shared" si="689"/>
        <v/>
      </c>
      <c r="AS1191" s="35" t="str">
        <f t="shared" si="690"/>
        <v/>
      </c>
      <c r="AT1191" s="35" t="str">
        <f t="shared" si="691"/>
        <v/>
      </c>
      <c r="AU1191" s="35" t="str">
        <f t="shared" si="692"/>
        <v/>
      </c>
      <c r="AV1191" s="35" t="str">
        <f t="shared" si="693"/>
        <v/>
      </c>
      <c r="AW1191" s="58" t="str">
        <f t="shared" si="694"/>
        <v/>
      </c>
      <c r="AX1191" s="62" t="str">
        <f t="shared" si="695"/>
        <v/>
      </c>
      <c r="AY1191" s="62" t="str">
        <f t="shared" si="696"/>
        <v/>
      </c>
      <c r="AZ1191" s="62" t="str">
        <f t="shared" si="697"/>
        <v/>
      </c>
      <c r="BA1191" s="62" t="str">
        <f t="shared" si="698"/>
        <v/>
      </c>
      <c r="BB1191" s="62" t="str">
        <f t="shared" si="699"/>
        <v/>
      </c>
      <c r="BC1191" s="62" t="str">
        <f t="shared" si="700"/>
        <v/>
      </c>
      <c r="BD1191" s="69" t="str">
        <f t="shared" si="701"/>
        <v/>
      </c>
      <c r="BE1191" s="69" t="str">
        <f t="shared" si="702"/>
        <v/>
      </c>
      <c r="BF1191" s="69" t="str">
        <f>IF(Z1191=Z1192,"",SUM(AW$9:AW1191)-SUM(BF$9:BF1190))</f>
        <v/>
      </c>
      <c r="BG1191" s="12">
        <f t="shared" si="704"/>
        <v>1183</v>
      </c>
    </row>
    <row r="1192" spans="1:59" ht="20.100000000000001" customHeight="1">
      <c r="A1192" s="13">
        <f t="shared" si="703"/>
        <v>1184</v>
      </c>
      <c r="B1192" s="153"/>
      <c r="C1192" s="33"/>
      <c r="D1192" s="33"/>
      <c r="E1192" s="154"/>
      <c r="F1192" s="155"/>
      <c r="G1192" s="156"/>
      <c r="H1192" s="19" t="str">
        <f t="shared" si="668"/>
        <v/>
      </c>
      <c r="I1192" s="157"/>
      <c r="J1192" s="19" t="str">
        <f t="shared" si="669"/>
        <v/>
      </c>
      <c r="K1192" s="33"/>
      <c r="L1192" s="34"/>
      <c r="M1192" s="34"/>
      <c r="N1192" s="19" t="str">
        <f t="shared" si="670"/>
        <v/>
      </c>
      <c r="O1192" s="157"/>
      <c r="P1192" s="19" t="str">
        <f t="shared" si="671"/>
        <v/>
      </c>
      <c r="Q1192" s="19" t="str">
        <f t="shared" si="672"/>
        <v/>
      </c>
      <c r="R1192" s="22"/>
      <c r="S1192" s="33"/>
      <c r="T1192" s="35" t="str">
        <f>IF(E1192="","",Instructions!$B$5)</f>
        <v/>
      </c>
      <c r="U1192" s="75" t="str">
        <f>IF(E1192="","",Instructions!$C$5)</f>
        <v/>
      </c>
      <c r="V1192" s="87" t="str">
        <f t="shared" si="673"/>
        <v/>
      </c>
      <c r="W1192" s="72" t="str">
        <f>IF(E1192="","",VLOOKUP(D1192,Supervisors!$B$9:$F$32,5,FALSE))</f>
        <v/>
      </c>
      <c r="X1192" s="72" t="str">
        <f>IF(E1192="","",VLOOKUP(D1192,Supervisors!$B$9:$G$32,6,FALSE))</f>
        <v/>
      </c>
      <c r="Y1192" s="20" t="str">
        <f t="shared" si="674"/>
        <v/>
      </c>
      <c r="Z1192" s="20" t="str">
        <f t="shared" si="675"/>
        <v/>
      </c>
      <c r="AA1192" s="20" t="str">
        <f t="shared" si="676"/>
        <v/>
      </c>
      <c r="AB1192" s="20" t="str">
        <f t="shared" si="677"/>
        <v/>
      </c>
      <c r="AC1192" s="20" t="str">
        <f t="shared" si="678"/>
        <v/>
      </c>
      <c r="AD1192" s="20" t="str">
        <f t="shared" si="679"/>
        <v/>
      </c>
      <c r="AE1192" s="20" t="str">
        <f>IF(E1192="","",SUM( INDEX( $H$9, 1) : H1192))</f>
        <v/>
      </c>
      <c r="AF1192" s="20" t="str">
        <f t="shared" si="680"/>
        <v/>
      </c>
      <c r="AG1192" s="20" t="str">
        <f>IF(E1192="","",SUM($AF$9:AF1192))</f>
        <v/>
      </c>
      <c r="AH1192" s="43" t="str">
        <f t="shared" si="681"/>
        <v/>
      </c>
      <c r="AI1192" s="20" t="str">
        <f t="shared" si="682"/>
        <v/>
      </c>
      <c r="AJ1192" s="20" t="str">
        <f t="shared" si="683"/>
        <v/>
      </c>
      <c r="AK1192" s="20" t="str">
        <f t="shared" si="684"/>
        <v/>
      </c>
      <c r="AL1192" s="20" t="str">
        <f>IF(E1192="","",SUM( INDEX($I$9, 1) : I1192))</f>
        <v/>
      </c>
      <c r="AM1192" s="20" t="str">
        <f t="shared" si="685"/>
        <v/>
      </c>
      <c r="AN1192" s="20" t="str">
        <f>IF(E1192="","",SUM( INDEX($AM$9, 1) : AM1192))</f>
        <v/>
      </c>
      <c r="AO1192" s="43" t="str">
        <f t="shared" si="686"/>
        <v/>
      </c>
      <c r="AP1192" s="43" t="str">
        <f t="shared" si="687"/>
        <v/>
      </c>
      <c r="AQ1192" s="35" t="str">
        <f t="shared" si="688"/>
        <v/>
      </c>
      <c r="AR1192" s="35" t="str">
        <f t="shared" si="689"/>
        <v/>
      </c>
      <c r="AS1192" s="35" t="str">
        <f t="shared" si="690"/>
        <v/>
      </c>
      <c r="AT1192" s="35" t="str">
        <f t="shared" si="691"/>
        <v/>
      </c>
      <c r="AU1192" s="35" t="str">
        <f t="shared" si="692"/>
        <v/>
      </c>
      <c r="AV1192" s="35" t="str">
        <f t="shared" si="693"/>
        <v/>
      </c>
      <c r="AW1192" s="58" t="str">
        <f t="shared" si="694"/>
        <v/>
      </c>
      <c r="AX1192" s="62" t="str">
        <f t="shared" si="695"/>
        <v/>
      </c>
      <c r="AY1192" s="62" t="str">
        <f t="shared" si="696"/>
        <v/>
      </c>
      <c r="AZ1192" s="62" t="str">
        <f t="shared" si="697"/>
        <v/>
      </c>
      <c r="BA1192" s="62" t="str">
        <f t="shared" si="698"/>
        <v/>
      </c>
      <c r="BB1192" s="62" t="str">
        <f t="shared" si="699"/>
        <v/>
      </c>
      <c r="BC1192" s="62" t="str">
        <f t="shared" si="700"/>
        <v/>
      </c>
      <c r="BD1192" s="69" t="str">
        <f t="shared" si="701"/>
        <v/>
      </c>
      <c r="BE1192" s="69" t="str">
        <f t="shared" si="702"/>
        <v/>
      </c>
      <c r="BF1192" s="69" t="str">
        <f>IF(Z1192=Z1193,"",SUM(AW$9:AW1192)-SUM(BF$9:BF1191))</f>
        <v/>
      </c>
      <c r="BG1192" s="12">
        <f t="shared" si="704"/>
        <v>1184</v>
      </c>
    </row>
    <row r="1193" spans="1:59" ht="20.100000000000001" customHeight="1">
      <c r="A1193" s="13">
        <f t="shared" si="703"/>
        <v>1185</v>
      </c>
      <c r="B1193" s="153"/>
      <c r="C1193" s="33"/>
      <c r="D1193" s="33"/>
      <c r="E1193" s="154"/>
      <c r="F1193" s="155"/>
      <c r="G1193" s="156"/>
      <c r="H1193" s="19" t="str">
        <f t="shared" si="668"/>
        <v/>
      </c>
      <c r="I1193" s="157"/>
      <c r="J1193" s="19" t="str">
        <f t="shared" si="669"/>
        <v/>
      </c>
      <c r="K1193" s="33"/>
      <c r="L1193" s="34"/>
      <c r="M1193" s="34"/>
      <c r="N1193" s="19" t="str">
        <f t="shared" si="670"/>
        <v/>
      </c>
      <c r="O1193" s="157"/>
      <c r="P1193" s="19" t="str">
        <f t="shared" si="671"/>
        <v/>
      </c>
      <c r="Q1193" s="19" t="str">
        <f t="shared" si="672"/>
        <v/>
      </c>
      <c r="R1193" s="22"/>
      <c r="S1193" s="33"/>
      <c r="T1193" s="35" t="str">
        <f>IF(E1193="","",Instructions!$B$5)</f>
        <v/>
      </c>
      <c r="U1193" s="75" t="str">
        <f>IF(E1193="","",Instructions!$C$5)</f>
        <v/>
      </c>
      <c r="V1193" s="87" t="str">
        <f t="shared" si="673"/>
        <v/>
      </c>
      <c r="W1193" s="72" t="str">
        <f>IF(E1193="","",VLOOKUP(D1193,Supervisors!$B$9:$F$32,5,FALSE))</f>
        <v/>
      </c>
      <c r="X1193" s="72" t="str">
        <f>IF(E1193="","",VLOOKUP(D1193,Supervisors!$B$9:$G$32,6,FALSE))</f>
        <v/>
      </c>
      <c r="Y1193" s="20" t="str">
        <f t="shared" si="674"/>
        <v/>
      </c>
      <c r="Z1193" s="20" t="str">
        <f t="shared" si="675"/>
        <v/>
      </c>
      <c r="AA1193" s="20" t="str">
        <f t="shared" si="676"/>
        <v/>
      </c>
      <c r="AB1193" s="20" t="str">
        <f t="shared" si="677"/>
        <v/>
      </c>
      <c r="AC1193" s="20" t="str">
        <f t="shared" si="678"/>
        <v/>
      </c>
      <c r="AD1193" s="20" t="str">
        <f t="shared" si="679"/>
        <v/>
      </c>
      <c r="AE1193" s="20" t="str">
        <f>IF(E1193="","",SUM( INDEX( $H$9, 1) : H1193))</f>
        <v/>
      </c>
      <c r="AF1193" s="20" t="str">
        <f t="shared" si="680"/>
        <v/>
      </c>
      <c r="AG1193" s="20" t="str">
        <f>IF(E1193="","",SUM($AF$9:AF1193))</f>
        <v/>
      </c>
      <c r="AH1193" s="43" t="str">
        <f t="shared" si="681"/>
        <v/>
      </c>
      <c r="AI1193" s="20" t="str">
        <f t="shared" si="682"/>
        <v/>
      </c>
      <c r="AJ1193" s="20" t="str">
        <f t="shared" si="683"/>
        <v/>
      </c>
      <c r="AK1193" s="20" t="str">
        <f t="shared" si="684"/>
        <v/>
      </c>
      <c r="AL1193" s="20" t="str">
        <f>IF(E1193="","",SUM( INDEX($I$9, 1) : I1193))</f>
        <v/>
      </c>
      <c r="AM1193" s="20" t="str">
        <f t="shared" si="685"/>
        <v/>
      </c>
      <c r="AN1193" s="20" t="str">
        <f>IF(E1193="","",SUM( INDEX($AM$9, 1) : AM1193))</f>
        <v/>
      </c>
      <c r="AO1193" s="43" t="str">
        <f t="shared" si="686"/>
        <v/>
      </c>
      <c r="AP1193" s="43" t="str">
        <f t="shared" si="687"/>
        <v/>
      </c>
      <c r="AQ1193" s="35" t="str">
        <f t="shared" si="688"/>
        <v/>
      </c>
      <c r="AR1193" s="35" t="str">
        <f t="shared" si="689"/>
        <v/>
      </c>
      <c r="AS1193" s="35" t="str">
        <f t="shared" si="690"/>
        <v/>
      </c>
      <c r="AT1193" s="35" t="str">
        <f t="shared" si="691"/>
        <v/>
      </c>
      <c r="AU1193" s="35" t="str">
        <f t="shared" si="692"/>
        <v/>
      </c>
      <c r="AV1193" s="35" t="str">
        <f t="shared" si="693"/>
        <v/>
      </c>
      <c r="AW1193" s="58" t="str">
        <f t="shared" si="694"/>
        <v/>
      </c>
      <c r="AX1193" s="62" t="str">
        <f t="shared" si="695"/>
        <v/>
      </c>
      <c r="AY1193" s="62" t="str">
        <f t="shared" si="696"/>
        <v/>
      </c>
      <c r="AZ1193" s="62" t="str">
        <f t="shared" si="697"/>
        <v/>
      </c>
      <c r="BA1193" s="62" t="str">
        <f t="shared" si="698"/>
        <v/>
      </c>
      <c r="BB1193" s="62" t="str">
        <f t="shared" si="699"/>
        <v/>
      </c>
      <c r="BC1193" s="62" t="str">
        <f t="shared" si="700"/>
        <v/>
      </c>
      <c r="BD1193" s="69" t="str">
        <f t="shared" si="701"/>
        <v/>
      </c>
      <c r="BE1193" s="69" t="str">
        <f t="shared" si="702"/>
        <v/>
      </c>
      <c r="BF1193" s="69" t="str">
        <f>IF(Z1193=Z1194,"",SUM(AW$9:AW1193)-SUM(BF$9:BF1192))</f>
        <v/>
      </c>
      <c r="BG1193" s="12">
        <f t="shared" si="704"/>
        <v>1185</v>
      </c>
    </row>
    <row r="1194" spans="1:59" ht="20.100000000000001" customHeight="1">
      <c r="A1194" s="13">
        <f t="shared" si="703"/>
        <v>1186</v>
      </c>
      <c r="B1194" s="153"/>
      <c r="C1194" s="33"/>
      <c r="D1194" s="33"/>
      <c r="E1194" s="154"/>
      <c r="F1194" s="155"/>
      <c r="G1194" s="156"/>
      <c r="H1194" s="19" t="str">
        <f t="shared" si="668"/>
        <v/>
      </c>
      <c r="I1194" s="157"/>
      <c r="J1194" s="19" t="str">
        <f t="shared" si="669"/>
        <v/>
      </c>
      <c r="K1194" s="33"/>
      <c r="L1194" s="34"/>
      <c r="M1194" s="34"/>
      <c r="N1194" s="19" t="str">
        <f t="shared" si="670"/>
        <v/>
      </c>
      <c r="O1194" s="157"/>
      <c r="P1194" s="19" t="str">
        <f t="shared" si="671"/>
        <v/>
      </c>
      <c r="Q1194" s="19" t="str">
        <f t="shared" si="672"/>
        <v/>
      </c>
      <c r="R1194" s="22"/>
      <c r="S1194" s="33"/>
      <c r="T1194" s="35" t="str">
        <f>IF(E1194="","",Instructions!$B$5)</f>
        <v/>
      </c>
      <c r="U1194" s="75" t="str">
        <f>IF(E1194="","",Instructions!$C$5)</f>
        <v/>
      </c>
      <c r="V1194" s="87" t="str">
        <f t="shared" si="673"/>
        <v/>
      </c>
      <c r="W1194" s="72" t="str">
        <f>IF(E1194="","",VLOOKUP(D1194,Supervisors!$B$9:$F$32,5,FALSE))</f>
        <v/>
      </c>
      <c r="X1194" s="72" t="str">
        <f>IF(E1194="","",VLOOKUP(D1194,Supervisors!$B$9:$G$32,6,FALSE))</f>
        <v/>
      </c>
      <c r="Y1194" s="20" t="str">
        <f t="shared" si="674"/>
        <v/>
      </c>
      <c r="Z1194" s="20" t="str">
        <f t="shared" si="675"/>
        <v/>
      </c>
      <c r="AA1194" s="20" t="str">
        <f t="shared" si="676"/>
        <v/>
      </c>
      <c r="AB1194" s="20" t="str">
        <f t="shared" si="677"/>
        <v/>
      </c>
      <c r="AC1194" s="20" t="str">
        <f t="shared" si="678"/>
        <v/>
      </c>
      <c r="AD1194" s="20" t="str">
        <f t="shared" si="679"/>
        <v/>
      </c>
      <c r="AE1194" s="20" t="str">
        <f>IF(E1194="","",SUM( INDEX( $H$9, 1) : H1194))</f>
        <v/>
      </c>
      <c r="AF1194" s="20" t="str">
        <f t="shared" si="680"/>
        <v/>
      </c>
      <c r="AG1194" s="20" t="str">
        <f>IF(E1194="","",SUM($AF$9:AF1194))</f>
        <v/>
      </c>
      <c r="AH1194" s="43" t="str">
        <f t="shared" si="681"/>
        <v/>
      </c>
      <c r="AI1194" s="20" t="str">
        <f t="shared" si="682"/>
        <v/>
      </c>
      <c r="AJ1194" s="20" t="str">
        <f t="shared" si="683"/>
        <v/>
      </c>
      <c r="AK1194" s="20" t="str">
        <f t="shared" si="684"/>
        <v/>
      </c>
      <c r="AL1194" s="20" t="str">
        <f>IF(E1194="","",SUM( INDEX($I$9, 1) : I1194))</f>
        <v/>
      </c>
      <c r="AM1194" s="20" t="str">
        <f t="shared" si="685"/>
        <v/>
      </c>
      <c r="AN1194" s="20" t="str">
        <f>IF(E1194="","",SUM( INDEX($AM$9, 1) : AM1194))</f>
        <v/>
      </c>
      <c r="AO1194" s="43" t="str">
        <f t="shared" si="686"/>
        <v/>
      </c>
      <c r="AP1194" s="43" t="str">
        <f t="shared" si="687"/>
        <v/>
      </c>
      <c r="AQ1194" s="35" t="str">
        <f t="shared" si="688"/>
        <v/>
      </c>
      <c r="AR1194" s="35" t="str">
        <f t="shared" si="689"/>
        <v/>
      </c>
      <c r="AS1194" s="35" t="str">
        <f t="shared" si="690"/>
        <v/>
      </c>
      <c r="AT1194" s="35" t="str">
        <f t="shared" si="691"/>
        <v/>
      </c>
      <c r="AU1194" s="35" t="str">
        <f t="shared" si="692"/>
        <v/>
      </c>
      <c r="AV1194" s="35" t="str">
        <f t="shared" si="693"/>
        <v/>
      </c>
      <c r="AW1194" s="58" t="str">
        <f t="shared" si="694"/>
        <v/>
      </c>
      <c r="AX1194" s="62" t="str">
        <f t="shared" si="695"/>
        <v/>
      </c>
      <c r="AY1194" s="62" t="str">
        <f t="shared" si="696"/>
        <v/>
      </c>
      <c r="AZ1194" s="62" t="str">
        <f t="shared" si="697"/>
        <v/>
      </c>
      <c r="BA1194" s="62" t="str">
        <f t="shared" si="698"/>
        <v/>
      </c>
      <c r="BB1194" s="62" t="str">
        <f t="shared" si="699"/>
        <v/>
      </c>
      <c r="BC1194" s="62" t="str">
        <f t="shared" si="700"/>
        <v/>
      </c>
      <c r="BD1194" s="69" t="str">
        <f t="shared" si="701"/>
        <v/>
      </c>
      <c r="BE1194" s="69" t="str">
        <f t="shared" si="702"/>
        <v/>
      </c>
      <c r="BF1194" s="69" t="str">
        <f>IF(Z1194=Z1195,"",SUM(AW$9:AW1194)-SUM(BF$9:BF1193))</f>
        <v/>
      </c>
      <c r="BG1194" s="12">
        <f t="shared" si="704"/>
        <v>1186</v>
      </c>
    </row>
    <row r="1195" spans="1:59" ht="20.100000000000001" customHeight="1">
      <c r="A1195" s="13">
        <f t="shared" si="703"/>
        <v>1187</v>
      </c>
      <c r="B1195" s="153"/>
      <c r="C1195" s="33"/>
      <c r="D1195" s="33"/>
      <c r="E1195" s="154"/>
      <c r="F1195" s="155"/>
      <c r="G1195" s="156"/>
      <c r="H1195" s="19" t="str">
        <f t="shared" si="668"/>
        <v/>
      </c>
      <c r="I1195" s="157"/>
      <c r="J1195" s="19" t="str">
        <f t="shared" si="669"/>
        <v/>
      </c>
      <c r="K1195" s="33"/>
      <c r="L1195" s="34"/>
      <c r="M1195" s="34"/>
      <c r="N1195" s="19" t="str">
        <f t="shared" si="670"/>
        <v/>
      </c>
      <c r="O1195" s="157"/>
      <c r="P1195" s="19" t="str">
        <f t="shared" si="671"/>
        <v/>
      </c>
      <c r="Q1195" s="19" t="str">
        <f t="shared" si="672"/>
        <v/>
      </c>
      <c r="R1195" s="22"/>
      <c r="S1195" s="33"/>
      <c r="T1195" s="35" t="str">
        <f>IF(E1195="","",Instructions!$B$5)</f>
        <v/>
      </c>
      <c r="U1195" s="75" t="str">
        <f>IF(E1195="","",Instructions!$C$5)</f>
        <v/>
      </c>
      <c r="V1195" s="87" t="str">
        <f t="shared" si="673"/>
        <v/>
      </c>
      <c r="W1195" s="72" t="str">
        <f>IF(E1195="","",VLOOKUP(D1195,Supervisors!$B$9:$F$32,5,FALSE))</f>
        <v/>
      </c>
      <c r="X1195" s="72" t="str">
        <f>IF(E1195="","",VLOOKUP(D1195,Supervisors!$B$9:$G$32,6,FALSE))</f>
        <v/>
      </c>
      <c r="Y1195" s="20" t="str">
        <f t="shared" si="674"/>
        <v/>
      </c>
      <c r="Z1195" s="20" t="str">
        <f t="shared" si="675"/>
        <v/>
      </c>
      <c r="AA1195" s="20" t="str">
        <f t="shared" si="676"/>
        <v/>
      </c>
      <c r="AB1195" s="20" t="str">
        <f t="shared" si="677"/>
        <v/>
      </c>
      <c r="AC1195" s="20" t="str">
        <f t="shared" si="678"/>
        <v/>
      </c>
      <c r="AD1195" s="20" t="str">
        <f t="shared" si="679"/>
        <v/>
      </c>
      <c r="AE1195" s="20" t="str">
        <f>IF(E1195="","",SUM( INDEX( $H$9, 1) : H1195))</f>
        <v/>
      </c>
      <c r="AF1195" s="20" t="str">
        <f t="shared" si="680"/>
        <v/>
      </c>
      <c r="AG1195" s="20" t="str">
        <f>IF(E1195="","",SUM($AF$9:AF1195))</f>
        <v/>
      </c>
      <c r="AH1195" s="43" t="str">
        <f t="shared" si="681"/>
        <v/>
      </c>
      <c r="AI1195" s="20" t="str">
        <f t="shared" si="682"/>
        <v/>
      </c>
      <c r="AJ1195" s="20" t="str">
        <f t="shared" si="683"/>
        <v/>
      </c>
      <c r="AK1195" s="20" t="str">
        <f t="shared" si="684"/>
        <v/>
      </c>
      <c r="AL1195" s="20" t="str">
        <f>IF(E1195="","",SUM( INDEX($I$9, 1) : I1195))</f>
        <v/>
      </c>
      <c r="AM1195" s="20" t="str">
        <f t="shared" si="685"/>
        <v/>
      </c>
      <c r="AN1195" s="20" t="str">
        <f>IF(E1195="","",SUM( INDEX($AM$9, 1) : AM1195))</f>
        <v/>
      </c>
      <c r="AO1195" s="43" t="str">
        <f t="shared" si="686"/>
        <v/>
      </c>
      <c r="AP1195" s="43" t="str">
        <f t="shared" si="687"/>
        <v/>
      </c>
      <c r="AQ1195" s="35" t="str">
        <f t="shared" si="688"/>
        <v/>
      </c>
      <c r="AR1195" s="35" t="str">
        <f t="shared" si="689"/>
        <v/>
      </c>
      <c r="AS1195" s="35" t="str">
        <f t="shared" si="690"/>
        <v/>
      </c>
      <c r="AT1195" s="35" t="str">
        <f t="shared" si="691"/>
        <v/>
      </c>
      <c r="AU1195" s="35" t="str">
        <f t="shared" si="692"/>
        <v/>
      </c>
      <c r="AV1195" s="35" t="str">
        <f t="shared" si="693"/>
        <v/>
      </c>
      <c r="AW1195" s="58" t="str">
        <f t="shared" si="694"/>
        <v/>
      </c>
      <c r="AX1195" s="62" t="str">
        <f t="shared" si="695"/>
        <v/>
      </c>
      <c r="AY1195" s="62" t="str">
        <f t="shared" si="696"/>
        <v/>
      </c>
      <c r="AZ1195" s="62" t="str">
        <f t="shared" si="697"/>
        <v/>
      </c>
      <c r="BA1195" s="62" t="str">
        <f t="shared" si="698"/>
        <v/>
      </c>
      <c r="BB1195" s="62" t="str">
        <f t="shared" si="699"/>
        <v/>
      </c>
      <c r="BC1195" s="62" t="str">
        <f t="shared" si="700"/>
        <v/>
      </c>
      <c r="BD1195" s="69" t="str">
        <f t="shared" si="701"/>
        <v/>
      </c>
      <c r="BE1195" s="69" t="str">
        <f t="shared" si="702"/>
        <v/>
      </c>
      <c r="BF1195" s="69" t="str">
        <f>IF(Z1195=Z1196,"",SUM(AW$9:AW1195)-SUM(BF$9:BF1194))</f>
        <v/>
      </c>
      <c r="BG1195" s="12">
        <f t="shared" si="704"/>
        <v>1187</v>
      </c>
    </row>
    <row r="1196" spans="1:59" ht="20.100000000000001" customHeight="1">
      <c r="A1196" s="13">
        <f t="shared" si="703"/>
        <v>1188</v>
      </c>
      <c r="B1196" s="153"/>
      <c r="C1196" s="33"/>
      <c r="D1196" s="33"/>
      <c r="E1196" s="154"/>
      <c r="F1196" s="155"/>
      <c r="G1196" s="156"/>
      <c r="H1196" s="19" t="str">
        <f t="shared" si="668"/>
        <v/>
      </c>
      <c r="I1196" s="157"/>
      <c r="J1196" s="19" t="str">
        <f t="shared" si="669"/>
        <v/>
      </c>
      <c r="K1196" s="33"/>
      <c r="L1196" s="34"/>
      <c r="M1196" s="34"/>
      <c r="N1196" s="19" t="str">
        <f t="shared" si="670"/>
        <v/>
      </c>
      <c r="O1196" s="157"/>
      <c r="P1196" s="19" t="str">
        <f t="shared" si="671"/>
        <v/>
      </c>
      <c r="Q1196" s="19" t="str">
        <f t="shared" si="672"/>
        <v/>
      </c>
      <c r="R1196" s="22"/>
      <c r="S1196" s="33"/>
      <c r="T1196" s="35" t="str">
        <f>IF(E1196="","",Instructions!$B$5)</f>
        <v/>
      </c>
      <c r="U1196" s="75" t="str">
        <f>IF(E1196="","",Instructions!$C$5)</f>
        <v/>
      </c>
      <c r="V1196" s="87" t="str">
        <f t="shared" si="673"/>
        <v/>
      </c>
      <c r="W1196" s="72" t="str">
        <f>IF(E1196="","",VLOOKUP(D1196,Supervisors!$B$9:$F$32,5,FALSE))</f>
        <v/>
      </c>
      <c r="X1196" s="72" t="str">
        <f>IF(E1196="","",VLOOKUP(D1196,Supervisors!$B$9:$G$32,6,FALSE))</f>
        <v/>
      </c>
      <c r="Y1196" s="20" t="str">
        <f t="shared" si="674"/>
        <v/>
      </c>
      <c r="Z1196" s="20" t="str">
        <f t="shared" si="675"/>
        <v/>
      </c>
      <c r="AA1196" s="20" t="str">
        <f t="shared" si="676"/>
        <v/>
      </c>
      <c r="AB1196" s="20" t="str">
        <f t="shared" si="677"/>
        <v/>
      </c>
      <c r="AC1196" s="20" t="str">
        <f t="shared" si="678"/>
        <v/>
      </c>
      <c r="AD1196" s="20" t="str">
        <f t="shared" si="679"/>
        <v/>
      </c>
      <c r="AE1196" s="20" t="str">
        <f>IF(E1196="","",SUM( INDEX( $H$9, 1) : H1196))</f>
        <v/>
      </c>
      <c r="AF1196" s="20" t="str">
        <f t="shared" si="680"/>
        <v/>
      </c>
      <c r="AG1196" s="20" t="str">
        <f>IF(E1196="","",SUM($AF$9:AF1196))</f>
        <v/>
      </c>
      <c r="AH1196" s="43" t="str">
        <f t="shared" si="681"/>
        <v/>
      </c>
      <c r="AI1196" s="20" t="str">
        <f t="shared" si="682"/>
        <v/>
      </c>
      <c r="AJ1196" s="20" t="str">
        <f t="shared" si="683"/>
        <v/>
      </c>
      <c r="AK1196" s="20" t="str">
        <f t="shared" si="684"/>
        <v/>
      </c>
      <c r="AL1196" s="20" t="str">
        <f>IF(E1196="","",SUM( INDEX($I$9, 1) : I1196))</f>
        <v/>
      </c>
      <c r="AM1196" s="20" t="str">
        <f t="shared" si="685"/>
        <v/>
      </c>
      <c r="AN1196" s="20" t="str">
        <f>IF(E1196="","",SUM( INDEX($AM$9, 1) : AM1196))</f>
        <v/>
      </c>
      <c r="AO1196" s="43" t="str">
        <f t="shared" si="686"/>
        <v/>
      </c>
      <c r="AP1196" s="43" t="str">
        <f t="shared" si="687"/>
        <v/>
      </c>
      <c r="AQ1196" s="35" t="str">
        <f t="shared" si="688"/>
        <v/>
      </c>
      <c r="AR1196" s="35" t="str">
        <f t="shared" si="689"/>
        <v/>
      </c>
      <c r="AS1196" s="35" t="str">
        <f t="shared" si="690"/>
        <v/>
      </c>
      <c r="AT1196" s="35" t="str">
        <f t="shared" si="691"/>
        <v/>
      </c>
      <c r="AU1196" s="35" t="str">
        <f t="shared" si="692"/>
        <v/>
      </c>
      <c r="AV1196" s="35" t="str">
        <f t="shared" si="693"/>
        <v/>
      </c>
      <c r="AW1196" s="58" t="str">
        <f t="shared" si="694"/>
        <v/>
      </c>
      <c r="AX1196" s="62" t="str">
        <f t="shared" si="695"/>
        <v/>
      </c>
      <c r="AY1196" s="62" t="str">
        <f t="shared" si="696"/>
        <v/>
      </c>
      <c r="AZ1196" s="62" t="str">
        <f t="shared" si="697"/>
        <v/>
      </c>
      <c r="BA1196" s="62" t="str">
        <f t="shared" si="698"/>
        <v/>
      </c>
      <c r="BB1196" s="62" t="str">
        <f t="shared" si="699"/>
        <v/>
      </c>
      <c r="BC1196" s="62" t="str">
        <f t="shared" si="700"/>
        <v/>
      </c>
      <c r="BD1196" s="69" t="str">
        <f t="shared" si="701"/>
        <v/>
      </c>
      <c r="BE1196" s="69" t="str">
        <f t="shared" si="702"/>
        <v/>
      </c>
      <c r="BF1196" s="69" t="str">
        <f>IF(Z1196=Z1197,"",SUM(AW$9:AW1196)-SUM(BF$9:BF1195))</f>
        <v/>
      </c>
      <c r="BG1196" s="12">
        <f t="shared" si="704"/>
        <v>1188</v>
      </c>
    </row>
    <row r="1197" spans="1:59" ht="20.100000000000001" customHeight="1">
      <c r="A1197" s="13">
        <f t="shared" si="703"/>
        <v>1189</v>
      </c>
      <c r="B1197" s="153"/>
      <c r="C1197" s="33"/>
      <c r="D1197" s="33"/>
      <c r="E1197" s="154"/>
      <c r="F1197" s="155"/>
      <c r="G1197" s="156"/>
      <c r="H1197" s="19" t="str">
        <f t="shared" si="668"/>
        <v/>
      </c>
      <c r="I1197" s="157"/>
      <c r="J1197" s="19" t="str">
        <f t="shared" si="669"/>
        <v/>
      </c>
      <c r="K1197" s="33"/>
      <c r="L1197" s="34"/>
      <c r="M1197" s="34"/>
      <c r="N1197" s="19" t="str">
        <f t="shared" si="670"/>
        <v/>
      </c>
      <c r="O1197" s="157"/>
      <c r="P1197" s="19" t="str">
        <f t="shared" si="671"/>
        <v/>
      </c>
      <c r="Q1197" s="19" t="str">
        <f t="shared" si="672"/>
        <v/>
      </c>
      <c r="R1197" s="22"/>
      <c r="S1197" s="33"/>
      <c r="T1197" s="35" t="str">
        <f>IF(E1197="","",Instructions!$B$5)</f>
        <v/>
      </c>
      <c r="U1197" s="75" t="str">
        <f>IF(E1197="","",Instructions!$C$5)</f>
        <v/>
      </c>
      <c r="V1197" s="87" t="str">
        <f t="shared" si="673"/>
        <v/>
      </c>
      <c r="W1197" s="72" t="str">
        <f>IF(E1197="","",VLOOKUP(D1197,Supervisors!$B$9:$F$32,5,FALSE))</f>
        <v/>
      </c>
      <c r="X1197" s="72" t="str">
        <f>IF(E1197="","",VLOOKUP(D1197,Supervisors!$B$9:$G$32,6,FALSE))</f>
        <v/>
      </c>
      <c r="Y1197" s="20" t="str">
        <f t="shared" si="674"/>
        <v/>
      </c>
      <c r="Z1197" s="20" t="str">
        <f t="shared" si="675"/>
        <v/>
      </c>
      <c r="AA1197" s="20" t="str">
        <f t="shared" si="676"/>
        <v/>
      </c>
      <c r="AB1197" s="20" t="str">
        <f t="shared" si="677"/>
        <v/>
      </c>
      <c r="AC1197" s="20" t="str">
        <f t="shared" si="678"/>
        <v/>
      </c>
      <c r="AD1197" s="20" t="str">
        <f t="shared" si="679"/>
        <v/>
      </c>
      <c r="AE1197" s="20" t="str">
        <f>IF(E1197="","",SUM( INDEX( $H$9, 1) : H1197))</f>
        <v/>
      </c>
      <c r="AF1197" s="20" t="str">
        <f t="shared" si="680"/>
        <v/>
      </c>
      <c r="AG1197" s="20" t="str">
        <f>IF(E1197="","",SUM($AF$9:AF1197))</f>
        <v/>
      </c>
      <c r="AH1197" s="43" t="str">
        <f t="shared" si="681"/>
        <v/>
      </c>
      <c r="AI1197" s="20" t="str">
        <f t="shared" si="682"/>
        <v/>
      </c>
      <c r="AJ1197" s="20" t="str">
        <f t="shared" si="683"/>
        <v/>
      </c>
      <c r="AK1197" s="20" t="str">
        <f t="shared" si="684"/>
        <v/>
      </c>
      <c r="AL1197" s="20" t="str">
        <f>IF(E1197="","",SUM( INDEX($I$9, 1) : I1197))</f>
        <v/>
      </c>
      <c r="AM1197" s="20" t="str">
        <f t="shared" si="685"/>
        <v/>
      </c>
      <c r="AN1197" s="20" t="str">
        <f>IF(E1197="","",SUM( INDEX($AM$9, 1) : AM1197))</f>
        <v/>
      </c>
      <c r="AO1197" s="43" t="str">
        <f t="shared" si="686"/>
        <v/>
      </c>
      <c r="AP1197" s="43" t="str">
        <f t="shared" si="687"/>
        <v/>
      </c>
      <c r="AQ1197" s="35" t="str">
        <f t="shared" si="688"/>
        <v/>
      </c>
      <c r="AR1197" s="35" t="str">
        <f t="shared" si="689"/>
        <v/>
      </c>
      <c r="AS1197" s="35" t="str">
        <f t="shared" si="690"/>
        <v/>
      </c>
      <c r="AT1197" s="35" t="str">
        <f t="shared" si="691"/>
        <v/>
      </c>
      <c r="AU1197" s="35" t="str">
        <f t="shared" si="692"/>
        <v/>
      </c>
      <c r="AV1197" s="35" t="str">
        <f t="shared" si="693"/>
        <v/>
      </c>
      <c r="AW1197" s="58" t="str">
        <f t="shared" si="694"/>
        <v/>
      </c>
      <c r="AX1197" s="62" t="str">
        <f t="shared" si="695"/>
        <v/>
      </c>
      <c r="AY1197" s="62" t="str">
        <f t="shared" si="696"/>
        <v/>
      </c>
      <c r="AZ1197" s="62" t="str">
        <f t="shared" si="697"/>
        <v/>
      </c>
      <c r="BA1197" s="62" t="str">
        <f t="shared" si="698"/>
        <v/>
      </c>
      <c r="BB1197" s="62" t="str">
        <f t="shared" si="699"/>
        <v/>
      </c>
      <c r="BC1197" s="62" t="str">
        <f t="shared" si="700"/>
        <v/>
      </c>
      <c r="BD1197" s="69" t="str">
        <f t="shared" si="701"/>
        <v/>
      </c>
      <c r="BE1197" s="69" t="str">
        <f t="shared" si="702"/>
        <v/>
      </c>
      <c r="BF1197" s="69" t="str">
        <f>IF(Z1197=Z1198,"",SUM(AW$9:AW1197)-SUM(BF$9:BF1196))</f>
        <v/>
      </c>
      <c r="BG1197" s="12">
        <f t="shared" si="704"/>
        <v>1189</v>
      </c>
    </row>
    <row r="1198" spans="1:59" ht="20.100000000000001" customHeight="1">
      <c r="A1198" s="13">
        <f t="shared" si="703"/>
        <v>1190</v>
      </c>
      <c r="B1198" s="153"/>
      <c r="C1198" s="33"/>
      <c r="D1198" s="33"/>
      <c r="E1198" s="154"/>
      <c r="F1198" s="155"/>
      <c r="G1198" s="156"/>
      <c r="H1198" s="19" t="str">
        <f t="shared" si="668"/>
        <v/>
      </c>
      <c r="I1198" s="157"/>
      <c r="J1198" s="19" t="str">
        <f t="shared" si="669"/>
        <v/>
      </c>
      <c r="K1198" s="33"/>
      <c r="L1198" s="34"/>
      <c r="M1198" s="34"/>
      <c r="N1198" s="19" t="str">
        <f t="shared" si="670"/>
        <v/>
      </c>
      <c r="O1198" s="157"/>
      <c r="P1198" s="19" t="str">
        <f t="shared" si="671"/>
        <v/>
      </c>
      <c r="Q1198" s="19" t="str">
        <f t="shared" si="672"/>
        <v/>
      </c>
      <c r="R1198" s="22"/>
      <c r="S1198" s="33"/>
      <c r="T1198" s="35" t="str">
        <f>IF(E1198="","",Instructions!$B$5)</f>
        <v/>
      </c>
      <c r="U1198" s="75" t="str">
        <f>IF(E1198="","",Instructions!$C$5)</f>
        <v/>
      </c>
      <c r="V1198" s="87" t="str">
        <f t="shared" si="673"/>
        <v/>
      </c>
      <c r="W1198" s="72" t="str">
        <f>IF(E1198="","",VLOOKUP(D1198,Supervisors!$B$9:$F$32,5,FALSE))</f>
        <v/>
      </c>
      <c r="X1198" s="72" t="str">
        <f>IF(E1198="","",VLOOKUP(D1198,Supervisors!$B$9:$G$32,6,FALSE))</f>
        <v/>
      </c>
      <c r="Y1198" s="20" t="str">
        <f t="shared" si="674"/>
        <v/>
      </c>
      <c r="Z1198" s="20" t="str">
        <f t="shared" si="675"/>
        <v/>
      </c>
      <c r="AA1198" s="20" t="str">
        <f t="shared" si="676"/>
        <v/>
      </c>
      <c r="AB1198" s="20" t="str">
        <f t="shared" si="677"/>
        <v/>
      </c>
      <c r="AC1198" s="20" t="str">
        <f t="shared" si="678"/>
        <v/>
      </c>
      <c r="AD1198" s="20" t="str">
        <f t="shared" si="679"/>
        <v/>
      </c>
      <c r="AE1198" s="20" t="str">
        <f>IF(E1198="","",SUM( INDEX( $H$9, 1) : H1198))</f>
        <v/>
      </c>
      <c r="AF1198" s="20" t="str">
        <f t="shared" si="680"/>
        <v/>
      </c>
      <c r="AG1198" s="20" t="str">
        <f>IF(E1198="","",SUM($AF$9:AF1198))</f>
        <v/>
      </c>
      <c r="AH1198" s="43" t="str">
        <f t="shared" si="681"/>
        <v/>
      </c>
      <c r="AI1198" s="20" t="str">
        <f t="shared" si="682"/>
        <v/>
      </c>
      <c r="AJ1198" s="20" t="str">
        <f t="shared" si="683"/>
        <v/>
      </c>
      <c r="AK1198" s="20" t="str">
        <f t="shared" si="684"/>
        <v/>
      </c>
      <c r="AL1198" s="20" t="str">
        <f>IF(E1198="","",SUM( INDEX($I$9, 1) : I1198))</f>
        <v/>
      </c>
      <c r="AM1198" s="20" t="str">
        <f t="shared" si="685"/>
        <v/>
      </c>
      <c r="AN1198" s="20" t="str">
        <f>IF(E1198="","",SUM( INDEX($AM$9, 1) : AM1198))</f>
        <v/>
      </c>
      <c r="AO1198" s="43" t="str">
        <f t="shared" si="686"/>
        <v/>
      </c>
      <c r="AP1198" s="43" t="str">
        <f t="shared" si="687"/>
        <v/>
      </c>
      <c r="AQ1198" s="35" t="str">
        <f t="shared" si="688"/>
        <v/>
      </c>
      <c r="AR1198" s="35" t="str">
        <f t="shared" si="689"/>
        <v/>
      </c>
      <c r="AS1198" s="35" t="str">
        <f t="shared" si="690"/>
        <v/>
      </c>
      <c r="AT1198" s="35" t="str">
        <f t="shared" si="691"/>
        <v/>
      </c>
      <c r="AU1198" s="35" t="str">
        <f t="shared" si="692"/>
        <v/>
      </c>
      <c r="AV1198" s="35" t="str">
        <f t="shared" si="693"/>
        <v/>
      </c>
      <c r="AW1198" s="58" t="str">
        <f t="shared" si="694"/>
        <v/>
      </c>
      <c r="AX1198" s="62" t="str">
        <f t="shared" si="695"/>
        <v/>
      </c>
      <c r="AY1198" s="62" t="str">
        <f t="shared" si="696"/>
        <v/>
      </c>
      <c r="AZ1198" s="62" t="str">
        <f t="shared" si="697"/>
        <v/>
      </c>
      <c r="BA1198" s="62" t="str">
        <f t="shared" si="698"/>
        <v/>
      </c>
      <c r="BB1198" s="62" t="str">
        <f t="shared" si="699"/>
        <v/>
      </c>
      <c r="BC1198" s="62" t="str">
        <f t="shared" si="700"/>
        <v/>
      </c>
      <c r="BD1198" s="69" t="str">
        <f t="shared" si="701"/>
        <v/>
      </c>
      <c r="BE1198" s="69" t="str">
        <f t="shared" si="702"/>
        <v/>
      </c>
      <c r="BF1198" s="69" t="str">
        <f>IF(Z1198=Z1199,"",SUM(AW$9:AW1198)-SUM(BF$9:BF1197))</f>
        <v/>
      </c>
      <c r="BG1198" s="12">
        <f t="shared" si="704"/>
        <v>1190</v>
      </c>
    </row>
    <row r="1199" spans="1:59" ht="20.100000000000001" customHeight="1">
      <c r="A1199" s="13">
        <f t="shared" si="703"/>
        <v>1191</v>
      </c>
      <c r="B1199" s="153"/>
      <c r="C1199" s="33"/>
      <c r="D1199" s="33"/>
      <c r="E1199" s="154"/>
      <c r="F1199" s="155"/>
      <c r="G1199" s="156"/>
      <c r="H1199" s="19" t="str">
        <f t="shared" si="668"/>
        <v/>
      </c>
      <c r="I1199" s="157"/>
      <c r="J1199" s="19" t="str">
        <f t="shared" si="669"/>
        <v/>
      </c>
      <c r="K1199" s="33"/>
      <c r="L1199" s="34"/>
      <c r="M1199" s="34"/>
      <c r="N1199" s="19" t="str">
        <f t="shared" si="670"/>
        <v/>
      </c>
      <c r="O1199" s="157"/>
      <c r="P1199" s="19" t="str">
        <f t="shared" si="671"/>
        <v/>
      </c>
      <c r="Q1199" s="19" t="str">
        <f t="shared" si="672"/>
        <v/>
      </c>
      <c r="R1199" s="22"/>
      <c r="S1199" s="33"/>
      <c r="T1199" s="35" t="str">
        <f>IF(E1199="","",Instructions!$B$5)</f>
        <v/>
      </c>
      <c r="U1199" s="75" t="str">
        <f>IF(E1199="","",Instructions!$C$5)</f>
        <v/>
      </c>
      <c r="V1199" s="87" t="str">
        <f t="shared" si="673"/>
        <v/>
      </c>
      <c r="W1199" s="72" t="str">
        <f>IF(E1199="","",VLOOKUP(D1199,Supervisors!$B$9:$F$32,5,FALSE))</f>
        <v/>
      </c>
      <c r="X1199" s="72" t="str">
        <f>IF(E1199="","",VLOOKUP(D1199,Supervisors!$B$9:$G$32,6,FALSE))</f>
        <v/>
      </c>
      <c r="Y1199" s="20" t="str">
        <f t="shared" si="674"/>
        <v/>
      </c>
      <c r="Z1199" s="20" t="str">
        <f t="shared" si="675"/>
        <v/>
      </c>
      <c r="AA1199" s="20" t="str">
        <f t="shared" si="676"/>
        <v/>
      </c>
      <c r="AB1199" s="20" t="str">
        <f t="shared" si="677"/>
        <v/>
      </c>
      <c r="AC1199" s="20" t="str">
        <f t="shared" si="678"/>
        <v/>
      </c>
      <c r="AD1199" s="20" t="str">
        <f t="shared" si="679"/>
        <v/>
      </c>
      <c r="AE1199" s="20" t="str">
        <f>IF(E1199="","",SUM( INDEX( $H$9, 1) : H1199))</f>
        <v/>
      </c>
      <c r="AF1199" s="20" t="str">
        <f t="shared" si="680"/>
        <v/>
      </c>
      <c r="AG1199" s="20" t="str">
        <f>IF(E1199="","",SUM($AF$9:AF1199))</f>
        <v/>
      </c>
      <c r="AH1199" s="43" t="str">
        <f t="shared" si="681"/>
        <v/>
      </c>
      <c r="AI1199" s="20" t="str">
        <f t="shared" si="682"/>
        <v/>
      </c>
      <c r="AJ1199" s="20" t="str">
        <f t="shared" si="683"/>
        <v/>
      </c>
      <c r="AK1199" s="20" t="str">
        <f t="shared" si="684"/>
        <v/>
      </c>
      <c r="AL1199" s="20" t="str">
        <f>IF(E1199="","",SUM( INDEX($I$9, 1) : I1199))</f>
        <v/>
      </c>
      <c r="AM1199" s="20" t="str">
        <f t="shared" si="685"/>
        <v/>
      </c>
      <c r="AN1199" s="20" t="str">
        <f>IF(E1199="","",SUM( INDEX($AM$9, 1) : AM1199))</f>
        <v/>
      </c>
      <c r="AO1199" s="43" t="str">
        <f t="shared" si="686"/>
        <v/>
      </c>
      <c r="AP1199" s="43" t="str">
        <f t="shared" si="687"/>
        <v/>
      </c>
      <c r="AQ1199" s="35" t="str">
        <f t="shared" si="688"/>
        <v/>
      </c>
      <c r="AR1199" s="35" t="str">
        <f t="shared" si="689"/>
        <v/>
      </c>
      <c r="AS1199" s="35" t="str">
        <f t="shared" si="690"/>
        <v/>
      </c>
      <c r="AT1199" s="35" t="str">
        <f t="shared" si="691"/>
        <v/>
      </c>
      <c r="AU1199" s="35" t="str">
        <f t="shared" si="692"/>
        <v/>
      </c>
      <c r="AV1199" s="35" t="str">
        <f t="shared" si="693"/>
        <v/>
      </c>
      <c r="AW1199" s="58" t="str">
        <f t="shared" si="694"/>
        <v/>
      </c>
      <c r="AX1199" s="62" t="str">
        <f t="shared" si="695"/>
        <v/>
      </c>
      <c r="AY1199" s="62" t="str">
        <f t="shared" si="696"/>
        <v/>
      </c>
      <c r="AZ1199" s="62" t="str">
        <f t="shared" si="697"/>
        <v/>
      </c>
      <c r="BA1199" s="62" t="str">
        <f t="shared" si="698"/>
        <v/>
      </c>
      <c r="BB1199" s="62" t="str">
        <f t="shared" si="699"/>
        <v/>
      </c>
      <c r="BC1199" s="62" t="str">
        <f t="shared" si="700"/>
        <v/>
      </c>
      <c r="BD1199" s="69" t="str">
        <f t="shared" si="701"/>
        <v/>
      </c>
      <c r="BE1199" s="69" t="str">
        <f t="shared" si="702"/>
        <v/>
      </c>
      <c r="BF1199" s="69" t="str">
        <f>IF(Z1199=Z1200,"",SUM(AW$9:AW1199)-SUM(BF$9:BF1198))</f>
        <v/>
      </c>
      <c r="BG1199" s="12">
        <f t="shared" si="704"/>
        <v>1191</v>
      </c>
    </row>
    <row r="1200" spans="1:59" ht="20.100000000000001" customHeight="1">
      <c r="A1200" s="13">
        <f t="shared" si="703"/>
        <v>1192</v>
      </c>
      <c r="B1200" s="153"/>
      <c r="C1200" s="33"/>
      <c r="D1200" s="33"/>
      <c r="E1200" s="154"/>
      <c r="F1200" s="155"/>
      <c r="G1200" s="156"/>
      <c r="H1200" s="19" t="str">
        <f t="shared" si="668"/>
        <v/>
      </c>
      <c r="I1200" s="157"/>
      <c r="J1200" s="19" t="str">
        <f t="shared" si="669"/>
        <v/>
      </c>
      <c r="K1200" s="33"/>
      <c r="L1200" s="34"/>
      <c r="M1200" s="34"/>
      <c r="N1200" s="19" t="str">
        <f t="shared" si="670"/>
        <v/>
      </c>
      <c r="O1200" s="157"/>
      <c r="P1200" s="19" t="str">
        <f t="shared" si="671"/>
        <v/>
      </c>
      <c r="Q1200" s="19" t="str">
        <f t="shared" si="672"/>
        <v/>
      </c>
      <c r="R1200" s="22"/>
      <c r="S1200" s="33"/>
      <c r="T1200" s="35" t="str">
        <f>IF(E1200="","",Instructions!$B$5)</f>
        <v/>
      </c>
      <c r="U1200" s="75" t="str">
        <f>IF(E1200="","",Instructions!$C$5)</f>
        <v/>
      </c>
      <c r="V1200" s="87" t="str">
        <f t="shared" si="673"/>
        <v/>
      </c>
      <c r="W1200" s="72" t="str">
        <f>IF(E1200="","",VLOOKUP(D1200,Supervisors!$B$9:$F$32,5,FALSE))</f>
        <v/>
      </c>
      <c r="X1200" s="72" t="str">
        <f>IF(E1200="","",VLOOKUP(D1200,Supervisors!$B$9:$G$32,6,FALSE))</f>
        <v/>
      </c>
      <c r="Y1200" s="20" t="str">
        <f t="shared" si="674"/>
        <v/>
      </c>
      <c r="Z1200" s="20" t="str">
        <f t="shared" si="675"/>
        <v/>
      </c>
      <c r="AA1200" s="20" t="str">
        <f t="shared" si="676"/>
        <v/>
      </c>
      <c r="AB1200" s="20" t="str">
        <f t="shared" si="677"/>
        <v/>
      </c>
      <c r="AC1200" s="20" t="str">
        <f t="shared" si="678"/>
        <v/>
      </c>
      <c r="AD1200" s="20" t="str">
        <f t="shared" si="679"/>
        <v/>
      </c>
      <c r="AE1200" s="20" t="str">
        <f>IF(E1200="","",SUM( INDEX( $H$9, 1) : H1200))</f>
        <v/>
      </c>
      <c r="AF1200" s="20" t="str">
        <f t="shared" si="680"/>
        <v/>
      </c>
      <c r="AG1200" s="20" t="str">
        <f>IF(E1200="","",SUM($AF$9:AF1200))</f>
        <v/>
      </c>
      <c r="AH1200" s="43" t="str">
        <f t="shared" si="681"/>
        <v/>
      </c>
      <c r="AI1200" s="20" t="str">
        <f t="shared" si="682"/>
        <v/>
      </c>
      <c r="AJ1200" s="20" t="str">
        <f t="shared" si="683"/>
        <v/>
      </c>
      <c r="AK1200" s="20" t="str">
        <f t="shared" si="684"/>
        <v/>
      </c>
      <c r="AL1200" s="20" t="str">
        <f>IF(E1200="","",SUM( INDEX($I$9, 1) : I1200))</f>
        <v/>
      </c>
      <c r="AM1200" s="20" t="str">
        <f t="shared" si="685"/>
        <v/>
      </c>
      <c r="AN1200" s="20" t="str">
        <f>IF(E1200="","",SUM( INDEX($AM$9, 1) : AM1200))</f>
        <v/>
      </c>
      <c r="AO1200" s="43" t="str">
        <f t="shared" si="686"/>
        <v/>
      </c>
      <c r="AP1200" s="43" t="str">
        <f t="shared" si="687"/>
        <v/>
      </c>
      <c r="AQ1200" s="35" t="str">
        <f t="shared" si="688"/>
        <v/>
      </c>
      <c r="AR1200" s="35" t="str">
        <f t="shared" si="689"/>
        <v/>
      </c>
      <c r="AS1200" s="35" t="str">
        <f t="shared" si="690"/>
        <v/>
      </c>
      <c r="AT1200" s="35" t="str">
        <f t="shared" si="691"/>
        <v/>
      </c>
      <c r="AU1200" s="35" t="str">
        <f t="shared" si="692"/>
        <v/>
      </c>
      <c r="AV1200" s="35" t="str">
        <f t="shared" si="693"/>
        <v/>
      </c>
      <c r="AW1200" s="58" t="str">
        <f t="shared" si="694"/>
        <v/>
      </c>
      <c r="AX1200" s="62" t="str">
        <f t="shared" si="695"/>
        <v/>
      </c>
      <c r="AY1200" s="62" t="str">
        <f t="shared" si="696"/>
        <v/>
      </c>
      <c r="AZ1200" s="62" t="str">
        <f t="shared" si="697"/>
        <v/>
      </c>
      <c r="BA1200" s="62" t="str">
        <f t="shared" si="698"/>
        <v/>
      </c>
      <c r="BB1200" s="62" t="str">
        <f t="shared" si="699"/>
        <v/>
      </c>
      <c r="BC1200" s="62" t="str">
        <f t="shared" si="700"/>
        <v/>
      </c>
      <c r="BD1200" s="69" t="str">
        <f t="shared" si="701"/>
        <v/>
      </c>
      <c r="BE1200" s="69" t="str">
        <f t="shared" si="702"/>
        <v/>
      </c>
      <c r="BF1200" s="69" t="str">
        <f>IF(Z1200=Z1201,"",SUM(AW$9:AW1200)-SUM(BF$9:BF1199))</f>
        <v/>
      </c>
      <c r="BG1200" s="12">
        <f t="shared" si="704"/>
        <v>1192</v>
      </c>
    </row>
    <row r="1201" spans="1:59" ht="20.100000000000001" customHeight="1">
      <c r="A1201" s="13">
        <f t="shared" si="703"/>
        <v>1193</v>
      </c>
      <c r="B1201" s="153"/>
      <c r="C1201" s="33"/>
      <c r="D1201" s="33"/>
      <c r="E1201" s="154"/>
      <c r="F1201" s="155"/>
      <c r="G1201" s="156"/>
      <c r="H1201" s="19" t="str">
        <f t="shared" si="668"/>
        <v/>
      </c>
      <c r="I1201" s="157"/>
      <c r="J1201" s="19" t="str">
        <f t="shared" si="669"/>
        <v/>
      </c>
      <c r="K1201" s="33"/>
      <c r="L1201" s="34"/>
      <c r="M1201" s="34"/>
      <c r="N1201" s="19" t="str">
        <f t="shared" si="670"/>
        <v/>
      </c>
      <c r="O1201" s="157"/>
      <c r="P1201" s="19" t="str">
        <f t="shared" si="671"/>
        <v/>
      </c>
      <c r="Q1201" s="19" t="str">
        <f t="shared" si="672"/>
        <v/>
      </c>
      <c r="R1201" s="22"/>
      <c r="S1201" s="33"/>
      <c r="T1201" s="35" t="str">
        <f>IF(E1201="","",Instructions!$B$5)</f>
        <v/>
      </c>
      <c r="U1201" s="75" t="str">
        <f>IF(E1201="","",Instructions!$C$5)</f>
        <v/>
      </c>
      <c r="V1201" s="87" t="str">
        <f t="shared" si="673"/>
        <v/>
      </c>
      <c r="W1201" s="72" t="str">
        <f>IF(E1201="","",VLOOKUP(D1201,Supervisors!$B$9:$F$32,5,FALSE))</f>
        <v/>
      </c>
      <c r="X1201" s="72" t="str">
        <f>IF(E1201="","",VLOOKUP(D1201,Supervisors!$B$9:$G$32,6,FALSE))</f>
        <v/>
      </c>
      <c r="Y1201" s="20" t="str">
        <f t="shared" si="674"/>
        <v/>
      </c>
      <c r="Z1201" s="20" t="str">
        <f t="shared" si="675"/>
        <v/>
      </c>
      <c r="AA1201" s="20" t="str">
        <f t="shared" si="676"/>
        <v/>
      </c>
      <c r="AB1201" s="20" t="str">
        <f t="shared" si="677"/>
        <v/>
      </c>
      <c r="AC1201" s="20" t="str">
        <f t="shared" si="678"/>
        <v/>
      </c>
      <c r="AD1201" s="20" t="str">
        <f t="shared" si="679"/>
        <v/>
      </c>
      <c r="AE1201" s="20" t="str">
        <f>IF(E1201="","",SUM( INDEX( $H$9, 1) : H1201))</f>
        <v/>
      </c>
      <c r="AF1201" s="20" t="str">
        <f t="shared" si="680"/>
        <v/>
      </c>
      <c r="AG1201" s="20" t="str">
        <f>IF(E1201="","",SUM($AF$9:AF1201))</f>
        <v/>
      </c>
      <c r="AH1201" s="43" t="str">
        <f t="shared" si="681"/>
        <v/>
      </c>
      <c r="AI1201" s="20" t="str">
        <f t="shared" si="682"/>
        <v/>
      </c>
      <c r="AJ1201" s="20" t="str">
        <f t="shared" si="683"/>
        <v/>
      </c>
      <c r="AK1201" s="20" t="str">
        <f t="shared" si="684"/>
        <v/>
      </c>
      <c r="AL1201" s="20" t="str">
        <f>IF(E1201="","",SUM( INDEX($I$9, 1) : I1201))</f>
        <v/>
      </c>
      <c r="AM1201" s="20" t="str">
        <f t="shared" si="685"/>
        <v/>
      </c>
      <c r="AN1201" s="20" t="str">
        <f>IF(E1201="","",SUM( INDEX($AM$9, 1) : AM1201))</f>
        <v/>
      </c>
      <c r="AO1201" s="43" t="str">
        <f t="shared" si="686"/>
        <v/>
      </c>
      <c r="AP1201" s="43" t="str">
        <f t="shared" si="687"/>
        <v/>
      </c>
      <c r="AQ1201" s="35" t="str">
        <f t="shared" si="688"/>
        <v/>
      </c>
      <c r="AR1201" s="35" t="str">
        <f t="shared" si="689"/>
        <v/>
      </c>
      <c r="AS1201" s="35" t="str">
        <f t="shared" si="690"/>
        <v/>
      </c>
      <c r="AT1201" s="35" t="str">
        <f t="shared" si="691"/>
        <v/>
      </c>
      <c r="AU1201" s="35" t="str">
        <f t="shared" si="692"/>
        <v/>
      </c>
      <c r="AV1201" s="35" t="str">
        <f t="shared" si="693"/>
        <v/>
      </c>
      <c r="AW1201" s="58" t="str">
        <f t="shared" si="694"/>
        <v/>
      </c>
      <c r="AX1201" s="62" t="str">
        <f t="shared" si="695"/>
        <v/>
      </c>
      <c r="AY1201" s="62" t="str">
        <f t="shared" si="696"/>
        <v/>
      </c>
      <c r="AZ1201" s="62" t="str">
        <f t="shared" si="697"/>
        <v/>
      </c>
      <c r="BA1201" s="62" t="str">
        <f t="shared" si="698"/>
        <v/>
      </c>
      <c r="BB1201" s="62" t="str">
        <f t="shared" si="699"/>
        <v/>
      </c>
      <c r="BC1201" s="62" t="str">
        <f t="shared" si="700"/>
        <v/>
      </c>
      <c r="BD1201" s="69" t="str">
        <f t="shared" si="701"/>
        <v/>
      </c>
      <c r="BE1201" s="69" t="str">
        <f t="shared" si="702"/>
        <v/>
      </c>
      <c r="BF1201" s="69" t="str">
        <f>IF(Z1201=Z1202,"",SUM(AW$9:AW1201)-SUM(BF$9:BF1200))</f>
        <v/>
      </c>
      <c r="BG1201" s="12">
        <f t="shared" si="704"/>
        <v>1193</v>
      </c>
    </row>
    <row r="1202" spans="1:59" ht="20.100000000000001" customHeight="1">
      <c r="A1202" s="13">
        <f t="shared" si="703"/>
        <v>1194</v>
      </c>
      <c r="B1202" s="153"/>
      <c r="C1202" s="33"/>
      <c r="D1202" s="33"/>
      <c r="E1202" s="154"/>
      <c r="F1202" s="155"/>
      <c r="G1202" s="156"/>
      <c r="H1202" s="19" t="str">
        <f t="shared" si="668"/>
        <v/>
      </c>
      <c r="I1202" s="157"/>
      <c r="J1202" s="19" t="str">
        <f t="shared" si="669"/>
        <v/>
      </c>
      <c r="K1202" s="33"/>
      <c r="L1202" s="34"/>
      <c r="M1202" s="34"/>
      <c r="N1202" s="19" t="str">
        <f t="shared" si="670"/>
        <v/>
      </c>
      <c r="O1202" s="157"/>
      <c r="P1202" s="19" t="str">
        <f t="shared" si="671"/>
        <v/>
      </c>
      <c r="Q1202" s="19" t="str">
        <f t="shared" si="672"/>
        <v/>
      </c>
      <c r="R1202" s="22"/>
      <c r="S1202" s="33"/>
      <c r="T1202" s="35" t="str">
        <f>IF(E1202="","",Instructions!$B$5)</f>
        <v/>
      </c>
      <c r="U1202" s="75" t="str">
        <f>IF(E1202="","",Instructions!$C$5)</f>
        <v/>
      </c>
      <c r="V1202" s="87" t="str">
        <f t="shared" si="673"/>
        <v/>
      </c>
      <c r="W1202" s="72" t="str">
        <f>IF(E1202="","",VLOOKUP(D1202,Supervisors!$B$9:$F$32,5,FALSE))</f>
        <v/>
      </c>
      <c r="X1202" s="72" t="str">
        <f>IF(E1202="","",VLOOKUP(D1202,Supervisors!$B$9:$G$32,6,FALSE))</f>
        <v/>
      </c>
      <c r="Y1202" s="20" t="str">
        <f t="shared" si="674"/>
        <v/>
      </c>
      <c r="Z1202" s="20" t="str">
        <f t="shared" si="675"/>
        <v/>
      </c>
      <c r="AA1202" s="20" t="str">
        <f t="shared" si="676"/>
        <v/>
      </c>
      <c r="AB1202" s="20" t="str">
        <f t="shared" si="677"/>
        <v/>
      </c>
      <c r="AC1202" s="20" t="str">
        <f t="shared" si="678"/>
        <v/>
      </c>
      <c r="AD1202" s="20" t="str">
        <f t="shared" si="679"/>
        <v/>
      </c>
      <c r="AE1202" s="20" t="str">
        <f>IF(E1202="","",SUM( INDEX( $H$9, 1) : H1202))</f>
        <v/>
      </c>
      <c r="AF1202" s="20" t="str">
        <f t="shared" si="680"/>
        <v/>
      </c>
      <c r="AG1202" s="20" t="str">
        <f>IF(E1202="","",SUM($AF$9:AF1202))</f>
        <v/>
      </c>
      <c r="AH1202" s="43" t="str">
        <f t="shared" si="681"/>
        <v/>
      </c>
      <c r="AI1202" s="20" t="str">
        <f t="shared" si="682"/>
        <v/>
      </c>
      <c r="AJ1202" s="20" t="str">
        <f t="shared" si="683"/>
        <v/>
      </c>
      <c r="AK1202" s="20" t="str">
        <f t="shared" si="684"/>
        <v/>
      </c>
      <c r="AL1202" s="20" t="str">
        <f>IF(E1202="","",SUM( INDEX($I$9, 1) : I1202))</f>
        <v/>
      </c>
      <c r="AM1202" s="20" t="str">
        <f t="shared" si="685"/>
        <v/>
      </c>
      <c r="AN1202" s="20" t="str">
        <f>IF(E1202="","",SUM( INDEX($AM$9, 1) : AM1202))</f>
        <v/>
      </c>
      <c r="AO1202" s="43" t="str">
        <f t="shared" si="686"/>
        <v/>
      </c>
      <c r="AP1202" s="43" t="str">
        <f t="shared" si="687"/>
        <v/>
      </c>
      <c r="AQ1202" s="35" t="str">
        <f t="shared" si="688"/>
        <v/>
      </c>
      <c r="AR1202" s="35" t="str">
        <f t="shared" si="689"/>
        <v/>
      </c>
      <c r="AS1202" s="35" t="str">
        <f t="shared" si="690"/>
        <v/>
      </c>
      <c r="AT1202" s="35" t="str">
        <f t="shared" si="691"/>
        <v/>
      </c>
      <c r="AU1202" s="35" t="str">
        <f t="shared" si="692"/>
        <v/>
      </c>
      <c r="AV1202" s="35" t="str">
        <f t="shared" si="693"/>
        <v/>
      </c>
      <c r="AW1202" s="58" t="str">
        <f t="shared" si="694"/>
        <v/>
      </c>
      <c r="AX1202" s="62" t="str">
        <f t="shared" si="695"/>
        <v/>
      </c>
      <c r="AY1202" s="62" t="str">
        <f t="shared" si="696"/>
        <v/>
      </c>
      <c r="AZ1202" s="62" t="str">
        <f t="shared" si="697"/>
        <v/>
      </c>
      <c r="BA1202" s="62" t="str">
        <f t="shared" si="698"/>
        <v/>
      </c>
      <c r="BB1202" s="62" t="str">
        <f t="shared" si="699"/>
        <v/>
      </c>
      <c r="BC1202" s="62" t="str">
        <f t="shared" si="700"/>
        <v/>
      </c>
      <c r="BD1202" s="69" t="str">
        <f t="shared" si="701"/>
        <v/>
      </c>
      <c r="BE1202" s="69" t="str">
        <f t="shared" si="702"/>
        <v/>
      </c>
      <c r="BF1202" s="69" t="str">
        <f>IF(Z1202=Z1203,"",SUM(AW$9:AW1202)-SUM(BF$9:BF1201))</f>
        <v/>
      </c>
      <c r="BG1202" s="12">
        <f t="shared" si="704"/>
        <v>1194</v>
      </c>
    </row>
    <row r="1203" spans="1:59" ht="20.100000000000001" customHeight="1">
      <c r="A1203" s="13">
        <f t="shared" si="703"/>
        <v>1195</v>
      </c>
      <c r="B1203" s="153"/>
      <c r="C1203" s="33"/>
      <c r="D1203" s="33"/>
      <c r="E1203" s="154"/>
      <c r="F1203" s="155"/>
      <c r="G1203" s="156"/>
      <c r="H1203" s="19" t="str">
        <f t="shared" si="668"/>
        <v/>
      </c>
      <c r="I1203" s="157"/>
      <c r="J1203" s="19" t="str">
        <f t="shared" si="669"/>
        <v/>
      </c>
      <c r="K1203" s="33"/>
      <c r="L1203" s="34"/>
      <c r="M1203" s="34"/>
      <c r="N1203" s="19" t="str">
        <f t="shared" si="670"/>
        <v/>
      </c>
      <c r="O1203" s="157"/>
      <c r="P1203" s="19" t="str">
        <f t="shared" si="671"/>
        <v/>
      </c>
      <c r="Q1203" s="19" t="str">
        <f t="shared" si="672"/>
        <v/>
      </c>
      <c r="R1203" s="22"/>
      <c r="S1203" s="33"/>
      <c r="T1203" s="35" t="str">
        <f>IF(E1203="","",Instructions!$B$5)</f>
        <v/>
      </c>
      <c r="U1203" s="75" t="str">
        <f>IF(E1203="","",Instructions!$C$5)</f>
        <v/>
      </c>
      <c r="V1203" s="87" t="str">
        <f t="shared" si="673"/>
        <v/>
      </c>
      <c r="W1203" s="72" t="str">
        <f>IF(E1203="","",VLOOKUP(D1203,Supervisors!$B$9:$F$32,5,FALSE))</f>
        <v/>
      </c>
      <c r="X1203" s="72" t="str">
        <f>IF(E1203="","",VLOOKUP(D1203,Supervisors!$B$9:$G$32,6,FALSE))</f>
        <v/>
      </c>
      <c r="Y1203" s="20" t="str">
        <f t="shared" si="674"/>
        <v/>
      </c>
      <c r="Z1203" s="20" t="str">
        <f t="shared" si="675"/>
        <v/>
      </c>
      <c r="AA1203" s="20" t="str">
        <f t="shared" si="676"/>
        <v/>
      </c>
      <c r="AB1203" s="20" t="str">
        <f t="shared" si="677"/>
        <v/>
      </c>
      <c r="AC1203" s="20" t="str">
        <f t="shared" si="678"/>
        <v/>
      </c>
      <c r="AD1203" s="20" t="str">
        <f t="shared" si="679"/>
        <v/>
      </c>
      <c r="AE1203" s="20" t="str">
        <f>IF(E1203="","",SUM( INDEX( $H$9, 1) : H1203))</f>
        <v/>
      </c>
      <c r="AF1203" s="20" t="str">
        <f t="shared" si="680"/>
        <v/>
      </c>
      <c r="AG1203" s="20" t="str">
        <f>IF(E1203="","",SUM($AF$9:AF1203))</f>
        <v/>
      </c>
      <c r="AH1203" s="43" t="str">
        <f t="shared" si="681"/>
        <v/>
      </c>
      <c r="AI1203" s="20" t="str">
        <f t="shared" si="682"/>
        <v/>
      </c>
      <c r="AJ1203" s="20" t="str">
        <f t="shared" si="683"/>
        <v/>
      </c>
      <c r="AK1203" s="20" t="str">
        <f t="shared" si="684"/>
        <v/>
      </c>
      <c r="AL1203" s="20" t="str">
        <f>IF(E1203="","",SUM( INDEX($I$9, 1) : I1203))</f>
        <v/>
      </c>
      <c r="AM1203" s="20" t="str">
        <f t="shared" si="685"/>
        <v/>
      </c>
      <c r="AN1203" s="20" t="str">
        <f>IF(E1203="","",SUM( INDEX($AM$9, 1) : AM1203))</f>
        <v/>
      </c>
      <c r="AO1203" s="43" t="str">
        <f t="shared" si="686"/>
        <v/>
      </c>
      <c r="AP1203" s="43" t="str">
        <f t="shared" si="687"/>
        <v/>
      </c>
      <c r="AQ1203" s="35" t="str">
        <f t="shared" si="688"/>
        <v/>
      </c>
      <c r="AR1203" s="35" t="str">
        <f t="shared" si="689"/>
        <v/>
      </c>
      <c r="AS1203" s="35" t="str">
        <f t="shared" si="690"/>
        <v/>
      </c>
      <c r="AT1203" s="35" t="str">
        <f t="shared" si="691"/>
        <v/>
      </c>
      <c r="AU1203" s="35" t="str">
        <f t="shared" si="692"/>
        <v/>
      </c>
      <c r="AV1203" s="35" t="str">
        <f t="shared" si="693"/>
        <v/>
      </c>
      <c r="AW1203" s="58" t="str">
        <f t="shared" si="694"/>
        <v/>
      </c>
      <c r="AX1203" s="62" t="str">
        <f t="shared" si="695"/>
        <v/>
      </c>
      <c r="AY1203" s="62" t="str">
        <f t="shared" si="696"/>
        <v/>
      </c>
      <c r="AZ1203" s="62" t="str">
        <f t="shared" si="697"/>
        <v/>
      </c>
      <c r="BA1203" s="62" t="str">
        <f t="shared" si="698"/>
        <v/>
      </c>
      <c r="BB1203" s="62" t="str">
        <f t="shared" si="699"/>
        <v/>
      </c>
      <c r="BC1203" s="62" t="str">
        <f t="shared" si="700"/>
        <v/>
      </c>
      <c r="BD1203" s="69" t="str">
        <f t="shared" si="701"/>
        <v/>
      </c>
      <c r="BE1203" s="69" t="str">
        <f t="shared" si="702"/>
        <v/>
      </c>
      <c r="BF1203" s="69" t="str">
        <f>IF(Z1203=Z1204,"",SUM(AW$9:AW1203)-SUM(BF$9:BF1202))</f>
        <v/>
      </c>
      <c r="BG1203" s="12">
        <f t="shared" si="704"/>
        <v>1195</v>
      </c>
    </row>
    <row r="1204" spans="1:59" ht="20.100000000000001" customHeight="1">
      <c r="A1204" s="13">
        <f t="shared" si="703"/>
        <v>1196</v>
      </c>
      <c r="B1204" s="153"/>
      <c r="C1204" s="33"/>
      <c r="D1204" s="33"/>
      <c r="E1204" s="154"/>
      <c r="F1204" s="155"/>
      <c r="G1204" s="156"/>
      <c r="H1204" s="19" t="str">
        <f t="shared" si="668"/>
        <v/>
      </c>
      <c r="I1204" s="157"/>
      <c r="J1204" s="19" t="str">
        <f t="shared" si="669"/>
        <v/>
      </c>
      <c r="K1204" s="33"/>
      <c r="L1204" s="34"/>
      <c r="M1204" s="34"/>
      <c r="N1204" s="19" t="str">
        <f t="shared" si="670"/>
        <v/>
      </c>
      <c r="O1204" s="157"/>
      <c r="P1204" s="19" t="str">
        <f t="shared" si="671"/>
        <v/>
      </c>
      <c r="Q1204" s="19" t="str">
        <f t="shared" si="672"/>
        <v/>
      </c>
      <c r="R1204" s="22"/>
      <c r="S1204" s="33"/>
      <c r="T1204" s="35" t="str">
        <f>IF(E1204="","",Instructions!$B$5)</f>
        <v/>
      </c>
      <c r="U1204" s="75" t="str">
        <f>IF(E1204="","",Instructions!$C$5)</f>
        <v/>
      </c>
      <c r="V1204" s="87" t="str">
        <f t="shared" si="673"/>
        <v/>
      </c>
      <c r="W1204" s="72" t="str">
        <f>IF(E1204="","",VLOOKUP(D1204,Supervisors!$B$9:$F$32,5,FALSE))</f>
        <v/>
      </c>
      <c r="X1204" s="72" t="str">
        <f>IF(E1204="","",VLOOKUP(D1204,Supervisors!$B$9:$G$32,6,FALSE))</f>
        <v/>
      </c>
      <c r="Y1204" s="20" t="str">
        <f t="shared" si="674"/>
        <v/>
      </c>
      <c r="Z1204" s="20" t="str">
        <f t="shared" si="675"/>
        <v/>
      </c>
      <c r="AA1204" s="20" t="str">
        <f t="shared" si="676"/>
        <v/>
      </c>
      <c r="AB1204" s="20" t="str">
        <f t="shared" si="677"/>
        <v/>
      </c>
      <c r="AC1204" s="20" t="str">
        <f t="shared" si="678"/>
        <v/>
      </c>
      <c r="AD1204" s="20" t="str">
        <f t="shared" si="679"/>
        <v/>
      </c>
      <c r="AE1204" s="20" t="str">
        <f>IF(E1204="","",SUM( INDEX( $H$9, 1) : H1204))</f>
        <v/>
      </c>
      <c r="AF1204" s="20" t="str">
        <f t="shared" si="680"/>
        <v/>
      </c>
      <c r="AG1204" s="20" t="str">
        <f>IF(E1204="","",SUM($AF$9:AF1204))</f>
        <v/>
      </c>
      <c r="AH1204" s="43" t="str">
        <f t="shared" si="681"/>
        <v/>
      </c>
      <c r="AI1204" s="20" t="str">
        <f t="shared" si="682"/>
        <v/>
      </c>
      <c r="AJ1204" s="20" t="str">
        <f t="shared" si="683"/>
        <v/>
      </c>
      <c r="AK1204" s="20" t="str">
        <f t="shared" si="684"/>
        <v/>
      </c>
      <c r="AL1204" s="20" t="str">
        <f>IF(E1204="","",SUM( INDEX($I$9, 1) : I1204))</f>
        <v/>
      </c>
      <c r="AM1204" s="20" t="str">
        <f t="shared" si="685"/>
        <v/>
      </c>
      <c r="AN1204" s="20" t="str">
        <f>IF(E1204="","",SUM( INDEX($AM$9, 1) : AM1204))</f>
        <v/>
      </c>
      <c r="AO1204" s="43" t="str">
        <f t="shared" si="686"/>
        <v/>
      </c>
      <c r="AP1204" s="43" t="str">
        <f t="shared" si="687"/>
        <v/>
      </c>
      <c r="AQ1204" s="35" t="str">
        <f t="shared" si="688"/>
        <v/>
      </c>
      <c r="AR1204" s="35" t="str">
        <f t="shared" si="689"/>
        <v/>
      </c>
      <c r="AS1204" s="35" t="str">
        <f t="shared" si="690"/>
        <v/>
      </c>
      <c r="AT1204" s="35" t="str">
        <f t="shared" si="691"/>
        <v/>
      </c>
      <c r="AU1204" s="35" t="str">
        <f t="shared" si="692"/>
        <v/>
      </c>
      <c r="AV1204" s="35" t="str">
        <f t="shared" si="693"/>
        <v/>
      </c>
      <c r="AW1204" s="58" t="str">
        <f t="shared" si="694"/>
        <v/>
      </c>
      <c r="AX1204" s="62" t="str">
        <f t="shared" si="695"/>
        <v/>
      </c>
      <c r="AY1204" s="62" t="str">
        <f t="shared" si="696"/>
        <v/>
      </c>
      <c r="AZ1204" s="62" t="str">
        <f t="shared" si="697"/>
        <v/>
      </c>
      <c r="BA1204" s="62" t="str">
        <f t="shared" si="698"/>
        <v/>
      </c>
      <c r="BB1204" s="62" t="str">
        <f t="shared" si="699"/>
        <v/>
      </c>
      <c r="BC1204" s="62" t="str">
        <f t="shared" si="700"/>
        <v/>
      </c>
      <c r="BD1204" s="69" t="str">
        <f t="shared" si="701"/>
        <v/>
      </c>
      <c r="BE1204" s="69" t="str">
        <f t="shared" si="702"/>
        <v/>
      </c>
      <c r="BF1204" s="69" t="str">
        <f>IF(Z1204=Z1205,"",SUM(AW$9:AW1204)-SUM(BF$9:BF1203))</f>
        <v/>
      </c>
      <c r="BG1204" s="12">
        <f t="shared" si="704"/>
        <v>1196</v>
      </c>
    </row>
    <row r="1205" spans="1:59" ht="20.100000000000001" customHeight="1">
      <c r="A1205" s="13">
        <f t="shared" si="703"/>
        <v>1197</v>
      </c>
      <c r="B1205" s="153"/>
      <c r="C1205" s="33"/>
      <c r="D1205" s="33"/>
      <c r="E1205" s="154"/>
      <c r="F1205" s="155"/>
      <c r="G1205" s="156"/>
      <c r="H1205" s="19" t="str">
        <f t="shared" si="668"/>
        <v/>
      </c>
      <c r="I1205" s="157"/>
      <c r="J1205" s="19" t="str">
        <f t="shared" si="669"/>
        <v/>
      </c>
      <c r="K1205" s="33"/>
      <c r="L1205" s="34"/>
      <c r="M1205" s="34"/>
      <c r="N1205" s="19" t="str">
        <f t="shared" si="670"/>
        <v/>
      </c>
      <c r="O1205" s="157"/>
      <c r="P1205" s="19" t="str">
        <f t="shared" si="671"/>
        <v/>
      </c>
      <c r="Q1205" s="19" t="str">
        <f t="shared" si="672"/>
        <v/>
      </c>
      <c r="R1205" s="22"/>
      <c r="S1205" s="33"/>
      <c r="T1205" s="35" t="str">
        <f>IF(E1205="","",Instructions!$B$5)</f>
        <v/>
      </c>
      <c r="U1205" s="75" t="str">
        <f>IF(E1205="","",Instructions!$C$5)</f>
        <v/>
      </c>
      <c r="V1205" s="87" t="str">
        <f t="shared" si="673"/>
        <v/>
      </c>
      <c r="W1205" s="72" t="str">
        <f>IF(E1205="","",VLOOKUP(D1205,Supervisors!$B$9:$F$32,5,FALSE))</f>
        <v/>
      </c>
      <c r="X1205" s="72" t="str">
        <f>IF(E1205="","",VLOOKUP(D1205,Supervisors!$B$9:$G$32,6,FALSE))</f>
        <v/>
      </c>
      <c r="Y1205" s="20" t="str">
        <f t="shared" si="674"/>
        <v/>
      </c>
      <c r="Z1205" s="20" t="str">
        <f t="shared" si="675"/>
        <v/>
      </c>
      <c r="AA1205" s="20" t="str">
        <f t="shared" si="676"/>
        <v/>
      </c>
      <c r="AB1205" s="20" t="str">
        <f t="shared" si="677"/>
        <v/>
      </c>
      <c r="AC1205" s="20" t="str">
        <f t="shared" si="678"/>
        <v/>
      </c>
      <c r="AD1205" s="20" t="str">
        <f t="shared" si="679"/>
        <v/>
      </c>
      <c r="AE1205" s="20" t="str">
        <f>IF(E1205="","",SUM( INDEX( $H$9, 1) : H1205))</f>
        <v/>
      </c>
      <c r="AF1205" s="20" t="str">
        <f t="shared" si="680"/>
        <v/>
      </c>
      <c r="AG1205" s="20" t="str">
        <f>IF(E1205="","",SUM($AF$9:AF1205))</f>
        <v/>
      </c>
      <c r="AH1205" s="43" t="str">
        <f t="shared" si="681"/>
        <v/>
      </c>
      <c r="AI1205" s="20" t="str">
        <f t="shared" si="682"/>
        <v/>
      </c>
      <c r="AJ1205" s="20" t="str">
        <f t="shared" si="683"/>
        <v/>
      </c>
      <c r="AK1205" s="20" t="str">
        <f t="shared" si="684"/>
        <v/>
      </c>
      <c r="AL1205" s="20" t="str">
        <f>IF(E1205="","",SUM( INDEX($I$9, 1) : I1205))</f>
        <v/>
      </c>
      <c r="AM1205" s="20" t="str">
        <f t="shared" si="685"/>
        <v/>
      </c>
      <c r="AN1205" s="20" t="str">
        <f>IF(E1205="","",SUM( INDEX($AM$9, 1) : AM1205))</f>
        <v/>
      </c>
      <c r="AO1205" s="43" t="str">
        <f t="shared" si="686"/>
        <v/>
      </c>
      <c r="AP1205" s="43" t="str">
        <f t="shared" si="687"/>
        <v/>
      </c>
      <c r="AQ1205" s="35" t="str">
        <f t="shared" si="688"/>
        <v/>
      </c>
      <c r="AR1205" s="35" t="str">
        <f t="shared" si="689"/>
        <v/>
      </c>
      <c r="AS1205" s="35" t="str">
        <f t="shared" si="690"/>
        <v/>
      </c>
      <c r="AT1205" s="35" t="str">
        <f t="shared" si="691"/>
        <v/>
      </c>
      <c r="AU1205" s="35" t="str">
        <f t="shared" si="692"/>
        <v/>
      </c>
      <c r="AV1205" s="35" t="str">
        <f t="shared" si="693"/>
        <v/>
      </c>
      <c r="AW1205" s="58" t="str">
        <f t="shared" si="694"/>
        <v/>
      </c>
      <c r="AX1205" s="62" t="str">
        <f t="shared" si="695"/>
        <v/>
      </c>
      <c r="AY1205" s="62" t="str">
        <f t="shared" si="696"/>
        <v/>
      </c>
      <c r="AZ1205" s="62" t="str">
        <f t="shared" si="697"/>
        <v/>
      </c>
      <c r="BA1205" s="62" t="str">
        <f t="shared" si="698"/>
        <v/>
      </c>
      <c r="BB1205" s="62" t="str">
        <f t="shared" si="699"/>
        <v/>
      </c>
      <c r="BC1205" s="62" t="str">
        <f t="shared" si="700"/>
        <v/>
      </c>
      <c r="BD1205" s="69" t="str">
        <f t="shared" si="701"/>
        <v/>
      </c>
      <c r="BE1205" s="69" t="str">
        <f t="shared" si="702"/>
        <v/>
      </c>
      <c r="BF1205" s="69" t="str">
        <f>IF(Z1205=Z1206,"",SUM(AW$9:AW1205)-SUM(BF$9:BF1204))</f>
        <v/>
      </c>
      <c r="BG1205" s="12">
        <f t="shared" si="704"/>
        <v>1197</v>
      </c>
    </row>
    <row r="1206" spans="1:59" ht="20.100000000000001" customHeight="1">
      <c r="A1206" s="13">
        <f t="shared" si="703"/>
        <v>1198</v>
      </c>
      <c r="B1206" s="153"/>
      <c r="C1206" s="33"/>
      <c r="D1206" s="33"/>
      <c r="E1206" s="154"/>
      <c r="F1206" s="155"/>
      <c r="G1206" s="156"/>
      <c r="H1206" s="19" t="str">
        <f t="shared" si="668"/>
        <v/>
      </c>
      <c r="I1206" s="157"/>
      <c r="J1206" s="19" t="str">
        <f t="shared" si="669"/>
        <v/>
      </c>
      <c r="K1206" s="33"/>
      <c r="L1206" s="34"/>
      <c r="M1206" s="34"/>
      <c r="N1206" s="19" t="str">
        <f t="shared" si="670"/>
        <v/>
      </c>
      <c r="O1206" s="157"/>
      <c r="P1206" s="19" t="str">
        <f t="shared" si="671"/>
        <v/>
      </c>
      <c r="Q1206" s="19" t="str">
        <f t="shared" si="672"/>
        <v/>
      </c>
      <c r="R1206" s="22"/>
      <c r="S1206" s="33"/>
      <c r="T1206" s="35" t="str">
        <f>IF(E1206="","",Instructions!$B$5)</f>
        <v/>
      </c>
      <c r="U1206" s="75" t="str">
        <f>IF(E1206="","",Instructions!$C$5)</f>
        <v/>
      </c>
      <c r="V1206" s="87" t="str">
        <f t="shared" si="673"/>
        <v/>
      </c>
      <c r="W1206" s="72" t="str">
        <f>IF(E1206="","",VLOOKUP(D1206,Supervisors!$B$9:$F$32,5,FALSE))</f>
        <v/>
      </c>
      <c r="X1206" s="72" t="str">
        <f>IF(E1206="","",VLOOKUP(D1206,Supervisors!$B$9:$G$32,6,FALSE))</f>
        <v/>
      </c>
      <c r="Y1206" s="20" t="str">
        <f t="shared" si="674"/>
        <v/>
      </c>
      <c r="Z1206" s="20" t="str">
        <f t="shared" si="675"/>
        <v/>
      </c>
      <c r="AA1206" s="20" t="str">
        <f t="shared" si="676"/>
        <v/>
      </c>
      <c r="AB1206" s="20" t="str">
        <f t="shared" si="677"/>
        <v/>
      </c>
      <c r="AC1206" s="20" t="str">
        <f t="shared" si="678"/>
        <v/>
      </c>
      <c r="AD1206" s="20" t="str">
        <f t="shared" si="679"/>
        <v/>
      </c>
      <c r="AE1206" s="20" t="str">
        <f>IF(E1206="","",SUM( INDEX( $H$9, 1) : H1206))</f>
        <v/>
      </c>
      <c r="AF1206" s="20" t="str">
        <f t="shared" si="680"/>
        <v/>
      </c>
      <c r="AG1206" s="20" t="str">
        <f>IF(E1206="","",SUM($AF$9:AF1206))</f>
        <v/>
      </c>
      <c r="AH1206" s="43" t="str">
        <f t="shared" si="681"/>
        <v/>
      </c>
      <c r="AI1206" s="20" t="str">
        <f t="shared" si="682"/>
        <v/>
      </c>
      <c r="AJ1206" s="20" t="str">
        <f t="shared" si="683"/>
        <v/>
      </c>
      <c r="AK1206" s="20" t="str">
        <f t="shared" si="684"/>
        <v/>
      </c>
      <c r="AL1206" s="20" t="str">
        <f>IF(E1206="","",SUM( INDEX($I$9, 1) : I1206))</f>
        <v/>
      </c>
      <c r="AM1206" s="20" t="str">
        <f t="shared" si="685"/>
        <v/>
      </c>
      <c r="AN1206" s="20" t="str">
        <f>IF(E1206="","",SUM( INDEX($AM$9, 1) : AM1206))</f>
        <v/>
      </c>
      <c r="AO1206" s="43" t="str">
        <f t="shared" si="686"/>
        <v/>
      </c>
      <c r="AP1206" s="43" t="str">
        <f t="shared" si="687"/>
        <v/>
      </c>
      <c r="AQ1206" s="35" t="str">
        <f t="shared" si="688"/>
        <v/>
      </c>
      <c r="AR1206" s="35" t="str">
        <f t="shared" si="689"/>
        <v/>
      </c>
      <c r="AS1206" s="35" t="str">
        <f t="shared" si="690"/>
        <v/>
      </c>
      <c r="AT1206" s="35" t="str">
        <f t="shared" si="691"/>
        <v/>
      </c>
      <c r="AU1206" s="35" t="str">
        <f t="shared" si="692"/>
        <v/>
      </c>
      <c r="AV1206" s="35" t="str">
        <f t="shared" si="693"/>
        <v/>
      </c>
      <c r="AW1206" s="58" t="str">
        <f t="shared" si="694"/>
        <v/>
      </c>
      <c r="AX1206" s="62" t="str">
        <f t="shared" si="695"/>
        <v/>
      </c>
      <c r="AY1206" s="62" t="str">
        <f t="shared" si="696"/>
        <v/>
      </c>
      <c r="AZ1206" s="62" t="str">
        <f t="shared" si="697"/>
        <v/>
      </c>
      <c r="BA1206" s="62" t="str">
        <f t="shared" si="698"/>
        <v/>
      </c>
      <c r="BB1206" s="62" t="str">
        <f t="shared" si="699"/>
        <v/>
      </c>
      <c r="BC1206" s="62" t="str">
        <f t="shared" si="700"/>
        <v/>
      </c>
      <c r="BD1206" s="69" t="str">
        <f t="shared" si="701"/>
        <v/>
      </c>
      <c r="BE1206" s="69" t="str">
        <f t="shared" si="702"/>
        <v/>
      </c>
      <c r="BF1206" s="69" t="str">
        <f>IF(Z1206=Z1207,"",SUM(AW$9:AW1206)-SUM(BF$9:BF1205))</f>
        <v/>
      </c>
      <c r="BG1206" s="12">
        <f t="shared" si="704"/>
        <v>1198</v>
      </c>
    </row>
    <row r="1207" spans="1:59" ht="20.100000000000001" customHeight="1">
      <c r="A1207" s="13">
        <f t="shared" si="703"/>
        <v>1199</v>
      </c>
      <c r="B1207" s="153"/>
      <c r="C1207" s="33"/>
      <c r="D1207" s="33"/>
      <c r="E1207" s="154"/>
      <c r="F1207" s="155"/>
      <c r="G1207" s="156"/>
      <c r="H1207" s="19" t="str">
        <f t="shared" si="668"/>
        <v/>
      </c>
      <c r="I1207" s="157"/>
      <c r="J1207" s="19" t="str">
        <f t="shared" si="669"/>
        <v/>
      </c>
      <c r="K1207" s="33"/>
      <c r="L1207" s="34"/>
      <c r="M1207" s="34"/>
      <c r="N1207" s="19" t="str">
        <f t="shared" si="670"/>
        <v/>
      </c>
      <c r="O1207" s="157"/>
      <c r="P1207" s="19" t="str">
        <f t="shared" si="671"/>
        <v/>
      </c>
      <c r="Q1207" s="19" t="str">
        <f t="shared" si="672"/>
        <v/>
      </c>
      <c r="R1207" s="22"/>
      <c r="S1207" s="33"/>
      <c r="T1207" s="35" t="str">
        <f>IF(E1207="","",Instructions!$B$5)</f>
        <v/>
      </c>
      <c r="U1207" s="75" t="str">
        <f>IF(E1207="","",Instructions!$C$5)</f>
        <v/>
      </c>
      <c r="V1207" s="87" t="str">
        <f t="shared" si="673"/>
        <v/>
      </c>
      <c r="W1207" s="72" t="str">
        <f>IF(E1207="","",VLOOKUP(D1207,Supervisors!$B$9:$F$32,5,FALSE))</f>
        <v/>
      </c>
      <c r="X1207" s="72" t="str">
        <f>IF(E1207="","",VLOOKUP(D1207,Supervisors!$B$9:$G$32,6,FALSE))</f>
        <v/>
      </c>
      <c r="Y1207" s="20" t="str">
        <f t="shared" si="674"/>
        <v/>
      </c>
      <c r="Z1207" s="20" t="str">
        <f t="shared" si="675"/>
        <v/>
      </c>
      <c r="AA1207" s="20" t="str">
        <f t="shared" si="676"/>
        <v/>
      </c>
      <c r="AB1207" s="20" t="str">
        <f t="shared" si="677"/>
        <v/>
      </c>
      <c r="AC1207" s="20" t="str">
        <f t="shared" si="678"/>
        <v/>
      </c>
      <c r="AD1207" s="20" t="str">
        <f t="shared" si="679"/>
        <v/>
      </c>
      <c r="AE1207" s="20" t="str">
        <f>IF(E1207="","",SUM( INDEX( $H$9, 1) : H1207))</f>
        <v/>
      </c>
      <c r="AF1207" s="20" t="str">
        <f t="shared" si="680"/>
        <v/>
      </c>
      <c r="AG1207" s="20" t="str">
        <f>IF(E1207="","",SUM($AF$9:AF1207))</f>
        <v/>
      </c>
      <c r="AH1207" s="43" t="str">
        <f t="shared" si="681"/>
        <v/>
      </c>
      <c r="AI1207" s="20" t="str">
        <f t="shared" si="682"/>
        <v/>
      </c>
      <c r="AJ1207" s="20" t="str">
        <f t="shared" si="683"/>
        <v/>
      </c>
      <c r="AK1207" s="20" t="str">
        <f t="shared" si="684"/>
        <v/>
      </c>
      <c r="AL1207" s="20" t="str">
        <f>IF(E1207="","",SUM( INDEX($I$9, 1) : I1207))</f>
        <v/>
      </c>
      <c r="AM1207" s="20" t="str">
        <f t="shared" si="685"/>
        <v/>
      </c>
      <c r="AN1207" s="20" t="str">
        <f>IF(E1207="","",SUM( INDEX($AM$9, 1) : AM1207))</f>
        <v/>
      </c>
      <c r="AO1207" s="43" t="str">
        <f t="shared" si="686"/>
        <v/>
      </c>
      <c r="AP1207" s="43" t="str">
        <f t="shared" si="687"/>
        <v/>
      </c>
      <c r="AQ1207" s="35" t="str">
        <f t="shared" si="688"/>
        <v/>
      </c>
      <c r="AR1207" s="35" t="str">
        <f t="shared" si="689"/>
        <v/>
      </c>
      <c r="AS1207" s="35" t="str">
        <f t="shared" si="690"/>
        <v/>
      </c>
      <c r="AT1207" s="35" t="str">
        <f t="shared" si="691"/>
        <v/>
      </c>
      <c r="AU1207" s="35" t="str">
        <f t="shared" si="692"/>
        <v/>
      </c>
      <c r="AV1207" s="35" t="str">
        <f t="shared" si="693"/>
        <v/>
      </c>
      <c r="AW1207" s="58" t="str">
        <f t="shared" si="694"/>
        <v/>
      </c>
      <c r="AX1207" s="62" t="str">
        <f t="shared" si="695"/>
        <v/>
      </c>
      <c r="AY1207" s="62" t="str">
        <f t="shared" si="696"/>
        <v/>
      </c>
      <c r="AZ1207" s="62" t="str">
        <f t="shared" si="697"/>
        <v/>
      </c>
      <c r="BA1207" s="62" t="str">
        <f t="shared" si="698"/>
        <v/>
      </c>
      <c r="BB1207" s="62" t="str">
        <f t="shared" si="699"/>
        <v/>
      </c>
      <c r="BC1207" s="62" t="str">
        <f t="shared" si="700"/>
        <v/>
      </c>
      <c r="BD1207" s="69" t="str">
        <f t="shared" si="701"/>
        <v/>
      </c>
      <c r="BE1207" s="69" t="str">
        <f t="shared" si="702"/>
        <v/>
      </c>
      <c r="BF1207" s="69" t="str">
        <f>IF(Z1207=Z1208,"",SUM(AW$9:AW1207)-SUM(BF$9:BF1206))</f>
        <v/>
      </c>
      <c r="BG1207" s="12">
        <f t="shared" si="704"/>
        <v>1199</v>
      </c>
    </row>
    <row r="1208" spans="1:59" ht="20.100000000000001" customHeight="1">
      <c r="A1208" s="13">
        <f t="shared" si="703"/>
        <v>1200</v>
      </c>
      <c r="B1208" s="153"/>
      <c r="C1208" s="33"/>
      <c r="D1208" s="33"/>
      <c r="E1208" s="154"/>
      <c r="F1208" s="155"/>
      <c r="G1208" s="156"/>
      <c r="H1208" s="19" t="str">
        <f t="shared" si="668"/>
        <v/>
      </c>
      <c r="I1208" s="157"/>
      <c r="J1208" s="19" t="str">
        <f t="shared" si="669"/>
        <v/>
      </c>
      <c r="K1208" s="33"/>
      <c r="L1208" s="34"/>
      <c r="M1208" s="34"/>
      <c r="N1208" s="19" t="str">
        <f t="shared" si="670"/>
        <v/>
      </c>
      <c r="O1208" s="157"/>
      <c r="P1208" s="19" t="str">
        <f t="shared" si="671"/>
        <v/>
      </c>
      <c r="Q1208" s="19" t="str">
        <f t="shared" si="672"/>
        <v/>
      </c>
      <c r="R1208" s="22"/>
      <c r="S1208" s="33"/>
      <c r="T1208" s="35" t="str">
        <f>IF(E1208="","",Instructions!$B$5)</f>
        <v/>
      </c>
      <c r="U1208" s="75" t="str">
        <f>IF(E1208="","",Instructions!$C$5)</f>
        <v/>
      </c>
      <c r="V1208" s="87" t="str">
        <f t="shared" si="673"/>
        <v/>
      </c>
      <c r="W1208" s="72" t="str">
        <f>IF(E1208="","",VLOOKUP(D1208,Supervisors!$B$9:$F$32,5,FALSE))</f>
        <v/>
      </c>
      <c r="X1208" s="72" t="str">
        <f>IF(E1208="","",VLOOKUP(D1208,Supervisors!$B$9:$G$32,6,FALSE))</f>
        <v/>
      </c>
      <c r="Y1208" s="20" t="str">
        <f t="shared" si="674"/>
        <v/>
      </c>
      <c r="Z1208" s="20" t="str">
        <f t="shared" si="675"/>
        <v/>
      </c>
      <c r="AA1208" s="20" t="str">
        <f t="shared" si="676"/>
        <v/>
      </c>
      <c r="AB1208" s="20" t="str">
        <f t="shared" si="677"/>
        <v/>
      </c>
      <c r="AC1208" s="20" t="str">
        <f t="shared" si="678"/>
        <v/>
      </c>
      <c r="AD1208" s="20" t="str">
        <f t="shared" si="679"/>
        <v/>
      </c>
      <c r="AE1208" s="20" t="str">
        <f>IF(E1208="","",SUM( INDEX( $H$9, 1) : H1208))</f>
        <v/>
      </c>
      <c r="AF1208" s="20" t="str">
        <f t="shared" si="680"/>
        <v/>
      </c>
      <c r="AG1208" s="20" t="str">
        <f>IF(E1208="","",SUM($AF$9:AF1208))</f>
        <v/>
      </c>
      <c r="AH1208" s="43" t="str">
        <f t="shared" si="681"/>
        <v/>
      </c>
      <c r="AI1208" s="20" t="str">
        <f t="shared" si="682"/>
        <v/>
      </c>
      <c r="AJ1208" s="20" t="str">
        <f t="shared" si="683"/>
        <v/>
      </c>
      <c r="AK1208" s="20" t="str">
        <f t="shared" si="684"/>
        <v/>
      </c>
      <c r="AL1208" s="20" t="str">
        <f>IF(E1208="","",SUM( INDEX($I$9, 1) : I1208))</f>
        <v/>
      </c>
      <c r="AM1208" s="20" t="str">
        <f t="shared" si="685"/>
        <v/>
      </c>
      <c r="AN1208" s="20" t="str">
        <f>IF(E1208="","",SUM( INDEX($AM$9, 1) : AM1208))</f>
        <v/>
      </c>
      <c r="AO1208" s="43" t="str">
        <f t="shared" si="686"/>
        <v/>
      </c>
      <c r="AP1208" s="43" t="str">
        <f t="shared" si="687"/>
        <v/>
      </c>
      <c r="AQ1208" s="35" t="str">
        <f t="shared" si="688"/>
        <v/>
      </c>
      <c r="AR1208" s="35" t="str">
        <f t="shared" si="689"/>
        <v/>
      </c>
      <c r="AS1208" s="35" t="str">
        <f t="shared" si="690"/>
        <v/>
      </c>
      <c r="AT1208" s="35" t="str">
        <f t="shared" si="691"/>
        <v/>
      </c>
      <c r="AU1208" s="35" t="str">
        <f t="shared" si="692"/>
        <v/>
      </c>
      <c r="AV1208" s="35" t="str">
        <f t="shared" si="693"/>
        <v/>
      </c>
      <c r="AW1208" s="58" t="str">
        <f t="shared" si="694"/>
        <v/>
      </c>
      <c r="AX1208" s="62" t="str">
        <f t="shared" si="695"/>
        <v/>
      </c>
      <c r="AY1208" s="62" t="str">
        <f t="shared" si="696"/>
        <v/>
      </c>
      <c r="AZ1208" s="62" t="str">
        <f t="shared" si="697"/>
        <v/>
      </c>
      <c r="BA1208" s="62" t="str">
        <f t="shared" si="698"/>
        <v/>
      </c>
      <c r="BB1208" s="62" t="str">
        <f t="shared" si="699"/>
        <v/>
      </c>
      <c r="BC1208" s="62" t="str">
        <f t="shared" si="700"/>
        <v/>
      </c>
      <c r="BD1208" s="69" t="str">
        <f t="shared" si="701"/>
        <v/>
      </c>
      <c r="BE1208" s="69" t="str">
        <f t="shared" si="702"/>
        <v/>
      </c>
      <c r="BF1208" s="69" t="str">
        <f>IF(Z1208=Z1209,"",SUM(AW$9:AW1208)-SUM(BF$9:BF1207))</f>
        <v/>
      </c>
      <c r="BG1208" s="12">
        <f t="shared" si="704"/>
        <v>1200</v>
      </c>
    </row>
    <row r="1209" spans="1:59" ht="20.100000000000001" customHeight="1">
      <c r="A1209" s="13">
        <f t="shared" si="703"/>
        <v>1201</v>
      </c>
      <c r="B1209" s="153"/>
      <c r="C1209" s="33"/>
      <c r="D1209" s="33"/>
      <c r="E1209" s="154"/>
      <c r="F1209" s="155"/>
      <c r="G1209" s="156"/>
      <c r="H1209" s="19" t="str">
        <f t="shared" si="668"/>
        <v/>
      </c>
      <c r="I1209" s="157"/>
      <c r="J1209" s="19" t="str">
        <f t="shared" si="669"/>
        <v/>
      </c>
      <c r="K1209" s="33"/>
      <c r="L1209" s="34"/>
      <c r="M1209" s="34"/>
      <c r="N1209" s="19" t="str">
        <f t="shared" si="670"/>
        <v/>
      </c>
      <c r="O1209" s="157"/>
      <c r="P1209" s="19" t="str">
        <f t="shared" si="671"/>
        <v/>
      </c>
      <c r="Q1209" s="19" t="str">
        <f t="shared" si="672"/>
        <v/>
      </c>
      <c r="R1209" s="22"/>
      <c r="S1209" s="33"/>
      <c r="T1209" s="35" t="str">
        <f>IF(E1209="","",Instructions!$B$5)</f>
        <v/>
      </c>
      <c r="U1209" s="75" t="str">
        <f>IF(E1209="","",Instructions!$C$5)</f>
        <v/>
      </c>
      <c r="V1209" s="87" t="str">
        <f t="shared" si="673"/>
        <v/>
      </c>
      <c r="W1209" s="72" t="str">
        <f>IF(E1209="","",VLOOKUP(D1209,Supervisors!$B$9:$F$32,5,FALSE))</f>
        <v/>
      </c>
      <c r="X1209" s="72" t="str">
        <f>IF(E1209="","",VLOOKUP(D1209,Supervisors!$B$9:$G$32,6,FALSE))</f>
        <v/>
      </c>
      <c r="Y1209" s="20" t="str">
        <f t="shared" si="674"/>
        <v/>
      </c>
      <c r="Z1209" s="20" t="str">
        <f t="shared" si="675"/>
        <v/>
      </c>
      <c r="AA1209" s="20" t="str">
        <f t="shared" si="676"/>
        <v/>
      </c>
      <c r="AB1209" s="20" t="str">
        <f t="shared" si="677"/>
        <v/>
      </c>
      <c r="AC1209" s="20" t="str">
        <f t="shared" si="678"/>
        <v/>
      </c>
      <c r="AD1209" s="20" t="str">
        <f t="shared" si="679"/>
        <v/>
      </c>
      <c r="AE1209" s="20" t="str">
        <f>IF(E1209="","",SUM( INDEX( $H$9, 1) : H1209))</f>
        <v/>
      </c>
      <c r="AF1209" s="20" t="str">
        <f t="shared" si="680"/>
        <v/>
      </c>
      <c r="AG1209" s="20" t="str">
        <f>IF(E1209="","",SUM($AF$9:AF1209))</f>
        <v/>
      </c>
      <c r="AH1209" s="43" t="str">
        <f t="shared" si="681"/>
        <v/>
      </c>
      <c r="AI1209" s="20" t="str">
        <f t="shared" si="682"/>
        <v/>
      </c>
      <c r="AJ1209" s="20" t="str">
        <f t="shared" si="683"/>
        <v/>
      </c>
      <c r="AK1209" s="20" t="str">
        <f t="shared" si="684"/>
        <v/>
      </c>
      <c r="AL1209" s="20" t="str">
        <f>IF(E1209="","",SUM( INDEX($I$9, 1) : I1209))</f>
        <v/>
      </c>
      <c r="AM1209" s="20" t="str">
        <f t="shared" si="685"/>
        <v/>
      </c>
      <c r="AN1209" s="20" t="str">
        <f>IF(E1209="","",SUM( INDEX($AM$9, 1) : AM1209))</f>
        <v/>
      </c>
      <c r="AO1209" s="43" t="str">
        <f t="shared" si="686"/>
        <v/>
      </c>
      <c r="AP1209" s="43" t="str">
        <f t="shared" si="687"/>
        <v/>
      </c>
      <c r="AQ1209" s="35" t="str">
        <f t="shared" si="688"/>
        <v/>
      </c>
      <c r="AR1209" s="35" t="str">
        <f t="shared" si="689"/>
        <v/>
      </c>
      <c r="AS1209" s="35" t="str">
        <f t="shared" si="690"/>
        <v/>
      </c>
      <c r="AT1209" s="35" t="str">
        <f t="shared" si="691"/>
        <v/>
      </c>
      <c r="AU1209" s="35" t="str">
        <f t="shared" si="692"/>
        <v/>
      </c>
      <c r="AV1209" s="35" t="str">
        <f t="shared" si="693"/>
        <v/>
      </c>
      <c r="AW1209" s="58" t="str">
        <f t="shared" si="694"/>
        <v/>
      </c>
      <c r="AX1209" s="62" t="str">
        <f t="shared" si="695"/>
        <v/>
      </c>
      <c r="AY1209" s="62" t="str">
        <f t="shared" si="696"/>
        <v/>
      </c>
      <c r="AZ1209" s="62" t="str">
        <f t="shared" si="697"/>
        <v/>
      </c>
      <c r="BA1209" s="62" t="str">
        <f t="shared" si="698"/>
        <v/>
      </c>
      <c r="BB1209" s="62" t="str">
        <f t="shared" si="699"/>
        <v/>
      </c>
      <c r="BC1209" s="62" t="str">
        <f t="shared" si="700"/>
        <v/>
      </c>
      <c r="BD1209" s="69" t="str">
        <f t="shared" si="701"/>
        <v/>
      </c>
      <c r="BE1209" s="69" t="str">
        <f t="shared" si="702"/>
        <v/>
      </c>
      <c r="BF1209" s="69" t="str">
        <f>IF(Z1209=Z1210,"",SUM(AW$9:AW1209)-SUM(BF$9:BF1208))</f>
        <v/>
      </c>
      <c r="BG1209" s="12">
        <f t="shared" si="704"/>
        <v>1201</v>
      </c>
    </row>
    <row r="1210" spans="1:59" ht="20.100000000000001" customHeight="1">
      <c r="A1210" s="13">
        <f t="shared" si="703"/>
        <v>1202</v>
      </c>
      <c r="B1210" s="153"/>
      <c r="C1210" s="33"/>
      <c r="D1210" s="33"/>
      <c r="E1210" s="154"/>
      <c r="F1210" s="155"/>
      <c r="G1210" s="156"/>
      <c r="H1210" s="19" t="str">
        <f t="shared" si="668"/>
        <v/>
      </c>
      <c r="I1210" s="157"/>
      <c r="J1210" s="19" t="str">
        <f t="shared" si="669"/>
        <v/>
      </c>
      <c r="K1210" s="33"/>
      <c r="L1210" s="34"/>
      <c r="M1210" s="34"/>
      <c r="N1210" s="19" t="str">
        <f t="shared" si="670"/>
        <v/>
      </c>
      <c r="O1210" s="157"/>
      <c r="P1210" s="19" t="str">
        <f t="shared" si="671"/>
        <v/>
      </c>
      <c r="Q1210" s="19" t="str">
        <f t="shared" si="672"/>
        <v/>
      </c>
      <c r="R1210" s="22"/>
      <c r="S1210" s="33"/>
      <c r="T1210" s="35" t="str">
        <f>IF(E1210="","",Instructions!$B$5)</f>
        <v/>
      </c>
      <c r="U1210" s="75" t="str">
        <f>IF(E1210="","",Instructions!$C$5)</f>
        <v/>
      </c>
      <c r="V1210" s="87" t="str">
        <f t="shared" si="673"/>
        <v/>
      </c>
      <c r="W1210" s="72" t="str">
        <f>IF(E1210="","",VLOOKUP(D1210,Supervisors!$B$9:$F$32,5,FALSE))</f>
        <v/>
      </c>
      <c r="X1210" s="72" t="str">
        <f>IF(E1210="","",VLOOKUP(D1210,Supervisors!$B$9:$G$32,6,FALSE))</f>
        <v/>
      </c>
      <c r="Y1210" s="20" t="str">
        <f t="shared" si="674"/>
        <v/>
      </c>
      <c r="Z1210" s="20" t="str">
        <f t="shared" si="675"/>
        <v/>
      </c>
      <c r="AA1210" s="20" t="str">
        <f t="shared" si="676"/>
        <v/>
      </c>
      <c r="AB1210" s="20" t="str">
        <f t="shared" si="677"/>
        <v/>
      </c>
      <c r="AC1210" s="20" t="str">
        <f t="shared" si="678"/>
        <v/>
      </c>
      <c r="AD1210" s="20" t="str">
        <f t="shared" si="679"/>
        <v/>
      </c>
      <c r="AE1210" s="20" t="str">
        <f>IF(E1210="","",SUM( INDEX( $H$9, 1) : H1210))</f>
        <v/>
      </c>
      <c r="AF1210" s="20" t="str">
        <f t="shared" si="680"/>
        <v/>
      </c>
      <c r="AG1210" s="20" t="str">
        <f>IF(E1210="","",SUM($AF$9:AF1210))</f>
        <v/>
      </c>
      <c r="AH1210" s="43" t="str">
        <f t="shared" si="681"/>
        <v/>
      </c>
      <c r="AI1210" s="20" t="str">
        <f t="shared" si="682"/>
        <v/>
      </c>
      <c r="AJ1210" s="20" t="str">
        <f t="shared" si="683"/>
        <v/>
      </c>
      <c r="AK1210" s="20" t="str">
        <f t="shared" si="684"/>
        <v/>
      </c>
      <c r="AL1210" s="20" t="str">
        <f>IF(E1210="","",SUM( INDEX($I$9, 1) : I1210))</f>
        <v/>
      </c>
      <c r="AM1210" s="20" t="str">
        <f t="shared" si="685"/>
        <v/>
      </c>
      <c r="AN1210" s="20" t="str">
        <f>IF(E1210="","",SUM( INDEX($AM$9, 1) : AM1210))</f>
        <v/>
      </c>
      <c r="AO1210" s="43" t="str">
        <f t="shared" si="686"/>
        <v/>
      </c>
      <c r="AP1210" s="43" t="str">
        <f t="shared" si="687"/>
        <v/>
      </c>
      <c r="AQ1210" s="35" t="str">
        <f t="shared" si="688"/>
        <v/>
      </c>
      <c r="AR1210" s="35" t="str">
        <f t="shared" si="689"/>
        <v/>
      </c>
      <c r="AS1210" s="35" t="str">
        <f t="shared" si="690"/>
        <v/>
      </c>
      <c r="AT1210" s="35" t="str">
        <f t="shared" si="691"/>
        <v/>
      </c>
      <c r="AU1210" s="35" t="str">
        <f t="shared" si="692"/>
        <v/>
      </c>
      <c r="AV1210" s="35" t="str">
        <f t="shared" si="693"/>
        <v/>
      </c>
      <c r="AW1210" s="58" t="str">
        <f t="shared" si="694"/>
        <v/>
      </c>
      <c r="AX1210" s="62" t="str">
        <f t="shared" si="695"/>
        <v/>
      </c>
      <c r="AY1210" s="62" t="str">
        <f t="shared" si="696"/>
        <v/>
      </c>
      <c r="AZ1210" s="62" t="str">
        <f t="shared" si="697"/>
        <v/>
      </c>
      <c r="BA1210" s="62" t="str">
        <f t="shared" si="698"/>
        <v/>
      </c>
      <c r="BB1210" s="62" t="str">
        <f t="shared" si="699"/>
        <v/>
      </c>
      <c r="BC1210" s="62" t="str">
        <f t="shared" si="700"/>
        <v/>
      </c>
      <c r="BD1210" s="69" t="str">
        <f t="shared" si="701"/>
        <v/>
      </c>
      <c r="BE1210" s="69" t="str">
        <f t="shared" si="702"/>
        <v/>
      </c>
      <c r="BF1210" s="69" t="str">
        <f>IF(Z1210=Z1211,"",SUM(AW$9:AW1210)-SUM(BF$9:BF1209))</f>
        <v/>
      </c>
      <c r="BG1210" s="12">
        <f t="shared" si="704"/>
        <v>1202</v>
      </c>
    </row>
    <row r="1211" spans="1:59" ht="20.100000000000001" customHeight="1">
      <c r="A1211" s="13">
        <f t="shared" si="703"/>
        <v>1203</v>
      </c>
      <c r="B1211" s="153"/>
      <c r="C1211" s="33"/>
      <c r="D1211" s="33"/>
      <c r="E1211" s="154"/>
      <c r="F1211" s="155"/>
      <c r="G1211" s="156"/>
      <c r="H1211" s="19" t="str">
        <f t="shared" si="668"/>
        <v/>
      </c>
      <c r="I1211" s="157"/>
      <c r="J1211" s="19" t="str">
        <f t="shared" si="669"/>
        <v/>
      </c>
      <c r="K1211" s="33"/>
      <c r="L1211" s="34"/>
      <c r="M1211" s="34"/>
      <c r="N1211" s="19" t="str">
        <f t="shared" si="670"/>
        <v/>
      </c>
      <c r="O1211" s="157"/>
      <c r="P1211" s="19" t="str">
        <f t="shared" si="671"/>
        <v/>
      </c>
      <c r="Q1211" s="19" t="str">
        <f t="shared" si="672"/>
        <v/>
      </c>
      <c r="R1211" s="22"/>
      <c r="S1211" s="33"/>
      <c r="T1211" s="35" t="str">
        <f>IF(E1211="","",Instructions!$B$5)</f>
        <v/>
      </c>
      <c r="U1211" s="75" t="str">
        <f>IF(E1211="","",Instructions!$C$5)</f>
        <v/>
      </c>
      <c r="V1211" s="87" t="str">
        <f t="shared" si="673"/>
        <v/>
      </c>
      <c r="W1211" s="72" t="str">
        <f>IF(E1211="","",VLOOKUP(D1211,Supervisors!$B$9:$F$32,5,FALSE))</f>
        <v/>
      </c>
      <c r="X1211" s="72" t="str">
        <f>IF(E1211="","",VLOOKUP(D1211,Supervisors!$B$9:$G$32,6,FALSE))</f>
        <v/>
      </c>
      <c r="Y1211" s="20" t="str">
        <f t="shared" si="674"/>
        <v/>
      </c>
      <c r="Z1211" s="20" t="str">
        <f t="shared" si="675"/>
        <v/>
      </c>
      <c r="AA1211" s="20" t="str">
        <f t="shared" si="676"/>
        <v/>
      </c>
      <c r="AB1211" s="20" t="str">
        <f t="shared" si="677"/>
        <v/>
      </c>
      <c r="AC1211" s="20" t="str">
        <f t="shared" si="678"/>
        <v/>
      </c>
      <c r="AD1211" s="20" t="str">
        <f t="shared" si="679"/>
        <v/>
      </c>
      <c r="AE1211" s="20" t="str">
        <f>IF(E1211="","",SUM( INDEX( $H$9, 1) : H1211))</f>
        <v/>
      </c>
      <c r="AF1211" s="20" t="str">
        <f t="shared" si="680"/>
        <v/>
      </c>
      <c r="AG1211" s="20" t="str">
        <f>IF(E1211="","",SUM($AF$9:AF1211))</f>
        <v/>
      </c>
      <c r="AH1211" s="43" t="str">
        <f t="shared" si="681"/>
        <v/>
      </c>
      <c r="AI1211" s="20" t="str">
        <f t="shared" si="682"/>
        <v/>
      </c>
      <c r="AJ1211" s="20" t="str">
        <f t="shared" si="683"/>
        <v/>
      </c>
      <c r="AK1211" s="20" t="str">
        <f t="shared" si="684"/>
        <v/>
      </c>
      <c r="AL1211" s="20" t="str">
        <f>IF(E1211="","",SUM( INDEX($I$9, 1) : I1211))</f>
        <v/>
      </c>
      <c r="AM1211" s="20" t="str">
        <f t="shared" si="685"/>
        <v/>
      </c>
      <c r="AN1211" s="20" t="str">
        <f>IF(E1211="","",SUM( INDEX($AM$9, 1) : AM1211))</f>
        <v/>
      </c>
      <c r="AO1211" s="43" t="str">
        <f t="shared" si="686"/>
        <v/>
      </c>
      <c r="AP1211" s="43" t="str">
        <f t="shared" si="687"/>
        <v/>
      </c>
      <c r="AQ1211" s="35" t="str">
        <f t="shared" si="688"/>
        <v/>
      </c>
      <c r="AR1211" s="35" t="str">
        <f t="shared" si="689"/>
        <v/>
      </c>
      <c r="AS1211" s="35" t="str">
        <f t="shared" si="690"/>
        <v/>
      </c>
      <c r="AT1211" s="35" t="str">
        <f t="shared" si="691"/>
        <v/>
      </c>
      <c r="AU1211" s="35" t="str">
        <f t="shared" si="692"/>
        <v/>
      </c>
      <c r="AV1211" s="35" t="str">
        <f t="shared" si="693"/>
        <v/>
      </c>
      <c r="AW1211" s="58" t="str">
        <f t="shared" si="694"/>
        <v/>
      </c>
      <c r="AX1211" s="62" t="str">
        <f t="shared" si="695"/>
        <v/>
      </c>
      <c r="AY1211" s="62" t="str">
        <f t="shared" si="696"/>
        <v/>
      </c>
      <c r="AZ1211" s="62" t="str">
        <f t="shared" si="697"/>
        <v/>
      </c>
      <c r="BA1211" s="62" t="str">
        <f t="shared" si="698"/>
        <v/>
      </c>
      <c r="BB1211" s="62" t="str">
        <f t="shared" si="699"/>
        <v/>
      </c>
      <c r="BC1211" s="62" t="str">
        <f t="shared" si="700"/>
        <v/>
      </c>
      <c r="BD1211" s="69" t="str">
        <f t="shared" si="701"/>
        <v/>
      </c>
      <c r="BE1211" s="69" t="str">
        <f t="shared" si="702"/>
        <v/>
      </c>
      <c r="BF1211" s="69" t="str">
        <f>IF(Z1211=Z1212,"",SUM(AW$9:AW1211)-SUM(BF$9:BF1210))</f>
        <v/>
      </c>
      <c r="BG1211" s="12">
        <f t="shared" si="704"/>
        <v>1203</v>
      </c>
    </row>
    <row r="1212" spans="1:59" ht="20.100000000000001" customHeight="1">
      <c r="A1212" s="13">
        <f t="shared" si="703"/>
        <v>1204</v>
      </c>
      <c r="B1212" s="153"/>
      <c r="C1212" s="33"/>
      <c r="D1212" s="33"/>
      <c r="E1212" s="154"/>
      <c r="F1212" s="155"/>
      <c r="G1212" s="156"/>
      <c r="H1212" s="19" t="str">
        <f t="shared" si="668"/>
        <v/>
      </c>
      <c r="I1212" s="157"/>
      <c r="J1212" s="19" t="str">
        <f t="shared" si="669"/>
        <v/>
      </c>
      <c r="K1212" s="33"/>
      <c r="L1212" s="34"/>
      <c r="M1212" s="34"/>
      <c r="N1212" s="19" t="str">
        <f t="shared" si="670"/>
        <v/>
      </c>
      <c r="O1212" s="157"/>
      <c r="P1212" s="19" t="str">
        <f t="shared" si="671"/>
        <v/>
      </c>
      <c r="Q1212" s="19" t="str">
        <f t="shared" si="672"/>
        <v/>
      </c>
      <c r="R1212" s="22"/>
      <c r="S1212" s="33"/>
      <c r="T1212" s="35" t="str">
        <f>IF(E1212="","",Instructions!$B$5)</f>
        <v/>
      </c>
      <c r="U1212" s="75" t="str">
        <f>IF(E1212="","",Instructions!$C$5)</f>
        <v/>
      </c>
      <c r="V1212" s="87" t="str">
        <f t="shared" si="673"/>
        <v/>
      </c>
      <c r="W1212" s="72" t="str">
        <f>IF(E1212="","",VLOOKUP(D1212,Supervisors!$B$9:$F$32,5,FALSE))</f>
        <v/>
      </c>
      <c r="X1212" s="72" t="str">
        <f>IF(E1212="","",VLOOKUP(D1212,Supervisors!$B$9:$G$32,6,FALSE))</f>
        <v/>
      </c>
      <c r="Y1212" s="20" t="str">
        <f t="shared" si="674"/>
        <v/>
      </c>
      <c r="Z1212" s="20" t="str">
        <f t="shared" si="675"/>
        <v/>
      </c>
      <c r="AA1212" s="20" t="str">
        <f t="shared" si="676"/>
        <v/>
      </c>
      <c r="AB1212" s="20" t="str">
        <f t="shared" si="677"/>
        <v/>
      </c>
      <c r="AC1212" s="20" t="str">
        <f t="shared" si="678"/>
        <v/>
      </c>
      <c r="AD1212" s="20" t="str">
        <f t="shared" si="679"/>
        <v/>
      </c>
      <c r="AE1212" s="20" t="str">
        <f>IF(E1212="","",SUM( INDEX( $H$9, 1) : H1212))</f>
        <v/>
      </c>
      <c r="AF1212" s="20" t="str">
        <f t="shared" si="680"/>
        <v/>
      </c>
      <c r="AG1212" s="20" t="str">
        <f>IF(E1212="","",SUM($AF$9:AF1212))</f>
        <v/>
      </c>
      <c r="AH1212" s="43" t="str">
        <f t="shared" si="681"/>
        <v/>
      </c>
      <c r="AI1212" s="20" t="str">
        <f t="shared" si="682"/>
        <v/>
      </c>
      <c r="AJ1212" s="20" t="str">
        <f t="shared" si="683"/>
        <v/>
      </c>
      <c r="AK1212" s="20" t="str">
        <f t="shared" si="684"/>
        <v/>
      </c>
      <c r="AL1212" s="20" t="str">
        <f>IF(E1212="","",SUM( INDEX($I$9, 1) : I1212))</f>
        <v/>
      </c>
      <c r="AM1212" s="20" t="str">
        <f t="shared" si="685"/>
        <v/>
      </c>
      <c r="AN1212" s="20" t="str">
        <f>IF(E1212="","",SUM( INDEX($AM$9, 1) : AM1212))</f>
        <v/>
      </c>
      <c r="AO1212" s="43" t="str">
        <f t="shared" si="686"/>
        <v/>
      </c>
      <c r="AP1212" s="43" t="str">
        <f t="shared" si="687"/>
        <v/>
      </c>
      <c r="AQ1212" s="35" t="str">
        <f t="shared" si="688"/>
        <v/>
      </c>
      <c r="AR1212" s="35" t="str">
        <f t="shared" si="689"/>
        <v/>
      </c>
      <c r="AS1212" s="35" t="str">
        <f t="shared" si="690"/>
        <v/>
      </c>
      <c r="AT1212" s="35" t="str">
        <f t="shared" si="691"/>
        <v/>
      </c>
      <c r="AU1212" s="35" t="str">
        <f t="shared" si="692"/>
        <v/>
      </c>
      <c r="AV1212" s="35" t="str">
        <f t="shared" si="693"/>
        <v/>
      </c>
      <c r="AW1212" s="58" t="str">
        <f t="shared" si="694"/>
        <v/>
      </c>
      <c r="AX1212" s="62" t="str">
        <f t="shared" si="695"/>
        <v/>
      </c>
      <c r="AY1212" s="62" t="str">
        <f t="shared" si="696"/>
        <v/>
      </c>
      <c r="AZ1212" s="62" t="str">
        <f t="shared" si="697"/>
        <v/>
      </c>
      <c r="BA1212" s="62" t="str">
        <f t="shared" si="698"/>
        <v/>
      </c>
      <c r="BB1212" s="62" t="str">
        <f t="shared" si="699"/>
        <v/>
      </c>
      <c r="BC1212" s="62" t="str">
        <f t="shared" si="700"/>
        <v/>
      </c>
      <c r="BD1212" s="69" t="str">
        <f t="shared" si="701"/>
        <v/>
      </c>
      <c r="BE1212" s="69" t="str">
        <f t="shared" si="702"/>
        <v/>
      </c>
      <c r="BF1212" s="69" t="str">
        <f>IF(Z1212=Z1213,"",SUM(AW$9:AW1212)-SUM(BF$9:BF1211))</f>
        <v/>
      </c>
      <c r="BG1212" s="12">
        <f t="shared" si="704"/>
        <v>1204</v>
      </c>
    </row>
    <row r="1213" spans="1:59" ht="20.100000000000001" customHeight="1">
      <c r="A1213" s="13">
        <f t="shared" si="703"/>
        <v>1205</v>
      </c>
      <c r="B1213" s="153"/>
      <c r="C1213" s="33"/>
      <c r="D1213" s="33"/>
      <c r="E1213" s="154"/>
      <c r="F1213" s="155"/>
      <c r="G1213" s="156"/>
      <c r="H1213" s="19" t="str">
        <f t="shared" si="668"/>
        <v/>
      </c>
      <c r="I1213" s="157"/>
      <c r="J1213" s="19" t="str">
        <f t="shared" si="669"/>
        <v/>
      </c>
      <c r="K1213" s="33"/>
      <c r="L1213" s="34"/>
      <c r="M1213" s="34"/>
      <c r="N1213" s="19" t="str">
        <f t="shared" si="670"/>
        <v/>
      </c>
      <c r="O1213" s="157"/>
      <c r="P1213" s="19" t="str">
        <f t="shared" si="671"/>
        <v/>
      </c>
      <c r="Q1213" s="19" t="str">
        <f t="shared" si="672"/>
        <v/>
      </c>
      <c r="R1213" s="22"/>
      <c r="S1213" s="33"/>
      <c r="T1213" s="35" t="str">
        <f>IF(E1213="","",Instructions!$B$5)</f>
        <v/>
      </c>
      <c r="U1213" s="75" t="str">
        <f>IF(E1213="","",Instructions!$C$5)</f>
        <v/>
      </c>
      <c r="V1213" s="87" t="str">
        <f t="shared" si="673"/>
        <v/>
      </c>
      <c r="W1213" s="72" t="str">
        <f>IF(E1213="","",VLOOKUP(D1213,Supervisors!$B$9:$F$32,5,FALSE))</f>
        <v/>
      </c>
      <c r="X1213" s="72" t="str">
        <f>IF(E1213="","",VLOOKUP(D1213,Supervisors!$B$9:$G$32,6,FALSE))</f>
        <v/>
      </c>
      <c r="Y1213" s="20" t="str">
        <f t="shared" si="674"/>
        <v/>
      </c>
      <c r="Z1213" s="20" t="str">
        <f t="shared" si="675"/>
        <v/>
      </c>
      <c r="AA1213" s="20" t="str">
        <f t="shared" si="676"/>
        <v/>
      </c>
      <c r="AB1213" s="20" t="str">
        <f t="shared" si="677"/>
        <v/>
      </c>
      <c r="AC1213" s="20" t="str">
        <f t="shared" si="678"/>
        <v/>
      </c>
      <c r="AD1213" s="20" t="str">
        <f t="shared" si="679"/>
        <v/>
      </c>
      <c r="AE1213" s="20" t="str">
        <f>IF(E1213="","",SUM( INDEX( $H$9, 1) : H1213))</f>
        <v/>
      </c>
      <c r="AF1213" s="20" t="str">
        <f t="shared" si="680"/>
        <v/>
      </c>
      <c r="AG1213" s="20" t="str">
        <f>IF(E1213="","",SUM($AF$9:AF1213))</f>
        <v/>
      </c>
      <c r="AH1213" s="43" t="str">
        <f t="shared" si="681"/>
        <v/>
      </c>
      <c r="AI1213" s="20" t="str">
        <f t="shared" si="682"/>
        <v/>
      </c>
      <c r="AJ1213" s="20" t="str">
        <f t="shared" si="683"/>
        <v/>
      </c>
      <c r="AK1213" s="20" t="str">
        <f t="shared" si="684"/>
        <v/>
      </c>
      <c r="AL1213" s="20" t="str">
        <f>IF(E1213="","",SUM( INDEX($I$9, 1) : I1213))</f>
        <v/>
      </c>
      <c r="AM1213" s="20" t="str">
        <f t="shared" si="685"/>
        <v/>
      </c>
      <c r="AN1213" s="20" t="str">
        <f>IF(E1213="","",SUM( INDEX($AM$9, 1) : AM1213))</f>
        <v/>
      </c>
      <c r="AO1213" s="43" t="str">
        <f t="shared" si="686"/>
        <v/>
      </c>
      <c r="AP1213" s="43" t="str">
        <f t="shared" si="687"/>
        <v/>
      </c>
      <c r="AQ1213" s="35" t="str">
        <f t="shared" si="688"/>
        <v/>
      </c>
      <c r="AR1213" s="35" t="str">
        <f t="shared" si="689"/>
        <v/>
      </c>
      <c r="AS1213" s="35" t="str">
        <f t="shared" si="690"/>
        <v/>
      </c>
      <c r="AT1213" s="35" t="str">
        <f t="shared" si="691"/>
        <v/>
      </c>
      <c r="AU1213" s="35" t="str">
        <f t="shared" si="692"/>
        <v/>
      </c>
      <c r="AV1213" s="35" t="str">
        <f t="shared" si="693"/>
        <v/>
      </c>
      <c r="AW1213" s="58" t="str">
        <f t="shared" si="694"/>
        <v/>
      </c>
      <c r="AX1213" s="62" t="str">
        <f t="shared" si="695"/>
        <v/>
      </c>
      <c r="AY1213" s="62" t="str">
        <f t="shared" si="696"/>
        <v/>
      </c>
      <c r="AZ1213" s="62" t="str">
        <f t="shared" si="697"/>
        <v/>
      </c>
      <c r="BA1213" s="62" t="str">
        <f t="shared" si="698"/>
        <v/>
      </c>
      <c r="BB1213" s="62" t="str">
        <f t="shared" si="699"/>
        <v/>
      </c>
      <c r="BC1213" s="62" t="str">
        <f t="shared" si="700"/>
        <v/>
      </c>
      <c r="BD1213" s="69" t="str">
        <f t="shared" si="701"/>
        <v/>
      </c>
      <c r="BE1213" s="69" t="str">
        <f t="shared" si="702"/>
        <v/>
      </c>
      <c r="BF1213" s="69" t="str">
        <f>IF(Z1213=Z1214,"",SUM(AW$9:AW1213)-SUM(BF$9:BF1212))</f>
        <v/>
      </c>
      <c r="BG1213" s="12">
        <f t="shared" si="704"/>
        <v>1205</v>
      </c>
    </row>
    <row r="1214" spans="1:59" ht="20.100000000000001" customHeight="1">
      <c r="A1214" s="13">
        <f t="shared" si="703"/>
        <v>1206</v>
      </c>
      <c r="B1214" s="153"/>
      <c r="C1214" s="33"/>
      <c r="D1214" s="33"/>
      <c r="E1214" s="154"/>
      <c r="F1214" s="155"/>
      <c r="G1214" s="156"/>
      <c r="H1214" s="19" t="str">
        <f t="shared" si="668"/>
        <v/>
      </c>
      <c r="I1214" s="157"/>
      <c r="J1214" s="19" t="str">
        <f t="shared" si="669"/>
        <v/>
      </c>
      <c r="K1214" s="33"/>
      <c r="L1214" s="34"/>
      <c r="M1214" s="34"/>
      <c r="N1214" s="19" t="str">
        <f t="shared" si="670"/>
        <v/>
      </c>
      <c r="O1214" s="157"/>
      <c r="P1214" s="19" t="str">
        <f t="shared" si="671"/>
        <v/>
      </c>
      <c r="Q1214" s="19" t="str">
        <f t="shared" si="672"/>
        <v/>
      </c>
      <c r="R1214" s="22"/>
      <c r="S1214" s="33"/>
      <c r="T1214" s="35" t="str">
        <f>IF(E1214="","",Instructions!$B$5)</f>
        <v/>
      </c>
      <c r="U1214" s="75" t="str">
        <f>IF(E1214="","",Instructions!$C$5)</f>
        <v/>
      </c>
      <c r="V1214" s="87" t="str">
        <f t="shared" si="673"/>
        <v/>
      </c>
      <c r="W1214" s="72" t="str">
        <f>IF(E1214="","",VLOOKUP(D1214,Supervisors!$B$9:$F$32,5,FALSE))</f>
        <v/>
      </c>
      <c r="X1214" s="72" t="str">
        <f>IF(E1214="","",VLOOKUP(D1214,Supervisors!$B$9:$G$32,6,FALSE))</f>
        <v/>
      </c>
      <c r="Y1214" s="20" t="str">
        <f t="shared" si="674"/>
        <v/>
      </c>
      <c r="Z1214" s="20" t="str">
        <f t="shared" si="675"/>
        <v/>
      </c>
      <c r="AA1214" s="20" t="str">
        <f t="shared" si="676"/>
        <v/>
      </c>
      <c r="AB1214" s="20" t="str">
        <f t="shared" si="677"/>
        <v/>
      </c>
      <c r="AC1214" s="20" t="str">
        <f t="shared" si="678"/>
        <v/>
      </c>
      <c r="AD1214" s="20" t="str">
        <f t="shared" si="679"/>
        <v/>
      </c>
      <c r="AE1214" s="20" t="str">
        <f>IF(E1214="","",SUM( INDEX( $H$9, 1) : H1214))</f>
        <v/>
      </c>
      <c r="AF1214" s="20" t="str">
        <f t="shared" si="680"/>
        <v/>
      </c>
      <c r="AG1214" s="20" t="str">
        <f>IF(E1214="","",SUM($AF$9:AF1214))</f>
        <v/>
      </c>
      <c r="AH1214" s="43" t="str">
        <f t="shared" si="681"/>
        <v/>
      </c>
      <c r="AI1214" s="20" t="str">
        <f t="shared" si="682"/>
        <v/>
      </c>
      <c r="AJ1214" s="20" t="str">
        <f t="shared" si="683"/>
        <v/>
      </c>
      <c r="AK1214" s="20" t="str">
        <f t="shared" si="684"/>
        <v/>
      </c>
      <c r="AL1214" s="20" t="str">
        <f>IF(E1214="","",SUM( INDEX($I$9, 1) : I1214))</f>
        <v/>
      </c>
      <c r="AM1214" s="20" t="str">
        <f t="shared" si="685"/>
        <v/>
      </c>
      <c r="AN1214" s="20" t="str">
        <f>IF(E1214="","",SUM( INDEX($AM$9, 1) : AM1214))</f>
        <v/>
      </c>
      <c r="AO1214" s="43" t="str">
        <f t="shared" si="686"/>
        <v/>
      </c>
      <c r="AP1214" s="43" t="str">
        <f t="shared" si="687"/>
        <v/>
      </c>
      <c r="AQ1214" s="35" t="str">
        <f t="shared" si="688"/>
        <v/>
      </c>
      <c r="AR1214" s="35" t="str">
        <f t="shared" si="689"/>
        <v/>
      </c>
      <c r="AS1214" s="35" t="str">
        <f t="shared" si="690"/>
        <v/>
      </c>
      <c r="AT1214" s="35" t="str">
        <f t="shared" si="691"/>
        <v/>
      </c>
      <c r="AU1214" s="35" t="str">
        <f t="shared" si="692"/>
        <v/>
      </c>
      <c r="AV1214" s="35" t="str">
        <f t="shared" si="693"/>
        <v/>
      </c>
      <c r="AW1214" s="58" t="str">
        <f t="shared" si="694"/>
        <v/>
      </c>
      <c r="AX1214" s="62" t="str">
        <f t="shared" si="695"/>
        <v/>
      </c>
      <c r="AY1214" s="62" t="str">
        <f t="shared" si="696"/>
        <v/>
      </c>
      <c r="AZ1214" s="62" t="str">
        <f t="shared" si="697"/>
        <v/>
      </c>
      <c r="BA1214" s="62" t="str">
        <f t="shared" si="698"/>
        <v/>
      </c>
      <c r="BB1214" s="62" t="str">
        <f t="shared" si="699"/>
        <v/>
      </c>
      <c r="BC1214" s="62" t="str">
        <f t="shared" si="700"/>
        <v/>
      </c>
      <c r="BD1214" s="69" t="str">
        <f t="shared" si="701"/>
        <v/>
      </c>
      <c r="BE1214" s="69" t="str">
        <f t="shared" si="702"/>
        <v/>
      </c>
      <c r="BF1214" s="69" t="str">
        <f>IF(Z1214=Z1215,"",SUM(AW$9:AW1214)-SUM(BF$9:BF1213))</f>
        <v/>
      </c>
      <c r="BG1214" s="12">
        <f t="shared" si="704"/>
        <v>1206</v>
      </c>
    </row>
    <row r="1215" spans="1:59" ht="20.100000000000001" customHeight="1">
      <c r="A1215" s="13">
        <f t="shared" si="703"/>
        <v>1207</v>
      </c>
      <c r="B1215" s="153"/>
      <c r="C1215" s="33"/>
      <c r="D1215" s="33"/>
      <c r="E1215" s="154"/>
      <c r="F1215" s="155"/>
      <c r="G1215" s="156"/>
      <c r="H1215" s="19" t="str">
        <f t="shared" si="668"/>
        <v/>
      </c>
      <c r="I1215" s="157"/>
      <c r="J1215" s="19" t="str">
        <f t="shared" si="669"/>
        <v/>
      </c>
      <c r="K1215" s="33"/>
      <c r="L1215" s="34"/>
      <c r="M1215" s="34"/>
      <c r="N1215" s="19" t="str">
        <f t="shared" si="670"/>
        <v/>
      </c>
      <c r="O1215" s="157"/>
      <c r="P1215" s="19" t="str">
        <f t="shared" si="671"/>
        <v/>
      </c>
      <c r="Q1215" s="19" t="str">
        <f t="shared" si="672"/>
        <v/>
      </c>
      <c r="R1215" s="22"/>
      <c r="S1215" s="33"/>
      <c r="T1215" s="35" t="str">
        <f>IF(E1215="","",Instructions!$B$5)</f>
        <v/>
      </c>
      <c r="U1215" s="75" t="str">
        <f>IF(E1215="","",Instructions!$C$5)</f>
        <v/>
      </c>
      <c r="V1215" s="87" t="str">
        <f t="shared" si="673"/>
        <v/>
      </c>
      <c r="W1215" s="72" t="str">
        <f>IF(E1215="","",VLOOKUP(D1215,Supervisors!$B$9:$F$32,5,FALSE))</f>
        <v/>
      </c>
      <c r="X1215" s="72" t="str">
        <f>IF(E1215="","",VLOOKUP(D1215,Supervisors!$B$9:$G$32,6,FALSE))</f>
        <v/>
      </c>
      <c r="Y1215" s="20" t="str">
        <f t="shared" si="674"/>
        <v/>
      </c>
      <c r="Z1215" s="20" t="str">
        <f t="shared" si="675"/>
        <v/>
      </c>
      <c r="AA1215" s="20" t="str">
        <f t="shared" si="676"/>
        <v/>
      </c>
      <c r="AB1215" s="20" t="str">
        <f t="shared" si="677"/>
        <v/>
      </c>
      <c r="AC1215" s="20" t="str">
        <f t="shared" si="678"/>
        <v/>
      </c>
      <c r="AD1215" s="20" t="str">
        <f t="shared" si="679"/>
        <v/>
      </c>
      <c r="AE1215" s="20" t="str">
        <f>IF(E1215="","",SUM( INDEX( $H$9, 1) : H1215))</f>
        <v/>
      </c>
      <c r="AF1215" s="20" t="str">
        <f t="shared" si="680"/>
        <v/>
      </c>
      <c r="AG1215" s="20" t="str">
        <f>IF(E1215="","",SUM($AF$9:AF1215))</f>
        <v/>
      </c>
      <c r="AH1215" s="43" t="str">
        <f t="shared" si="681"/>
        <v/>
      </c>
      <c r="AI1215" s="20" t="str">
        <f t="shared" si="682"/>
        <v/>
      </c>
      <c r="AJ1215" s="20" t="str">
        <f t="shared" si="683"/>
        <v/>
      </c>
      <c r="AK1215" s="20" t="str">
        <f t="shared" si="684"/>
        <v/>
      </c>
      <c r="AL1215" s="20" t="str">
        <f>IF(E1215="","",SUM( INDEX($I$9, 1) : I1215))</f>
        <v/>
      </c>
      <c r="AM1215" s="20" t="str">
        <f t="shared" si="685"/>
        <v/>
      </c>
      <c r="AN1215" s="20" t="str">
        <f>IF(E1215="","",SUM( INDEX($AM$9, 1) : AM1215))</f>
        <v/>
      </c>
      <c r="AO1215" s="43" t="str">
        <f t="shared" si="686"/>
        <v/>
      </c>
      <c r="AP1215" s="43" t="str">
        <f t="shared" si="687"/>
        <v/>
      </c>
      <c r="AQ1215" s="35" t="str">
        <f t="shared" si="688"/>
        <v/>
      </c>
      <c r="AR1215" s="35" t="str">
        <f t="shared" si="689"/>
        <v/>
      </c>
      <c r="AS1215" s="35" t="str">
        <f t="shared" si="690"/>
        <v/>
      </c>
      <c r="AT1215" s="35" t="str">
        <f t="shared" si="691"/>
        <v/>
      </c>
      <c r="AU1215" s="35" t="str">
        <f t="shared" si="692"/>
        <v/>
      </c>
      <c r="AV1215" s="35" t="str">
        <f t="shared" si="693"/>
        <v/>
      </c>
      <c r="AW1215" s="58" t="str">
        <f t="shared" si="694"/>
        <v/>
      </c>
      <c r="AX1215" s="62" t="str">
        <f t="shared" si="695"/>
        <v/>
      </c>
      <c r="AY1215" s="62" t="str">
        <f t="shared" si="696"/>
        <v/>
      </c>
      <c r="AZ1215" s="62" t="str">
        <f t="shared" si="697"/>
        <v/>
      </c>
      <c r="BA1215" s="62" t="str">
        <f t="shared" si="698"/>
        <v/>
      </c>
      <c r="BB1215" s="62" t="str">
        <f t="shared" si="699"/>
        <v/>
      </c>
      <c r="BC1215" s="62" t="str">
        <f t="shared" si="700"/>
        <v/>
      </c>
      <c r="BD1215" s="69" t="str">
        <f t="shared" si="701"/>
        <v/>
      </c>
      <c r="BE1215" s="69" t="str">
        <f t="shared" si="702"/>
        <v/>
      </c>
      <c r="BF1215" s="69" t="str">
        <f>IF(Z1215=Z1216,"",SUM(AW$9:AW1215)-SUM(BF$9:BF1214))</f>
        <v/>
      </c>
      <c r="BG1215" s="12">
        <f t="shared" si="704"/>
        <v>1207</v>
      </c>
    </row>
    <row r="1216" spans="1:59" ht="20.100000000000001" customHeight="1">
      <c r="A1216" s="13">
        <f t="shared" si="703"/>
        <v>1208</v>
      </c>
      <c r="B1216" s="153"/>
      <c r="C1216" s="33"/>
      <c r="D1216" s="33"/>
      <c r="E1216" s="154"/>
      <c r="F1216" s="155"/>
      <c r="G1216" s="156"/>
      <c r="H1216" s="19" t="str">
        <f t="shared" si="668"/>
        <v/>
      </c>
      <c r="I1216" s="157"/>
      <c r="J1216" s="19" t="str">
        <f t="shared" si="669"/>
        <v/>
      </c>
      <c r="K1216" s="33"/>
      <c r="L1216" s="34"/>
      <c r="M1216" s="34"/>
      <c r="N1216" s="19" t="str">
        <f t="shared" si="670"/>
        <v/>
      </c>
      <c r="O1216" s="157"/>
      <c r="P1216" s="19" t="str">
        <f t="shared" si="671"/>
        <v/>
      </c>
      <c r="Q1216" s="19" t="str">
        <f t="shared" si="672"/>
        <v/>
      </c>
      <c r="R1216" s="22"/>
      <c r="S1216" s="33"/>
      <c r="T1216" s="35" t="str">
        <f>IF(E1216="","",Instructions!$B$5)</f>
        <v/>
      </c>
      <c r="U1216" s="75" t="str">
        <f>IF(E1216="","",Instructions!$C$5)</f>
        <v/>
      </c>
      <c r="V1216" s="87" t="str">
        <f t="shared" si="673"/>
        <v/>
      </c>
      <c r="W1216" s="72" t="str">
        <f>IF(E1216="","",VLOOKUP(D1216,Supervisors!$B$9:$F$32,5,FALSE))</f>
        <v/>
      </c>
      <c r="X1216" s="72" t="str">
        <f>IF(E1216="","",VLOOKUP(D1216,Supervisors!$B$9:$G$32,6,FALSE))</f>
        <v/>
      </c>
      <c r="Y1216" s="20" t="str">
        <f t="shared" si="674"/>
        <v/>
      </c>
      <c r="Z1216" s="20" t="str">
        <f t="shared" si="675"/>
        <v/>
      </c>
      <c r="AA1216" s="20" t="str">
        <f t="shared" si="676"/>
        <v/>
      </c>
      <c r="AB1216" s="20" t="str">
        <f t="shared" si="677"/>
        <v/>
      </c>
      <c r="AC1216" s="20" t="str">
        <f t="shared" si="678"/>
        <v/>
      </c>
      <c r="AD1216" s="20" t="str">
        <f t="shared" si="679"/>
        <v/>
      </c>
      <c r="AE1216" s="20" t="str">
        <f>IF(E1216="","",SUM( INDEX( $H$9, 1) : H1216))</f>
        <v/>
      </c>
      <c r="AF1216" s="20" t="str">
        <f t="shared" si="680"/>
        <v/>
      </c>
      <c r="AG1216" s="20" t="str">
        <f>IF(E1216="","",SUM($AF$9:AF1216))</f>
        <v/>
      </c>
      <c r="AH1216" s="43" t="str">
        <f t="shared" si="681"/>
        <v/>
      </c>
      <c r="AI1216" s="20" t="str">
        <f t="shared" si="682"/>
        <v/>
      </c>
      <c r="AJ1216" s="20" t="str">
        <f t="shared" si="683"/>
        <v/>
      </c>
      <c r="AK1216" s="20" t="str">
        <f t="shared" si="684"/>
        <v/>
      </c>
      <c r="AL1216" s="20" t="str">
        <f>IF(E1216="","",SUM( INDEX($I$9, 1) : I1216))</f>
        <v/>
      </c>
      <c r="AM1216" s="20" t="str">
        <f t="shared" si="685"/>
        <v/>
      </c>
      <c r="AN1216" s="20" t="str">
        <f>IF(E1216="","",SUM( INDEX($AM$9, 1) : AM1216))</f>
        <v/>
      </c>
      <c r="AO1216" s="43" t="str">
        <f t="shared" si="686"/>
        <v/>
      </c>
      <c r="AP1216" s="43" t="str">
        <f t="shared" si="687"/>
        <v/>
      </c>
      <c r="AQ1216" s="35" t="str">
        <f t="shared" si="688"/>
        <v/>
      </c>
      <c r="AR1216" s="35" t="str">
        <f t="shared" si="689"/>
        <v/>
      </c>
      <c r="AS1216" s="35" t="str">
        <f t="shared" si="690"/>
        <v/>
      </c>
      <c r="AT1216" s="35" t="str">
        <f t="shared" si="691"/>
        <v/>
      </c>
      <c r="AU1216" s="35" t="str">
        <f t="shared" si="692"/>
        <v/>
      </c>
      <c r="AV1216" s="35" t="str">
        <f t="shared" si="693"/>
        <v/>
      </c>
      <c r="AW1216" s="58" t="str">
        <f t="shared" si="694"/>
        <v/>
      </c>
      <c r="AX1216" s="62" t="str">
        <f t="shared" si="695"/>
        <v/>
      </c>
      <c r="AY1216" s="62" t="str">
        <f t="shared" si="696"/>
        <v/>
      </c>
      <c r="AZ1216" s="62" t="str">
        <f t="shared" si="697"/>
        <v/>
      </c>
      <c r="BA1216" s="62" t="str">
        <f t="shared" si="698"/>
        <v/>
      </c>
      <c r="BB1216" s="62" t="str">
        <f t="shared" si="699"/>
        <v/>
      </c>
      <c r="BC1216" s="62" t="str">
        <f t="shared" si="700"/>
        <v/>
      </c>
      <c r="BD1216" s="69" t="str">
        <f t="shared" si="701"/>
        <v/>
      </c>
      <c r="BE1216" s="69" t="str">
        <f t="shared" si="702"/>
        <v/>
      </c>
      <c r="BF1216" s="69" t="str">
        <f>IF(Z1216=Z1217,"",SUM(AW$9:AW1216)-SUM(BF$9:BF1215))</f>
        <v/>
      </c>
      <c r="BG1216" s="12">
        <f t="shared" si="704"/>
        <v>1208</v>
      </c>
    </row>
    <row r="1217" spans="1:59" ht="20.100000000000001" customHeight="1">
      <c r="A1217" s="13">
        <f t="shared" si="703"/>
        <v>1209</v>
      </c>
      <c r="B1217" s="153"/>
      <c r="C1217" s="33"/>
      <c r="D1217" s="33"/>
      <c r="E1217" s="154"/>
      <c r="F1217" s="155"/>
      <c r="G1217" s="156"/>
      <c r="H1217" s="19" t="str">
        <f t="shared" si="668"/>
        <v/>
      </c>
      <c r="I1217" s="157"/>
      <c r="J1217" s="19" t="str">
        <f t="shared" si="669"/>
        <v/>
      </c>
      <c r="K1217" s="33"/>
      <c r="L1217" s="34"/>
      <c r="M1217" s="34"/>
      <c r="N1217" s="19" t="str">
        <f t="shared" si="670"/>
        <v/>
      </c>
      <c r="O1217" s="157"/>
      <c r="P1217" s="19" t="str">
        <f t="shared" si="671"/>
        <v/>
      </c>
      <c r="Q1217" s="19" t="str">
        <f t="shared" si="672"/>
        <v/>
      </c>
      <c r="R1217" s="22"/>
      <c r="S1217" s="33"/>
      <c r="T1217" s="35" t="str">
        <f>IF(E1217="","",Instructions!$B$5)</f>
        <v/>
      </c>
      <c r="U1217" s="75" t="str">
        <f>IF(E1217="","",Instructions!$C$5)</f>
        <v/>
      </c>
      <c r="V1217" s="87" t="str">
        <f t="shared" si="673"/>
        <v/>
      </c>
      <c r="W1217" s="72" t="str">
        <f>IF(E1217="","",VLOOKUP(D1217,Supervisors!$B$9:$F$32,5,FALSE))</f>
        <v/>
      </c>
      <c r="X1217" s="72" t="str">
        <f>IF(E1217="","",VLOOKUP(D1217,Supervisors!$B$9:$G$32,6,FALSE))</f>
        <v/>
      </c>
      <c r="Y1217" s="20" t="str">
        <f t="shared" si="674"/>
        <v/>
      </c>
      <c r="Z1217" s="20" t="str">
        <f t="shared" si="675"/>
        <v/>
      </c>
      <c r="AA1217" s="20" t="str">
        <f t="shared" si="676"/>
        <v/>
      </c>
      <c r="AB1217" s="20" t="str">
        <f t="shared" si="677"/>
        <v/>
      </c>
      <c r="AC1217" s="20" t="str">
        <f t="shared" si="678"/>
        <v/>
      </c>
      <c r="AD1217" s="20" t="str">
        <f t="shared" si="679"/>
        <v/>
      </c>
      <c r="AE1217" s="20" t="str">
        <f>IF(E1217="","",SUM( INDEX( $H$9, 1) : H1217))</f>
        <v/>
      </c>
      <c r="AF1217" s="20" t="str">
        <f t="shared" si="680"/>
        <v/>
      </c>
      <c r="AG1217" s="20" t="str">
        <f>IF(E1217="","",SUM($AF$9:AF1217))</f>
        <v/>
      </c>
      <c r="AH1217" s="43" t="str">
        <f t="shared" si="681"/>
        <v/>
      </c>
      <c r="AI1217" s="20" t="str">
        <f t="shared" si="682"/>
        <v/>
      </c>
      <c r="AJ1217" s="20" t="str">
        <f t="shared" si="683"/>
        <v/>
      </c>
      <c r="AK1217" s="20" t="str">
        <f t="shared" si="684"/>
        <v/>
      </c>
      <c r="AL1217" s="20" t="str">
        <f>IF(E1217="","",SUM( INDEX($I$9, 1) : I1217))</f>
        <v/>
      </c>
      <c r="AM1217" s="20" t="str">
        <f t="shared" si="685"/>
        <v/>
      </c>
      <c r="AN1217" s="20" t="str">
        <f>IF(E1217="","",SUM( INDEX($AM$9, 1) : AM1217))</f>
        <v/>
      </c>
      <c r="AO1217" s="43" t="str">
        <f t="shared" si="686"/>
        <v/>
      </c>
      <c r="AP1217" s="43" t="str">
        <f t="shared" si="687"/>
        <v/>
      </c>
      <c r="AQ1217" s="35" t="str">
        <f t="shared" si="688"/>
        <v/>
      </c>
      <c r="AR1217" s="35" t="str">
        <f t="shared" si="689"/>
        <v/>
      </c>
      <c r="AS1217" s="35" t="str">
        <f t="shared" si="690"/>
        <v/>
      </c>
      <c r="AT1217" s="35" t="str">
        <f t="shared" si="691"/>
        <v/>
      </c>
      <c r="AU1217" s="35" t="str">
        <f t="shared" si="692"/>
        <v/>
      </c>
      <c r="AV1217" s="35" t="str">
        <f t="shared" si="693"/>
        <v/>
      </c>
      <c r="AW1217" s="58" t="str">
        <f t="shared" si="694"/>
        <v/>
      </c>
      <c r="AX1217" s="62" t="str">
        <f t="shared" si="695"/>
        <v/>
      </c>
      <c r="AY1217" s="62" t="str">
        <f t="shared" si="696"/>
        <v/>
      </c>
      <c r="AZ1217" s="62" t="str">
        <f t="shared" si="697"/>
        <v/>
      </c>
      <c r="BA1217" s="62" t="str">
        <f t="shared" si="698"/>
        <v/>
      </c>
      <c r="BB1217" s="62" t="str">
        <f t="shared" si="699"/>
        <v/>
      </c>
      <c r="BC1217" s="62" t="str">
        <f t="shared" si="700"/>
        <v/>
      </c>
      <c r="BD1217" s="69" t="str">
        <f t="shared" si="701"/>
        <v/>
      </c>
      <c r="BE1217" s="69" t="str">
        <f t="shared" si="702"/>
        <v/>
      </c>
      <c r="BF1217" s="69" t="str">
        <f>IF(Z1217=Z1218,"",SUM(AW$9:AW1217)-SUM(BF$9:BF1216))</f>
        <v/>
      </c>
      <c r="BG1217" s="12">
        <f t="shared" si="704"/>
        <v>1209</v>
      </c>
    </row>
    <row r="1218" spans="1:59" ht="20.100000000000001" customHeight="1">
      <c r="A1218" s="13">
        <f t="shared" si="703"/>
        <v>1210</v>
      </c>
      <c r="B1218" s="153"/>
      <c r="C1218" s="33"/>
      <c r="D1218" s="33"/>
      <c r="E1218" s="154"/>
      <c r="F1218" s="155"/>
      <c r="G1218" s="156"/>
      <c r="H1218" s="19" t="str">
        <f t="shared" si="668"/>
        <v/>
      </c>
      <c r="I1218" s="157"/>
      <c r="J1218" s="19" t="str">
        <f t="shared" si="669"/>
        <v/>
      </c>
      <c r="K1218" s="33"/>
      <c r="L1218" s="34"/>
      <c r="M1218" s="34"/>
      <c r="N1218" s="19" t="str">
        <f t="shared" si="670"/>
        <v/>
      </c>
      <c r="O1218" s="157"/>
      <c r="P1218" s="19" t="str">
        <f t="shared" si="671"/>
        <v/>
      </c>
      <c r="Q1218" s="19" t="str">
        <f t="shared" si="672"/>
        <v/>
      </c>
      <c r="R1218" s="22"/>
      <c r="S1218" s="33"/>
      <c r="T1218" s="35" t="str">
        <f>IF(E1218="","",Instructions!$B$5)</f>
        <v/>
      </c>
      <c r="U1218" s="75" t="str">
        <f>IF(E1218="","",Instructions!$C$5)</f>
        <v/>
      </c>
      <c r="V1218" s="87" t="str">
        <f t="shared" si="673"/>
        <v/>
      </c>
      <c r="W1218" s="72" t="str">
        <f>IF(E1218="","",VLOOKUP(D1218,Supervisors!$B$9:$F$32,5,FALSE))</f>
        <v/>
      </c>
      <c r="X1218" s="72" t="str">
        <f>IF(E1218="","",VLOOKUP(D1218,Supervisors!$B$9:$G$32,6,FALSE))</f>
        <v/>
      </c>
      <c r="Y1218" s="20" t="str">
        <f t="shared" si="674"/>
        <v/>
      </c>
      <c r="Z1218" s="20" t="str">
        <f t="shared" si="675"/>
        <v/>
      </c>
      <c r="AA1218" s="20" t="str">
        <f t="shared" si="676"/>
        <v/>
      </c>
      <c r="AB1218" s="20" t="str">
        <f t="shared" si="677"/>
        <v/>
      </c>
      <c r="AC1218" s="20" t="str">
        <f t="shared" si="678"/>
        <v/>
      </c>
      <c r="AD1218" s="20" t="str">
        <f t="shared" si="679"/>
        <v/>
      </c>
      <c r="AE1218" s="20" t="str">
        <f>IF(E1218="","",SUM( INDEX( $H$9, 1) : H1218))</f>
        <v/>
      </c>
      <c r="AF1218" s="20" t="str">
        <f t="shared" si="680"/>
        <v/>
      </c>
      <c r="AG1218" s="20" t="str">
        <f>IF(E1218="","",SUM($AF$9:AF1218))</f>
        <v/>
      </c>
      <c r="AH1218" s="43" t="str">
        <f t="shared" si="681"/>
        <v/>
      </c>
      <c r="AI1218" s="20" t="str">
        <f t="shared" si="682"/>
        <v/>
      </c>
      <c r="AJ1218" s="20" t="str">
        <f t="shared" si="683"/>
        <v/>
      </c>
      <c r="AK1218" s="20" t="str">
        <f t="shared" si="684"/>
        <v/>
      </c>
      <c r="AL1218" s="20" t="str">
        <f>IF(E1218="","",SUM( INDEX($I$9, 1) : I1218))</f>
        <v/>
      </c>
      <c r="AM1218" s="20" t="str">
        <f t="shared" si="685"/>
        <v/>
      </c>
      <c r="AN1218" s="20" t="str">
        <f>IF(E1218="","",SUM( INDEX($AM$9, 1) : AM1218))</f>
        <v/>
      </c>
      <c r="AO1218" s="43" t="str">
        <f t="shared" si="686"/>
        <v/>
      </c>
      <c r="AP1218" s="43" t="str">
        <f t="shared" si="687"/>
        <v/>
      </c>
      <c r="AQ1218" s="35" t="str">
        <f t="shared" si="688"/>
        <v/>
      </c>
      <c r="AR1218" s="35" t="str">
        <f t="shared" si="689"/>
        <v/>
      </c>
      <c r="AS1218" s="35" t="str">
        <f t="shared" si="690"/>
        <v/>
      </c>
      <c r="AT1218" s="35" t="str">
        <f t="shared" si="691"/>
        <v/>
      </c>
      <c r="AU1218" s="35" t="str">
        <f t="shared" si="692"/>
        <v/>
      </c>
      <c r="AV1218" s="35" t="str">
        <f t="shared" si="693"/>
        <v/>
      </c>
      <c r="AW1218" s="58" t="str">
        <f t="shared" si="694"/>
        <v/>
      </c>
      <c r="AX1218" s="62" t="str">
        <f t="shared" si="695"/>
        <v/>
      </c>
      <c r="AY1218" s="62" t="str">
        <f t="shared" si="696"/>
        <v/>
      </c>
      <c r="AZ1218" s="62" t="str">
        <f t="shared" si="697"/>
        <v/>
      </c>
      <c r="BA1218" s="62" t="str">
        <f t="shared" si="698"/>
        <v/>
      </c>
      <c r="BB1218" s="62" t="str">
        <f t="shared" si="699"/>
        <v/>
      </c>
      <c r="BC1218" s="62" t="str">
        <f t="shared" si="700"/>
        <v/>
      </c>
      <c r="BD1218" s="69" t="str">
        <f t="shared" si="701"/>
        <v/>
      </c>
      <c r="BE1218" s="69" t="str">
        <f t="shared" si="702"/>
        <v/>
      </c>
      <c r="BF1218" s="69" t="str">
        <f>IF(Z1218=Z1219,"",SUM(AW$9:AW1218)-SUM(BF$9:BF1217))</f>
        <v/>
      </c>
      <c r="BG1218" s="12">
        <f t="shared" si="704"/>
        <v>1210</v>
      </c>
    </row>
    <row r="1219" spans="1:59" ht="20.100000000000001" customHeight="1">
      <c r="A1219" s="13">
        <f t="shared" si="703"/>
        <v>1211</v>
      </c>
      <c r="B1219" s="153"/>
      <c r="C1219" s="33"/>
      <c r="D1219" s="33"/>
      <c r="E1219" s="154"/>
      <c r="F1219" s="155"/>
      <c r="G1219" s="156"/>
      <c r="H1219" s="19" t="str">
        <f t="shared" si="668"/>
        <v/>
      </c>
      <c r="I1219" s="157"/>
      <c r="J1219" s="19" t="str">
        <f t="shared" si="669"/>
        <v/>
      </c>
      <c r="K1219" s="33"/>
      <c r="L1219" s="34"/>
      <c r="M1219" s="34"/>
      <c r="N1219" s="19" t="str">
        <f t="shared" si="670"/>
        <v/>
      </c>
      <c r="O1219" s="157"/>
      <c r="P1219" s="19" t="str">
        <f t="shared" si="671"/>
        <v/>
      </c>
      <c r="Q1219" s="19" t="str">
        <f t="shared" si="672"/>
        <v/>
      </c>
      <c r="R1219" s="22"/>
      <c r="S1219" s="33"/>
      <c r="T1219" s="35" t="str">
        <f>IF(E1219="","",Instructions!$B$5)</f>
        <v/>
      </c>
      <c r="U1219" s="75" t="str">
        <f>IF(E1219="","",Instructions!$C$5)</f>
        <v/>
      </c>
      <c r="V1219" s="87" t="str">
        <f t="shared" si="673"/>
        <v/>
      </c>
      <c r="W1219" s="72" t="str">
        <f>IF(E1219="","",VLOOKUP(D1219,Supervisors!$B$9:$F$32,5,FALSE))</f>
        <v/>
      </c>
      <c r="X1219" s="72" t="str">
        <f>IF(E1219="","",VLOOKUP(D1219,Supervisors!$B$9:$G$32,6,FALSE))</f>
        <v/>
      </c>
      <c r="Y1219" s="20" t="str">
        <f t="shared" si="674"/>
        <v/>
      </c>
      <c r="Z1219" s="20" t="str">
        <f t="shared" si="675"/>
        <v/>
      </c>
      <c r="AA1219" s="20" t="str">
        <f t="shared" si="676"/>
        <v/>
      </c>
      <c r="AB1219" s="20" t="str">
        <f t="shared" si="677"/>
        <v/>
      </c>
      <c r="AC1219" s="20" t="str">
        <f t="shared" si="678"/>
        <v/>
      </c>
      <c r="AD1219" s="20" t="str">
        <f t="shared" si="679"/>
        <v/>
      </c>
      <c r="AE1219" s="20" t="str">
        <f>IF(E1219="","",SUM( INDEX( $H$9, 1) : H1219))</f>
        <v/>
      </c>
      <c r="AF1219" s="20" t="str">
        <f t="shared" si="680"/>
        <v/>
      </c>
      <c r="AG1219" s="20" t="str">
        <f>IF(E1219="","",SUM($AF$9:AF1219))</f>
        <v/>
      </c>
      <c r="AH1219" s="43" t="str">
        <f t="shared" si="681"/>
        <v/>
      </c>
      <c r="AI1219" s="20" t="str">
        <f t="shared" si="682"/>
        <v/>
      </c>
      <c r="AJ1219" s="20" t="str">
        <f t="shared" si="683"/>
        <v/>
      </c>
      <c r="AK1219" s="20" t="str">
        <f t="shared" si="684"/>
        <v/>
      </c>
      <c r="AL1219" s="20" t="str">
        <f>IF(E1219="","",SUM( INDEX($I$9, 1) : I1219))</f>
        <v/>
      </c>
      <c r="AM1219" s="20" t="str">
        <f t="shared" si="685"/>
        <v/>
      </c>
      <c r="AN1219" s="20" t="str">
        <f>IF(E1219="","",SUM( INDEX($AM$9, 1) : AM1219))</f>
        <v/>
      </c>
      <c r="AO1219" s="43" t="str">
        <f t="shared" si="686"/>
        <v/>
      </c>
      <c r="AP1219" s="43" t="str">
        <f t="shared" si="687"/>
        <v/>
      </c>
      <c r="AQ1219" s="35" t="str">
        <f t="shared" si="688"/>
        <v/>
      </c>
      <c r="AR1219" s="35" t="str">
        <f t="shared" si="689"/>
        <v/>
      </c>
      <c r="AS1219" s="35" t="str">
        <f t="shared" si="690"/>
        <v/>
      </c>
      <c r="AT1219" s="35" t="str">
        <f t="shared" si="691"/>
        <v/>
      </c>
      <c r="AU1219" s="35" t="str">
        <f t="shared" si="692"/>
        <v/>
      </c>
      <c r="AV1219" s="35" t="str">
        <f t="shared" si="693"/>
        <v/>
      </c>
      <c r="AW1219" s="58" t="str">
        <f t="shared" si="694"/>
        <v/>
      </c>
      <c r="AX1219" s="62" t="str">
        <f t="shared" si="695"/>
        <v/>
      </c>
      <c r="AY1219" s="62" t="str">
        <f t="shared" si="696"/>
        <v/>
      </c>
      <c r="AZ1219" s="62" t="str">
        <f t="shared" si="697"/>
        <v/>
      </c>
      <c r="BA1219" s="62" t="str">
        <f t="shared" si="698"/>
        <v/>
      </c>
      <c r="BB1219" s="62" t="str">
        <f t="shared" si="699"/>
        <v/>
      </c>
      <c r="BC1219" s="62" t="str">
        <f t="shared" si="700"/>
        <v/>
      </c>
      <c r="BD1219" s="69" t="str">
        <f t="shared" si="701"/>
        <v/>
      </c>
      <c r="BE1219" s="69" t="str">
        <f t="shared" si="702"/>
        <v/>
      </c>
      <c r="BF1219" s="69" t="str">
        <f>IF(Z1219=Z1220,"",SUM(AW$9:AW1219)-SUM(BF$9:BF1218))</f>
        <v/>
      </c>
      <c r="BG1219" s="12">
        <f t="shared" si="704"/>
        <v>1211</v>
      </c>
    </row>
    <row r="1220" spans="1:59" ht="20.100000000000001" customHeight="1">
      <c r="A1220" s="13">
        <f t="shared" si="703"/>
        <v>1212</v>
      </c>
      <c r="B1220" s="153"/>
      <c r="C1220" s="33"/>
      <c r="D1220" s="33"/>
      <c r="E1220" s="154"/>
      <c r="F1220" s="155"/>
      <c r="G1220" s="156"/>
      <c r="H1220" s="19" t="str">
        <f t="shared" si="668"/>
        <v/>
      </c>
      <c r="I1220" s="157"/>
      <c r="J1220" s="19" t="str">
        <f t="shared" si="669"/>
        <v/>
      </c>
      <c r="K1220" s="33"/>
      <c r="L1220" s="34"/>
      <c r="M1220" s="34"/>
      <c r="N1220" s="19" t="str">
        <f t="shared" si="670"/>
        <v/>
      </c>
      <c r="O1220" s="157"/>
      <c r="P1220" s="19" t="str">
        <f t="shared" si="671"/>
        <v/>
      </c>
      <c r="Q1220" s="19" t="str">
        <f t="shared" si="672"/>
        <v/>
      </c>
      <c r="R1220" s="22"/>
      <c r="S1220" s="33"/>
      <c r="T1220" s="35" t="str">
        <f>IF(E1220="","",Instructions!$B$5)</f>
        <v/>
      </c>
      <c r="U1220" s="75" t="str">
        <f>IF(E1220="","",Instructions!$C$5)</f>
        <v/>
      </c>
      <c r="V1220" s="87" t="str">
        <f t="shared" si="673"/>
        <v/>
      </c>
      <c r="W1220" s="72" t="str">
        <f>IF(E1220="","",VLOOKUP(D1220,Supervisors!$B$9:$F$32,5,FALSE))</f>
        <v/>
      </c>
      <c r="X1220" s="72" t="str">
        <f>IF(E1220="","",VLOOKUP(D1220,Supervisors!$B$9:$G$32,6,FALSE))</f>
        <v/>
      </c>
      <c r="Y1220" s="20" t="str">
        <f t="shared" si="674"/>
        <v/>
      </c>
      <c r="Z1220" s="20" t="str">
        <f t="shared" si="675"/>
        <v/>
      </c>
      <c r="AA1220" s="20" t="str">
        <f t="shared" si="676"/>
        <v/>
      </c>
      <c r="AB1220" s="20" t="str">
        <f t="shared" si="677"/>
        <v/>
      </c>
      <c r="AC1220" s="20" t="str">
        <f t="shared" si="678"/>
        <v/>
      </c>
      <c r="AD1220" s="20" t="str">
        <f t="shared" si="679"/>
        <v/>
      </c>
      <c r="AE1220" s="20" t="str">
        <f>IF(E1220="","",SUM( INDEX( $H$9, 1) : H1220))</f>
        <v/>
      </c>
      <c r="AF1220" s="20" t="str">
        <f t="shared" si="680"/>
        <v/>
      </c>
      <c r="AG1220" s="20" t="str">
        <f>IF(E1220="","",SUM($AF$9:AF1220))</f>
        <v/>
      </c>
      <c r="AH1220" s="43" t="str">
        <f t="shared" si="681"/>
        <v/>
      </c>
      <c r="AI1220" s="20" t="str">
        <f t="shared" si="682"/>
        <v/>
      </c>
      <c r="AJ1220" s="20" t="str">
        <f t="shared" si="683"/>
        <v/>
      </c>
      <c r="AK1220" s="20" t="str">
        <f t="shared" si="684"/>
        <v/>
      </c>
      <c r="AL1220" s="20" t="str">
        <f>IF(E1220="","",SUM( INDEX($I$9, 1) : I1220))</f>
        <v/>
      </c>
      <c r="AM1220" s="20" t="str">
        <f t="shared" si="685"/>
        <v/>
      </c>
      <c r="AN1220" s="20" t="str">
        <f>IF(E1220="","",SUM( INDEX($AM$9, 1) : AM1220))</f>
        <v/>
      </c>
      <c r="AO1220" s="43" t="str">
        <f t="shared" si="686"/>
        <v/>
      </c>
      <c r="AP1220" s="43" t="str">
        <f t="shared" si="687"/>
        <v/>
      </c>
      <c r="AQ1220" s="35" t="str">
        <f t="shared" si="688"/>
        <v/>
      </c>
      <c r="AR1220" s="35" t="str">
        <f t="shared" si="689"/>
        <v/>
      </c>
      <c r="AS1220" s="35" t="str">
        <f t="shared" si="690"/>
        <v/>
      </c>
      <c r="AT1220" s="35" t="str">
        <f t="shared" si="691"/>
        <v/>
      </c>
      <c r="AU1220" s="35" t="str">
        <f t="shared" si="692"/>
        <v/>
      </c>
      <c r="AV1220" s="35" t="str">
        <f t="shared" si="693"/>
        <v/>
      </c>
      <c r="AW1220" s="58" t="str">
        <f t="shared" si="694"/>
        <v/>
      </c>
      <c r="AX1220" s="62" t="str">
        <f t="shared" si="695"/>
        <v/>
      </c>
      <c r="AY1220" s="62" t="str">
        <f t="shared" si="696"/>
        <v/>
      </c>
      <c r="AZ1220" s="62" t="str">
        <f t="shared" si="697"/>
        <v/>
      </c>
      <c r="BA1220" s="62" t="str">
        <f t="shared" si="698"/>
        <v/>
      </c>
      <c r="BB1220" s="62" t="str">
        <f t="shared" si="699"/>
        <v/>
      </c>
      <c r="BC1220" s="62" t="str">
        <f t="shared" si="700"/>
        <v/>
      </c>
      <c r="BD1220" s="69" t="str">
        <f t="shared" si="701"/>
        <v/>
      </c>
      <c r="BE1220" s="69" t="str">
        <f t="shared" si="702"/>
        <v/>
      </c>
      <c r="BF1220" s="69" t="str">
        <f>IF(Z1220=Z1221,"",SUM(AW$9:AW1220)-SUM(BF$9:BF1219))</f>
        <v/>
      </c>
      <c r="BG1220" s="12">
        <f t="shared" si="704"/>
        <v>1212</v>
      </c>
    </row>
    <row r="1221" spans="1:59" ht="20.100000000000001" customHeight="1">
      <c r="A1221" s="13">
        <f t="shared" si="703"/>
        <v>1213</v>
      </c>
      <c r="B1221" s="153"/>
      <c r="C1221" s="33"/>
      <c r="D1221" s="33"/>
      <c r="E1221" s="154"/>
      <c r="F1221" s="155"/>
      <c r="G1221" s="156"/>
      <c r="H1221" s="19" t="str">
        <f t="shared" si="668"/>
        <v/>
      </c>
      <c r="I1221" s="157"/>
      <c r="J1221" s="19" t="str">
        <f t="shared" si="669"/>
        <v/>
      </c>
      <c r="K1221" s="33"/>
      <c r="L1221" s="34"/>
      <c r="M1221" s="34"/>
      <c r="N1221" s="19" t="str">
        <f t="shared" si="670"/>
        <v/>
      </c>
      <c r="O1221" s="157"/>
      <c r="P1221" s="19" t="str">
        <f t="shared" si="671"/>
        <v/>
      </c>
      <c r="Q1221" s="19" t="str">
        <f t="shared" si="672"/>
        <v/>
      </c>
      <c r="R1221" s="22"/>
      <c r="S1221" s="33"/>
      <c r="T1221" s="35" t="str">
        <f>IF(E1221="","",Instructions!$B$5)</f>
        <v/>
      </c>
      <c r="U1221" s="75" t="str">
        <f>IF(E1221="","",Instructions!$C$5)</f>
        <v/>
      </c>
      <c r="V1221" s="87" t="str">
        <f t="shared" si="673"/>
        <v/>
      </c>
      <c r="W1221" s="72" t="str">
        <f>IF(E1221="","",VLOOKUP(D1221,Supervisors!$B$9:$F$32,5,FALSE))</f>
        <v/>
      </c>
      <c r="X1221" s="72" t="str">
        <f>IF(E1221="","",VLOOKUP(D1221,Supervisors!$B$9:$G$32,6,FALSE))</f>
        <v/>
      </c>
      <c r="Y1221" s="20" t="str">
        <f t="shared" si="674"/>
        <v/>
      </c>
      <c r="Z1221" s="20" t="str">
        <f t="shared" si="675"/>
        <v/>
      </c>
      <c r="AA1221" s="20" t="str">
        <f t="shared" si="676"/>
        <v/>
      </c>
      <c r="AB1221" s="20" t="str">
        <f t="shared" si="677"/>
        <v/>
      </c>
      <c r="AC1221" s="20" t="str">
        <f t="shared" si="678"/>
        <v/>
      </c>
      <c r="AD1221" s="20" t="str">
        <f t="shared" si="679"/>
        <v/>
      </c>
      <c r="AE1221" s="20" t="str">
        <f>IF(E1221="","",SUM( INDEX( $H$9, 1) : H1221))</f>
        <v/>
      </c>
      <c r="AF1221" s="20" t="str">
        <f t="shared" si="680"/>
        <v/>
      </c>
      <c r="AG1221" s="20" t="str">
        <f>IF(E1221="","",SUM($AF$9:AF1221))</f>
        <v/>
      </c>
      <c r="AH1221" s="43" t="str">
        <f t="shared" si="681"/>
        <v/>
      </c>
      <c r="AI1221" s="20" t="str">
        <f t="shared" si="682"/>
        <v/>
      </c>
      <c r="AJ1221" s="20" t="str">
        <f t="shared" si="683"/>
        <v/>
      </c>
      <c r="AK1221" s="20" t="str">
        <f t="shared" si="684"/>
        <v/>
      </c>
      <c r="AL1221" s="20" t="str">
        <f>IF(E1221="","",SUM( INDEX($I$9, 1) : I1221))</f>
        <v/>
      </c>
      <c r="AM1221" s="20" t="str">
        <f t="shared" si="685"/>
        <v/>
      </c>
      <c r="AN1221" s="20" t="str">
        <f>IF(E1221="","",SUM( INDEX($AM$9, 1) : AM1221))</f>
        <v/>
      </c>
      <c r="AO1221" s="43" t="str">
        <f t="shared" si="686"/>
        <v/>
      </c>
      <c r="AP1221" s="43" t="str">
        <f t="shared" si="687"/>
        <v/>
      </c>
      <c r="AQ1221" s="35" t="str">
        <f t="shared" si="688"/>
        <v/>
      </c>
      <c r="AR1221" s="35" t="str">
        <f t="shared" si="689"/>
        <v/>
      </c>
      <c r="AS1221" s="35" t="str">
        <f t="shared" si="690"/>
        <v/>
      </c>
      <c r="AT1221" s="35" t="str">
        <f t="shared" si="691"/>
        <v/>
      </c>
      <c r="AU1221" s="35" t="str">
        <f t="shared" si="692"/>
        <v/>
      </c>
      <c r="AV1221" s="35" t="str">
        <f t="shared" si="693"/>
        <v/>
      </c>
      <c r="AW1221" s="58" t="str">
        <f t="shared" si="694"/>
        <v/>
      </c>
      <c r="AX1221" s="62" t="str">
        <f t="shared" si="695"/>
        <v/>
      </c>
      <c r="AY1221" s="62" t="str">
        <f t="shared" si="696"/>
        <v/>
      </c>
      <c r="AZ1221" s="62" t="str">
        <f t="shared" si="697"/>
        <v/>
      </c>
      <c r="BA1221" s="62" t="str">
        <f t="shared" si="698"/>
        <v/>
      </c>
      <c r="BB1221" s="62" t="str">
        <f t="shared" si="699"/>
        <v/>
      </c>
      <c r="BC1221" s="62" t="str">
        <f t="shared" si="700"/>
        <v/>
      </c>
      <c r="BD1221" s="69" t="str">
        <f t="shared" si="701"/>
        <v/>
      </c>
      <c r="BE1221" s="69" t="str">
        <f t="shared" si="702"/>
        <v/>
      </c>
      <c r="BF1221" s="69" t="str">
        <f>IF(Z1221=Z1222,"",SUM(AW$9:AW1221)-SUM(BF$9:BF1220))</f>
        <v/>
      </c>
      <c r="BG1221" s="12">
        <f t="shared" si="704"/>
        <v>1213</v>
      </c>
    </row>
    <row r="1222" spans="1:59" ht="20.100000000000001" customHeight="1">
      <c r="A1222" s="13">
        <f t="shared" si="703"/>
        <v>1214</v>
      </c>
      <c r="B1222" s="153"/>
      <c r="C1222" s="33"/>
      <c r="D1222" s="33"/>
      <c r="E1222" s="154"/>
      <c r="F1222" s="155"/>
      <c r="G1222" s="156"/>
      <c r="H1222" s="19" t="str">
        <f t="shared" si="668"/>
        <v/>
      </c>
      <c r="I1222" s="157"/>
      <c r="J1222" s="19" t="str">
        <f t="shared" si="669"/>
        <v/>
      </c>
      <c r="K1222" s="33"/>
      <c r="L1222" s="34"/>
      <c r="M1222" s="34"/>
      <c r="N1222" s="19" t="str">
        <f t="shared" si="670"/>
        <v/>
      </c>
      <c r="O1222" s="157"/>
      <c r="P1222" s="19" t="str">
        <f t="shared" si="671"/>
        <v/>
      </c>
      <c r="Q1222" s="19" t="str">
        <f t="shared" si="672"/>
        <v/>
      </c>
      <c r="R1222" s="22"/>
      <c r="S1222" s="33"/>
      <c r="T1222" s="35" t="str">
        <f>IF(E1222="","",Instructions!$B$5)</f>
        <v/>
      </c>
      <c r="U1222" s="75" t="str">
        <f>IF(E1222="","",Instructions!$C$5)</f>
        <v/>
      </c>
      <c r="V1222" s="87" t="str">
        <f t="shared" si="673"/>
        <v/>
      </c>
      <c r="W1222" s="72" t="str">
        <f>IF(E1222="","",VLOOKUP(D1222,Supervisors!$B$9:$F$32,5,FALSE))</f>
        <v/>
      </c>
      <c r="X1222" s="72" t="str">
        <f>IF(E1222="","",VLOOKUP(D1222,Supervisors!$B$9:$G$32,6,FALSE))</f>
        <v/>
      </c>
      <c r="Y1222" s="20" t="str">
        <f t="shared" si="674"/>
        <v/>
      </c>
      <c r="Z1222" s="20" t="str">
        <f t="shared" si="675"/>
        <v/>
      </c>
      <c r="AA1222" s="20" t="str">
        <f t="shared" si="676"/>
        <v/>
      </c>
      <c r="AB1222" s="20" t="str">
        <f t="shared" si="677"/>
        <v/>
      </c>
      <c r="AC1222" s="20" t="str">
        <f t="shared" si="678"/>
        <v/>
      </c>
      <c r="AD1222" s="20" t="str">
        <f t="shared" si="679"/>
        <v/>
      </c>
      <c r="AE1222" s="20" t="str">
        <f>IF(E1222="","",SUM( INDEX( $H$9, 1) : H1222))</f>
        <v/>
      </c>
      <c r="AF1222" s="20" t="str">
        <f t="shared" si="680"/>
        <v/>
      </c>
      <c r="AG1222" s="20" t="str">
        <f>IF(E1222="","",SUM($AF$9:AF1222))</f>
        <v/>
      </c>
      <c r="AH1222" s="43" t="str">
        <f t="shared" si="681"/>
        <v/>
      </c>
      <c r="AI1222" s="20" t="str">
        <f t="shared" si="682"/>
        <v/>
      </c>
      <c r="AJ1222" s="20" t="str">
        <f t="shared" si="683"/>
        <v/>
      </c>
      <c r="AK1222" s="20" t="str">
        <f t="shared" si="684"/>
        <v/>
      </c>
      <c r="AL1222" s="20" t="str">
        <f>IF(E1222="","",SUM( INDEX($I$9, 1) : I1222))</f>
        <v/>
      </c>
      <c r="AM1222" s="20" t="str">
        <f t="shared" si="685"/>
        <v/>
      </c>
      <c r="AN1222" s="20" t="str">
        <f>IF(E1222="","",SUM( INDEX($AM$9, 1) : AM1222))</f>
        <v/>
      </c>
      <c r="AO1222" s="43" t="str">
        <f t="shared" si="686"/>
        <v/>
      </c>
      <c r="AP1222" s="43" t="str">
        <f t="shared" si="687"/>
        <v/>
      </c>
      <c r="AQ1222" s="35" t="str">
        <f t="shared" si="688"/>
        <v/>
      </c>
      <c r="AR1222" s="35" t="str">
        <f t="shared" si="689"/>
        <v/>
      </c>
      <c r="AS1222" s="35" t="str">
        <f t="shared" si="690"/>
        <v/>
      </c>
      <c r="AT1222" s="35" t="str">
        <f t="shared" si="691"/>
        <v/>
      </c>
      <c r="AU1222" s="35" t="str">
        <f t="shared" si="692"/>
        <v/>
      </c>
      <c r="AV1222" s="35" t="str">
        <f t="shared" si="693"/>
        <v/>
      </c>
      <c r="AW1222" s="58" t="str">
        <f t="shared" si="694"/>
        <v/>
      </c>
      <c r="AX1222" s="62" t="str">
        <f t="shared" si="695"/>
        <v/>
      </c>
      <c r="AY1222" s="62" t="str">
        <f t="shared" si="696"/>
        <v/>
      </c>
      <c r="AZ1222" s="62" t="str">
        <f t="shared" si="697"/>
        <v/>
      </c>
      <c r="BA1222" s="62" t="str">
        <f t="shared" si="698"/>
        <v/>
      </c>
      <c r="BB1222" s="62" t="str">
        <f t="shared" si="699"/>
        <v/>
      </c>
      <c r="BC1222" s="62" t="str">
        <f t="shared" si="700"/>
        <v/>
      </c>
      <c r="BD1222" s="69" t="str">
        <f t="shared" si="701"/>
        <v/>
      </c>
      <c r="BE1222" s="69" t="str">
        <f t="shared" si="702"/>
        <v/>
      </c>
      <c r="BF1222" s="69" t="str">
        <f>IF(Z1222=Z1223,"",SUM(AW$9:AW1222)-SUM(BF$9:BF1221))</f>
        <v/>
      </c>
      <c r="BG1222" s="12">
        <f t="shared" si="704"/>
        <v>1214</v>
      </c>
    </row>
    <row r="1223" spans="1:59" ht="20.100000000000001" customHeight="1">
      <c r="A1223" s="13">
        <f t="shared" si="703"/>
        <v>1215</v>
      </c>
      <c r="B1223" s="153"/>
      <c r="C1223" s="33"/>
      <c r="D1223" s="33"/>
      <c r="E1223" s="154"/>
      <c r="F1223" s="155"/>
      <c r="G1223" s="156"/>
      <c r="H1223" s="19" t="str">
        <f t="shared" si="668"/>
        <v/>
      </c>
      <c r="I1223" s="157"/>
      <c r="J1223" s="19" t="str">
        <f t="shared" si="669"/>
        <v/>
      </c>
      <c r="K1223" s="33"/>
      <c r="L1223" s="34"/>
      <c r="M1223" s="34"/>
      <c r="N1223" s="19" t="str">
        <f t="shared" si="670"/>
        <v/>
      </c>
      <c r="O1223" s="157"/>
      <c r="P1223" s="19" t="str">
        <f t="shared" si="671"/>
        <v/>
      </c>
      <c r="Q1223" s="19" t="str">
        <f t="shared" si="672"/>
        <v/>
      </c>
      <c r="R1223" s="22"/>
      <c r="S1223" s="33"/>
      <c r="T1223" s="35" t="str">
        <f>IF(E1223="","",Instructions!$B$5)</f>
        <v/>
      </c>
      <c r="U1223" s="75" t="str">
        <f>IF(E1223="","",Instructions!$C$5)</f>
        <v/>
      </c>
      <c r="V1223" s="87" t="str">
        <f t="shared" si="673"/>
        <v/>
      </c>
      <c r="W1223" s="72" t="str">
        <f>IF(E1223="","",VLOOKUP(D1223,Supervisors!$B$9:$F$32,5,FALSE))</f>
        <v/>
      </c>
      <c r="X1223" s="72" t="str">
        <f>IF(E1223="","",VLOOKUP(D1223,Supervisors!$B$9:$G$32,6,FALSE))</f>
        <v/>
      </c>
      <c r="Y1223" s="20" t="str">
        <f t="shared" si="674"/>
        <v/>
      </c>
      <c r="Z1223" s="20" t="str">
        <f t="shared" si="675"/>
        <v/>
      </c>
      <c r="AA1223" s="20" t="str">
        <f t="shared" si="676"/>
        <v/>
      </c>
      <c r="AB1223" s="20" t="str">
        <f t="shared" si="677"/>
        <v/>
      </c>
      <c r="AC1223" s="20" t="str">
        <f t="shared" si="678"/>
        <v/>
      </c>
      <c r="AD1223" s="20" t="str">
        <f t="shared" si="679"/>
        <v/>
      </c>
      <c r="AE1223" s="20" t="str">
        <f>IF(E1223="","",SUM( INDEX( $H$9, 1) : H1223))</f>
        <v/>
      </c>
      <c r="AF1223" s="20" t="str">
        <f t="shared" si="680"/>
        <v/>
      </c>
      <c r="AG1223" s="20" t="str">
        <f>IF(E1223="","",SUM($AF$9:AF1223))</f>
        <v/>
      </c>
      <c r="AH1223" s="43" t="str">
        <f t="shared" si="681"/>
        <v/>
      </c>
      <c r="AI1223" s="20" t="str">
        <f t="shared" si="682"/>
        <v/>
      </c>
      <c r="AJ1223" s="20" t="str">
        <f t="shared" si="683"/>
        <v/>
      </c>
      <c r="AK1223" s="20" t="str">
        <f t="shared" si="684"/>
        <v/>
      </c>
      <c r="AL1223" s="20" t="str">
        <f>IF(E1223="","",SUM( INDEX($I$9, 1) : I1223))</f>
        <v/>
      </c>
      <c r="AM1223" s="20" t="str">
        <f t="shared" si="685"/>
        <v/>
      </c>
      <c r="AN1223" s="20" t="str">
        <f>IF(E1223="","",SUM( INDEX($AM$9, 1) : AM1223))</f>
        <v/>
      </c>
      <c r="AO1223" s="43" t="str">
        <f t="shared" si="686"/>
        <v/>
      </c>
      <c r="AP1223" s="43" t="str">
        <f t="shared" si="687"/>
        <v/>
      </c>
      <c r="AQ1223" s="35" t="str">
        <f t="shared" si="688"/>
        <v/>
      </c>
      <c r="AR1223" s="35" t="str">
        <f t="shared" si="689"/>
        <v/>
      </c>
      <c r="AS1223" s="35" t="str">
        <f t="shared" si="690"/>
        <v/>
      </c>
      <c r="AT1223" s="35" t="str">
        <f t="shared" si="691"/>
        <v/>
      </c>
      <c r="AU1223" s="35" t="str">
        <f t="shared" si="692"/>
        <v/>
      </c>
      <c r="AV1223" s="35" t="str">
        <f t="shared" si="693"/>
        <v/>
      </c>
      <c r="AW1223" s="58" t="str">
        <f t="shared" si="694"/>
        <v/>
      </c>
      <c r="AX1223" s="62" t="str">
        <f t="shared" si="695"/>
        <v/>
      </c>
      <c r="AY1223" s="62" t="str">
        <f t="shared" si="696"/>
        <v/>
      </c>
      <c r="AZ1223" s="62" t="str">
        <f t="shared" si="697"/>
        <v/>
      </c>
      <c r="BA1223" s="62" t="str">
        <f t="shared" si="698"/>
        <v/>
      </c>
      <c r="BB1223" s="62" t="str">
        <f t="shared" si="699"/>
        <v/>
      </c>
      <c r="BC1223" s="62" t="str">
        <f t="shared" si="700"/>
        <v/>
      </c>
      <c r="BD1223" s="69" t="str">
        <f t="shared" si="701"/>
        <v/>
      </c>
      <c r="BE1223" s="69" t="str">
        <f t="shared" si="702"/>
        <v/>
      </c>
      <c r="BF1223" s="69" t="str">
        <f>IF(Z1223=Z1224,"",SUM(AW$9:AW1223)-SUM(BF$9:BF1222))</f>
        <v/>
      </c>
      <c r="BG1223" s="12">
        <f t="shared" si="704"/>
        <v>1215</v>
      </c>
    </row>
    <row r="1224" spans="1:59" ht="20.100000000000001" customHeight="1">
      <c r="A1224" s="13">
        <f t="shared" si="703"/>
        <v>1216</v>
      </c>
      <c r="B1224" s="153"/>
      <c r="C1224" s="33"/>
      <c r="D1224" s="33"/>
      <c r="E1224" s="154"/>
      <c r="F1224" s="155"/>
      <c r="G1224" s="156"/>
      <c r="H1224" s="19" t="str">
        <f t="shared" si="668"/>
        <v/>
      </c>
      <c r="I1224" s="157"/>
      <c r="J1224" s="19" t="str">
        <f t="shared" si="669"/>
        <v/>
      </c>
      <c r="K1224" s="33"/>
      <c r="L1224" s="34"/>
      <c r="M1224" s="34"/>
      <c r="N1224" s="19" t="str">
        <f t="shared" si="670"/>
        <v/>
      </c>
      <c r="O1224" s="157"/>
      <c r="P1224" s="19" t="str">
        <f t="shared" si="671"/>
        <v/>
      </c>
      <c r="Q1224" s="19" t="str">
        <f t="shared" si="672"/>
        <v/>
      </c>
      <c r="R1224" s="22"/>
      <c r="S1224" s="33"/>
      <c r="T1224" s="35" t="str">
        <f>IF(E1224="","",Instructions!$B$5)</f>
        <v/>
      </c>
      <c r="U1224" s="75" t="str">
        <f>IF(E1224="","",Instructions!$C$5)</f>
        <v/>
      </c>
      <c r="V1224" s="87" t="str">
        <f t="shared" si="673"/>
        <v/>
      </c>
      <c r="W1224" s="72" t="str">
        <f>IF(E1224="","",VLOOKUP(D1224,Supervisors!$B$9:$F$32,5,FALSE))</f>
        <v/>
      </c>
      <c r="X1224" s="72" t="str">
        <f>IF(E1224="","",VLOOKUP(D1224,Supervisors!$B$9:$G$32,6,FALSE))</f>
        <v/>
      </c>
      <c r="Y1224" s="20" t="str">
        <f t="shared" si="674"/>
        <v/>
      </c>
      <c r="Z1224" s="20" t="str">
        <f t="shared" si="675"/>
        <v/>
      </c>
      <c r="AA1224" s="20" t="str">
        <f t="shared" si="676"/>
        <v/>
      </c>
      <c r="AB1224" s="20" t="str">
        <f t="shared" si="677"/>
        <v/>
      </c>
      <c r="AC1224" s="20" t="str">
        <f t="shared" si="678"/>
        <v/>
      </c>
      <c r="AD1224" s="20" t="str">
        <f t="shared" si="679"/>
        <v/>
      </c>
      <c r="AE1224" s="20" t="str">
        <f>IF(E1224="","",SUM( INDEX( $H$9, 1) : H1224))</f>
        <v/>
      </c>
      <c r="AF1224" s="20" t="str">
        <f t="shared" si="680"/>
        <v/>
      </c>
      <c r="AG1224" s="20" t="str">
        <f>IF(E1224="","",SUM($AF$9:AF1224))</f>
        <v/>
      </c>
      <c r="AH1224" s="43" t="str">
        <f t="shared" si="681"/>
        <v/>
      </c>
      <c r="AI1224" s="20" t="str">
        <f t="shared" si="682"/>
        <v/>
      </c>
      <c r="AJ1224" s="20" t="str">
        <f t="shared" si="683"/>
        <v/>
      </c>
      <c r="AK1224" s="20" t="str">
        <f t="shared" si="684"/>
        <v/>
      </c>
      <c r="AL1224" s="20" t="str">
        <f>IF(E1224="","",SUM( INDEX($I$9, 1) : I1224))</f>
        <v/>
      </c>
      <c r="AM1224" s="20" t="str">
        <f t="shared" si="685"/>
        <v/>
      </c>
      <c r="AN1224" s="20" t="str">
        <f>IF(E1224="","",SUM( INDEX($AM$9, 1) : AM1224))</f>
        <v/>
      </c>
      <c r="AO1224" s="43" t="str">
        <f t="shared" si="686"/>
        <v/>
      </c>
      <c r="AP1224" s="43" t="str">
        <f t="shared" si="687"/>
        <v/>
      </c>
      <c r="AQ1224" s="35" t="str">
        <f t="shared" si="688"/>
        <v/>
      </c>
      <c r="AR1224" s="35" t="str">
        <f t="shared" si="689"/>
        <v/>
      </c>
      <c r="AS1224" s="35" t="str">
        <f t="shared" si="690"/>
        <v/>
      </c>
      <c r="AT1224" s="35" t="str">
        <f t="shared" si="691"/>
        <v/>
      </c>
      <c r="AU1224" s="35" t="str">
        <f t="shared" si="692"/>
        <v/>
      </c>
      <c r="AV1224" s="35" t="str">
        <f t="shared" si="693"/>
        <v/>
      </c>
      <c r="AW1224" s="58" t="str">
        <f t="shared" si="694"/>
        <v/>
      </c>
      <c r="AX1224" s="62" t="str">
        <f t="shared" si="695"/>
        <v/>
      </c>
      <c r="AY1224" s="62" t="str">
        <f t="shared" si="696"/>
        <v/>
      </c>
      <c r="AZ1224" s="62" t="str">
        <f t="shared" si="697"/>
        <v/>
      </c>
      <c r="BA1224" s="62" t="str">
        <f t="shared" si="698"/>
        <v/>
      </c>
      <c r="BB1224" s="62" t="str">
        <f t="shared" si="699"/>
        <v/>
      </c>
      <c r="BC1224" s="62" t="str">
        <f t="shared" si="700"/>
        <v/>
      </c>
      <c r="BD1224" s="69" t="str">
        <f t="shared" si="701"/>
        <v/>
      </c>
      <c r="BE1224" s="69" t="str">
        <f t="shared" si="702"/>
        <v/>
      </c>
      <c r="BF1224" s="69" t="str">
        <f>IF(Z1224=Z1225,"",SUM(AW$9:AW1224)-SUM(BF$9:BF1223))</f>
        <v/>
      </c>
      <c r="BG1224" s="12">
        <f t="shared" si="704"/>
        <v>1216</v>
      </c>
    </row>
    <row r="1225" spans="1:59" ht="20.100000000000001" customHeight="1">
      <c r="A1225" s="13">
        <f t="shared" si="703"/>
        <v>1217</v>
      </c>
      <c r="B1225" s="153"/>
      <c r="C1225" s="33"/>
      <c r="D1225" s="33"/>
      <c r="E1225" s="154"/>
      <c r="F1225" s="155"/>
      <c r="G1225" s="156"/>
      <c r="H1225" s="19" t="str">
        <f t="shared" ref="H1225:H1288" si="705">IF(E1225="","",(ROUND((G1225-F1225),2) * 24))</f>
        <v/>
      </c>
      <c r="I1225" s="157"/>
      <c r="J1225" s="19" t="str">
        <f t="shared" ref="J1225:J1288" si="706">IF(H1225="","",H1225-I1225)</f>
        <v/>
      </c>
      <c r="K1225" s="33"/>
      <c r="L1225" s="34"/>
      <c r="M1225" s="34"/>
      <c r="N1225" s="19" t="str">
        <f t="shared" ref="N1225:N1288" si="707">IF(E1225="","",(ROUND((M1225-L1225),2) * 24))</f>
        <v/>
      </c>
      <c r="O1225" s="157"/>
      <c r="P1225" s="19" t="str">
        <f t="shared" ref="P1225:P1288" si="708">IF(N1225=0,"",IF(ISERROR(N1225-O1225),"",N1225-O1225))</f>
        <v/>
      </c>
      <c r="Q1225" s="19" t="str">
        <f t="shared" ref="Q1225:Q1288" si="709">IF(H1225="","",H1225-N1225)</f>
        <v/>
      </c>
      <c r="R1225" s="22"/>
      <c r="S1225" s="33"/>
      <c r="T1225" s="35" t="str">
        <f>IF(E1225="","",Instructions!$B$5)</f>
        <v/>
      </c>
      <c r="U1225" s="75" t="str">
        <f>IF(E1225="","",Instructions!$C$5)</f>
        <v/>
      </c>
      <c r="V1225" s="87" t="str">
        <f t="shared" ref="V1225:V1288" si="710">IF(E1225="","",IF(U1225="BCBA",1,IF(U1225="BCaBA",2,"")))</f>
        <v/>
      </c>
      <c r="W1225" s="72" t="str">
        <f>IF(E1225="","",VLOOKUP(D1225,Supervisors!$B$9:$F$32,5,FALSE))</f>
        <v/>
      </c>
      <c r="X1225" s="72" t="str">
        <f>IF(E1225="","",VLOOKUP(D1225,Supervisors!$B$9:$G$32,6,FALSE))</f>
        <v/>
      </c>
      <c r="Y1225" s="20" t="str">
        <f t="shared" ref="Y1225:Y1288" si="711">IF(E1225="","",TEXT(E1225,"yyyy"))</f>
        <v/>
      </c>
      <c r="Z1225" s="20" t="str">
        <f t="shared" ref="Z1225:Z1288" si="712">IF(E1225="","",TEXT(E1225,"mmmm"))</f>
        <v/>
      </c>
      <c r="AA1225" s="20" t="str">
        <f t="shared" ref="AA1225:AA1288" si="713">IF(E1225="","",TEXT(E1225,"dd"))</f>
        <v/>
      </c>
      <c r="AB1225" s="20" t="str">
        <f t="shared" ref="AB1225:AB1288" si="714">IF(E1225="","",TEXT(E1225, "yyyy-mm"))</f>
        <v/>
      </c>
      <c r="AC1225" s="20" t="str">
        <f t="shared" ref="AC1225:AC1288" si="715">IF(E1225="","",IF(B1225="Supervised Independent Fieldwork", "-1", IF(B1225="Practicum", "-2", IF(B1225="Intensive Practicum","-3",""))))</f>
        <v/>
      </c>
      <c r="AD1225" s="20" t="str">
        <f t="shared" ref="AD1225:AD1288" si="716">AB1225&amp;AC1225</f>
        <v/>
      </c>
      <c r="AE1225" s="20" t="str">
        <f>IF(E1225="","",SUM( INDEX( $H$9, 1) : H1225))</f>
        <v/>
      </c>
      <c r="AF1225" s="20" t="str">
        <f t="shared" ref="AF1225:AF1288" si="717">IF(E1225="","",IF(B1225="Supervised Independent Fieldwork",H1225, IF(B1225="Practicum",H1225*1.5,IF(B1225="Intensive Practicum",H1225*2,""))))</f>
        <v/>
      </c>
      <c r="AG1225" s="20" t="str">
        <f>IF(E1225="","",SUM($AF$9:AF1225))</f>
        <v/>
      </c>
      <c r="AH1225" s="43" t="str">
        <f t="shared" ref="AH1225:AH1288" si="718">IF(E1225="","",IF(U1225="BCBA",AG1225/1500,IF(U1225="BCaBA",AG1225/1000,"")))</f>
        <v/>
      </c>
      <c r="AI1225" s="20" t="str">
        <f t="shared" ref="AI1225:AI1288" si="719">IF(E1225="","",IF(B1225="Supervised Independent Fieldwork",H1225,""))</f>
        <v/>
      </c>
      <c r="AJ1225" s="20" t="str">
        <f t="shared" ref="AJ1225:AJ1288" si="720">IF(E1225="","",IF(B1225="Practicum",H1225,""))</f>
        <v/>
      </c>
      <c r="AK1225" s="20" t="str">
        <f t="shared" ref="AK1225:AK1288" si="721">IF(E1225="","",IF(B1225="Intensive Practicum",H1225,""))</f>
        <v/>
      </c>
      <c r="AL1225" s="20" t="str">
        <f>IF(E1225="","",SUM( INDEX($I$9, 1) : I1225))</f>
        <v/>
      </c>
      <c r="AM1225" s="20" t="str">
        <f t="shared" ref="AM1225:AM1288" si="722">IF(E1225="","",IF(B1225="Supervised Independent Fieldwork",I1225, IF(B1225="Practicum",I1225*1.5,IF(B1225="Intensive Practicum",I1225*2,""))))</f>
        <v/>
      </c>
      <c r="AN1225" s="20" t="str">
        <f>IF(E1225="","",SUM( INDEX($AM$9, 1) : AM1225))</f>
        <v/>
      </c>
      <c r="AO1225" s="43" t="str">
        <f t="shared" ref="AO1225:AO1288" si="723">IF(E1225="","",IF(U1225="BCaBA",MIN(100%,AN1225/1000), IF(U1225="BCBA",MIN(100%,AN1225/1500),0)))</f>
        <v/>
      </c>
      <c r="AP1225" s="43" t="str">
        <f t="shared" ref="AP1225:AP1288" si="724">IF(Z1225=Z1226,"",AO1225)</f>
        <v/>
      </c>
      <c r="AQ1225" s="35" t="str">
        <f t="shared" ref="AQ1225:AQ1288" si="725">IF(E1225="","",IF(OR(K1225="No Supervision Session",K1225=""),1,""))</f>
        <v/>
      </c>
      <c r="AR1225" s="35" t="str">
        <f t="shared" ref="AR1225:AR1288" si="726">IF(E1225="","",IF(K1225="Face-to-Face",1,""))</f>
        <v/>
      </c>
      <c r="AS1225" s="35" t="str">
        <f t="shared" ref="AS1225:AS1288" si="727">IF(E1225="","",IF(K1225="Video Conferencing",1,""))</f>
        <v/>
      </c>
      <c r="AT1225" s="35" t="str">
        <f t="shared" ref="AT1225:AT1288" si="728">IF(E1225="","",IF(K1225="Telephone",1,""))</f>
        <v/>
      </c>
      <c r="AU1225" s="35" t="str">
        <f t="shared" ref="AU1225:AU1288" si="729">IF(E1225="","",IF(N1225&gt;0,COUNT(N1225),""))</f>
        <v/>
      </c>
      <c r="AV1225" s="35" t="str">
        <f t="shared" ref="AV1225:AV1288" si="730">IF(E1225="","",IF(E1225="","",IF(R1225="Yes",1,"")))</f>
        <v/>
      </c>
      <c r="AW1225" s="58" t="str">
        <f t="shared" ref="AW1225:AW1288" si="731">IF(E1225="","",IF(E1225&lt;X1225,1,IF(E1225&lt;W1225,1,"")))</f>
        <v/>
      </c>
      <c r="AX1225" s="62" t="str">
        <f t="shared" ref="AX1225:AX1288" si="732">IF(E1225="","",IF(AW1225="",H1225,0))</f>
        <v/>
      </c>
      <c r="AY1225" s="62" t="str">
        <f t="shared" ref="AY1225:AY1288" si="733">IF(E1225="","",IF(AW1225="", I1225,0))</f>
        <v/>
      </c>
      <c r="AZ1225" s="62" t="str">
        <f t="shared" ref="AZ1225:AZ1288" si="734">IF(E1225="","",IF(AW1225&lt;&gt;"",0,IF(B1225="Supervised Independent Fieldwork",AX1225,IF(B1225="Practicum",AX1225*1.5,IF(B1225="Intensive Practicum",AX1225*2,0)))))</f>
        <v/>
      </c>
      <c r="BA1225" s="62" t="str">
        <f t="shared" ref="BA1225:BA1288" si="735">IF(E1225="","",IF(AW1225="", N1225,0))</f>
        <v/>
      </c>
      <c r="BB1225" s="62" t="str">
        <f t="shared" ref="BB1225:BB1288" si="736">IF(E1225="","",IF(AW1225="",P1225,0))</f>
        <v/>
      </c>
      <c r="BC1225" s="62" t="str">
        <f t="shared" ref="BC1225:BC1288" si="737">IF(E1225="","",IF(AW1225="",Q1225,0))</f>
        <v/>
      </c>
      <c r="BD1225" s="69" t="str">
        <f t="shared" ref="BD1225:BD1288" si="738">IF(AW1225="", AU1225,"")</f>
        <v/>
      </c>
      <c r="BE1225" s="69" t="str">
        <f t="shared" ref="BE1225:BE1288" si="739">IF(AW1225="", AV1225,"")</f>
        <v/>
      </c>
      <c r="BF1225" s="69" t="str">
        <f>IF(Z1225=Z1226,"",SUM(AW$9:AW1225)-SUM(BF$9:BF1224))</f>
        <v/>
      </c>
      <c r="BG1225" s="12">
        <f t="shared" si="704"/>
        <v>1217</v>
      </c>
    </row>
    <row r="1226" spans="1:59" ht="20.100000000000001" customHeight="1">
      <c r="A1226" s="13">
        <f t="shared" si="703"/>
        <v>1218</v>
      </c>
      <c r="B1226" s="153"/>
      <c r="C1226" s="33"/>
      <c r="D1226" s="33"/>
      <c r="E1226" s="154"/>
      <c r="F1226" s="155"/>
      <c r="G1226" s="156"/>
      <c r="H1226" s="19" t="str">
        <f t="shared" si="705"/>
        <v/>
      </c>
      <c r="I1226" s="157"/>
      <c r="J1226" s="19" t="str">
        <f t="shared" si="706"/>
        <v/>
      </c>
      <c r="K1226" s="33"/>
      <c r="L1226" s="34"/>
      <c r="M1226" s="34"/>
      <c r="N1226" s="19" t="str">
        <f t="shared" si="707"/>
        <v/>
      </c>
      <c r="O1226" s="157"/>
      <c r="P1226" s="19" t="str">
        <f t="shared" si="708"/>
        <v/>
      </c>
      <c r="Q1226" s="19" t="str">
        <f t="shared" si="709"/>
        <v/>
      </c>
      <c r="R1226" s="22"/>
      <c r="S1226" s="33"/>
      <c r="T1226" s="35" t="str">
        <f>IF(E1226="","",Instructions!$B$5)</f>
        <v/>
      </c>
      <c r="U1226" s="75" t="str">
        <f>IF(E1226="","",Instructions!$C$5)</f>
        <v/>
      </c>
      <c r="V1226" s="87" t="str">
        <f t="shared" si="710"/>
        <v/>
      </c>
      <c r="W1226" s="72" t="str">
        <f>IF(E1226="","",VLOOKUP(D1226,Supervisors!$B$9:$F$32,5,FALSE))</f>
        <v/>
      </c>
      <c r="X1226" s="72" t="str">
        <f>IF(E1226="","",VLOOKUP(D1226,Supervisors!$B$9:$G$32,6,FALSE))</f>
        <v/>
      </c>
      <c r="Y1226" s="20" t="str">
        <f t="shared" si="711"/>
        <v/>
      </c>
      <c r="Z1226" s="20" t="str">
        <f t="shared" si="712"/>
        <v/>
      </c>
      <c r="AA1226" s="20" t="str">
        <f t="shared" si="713"/>
        <v/>
      </c>
      <c r="AB1226" s="20" t="str">
        <f t="shared" si="714"/>
        <v/>
      </c>
      <c r="AC1226" s="20" t="str">
        <f t="shared" si="715"/>
        <v/>
      </c>
      <c r="AD1226" s="20" t="str">
        <f t="shared" si="716"/>
        <v/>
      </c>
      <c r="AE1226" s="20" t="str">
        <f>IF(E1226="","",SUM( INDEX( $H$9, 1) : H1226))</f>
        <v/>
      </c>
      <c r="AF1226" s="20" t="str">
        <f t="shared" si="717"/>
        <v/>
      </c>
      <c r="AG1226" s="20" t="str">
        <f>IF(E1226="","",SUM($AF$9:AF1226))</f>
        <v/>
      </c>
      <c r="AH1226" s="43" t="str">
        <f t="shared" si="718"/>
        <v/>
      </c>
      <c r="AI1226" s="20" t="str">
        <f t="shared" si="719"/>
        <v/>
      </c>
      <c r="AJ1226" s="20" t="str">
        <f t="shared" si="720"/>
        <v/>
      </c>
      <c r="AK1226" s="20" t="str">
        <f t="shared" si="721"/>
        <v/>
      </c>
      <c r="AL1226" s="20" t="str">
        <f>IF(E1226="","",SUM( INDEX($I$9, 1) : I1226))</f>
        <v/>
      </c>
      <c r="AM1226" s="20" t="str">
        <f t="shared" si="722"/>
        <v/>
      </c>
      <c r="AN1226" s="20" t="str">
        <f>IF(E1226="","",SUM( INDEX($AM$9, 1) : AM1226))</f>
        <v/>
      </c>
      <c r="AO1226" s="43" t="str">
        <f t="shared" si="723"/>
        <v/>
      </c>
      <c r="AP1226" s="43" t="str">
        <f t="shared" si="724"/>
        <v/>
      </c>
      <c r="AQ1226" s="35" t="str">
        <f t="shared" si="725"/>
        <v/>
      </c>
      <c r="AR1226" s="35" t="str">
        <f t="shared" si="726"/>
        <v/>
      </c>
      <c r="AS1226" s="35" t="str">
        <f t="shared" si="727"/>
        <v/>
      </c>
      <c r="AT1226" s="35" t="str">
        <f t="shared" si="728"/>
        <v/>
      </c>
      <c r="AU1226" s="35" t="str">
        <f t="shared" si="729"/>
        <v/>
      </c>
      <c r="AV1226" s="35" t="str">
        <f t="shared" si="730"/>
        <v/>
      </c>
      <c r="AW1226" s="58" t="str">
        <f t="shared" si="731"/>
        <v/>
      </c>
      <c r="AX1226" s="62" t="str">
        <f t="shared" si="732"/>
        <v/>
      </c>
      <c r="AY1226" s="62" t="str">
        <f t="shared" si="733"/>
        <v/>
      </c>
      <c r="AZ1226" s="62" t="str">
        <f t="shared" si="734"/>
        <v/>
      </c>
      <c r="BA1226" s="62" t="str">
        <f t="shared" si="735"/>
        <v/>
      </c>
      <c r="BB1226" s="62" t="str">
        <f t="shared" si="736"/>
        <v/>
      </c>
      <c r="BC1226" s="62" t="str">
        <f t="shared" si="737"/>
        <v/>
      </c>
      <c r="BD1226" s="69" t="str">
        <f t="shared" si="738"/>
        <v/>
      </c>
      <c r="BE1226" s="69" t="str">
        <f t="shared" si="739"/>
        <v/>
      </c>
      <c r="BF1226" s="69" t="str">
        <f>IF(Z1226=Z1227,"",SUM(AW$9:AW1226)-SUM(BF$9:BF1225))</f>
        <v/>
      </c>
      <c r="BG1226" s="12">
        <f t="shared" si="704"/>
        <v>1218</v>
      </c>
    </row>
    <row r="1227" spans="1:59" ht="20.100000000000001" customHeight="1">
      <c r="A1227" s="13">
        <f t="shared" si="703"/>
        <v>1219</v>
      </c>
      <c r="B1227" s="153"/>
      <c r="C1227" s="33"/>
      <c r="D1227" s="33"/>
      <c r="E1227" s="154"/>
      <c r="F1227" s="155"/>
      <c r="G1227" s="156"/>
      <c r="H1227" s="19" t="str">
        <f t="shared" si="705"/>
        <v/>
      </c>
      <c r="I1227" s="157"/>
      <c r="J1227" s="19" t="str">
        <f t="shared" si="706"/>
        <v/>
      </c>
      <c r="K1227" s="33"/>
      <c r="L1227" s="34"/>
      <c r="M1227" s="34"/>
      <c r="N1227" s="19" t="str">
        <f t="shared" si="707"/>
        <v/>
      </c>
      <c r="O1227" s="157"/>
      <c r="P1227" s="19" t="str">
        <f t="shared" si="708"/>
        <v/>
      </c>
      <c r="Q1227" s="19" t="str">
        <f t="shared" si="709"/>
        <v/>
      </c>
      <c r="R1227" s="22"/>
      <c r="S1227" s="33"/>
      <c r="T1227" s="35" t="str">
        <f>IF(E1227="","",Instructions!$B$5)</f>
        <v/>
      </c>
      <c r="U1227" s="75" t="str">
        <f>IF(E1227="","",Instructions!$C$5)</f>
        <v/>
      </c>
      <c r="V1227" s="87" t="str">
        <f t="shared" si="710"/>
        <v/>
      </c>
      <c r="W1227" s="72" t="str">
        <f>IF(E1227="","",VLOOKUP(D1227,Supervisors!$B$9:$F$32,5,FALSE))</f>
        <v/>
      </c>
      <c r="X1227" s="72" t="str">
        <f>IF(E1227="","",VLOOKUP(D1227,Supervisors!$B$9:$G$32,6,FALSE))</f>
        <v/>
      </c>
      <c r="Y1227" s="20" t="str">
        <f t="shared" si="711"/>
        <v/>
      </c>
      <c r="Z1227" s="20" t="str">
        <f t="shared" si="712"/>
        <v/>
      </c>
      <c r="AA1227" s="20" t="str">
        <f t="shared" si="713"/>
        <v/>
      </c>
      <c r="AB1227" s="20" t="str">
        <f t="shared" si="714"/>
        <v/>
      </c>
      <c r="AC1227" s="20" t="str">
        <f t="shared" si="715"/>
        <v/>
      </c>
      <c r="AD1227" s="20" t="str">
        <f t="shared" si="716"/>
        <v/>
      </c>
      <c r="AE1227" s="20" t="str">
        <f>IF(E1227="","",SUM( INDEX( $H$9, 1) : H1227))</f>
        <v/>
      </c>
      <c r="AF1227" s="20" t="str">
        <f t="shared" si="717"/>
        <v/>
      </c>
      <c r="AG1227" s="20" t="str">
        <f>IF(E1227="","",SUM($AF$9:AF1227))</f>
        <v/>
      </c>
      <c r="AH1227" s="43" t="str">
        <f t="shared" si="718"/>
        <v/>
      </c>
      <c r="AI1227" s="20" t="str">
        <f t="shared" si="719"/>
        <v/>
      </c>
      <c r="AJ1227" s="20" t="str">
        <f t="shared" si="720"/>
        <v/>
      </c>
      <c r="AK1227" s="20" t="str">
        <f t="shared" si="721"/>
        <v/>
      </c>
      <c r="AL1227" s="20" t="str">
        <f>IF(E1227="","",SUM( INDEX($I$9, 1) : I1227))</f>
        <v/>
      </c>
      <c r="AM1227" s="20" t="str">
        <f t="shared" si="722"/>
        <v/>
      </c>
      <c r="AN1227" s="20" t="str">
        <f>IF(E1227="","",SUM( INDEX($AM$9, 1) : AM1227))</f>
        <v/>
      </c>
      <c r="AO1227" s="43" t="str">
        <f t="shared" si="723"/>
        <v/>
      </c>
      <c r="AP1227" s="43" t="str">
        <f t="shared" si="724"/>
        <v/>
      </c>
      <c r="AQ1227" s="35" t="str">
        <f t="shared" si="725"/>
        <v/>
      </c>
      <c r="AR1227" s="35" t="str">
        <f t="shared" si="726"/>
        <v/>
      </c>
      <c r="AS1227" s="35" t="str">
        <f t="shared" si="727"/>
        <v/>
      </c>
      <c r="AT1227" s="35" t="str">
        <f t="shared" si="728"/>
        <v/>
      </c>
      <c r="AU1227" s="35" t="str">
        <f t="shared" si="729"/>
        <v/>
      </c>
      <c r="AV1227" s="35" t="str">
        <f t="shared" si="730"/>
        <v/>
      </c>
      <c r="AW1227" s="58" t="str">
        <f t="shared" si="731"/>
        <v/>
      </c>
      <c r="AX1227" s="62" t="str">
        <f t="shared" si="732"/>
        <v/>
      </c>
      <c r="AY1227" s="62" t="str">
        <f t="shared" si="733"/>
        <v/>
      </c>
      <c r="AZ1227" s="62" t="str">
        <f t="shared" si="734"/>
        <v/>
      </c>
      <c r="BA1227" s="62" t="str">
        <f t="shared" si="735"/>
        <v/>
      </c>
      <c r="BB1227" s="62" t="str">
        <f t="shared" si="736"/>
        <v/>
      </c>
      <c r="BC1227" s="62" t="str">
        <f t="shared" si="737"/>
        <v/>
      </c>
      <c r="BD1227" s="69" t="str">
        <f t="shared" si="738"/>
        <v/>
      </c>
      <c r="BE1227" s="69" t="str">
        <f t="shared" si="739"/>
        <v/>
      </c>
      <c r="BF1227" s="69" t="str">
        <f>IF(Z1227=Z1228,"",SUM(AW$9:AW1227)-SUM(BF$9:BF1226))</f>
        <v/>
      </c>
      <c r="BG1227" s="12">
        <f t="shared" si="704"/>
        <v>1219</v>
      </c>
    </row>
    <row r="1228" spans="1:59" ht="20.100000000000001" customHeight="1">
      <c r="A1228" s="13">
        <f t="shared" si="703"/>
        <v>1220</v>
      </c>
      <c r="B1228" s="153"/>
      <c r="C1228" s="33"/>
      <c r="D1228" s="33"/>
      <c r="E1228" s="154"/>
      <c r="F1228" s="155"/>
      <c r="G1228" s="156"/>
      <c r="H1228" s="19" t="str">
        <f t="shared" si="705"/>
        <v/>
      </c>
      <c r="I1228" s="157"/>
      <c r="J1228" s="19" t="str">
        <f t="shared" si="706"/>
        <v/>
      </c>
      <c r="K1228" s="33"/>
      <c r="L1228" s="34"/>
      <c r="M1228" s="34"/>
      <c r="N1228" s="19" t="str">
        <f t="shared" si="707"/>
        <v/>
      </c>
      <c r="O1228" s="157"/>
      <c r="P1228" s="19" t="str">
        <f t="shared" si="708"/>
        <v/>
      </c>
      <c r="Q1228" s="19" t="str">
        <f t="shared" si="709"/>
        <v/>
      </c>
      <c r="R1228" s="22"/>
      <c r="S1228" s="33"/>
      <c r="T1228" s="35" t="str">
        <f>IF(E1228="","",Instructions!$B$5)</f>
        <v/>
      </c>
      <c r="U1228" s="75" t="str">
        <f>IF(E1228="","",Instructions!$C$5)</f>
        <v/>
      </c>
      <c r="V1228" s="87" t="str">
        <f t="shared" si="710"/>
        <v/>
      </c>
      <c r="W1228" s="72" t="str">
        <f>IF(E1228="","",VLOOKUP(D1228,Supervisors!$B$9:$F$32,5,FALSE))</f>
        <v/>
      </c>
      <c r="X1228" s="72" t="str">
        <f>IF(E1228="","",VLOOKUP(D1228,Supervisors!$B$9:$G$32,6,FALSE))</f>
        <v/>
      </c>
      <c r="Y1228" s="20" t="str">
        <f t="shared" si="711"/>
        <v/>
      </c>
      <c r="Z1228" s="20" t="str">
        <f t="shared" si="712"/>
        <v/>
      </c>
      <c r="AA1228" s="20" t="str">
        <f t="shared" si="713"/>
        <v/>
      </c>
      <c r="AB1228" s="20" t="str">
        <f t="shared" si="714"/>
        <v/>
      </c>
      <c r="AC1228" s="20" t="str">
        <f t="shared" si="715"/>
        <v/>
      </c>
      <c r="AD1228" s="20" t="str">
        <f t="shared" si="716"/>
        <v/>
      </c>
      <c r="AE1228" s="20" t="str">
        <f>IF(E1228="","",SUM( INDEX( $H$9, 1) : H1228))</f>
        <v/>
      </c>
      <c r="AF1228" s="20" t="str">
        <f t="shared" si="717"/>
        <v/>
      </c>
      <c r="AG1228" s="20" t="str">
        <f>IF(E1228="","",SUM($AF$9:AF1228))</f>
        <v/>
      </c>
      <c r="AH1228" s="43" t="str">
        <f t="shared" si="718"/>
        <v/>
      </c>
      <c r="AI1228" s="20" t="str">
        <f t="shared" si="719"/>
        <v/>
      </c>
      <c r="AJ1228" s="20" t="str">
        <f t="shared" si="720"/>
        <v/>
      </c>
      <c r="AK1228" s="20" t="str">
        <f t="shared" si="721"/>
        <v/>
      </c>
      <c r="AL1228" s="20" t="str">
        <f>IF(E1228="","",SUM( INDEX($I$9, 1) : I1228))</f>
        <v/>
      </c>
      <c r="AM1228" s="20" t="str">
        <f t="shared" si="722"/>
        <v/>
      </c>
      <c r="AN1228" s="20" t="str">
        <f>IF(E1228="","",SUM( INDEX($AM$9, 1) : AM1228))</f>
        <v/>
      </c>
      <c r="AO1228" s="43" t="str">
        <f t="shared" si="723"/>
        <v/>
      </c>
      <c r="AP1228" s="43" t="str">
        <f t="shared" si="724"/>
        <v/>
      </c>
      <c r="AQ1228" s="35" t="str">
        <f t="shared" si="725"/>
        <v/>
      </c>
      <c r="AR1228" s="35" t="str">
        <f t="shared" si="726"/>
        <v/>
      </c>
      <c r="AS1228" s="35" t="str">
        <f t="shared" si="727"/>
        <v/>
      </c>
      <c r="AT1228" s="35" t="str">
        <f t="shared" si="728"/>
        <v/>
      </c>
      <c r="AU1228" s="35" t="str">
        <f t="shared" si="729"/>
        <v/>
      </c>
      <c r="AV1228" s="35" t="str">
        <f t="shared" si="730"/>
        <v/>
      </c>
      <c r="AW1228" s="58" t="str">
        <f t="shared" si="731"/>
        <v/>
      </c>
      <c r="AX1228" s="62" t="str">
        <f t="shared" si="732"/>
        <v/>
      </c>
      <c r="AY1228" s="62" t="str">
        <f t="shared" si="733"/>
        <v/>
      </c>
      <c r="AZ1228" s="62" t="str">
        <f t="shared" si="734"/>
        <v/>
      </c>
      <c r="BA1228" s="62" t="str">
        <f t="shared" si="735"/>
        <v/>
      </c>
      <c r="BB1228" s="62" t="str">
        <f t="shared" si="736"/>
        <v/>
      </c>
      <c r="BC1228" s="62" t="str">
        <f t="shared" si="737"/>
        <v/>
      </c>
      <c r="BD1228" s="69" t="str">
        <f t="shared" si="738"/>
        <v/>
      </c>
      <c r="BE1228" s="69" t="str">
        <f t="shared" si="739"/>
        <v/>
      </c>
      <c r="BF1228" s="69" t="str">
        <f>IF(Z1228=Z1229,"",SUM(AW$9:AW1228)-SUM(BF$9:BF1227))</f>
        <v/>
      </c>
      <c r="BG1228" s="12">
        <f t="shared" si="704"/>
        <v>1220</v>
      </c>
    </row>
    <row r="1229" spans="1:59" ht="20.100000000000001" customHeight="1">
      <c r="A1229" s="13">
        <f t="shared" si="703"/>
        <v>1221</v>
      </c>
      <c r="B1229" s="153"/>
      <c r="C1229" s="33"/>
      <c r="D1229" s="33"/>
      <c r="E1229" s="154"/>
      <c r="F1229" s="155"/>
      <c r="G1229" s="156"/>
      <c r="H1229" s="19" t="str">
        <f t="shared" si="705"/>
        <v/>
      </c>
      <c r="I1229" s="157"/>
      <c r="J1229" s="19" t="str">
        <f t="shared" si="706"/>
        <v/>
      </c>
      <c r="K1229" s="33"/>
      <c r="L1229" s="34"/>
      <c r="M1229" s="34"/>
      <c r="N1229" s="19" t="str">
        <f t="shared" si="707"/>
        <v/>
      </c>
      <c r="O1229" s="157"/>
      <c r="P1229" s="19" t="str">
        <f t="shared" si="708"/>
        <v/>
      </c>
      <c r="Q1229" s="19" t="str">
        <f t="shared" si="709"/>
        <v/>
      </c>
      <c r="R1229" s="22"/>
      <c r="S1229" s="33"/>
      <c r="T1229" s="35" t="str">
        <f>IF(E1229="","",Instructions!$B$5)</f>
        <v/>
      </c>
      <c r="U1229" s="75" t="str">
        <f>IF(E1229="","",Instructions!$C$5)</f>
        <v/>
      </c>
      <c r="V1229" s="87" t="str">
        <f t="shared" si="710"/>
        <v/>
      </c>
      <c r="W1229" s="72" t="str">
        <f>IF(E1229="","",VLOOKUP(D1229,Supervisors!$B$9:$F$32,5,FALSE))</f>
        <v/>
      </c>
      <c r="X1229" s="72" t="str">
        <f>IF(E1229="","",VLOOKUP(D1229,Supervisors!$B$9:$G$32,6,FALSE))</f>
        <v/>
      </c>
      <c r="Y1229" s="20" t="str">
        <f t="shared" si="711"/>
        <v/>
      </c>
      <c r="Z1229" s="20" t="str">
        <f t="shared" si="712"/>
        <v/>
      </c>
      <c r="AA1229" s="20" t="str">
        <f t="shared" si="713"/>
        <v/>
      </c>
      <c r="AB1229" s="20" t="str">
        <f t="shared" si="714"/>
        <v/>
      </c>
      <c r="AC1229" s="20" t="str">
        <f t="shared" si="715"/>
        <v/>
      </c>
      <c r="AD1229" s="20" t="str">
        <f t="shared" si="716"/>
        <v/>
      </c>
      <c r="AE1229" s="20" t="str">
        <f>IF(E1229="","",SUM( INDEX( $H$9, 1) : H1229))</f>
        <v/>
      </c>
      <c r="AF1229" s="20" t="str">
        <f t="shared" si="717"/>
        <v/>
      </c>
      <c r="AG1229" s="20" t="str">
        <f>IF(E1229="","",SUM($AF$9:AF1229))</f>
        <v/>
      </c>
      <c r="AH1229" s="43" t="str">
        <f t="shared" si="718"/>
        <v/>
      </c>
      <c r="AI1229" s="20" t="str">
        <f t="shared" si="719"/>
        <v/>
      </c>
      <c r="AJ1229" s="20" t="str">
        <f t="shared" si="720"/>
        <v/>
      </c>
      <c r="AK1229" s="20" t="str">
        <f t="shared" si="721"/>
        <v/>
      </c>
      <c r="AL1229" s="20" t="str">
        <f>IF(E1229="","",SUM( INDEX($I$9, 1) : I1229))</f>
        <v/>
      </c>
      <c r="AM1229" s="20" t="str">
        <f t="shared" si="722"/>
        <v/>
      </c>
      <c r="AN1229" s="20" t="str">
        <f>IF(E1229="","",SUM( INDEX($AM$9, 1) : AM1229))</f>
        <v/>
      </c>
      <c r="AO1229" s="43" t="str">
        <f t="shared" si="723"/>
        <v/>
      </c>
      <c r="AP1229" s="43" t="str">
        <f t="shared" si="724"/>
        <v/>
      </c>
      <c r="AQ1229" s="35" t="str">
        <f t="shared" si="725"/>
        <v/>
      </c>
      <c r="AR1229" s="35" t="str">
        <f t="shared" si="726"/>
        <v/>
      </c>
      <c r="AS1229" s="35" t="str">
        <f t="shared" si="727"/>
        <v/>
      </c>
      <c r="AT1229" s="35" t="str">
        <f t="shared" si="728"/>
        <v/>
      </c>
      <c r="AU1229" s="35" t="str">
        <f t="shared" si="729"/>
        <v/>
      </c>
      <c r="AV1229" s="35" t="str">
        <f t="shared" si="730"/>
        <v/>
      </c>
      <c r="AW1229" s="58" t="str">
        <f t="shared" si="731"/>
        <v/>
      </c>
      <c r="AX1229" s="62" t="str">
        <f t="shared" si="732"/>
        <v/>
      </c>
      <c r="AY1229" s="62" t="str">
        <f t="shared" si="733"/>
        <v/>
      </c>
      <c r="AZ1229" s="62" t="str">
        <f t="shared" si="734"/>
        <v/>
      </c>
      <c r="BA1229" s="62" t="str">
        <f t="shared" si="735"/>
        <v/>
      </c>
      <c r="BB1229" s="62" t="str">
        <f t="shared" si="736"/>
        <v/>
      </c>
      <c r="BC1229" s="62" t="str">
        <f t="shared" si="737"/>
        <v/>
      </c>
      <c r="BD1229" s="69" t="str">
        <f t="shared" si="738"/>
        <v/>
      </c>
      <c r="BE1229" s="69" t="str">
        <f t="shared" si="739"/>
        <v/>
      </c>
      <c r="BF1229" s="69" t="str">
        <f>IF(Z1229=Z1230,"",SUM(AW$9:AW1229)-SUM(BF$9:BF1228))</f>
        <v/>
      </c>
      <c r="BG1229" s="12">
        <f t="shared" si="704"/>
        <v>1221</v>
      </c>
    </row>
    <row r="1230" spans="1:59" ht="20.100000000000001" customHeight="1">
      <c r="A1230" s="13">
        <f t="shared" si="703"/>
        <v>1222</v>
      </c>
      <c r="B1230" s="153"/>
      <c r="C1230" s="33"/>
      <c r="D1230" s="33"/>
      <c r="E1230" s="154"/>
      <c r="F1230" s="155"/>
      <c r="G1230" s="156"/>
      <c r="H1230" s="19" t="str">
        <f t="shared" si="705"/>
        <v/>
      </c>
      <c r="I1230" s="157"/>
      <c r="J1230" s="19" t="str">
        <f t="shared" si="706"/>
        <v/>
      </c>
      <c r="K1230" s="33"/>
      <c r="L1230" s="34"/>
      <c r="M1230" s="34"/>
      <c r="N1230" s="19" t="str">
        <f t="shared" si="707"/>
        <v/>
      </c>
      <c r="O1230" s="157"/>
      <c r="P1230" s="19" t="str">
        <f t="shared" si="708"/>
        <v/>
      </c>
      <c r="Q1230" s="19" t="str">
        <f t="shared" si="709"/>
        <v/>
      </c>
      <c r="R1230" s="22"/>
      <c r="S1230" s="33"/>
      <c r="T1230" s="35" t="str">
        <f>IF(E1230="","",Instructions!$B$5)</f>
        <v/>
      </c>
      <c r="U1230" s="75" t="str">
        <f>IF(E1230="","",Instructions!$C$5)</f>
        <v/>
      </c>
      <c r="V1230" s="87" t="str">
        <f t="shared" si="710"/>
        <v/>
      </c>
      <c r="W1230" s="72" t="str">
        <f>IF(E1230="","",VLOOKUP(D1230,Supervisors!$B$9:$F$32,5,FALSE))</f>
        <v/>
      </c>
      <c r="X1230" s="72" t="str">
        <f>IF(E1230="","",VLOOKUP(D1230,Supervisors!$B$9:$G$32,6,FALSE))</f>
        <v/>
      </c>
      <c r="Y1230" s="20" t="str">
        <f t="shared" si="711"/>
        <v/>
      </c>
      <c r="Z1230" s="20" t="str">
        <f t="shared" si="712"/>
        <v/>
      </c>
      <c r="AA1230" s="20" t="str">
        <f t="shared" si="713"/>
        <v/>
      </c>
      <c r="AB1230" s="20" t="str">
        <f t="shared" si="714"/>
        <v/>
      </c>
      <c r="AC1230" s="20" t="str">
        <f t="shared" si="715"/>
        <v/>
      </c>
      <c r="AD1230" s="20" t="str">
        <f t="shared" si="716"/>
        <v/>
      </c>
      <c r="AE1230" s="20" t="str">
        <f>IF(E1230="","",SUM( INDEX( $H$9, 1) : H1230))</f>
        <v/>
      </c>
      <c r="AF1230" s="20" t="str">
        <f t="shared" si="717"/>
        <v/>
      </c>
      <c r="AG1230" s="20" t="str">
        <f>IF(E1230="","",SUM($AF$9:AF1230))</f>
        <v/>
      </c>
      <c r="AH1230" s="43" t="str">
        <f t="shared" si="718"/>
        <v/>
      </c>
      <c r="AI1230" s="20" t="str">
        <f t="shared" si="719"/>
        <v/>
      </c>
      <c r="AJ1230" s="20" t="str">
        <f t="shared" si="720"/>
        <v/>
      </c>
      <c r="AK1230" s="20" t="str">
        <f t="shared" si="721"/>
        <v/>
      </c>
      <c r="AL1230" s="20" t="str">
        <f>IF(E1230="","",SUM( INDEX($I$9, 1) : I1230))</f>
        <v/>
      </c>
      <c r="AM1230" s="20" t="str">
        <f t="shared" si="722"/>
        <v/>
      </c>
      <c r="AN1230" s="20" t="str">
        <f>IF(E1230="","",SUM( INDEX($AM$9, 1) : AM1230))</f>
        <v/>
      </c>
      <c r="AO1230" s="43" t="str">
        <f t="shared" si="723"/>
        <v/>
      </c>
      <c r="AP1230" s="43" t="str">
        <f t="shared" si="724"/>
        <v/>
      </c>
      <c r="AQ1230" s="35" t="str">
        <f t="shared" si="725"/>
        <v/>
      </c>
      <c r="AR1230" s="35" t="str">
        <f t="shared" si="726"/>
        <v/>
      </c>
      <c r="AS1230" s="35" t="str">
        <f t="shared" si="727"/>
        <v/>
      </c>
      <c r="AT1230" s="35" t="str">
        <f t="shared" si="728"/>
        <v/>
      </c>
      <c r="AU1230" s="35" t="str">
        <f t="shared" si="729"/>
        <v/>
      </c>
      <c r="AV1230" s="35" t="str">
        <f t="shared" si="730"/>
        <v/>
      </c>
      <c r="AW1230" s="58" t="str">
        <f t="shared" si="731"/>
        <v/>
      </c>
      <c r="AX1230" s="62" t="str">
        <f t="shared" si="732"/>
        <v/>
      </c>
      <c r="AY1230" s="62" t="str">
        <f t="shared" si="733"/>
        <v/>
      </c>
      <c r="AZ1230" s="62" t="str">
        <f t="shared" si="734"/>
        <v/>
      </c>
      <c r="BA1230" s="62" t="str">
        <f t="shared" si="735"/>
        <v/>
      </c>
      <c r="BB1230" s="62" t="str">
        <f t="shared" si="736"/>
        <v/>
      </c>
      <c r="BC1230" s="62" t="str">
        <f t="shared" si="737"/>
        <v/>
      </c>
      <c r="BD1230" s="69" t="str">
        <f t="shared" si="738"/>
        <v/>
      </c>
      <c r="BE1230" s="69" t="str">
        <f t="shared" si="739"/>
        <v/>
      </c>
      <c r="BF1230" s="69" t="str">
        <f>IF(Z1230=Z1231,"",SUM(AW$9:AW1230)-SUM(BF$9:BF1229))</f>
        <v/>
      </c>
      <c r="BG1230" s="12">
        <f t="shared" si="704"/>
        <v>1222</v>
      </c>
    </row>
    <row r="1231" spans="1:59" ht="20.100000000000001" customHeight="1">
      <c r="A1231" s="13">
        <f t="shared" si="703"/>
        <v>1223</v>
      </c>
      <c r="B1231" s="153"/>
      <c r="C1231" s="33"/>
      <c r="D1231" s="33"/>
      <c r="E1231" s="154"/>
      <c r="F1231" s="155"/>
      <c r="G1231" s="156"/>
      <c r="H1231" s="19" t="str">
        <f t="shared" si="705"/>
        <v/>
      </c>
      <c r="I1231" s="157"/>
      <c r="J1231" s="19" t="str">
        <f t="shared" si="706"/>
        <v/>
      </c>
      <c r="K1231" s="33"/>
      <c r="L1231" s="34"/>
      <c r="M1231" s="34"/>
      <c r="N1231" s="19" t="str">
        <f t="shared" si="707"/>
        <v/>
      </c>
      <c r="O1231" s="157"/>
      <c r="P1231" s="19" t="str">
        <f t="shared" si="708"/>
        <v/>
      </c>
      <c r="Q1231" s="19" t="str">
        <f t="shared" si="709"/>
        <v/>
      </c>
      <c r="R1231" s="22"/>
      <c r="S1231" s="33"/>
      <c r="T1231" s="35" t="str">
        <f>IF(E1231="","",Instructions!$B$5)</f>
        <v/>
      </c>
      <c r="U1231" s="75" t="str">
        <f>IF(E1231="","",Instructions!$C$5)</f>
        <v/>
      </c>
      <c r="V1231" s="87" t="str">
        <f t="shared" si="710"/>
        <v/>
      </c>
      <c r="W1231" s="72" t="str">
        <f>IF(E1231="","",VLOOKUP(D1231,Supervisors!$B$9:$F$32,5,FALSE))</f>
        <v/>
      </c>
      <c r="X1231" s="72" t="str">
        <f>IF(E1231="","",VLOOKUP(D1231,Supervisors!$B$9:$G$32,6,FALSE))</f>
        <v/>
      </c>
      <c r="Y1231" s="20" t="str">
        <f t="shared" si="711"/>
        <v/>
      </c>
      <c r="Z1231" s="20" t="str">
        <f t="shared" si="712"/>
        <v/>
      </c>
      <c r="AA1231" s="20" t="str">
        <f t="shared" si="713"/>
        <v/>
      </c>
      <c r="AB1231" s="20" t="str">
        <f t="shared" si="714"/>
        <v/>
      </c>
      <c r="AC1231" s="20" t="str">
        <f t="shared" si="715"/>
        <v/>
      </c>
      <c r="AD1231" s="20" t="str">
        <f t="shared" si="716"/>
        <v/>
      </c>
      <c r="AE1231" s="20" t="str">
        <f>IF(E1231="","",SUM( INDEX( $H$9, 1) : H1231))</f>
        <v/>
      </c>
      <c r="AF1231" s="20" t="str">
        <f t="shared" si="717"/>
        <v/>
      </c>
      <c r="AG1231" s="20" t="str">
        <f>IF(E1231="","",SUM($AF$9:AF1231))</f>
        <v/>
      </c>
      <c r="AH1231" s="43" t="str">
        <f t="shared" si="718"/>
        <v/>
      </c>
      <c r="AI1231" s="20" t="str">
        <f t="shared" si="719"/>
        <v/>
      </c>
      <c r="AJ1231" s="20" t="str">
        <f t="shared" si="720"/>
        <v/>
      </c>
      <c r="AK1231" s="20" t="str">
        <f t="shared" si="721"/>
        <v/>
      </c>
      <c r="AL1231" s="20" t="str">
        <f>IF(E1231="","",SUM( INDEX($I$9, 1) : I1231))</f>
        <v/>
      </c>
      <c r="AM1231" s="20" t="str">
        <f t="shared" si="722"/>
        <v/>
      </c>
      <c r="AN1231" s="20" t="str">
        <f>IF(E1231="","",SUM( INDEX($AM$9, 1) : AM1231))</f>
        <v/>
      </c>
      <c r="AO1231" s="43" t="str">
        <f t="shared" si="723"/>
        <v/>
      </c>
      <c r="AP1231" s="43" t="str">
        <f t="shared" si="724"/>
        <v/>
      </c>
      <c r="AQ1231" s="35" t="str">
        <f t="shared" si="725"/>
        <v/>
      </c>
      <c r="AR1231" s="35" t="str">
        <f t="shared" si="726"/>
        <v/>
      </c>
      <c r="AS1231" s="35" t="str">
        <f t="shared" si="727"/>
        <v/>
      </c>
      <c r="AT1231" s="35" t="str">
        <f t="shared" si="728"/>
        <v/>
      </c>
      <c r="AU1231" s="35" t="str">
        <f t="shared" si="729"/>
        <v/>
      </c>
      <c r="AV1231" s="35" t="str">
        <f t="shared" si="730"/>
        <v/>
      </c>
      <c r="AW1231" s="58" t="str">
        <f t="shared" si="731"/>
        <v/>
      </c>
      <c r="AX1231" s="62" t="str">
        <f t="shared" si="732"/>
        <v/>
      </c>
      <c r="AY1231" s="62" t="str">
        <f t="shared" si="733"/>
        <v/>
      </c>
      <c r="AZ1231" s="62" t="str">
        <f t="shared" si="734"/>
        <v/>
      </c>
      <c r="BA1231" s="62" t="str">
        <f t="shared" si="735"/>
        <v/>
      </c>
      <c r="BB1231" s="62" t="str">
        <f t="shared" si="736"/>
        <v/>
      </c>
      <c r="BC1231" s="62" t="str">
        <f t="shared" si="737"/>
        <v/>
      </c>
      <c r="BD1231" s="69" t="str">
        <f t="shared" si="738"/>
        <v/>
      </c>
      <c r="BE1231" s="69" t="str">
        <f t="shared" si="739"/>
        <v/>
      </c>
      <c r="BF1231" s="69" t="str">
        <f>IF(Z1231=Z1232,"",SUM(AW$9:AW1231)-SUM(BF$9:BF1230))</f>
        <v/>
      </c>
      <c r="BG1231" s="12">
        <f t="shared" si="704"/>
        <v>1223</v>
      </c>
    </row>
    <row r="1232" spans="1:59" ht="20.100000000000001" customHeight="1">
      <c r="A1232" s="13">
        <f t="shared" si="703"/>
        <v>1224</v>
      </c>
      <c r="B1232" s="153"/>
      <c r="C1232" s="33"/>
      <c r="D1232" s="33"/>
      <c r="E1232" s="154"/>
      <c r="F1232" s="155"/>
      <c r="G1232" s="156"/>
      <c r="H1232" s="19" t="str">
        <f t="shared" si="705"/>
        <v/>
      </c>
      <c r="I1232" s="157"/>
      <c r="J1232" s="19" t="str">
        <f t="shared" si="706"/>
        <v/>
      </c>
      <c r="K1232" s="33"/>
      <c r="L1232" s="34"/>
      <c r="M1232" s="34"/>
      <c r="N1232" s="19" t="str">
        <f t="shared" si="707"/>
        <v/>
      </c>
      <c r="O1232" s="157"/>
      <c r="P1232" s="19" t="str">
        <f t="shared" si="708"/>
        <v/>
      </c>
      <c r="Q1232" s="19" t="str">
        <f t="shared" si="709"/>
        <v/>
      </c>
      <c r="R1232" s="22"/>
      <c r="S1232" s="33"/>
      <c r="T1232" s="35" t="str">
        <f>IF(E1232="","",Instructions!$B$5)</f>
        <v/>
      </c>
      <c r="U1232" s="75" t="str">
        <f>IF(E1232="","",Instructions!$C$5)</f>
        <v/>
      </c>
      <c r="V1232" s="87" t="str">
        <f t="shared" si="710"/>
        <v/>
      </c>
      <c r="W1232" s="72" t="str">
        <f>IF(E1232="","",VLOOKUP(D1232,Supervisors!$B$9:$F$32,5,FALSE))</f>
        <v/>
      </c>
      <c r="X1232" s="72" t="str">
        <f>IF(E1232="","",VLOOKUP(D1232,Supervisors!$B$9:$G$32,6,FALSE))</f>
        <v/>
      </c>
      <c r="Y1232" s="20" t="str">
        <f t="shared" si="711"/>
        <v/>
      </c>
      <c r="Z1232" s="20" t="str">
        <f t="shared" si="712"/>
        <v/>
      </c>
      <c r="AA1232" s="20" t="str">
        <f t="shared" si="713"/>
        <v/>
      </c>
      <c r="AB1232" s="20" t="str">
        <f t="shared" si="714"/>
        <v/>
      </c>
      <c r="AC1232" s="20" t="str">
        <f t="shared" si="715"/>
        <v/>
      </c>
      <c r="AD1232" s="20" t="str">
        <f t="shared" si="716"/>
        <v/>
      </c>
      <c r="AE1232" s="20" t="str">
        <f>IF(E1232="","",SUM( INDEX( $H$9, 1) : H1232))</f>
        <v/>
      </c>
      <c r="AF1232" s="20" t="str">
        <f t="shared" si="717"/>
        <v/>
      </c>
      <c r="AG1232" s="20" t="str">
        <f>IF(E1232="","",SUM($AF$9:AF1232))</f>
        <v/>
      </c>
      <c r="AH1232" s="43" t="str">
        <f t="shared" si="718"/>
        <v/>
      </c>
      <c r="AI1232" s="20" t="str">
        <f t="shared" si="719"/>
        <v/>
      </c>
      <c r="AJ1232" s="20" t="str">
        <f t="shared" si="720"/>
        <v/>
      </c>
      <c r="AK1232" s="20" t="str">
        <f t="shared" si="721"/>
        <v/>
      </c>
      <c r="AL1232" s="20" t="str">
        <f>IF(E1232="","",SUM( INDEX($I$9, 1) : I1232))</f>
        <v/>
      </c>
      <c r="AM1232" s="20" t="str">
        <f t="shared" si="722"/>
        <v/>
      </c>
      <c r="AN1232" s="20" t="str">
        <f>IF(E1232="","",SUM( INDEX($AM$9, 1) : AM1232))</f>
        <v/>
      </c>
      <c r="AO1232" s="43" t="str">
        <f t="shared" si="723"/>
        <v/>
      </c>
      <c r="AP1232" s="43" t="str">
        <f t="shared" si="724"/>
        <v/>
      </c>
      <c r="AQ1232" s="35" t="str">
        <f t="shared" si="725"/>
        <v/>
      </c>
      <c r="AR1232" s="35" t="str">
        <f t="shared" si="726"/>
        <v/>
      </c>
      <c r="AS1232" s="35" t="str">
        <f t="shared" si="727"/>
        <v/>
      </c>
      <c r="AT1232" s="35" t="str">
        <f t="shared" si="728"/>
        <v/>
      </c>
      <c r="AU1232" s="35" t="str">
        <f t="shared" si="729"/>
        <v/>
      </c>
      <c r="AV1232" s="35" t="str">
        <f t="shared" si="730"/>
        <v/>
      </c>
      <c r="AW1232" s="58" t="str">
        <f t="shared" si="731"/>
        <v/>
      </c>
      <c r="AX1232" s="62" t="str">
        <f t="shared" si="732"/>
        <v/>
      </c>
      <c r="AY1232" s="62" t="str">
        <f t="shared" si="733"/>
        <v/>
      </c>
      <c r="AZ1232" s="62" t="str">
        <f t="shared" si="734"/>
        <v/>
      </c>
      <c r="BA1232" s="62" t="str">
        <f t="shared" si="735"/>
        <v/>
      </c>
      <c r="BB1232" s="62" t="str">
        <f t="shared" si="736"/>
        <v/>
      </c>
      <c r="BC1232" s="62" t="str">
        <f t="shared" si="737"/>
        <v/>
      </c>
      <c r="BD1232" s="69" t="str">
        <f t="shared" si="738"/>
        <v/>
      </c>
      <c r="BE1232" s="69" t="str">
        <f t="shared" si="739"/>
        <v/>
      </c>
      <c r="BF1232" s="69" t="str">
        <f>IF(Z1232=Z1233,"",SUM(AW$9:AW1232)-SUM(BF$9:BF1231))</f>
        <v/>
      </c>
      <c r="BG1232" s="12">
        <f t="shared" si="704"/>
        <v>1224</v>
      </c>
    </row>
    <row r="1233" spans="1:59" ht="20.100000000000001" customHeight="1">
      <c r="A1233" s="13">
        <f t="shared" si="703"/>
        <v>1225</v>
      </c>
      <c r="B1233" s="153"/>
      <c r="C1233" s="33"/>
      <c r="D1233" s="33"/>
      <c r="E1233" s="154"/>
      <c r="F1233" s="155"/>
      <c r="G1233" s="156"/>
      <c r="H1233" s="19" t="str">
        <f t="shared" si="705"/>
        <v/>
      </c>
      <c r="I1233" s="157"/>
      <c r="J1233" s="19" t="str">
        <f t="shared" si="706"/>
        <v/>
      </c>
      <c r="K1233" s="33"/>
      <c r="L1233" s="34"/>
      <c r="M1233" s="34"/>
      <c r="N1233" s="19" t="str">
        <f t="shared" si="707"/>
        <v/>
      </c>
      <c r="O1233" s="157"/>
      <c r="P1233" s="19" t="str">
        <f t="shared" si="708"/>
        <v/>
      </c>
      <c r="Q1233" s="19" t="str">
        <f t="shared" si="709"/>
        <v/>
      </c>
      <c r="R1233" s="22"/>
      <c r="S1233" s="33"/>
      <c r="T1233" s="35" t="str">
        <f>IF(E1233="","",Instructions!$B$5)</f>
        <v/>
      </c>
      <c r="U1233" s="75" t="str">
        <f>IF(E1233="","",Instructions!$C$5)</f>
        <v/>
      </c>
      <c r="V1233" s="87" t="str">
        <f t="shared" si="710"/>
        <v/>
      </c>
      <c r="W1233" s="72" t="str">
        <f>IF(E1233="","",VLOOKUP(D1233,Supervisors!$B$9:$F$32,5,FALSE))</f>
        <v/>
      </c>
      <c r="X1233" s="72" t="str">
        <f>IF(E1233="","",VLOOKUP(D1233,Supervisors!$B$9:$G$32,6,FALSE))</f>
        <v/>
      </c>
      <c r="Y1233" s="20" t="str">
        <f t="shared" si="711"/>
        <v/>
      </c>
      <c r="Z1233" s="20" t="str">
        <f t="shared" si="712"/>
        <v/>
      </c>
      <c r="AA1233" s="20" t="str">
        <f t="shared" si="713"/>
        <v/>
      </c>
      <c r="AB1233" s="20" t="str">
        <f t="shared" si="714"/>
        <v/>
      </c>
      <c r="AC1233" s="20" t="str">
        <f t="shared" si="715"/>
        <v/>
      </c>
      <c r="AD1233" s="20" t="str">
        <f t="shared" si="716"/>
        <v/>
      </c>
      <c r="AE1233" s="20" t="str">
        <f>IF(E1233="","",SUM( INDEX( $H$9, 1) : H1233))</f>
        <v/>
      </c>
      <c r="AF1233" s="20" t="str">
        <f t="shared" si="717"/>
        <v/>
      </c>
      <c r="AG1233" s="20" t="str">
        <f>IF(E1233="","",SUM($AF$9:AF1233))</f>
        <v/>
      </c>
      <c r="AH1233" s="43" t="str">
        <f t="shared" si="718"/>
        <v/>
      </c>
      <c r="AI1233" s="20" t="str">
        <f t="shared" si="719"/>
        <v/>
      </c>
      <c r="AJ1233" s="20" t="str">
        <f t="shared" si="720"/>
        <v/>
      </c>
      <c r="AK1233" s="20" t="str">
        <f t="shared" si="721"/>
        <v/>
      </c>
      <c r="AL1233" s="20" t="str">
        <f>IF(E1233="","",SUM( INDEX($I$9, 1) : I1233))</f>
        <v/>
      </c>
      <c r="AM1233" s="20" t="str">
        <f t="shared" si="722"/>
        <v/>
      </c>
      <c r="AN1233" s="20" t="str">
        <f>IF(E1233="","",SUM( INDEX($AM$9, 1) : AM1233))</f>
        <v/>
      </c>
      <c r="AO1233" s="43" t="str">
        <f t="shared" si="723"/>
        <v/>
      </c>
      <c r="AP1233" s="43" t="str">
        <f t="shared" si="724"/>
        <v/>
      </c>
      <c r="AQ1233" s="35" t="str">
        <f t="shared" si="725"/>
        <v/>
      </c>
      <c r="AR1233" s="35" t="str">
        <f t="shared" si="726"/>
        <v/>
      </c>
      <c r="AS1233" s="35" t="str">
        <f t="shared" si="727"/>
        <v/>
      </c>
      <c r="AT1233" s="35" t="str">
        <f t="shared" si="728"/>
        <v/>
      </c>
      <c r="AU1233" s="35" t="str">
        <f t="shared" si="729"/>
        <v/>
      </c>
      <c r="AV1233" s="35" t="str">
        <f t="shared" si="730"/>
        <v/>
      </c>
      <c r="AW1233" s="58" t="str">
        <f t="shared" si="731"/>
        <v/>
      </c>
      <c r="AX1233" s="62" t="str">
        <f t="shared" si="732"/>
        <v/>
      </c>
      <c r="AY1233" s="62" t="str">
        <f t="shared" si="733"/>
        <v/>
      </c>
      <c r="AZ1233" s="62" t="str">
        <f t="shared" si="734"/>
        <v/>
      </c>
      <c r="BA1233" s="62" t="str">
        <f t="shared" si="735"/>
        <v/>
      </c>
      <c r="BB1233" s="62" t="str">
        <f t="shared" si="736"/>
        <v/>
      </c>
      <c r="BC1233" s="62" t="str">
        <f t="shared" si="737"/>
        <v/>
      </c>
      <c r="BD1233" s="69" t="str">
        <f t="shared" si="738"/>
        <v/>
      </c>
      <c r="BE1233" s="69" t="str">
        <f t="shared" si="739"/>
        <v/>
      </c>
      <c r="BF1233" s="69" t="str">
        <f>IF(Z1233=Z1234,"",SUM(AW$9:AW1233)-SUM(BF$9:BF1232))</f>
        <v/>
      </c>
      <c r="BG1233" s="12">
        <f t="shared" si="704"/>
        <v>1225</v>
      </c>
    </row>
    <row r="1234" spans="1:59" ht="20.100000000000001" customHeight="1">
      <c r="A1234" s="13">
        <f t="shared" si="703"/>
        <v>1226</v>
      </c>
      <c r="B1234" s="153"/>
      <c r="C1234" s="33"/>
      <c r="D1234" s="33"/>
      <c r="E1234" s="154"/>
      <c r="F1234" s="155"/>
      <c r="G1234" s="156"/>
      <c r="H1234" s="19" t="str">
        <f t="shared" si="705"/>
        <v/>
      </c>
      <c r="I1234" s="157"/>
      <c r="J1234" s="19" t="str">
        <f t="shared" si="706"/>
        <v/>
      </c>
      <c r="K1234" s="33"/>
      <c r="L1234" s="34"/>
      <c r="M1234" s="34"/>
      <c r="N1234" s="19" t="str">
        <f t="shared" si="707"/>
        <v/>
      </c>
      <c r="O1234" s="157"/>
      <c r="P1234" s="19" t="str">
        <f t="shared" si="708"/>
        <v/>
      </c>
      <c r="Q1234" s="19" t="str">
        <f t="shared" si="709"/>
        <v/>
      </c>
      <c r="R1234" s="22"/>
      <c r="S1234" s="33"/>
      <c r="T1234" s="35" t="str">
        <f>IF(E1234="","",Instructions!$B$5)</f>
        <v/>
      </c>
      <c r="U1234" s="75" t="str">
        <f>IF(E1234="","",Instructions!$C$5)</f>
        <v/>
      </c>
      <c r="V1234" s="87" t="str">
        <f t="shared" si="710"/>
        <v/>
      </c>
      <c r="W1234" s="72" t="str">
        <f>IF(E1234="","",VLOOKUP(D1234,Supervisors!$B$9:$F$32,5,FALSE))</f>
        <v/>
      </c>
      <c r="X1234" s="72" t="str">
        <f>IF(E1234="","",VLOOKUP(D1234,Supervisors!$B$9:$G$32,6,FALSE))</f>
        <v/>
      </c>
      <c r="Y1234" s="20" t="str">
        <f t="shared" si="711"/>
        <v/>
      </c>
      <c r="Z1234" s="20" t="str">
        <f t="shared" si="712"/>
        <v/>
      </c>
      <c r="AA1234" s="20" t="str">
        <f t="shared" si="713"/>
        <v/>
      </c>
      <c r="AB1234" s="20" t="str">
        <f t="shared" si="714"/>
        <v/>
      </c>
      <c r="AC1234" s="20" t="str">
        <f t="shared" si="715"/>
        <v/>
      </c>
      <c r="AD1234" s="20" t="str">
        <f t="shared" si="716"/>
        <v/>
      </c>
      <c r="AE1234" s="20" t="str">
        <f>IF(E1234="","",SUM( INDEX( $H$9, 1) : H1234))</f>
        <v/>
      </c>
      <c r="AF1234" s="20" t="str">
        <f t="shared" si="717"/>
        <v/>
      </c>
      <c r="AG1234" s="20" t="str">
        <f>IF(E1234="","",SUM($AF$9:AF1234))</f>
        <v/>
      </c>
      <c r="AH1234" s="43" t="str">
        <f t="shared" si="718"/>
        <v/>
      </c>
      <c r="AI1234" s="20" t="str">
        <f t="shared" si="719"/>
        <v/>
      </c>
      <c r="AJ1234" s="20" t="str">
        <f t="shared" si="720"/>
        <v/>
      </c>
      <c r="AK1234" s="20" t="str">
        <f t="shared" si="721"/>
        <v/>
      </c>
      <c r="AL1234" s="20" t="str">
        <f>IF(E1234="","",SUM( INDEX($I$9, 1) : I1234))</f>
        <v/>
      </c>
      <c r="AM1234" s="20" t="str">
        <f t="shared" si="722"/>
        <v/>
      </c>
      <c r="AN1234" s="20" t="str">
        <f>IF(E1234="","",SUM( INDEX($AM$9, 1) : AM1234))</f>
        <v/>
      </c>
      <c r="AO1234" s="43" t="str">
        <f t="shared" si="723"/>
        <v/>
      </c>
      <c r="AP1234" s="43" t="str">
        <f t="shared" si="724"/>
        <v/>
      </c>
      <c r="AQ1234" s="35" t="str">
        <f t="shared" si="725"/>
        <v/>
      </c>
      <c r="AR1234" s="35" t="str">
        <f t="shared" si="726"/>
        <v/>
      </c>
      <c r="AS1234" s="35" t="str">
        <f t="shared" si="727"/>
        <v/>
      </c>
      <c r="AT1234" s="35" t="str">
        <f t="shared" si="728"/>
        <v/>
      </c>
      <c r="AU1234" s="35" t="str">
        <f t="shared" si="729"/>
        <v/>
      </c>
      <c r="AV1234" s="35" t="str">
        <f t="shared" si="730"/>
        <v/>
      </c>
      <c r="AW1234" s="58" t="str">
        <f t="shared" si="731"/>
        <v/>
      </c>
      <c r="AX1234" s="62" t="str">
        <f t="shared" si="732"/>
        <v/>
      </c>
      <c r="AY1234" s="62" t="str">
        <f t="shared" si="733"/>
        <v/>
      </c>
      <c r="AZ1234" s="62" t="str">
        <f t="shared" si="734"/>
        <v/>
      </c>
      <c r="BA1234" s="62" t="str">
        <f t="shared" si="735"/>
        <v/>
      </c>
      <c r="BB1234" s="62" t="str">
        <f t="shared" si="736"/>
        <v/>
      </c>
      <c r="BC1234" s="62" t="str">
        <f t="shared" si="737"/>
        <v/>
      </c>
      <c r="BD1234" s="69" t="str">
        <f t="shared" si="738"/>
        <v/>
      </c>
      <c r="BE1234" s="69" t="str">
        <f t="shared" si="739"/>
        <v/>
      </c>
      <c r="BF1234" s="69" t="str">
        <f>IF(Z1234=Z1235,"",SUM(AW$9:AW1234)-SUM(BF$9:BF1233))</f>
        <v/>
      </c>
      <c r="BG1234" s="12">
        <f t="shared" si="704"/>
        <v>1226</v>
      </c>
    </row>
    <row r="1235" spans="1:59" ht="20.100000000000001" customHeight="1">
      <c r="A1235" s="13">
        <f t="shared" si="703"/>
        <v>1227</v>
      </c>
      <c r="B1235" s="153"/>
      <c r="C1235" s="33"/>
      <c r="D1235" s="33"/>
      <c r="E1235" s="154"/>
      <c r="F1235" s="155"/>
      <c r="G1235" s="156"/>
      <c r="H1235" s="19" t="str">
        <f t="shared" si="705"/>
        <v/>
      </c>
      <c r="I1235" s="157"/>
      <c r="J1235" s="19" t="str">
        <f t="shared" si="706"/>
        <v/>
      </c>
      <c r="K1235" s="33"/>
      <c r="L1235" s="34"/>
      <c r="M1235" s="34"/>
      <c r="N1235" s="19" t="str">
        <f t="shared" si="707"/>
        <v/>
      </c>
      <c r="O1235" s="157"/>
      <c r="P1235" s="19" t="str">
        <f t="shared" si="708"/>
        <v/>
      </c>
      <c r="Q1235" s="19" t="str">
        <f t="shared" si="709"/>
        <v/>
      </c>
      <c r="R1235" s="22"/>
      <c r="S1235" s="33"/>
      <c r="T1235" s="35" t="str">
        <f>IF(E1235="","",Instructions!$B$5)</f>
        <v/>
      </c>
      <c r="U1235" s="75" t="str">
        <f>IF(E1235="","",Instructions!$C$5)</f>
        <v/>
      </c>
      <c r="V1235" s="87" t="str">
        <f t="shared" si="710"/>
        <v/>
      </c>
      <c r="W1235" s="72" t="str">
        <f>IF(E1235="","",VLOOKUP(D1235,Supervisors!$B$9:$F$32,5,FALSE))</f>
        <v/>
      </c>
      <c r="X1235" s="72" t="str">
        <f>IF(E1235="","",VLOOKUP(D1235,Supervisors!$B$9:$G$32,6,FALSE))</f>
        <v/>
      </c>
      <c r="Y1235" s="20" t="str">
        <f t="shared" si="711"/>
        <v/>
      </c>
      <c r="Z1235" s="20" t="str">
        <f t="shared" si="712"/>
        <v/>
      </c>
      <c r="AA1235" s="20" t="str">
        <f t="shared" si="713"/>
        <v/>
      </c>
      <c r="AB1235" s="20" t="str">
        <f t="shared" si="714"/>
        <v/>
      </c>
      <c r="AC1235" s="20" t="str">
        <f t="shared" si="715"/>
        <v/>
      </c>
      <c r="AD1235" s="20" t="str">
        <f t="shared" si="716"/>
        <v/>
      </c>
      <c r="AE1235" s="20" t="str">
        <f>IF(E1235="","",SUM( INDEX( $H$9, 1) : H1235))</f>
        <v/>
      </c>
      <c r="AF1235" s="20" t="str">
        <f t="shared" si="717"/>
        <v/>
      </c>
      <c r="AG1235" s="20" t="str">
        <f>IF(E1235="","",SUM($AF$9:AF1235))</f>
        <v/>
      </c>
      <c r="AH1235" s="43" t="str">
        <f t="shared" si="718"/>
        <v/>
      </c>
      <c r="AI1235" s="20" t="str">
        <f t="shared" si="719"/>
        <v/>
      </c>
      <c r="AJ1235" s="20" t="str">
        <f t="shared" si="720"/>
        <v/>
      </c>
      <c r="AK1235" s="20" t="str">
        <f t="shared" si="721"/>
        <v/>
      </c>
      <c r="AL1235" s="20" t="str">
        <f>IF(E1235="","",SUM( INDEX($I$9, 1) : I1235))</f>
        <v/>
      </c>
      <c r="AM1235" s="20" t="str">
        <f t="shared" si="722"/>
        <v/>
      </c>
      <c r="AN1235" s="20" t="str">
        <f>IF(E1235="","",SUM( INDEX($AM$9, 1) : AM1235))</f>
        <v/>
      </c>
      <c r="AO1235" s="43" t="str">
        <f t="shared" si="723"/>
        <v/>
      </c>
      <c r="AP1235" s="43" t="str">
        <f t="shared" si="724"/>
        <v/>
      </c>
      <c r="AQ1235" s="35" t="str">
        <f t="shared" si="725"/>
        <v/>
      </c>
      <c r="AR1235" s="35" t="str">
        <f t="shared" si="726"/>
        <v/>
      </c>
      <c r="AS1235" s="35" t="str">
        <f t="shared" si="727"/>
        <v/>
      </c>
      <c r="AT1235" s="35" t="str">
        <f t="shared" si="728"/>
        <v/>
      </c>
      <c r="AU1235" s="35" t="str">
        <f t="shared" si="729"/>
        <v/>
      </c>
      <c r="AV1235" s="35" t="str">
        <f t="shared" si="730"/>
        <v/>
      </c>
      <c r="AW1235" s="58" t="str">
        <f t="shared" si="731"/>
        <v/>
      </c>
      <c r="AX1235" s="62" t="str">
        <f t="shared" si="732"/>
        <v/>
      </c>
      <c r="AY1235" s="62" t="str">
        <f t="shared" si="733"/>
        <v/>
      </c>
      <c r="AZ1235" s="62" t="str">
        <f t="shared" si="734"/>
        <v/>
      </c>
      <c r="BA1235" s="62" t="str">
        <f t="shared" si="735"/>
        <v/>
      </c>
      <c r="BB1235" s="62" t="str">
        <f t="shared" si="736"/>
        <v/>
      </c>
      <c r="BC1235" s="62" t="str">
        <f t="shared" si="737"/>
        <v/>
      </c>
      <c r="BD1235" s="69" t="str">
        <f t="shared" si="738"/>
        <v/>
      </c>
      <c r="BE1235" s="69" t="str">
        <f t="shared" si="739"/>
        <v/>
      </c>
      <c r="BF1235" s="69" t="str">
        <f>IF(Z1235=Z1236,"",SUM(AW$9:AW1235)-SUM(BF$9:BF1234))</f>
        <v/>
      </c>
      <c r="BG1235" s="12">
        <f t="shared" si="704"/>
        <v>1227</v>
      </c>
    </row>
    <row r="1236" spans="1:59" ht="20.100000000000001" customHeight="1">
      <c r="A1236" s="13">
        <f t="shared" si="703"/>
        <v>1228</v>
      </c>
      <c r="B1236" s="153"/>
      <c r="C1236" s="33"/>
      <c r="D1236" s="33"/>
      <c r="E1236" s="154"/>
      <c r="F1236" s="155"/>
      <c r="G1236" s="156"/>
      <c r="H1236" s="19" t="str">
        <f t="shared" si="705"/>
        <v/>
      </c>
      <c r="I1236" s="157"/>
      <c r="J1236" s="19" t="str">
        <f t="shared" si="706"/>
        <v/>
      </c>
      <c r="K1236" s="33"/>
      <c r="L1236" s="34"/>
      <c r="M1236" s="34"/>
      <c r="N1236" s="19" t="str">
        <f t="shared" si="707"/>
        <v/>
      </c>
      <c r="O1236" s="157"/>
      <c r="P1236" s="19" t="str">
        <f t="shared" si="708"/>
        <v/>
      </c>
      <c r="Q1236" s="19" t="str">
        <f t="shared" si="709"/>
        <v/>
      </c>
      <c r="R1236" s="22"/>
      <c r="S1236" s="33"/>
      <c r="T1236" s="35" t="str">
        <f>IF(E1236="","",Instructions!$B$5)</f>
        <v/>
      </c>
      <c r="U1236" s="75" t="str">
        <f>IF(E1236="","",Instructions!$C$5)</f>
        <v/>
      </c>
      <c r="V1236" s="87" t="str">
        <f t="shared" si="710"/>
        <v/>
      </c>
      <c r="W1236" s="72" t="str">
        <f>IF(E1236="","",VLOOKUP(D1236,Supervisors!$B$9:$F$32,5,FALSE))</f>
        <v/>
      </c>
      <c r="X1236" s="72" t="str">
        <f>IF(E1236="","",VLOOKUP(D1236,Supervisors!$B$9:$G$32,6,FALSE))</f>
        <v/>
      </c>
      <c r="Y1236" s="20" t="str">
        <f t="shared" si="711"/>
        <v/>
      </c>
      <c r="Z1236" s="20" t="str">
        <f t="shared" si="712"/>
        <v/>
      </c>
      <c r="AA1236" s="20" t="str">
        <f t="shared" si="713"/>
        <v/>
      </c>
      <c r="AB1236" s="20" t="str">
        <f t="shared" si="714"/>
        <v/>
      </c>
      <c r="AC1236" s="20" t="str">
        <f t="shared" si="715"/>
        <v/>
      </c>
      <c r="AD1236" s="20" t="str">
        <f t="shared" si="716"/>
        <v/>
      </c>
      <c r="AE1236" s="20" t="str">
        <f>IF(E1236="","",SUM( INDEX( $H$9, 1) : H1236))</f>
        <v/>
      </c>
      <c r="AF1236" s="20" t="str">
        <f t="shared" si="717"/>
        <v/>
      </c>
      <c r="AG1236" s="20" t="str">
        <f>IF(E1236="","",SUM($AF$9:AF1236))</f>
        <v/>
      </c>
      <c r="AH1236" s="43" t="str">
        <f t="shared" si="718"/>
        <v/>
      </c>
      <c r="AI1236" s="20" t="str">
        <f t="shared" si="719"/>
        <v/>
      </c>
      <c r="AJ1236" s="20" t="str">
        <f t="shared" si="720"/>
        <v/>
      </c>
      <c r="AK1236" s="20" t="str">
        <f t="shared" si="721"/>
        <v/>
      </c>
      <c r="AL1236" s="20" t="str">
        <f>IF(E1236="","",SUM( INDEX($I$9, 1) : I1236))</f>
        <v/>
      </c>
      <c r="AM1236" s="20" t="str">
        <f t="shared" si="722"/>
        <v/>
      </c>
      <c r="AN1236" s="20" t="str">
        <f>IF(E1236="","",SUM( INDEX($AM$9, 1) : AM1236))</f>
        <v/>
      </c>
      <c r="AO1236" s="43" t="str">
        <f t="shared" si="723"/>
        <v/>
      </c>
      <c r="AP1236" s="43" t="str">
        <f t="shared" si="724"/>
        <v/>
      </c>
      <c r="AQ1236" s="35" t="str">
        <f t="shared" si="725"/>
        <v/>
      </c>
      <c r="AR1236" s="35" t="str">
        <f t="shared" si="726"/>
        <v/>
      </c>
      <c r="AS1236" s="35" t="str">
        <f t="shared" si="727"/>
        <v/>
      </c>
      <c r="AT1236" s="35" t="str">
        <f t="shared" si="728"/>
        <v/>
      </c>
      <c r="AU1236" s="35" t="str">
        <f t="shared" si="729"/>
        <v/>
      </c>
      <c r="AV1236" s="35" t="str">
        <f t="shared" si="730"/>
        <v/>
      </c>
      <c r="AW1236" s="58" t="str">
        <f t="shared" si="731"/>
        <v/>
      </c>
      <c r="AX1236" s="62" t="str">
        <f t="shared" si="732"/>
        <v/>
      </c>
      <c r="AY1236" s="62" t="str">
        <f t="shared" si="733"/>
        <v/>
      </c>
      <c r="AZ1236" s="62" t="str">
        <f t="shared" si="734"/>
        <v/>
      </c>
      <c r="BA1236" s="62" t="str">
        <f t="shared" si="735"/>
        <v/>
      </c>
      <c r="BB1236" s="62" t="str">
        <f t="shared" si="736"/>
        <v/>
      </c>
      <c r="BC1236" s="62" t="str">
        <f t="shared" si="737"/>
        <v/>
      </c>
      <c r="BD1236" s="69" t="str">
        <f t="shared" si="738"/>
        <v/>
      </c>
      <c r="BE1236" s="69" t="str">
        <f t="shared" si="739"/>
        <v/>
      </c>
      <c r="BF1236" s="69" t="str">
        <f>IF(Z1236=Z1237,"",SUM(AW$9:AW1236)-SUM(BF$9:BF1235))</f>
        <v/>
      </c>
      <c r="BG1236" s="12">
        <f t="shared" si="704"/>
        <v>1228</v>
      </c>
    </row>
    <row r="1237" spans="1:59" ht="20.100000000000001" customHeight="1">
      <c r="A1237" s="13">
        <f t="shared" si="703"/>
        <v>1229</v>
      </c>
      <c r="B1237" s="153"/>
      <c r="C1237" s="33"/>
      <c r="D1237" s="33"/>
      <c r="E1237" s="154"/>
      <c r="F1237" s="155"/>
      <c r="G1237" s="156"/>
      <c r="H1237" s="19" t="str">
        <f t="shared" si="705"/>
        <v/>
      </c>
      <c r="I1237" s="157"/>
      <c r="J1237" s="19" t="str">
        <f t="shared" si="706"/>
        <v/>
      </c>
      <c r="K1237" s="33"/>
      <c r="L1237" s="34"/>
      <c r="M1237" s="34"/>
      <c r="N1237" s="19" t="str">
        <f t="shared" si="707"/>
        <v/>
      </c>
      <c r="O1237" s="157"/>
      <c r="P1237" s="19" t="str">
        <f t="shared" si="708"/>
        <v/>
      </c>
      <c r="Q1237" s="19" t="str">
        <f t="shared" si="709"/>
        <v/>
      </c>
      <c r="R1237" s="22"/>
      <c r="S1237" s="33"/>
      <c r="T1237" s="35" t="str">
        <f>IF(E1237="","",Instructions!$B$5)</f>
        <v/>
      </c>
      <c r="U1237" s="75" t="str">
        <f>IF(E1237="","",Instructions!$C$5)</f>
        <v/>
      </c>
      <c r="V1237" s="87" t="str">
        <f t="shared" si="710"/>
        <v/>
      </c>
      <c r="W1237" s="72" t="str">
        <f>IF(E1237="","",VLOOKUP(D1237,Supervisors!$B$9:$F$32,5,FALSE))</f>
        <v/>
      </c>
      <c r="X1237" s="72" t="str">
        <f>IF(E1237="","",VLOOKUP(D1237,Supervisors!$B$9:$G$32,6,FALSE))</f>
        <v/>
      </c>
      <c r="Y1237" s="20" t="str">
        <f t="shared" si="711"/>
        <v/>
      </c>
      <c r="Z1237" s="20" t="str">
        <f t="shared" si="712"/>
        <v/>
      </c>
      <c r="AA1237" s="20" t="str">
        <f t="shared" si="713"/>
        <v/>
      </c>
      <c r="AB1237" s="20" t="str">
        <f t="shared" si="714"/>
        <v/>
      </c>
      <c r="AC1237" s="20" t="str">
        <f t="shared" si="715"/>
        <v/>
      </c>
      <c r="AD1237" s="20" t="str">
        <f t="shared" si="716"/>
        <v/>
      </c>
      <c r="AE1237" s="20" t="str">
        <f>IF(E1237="","",SUM( INDEX( $H$9, 1) : H1237))</f>
        <v/>
      </c>
      <c r="AF1237" s="20" t="str">
        <f t="shared" si="717"/>
        <v/>
      </c>
      <c r="AG1237" s="20" t="str">
        <f>IF(E1237="","",SUM($AF$9:AF1237))</f>
        <v/>
      </c>
      <c r="AH1237" s="43" t="str">
        <f t="shared" si="718"/>
        <v/>
      </c>
      <c r="AI1237" s="20" t="str">
        <f t="shared" si="719"/>
        <v/>
      </c>
      <c r="AJ1237" s="20" t="str">
        <f t="shared" si="720"/>
        <v/>
      </c>
      <c r="AK1237" s="20" t="str">
        <f t="shared" si="721"/>
        <v/>
      </c>
      <c r="AL1237" s="20" t="str">
        <f>IF(E1237="","",SUM( INDEX($I$9, 1) : I1237))</f>
        <v/>
      </c>
      <c r="AM1237" s="20" t="str">
        <f t="shared" si="722"/>
        <v/>
      </c>
      <c r="AN1237" s="20" t="str">
        <f>IF(E1237="","",SUM( INDEX($AM$9, 1) : AM1237))</f>
        <v/>
      </c>
      <c r="AO1237" s="43" t="str">
        <f t="shared" si="723"/>
        <v/>
      </c>
      <c r="AP1237" s="43" t="str">
        <f t="shared" si="724"/>
        <v/>
      </c>
      <c r="AQ1237" s="35" t="str">
        <f t="shared" si="725"/>
        <v/>
      </c>
      <c r="AR1237" s="35" t="str">
        <f t="shared" si="726"/>
        <v/>
      </c>
      <c r="AS1237" s="35" t="str">
        <f t="shared" si="727"/>
        <v/>
      </c>
      <c r="AT1237" s="35" t="str">
        <f t="shared" si="728"/>
        <v/>
      </c>
      <c r="AU1237" s="35" t="str">
        <f t="shared" si="729"/>
        <v/>
      </c>
      <c r="AV1237" s="35" t="str">
        <f t="shared" si="730"/>
        <v/>
      </c>
      <c r="AW1237" s="58" t="str">
        <f t="shared" si="731"/>
        <v/>
      </c>
      <c r="AX1237" s="62" t="str">
        <f t="shared" si="732"/>
        <v/>
      </c>
      <c r="AY1237" s="62" t="str">
        <f t="shared" si="733"/>
        <v/>
      </c>
      <c r="AZ1237" s="62" t="str">
        <f t="shared" si="734"/>
        <v/>
      </c>
      <c r="BA1237" s="62" t="str">
        <f t="shared" si="735"/>
        <v/>
      </c>
      <c r="BB1237" s="62" t="str">
        <f t="shared" si="736"/>
        <v/>
      </c>
      <c r="BC1237" s="62" t="str">
        <f t="shared" si="737"/>
        <v/>
      </c>
      <c r="BD1237" s="69" t="str">
        <f t="shared" si="738"/>
        <v/>
      </c>
      <c r="BE1237" s="69" t="str">
        <f t="shared" si="739"/>
        <v/>
      </c>
      <c r="BF1237" s="69" t="str">
        <f>IF(Z1237=Z1238,"",SUM(AW$9:AW1237)-SUM(BF$9:BF1236))</f>
        <v/>
      </c>
      <c r="BG1237" s="12">
        <f t="shared" si="704"/>
        <v>1229</v>
      </c>
    </row>
    <row r="1238" spans="1:59" ht="20.100000000000001" customHeight="1">
      <c r="A1238" s="13">
        <f t="shared" si="703"/>
        <v>1230</v>
      </c>
      <c r="B1238" s="153"/>
      <c r="C1238" s="33"/>
      <c r="D1238" s="33"/>
      <c r="E1238" s="154"/>
      <c r="F1238" s="155"/>
      <c r="G1238" s="156"/>
      <c r="H1238" s="19" t="str">
        <f t="shared" si="705"/>
        <v/>
      </c>
      <c r="I1238" s="157"/>
      <c r="J1238" s="19" t="str">
        <f t="shared" si="706"/>
        <v/>
      </c>
      <c r="K1238" s="33"/>
      <c r="L1238" s="34"/>
      <c r="M1238" s="34"/>
      <c r="N1238" s="19" t="str">
        <f t="shared" si="707"/>
        <v/>
      </c>
      <c r="O1238" s="157"/>
      <c r="P1238" s="19" t="str">
        <f t="shared" si="708"/>
        <v/>
      </c>
      <c r="Q1238" s="19" t="str">
        <f t="shared" si="709"/>
        <v/>
      </c>
      <c r="R1238" s="22"/>
      <c r="S1238" s="33"/>
      <c r="T1238" s="35" t="str">
        <f>IF(E1238="","",Instructions!$B$5)</f>
        <v/>
      </c>
      <c r="U1238" s="75" t="str">
        <f>IF(E1238="","",Instructions!$C$5)</f>
        <v/>
      </c>
      <c r="V1238" s="87" t="str">
        <f t="shared" si="710"/>
        <v/>
      </c>
      <c r="W1238" s="72" t="str">
        <f>IF(E1238="","",VLOOKUP(D1238,Supervisors!$B$9:$F$32,5,FALSE))</f>
        <v/>
      </c>
      <c r="X1238" s="72" t="str">
        <f>IF(E1238="","",VLOOKUP(D1238,Supervisors!$B$9:$G$32,6,FALSE))</f>
        <v/>
      </c>
      <c r="Y1238" s="20" t="str">
        <f t="shared" si="711"/>
        <v/>
      </c>
      <c r="Z1238" s="20" t="str">
        <f t="shared" si="712"/>
        <v/>
      </c>
      <c r="AA1238" s="20" t="str">
        <f t="shared" si="713"/>
        <v/>
      </c>
      <c r="AB1238" s="20" t="str">
        <f t="shared" si="714"/>
        <v/>
      </c>
      <c r="AC1238" s="20" t="str">
        <f t="shared" si="715"/>
        <v/>
      </c>
      <c r="AD1238" s="20" t="str">
        <f t="shared" si="716"/>
        <v/>
      </c>
      <c r="AE1238" s="20" t="str">
        <f>IF(E1238="","",SUM( INDEX( $H$9, 1) : H1238))</f>
        <v/>
      </c>
      <c r="AF1238" s="20" t="str">
        <f t="shared" si="717"/>
        <v/>
      </c>
      <c r="AG1238" s="20" t="str">
        <f>IF(E1238="","",SUM($AF$9:AF1238))</f>
        <v/>
      </c>
      <c r="AH1238" s="43" t="str">
        <f t="shared" si="718"/>
        <v/>
      </c>
      <c r="AI1238" s="20" t="str">
        <f t="shared" si="719"/>
        <v/>
      </c>
      <c r="AJ1238" s="20" t="str">
        <f t="shared" si="720"/>
        <v/>
      </c>
      <c r="AK1238" s="20" t="str">
        <f t="shared" si="721"/>
        <v/>
      </c>
      <c r="AL1238" s="20" t="str">
        <f>IF(E1238="","",SUM( INDEX($I$9, 1) : I1238))</f>
        <v/>
      </c>
      <c r="AM1238" s="20" t="str">
        <f t="shared" si="722"/>
        <v/>
      </c>
      <c r="AN1238" s="20" t="str">
        <f>IF(E1238="","",SUM( INDEX($AM$9, 1) : AM1238))</f>
        <v/>
      </c>
      <c r="AO1238" s="43" t="str">
        <f t="shared" si="723"/>
        <v/>
      </c>
      <c r="AP1238" s="43" t="str">
        <f t="shared" si="724"/>
        <v/>
      </c>
      <c r="AQ1238" s="35" t="str">
        <f t="shared" si="725"/>
        <v/>
      </c>
      <c r="AR1238" s="35" t="str">
        <f t="shared" si="726"/>
        <v/>
      </c>
      <c r="AS1238" s="35" t="str">
        <f t="shared" si="727"/>
        <v/>
      </c>
      <c r="AT1238" s="35" t="str">
        <f t="shared" si="728"/>
        <v/>
      </c>
      <c r="AU1238" s="35" t="str">
        <f t="shared" si="729"/>
        <v/>
      </c>
      <c r="AV1238" s="35" t="str">
        <f t="shared" si="730"/>
        <v/>
      </c>
      <c r="AW1238" s="58" t="str">
        <f t="shared" si="731"/>
        <v/>
      </c>
      <c r="AX1238" s="62" t="str">
        <f t="shared" si="732"/>
        <v/>
      </c>
      <c r="AY1238" s="62" t="str">
        <f t="shared" si="733"/>
        <v/>
      </c>
      <c r="AZ1238" s="62" t="str">
        <f t="shared" si="734"/>
        <v/>
      </c>
      <c r="BA1238" s="62" t="str">
        <f t="shared" si="735"/>
        <v/>
      </c>
      <c r="BB1238" s="62" t="str">
        <f t="shared" si="736"/>
        <v/>
      </c>
      <c r="BC1238" s="62" t="str">
        <f t="shared" si="737"/>
        <v/>
      </c>
      <c r="BD1238" s="69" t="str">
        <f t="shared" si="738"/>
        <v/>
      </c>
      <c r="BE1238" s="69" t="str">
        <f t="shared" si="739"/>
        <v/>
      </c>
      <c r="BF1238" s="69" t="str">
        <f>IF(Z1238=Z1239,"",SUM(AW$9:AW1238)-SUM(BF$9:BF1237))</f>
        <v/>
      </c>
      <c r="BG1238" s="12">
        <f t="shared" si="704"/>
        <v>1230</v>
      </c>
    </row>
    <row r="1239" spans="1:59" ht="20.100000000000001" customHeight="1">
      <c r="A1239" s="13">
        <f t="shared" si="703"/>
        <v>1231</v>
      </c>
      <c r="B1239" s="153"/>
      <c r="C1239" s="33"/>
      <c r="D1239" s="33"/>
      <c r="E1239" s="154"/>
      <c r="F1239" s="155"/>
      <c r="G1239" s="156"/>
      <c r="H1239" s="19" t="str">
        <f t="shared" si="705"/>
        <v/>
      </c>
      <c r="I1239" s="157"/>
      <c r="J1239" s="19" t="str">
        <f t="shared" si="706"/>
        <v/>
      </c>
      <c r="K1239" s="33"/>
      <c r="L1239" s="34"/>
      <c r="M1239" s="34"/>
      <c r="N1239" s="19" t="str">
        <f t="shared" si="707"/>
        <v/>
      </c>
      <c r="O1239" s="157"/>
      <c r="P1239" s="19" t="str">
        <f t="shared" si="708"/>
        <v/>
      </c>
      <c r="Q1239" s="19" t="str">
        <f t="shared" si="709"/>
        <v/>
      </c>
      <c r="R1239" s="22"/>
      <c r="S1239" s="33"/>
      <c r="T1239" s="35" t="str">
        <f>IF(E1239="","",Instructions!$B$5)</f>
        <v/>
      </c>
      <c r="U1239" s="75" t="str">
        <f>IF(E1239="","",Instructions!$C$5)</f>
        <v/>
      </c>
      <c r="V1239" s="87" t="str">
        <f t="shared" si="710"/>
        <v/>
      </c>
      <c r="W1239" s="72" t="str">
        <f>IF(E1239="","",VLOOKUP(D1239,Supervisors!$B$9:$F$32,5,FALSE))</f>
        <v/>
      </c>
      <c r="X1239" s="72" t="str">
        <f>IF(E1239="","",VLOOKUP(D1239,Supervisors!$B$9:$G$32,6,FALSE))</f>
        <v/>
      </c>
      <c r="Y1239" s="20" t="str">
        <f t="shared" si="711"/>
        <v/>
      </c>
      <c r="Z1239" s="20" t="str">
        <f t="shared" si="712"/>
        <v/>
      </c>
      <c r="AA1239" s="20" t="str">
        <f t="shared" si="713"/>
        <v/>
      </c>
      <c r="AB1239" s="20" t="str">
        <f t="shared" si="714"/>
        <v/>
      </c>
      <c r="AC1239" s="20" t="str">
        <f t="shared" si="715"/>
        <v/>
      </c>
      <c r="AD1239" s="20" t="str">
        <f t="shared" si="716"/>
        <v/>
      </c>
      <c r="AE1239" s="20" t="str">
        <f>IF(E1239="","",SUM( INDEX( $H$9, 1) : H1239))</f>
        <v/>
      </c>
      <c r="AF1239" s="20" t="str">
        <f t="shared" si="717"/>
        <v/>
      </c>
      <c r="AG1239" s="20" t="str">
        <f>IF(E1239="","",SUM($AF$9:AF1239))</f>
        <v/>
      </c>
      <c r="AH1239" s="43" t="str">
        <f t="shared" si="718"/>
        <v/>
      </c>
      <c r="AI1239" s="20" t="str">
        <f t="shared" si="719"/>
        <v/>
      </c>
      <c r="AJ1239" s="20" t="str">
        <f t="shared" si="720"/>
        <v/>
      </c>
      <c r="AK1239" s="20" t="str">
        <f t="shared" si="721"/>
        <v/>
      </c>
      <c r="AL1239" s="20" t="str">
        <f>IF(E1239="","",SUM( INDEX($I$9, 1) : I1239))</f>
        <v/>
      </c>
      <c r="AM1239" s="20" t="str">
        <f t="shared" si="722"/>
        <v/>
      </c>
      <c r="AN1239" s="20" t="str">
        <f>IF(E1239="","",SUM( INDEX($AM$9, 1) : AM1239))</f>
        <v/>
      </c>
      <c r="AO1239" s="43" t="str">
        <f t="shared" si="723"/>
        <v/>
      </c>
      <c r="AP1239" s="43" t="str">
        <f t="shared" si="724"/>
        <v/>
      </c>
      <c r="AQ1239" s="35" t="str">
        <f t="shared" si="725"/>
        <v/>
      </c>
      <c r="AR1239" s="35" t="str">
        <f t="shared" si="726"/>
        <v/>
      </c>
      <c r="AS1239" s="35" t="str">
        <f t="shared" si="727"/>
        <v/>
      </c>
      <c r="AT1239" s="35" t="str">
        <f t="shared" si="728"/>
        <v/>
      </c>
      <c r="AU1239" s="35" t="str">
        <f t="shared" si="729"/>
        <v/>
      </c>
      <c r="AV1239" s="35" t="str">
        <f t="shared" si="730"/>
        <v/>
      </c>
      <c r="AW1239" s="58" t="str">
        <f t="shared" si="731"/>
        <v/>
      </c>
      <c r="AX1239" s="62" t="str">
        <f t="shared" si="732"/>
        <v/>
      </c>
      <c r="AY1239" s="62" t="str">
        <f t="shared" si="733"/>
        <v/>
      </c>
      <c r="AZ1239" s="62" t="str">
        <f t="shared" si="734"/>
        <v/>
      </c>
      <c r="BA1239" s="62" t="str">
        <f t="shared" si="735"/>
        <v/>
      </c>
      <c r="BB1239" s="62" t="str">
        <f t="shared" si="736"/>
        <v/>
      </c>
      <c r="BC1239" s="62" t="str">
        <f t="shared" si="737"/>
        <v/>
      </c>
      <c r="BD1239" s="69" t="str">
        <f t="shared" si="738"/>
        <v/>
      </c>
      <c r="BE1239" s="69" t="str">
        <f t="shared" si="739"/>
        <v/>
      </c>
      <c r="BF1239" s="69" t="str">
        <f>IF(Z1239=Z1240,"",SUM(AW$9:AW1239)-SUM(BF$9:BF1238))</f>
        <v/>
      </c>
      <c r="BG1239" s="12">
        <f t="shared" si="704"/>
        <v>1231</v>
      </c>
    </row>
    <row r="1240" spans="1:59" ht="20.100000000000001" customHeight="1">
      <c r="A1240" s="13">
        <f t="shared" si="703"/>
        <v>1232</v>
      </c>
      <c r="B1240" s="153"/>
      <c r="C1240" s="33"/>
      <c r="D1240" s="33"/>
      <c r="E1240" s="154"/>
      <c r="F1240" s="155"/>
      <c r="G1240" s="156"/>
      <c r="H1240" s="19" t="str">
        <f t="shared" si="705"/>
        <v/>
      </c>
      <c r="I1240" s="157"/>
      <c r="J1240" s="19" t="str">
        <f t="shared" si="706"/>
        <v/>
      </c>
      <c r="K1240" s="33"/>
      <c r="L1240" s="34"/>
      <c r="M1240" s="34"/>
      <c r="N1240" s="19" t="str">
        <f t="shared" si="707"/>
        <v/>
      </c>
      <c r="O1240" s="157"/>
      <c r="P1240" s="19" t="str">
        <f t="shared" si="708"/>
        <v/>
      </c>
      <c r="Q1240" s="19" t="str">
        <f t="shared" si="709"/>
        <v/>
      </c>
      <c r="R1240" s="22"/>
      <c r="S1240" s="33"/>
      <c r="T1240" s="35" t="str">
        <f>IF(E1240="","",Instructions!$B$5)</f>
        <v/>
      </c>
      <c r="U1240" s="75" t="str">
        <f>IF(E1240="","",Instructions!$C$5)</f>
        <v/>
      </c>
      <c r="V1240" s="87" t="str">
        <f t="shared" si="710"/>
        <v/>
      </c>
      <c r="W1240" s="72" t="str">
        <f>IF(E1240="","",VLOOKUP(D1240,Supervisors!$B$9:$F$32,5,FALSE))</f>
        <v/>
      </c>
      <c r="X1240" s="72" t="str">
        <f>IF(E1240="","",VLOOKUP(D1240,Supervisors!$B$9:$G$32,6,FALSE))</f>
        <v/>
      </c>
      <c r="Y1240" s="20" t="str">
        <f t="shared" si="711"/>
        <v/>
      </c>
      <c r="Z1240" s="20" t="str">
        <f t="shared" si="712"/>
        <v/>
      </c>
      <c r="AA1240" s="20" t="str">
        <f t="shared" si="713"/>
        <v/>
      </c>
      <c r="AB1240" s="20" t="str">
        <f t="shared" si="714"/>
        <v/>
      </c>
      <c r="AC1240" s="20" t="str">
        <f t="shared" si="715"/>
        <v/>
      </c>
      <c r="AD1240" s="20" t="str">
        <f t="shared" si="716"/>
        <v/>
      </c>
      <c r="AE1240" s="20" t="str">
        <f>IF(E1240="","",SUM( INDEX( $H$9, 1) : H1240))</f>
        <v/>
      </c>
      <c r="AF1240" s="20" t="str">
        <f t="shared" si="717"/>
        <v/>
      </c>
      <c r="AG1240" s="20" t="str">
        <f>IF(E1240="","",SUM($AF$9:AF1240))</f>
        <v/>
      </c>
      <c r="AH1240" s="43" t="str">
        <f t="shared" si="718"/>
        <v/>
      </c>
      <c r="AI1240" s="20" t="str">
        <f t="shared" si="719"/>
        <v/>
      </c>
      <c r="AJ1240" s="20" t="str">
        <f t="shared" si="720"/>
        <v/>
      </c>
      <c r="AK1240" s="20" t="str">
        <f t="shared" si="721"/>
        <v/>
      </c>
      <c r="AL1240" s="20" t="str">
        <f>IF(E1240="","",SUM( INDEX($I$9, 1) : I1240))</f>
        <v/>
      </c>
      <c r="AM1240" s="20" t="str">
        <f t="shared" si="722"/>
        <v/>
      </c>
      <c r="AN1240" s="20" t="str">
        <f>IF(E1240="","",SUM( INDEX($AM$9, 1) : AM1240))</f>
        <v/>
      </c>
      <c r="AO1240" s="43" t="str">
        <f t="shared" si="723"/>
        <v/>
      </c>
      <c r="AP1240" s="43" t="str">
        <f t="shared" si="724"/>
        <v/>
      </c>
      <c r="AQ1240" s="35" t="str">
        <f t="shared" si="725"/>
        <v/>
      </c>
      <c r="AR1240" s="35" t="str">
        <f t="shared" si="726"/>
        <v/>
      </c>
      <c r="AS1240" s="35" t="str">
        <f t="shared" si="727"/>
        <v/>
      </c>
      <c r="AT1240" s="35" t="str">
        <f t="shared" si="728"/>
        <v/>
      </c>
      <c r="AU1240" s="35" t="str">
        <f t="shared" si="729"/>
        <v/>
      </c>
      <c r="AV1240" s="35" t="str">
        <f t="shared" si="730"/>
        <v/>
      </c>
      <c r="AW1240" s="58" t="str">
        <f t="shared" si="731"/>
        <v/>
      </c>
      <c r="AX1240" s="62" t="str">
        <f t="shared" si="732"/>
        <v/>
      </c>
      <c r="AY1240" s="62" t="str">
        <f t="shared" si="733"/>
        <v/>
      </c>
      <c r="AZ1240" s="62" t="str">
        <f t="shared" si="734"/>
        <v/>
      </c>
      <c r="BA1240" s="62" t="str">
        <f t="shared" si="735"/>
        <v/>
      </c>
      <c r="BB1240" s="62" t="str">
        <f t="shared" si="736"/>
        <v/>
      </c>
      <c r="BC1240" s="62" t="str">
        <f t="shared" si="737"/>
        <v/>
      </c>
      <c r="BD1240" s="69" t="str">
        <f t="shared" si="738"/>
        <v/>
      </c>
      <c r="BE1240" s="69" t="str">
        <f t="shared" si="739"/>
        <v/>
      </c>
      <c r="BF1240" s="69" t="str">
        <f>IF(Z1240=Z1241,"",SUM(AW$9:AW1240)-SUM(BF$9:BF1239))</f>
        <v/>
      </c>
      <c r="BG1240" s="12">
        <f t="shared" si="704"/>
        <v>1232</v>
      </c>
    </row>
    <row r="1241" spans="1:59" ht="20.100000000000001" customHeight="1">
      <c r="A1241" s="13">
        <f t="shared" si="703"/>
        <v>1233</v>
      </c>
      <c r="B1241" s="153"/>
      <c r="C1241" s="33"/>
      <c r="D1241" s="33"/>
      <c r="E1241" s="154"/>
      <c r="F1241" s="155"/>
      <c r="G1241" s="156"/>
      <c r="H1241" s="19" t="str">
        <f t="shared" si="705"/>
        <v/>
      </c>
      <c r="I1241" s="157"/>
      <c r="J1241" s="19" t="str">
        <f t="shared" si="706"/>
        <v/>
      </c>
      <c r="K1241" s="33"/>
      <c r="L1241" s="34"/>
      <c r="M1241" s="34"/>
      <c r="N1241" s="19" t="str">
        <f t="shared" si="707"/>
        <v/>
      </c>
      <c r="O1241" s="157"/>
      <c r="P1241" s="19" t="str">
        <f t="shared" si="708"/>
        <v/>
      </c>
      <c r="Q1241" s="19" t="str">
        <f t="shared" si="709"/>
        <v/>
      </c>
      <c r="R1241" s="22"/>
      <c r="S1241" s="33"/>
      <c r="T1241" s="35" t="str">
        <f>IF(E1241="","",Instructions!$B$5)</f>
        <v/>
      </c>
      <c r="U1241" s="75" t="str">
        <f>IF(E1241="","",Instructions!$C$5)</f>
        <v/>
      </c>
      <c r="V1241" s="87" t="str">
        <f t="shared" si="710"/>
        <v/>
      </c>
      <c r="W1241" s="72" t="str">
        <f>IF(E1241="","",VLOOKUP(D1241,Supervisors!$B$9:$F$32,5,FALSE))</f>
        <v/>
      </c>
      <c r="X1241" s="72" t="str">
        <f>IF(E1241="","",VLOOKUP(D1241,Supervisors!$B$9:$G$32,6,FALSE))</f>
        <v/>
      </c>
      <c r="Y1241" s="20" t="str">
        <f t="shared" si="711"/>
        <v/>
      </c>
      <c r="Z1241" s="20" t="str">
        <f t="shared" si="712"/>
        <v/>
      </c>
      <c r="AA1241" s="20" t="str">
        <f t="shared" si="713"/>
        <v/>
      </c>
      <c r="AB1241" s="20" t="str">
        <f t="shared" si="714"/>
        <v/>
      </c>
      <c r="AC1241" s="20" t="str">
        <f t="shared" si="715"/>
        <v/>
      </c>
      <c r="AD1241" s="20" t="str">
        <f t="shared" si="716"/>
        <v/>
      </c>
      <c r="AE1241" s="20" t="str">
        <f>IF(E1241="","",SUM( INDEX( $H$9, 1) : H1241))</f>
        <v/>
      </c>
      <c r="AF1241" s="20" t="str">
        <f t="shared" si="717"/>
        <v/>
      </c>
      <c r="AG1241" s="20" t="str">
        <f>IF(E1241="","",SUM($AF$9:AF1241))</f>
        <v/>
      </c>
      <c r="AH1241" s="43" t="str">
        <f t="shared" si="718"/>
        <v/>
      </c>
      <c r="AI1241" s="20" t="str">
        <f t="shared" si="719"/>
        <v/>
      </c>
      <c r="AJ1241" s="20" t="str">
        <f t="shared" si="720"/>
        <v/>
      </c>
      <c r="AK1241" s="20" t="str">
        <f t="shared" si="721"/>
        <v/>
      </c>
      <c r="AL1241" s="20" t="str">
        <f>IF(E1241="","",SUM( INDEX($I$9, 1) : I1241))</f>
        <v/>
      </c>
      <c r="AM1241" s="20" t="str">
        <f t="shared" si="722"/>
        <v/>
      </c>
      <c r="AN1241" s="20" t="str">
        <f>IF(E1241="","",SUM( INDEX($AM$9, 1) : AM1241))</f>
        <v/>
      </c>
      <c r="AO1241" s="43" t="str">
        <f t="shared" si="723"/>
        <v/>
      </c>
      <c r="AP1241" s="43" t="str">
        <f t="shared" si="724"/>
        <v/>
      </c>
      <c r="AQ1241" s="35" t="str">
        <f t="shared" si="725"/>
        <v/>
      </c>
      <c r="AR1241" s="35" t="str">
        <f t="shared" si="726"/>
        <v/>
      </c>
      <c r="AS1241" s="35" t="str">
        <f t="shared" si="727"/>
        <v/>
      </c>
      <c r="AT1241" s="35" t="str">
        <f t="shared" si="728"/>
        <v/>
      </c>
      <c r="AU1241" s="35" t="str">
        <f t="shared" si="729"/>
        <v/>
      </c>
      <c r="AV1241" s="35" t="str">
        <f t="shared" si="730"/>
        <v/>
      </c>
      <c r="AW1241" s="58" t="str">
        <f t="shared" si="731"/>
        <v/>
      </c>
      <c r="AX1241" s="62" t="str">
        <f t="shared" si="732"/>
        <v/>
      </c>
      <c r="AY1241" s="62" t="str">
        <f t="shared" si="733"/>
        <v/>
      </c>
      <c r="AZ1241" s="62" t="str">
        <f t="shared" si="734"/>
        <v/>
      </c>
      <c r="BA1241" s="62" t="str">
        <f t="shared" si="735"/>
        <v/>
      </c>
      <c r="BB1241" s="62" t="str">
        <f t="shared" si="736"/>
        <v/>
      </c>
      <c r="BC1241" s="62" t="str">
        <f t="shared" si="737"/>
        <v/>
      </c>
      <c r="BD1241" s="69" t="str">
        <f t="shared" si="738"/>
        <v/>
      </c>
      <c r="BE1241" s="69" t="str">
        <f t="shared" si="739"/>
        <v/>
      </c>
      <c r="BF1241" s="69" t="str">
        <f>IF(Z1241=Z1242,"",SUM(AW$9:AW1241)-SUM(BF$9:BF1240))</f>
        <v/>
      </c>
      <c r="BG1241" s="12">
        <f t="shared" si="704"/>
        <v>1233</v>
      </c>
    </row>
    <row r="1242" spans="1:59" ht="20.100000000000001" customHeight="1">
      <c r="A1242" s="13">
        <f t="shared" si="703"/>
        <v>1234</v>
      </c>
      <c r="B1242" s="153"/>
      <c r="C1242" s="33"/>
      <c r="D1242" s="33"/>
      <c r="E1242" s="154"/>
      <c r="F1242" s="155"/>
      <c r="G1242" s="156"/>
      <c r="H1242" s="19" t="str">
        <f t="shared" si="705"/>
        <v/>
      </c>
      <c r="I1242" s="157"/>
      <c r="J1242" s="19" t="str">
        <f t="shared" si="706"/>
        <v/>
      </c>
      <c r="K1242" s="33"/>
      <c r="L1242" s="34"/>
      <c r="M1242" s="34"/>
      <c r="N1242" s="19" t="str">
        <f t="shared" si="707"/>
        <v/>
      </c>
      <c r="O1242" s="157"/>
      <c r="P1242" s="19" t="str">
        <f t="shared" si="708"/>
        <v/>
      </c>
      <c r="Q1242" s="19" t="str">
        <f t="shared" si="709"/>
        <v/>
      </c>
      <c r="R1242" s="22"/>
      <c r="S1242" s="33"/>
      <c r="T1242" s="35" t="str">
        <f>IF(E1242="","",Instructions!$B$5)</f>
        <v/>
      </c>
      <c r="U1242" s="75" t="str">
        <f>IF(E1242="","",Instructions!$C$5)</f>
        <v/>
      </c>
      <c r="V1242" s="87" t="str">
        <f t="shared" si="710"/>
        <v/>
      </c>
      <c r="W1242" s="72" t="str">
        <f>IF(E1242="","",VLOOKUP(D1242,Supervisors!$B$9:$F$32,5,FALSE))</f>
        <v/>
      </c>
      <c r="X1242" s="72" t="str">
        <f>IF(E1242="","",VLOOKUP(D1242,Supervisors!$B$9:$G$32,6,FALSE))</f>
        <v/>
      </c>
      <c r="Y1242" s="20" t="str">
        <f t="shared" si="711"/>
        <v/>
      </c>
      <c r="Z1242" s="20" t="str">
        <f t="shared" si="712"/>
        <v/>
      </c>
      <c r="AA1242" s="20" t="str">
        <f t="shared" si="713"/>
        <v/>
      </c>
      <c r="AB1242" s="20" t="str">
        <f t="shared" si="714"/>
        <v/>
      </c>
      <c r="AC1242" s="20" t="str">
        <f t="shared" si="715"/>
        <v/>
      </c>
      <c r="AD1242" s="20" t="str">
        <f t="shared" si="716"/>
        <v/>
      </c>
      <c r="AE1242" s="20" t="str">
        <f>IF(E1242="","",SUM( INDEX( $H$9, 1) : H1242))</f>
        <v/>
      </c>
      <c r="AF1242" s="20" t="str">
        <f t="shared" si="717"/>
        <v/>
      </c>
      <c r="AG1242" s="20" t="str">
        <f>IF(E1242="","",SUM($AF$9:AF1242))</f>
        <v/>
      </c>
      <c r="AH1242" s="43" t="str">
        <f t="shared" si="718"/>
        <v/>
      </c>
      <c r="AI1242" s="20" t="str">
        <f t="shared" si="719"/>
        <v/>
      </c>
      <c r="AJ1242" s="20" t="str">
        <f t="shared" si="720"/>
        <v/>
      </c>
      <c r="AK1242" s="20" t="str">
        <f t="shared" si="721"/>
        <v/>
      </c>
      <c r="AL1242" s="20" t="str">
        <f>IF(E1242="","",SUM( INDEX($I$9, 1) : I1242))</f>
        <v/>
      </c>
      <c r="AM1242" s="20" t="str">
        <f t="shared" si="722"/>
        <v/>
      </c>
      <c r="AN1242" s="20" t="str">
        <f>IF(E1242="","",SUM( INDEX($AM$9, 1) : AM1242))</f>
        <v/>
      </c>
      <c r="AO1242" s="43" t="str">
        <f t="shared" si="723"/>
        <v/>
      </c>
      <c r="AP1242" s="43" t="str">
        <f t="shared" si="724"/>
        <v/>
      </c>
      <c r="AQ1242" s="35" t="str">
        <f t="shared" si="725"/>
        <v/>
      </c>
      <c r="AR1242" s="35" t="str">
        <f t="shared" si="726"/>
        <v/>
      </c>
      <c r="AS1242" s="35" t="str">
        <f t="shared" si="727"/>
        <v/>
      </c>
      <c r="AT1242" s="35" t="str">
        <f t="shared" si="728"/>
        <v/>
      </c>
      <c r="AU1242" s="35" t="str">
        <f t="shared" si="729"/>
        <v/>
      </c>
      <c r="AV1242" s="35" t="str">
        <f t="shared" si="730"/>
        <v/>
      </c>
      <c r="AW1242" s="58" t="str">
        <f t="shared" si="731"/>
        <v/>
      </c>
      <c r="AX1242" s="62" t="str">
        <f t="shared" si="732"/>
        <v/>
      </c>
      <c r="AY1242" s="62" t="str">
        <f t="shared" si="733"/>
        <v/>
      </c>
      <c r="AZ1242" s="62" t="str">
        <f t="shared" si="734"/>
        <v/>
      </c>
      <c r="BA1242" s="62" t="str">
        <f t="shared" si="735"/>
        <v/>
      </c>
      <c r="BB1242" s="62" t="str">
        <f t="shared" si="736"/>
        <v/>
      </c>
      <c r="BC1242" s="62" t="str">
        <f t="shared" si="737"/>
        <v/>
      </c>
      <c r="BD1242" s="69" t="str">
        <f t="shared" si="738"/>
        <v/>
      </c>
      <c r="BE1242" s="69" t="str">
        <f t="shared" si="739"/>
        <v/>
      </c>
      <c r="BF1242" s="69" t="str">
        <f>IF(Z1242=Z1243,"",SUM(AW$9:AW1242)-SUM(BF$9:BF1241))</f>
        <v/>
      </c>
      <c r="BG1242" s="12">
        <f t="shared" si="704"/>
        <v>1234</v>
      </c>
    </row>
    <row r="1243" spans="1:59" ht="20.100000000000001" customHeight="1">
      <c r="A1243" s="13">
        <f t="shared" si="703"/>
        <v>1235</v>
      </c>
      <c r="B1243" s="153"/>
      <c r="C1243" s="33"/>
      <c r="D1243" s="33"/>
      <c r="E1243" s="154"/>
      <c r="F1243" s="155"/>
      <c r="G1243" s="156"/>
      <c r="H1243" s="19" t="str">
        <f t="shared" si="705"/>
        <v/>
      </c>
      <c r="I1243" s="157"/>
      <c r="J1243" s="19" t="str">
        <f t="shared" si="706"/>
        <v/>
      </c>
      <c r="K1243" s="33"/>
      <c r="L1243" s="34"/>
      <c r="M1243" s="34"/>
      <c r="N1243" s="19" t="str">
        <f t="shared" si="707"/>
        <v/>
      </c>
      <c r="O1243" s="157"/>
      <c r="P1243" s="19" t="str">
        <f t="shared" si="708"/>
        <v/>
      </c>
      <c r="Q1243" s="19" t="str">
        <f t="shared" si="709"/>
        <v/>
      </c>
      <c r="R1243" s="22"/>
      <c r="S1243" s="33"/>
      <c r="T1243" s="35" t="str">
        <f>IF(E1243="","",Instructions!$B$5)</f>
        <v/>
      </c>
      <c r="U1243" s="75" t="str">
        <f>IF(E1243="","",Instructions!$C$5)</f>
        <v/>
      </c>
      <c r="V1243" s="87" t="str">
        <f t="shared" si="710"/>
        <v/>
      </c>
      <c r="W1243" s="72" t="str">
        <f>IF(E1243="","",VLOOKUP(D1243,Supervisors!$B$9:$F$32,5,FALSE))</f>
        <v/>
      </c>
      <c r="X1243" s="72" t="str">
        <f>IF(E1243="","",VLOOKUP(D1243,Supervisors!$B$9:$G$32,6,FALSE))</f>
        <v/>
      </c>
      <c r="Y1243" s="20" t="str">
        <f t="shared" si="711"/>
        <v/>
      </c>
      <c r="Z1243" s="20" t="str">
        <f t="shared" si="712"/>
        <v/>
      </c>
      <c r="AA1243" s="20" t="str">
        <f t="shared" si="713"/>
        <v/>
      </c>
      <c r="AB1243" s="20" t="str">
        <f t="shared" si="714"/>
        <v/>
      </c>
      <c r="AC1243" s="20" t="str">
        <f t="shared" si="715"/>
        <v/>
      </c>
      <c r="AD1243" s="20" t="str">
        <f t="shared" si="716"/>
        <v/>
      </c>
      <c r="AE1243" s="20" t="str">
        <f>IF(E1243="","",SUM( INDEX( $H$9, 1) : H1243))</f>
        <v/>
      </c>
      <c r="AF1243" s="20" t="str">
        <f t="shared" si="717"/>
        <v/>
      </c>
      <c r="AG1243" s="20" t="str">
        <f>IF(E1243="","",SUM($AF$9:AF1243))</f>
        <v/>
      </c>
      <c r="AH1243" s="43" t="str">
        <f t="shared" si="718"/>
        <v/>
      </c>
      <c r="AI1243" s="20" t="str">
        <f t="shared" si="719"/>
        <v/>
      </c>
      <c r="AJ1243" s="20" t="str">
        <f t="shared" si="720"/>
        <v/>
      </c>
      <c r="AK1243" s="20" t="str">
        <f t="shared" si="721"/>
        <v/>
      </c>
      <c r="AL1243" s="20" t="str">
        <f>IF(E1243="","",SUM( INDEX($I$9, 1) : I1243))</f>
        <v/>
      </c>
      <c r="AM1243" s="20" t="str">
        <f t="shared" si="722"/>
        <v/>
      </c>
      <c r="AN1243" s="20" t="str">
        <f>IF(E1243="","",SUM( INDEX($AM$9, 1) : AM1243))</f>
        <v/>
      </c>
      <c r="AO1243" s="43" t="str">
        <f t="shared" si="723"/>
        <v/>
      </c>
      <c r="AP1243" s="43" t="str">
        <f t="shared" si="724"/>
        <v/>
      </c>
      <c r="AQ1243" s="35" t="str">
        <f t="shared" si="725"/>
        <v/>
      </c>
      <c r="AR1243" s="35" t="str">
        <f t="shared" si="726"/>
        <v/>
      </c>
      <c r="AS1243" s="35" t="str">
        <f t="shared" si="727"/>
        <v/>
      </c>
      <c r="AT1243" s="35" t="str">
        <f t="shared" si="728"/>
        <v/>
      </c>
      <c r="AU1243" s="35" t="str">
        <f t="shared" si="729"/>
        <v/>
      </c>
      <c r="AV1243" s="35" t="str">
        <f t="shared" si="730"/>
        <v/>
      </c>
      <c r="AW1243" s="58" t="str">
        <f t="shared" si="731"/>
        <v/>
      </c>
      <c r="AX1243" s="62" t="str">
        <f t="shared" si="732"/>
        <v/>
      </c>
      <c r="AY1243" s="62" t="str">
        <f t="shared" si="733"/>
        <v/>
      </c>
      <c r="AZ1243" s="62" t="str">
        <f t="shared" si="734"/>
        <v/>
      </c>
      <c r="BA1243" s="62" t="str">
        <f t="shared" si="735"/>
        <v/>
      </c>
      <c r="BB1243" s="62" t="str">
        <f t="shared" si="736"/>
        <v/>
      </c>
      <c r="BC1243" s="62" t="str">
        <f t="shared" si="737"/>
        <v/>
      </c>
      <c r="BD1243" s="69" t="str">
        <f t="shared" si="738"/>
        <v/>
      </c>
      <c r="BE1243" s="69" t="str">
        <f t="shared" si="739"/>
        <v/>
      </c>
      <c r="BF1243" s="69" t="str">
        <f>IF(Z1243=Z1244,"",SUM(AW$9:AW1243)-SUM(BF$9:BF1242))</f>
        <v/>
      </c>
      <c r="BG1243" s="12">
        <f t="shared" si="704"/>
        <v>1235</v>
      </c>
    </row>
    <row r="1244" spans="1:59" ht="20.100000000000001" customHeight="1">
      <c r="A1244" s="13">
        <f t="shared" si="703"/>
        <v>1236</v>
      </c>
      <c r="B1244" s="153"/>
      <c r="C1244" s="33"/>
      <c r="D1244" s="33"/>
      <c r="E1244" s="154"/>
      <c r="F1244" s="155"/>
      <c r="G1244" s="156"/>
      <c r="H1244" s="19" t="str">
        <f t="shared" si="705"/>
        <v/>
      </c>
      <c r="I1244" s="157"/>
      <c r="J1244" s="19" t="str">
        <f t="shared" si="706"/>
        <v/>
      </c>
      <c r="K1244" s="33"/>
      <c r="L1244" s="34"/>
      <c r="M1244" s="34"/>
      <c r="N1244" s="19" t="str">
        <f t="shared" si="707"/>
        <v/>
      </c>
      <c r="O1244" s="157"/>
      <c r="P1244" s="19" t="str">
        <f t="shared" si="708"/>
        <v/>
      </c>
      <c r="Q1244" s="19" t="str">
        <f t="shared" si="709"/>
        <v/>
      </c>
      <c r="R1244" s="22"/>
      <c r="S1244" s="33"/>
      <c r="T1244" s="35" t="str">
        <f>IF(E1244="","",Instructions!$B$5)</f>
        <v/>
      </c>
      <c r="U1244" s="75" t="str">
        <f>IF(E1244="","",Instructions!$C$5)</f>
        <v/>
      </c>
      <c r="V1244" s="87" t="str">
        <f t="shared" si="710"/>
        <v/>
      </c>
      <c r="W1244" s="72" t="str">
        <f>IF(E1244="","",VLOOKUP(D1244,Supervisors!$B$9:$F$32,5,FALSE))</f>
        <v/>
      </c>
      <c r="X1244" s="72" t="str">
        <f>IF(E1244="","",VLOOKUP(D1244,Supervisors!$B$9:$G$32,6,FALSE))</f>
        <v/>
      </c>
      <c r="Y1244" s="20" t="str">
        <f t="shared" si="711"/>
        <v/>
      </c>
      <c r="Z1244" s="20" t="str">
        <f t="shared" si="712"/>
        <v/>
      </c>
      <c r="AA1244" s="20" t="str">
        <f t="shared" si="713"/>
        <v/>
      </c>
      <c r="AB1244" s="20" t="str">
        <f t="shared" si="714"/>
        <v/>
      </c>
      <c r="AC1244" s="20" t="str">
        <f t="shared" si="715"/>
        <v/>
      </c>
      <c r="AD1244" s="20" t="str">
        <f t="shared" si="716"/>
        <v/>
      </c>
      <c r="AE1244" s="20" t="str">
        <f>IF(E1244="","",SUM( INDEX( $H$9, 1) : H1244))</f>
        <v/>
      </c>
      <c r="AF1244" s="20" t="str">
        <f t="shared" si="717"/>
        <v/>
      </c>
      <c r="AG1244" s="20" t="str">
        <f>IF(E1244="","",SUM($AF$9:AF1244))</f>
        <v/>
      </c>
      <c r="AH1244" s="43" t="str">
        <f t="shared" si="718"/>
        <v/>
      </c>
      <c r="AI1244" s="20" t="str">
        <f t="shared" si="719"/>
        <v/>
      </c>
      <c r="AJ1244" s="20" t="str">
        <f t="shared" si="720"/>
        <v/>
      </c>
      <c r="AK1244" s="20" t="str">
        <f t="shared" si="721"/>
        <v/>
      </c>
      <c r="AL1244" s="20" t="str">
        <f>IF(E1244="","",SUM( INDEX($I$9, 1) : I1244))</f>
        <v/>
      </c>
      <c r="AM1244" s="20" t="str">
        <f t="shared" si="722"/>
        <v/>
      </c>
      <c r="AN1244" s="20" t="str">
        <f>IF(E1244="","",SUM( INDEX($AM$9, 1) : AM1244))</f>
        <v/>
      </c>
      <c r="AO1244" s="43" t="str">
        <f t="shared" si="723"/>
        <v/>
      </c>
      <c r="AP1244" s="43" t="str">
        <f t="shared" si="724"/>
        <v/>
      </c>
      <c r="AQ1244" s="35" t="str">
        <f t="shared" si="725"/>
        <v/>
      </c>
      <c r="AR1244" s="35" t="str">
        <f t="shared" si="726"/>
        <v/>
      </c>
      <c r="AS1244" s="35" t="str">
        <f t="shared" si="727"/>
        <v/>
      </c>
      <c r="AT1244" s="35" t="str">
        <f t="shared" si="728"/>
        <v/>
      </c>
      <c r="AU1244" s="35" t="str">
        <f t="shared" si="729"/>
        <v/>
      </c>
      <c r="AV1244" s="35" t="str">
        <f t="shared" si="730"/>
        <v/>
      </c>
      <c r="AW1244" s="58" t="str">
        <f t="shared" si="731"/>
        <v/>
      </c>
      <c r="AX1244" s="62" t="str">
        <f t="shared" si="732"/>
        <v/>
      </c>
      <c r="AY1244" s="62" t="str">
        <f t="shared" si="733"/>
        <v/>
      </c>
      <c r="AZ1244" s="62" t="str">
        <f t="shared" si="734"/>
        <v/>
      </c>
      <c r="BA1244" s="62" t="str">
        <f t="shared" si="735"/>
        <v/>
      </c>
      <c r="BB1244" s="62" t="str">
        <f t="shared" si="736"/>
        <v/>
      </c>
      <c r="BC1244" s="62" t="str">
        <f t="shared" si="737"/>
        <v/>
      </c>
      <c r="BD1244" s="69" t="str">
        <f t="shared" si="738"/>
        <v/>
      </c>
      <c r="BE1244" s="69" t="str">
        <f t="shared" si="739"/>
        <v/>
      </c>
      <c r="BF1244" s="69" t="str">
        <f>IF(Z1244=Z1245,"",SUM(AW$9:AW1244)-SUM(BF$9:BF1243))</f>
        <v/>
      </c>
      <c r="BG1244" s="12">
        <f t="shared" si="704"/>
        <v>1236</v>
      </c>
    </row>
    <row r="1245" spans="1:59" ht="20.100000000000001" customHeight="1">
      <c r="A1245" s="13">
        <f t="shared" si="703"/>
        <v>1237</v>
      </c>
      <c r="B1245" s="153"/>
      <c r="C1245" s="33"/>
      <c r="D1245" s="33"/>
      <c r="E1245" s="154"/>
      <c r="F1245" s="155"/>
      <c r="G1245" s="156"/>
      <c r="H1245" s="19" t="str">
        <f t="shared" si="705"/>
        <v/>
      </c>
      <c r="I1245" s="157"/>
      <c r="J1245" s="19" t="str">
        <f t="shared" si="706"/>
        <v/>
      </c>
      <c r="K1245" s="33"/>
      <c r="L1245" s="34"/>
      <c r="M1245" s="34"/>
      <c r="N1245" s="19" t="str">
        <f t="shared" si="707"/>
        <v/>
      </c>
      <c r="O1245" s="157"/>
      <c r="P1245" s="19" t="str">
        <f t="shared" si="708"/>
        <v/>
      </c>
      <c r="Q1245" s="19" t="str">
        <f t="shared" si="709"/>
        <v/>
      </c>
      <c r="R1245" s="22"/>
      <c r="S1245" s="33"/>
      <c r="T1245" s="35" t="str">
        <f>IF(E1245="","",Instructions!$B$5)</f>
        <v/>
      </c>
      <c r="U1245" s="75" t="str">
        <f>IF(E1245="","",Instructions!$C$5)</f>
        <v/>
      </c>
      <c r="V1245" s="87" t="str">
        <f t="shared" si="710"/>
        <v/>
      </c>
      <c r="W1245" s="72" t="str">
        <f>IF(E1245="","",VLOOKUP(D1245,Supervisors!$B$9:$F$32,5,FALSE))</f>
        <v/>
      </c>
      <c r="X1245" s="72" t="str">
        <f>IF(E1245="","",VLOOKUP(D1245,Supervisors!$B$9:$G$32,6,FALSE))</f>
        <v/>
      </c>
      <c r="Y1245" s="20" t="str">
        <f t="shared" si="711"/>
        <v/>
      </c>
      <c r="Z1245" s="20" t="str">
        <f t="shared" si="712"/>
        <v/>
      </c>
      <c r="AA1245" s="20" t="str">
        <f t="shared" si="713"/>
        <v/>
      </c>
      <c r="AB1245" s="20" t="str">
        <f t="shared" si="714"/>
        <v/>
      </c>
      <c r="AC1245" s="20" t="str">
        <f t="shared" si="715"/>
        <v/>
      </c>
      <c r="AD1245" s="20" t="str">
        <f t="shared" si="716"/>
        <v/>
      </c>
      <c r="AE1245" s="20" t="str">
        <f>IF(E1245="","",SUM( INDEX( $H$9, 1) : H1245))</f>
        <v/>
      </c>
      <c r="AF1245" s="20" t="str">
        <f t="shared" si="717"/>
        <v/>
      </c>
      <c r="AG1245" s="20" t="str">
        <f>IF(E1245="","",SUM($AF$9:AF1245))</f>
        <v/>
      </c>
      <c r="AH1245" s="43" t="str">
        <f t="shared" si="718"/>
        <v/>
      </c>
      <c r="AI1245" s="20" t="str">
        <f t="shared" si="719"/>
        <v/>
      </c>
      <c r="AJ1245" s="20" t="str">
        <f t="shared" si="720"/>
        <v/>
      </c>
      <c r="AK1245" s="20" t="str">
        <f t="shared" si="721"/>
        <v/>
      </c>
      <c r="AL1245" s="20" t="str">
        <f>IF(E1245="","",SUM( INDEX($I$9, 1) : I1245))</f>
        <v/>
      </c>
      <c r="AM1245" s="20" t="str">
        <f t="shared" si="722"/>
        <v/>
      </c>
      <c r="AN1245" s="20" t="str">
        <f>IF(E1245="","",SUM( INDEX($AM$9, 1) : AM1245))</f>
        <v/>
      </c>
      <c r="AO1245" s="43" t="str">
        <f t="shared" si="723"/>
        <v/>
      </c>
      <c r="AP1245" s="43" t="str">
        <f t="shared" si="724"/>
        <v/>
      </c>
      <c r="AQ1245" s="35" t="str">
        <f t="shared" si="725"/>
        <v/>
      </c>
      <c r="AR1245" s="35" t="str">
        <f t="shared" si="726"/>
        <v/>
      </c>
      <c r="AS1245" s="35" t="str">
        <f t="shared" si="727"/>
        <v/>
      </c>
      <c r="AT1245" s="35" t="str">
        <f t="shared" si="728"/>
        <v/>
      </c>
      <c r="AU1245" s="35" t="str">
        <f t="shared" si="729"/>
        <v/>
      </c>
      <c r="AV1245" s="35" t="str">
        <f t="shared" si="730"/>
        <v/>
      </c>
      <c r="AW1245" s="58" t="str">
        <f t="shared" si="731"/>
        <v/>
      </c>
      <c r="AX1245" s="62" t="str">
        <f t="shared" si="732"/>
        <v/>
      </c>
      <c r="AY1245" s="62" t="str">
        <f t="shared" si="733"/>
        <v/>
      </c>
      <c r="AZ1245" s="62" t="str">
        <f t="shared" si="734"/>
        <v/>
      </c>
      <c r="BA1245" s="62" t="str">
        <f t="shared" si="735"/>
        <v/>
      </c>
      <c r="BB1245" s="62" t="str">
        <f t="shared" si="736"/>
        <v/>
      </c>
      <c r="BC1245" s="62" t="str">
        <f t="shared" si="737"/>
        <v/>
      </c>
      <c r="BD1245" s="69" t="str">
        <f t="shared" si="738"/>
        <v/>
      </c>
      <c r="BE1245" s="69" t="str">
        <f t="shared" si="739"/>
        <v/>
      </c>
      <c r="BF1245" s="69" t="str">
        <f>IF(Z1245=Z1246,"",SUM(AW$9:AW1245)-SUM(BF$9:BF1244))</f>
        <v/>
      </c>
      <c r="BG1245" s="12">
        <f t="shared" si="704"/>
        <v>1237</v>
      </c>
    </row>
    <row r="1246" spans="1:59" ht="20.100000000000001" customHeight="1">
      <c r="A1246" s="13">
        <f t="shared" si="703"/>
        <v>1238</v>
      </c>
      <c r="B1246" s="153"/>
      <c r="C1246" s="33"/>
      <c r="D1246" s="33"/>
      <c r="E1246" s="154"/>
      <c r="F1246" s="155"/>
      <c r="G1246" s="156"/>
      <c r="H1246" s="19" t="str">
        <f t="shared" si="705"/>
        <v/>
      </c>
      <c r="I1246" s="157"/>
      <c r="J1246" s="19" t="str">
        <f t="shared" si="706"/>
        <v/>
      </c>
      <c r="K1246" s="33"/>
      <c r="L1246" s="34"/>
      <c r="M1246" s="34"/>
      <c r="N1246" s="19" t="str">
        <f t="shared" si="707"/>
        <v/>
      </c>
      <c r="O1246" s="157"/>
      <c r="P1246" s="19" t="str">
        <f t="shared" si="708"/>
        <v/>
      </c>
      <c r="Q1246" s="19" t="str">
        <f t="shared" si="709"/>
        <v/>
      </c>
      <c r="R1246" s="22"/>
      <c r="S1246" s="33"/>
      <c r="T1246" s="35" t="str">
        <f>IF(E1246="","",Instructions!$B$5)</f>
        <v/>
      </c>
      <c r="U1246" s="75" t="str">
        <f>IF(E1246="","",Instructions!$C$5)</f>
        <v/>
      </c>
      <c r="V1246" s="87" t="str">
        <f t="shared" si="710"/>
        <v/>
      </c>
      <c r="W1246" s="72" t="str">
        <f>IF(E1246="","",VLOOKUP(D1246,Supervisors!$B$9:$F$32,5,FALSE))</f>
        <v/>
      </c>
      <c r="X1246" s="72" t="str">
        <f>IF(E1246="","",VLOOKUP(D1246,Supervisors!$B$9:$G$32,6,FALSE))</f>
        <v/>
      </c>
      <c r="Y1246" s="20" t="str">
        <f t="shared" si="711"/>
        <v/>
      </c>
      <c r="Z1246" s="20" t="str">
        <f t="shared" si="712"/>
        <v/>
      </c>
      <c r="AA1246" s="20" t="str">
        <f t="shared" si="713"/>
        <v/>
      </c>
      <c r="AB1246" s="20" t="str">
        <f t="shared" si="714"/>
        <v/>
      </c>
      <c r="AC1246" s="20" t="str">
        <f t="shared" si="715"/>
        <v/>
      </c>
      <c r="AD1246" s="20" t="str">
        <f t="shared" si="716"/>
        <v/>
      </c>
      <c r="AE1246" s="20" t="str">
        <f>IF(E1246="","",SUM( INDEX( $H$9, 1) : H1246))</f>
        <v/>
      </c>
      <c r="AF1246" s="20" t="str">
        <f t="shared" si="717"/>
        <v/>
      </c>
      <c r="AG1246" s="20" t="str">
        <f>IF(E1246="","",SUM($AF$9:AF1246))</f>
        <v/>
      </c>
      <c r="AH1246" s="43" t="str">
        <f t="shared" si="718"/>
        <v/>
      </c>
      <c r="AI1246" s="20" t="str">
        <f t="shared" si="719"/>
        <v/>
      </c>
      <c r="AJ1246" s="20" t="str">
        <f t="shared" si="720"/>
        <v/>
      </c>
      <c r="AK1246" s="20" t="str">
        <f t="shared" si="721"/>
        <v/>
      </c>
      <c r="AL1246" s="20" t="str">
        <f>IF(E1246="","",SUM( INDEX($I$9, 1) : I1246))</f>
        <v/>
      </c>
      <c r="AM1246" s="20" t="str">
        <f t="shared" si="722"/>
        <v/>
      </c>
      <c r="AN1246" s="20" t="str">
        <f>IF(E1246="","",SUM( INDEX($AM$9, 1) : AM1246))</f>
        <v/>
      </c>
      <c r="AO1246" s="43" t="str">
        <f t="shared" si="723"/>
        <v/>
      </c>
      <c r="AP1246" s="43" t="str">
        <f t="shared" si="724"/>
        <v/>
      </c>
      <c r="AQ1246" s="35" t="str">
        <f t="shared" si="725"/>
        <v/>
      </c>
      <c r="AR1246" s="35" t="str">
        <f t="shared" si="726"/>
        <v/>
      </c>
      <c r="AS1246" s="35" t="str">
        <f t="shared" si="727"/>
        <v/>
      </c>
      <c r="AT1246" s="35" t="str">
        <f t="shared" si="728"/>
        <v/>
      </c>
      <c r="AU1246" s="35" t="str">
        <f t="shared" si="729"/>
        <v/>
      </c>
      <c r="AV1246" s="35" t="str">
        <f t="shared" si="730"/>
        <v/>
      </c>
      <c r="AW1246" s="58" t="str">
        <f t="shared" si="731"/>
        <v/>
      </c>
      <c r="AX1246" s="62" t="str">
        <f t="shared" si="732"/>
        <v/>
      </c>
      <c r="AY1246" s="62" t="str">
        <f t="shared" si="733"/>
        <v/>
      </c>
      <c r="AZ1246" s="62" t="str">
        <f t="shared" si="734"/>
        <v/>
      </c>
      <c r="BA1246" s="62" t="str">
        <f t="shared" si="735"/>
        <v/>
      </c>
      <c r="BB1246" s="62" t="str">
        <f t="shared" si="736"/>
        <v/>
      </c>
      <c r="BC1246" s="62" t="str">
        <f t="shared" si="737"/>
        <v/>
      </c>
      <c r="BD1246" s="69" t="str">
        <f t="shared" si="738"/>
        <v/>
      </c>
      <c r="BE1246" s="69" t="str">
        <f t="shared" si="739"/>
        <v/>
      </c>
      <c r="BF1246" s="69" t="str">
        <f>IF(Z1246=Z1247,"",SUM(AW$9:AW1246)-SUM(BF$9:BF1245))</f>
        <v/>
      </c>
      <c r="BG1246" s="12">
        <f t="shared" si="704"/>
        <v>1238</v>
      </c>
    </row>
    <row r="1247" spans="1:59" ht="20.100000000000001" customHeight="1">
      <c r="A1247" s="13">
        <f t="shared" si="703"/>
        <v>1239</v>
      </c>
      <c r="B1247" s="153"/>
      <c r="C1247" s="33"/>
      <c r="D1247" s="33"/>
      <c r="E1247" s="154"/>
      <c r="F1247" s="155"/>
      <c r="G1247" s="156"/>
      <c r="H1247" s="19" t="str">
        <f t="shared" si="705"/>
        <v/>
      </c>
      <c r="I1247" s="157"/>
      <c r="J1247" s="19" t="str">
        <f t="shared" si="706"/>
        <v/>
      </c>
      <c r="K1247" s="33"/>
      <c r="L1247" s="34"/>
      <c r="M1247" s="34"/>
      <c r="N1247" s="19" t="str">
        <f t="shared" si="707"/>
        <v/>
      </c>
      <c r="O1247" s="157"/>
      <c r="P1247" s="19" t="str">
        <f t="shared" si="708"/>
        <v/>
      </c>
      <c r="Q1247" s="19" t="str">
        <f t="shared" si="709"/>
        <v/>
      </c>
      <c r="R1247" s="22"/>
      <c r="S1247" s="33"/>
      <c r="T1247" s="35" t="str">
        <f>IF(E1247="","",Instructions!$B$5)</f>
        <v/>
      </c>
      <c r="U1247" s="75" t="str">
        <f>IF(E1247="","",Instructions!$C$5)</f>
        <v/>
      </c>
      <c r="V1247" s="87" t="str">
        <f t="shared" si="710"/>
        <v/>
      </c>
      <c r="W1247" s="72" t="str">
        <f>IF(E1247="","",VLOOKUP(D1247,Supervisors!$B$9:$F$32,5,FALSE))</f>
        <v/>
      </c>
      <c r="X1247" s="72" t="str">
        <f>IF(E1247="","",VLOOKUP(D1247,Supervisors!$B$9:$G$32,6,FALSE))</f>
        <v/>
      </c>
      <c r="Y1247" s="20" t="str">
        <f t="shared" si="711"/>
        <v/>
      </c>
      <c r="Z1247" s="20" t="str">
        <f t="shared" si="712"/>
        <v/>
      </c>
      <c r="AA1247" s="20" t="str">
        <f t="shared" si="713"/>
        <v/>
      </c>
      <c r="AB1247" s="20" t="str">
        <f t="shared" si="714"/>
        <v/>
      </c>
      <c r="AC1247" s="20" t="str">
        <f t="shared" si="715"/>
        <v/>
      </c>
      <c r="AD1247" s="20" t="str">
        <f t="shared" si="716"/>
        <v/>
      </c>
      <c r="AE1247" s="20" t="str">
        <f>IF(E1247="","",SUM( INDEX( $H$9, 1) : H1247))</f>
        <v/>
      </c>
      <c r="AF1247" s="20" t="str">
        <f t="shared" si="717"/>
        <v/>
      </c>
      <c r="AG1247" s="20" t="str">
        <f>IF(E1247="","",SUM($AF$9:AF1247))</f>
        <v/>
      </c>
      <c r="AH1247" s="43" t="str">
        <f t="shared" si="718"/>
        <v/>
      </c>
      <c r="AI1247" s="20" t="str">
        <f t="shared" si="719"/>
        <v/>
      </c>
      <c r="AJ1247" s="20" t="str">
        <f t="shared" si="720"/>
        <v/>
      </c>
      <c r="AK1247" s="20" t="str">
        <f t="shared" si="721"/>
        <v/>
      </c>
      <c r="AL1247" s="20" t="str">
        <f>IF(E1247="","",SUM( INDEX($I$9, 1) : I1247))</f>
        <v/>
      </c>
      <c r="AM1247" s="20" t="str">
        <f t="shared" si="722"/>
        <v/>
      </c>
      <c r="AN1247" s="20" t="str">
        <f>IF(E1247="","",SUM( INDEX($AM$9, 1) : AM1247))</f>
        <v/>
      </c>
      <c r="AO1247" s="43" t="str">
        <f t="shared" si="723"/>
        <v/>
      </c>
      <c r="AP1247" s="43" t="str">
        <f t="shared" si="724"/>
        <v/>
      </c>
      <c r="AQ1247" s="35" t="str">
        <f t="shared" si="725"/>
        <v/>
      </c>
      <c r="AR1247" s="35" t="str">
        <f t="shared" si="726"/>
        <v/>
      </c>
      <c r="AS1247" s="35" t="str">
        <f t="shared" si="727"/>
        <v/>
      </c>
      <c r="AT1247" s="35" t="str">
        <f t="shared" si="728"/>
        <v/>
      </c>
      <c r="AU1247" s="35" t="str">
        <f t="shared" si="729"/>
        <v/>
      </c>
      <c r="AV1247" s="35" t="str">
        <f t="shared" si="730"/>
        <v/>
      </c>
      <c r="AW1247" s="58" t="str">
        <f t="shared" si="731"/>
        <v/>
      </c>
      <c r="AX1247" s="62" t="str">
        <f t="shared" si="732"/>
        <v/>
      </c>
      <c r="AY1247" s="62" t="str">
        <f t="shared" si="733"/>
        <v/>
      </c>
      <c r="AZ1247" s="62" t="str">
        <f t="shared" si="734"/>
        <v/>
      </c>
      <c r="BA1247" s="62" t="str">
        <f t="shared" si="735"/>
        <v/>
      </c>
      <c r="BB1247" s="62" t="str">
        <f t="shared" si="736"/>
        <v/>
      </c>
      <c r="BC1247" s="62" t="str">
        <f t="shared" si="737"/>
        <v/>
      </c>
      <c r="BD1247" s="69" t="str">
        <f t="shared" si="738"/>
        <v/>
      </c>
      <c r="BE1247" s="69" t="str">
        <f t="shared" si="739"/>
        <v/>
      </c>
      <c r="BF1247" s="69" t="str">
        <f>IF(Z1247=Z1248,"",SUM(AW$9:AW1247)-SUM(BF$9:BF1246))</f>
        <v/>
      </c>
      <c r="BG1247" s="12">
        <f t="shared" si="704"/>
        <v>1239</v>
      </c>
    </row>
    <row r="1248" spans="1:59" ht="20.100000000000001" customHeight="1">
      <c r="A1248" s="13">
        <f t="shared" si="703"/>
        <v>1240</v>
      </c>
      <c r="B1248" s="153"/>
      <c r="C1248" s="33"/>
      <c r="D1248" s="33"/>
      <c r="E1248" s="154"/>
      <c r="F1248" s="155"/>
      <c r="G1248" s="156"/>
      <c r="H1248" s="19" t="str">
        <f t="shared" si="705"/>
        <v/>
      </c>
      <c r="I1248" s="157"/>
      <c r="J1248" s="19" t="str">
        <f t="shared" si="706"/>
        <v/>
      </c>
      <c r="K1248" s="33"/>
      <c r="L1248" s="34"/>
      <c r="M1248" s="34"/>
      <c r="N1248" s="19" t="str">
        <f t="shared" si="707"/>
        <v/>
      </c>
      <c r="O1248" s="157"/>
      <c r="P1248" s="19" t="str">
        <f t="shared" si="708"/>
        <v/>
      </c>
      <c r="Q1248" s="19" t="str">
        <f t="shared" si="709"/>
        <v/>
      </c>
      <c r="R1248" s="22"/>
      <c r="S1248" s="33"/>
      <c r="T1248" s="35" t="str">
        <f>IF(E1248="","",Instructions!$B$5)</f>
        <v/>
      </c>
      <c r="U1248" s="75" t="str">
        <f>IF(E1248="","",Instructions!$C$5)</f>
        <v/>
      </c>
      <c r="V1248" s="87" t="str">
        <f t="shared" si="710"/>
        <v/>
      </c>
      <c r="W1248" s="72" t="str">
        <f>IF(E1248="","",VLOOKUP(D1248,Supervisors!$B$9:$F$32,5,FALSE))</f>
        <v/>
      </c>
      <c r="X1248" s="72" t="str">
        <f>IF(E1248="","",VLOOKUP(D1248,Supervisors!$B$9:$G$32,6,FALSE))</f>
        <v/>
      </c>
      <c r="Y1248" s="20" t="str">
        <f t="shared" si="711"/>
        <v/>
      </c>
      <c r="Z1248" s="20" t="str">
        <f t="shared" si="712"/>
        <v/>
      </c>
      <c r="AA1248" s="20" t="str">
        <f t="shared" si="713"/>
        <v/>
      </c>
      <c r="AB1248" s="20" t="str">
        <f t="shared" si="714"/>
        <v/>
      </c>
      <c r="AC1248" s="20" t="str">
        <f t="shared" si="715"/>
        <v/>
      </c>
      <c r="AD1248" s="20" t="str">
        <f t="shared" si="716"/>
        <v/>
      </c>
      <c r="AE1248" s="20" t="str">
        <f>IF(E1248="","",SUM( INDEX( $H$9, 1) : H1248))</f>
        <v/>
      </c>
      <c r="AF1248" s="20" t="str">
        <f t="shared" si="717"/>
        <v/>
      </c>
      <c r="AG1248" s="20" t="str">
        <f>IF(E1248="","",SUM($AF$9:AF1248))</f>
        <v/>
      </c>
      <c r="AH1248" s="43" t="str">
        <f t="shared" si="718"/>
        <v/>
      </c>
      <c r="AI1248" s="20" t="str">
        <f t="shared" si="719"/>
        <v/>
      </c>
      <c r="AJ1248" s="20" t="str">
        <f t="shared" si="720"/>
        <v/>
      </c>
      <c r="AK1248" s="20" t="str">
        <f t="shared" si="721"/>
        <v/>
      </c>
      <c r="AL1248" s="20" t="str">
        <f>IF(E1248="","",SUM( INDEX($I$9, 1) : I1248))</f>
        <v/>
      </c>
      <c r="AM1248" s="20" t="str">
        <f t="shared" si="722"/>
        <v/>
      </c>
      <c r="AN1248" s="20" t="str">
        <f>IF(E1248="","",SUM( INDEX($AM$9, 1) : AM1248))</f>
        <v/>
      </c>
      <c r="AO1248" s="43" t="str">
        <f t="shared" si="723"/>
        <v/>
      </c>
      <c r="AP1248" s="43" t="str">
        <f t="shared" si="724"/>
        <v/>
      </c>
      <c r="AQ1248" s="35" t="str">
        <f t="shared" si="725"/>
        <v/>
      </c>
      <c r="AR1248" s="35" t="str">
        <f t="shared" si="726"/>
        <v/>
      </c>
      <c r="AS1248" s="35" t="str">
        <f t="shared" si="727"/>
        <v/>
      </c>
      <c r="AT1248" s="35" t="str">
        <f t="shared" si="728"/>
        <v/>
      </c>
      <c r="AU1248" s="35" t="str">
        <f t="shared" si="729"/>
        <v/>
      </c>
      <c r="AV1248" s="35" t="str">
        <f t="shared" si="730"/>
        <v/>
      </c>
      <c r="AW1248" s="58" t="str">
        <f t="shared" si="731"/>
        <v/>
      </c>
      <c r="AX1248" s="62" t="str">
        <f t="shared" si="732"/>
        <v/>
      </c>
      <c r="AY1248" s="62" t="str">
        <f t="shared" si="733"/>
        <v/>
      </c>
      <c r="AZ1248" s="62" t="str">
        <f t="shared" si="734"/>
        <v/>
      </c>
      <c r="BA1248" s="62" t="str">
        <f t="shared" si="735"/>
        <v/>
      </c>
      <c r="BB1248" s="62" t="str">
        <f t="shared" si="736"/>
        <v/>
      </c>
      <c r="BC1248" s="62" t="str">
        <f t="shared" si="737"/>
        <v/>
      </c>
      <c r="BD1248" s="69" t="str">
        <f t="shared" si="738"/>
        <v/>
      </c>
      <c r="BE1248" s="69" t="str">
        <f t="shared" si="739"/>
        <v/>
      </c>
      <c r="BF1248" s="69" t="str">
        <f>IF(Z1248=Z1249,"",SUM(AW$9:AW1248)-SUM(BF$9:BF1247))</f>
        <v/>
      </c>
      <c r="BG1248" s="12">
        <f t="shared" si="704"/>
        <v>1240</v>
      </c>
    </row>
    <row r="1249" spans="1:59" ht="20.100000000000001" customHeight="1">
      <c r="A1249" s="13">
        <f t="shared" si="703"/>
        <v>1241</v>
      </c>
      <c r="B1249" s="153"/>
      <c r="C1249" s="33"/>
      <c r="D1249" s="33"/>
      <c r="E1249" s="154"/>
      <c r="F1249" s="155"/>
      <c r="G1249" s="156"/>
      <c r="H1249" s="19" t="str">
        <f t="shared" si="705"/>
        <v/>
      </c>
      <c r="I1249" s="157"/>
      <c r="J1249" s="19" t="str">
        <f t="shared" si="706"/>
        <v/>
      </c>
      <c r="K1249" s="33"/>
      <c r="L1249" s="34"/>
      <c r="M1249" s="34"/>
      <c r="N1249" s="19" t="str">
        <f t="shared" si="707"/>
        <v/>
      </c>
      <c r="O1249" s="157"/>
      <c r="P1249" s="19" t="str">
        <f t="shared" si="708"/>
        <v/>
      </c>
      <c r="Q1249" s="19" t="str">
        <f t="shared" si="709"/>
        <v/>
      </c>
      <c r="R1249" s="22"/>
      <c r="S1249" s="33"/>
      <c r="T1249" s="35" t="str">
        <f>IF(E1249="","",Instructions!$B$5)</f>
        <v/>
      </c>
      <c r="U1249" s="75" t="str">
        <f>IF(E1249="","",Instructions!$C$5)</f>
        <v/>
      </c>
      <c r="V1249" s="87" t="str">
        <f t="shared" si="710"/>
        <v/>
      </c>
      <c r="W1249" s="72" t="str">
        <f>IF(E1249="","",VLOOKUP(D1249,Supervisors!$B$9:$F$32,5,FALSE))</f>
        <v/>
      </c>
      <c r="X1249" s="72" t="str">
        <f>IF(E1249="","",VLOOKUP(D1249,Supervisors!$B$9:$G$32,6,FALSE))</f>
        <v/>
      </c>
      <c r="Y1249" s="20" t="str">
        <f t="shared" si="711"/>
        <v/>
      </c>
      <c r="Z1249" s="20" t="str">
        <f t="shared" si="712"/>
        <v/>
      </c>
      <c r="AA1249" s="20" t="str">
        <f t="shared" si="713"/>
        <v/>
      </c>
      <c r="AB1249" s="20" t="str">
        <f t="shared" si="714"/>
        <v/>
      </c>
      <c r="AC1249" s="20" t="str">
        <f t="shared" si="715"/>
        <v/>
      </c>
      <c r="AD1249" s="20" t="str">
        <f t="shared" si="716"/>
        <v/>
      </c>
      <c r="AE1249" s="20" t="str">
        <f>IF(E1249="","",SUM( INDEX( $H$9, 1) : H1249))</f>
        <v/>
      </c>
      <c r="AF1249" s="20" t="str">
        <f t="shared" si="717"/>
        <v/>
      </c>
      <c r="AG1249" s="20" t="str">
        <f>IF(E1249="","",SUM($AF$9:AF1249))</f>
        <v/>
      </c>
      <c r="AH1249" s="43" t="str">
        <f t="shared" si="718"/>
        <v/>
      </c>
      <c r="AI1249" s="20" t="str">
        <f t="shared" si="719"/>
        <v/>
      </c>
      <c r="AJ1249" s="20" t="str">
        <f t="shared" si="720"/>
        <v/>
      </c>
      <c r="AK1249" s="20" t="str">
        <f t="shared" si="721"/>
        <v/>
      </c>
      <c r="AL1249" s="20" t="str">
        <f>IF(E1249="","",SUM( INDEX($I$9, 1) : I1249))</f>
        <v/>
      </c>
      <c r="AM1249" s="20" t="str">
        <f t="shared" si="722"/>
        <v/>
      </c>
      <c r="AN1249" s="20" t="str">
        <f>IF(E1249="","",SUM( INDEX($AM$9, 1) : AM1249))</f>
        <v/>
      </c>
      <c r="AO1249" s="43" t="str">
        <f t="shared" si="723"/>
        <v/>
      </c>
      <c r="AP1249" s="43" t="str">
        <f t="shared" si="724"/>
        <v/>
      </c>
      <c r="AQ1249" s="35" t="str">
        <f t="shared" si="725"/>
        <v/>
      </c>
      <c r="AR1249" s="35" t="str">
        <f t="shared" si="726"/>
        <v/>
      </c>
      <c r="AS1249" s="35" t="str">
        <f t="shared" si="727"/>
        <v/>
      </c>
      <c r="AT1249" s="35" t="str">
        <f t="shared" si="728"/>
        <v/>
      </c>
      <c r="AU1249" s="35" t="str">
        <f t="shared" si="729"/>
        <v/>
      </c>
      <c r="AV1249" s="35" t="str">
        <f t="shared" si="730"/>
        <v/>
      </c>
      <c r="AW1249" s="58" t="str">
        <f t="shared" si="731"/>
        <v/>
      </c>
      <c r="AX1249" s="62" t="str">
        <f t="shared" si="732"/>
        <v/>
      </c>
      <c r="AY1249" s="62" t="str">
        <f t="shared" si="733"/>
        <v/>
      </c>
      <c r="AZ1249" s="62" t="str">
        <f t="shared" si="734"/>
        <v/>
      </c>
      <c r="BA1249" s="62" t="str">
        <f t="shared" si="735"/>
        <v/>
      </c>
      <c r="BB1249" s="62" t="str">
        <f t="shared" si="736"/>
        <v/>
      </c>
      <c r="BC1249" s="62" t="str">
        <f t="shared" si="737"/>
        <v/>
      </c>
      <c r="BD1249" s="69" t="str">
        <f t="shared" si="738"/>
        <v/>
      </c>
      <c r="BE1249" s="69" t="str">
        <f t="shared" si="739"/>
        <v/>
      </c>
      <c r="BF1249" s="69" t="str">
        <f>IF(Z1249=Z1250,"",SUM(AW$9:AW1249)-SUM(BF$9:BF1248))</f>
        <v/>
      </c>
      <c r="BG1249" s="12">
        <f t="shared" si="704"/>
        <v>1241</v>
      </c>
    </row>
    <row r="1250" spans="1:59" ht="20.100000000000001" customHeight="1">
      <c r="A1250" s="13">
        <f t="shared" ref="A1250:A1313" si="740">ROW()-8</f>
        <v>1242</v>
      </c>
      <c r="B1250" s="153"/>
      <c r="C1250" s="33"/>
      <c r="D1250" s="33"/>
      <c r="E1250" s="154"/>
      <c r="F1250" s="155"/>
      <c r="G1250" s="156"/>
      <c r="H1250" s="19" t="str">
        <f t="shared" si="705"/>
        <v/>
      </c>
      <c r="I1250" s="157"/>
      <c r="J1250" s="19" t="str">
        <f t="shared" si="706"/>
        <v/>
      </c>
      <c r="K1250" s="33"/>
      <c r="L1250" s="34"/>
      <c r="M1250" s="34"/>
      <c r="N1250" s="19" t="str">
        <f t="shared" si="707"/>
        <v/>
      </c>
      <c r="O1250" s="157"/>
      <c r="P1250" s="19" t="str">
        <f t="shared" si="708"/>
        <v/>
      </c>
      <c r="Q1250" s="19" t="str">
        <f t="shared" si="709"/>
        <v/>
      </c>
      <c r="R1250" s="22"/>
      <c r="S1250" s="33"/>
      <c r="T1250" s="35" t="str">
        <f>IF(E1250="","",Instructions!$B$5)</f>
        <v/>
      </c>
      <c r="U1250" s="75" t="str">
        <f>IF(E1250="","",Instructions!$C$5)</f>
        <v/>
      </c>
      <c r="V1250" s="87" t="str">
        <f t="shared" si="710"/>
        <v/>
      </c>
      <c r="W1250" s="72" t="str">
        <f>IF(E1250="","",VLOOKUP(D1250,Supervisors!$B$9:$F$32,5,FALSE))</f>
        <v/>
      </c>
      <c r="X1250" s="72" t="str">
        <f>IF(E1250="","",VLOOKUP(D1250,Supervisors!$B$9:$G$32,6,FALSE))</f>
        <v/>
      </c>
      <c r="Y1250" s="20" t="str">
        <f t="shared" si="711"/>
        <v/>
      </c>
      <c r="Z1250" s="20" t="str">
        <f t="shared" si="712"/>
        <v/>
      </c>
      <c r="AA1250" s="20" t="str">
        <f t="shared" si="713"/>
        <v/>
      </c>
      <c r="AB1250" s="20" t="str">
        <f t="shared" si="714"/>
        <v/>
      </c>
      <c r="AC1250" s="20" t="str">
        <f t="shared" si="715"/>
        <v/>
      </c>
      <c r="AD1250" s="20" t="str">
        <f t="shared" si="716"/>
        <v/>
      </c>
      <c r="AE1250" s="20" t="str">
        <f>IF(E1250="","",SUM( INDEX( $H$9, 1) : H1250))</f>
        <v/>
      </c>
      <c r="AF1250" s="20" t="str">
        <f t="shared" si="717"/>
        <v/>
      </c>
      <c r="AG1250" s="20" t="str">
        <f>IF(E1250="","",SUM($AF$9:AF1250))</f>
        <v/>
      </c>
      <c r="AH1250" s="43" t="str">
        <f t="shared" si="718"/>
        <v/>
      </c>
      <c r="AI1250" s="20" t="str">
        <f t="shared" si="719"/>
        <v/>
      </c>
      <c r="AJ1250" s="20" t="str">
        <f t="shared" si="720"/>
        <v/>
      </c>
      <c r="AK1250" s="20" t="str">
        <f t="shared" si="721"/>
        <v/>
      </c>
      <c r="AL1250" s="20" t="str">
        <f>IF(E1250="","",SUM( INDEX($I$9, 1) : I1250))</f>
        <v/>
      </c>
      <c r="AM1250" s="20" t="str">
        <f t="shared" si="722"/>
        <v/>
      </c>
      <c r="AN1250" s="20" t="str">
        <f>IF(E1250="","",SUM( INDEX($AM$9, 1) : AM1250))</f>
        <v/>
      </c>
      <c r="AO1250" s="43" t="str">
        <f t="shared" si="723"/>
        <v/>
      </c>
      <c r="AP1250" s="43" t="str">
        <f t="shared" si="724"/>
        <v/>
      </c>
      <c r="AQ1250" s="35" t="str">
        <f t="shared" si="725"/>
        <v/>
      </c>
      <c r="AR1250" s="35" t="str">
        <f t="shared" si="726"/>
        <v/>
      </c>
      <c r="AS1250" s="35" t="str">
        <f t="shared" si="727"/>
        <v/>
      </c>
      <c r="AT1250" s="35" t="str">
        <f t="shared" si="728"/>
        <v/>
      </c>
      <c r="AU1250" s="35" t="str">
        <f t="shared" si="729"/>
        <v/>
      </c>
      <c r="AV1250" s="35" t="str">
        <f t="shared" si="730"/>
        <v/>
      </c>
      <c r="AW1250" s="58" t="str">
        <f t="shared" si="731"/>
        <v/>
      </c>
      <c r="AX1250" s="62" t="str">
        <f t="shared" si="732"/>
        <v/>
      </c>
      <c r="AY1250" s="62" t="str">
        <f t="shared" si="733"/>
        <v/>
      </c>
      <c r="AZ1250" s="62" t="str">
        <f t="shared" si="734"/>
        <v/>
      </c>
      <c r="BA1250" s="62" t="str">
        <f t="shared" si="735"/>
        <v/>
      </c>
      <c r="BB1250" s="62" t="str">
        <f t="shared" si="736"/>
        <v/>
      </c>
      <c r="BC1250" s="62" t="str">
        <f t="shared" si="737"/>
        <v/>
      </c>
      <c r="BD1250" s="69" t="str">
        <f t="shared" si="738"/>
        <v/>
      </c>
      <c r="BE1250" s="69" t="str">
        <f t="shared" si="739"/>
        <v/>
      </c>
      <c r="BF1250" s="69" t="str">
        <f>IF(Z1250=Z1251,"",SUM(AW$9:AW1250)-SUM(BF$9:BF1249))</f>
        <v/>
      </c>
      <c r="BG1250" s="12">
        <f t="shared" ref="BG1250:BG1313" si="741">ROW()-8</f>
        <v>1242</v>
      </c>
    </row>
    <row r="1251" spans="1:59" ht="20.100000000000001" customHeight="1">
      <c r="A1251" s="13">
        <f t="shared" si="740"/>
        <v>1243</v>
      </c>
      <c r="B1251" s="153"/>
      <c r="C1251" s="33"/>
      <c r="D1251" s="33"/>
      <c r="E1251" s="154"/>
      <c r="F1251" s="155"/>
      <c r="G1251" s="156"/>
      <c r="H1251" s="19" t="str">
        <f t="shared" si="705"/>
        <v/>
      </c>
      <c r="I1251" s="157"/>
      <c r="J1251" s="19" t="str">
        <f t="shared" si="706"/>
        <v/>
      </c>
      <c r="K1251" s="33"/>
      <c r="L1251" s="34"/>
      <c r="M1251" s="34"/>
      <c r="N1251" s="19" t="str">
        <f t="shared" si="707"/>
        <v/>
      </c>
      <c r="O1251" s="157"/>
      <c r="P1251" s="19" t="str">
        <f t="shared" si="708"/>
        <v/>
      </c>
      <c r="Q1251" s="19" t="str">
        <f t="shared" si="709"/>
        <v/>
      </c>
      <c r="R1251" s="22"/>
      <c r="S1251" s="33"/>
      <c r="T1251" s="35" t="str">
        <f>IF(E1251="","",Instructions!$B$5)</f>
        <v/>
      </c>
      <c r="U1251" s="75" t="str">
        <f>IF(E1251="","",Instructions!$C$5)</f>
        <v/>
      </c>
      <c r="V1251" s="87" t="str">
        <f t="shared" si="710"/>
        <v/>
      </c>
      <c r="W1251" s="72" t="str">
        <f>IF(E1251="","",VLOOKUP(D1251,Supervisors!$B$9:$F$32,5,FALSE))</f>
        <v/>
      </c>
      <c r="X1251" s="72" t="str">
        <f>IF(E1251="","",VLOOKUP(D1251,Supervisors!$B$9:$G$32,6,FALSE))</f>
        <v/>
      </c>
      <c r="Y1251" s="20" t="str">
        <f t="shared" si="711"/>
        <v/>
      </c>
      <c r="Z1251" s="20" t="str">
        <f t="shared" si="712"/>
        <v/>
      </c>
      <c r="AA1251" s="20" t="str">
        <f t="shared" si="713"/>
        <v/>
      </c>
      <c r="AB1251" s="20" t="str">
        <f t="shared" si="714"/>
        <v/>
      </c>
      <c r="AC1251" s="20" t="str">
        <f t="shared" si="715"/>
        <v/>
      </c>
      <c r="AD1251" s="20" t="str">
        <f t="shared" si="716"/>
        <v/>
      </c>
      <c r="AE1251" s="20" t="str">
        <f>IF(E1251="","",SUM( INDEX( $H$9, 1) : H1251))</f>
        <v/>
      </c>
      <c r="AF1251" s="20" t="str">
        <f t="shared" si="717"/>
        <v/>
      </c>
      <c r="AG1251" s="20" t="str">
        <f>IF(E1251="","",SUM($AF$9:AF1251))</f>
        <v/>
      </c>
      <c r="AH1251" s="43" t="str">
        <f t="shared" si="718"/>
        <v/>
      </c>
      <c r="AI1251" s="20" t="str">
        <f t="shared" si="719"/>
        <v/>
      </c>
      <c r="AJ1251" s="20" t="str">
        <f t="shared" si="720"/>
        <v/>
      </c>
      <c r="AK1251" s="20" t="str">
        <f t="shared" si="721"/>
        <v/>
      </c>
      <c r="AL1251" s="20" t="str">
        <f>IF(E1251="","",SUM( INDEX($I$9, 1) : I1251))</f>
        <v/>
      </c>
      <c r="AM1251" s="20" t="str">
        <f t="shared" si="722"/>
        <v/>
      </c>
      <c r="AN1251" s="20" t="str">
        <f>IF(E1251="","",SUM( INDEX($AM$9, 1) : AM1251))</f>
        <v/>
      </c>
      <c r="AO1251" s="43" t="str">
        <f t="shared" si="723"/>
        <v/>
      </c>
      <c r="AP1251" s="43" t="str">
        <f t="shared" si="724"/>
        <v/>
      </c>
      <c r="AQ1251" s="35" t="str">
        <f t="shared" si="725"/>
        <v/>
      </c>
      <c r="AR1251" s="35" t="str">
        <f t="shared" si="726"/>
        <v/>
      </c>
      <c r="AS1251" s="35" t="str">
        <f t="shared" si="727"/>
        <v/>
      </c>
      <c r="AT1251" s="35" t="str">
        <f t="shared" si="728"/>
        <v/>
      </c>
      <c r="AU1251" s="35" t="str">
        <f t="shared" si="729"/>
        <v/>
      </c>
      <c r="AV1251" s="35" t="str">
        <f t="shared" si="730"/>
        <v/>
      </c>
      <c r="AW1251" s="58" t="str">
        <f t="shared" si="731"/>
        <v/>
      </c>
      <c r="AX1251" s="62" t="str">
        <f t="shared" si="732"/>
        <v/>
      </c>
      <c r="AY1251" s="62" t="str">
        <f t="shared" si="733"/>
        <v/>
      </c>
      <c r="AZ1251" s="62" t="str">
        <f t="shared" si="734"/>
        <v/>
      </c>
      <c r="BA1251" s="62" t="str">
        <f t="shared" si="735"/>
        <v/>
      </c>
      <c r="BB1251" s="62" t="str">
        <f t="shared" si="736"/>
        <v/>
      </c>
      <c r="BC1251" s="62" t="str">
        <f t="shared" si="737"/>
        <v/>
      </c>
      <c r="BD1251" s="69" t="str">
        <f t="shared" si="738"/>
        <v/>
      </c>
      <c r="BE1251" s="69" t="str">
        <f t="shared" si="739"/>
        <v/>
      </c>
      <c r="BF1251" s="69" t="str">
        <f>IF(Z1251=Z1252,"",SUM(AW$9:AW1251)-SUM(BF$9:BF1250))</f>
        <v/>
      </c>
      <c r="BG1251" s="12">
        <f t="shared" si="741"/>
        <v>1243</v>
      </c>
    </row>
    <row r="1252" spans="1:59" ht="20.100000000000001" customHeight="1">
      <c r="A1252" s="13">
        <f t="shared" si="740"/>
        <v>1244</v>
      </c>
      <c r="B1252" s="153"/>
      <c r="C1252" s="33"/>
      <c r="D1252" s="33"/>
      <c r="E1252" s="154"/>
      <c r="F1252" s="155"/>
      <c r="G1252" s="156"/>
      <c r="H1252" s="19" t="str">
        <f t="shared" si="705"/>
        <v/>
      </c>
      <c r="I1252" s="157"/>
      <c r="J1252" s="19" t="str">
        <f t="shared" si="706"/>
        <v/>
      </c>
      <c r="K1252" s="33"/>
      <c r="L1252" s="34"/>
      <c r="M1252" s="34"/>
      <c r="N1252" s="19" t="str">
        <f t="shared" si="707"/>
        <v/>
      </c>
      <c r="O1252" s="157"/>
      <c r="P1252" s="19" t="str">
        <f t="shared" si="708"/>
        <v/>
      </c>
      <c r="Q1252" s="19" t="str">
        <f t="shared" si="709"/>
        <v/>
      </c>
      <c r="R1252" s="22"/>
      <c r="S1252" s="33"/>
      <c r="T1252" s="35" t="str">
        <f>IF(E1252="","",Instructions!$B$5)</f>
        <v/>
      </c>
      <c r="U1252" s="75" t="str">
        <f>IF(E1252="","",Instructions!$C$5)</f>
        <v/>
      </c>
      <c r="V1252" s="87" t="str">
        <f t="shared" si="710"/>
        <v/>
      </c>
      <c r="W1252" s="72" t="str">
        <f>IF(E1252="","",VLOOKUP(D1252,Supervisors!$B$9:$F$32,5,FALSE))</f>
        <v/>
      </c>
      <c r="X1252" s="72" t="str">
        <f>IF(E1252="","",VLOOKUP(D1252,Supervisors!$B$9:$G$32,6,FALSE))</f>
        <v/>
      </c>
      <c r="Y1252" s="20" t="str">
        <f t="shared" si="711"/>
        <v/>
      </c>
      <c r="Z1252" s="20" t="str">
        <f t="shared" si="712"/>
        <v/>
      </c>
      <c r="AA1252" s="20" t="str">
        <f t="shared" si="713"/>
        <v/>
      </c>
      <c r="AB1252" s="20" t="str">
        <f t="shared" si="714"/>
        <v/>
      </c>
      <c r="AC1252" s="20" t="str">
        <f t="shared" si="715"/>
        <v/>
      </c>
      <c r="AD1252" s="20" t="str">
        <f t="shared" si="716"/>
        <v/>
      </c>
      <c r="AE1252" s="20" t="str">
        <f>IF(E1252="","",SUM( INDEX( $H$9, 1) : H1252))</f>
        <v/>
      </c>
      <c r="AF1252" s="20" t="str">
        <f t="shared" si="717"/>
        <v/>
      </c>
      <c r="AG1252" s="20" t="str">
        <f>IF(E1252="","",SUM($AF$9:AF1252))</f>
        <v/>
      </c>
      <c r="AH1252" s="43" t="str">
        <f t="shared" si="718"/>
        <v/>
      </c>
      <c r="AI1252" s="20" t="str">
        <f t="shared" si="719"/>
        <v/>
      </c>
      <c r="AJ1252" s="20" t="str">
        <f t="shared" si="720"/>
        <v/>
      </c>
      <c r="AK1252" s="20" t="str">
        <f t="shared" si="721"/>
        <v/>
      </c>
      <c r="AL1252" s="20" t="str">
        <f>IF(E1252="","",SUM( INDEX($I$9, 1) : I1252))</f>
        <v/>
      </c>
      <c r="AM1252" s="20" t="str">
        <f t="shared" si="722"/>
        <v/>
      </c>
      <c r="AN1252" s="20" t="str">
        <f>IF(E1252="","",SUM( INDEX($AM$9, 1) : AM1252))</f>
        <v/>
      </c>
      <c r="AO1252" s="43" t="str">
        <f t="shared" si="723"/>
        <v/>
      </c>
      <c r="AP1252" s="43" t="str">
        <f t="shared" si="724"/>
        <v/>
      </c>
      <c r="AQ1252" s="35" t="str">
        <f t="shared" si="725"/>
        <v/>
      </c>
      <c r="AR1252" s="35" t="str">
        <f t="shared" si="726"/>
        <v/>
      </c>
      <c r="AS1252" s="35" t="str">
        <f t="shared" si="727"/>
        <v/>
      </c>
      <c r="AT1252" s="35" t="str">
        <f t="shared" si="728"/>
        <v/>
      </c>
      <c r="AU1252" s="35" t="str">
        <f t="shared" si="729"/>
        <v/>
      </c>
      <c r="AV1252" s="35" t="str">
        <f t="shared" si="730"/>
        <v/>
      </c>
      <c r="AW1252" s="58" t="str">
        <f t="shared" si="731"/>
        <v/>
      </c>
      <c r="AX1252" s="62" t="str">
        <f t="shared" si="732"/>
        <v/>
      </c>
      <c r="AY1252" s="62" t="str">
        <f t="shared" si="733"/>
        <v/>
      </c>
      <c r="AZ1252" s="62" t="str">
        <f t="shared" si="734"/>
        <v/>
      </c>
      <c r="BA1252" s="62" t="str">
        <f t="shared" si="735"/>
        <v/>
      </c>
      <c r="BB1252" s="62" t="str">
        <f t="shared" si="736"/>
        <v/>
      </c>
      <c r="BC1252" s="62" t="str">
        <f t="shared" si="737"/>
        <v/>
      </c>
      <c r="BD1252" s="69" t="str">
        <f t="shared" si="738"/>
        <v/>
      </c>
      <c r="BE1252" s="69" t="str">
        <f t="shared" si="739"/>
        <v/>
      </c>
      <c r="BF1252" s="69" t="str">
        <f>IF(Z1252=Z1253,"",SUM(AW$9:AW1252)-SUM(BF$9:BF1251))</f>
        <v/>
      </c>
      <c r="BG1252" s="12">
        <f t="shared" si="741"/>
        <v>1244</v>
      </c>
    </row>
    <row r="1253" spans="1:59" ht="20.100000000000001" customHeight="1">
      <c r="A1253" s="13">
        <f t="shared" si="740"/>
        <v>1245</v>
      </c>
      <c r="B1253" s="153"/>
      <c r="C1253" s="33"/>
      <c r="D1253" s="33"/>
      <c r="E1253" s="154"/>
      <c r="F1253" s="155"/>
      <c r="G1253" s="156"/>
      <c r="H1253" s="19" t="str">
        <f t="shared" si="705"/>
        <v/>
      </c>
      <c r="I1253" s="157"/>
      <c r="J1253" s="19" t="str">
        <f t="shared" si="706"/>
        <v/>
      </c>
      <c r="K1253" s="33"/>
      <c r="L1253" s="34"/>
      <c r="M1253" s="34"/>
      <c r="N1253" s="19" t="str">
        <f t="shared" si="707"/>
        <v/>
      </c>
      <c r="O1253" s="157"/>
      <c r="P1253" s="19" t="str">
        <f t="shared" si="708"/>
        <v/>
      </c>
      <c r="Q1253" s="19" t="str">
        <f t="shared" si="709"/>
        <v/>
      </c>
      <c r="R1253" s="22"/>
      <c r="S1253" s="33"/>
      <c r="T1253" s="35" t="str">
        <f>IF(E1253="","",Instructions!$B$5)</f>
        <v/>
      </c>
      <c r="U1253" s="75" t="str">
        <f>IF(E1253="","",Instructions!$C$5)</f>
        <v/>
      </c>
      <c r="V1253" s="87" t="str">
        <f t="shared" si="710"/>
        <v/>
      </c>
      <c r="W1253" s="72" t="str">
        <f>IF(E1253="","",VLOOKUP(D1253,Supervisors!$B$9:$F$32,5,FALSE))</f>
        <v/>
      </c>
      <c r="X1253" s="72" t="str">
        <f>IF(E1253="","",VLOOKUP(D1253,Supervisors!$B$9:$G$32,6,FALSE))</f>
        <v/>
      </c>
      <c r="Y1253" s="20" t="str">
        <f t="shared" si="711"/>
        <v/>
      </c>
      <c r="Z1253" s="20" t="str">
        <f t="shared" si="712"/>
        <v/>
      </c>
      <c r="AA1253" s="20" t="str">
        <f t="shared" si="713"/>
        <v/>
      </c>
      <c r="AB1253" s="20" t="str">
        <f t="shared" si="714"/>
        <v/>
      </c>
      <c r="AC1253" s="20" t="str">
        <f t="shared" si="715"/>
        <v/>
      </c>
      <c r="AD1253" s="20" t="str">
        <f t="shared" si="716"/>
        <v/>
      </c>
      <c r="AE1253" s="20" t="str">
        <f>IF(E1253="","",SUM( INDEX( $H$9, 1) : H1253))</f>
        <v/>
      </c>
      <c r="AF1253" s="20" t="str">
        <f t="shared" si="717"/>
        <v/>
      </c>
      <c r="AG1253" s="20" t="str">
        <f>IF(E1253="","",SUM($AF$9:AF1253))</f>
        <v/>
      </c>
      <c r="AH1253" s="43" t="str">
        <f t="shared" si="718"/>
        <v/>
      </c>
      <c r="AI1253" s="20" t="str">
        <f t="shared" si="719"/>
        <v/>
      </c>
      <c r="AJ1253" s="20" t="str">
        <f t="shared" si="720"/>
        <v/>
      </c>
      <c r="AK1253" s="20" t="str">
        <f t="shared" si="721"/>
        <v/>
      </c>
      <c r="AL1253" s="20" t="str">
        <f>IF(E1253="","",SUM( INDEX($I$9, 1) : I1253))</f>
        <v/>
      </c>
      <c r="AM1253" s="20" t="str">
        <f t="shared" si="722"/>
        <v/>
      </c>
      <c r="AN1253" s="20" t="str">
        <f>IF(E1253="","",SUM( INDEX($AM$9, 1) : AM1253))</f>
        <v/>
      </c>
      <c r="AO1253" s="43" t="str">
        <f t="shared" si="723"/>
        <v/>
      </c>
      <c r="AP1253" s="43" t="str">
        <f t="shared" si="724"/>
        <v/>
      </c>
      <c r="AQ1253" s="35" t="str">
        <f t="shared" si="725"/>
        <v/>
      </c>
      <c r="AR1253" s="35" t="str">
        <f t="shared" si="726"/>
        <v/>
      </c>
      <c r="AS1253" s="35" t="str">
        <f t="shared" si="727"/>
        <v/>
      </c>
      <c r="AT1253" s="35" t="str">
        <f t="shared" si="728"/>
        <v/>
      </c>
      <c r="AU1253" s="35" t="str">
        <f t="shared" si="729"/>
        <v/>
      </c>
      <c r="AV1253" s="35" t="str">
        <f t="shared" si="730"/>
        <v/>
      </c>
      <c r="AW1253" s="58" t="str">
        <f t="shared" si="731"/>
        <v/>
      </c>
      <c r="AX1253" s="62" t="str">
        <f t="shared" si="732"/>
        <v/>
      </c>
      <c r="AY1253" s="62" t="str">
        <f t="shared" si="733"/>
        <v/>
      </c>
      <c r="AZ1253" s="62" t="str">
        <f t="shared" si="734"/>
        <v/>
      </c>
      <c r="BA1253" s="62" t="str">
        <f t="shared" si="735"/>
        <v/>
      </c>
      <c r="BB1253" s="62" t="str">
        <f t="shared" si="736"/>
        <v/>
      </c>
      <c r="BC1253" s="62" t="str">
        <f t="shared" si="737"/>
        <v/>
      </c>
      <c r="BD1253" s="69" t="str">
        <f t="shared" si="738"/>
        <v/>
      </c>
      <c r="BE1253" s="69" t="str">
        <f t="shared" si="739"/>
        <v/>
      </c>
      <c r="BF1253" s="69" t="str">
        <f>IF(Z1253=Z1254,"",SUM(AW$9:AW1253)-SUM(BF$9:BF1252))</f>
        <v/>
      </c>
      <c r="BG1253" s="12">
        <f t="shared" si="741"/>
        <v>1245</v>
      </c>
    </row>
    <row r="1254" spans="1:59" ht="20.100000000000001" customHeight="1">
      <c r="A1254" s="13">
        <f t="shared" si="740"/>
        <v>1246</v>
      </c>
      <c r="B1254" s="153"/>
      <c r="C1254" s="33"/>
      <c r="D1254" s="33"/>
      <c r="E1254" s="154"/>
      <c r="F1254" s="155"/>
      <c r="G1254" s="156"/>
      <c r="H1254" s="19" t="str">
        <f t="shared" si="705"/>
        <v/>
      </c>
      <c r="I1254" s="157"/>
      <c r="J1254" s="19" t="str">
        <f t="shared" si="706"/>
        <v/>
      </c>
      <c r="K1254" s="33"/>
      <c r="L1254" s="34"/>
      <c r="M1254" s="34"/>
      <c r="N1254" s="19" t="str">
        <f t="shared" si="707"/>
        <v/>
      </c>
      <c r="O1254" s="157"/>
      <c r="P1254" s="19" t="str">
        <f t="shared" si="708"/>
        <v/>
      </c>
      <c r="Q1254" s="19" t="str">
        <f t="shared" si="709"/>
        <v/>
      </c>
      <c r="R1254" s="22"/>
      <c r="S1254" s="33"/>
      <c r="T1254" s="35" t="str">
        <f>IF(E1254="","",Instructions!$B$5)</f>
        <v/>
      </c>
      <c r="U1254" s="75" t="str">
        <f>IF(E1254="","",Instructions!$C$5)</f>
        <v/>
      </c>
      <c r="V1254" s="87" t="str">
        <f t="shared" si="710"/>
        <v/>
      </c>
      <c r="W1254" s="72" t="str">
        <f>IF(E1254="","",VLOOKUP(D1254,Supervisors!$B$9:$F$32,5,FALSE))</f>
        <v/>
      </c>
      <c r="X1254" s="72" t="str">
        <f>IF(E1254="","",VLOOKUP(D1254,Supervisors!$B$9:$G$32,6,FALSE))</f>
        <v/>
      </c>
      <c r="Y1254" s="20" t="str">
        <f t="shared" si="711"/>
        <v/>
      </c>
      <c r="Z1254" s="20" t="str">
        <f t="shared" si="712"/>
        <v/>
      </c>
      <c r="AA1254" s="20" t="str">
        <f t="shared" si="713"/>
        <v/>
      </c>
      <c r="AB1254" s="20" t="str">
        <f t="shared" si="714"/>
        <v/>
      </c>
      <c r="AC1254" s="20" t="str">
        <f t="shared" si="715"/>
        <v/>
      </c>
      <c r="AD1254" s="20" t="str">
        <f t="shared" si="716"/>
        <v/>
      </c>
      <c r="AE1254" s="20" t="str">
        <f>IF(E1254="","",SUM( INDEX( $H$9, 1) : H1254))</f>
        <v/>
      </c>
      <c r="AF1254" s="20" t="str">
        <f t="shared" si="717"/>
        <v/>
      </c>
      <c r="AG1254" s="20" t="str">
        <f>IF(E1254="","",SUM($AF$9:AF1254))</f>
        <v/>
      </c>
      <c r="AH1254" s="43" t="str">
        <f t="shared" si="718"/>
        <v/>
      </c>
      <c r="AI1254" s="20" t="str">
        <f t="shared" si="719"/>
        <v/>
      </c>
      <c r="AJ1254" s="20" t="str">
        <f t="shared" si="720"/>
        <v/>
      </c>
      <c r="AK1254" s="20" t="str">
        <f t="shared" si="721"/>
        <v/>
      </c>
      <c r="AL1254" s="20" t="str">
        <f>IF(E1254="","",SUM( INDEX($I$9, 1) : I1254))</f>
        <v/>
      </c>
      <c r="AM1254" s="20" t="str">
        <f t="shared" si="722"/>
        <v/>
      </c>
      <c r="AN1254" s="20" t="str">
        <f>IF(E1254="","",SUM( INDEX($AM$9, 1) : AM1254))</f>
        <v/>
      </c>
      <c r="AO1254" s="43" t="str">
        <f t="shared" si="723"/>
        <v/>
      </c>
      <c r="AP1254" s="43" t="str">
        <f t="shared" si="724"/>
        <v/>
      </c>
      <c r="AQ1254" s="35" t="str">
        <f t="shared" si="725"/>
        <v/>
      </c>
      <c r="AR1254" s="35" t="str">
        <f t="shared" si="726"/>
        <v/>
      </c>
      <c r="AS1254" s="35" t="str">
        <f t="shared" si="727"/>
        <v/>
      </c>
      <c r="AT1254" s="35" t="str">
        <f t="shared" si="728"/>
        <v/>
      </c>
      <c r="AU1254" s="35" t="str">
        <f t="shared" si="729"/>
        <v/>
      </c>
      <c r="AV1254" s="35" t="str">
        <f t="shared" si="730"/>
        <v/>
      </c>
      <c r="AW1254" s="58" t="str">
        <f t="shared" si="731"/>
        <v/>
      </c>
      <c r="AX1254" s="62" t="str">
        <f t="shared" si="732"/>
        <v/>
      </c>
      <c r="AY1254" s="62" t="str">
        <f t="shared" si="733"/>
        <v/>
      </c>
      <c r="AZ1254" s="62" t="str">
        <f t="shared" si="734"/>
        <v/>
      </c>
      <c r="BA1254" s="62" t="str">
        <f t="shared" si="735"/>
        <v/>
      </c>
      <c r="BB1254" s="62" t="str">
        <f t="shared" si="736"/>
        <v/>
      </c>
      <c r="BC1254" s="62" t="str">
        <f t="shared" si="737"/>
        <v/>
      </c>
      <c r="BD1254" s="69" t="str">
        <f t="shared" si="738"/>
        <v/>
      </c>
      <c r="BE1254" s="69" t="str">
        <f t="shared" si="739"/>
        <v/>
      </c>
      <c r="BF1254" s="69" t="str">
        <f>IF(Z1254=Z1255,"",SUM(AW$9:AW1254)-SUM(BF$9:BF1253))</f>
        <v/>
      </c>
      <c r="BG1254" s="12">
        <f t="shared" si="741"/>
        <v>1246</v>
      </c>
    </row>
    <row r="1255" spans="1:59" ht="20.100000000000001" customHeight="1">
      <c r="A1255" s="13">
        <f t="shared" si="740"/>
        <v>1247</v>
      </c>
      <c r="B1255" s="153"/>
      <c r="C1255" s="33"/>
      <c r="D1255" s="33"/>
      <c r="E1255" s="154"/>
      <c r="F1255" s="155"/>
      <c r="G1255" s="156"/>
      <c r="H1255" s="19" t="str">
        <f t="shared" si="705"/>
        <v/>
      </c>
      <c r="I1255" s="157"/>
      <c r="J1255" s="19" t="str">
        <f t="shared" si="706"/>
        <v/>
      </c>
      <c r="K1255" s="33"/>
      <c r="L1255" s="34"/>
      <c r="M1255" s="34"/>
      <c r="N1255" s="19" t="str">
        <f t="shared" si="707"/>
        <v/>
      </c>
      <c r="O1255" s="157"/>
      <c r="P1255" s="19" t="str">
        <f t="shared" si="708"/>
        <v/>
      </c>
      <c r="Q1255" s="19" t="str">
        <f t="shared" si="709"/>
        <v/>
      </c>
      <c r="R1255" s="22"/>
      <c r="S1255" s="33"/>
      <c r="T1255" s="35" t="str">
        <f>IF(E1255="","",Instructions!$B$5)</f>
        <v/>
      </c>
      <c r="U1255" s="75" t="str">
        <f>IF(E1255="","",Instructions!$C$5)</f>
        <v/>
      </c>
      <c r="V1255" s="87" t="str">
        <f t="shared" si="710"/>
        <v/>
      </c>
      <c r="W1255" s="72" t="str">
        <f>IF(E1255="","",VLOOKUP(D1255,Supervisors!$B$9:$F$32,5,FALSE))</f>
        <v/>
      </c>
      <c r="X1255" s="72" t="str">
        <f>IF(E1255="","",VLOOKUP(D1255,Supervisors!$B$9:$G$32,6,FALSE))</f>
        <v/>
      </c>
      <c r="Y1255" s="20" t="str">
        <f t="shared" si="711"/>
        <v/>
      </c>
      <c r="Z1255" s="20" t="str">
        <f t="shared" si="712"/>
        <v/>
      </c>
      <c r="AA1255" s="20" t="str">
        <f t="shared" si="713"/>
        <v/>
      </c>
      <c r="AB1255" s="20" t="str">
        <f t="shared" si="714"/>
        <v/>
      </c>
      <c r="AC1255" s="20" t="str">
        <f t="shared" si="715"/>
        <v/>
      </c>
      <c r="AD1255" s="20" t="str">
        <f t="shared" si="716"/>
        <v/>
      </c>
      <c r="AE1255" s="20" t="str">
        <f>IF(E1255="","",SUM( INDEX( $H$9, 1) : H1255))</f>
        <v/>
      </c>
      <c r="AF1255" s="20" t="str">
        <f t="shared" si="717"/>
        <v/>
      </c>
      <c r="AG1255" s="20" t="str">
        <f>IF(E1255="","",SUM($AF$9:AF1255))</f>
        <v/>
      </c>
      <c r="AH1255" s="43" t="str">
        <f t="shared" si="718"/>
        <v/>
      </c>
      <c r="AI1255" s="20" t="str">
        <f t="shared" si="719"/>
        <v/>
      </c>
      <c r="AJ1255" s="20" t="str">
        <f t="shared" si="720"/>
        <v/>
      </c>
      <c r="AK1255" s="20" t="str">
        <f t="shared" si="721"/>
        <v/>
      </c>
      <c r="AL1255" s="20" t="str">
        <f>IF(E1255="","",SUM( INDEX($I$9, 1) : I1255))</f>
        <v/>
      </c>
      <c r="AM1255" s="20" t="str">
        <f t="shared" si="722"/>
        <v/>
      </c>
      <c r="AN1255" s="20" t="str">
        <f>IF(E1255="","",SUM( INDEX($AM$9, 1) : AM1255))</f>
        <v/>
      </c>
      <c r="AO1255" s="43" t="str">
        <f t="shared" si="723"/>
        <v/>
      </c>
      <c r="AP1255" s="43" t="str">
        <f t="shared" si="724"/>
        <v/>
      </c>
      <c r="AQ1255" s="35" t="str">
        <f t="shared" si="725"/>
        <v/>
      </c>
      <c r="AR1255" s="35" t="str">
        <f t="shared" si="726"/>
        <v/>
      </c>
      <c r="AS1255" s="35" t="str">
        <f t="shared" si="727"/>
        <v/>
      </c>
      <c r="AT1255" s="35" t="str">
        <f t="shared" si="728"/>
        <v/>
      </c>
      <c r="AU1255" s="35" t="str">
        <f t="shared" si="729"/>
        <v/>
      </c>
      <c r="AV1255" s="35" t="str">
        <f t="shared" si="730"/>
        <v/>
      </c>
      <c r="AW1255" s="58" t="str">
        <f t="shared" si="731"/>
        <v/>
      </c>
      <c r="AX1255" s="62" t="str">
        <f t="shared" si="732"/>
        <v/>
      </c>
      <c r="AY1255" s="62" t="str">
        <f t="shared" si="733"/>
        <v/>
      </c>
      <c r="AZ1255" s="62" t="str">
        <f t="shared" si="734"/>
        <v/>
      </c>
      <c r="BA1255" s="62" t="str">
        <f t="shared" si="735"/>
        <v/>
      </c>
      <c r="BB1255" s="62" t="str">
        <f t="shared" si="736"/>
        <v/>
      </c>
      <c r="BC1255" s="62" t="str">
        <f t="shared" si="737"/>
        <v/>
      </c>
      <c r="BD1255" s="69" t="str">
        <f t="shared" si="738"/>
        <v/>
      </c>
      <c r="BE1255" s="69" t="str">
        <f t="shared" si="739"/>
        <v/>
      </c>
      <c r="BF1255" s="69" t="str">
        <f>IF(Z1255=Z1256,"",SUM(AW$9:AW1255)-SUM(BF$9:BF1254))</f>
        <v/>
      </c>
      <c r="BG1255" s="12">
        <f t="shared" si="741"/>
        <v>1247</v>
      </c>
    </row>
    <row r="1256" spans="1:59" ht="20.100000000000001" customHeight="1">
      <c r="A1256" s="13">
        <f t="shared" si="740"/>
        <v>1248</v>
      </c>
      <c r="B1256" s="153"/>
      <c r="C1256" s="33"/>
      <c r="D1256" s="33"/>
      <c r="E1256" s="154"/>
      <c r="F1256" s="155"/>
      <c r="G1256" s="156"/>
      <c r="H1256" s="19" t="str">
        <f t="shared" si="705"/>
        <v/>
      </c>
      <c r="I1256" s="157"/>
      <c r="J1256" s="19" t="str">
        <f t="shared" si="706"/>
        <v/>
      </c>
      <c r="K1256" s="33"/>
      <c r="L1256" s="34"/>
      <c r="M1256" s="34"/>
      <c r="N1256" s="19" t="str">
        <f t="shared" si="707"/>
        <v/>
      </c>
      <c r="O1256" s="157"/>
      <c r="P1256" s="19" t="str">
        <f t="shared" si="708"/>
        <v/>
      </c>
      <c r="Q1256" s="19" t="str">
        <f t="shared" si="709"/>
        <v/>
      </c>
      <c r="R1256" s="22"/>
      <c r="S1256" s="33"/>
      <c r="T1256" s="35" t="str">
        <f>IF(E1256="","",Instructions!$B$5)</f>
        <v/>
      </c>
      <c r="U1256" s="75" t="str">
        <f>IF(E1256="","",Instructions!$C$5)</f>
        <v/>
      </c>
      <c r="V1256" s="87" t="str">
        <f t="shared" si="710"/>
        <v/>
      </c>
      <c r="W1256" s="72" t="str">
        <f>IF(E1256="","",VLOOKUP(D1256,Supervisors!$B$9:$F$32,5,FALSE))</f>
        <v/>
      </c>
      <c r="X1256" s="72" t="str">
        <f>IF(E1256="","",VLOOKUP(D1256,Supervisors!$B$9:$G$32,6,FALSE))</f>
        <v/>
      </c>
      <c r="Y1256" s="20" t="str">
        <f t="shared" si="711"/>
        <v/>
      </c>
      <c r="Z1256" s="20" t="str">
        <f t="shared" si="712"/>
        <v/>
      </c>
      <c r="AA1256" s="20" t="str">
        <f t="shared" si="713"/>
        <v/>
      </c>
      <c r="AB1256" s="20" t="str">
        <f t="shared" si="714"/>
        <v/>
      </c>
      <c r="AC1256" s="20" t="str">
        <f t="shared" si="715"/>
        <v/>
      </c>
      <c r="AD1256" s="20" t="str">
        <f t="shared" si="716"/>
        <v/>
      </c>
      <c r="AE1256" s="20" t="str">
        <f>IF(E1256="","",SUM( INDEX( $H$9, 1) : H1256))</f>
        <v/>
      </c>
      <c r="AF1256" s="20" t="str">
        <f t="shared" si="717"/>
        <v/>
      </c>
      <c r="AG1256" s="20" t="str">
        <f>IF(E1256="","",SUM($AF$9:AF1256))</f>
        <v/>
      </c>
      <c r="AH1256" s="43" t="str">
        <f t="shared" si="718"/>
        <v/>
      </c>
      <c r="AI1256" s="20" t="str">
        <f t="shared" si="719"/>
        <v/>
      </c>
      <c r="AJ1256" s="20" t="str">
        <f t="shared" si="720"/>
        <v/>
      </c>
      <c r="AK1256" s="20" t="str">
        <f t="shared" si="721"/>
        <v/>
      </c>
      <c r="AL1256" s="20" t="str">
        <f>IF(E1256="","",SUM( INDEX($I$9, 1) : I1256))</f>
        <v/>
      </c>
      <c r="AM1256" s="20" t="str">
        <f t="shared" si="722"/>
        <v/>
      </c>
      <c r="AN1256" s="20" t="str">
        <f>IF(E1256="","",SUM( INDEX($AM$9, 1) : AM1256))</f>
        <v/>
      </c>
      <c r="AO1256" s="43" t="str">
        <f t="shared" si="723"/>
        <v/>
      </c>
      <c r="AP1256" s="43" t="str">
        <f t="shared" si="724"/>
        <v/>
      </c>
      <c r="AQ1256" s="35" t="str">
        <f t="shared" si="725"/>
        <v/>
      </c>
      <c r="AR1256" s="35" t="str">
        <f t="shared" si="726"/>
        <v/>
      </c>
      <c r="AS1256" s="35" t="str">
        <f t="shared" si="727"/>
        <v/>
      </c>
      <c r="AT1256" s="35" t="str">
        <f t="shared" si="728"/>
        <v/>
      </c>
      <c r="AU1256" s="35" t="str">
        <f t="shared" si="729"/>
        <v/>
      </c>
      <c r="AV1256" s="35" t="str">
        <f t="shared" si="730"/>
        <v/>
      </c>
      <c r="AW1256" s="58" t="str">
        <f t="shared" si="731"/>
        <v/>
      </c>
      <c r="AX1256" s="62" t="str">
        <f t="shared" si="732"/>
        <v/>
      </c>
      <c r="AY1256" s="62" t="str">
        <f t="shared" si="733"/>
        <v/>
      </c>
      <c r="AZ1256" s="62" t="str">
        <f t="shared" si="734"/>
        <v/>
      </c>
      <c r="BA1256" s="62" t="str">
        <f t="shared" si="735"/>
        <v/>
      </c>
      <c r="BB1256" s="62" t="str">
        <f t="shared" si="736"/>
        <v/>
      </c>
      <c r="BC1256" s="62" t="str">
        <f t="shared" si="737"/>
        <v/>
      </c>
      <c r="BD1256" s="69" t="str">
        <f t="shared" si="738"/>
        <v/>
      </c>
      <c r="BE1256" s="69" t="str">
        <f t="shared" si="739"/>
        <v/>
      </c>
      <c r="BF1256" s="69" t="str">
        <f>IF(Z1256=Z1257,"",SUM(AW$9:AW1256)-SUM(BF$9:BF1255))</f>
        <v/>
      </c>
      <c r="BG1256" s="12">
        <f t="shared" si="741"/>
        <v>1248</v>
      </c>
    </row>
    <row r="1257" spans="1:59" ht="20.100000000000001" customHeight="1">
      <c r="A1257" s="13">
        <f t="shared" si="740"/>
        <v>1249</v>
      </c>
      <c r="B1257" s="153"/>
      <c r="C1257" s="33"/>
      <c r="D1257" s="33"/>
      <c r="E1257" s="154"/>
      <c r="F1257" s="155"/>
      <c r="G1257" s="156"/>
      <c r="H1257" s="19" t="str">
        <f t="shared" si="705"/>
        <v/>
      </c>
      <c r="I1257" s="157"/>
      <c r="J1257" s="19" t="str">
        <f t="shared" si="706"/>
        <v/>
      </c>
      <c r="K1257" s="33"/>
      <c r="L1257" s="34"/>
      <c r="M1257" s="34"/>
      <c r="N1257" s="19" t="str">
        <f t="shared" si="707"/>
        <v/>
      </c>
      <c r="O1257" s="157"/>
      <c r="P1257" s="19" t="str">
        <f t="shared" si="708"/>
        <v/>
      </c>
      <c r="Q1257" s="19" t="str">
        <f t="shared" si="709"/>
        <v/>
      </c>
      <c r="R1257" s="22"/>
      <c r="S1257" s="33"/>
      <c r="T1257" s="35" t="str">
        <f>IF(E1257="","",Instructions!$B$5)</f>
        <v/>
      </c>
      <c r="U1257" s="75" t="str">
        <f>IF(E1257="","",Instructions!$C$5)</f>
        <v/>
      </c>
      <c r="V1257" s="87" t="str">
        <f t="shared" si="710"/>
        <v/>
      </c>
      <c r="W1257" s="72" t="str">
        <f>IF(E1257="","",VLOOKUP(D1257,Supervisors!$B$9:$F$32,5,FALSE))</f>
        <v/>
      </c>
      <c r="X1257" s="72" t="str">
        <f>IF(E1257="","",VLOOKUP(D1257,Supervisors!$B$9:$G$32,6,FALSE))</f>
        <v/>
      </c>
      <c r="Y1257" s="20" t="str">
        <f t="shared" si="711"/>
        <v/>
      </c>
      <c r="Z1257" s="20" t="str">
        <f t="shared" si="712"/>
        <v/>
      </c>
      <c r="AA1257" s="20" t="str">
        <f t="shared" si="713"/>
        <v/>
      </c>
      <c r="AB1257" s="20" t="str">
        <f t="shared" si="714"/>
        <v/>
      </c>
      <c r="AC1257" s="20" t="str">
        <f t="shared" si="715"/>
        <v/>
      </c>
      <c r="AD1257" s="20" t="str">
        <f t="shared" si="716"/>
        <v/>
      </c>
      <c r="AE1257" s="20" t="str">
        <f>IF(E1257="","",SUM( INDEX( $H$9, 1) : H1257))</f>
        <v/>
      </c>
      <c r="AF1257" s="20" t="str">
        <f t="shared" si="717"/>
        <v/>
      </c>
      <c r="AG1257" s="20" t="str">
        <f>IF(E1257="","",SUM($AF$9:AF1257))</f>
        <v/>
      </c>
      <c r="AH1257" s="43" t="str">
        <f t="shared" si="718"/>
        <v/>
      </c>
      <c r="AI1257" s="20" t="str">
        <f t="shared" si="719"/>
        <v/>
      </c>
      <c r="AJ1257" s="20" t="str">
        <f t="shared" si="720"/>
        <v/>
      </c>
      <c r="AK1257" s="20" t="str">
        <f t="shared" si="721"/>
        <v/>
      </c>
      <c r="AL1257" s="20" t="str">
        <f>IF(E1257="","",SUM( INDEX($I$9, 1) : I1257))</f>
        <v/>
      </c>
      <c r="AM1257" s="20" t="str">
        <f t="shared" si="722"/>
        <v/>
      </c>
      <c r="AN1257" s="20" t="str">
        <f>IF(E1257="","",SUM( INDEX($AM$9, 1) : AM1257))</f>
        <v/>
      </c>
      <c r="AO1257" s="43" t="str">
        <f t="shared" si="723"/>
        <v/>
      </c>
      <c r="AP1257" s="43" t="str">
        <f t="shared" si="724"/>
        <v/>
      </c>
      <c r="AQ1257" s="35" t="str">
        <f t="shared" si="725"/>
        <v/>
      </c>
      <c r="AR1257" s="35" t="str">
        <f t="shared" si="726"/>
        <v/>
      </c>
      <c r="AS1257" s="35" t="str">
        <f t="shared" si="727"/>
        <v/>
      </c>
      <c r="AT1257" s="35" t="str">
        <f t="shared" si="728"/>
        <v/>
      </c>
      <c r="AU1257" s="35" t="str">
        <f t="shared" si="729"/>
        <v/>
      </c>
      <c r="AV1257" s="35" t="str">
        <f t="shared" si="730"/>
        <v/>
      </c>
      <c r="AW1257" s="58" t="str">
        <f t="shared" si="731"/>
        <v/>
      </c>
      <c r="AX1257" s="62" t="str">
        <f t="shared" si="732"/>
        <v/>
      </c>
      <c r="AY1257" s="62" t="str">
        <f t="shared" si="733"/>
        <v/>
      </c>
      <c r="AZ1257" s="62" t="str">
        <f t="shared" si="734"/>
        <v/>
      </c>
      <c r="BA1257" s="62" t="str">
        <f t="shared" si="735"/>
        <v/>
      </c>
      <c r="BB1257" s="62" t="str">
        <f t="shared" si="736"/>
        <v/>
      </c>
      <c r="BC1257" s="62" t="str">
        <f t="shared" si="737"/>
        <v/>
      </c>
      <c r="BD1257" s="69" t="str">
        <f t="shared" si="738"/>
        <v/>
      </c>
      <c r="BE1257" s="69" t="str">
        <f t="shared" si="739"/>
        <v/>
      </c>
      <c r="BF1257" s="69" t="str">
        <f>IF(Z1257=Z1258,"",SUM(AW$9:AW1257)-SUM(BF$9:BF1256))</f>
        <v/>
      </c>
      <c r="BG1257" s="12">
        <f t="shared" si="741"/>
        <v>1249</v>
      </c>
    </row>
    <row r="1258" spans="1:59" ht="20.100000000000001" customHeight="1">
      <c r="A1258" s="13">
        <f t="shared" si="740"/>
        <v>1250</v>
      </c>
      <c r="B1258" s="153"/>
      <c r="C1258" s="33"/>
      <c r="D1258" s="33"/>
      <c r="E1258" s="154"/>
      <c r="F1258" s="155"/>
      <c r="G1258" s="156"/>
      <c r="H1258" s="19" t="str">
        <f t="shared" si="705"/>
        <v/>
      </c>
      <c r="I1258" s="157"/>
      <c r="J1258" s="19" t="str">
        <f t="shared" si="706"/>
        <v/>
      </c>
      <c r="K1258" s="33"/>
      <c r="L1258" s="34"/>
      <c r="M1258" s="34"/>
      <c r="N1258" s="19" t="str">
        <f t="shared" si="707"/>
        <v/>
      </c>
      <c r="O1258" s="157"/>
      <c r="P1258" s="19" t="str">
        <f t="shared" si="708"/>
        <v/>
      </c>
      <c r="Q1258" s="19" t="str">
        <f t="shared" si="709"/>
        <v/>
      </c>
      <c r="R1258" s="22"/>
      <c r="S1258" s="33"/>
      <c r="T1258" s="35" t="str">
        <f>IF(E1258="","",Instructions!$B$5)</f>
        <v/>
      </c>
      <c r="U1258" s="75" t="str">
        <f>IF(E1258="","",Instructions!$C$5)</f>
        <v/>
      </c>
      <c r="V1258" s="87" t="str">
        <f t="shared" si="710"/>
        <v/>
      </c>
      <c r="W1258" s="72" t="str">
        <f>IF(E1258="","",VLOOKUP(D1258,Supervisors!$B$9:$F$32,5,FALSE))</f>
        <v/>
      </c>
      <c r="X1258" s="72" t="str">
        <f>IF(E1258="","",VLOOKUP(D1258,Supervisors!$B$9:$G$32,6,FALSE))</f>
        <v/>
      </c>
      <c r="Y1258" s="20" t="str">
        <f t="shared" si="711"/>
        <v/>
      </c>
      <c r="Z1258" s="20" t="str">
        <f t="shared" si="712"/>
        <v/>
      </c>
      <c r="AA1258" s="20" t="str">
        <f t="shared" si="713"/>
        <v/>
      </c>
      <c r="AB1258" s="20" t="str">
        <f t="shared" si="714"/>
        <v/>
      </c>
      <c r="AC1258" s="20" t="str">
        <f t="shared" si="715"/>
        <v/>
      </c>
      <c r="AD1258" s="20" t="str">
        <f t="shared" si="716"/>
        <v/>
      </c>
      <c r="AE1258" s="20" t="str">
        <f>IF(E1258="","",SUM( INDEX( $H$9, 1) : H1258))</f>
        <v/>
      </c>
      <c r="AF1258" s="20" t="str">
        <f t="shared" si="717"/>
        <v/>
      </c>
      <c r="AG1258" s="20" t="str">
        <f>IF(E1258="","",SUM($AF$9:AF1258))</f>
        <v/>
      </c>
      <c r="AH1258" s="43" t="str">
        <f t="shared" si="718"/>
        <v/>
      </c>
      <c r="AI1258" s="20" t="str">
        <f t="shared" si="719"/>
        <v/>
      </c>
      <c r="AJ1258" s="20" t="str">
        <f t="shared" si="720"/>
        <v/>
      </c>
      <c r="AK1258" s="20" t="str">
        <f t="shared" si="721"/>
        <v/>
      </c>
      <c r="AL1258" s="20" t="str">
        <f>IF(E1258="","",SUM( INDEX($I$9, 1) : I1258))</f>
        <v/>
      </c>
      <c r="AM1258" s="20" t="str">
        <f t="shared" si="722"/>
        <v/>
      </c>
      <c r="AN1258" s="20" t="str">
        <f>IF(E1258="","",SUM( INDEX($AM$9, 1) : AM1258))</f>
        <v/>
      </c>
      <c r="AO1258" s="43" t="str">
        <f t="shared" si="723"/>
        <v/>
      </c>
      <c r="AP1258" s="43" t="str">
        <f t="shared" si="724"/>
        <v/>
      </c>
      <c r="AQ1258" s="35" t="str">
        <f t="shared" si="725"/>
        <v/>
      </c>
      <c r="AR1258" s="35" t="str">
        <f t="shared" si="726"/>
        <v/>
      </c>
      <c r="AS1258" s="35" t="str">
        <f t="shared" si="727"/>
        <v/>
      </c>
      <c r="AT1258" s="35" t="str">
        <f t="shared" si="728"/>
        <v/>
      </c>
      <c r="AU1258" s="35" t="str">
        <f t="shared" si="729"/>
        <v/>
      </c>
      <c r="AV1258" s="35" t="str">
        <f t="shared" si="730"/>
        <v/>
      </c>
      <c r="AW1258" s="58" t="str">
        <f t="shared" si="731"/>
        <v/>
      </c>
      <c r="AX1258" s="62" t="str">
        <f t="shared" si="732"/>
        <v/>
      </c>
      <c r="AY1258" s="62" t="str">
        <f t="shared" si="733"/>
        <v/>
      </c>
      <c r="AZ1258" s="62" t="str">
        <f t="shared" si="734"/>
        <v/>
      </c>
      <c r="BA1258" s="62" t="str">
        <f t="shared" si="735"/>
        <v/>
      </c>
      <c r="BB1258" s="62" t="str">
        <f t="shared" si="736"/>
        <v/>
      </c>
      <c r="BC1258" s="62" t="str">
        <f t="shared" si="737"/>
        <v/>
      </c>
      <c r="BD1258" s="69" t="str">
        <f t="shared" si="738"/>
        <v/>
      </c>
      <c r="BE1258" s="69" t="str">
        <f t="shared" si="739"/>
        <v/>
      </c>
      <c r="BF1258" s="69" t="str">
        <f>IF(Z1258=Z1259,"",SUM(AW$9:AW1258)-SUM(BF$9:BF1257))</f>
        <v/>
      </c>
      <c r="BG1258" s="12">
        <f t="shared" si="741"/>
        <v>1250</v>
      </c>
    </row>
    <row r="1259" spans="1:59" ht="20.100000000000001" customHeight="1">
      <c r="A1259" s="13">
        <f t="shared" si="740"/>
        <v>1251</v>
      </c>
      <c r="B1259" s="153"/>
      <c r="C1259" s="33"/>
      <c r="D1259" s="33"/>
      <c r="E1259" s="154"/>
      <c r="F1259" s="155"/>
      <c r="G1259" s="156"/>
      <c r="H1259" s="19" t="str">
        <f t="shared" si="705"/>
        <v/>
      </c>
      <c r="I1259" s="157"/>
      <c r="J1259" s="19" t="str">
        <f t="shared" si="706"/>
        <v/>
      </c>
      <c r="K1259" s="33"/>
      <c r="L1259" s="34"/>
      <c r="M1259" s="34"/>
      <c r="N1259" s="19" t="str">
        <f t="shared" si="707"/>
        <v/>
      </c>
      <c r="O1259" s="157"/>
      <c r="P1259" s="19" t="str">
        <f t="shared" si="708"/>
        <v/>
      </c>
      <c r="Q1259" s="19" t="str">
        <f t="shared" si="709"/>
        <v/>
      </c>
      <c r="R1259" s="22"/>
      <c r="S1259" s="33"/>
      <c r="T1259" s="35" t="str">
        <f>IF(E1259="","",Instructions!$B$5)</f>
        <v/>
      </c>
      <c r="U1259" s="75" t="str">
        <f>IF(E1259="","",Instructions!$C$5)</f>
        <v/>
      </c>
      <c r="V1259" s="87" t="str">
        <f t="shared" si="710"/>
        <v/>
      </c>
      <c r="W1259" s="72" t="str">
        <f>IF(E1259="","",VLOOKUP(D1259,Supervisors!$B$9:$F$32,5,FALSE))</f>
        <v/>
      </c>
      <c r="X1259" s="72" t="str">
        <f>IF(E1259="","",VLOOKUP(D1259,Supervisors!$B$9:$G$32,6,FALSE))</f>
        <v/>
      </c>
      <c r="Y1259" s="20" t="str">
        <f t="shared" si="711"/>
        <v/>
      </c>
      <c r="Z1259" s="20" t="str">
        <f t="shared" si="712"/>
        <v/>
      </c>
      <c r="AA1259" s="20" t="str">
        <f t="shared" si="713"/>
        <v/>
      </c>
      <c r="AB1259" s="20" t="str">
        <f t="shared" si="714"/>
        <v/>
      </c>
      <c r="AC1259" s="20" t="str">
        <f t="shared" si="715"/>
        <v/>
      </c>
      <c r="AD1259" s="20" t="str">
        <f t="shared" si="716"/>
        <v/>
      </c>
      <c r="AE1259" s="20" t="str">
        <f>IF(E1259="","",SUM( INDEX( $H$9, 1) : H1259))</f>
        <v/>
      </c>
      <c r="AF1259" s="20" t="str">
        <f t="shared" si="717"/>
        <v/>
      </c>
      <c r="AG1259" s="20" t="str">
        <f>IF(E1259="","",SUM($AF$9:AF1259))</f>
        <v/>
      </c>
      <c r="AH1259" s="43" t="str">
        <f t="shared" si="718"/>
        <v/>
      </c>
      <c r="AI1259" s="20" t="str">
        <f t="shared" si="719"/>
        <v/>
      </c>
      <c r="AJ1259" s="20" t="str">
        <f t="shared" si="720"/>
        <v/>
      </c>
      <c r="AK1259" s="20" t="str">
        <f t="shared" si="721"/>
        <v/>
      </c>
      <c r="AL1259" s="20" t="str">
        <f>IF(E1259="","",SUM( INDEX($I$9, 1) : I1259))</f>
        <v/>
      </c>
      <c r="AM1259" s="20" t="str">
        <f t="shared" si="722"/>
        <v/>
      </c>
      <c r="AN1259" s="20" t="str">
        <f>IF(E1259="","",SUM( INDEX($AM$9, 1) : AM1259))</f>
        <v/>
      </c>
      <c r="AO1259" s="43" t="str">
        <f t="shared" si="723"/>
        <v/>
      </c>
      <c r="AP1259" s="43" t="str">
        <f t="shared" si="724"/>
        <v/>
      </c>
      <c r="AQ1259" s="35" t="str">
        <f t="shared" si="725"/>
        <v/>
      </c>
      <c r="AR1259" s="35" t="str">
        <f t="shared" si="726"/>
        <v/>
      </c>
      <c r="AS1259" s="35" t="str">
        <f t="shared" si="727"/>
        <v/>
      </c>
      <c r="AT1259" s="35" t="str">
        <f t="shared" si="728"/>
        <v/>
      </c>
      <c r="AU1259" s="35" t="str">
        <f t="shared" si="729"/>
        <v/>
      </c>
      <c r="AV1259" s="35" t="str">
        <f t="shared" si="730"/>
        <v/>
      </c>
      <c r="AW1259" s="58" t="str">
        <f t="shared" si="731"/>
        <v/>
      </c>
      <c r="AX1259" s="62" t="str">
        <f t="shared" si="732"/>
        <v/>
      </c>
      <c r="AY1259" s="62" t="str">
        <f t="shared" si="733"/>
        <v/>
      </c>
      <c r="AZ1259" s="62" t="str">
        <f t="shared" si="734"/>
        <v/>
      </c>
      <c r="BA1259" s="62" t="str">
        <f t="shared" si="735"/>
        <v/>
      </c>
      <c r="BB1259" s="62" t="str">
        <f t="shared" si="736"/>
        <v/>
      </c>
      <c r="BC1259" s="62" t="str">
        <f t="shared" si="737"/>
        <v/>
      </c>
      <c r="BD1259" s="69" t="str">
        <f t="shared" si="738"/>
        <v/>
      </c>
      <c r="BE1259" s="69" t="str">
        <f t="shared" si="739"/>
        <v/>
      </c>
      <c r="BF1259" s="69" t="str">
        <f>IF(Z1259=Z1260,"",SUM(AW$9:AW1259)-SUM(BF$9:BF1258))</f>
        <v/>
      </c>
      <c r="BG1259" s="12">
        <f t="shared" si="741"/>
        <v>1251</v>
      </c>
    </row>
    <row r="1260" spans="1:59" ht="20.100000000000001" customHeight="1">
      <c r="A1260" s="13">
        <f t="shared" si="740"/>
        <v>1252</v>
      </c>
      <c r="B1260" s="153"/>
      <c r="C1260" s="33"/>
      <c r="D1260" s="33"/>
      <c r="E1260" s="154"/>
      <c r="F1260" s="155"/>
      <c r="G1260" s="156"/>
      <c r="H1260" s="19" t="str">
        <f t="shared" si="705"/>
        <v/>
      </c>
      <c r="I1260" s="157"/>
      <c r="J1260" s="19" t="str">
        <f t="shared" si="706"/>
        <v/>
      </c>
      <c r="K1260" s="33"/>
      <c r="L1260" s="34"/>
      <c r="M1260" s="34"/>
      <c r="N1260" s="19" t="str">
        <f t="shared" si="707"/>
        <v/>
      </c>
      <c r="O1260" s="157"/>
      <c r="P1260" s="19" t="str">
        <f t="shared" si="708"/>
        <v/>
      </c>
      <c r="Q1260" s="19" t="str">
        <f t="shared" si="709"/>
        <v/>
      </c>
      <c r="R1260" s="22"/>
      <c r="S1260" s="33"/>
      <c r="T1260" s="35" t="str">
        <f>IF(E1260="","",Instructions!$B$5)</f>
        <v/>
      </c>
      <c r="U1260" s="75" t="str">
        <f>IF(E1260="","",Instructions!$C$5)</f>
        <v/>
      </c>
      <c r="V1260" s="87" t="str">
        <f t="shared" si="710"/>
        <v/>
      </c>
      <c r="W1260" s="72" t="str">
        <f>IF(E1260="","",VLOOKUP(D1260,Supervisors!$B$9:$F$32,5,FALSE))</f>
        <v/>
      </c>
      <c r="X1260" s="72" t="str">
        <f>IF(E1260="","",VLOOKUP(D1260,Supervisors!$B$9:$G$32,6,FALSE))</f>
        <v/>
      </c>
      <c r="Y1260" s="20" t="str">
        <f t="shared" si="711"/>
        <v/>
      </c>
      <c r="Z1260" s="20" t="str">
        <f t="shared" si="712"/>
        <v/>
      </c>
      <c r="AA1260" s="20" t="str">
        <f t="shared" si="713"/>
        <v/>
      </c>
      <c r="AB1260" s="20" t="str">
        <f t="shared" si="714"/>
        <v/>
      </c>
      <c r="AC1260" s="20" t="str">
        <f t="shared" si="715"/>
        <v/>
      </c>
      <c r="AD1260" s="20" t="str">
        <f t="shared" si="716"/>
        <v/>
      </c>
      <c r="AE1260" s="20" t="str">
        <f>IF(E1260="","",SUM( INDEX( $H$9, 1) : H1260))</f>
        <v/>
      </c>
      <c r="AF1260" s="20" t="str">
        <f t="shared" si="717"/>
        <v/>
      </c>
      <c r="AG1260" s="20" t="str">
        <f>IF(E1260="","",SUM($AF$9:AF1260))</f>
        <v/>
      </c>
      <c r="AH1260" s="43" t="str">
        <f t="shared" si="718"/>
        <v/>
      </c>
      <c r="AI1260" s="20" t="str">
        <f t="shared" si="719"/>
        <v/>
      </c>
      <c r="AJ1260" s="20" t="str">
        <f t="shared" si="720"/>
        <v/>
      </c>
      <c r="AK1260" s="20" t="str">
        <f t="shared" si="721"/>
        <v/>
      </c>
      <c r="AL1260" s="20" t="str">
        <f>IF(E1260="","",SUM( INDEX($I$9, 1) : I1260))</f>
        <v/>
      </c>
      <c r="AM1260" s="20" t="str">
        <f t="shared" si="722"/>
        <v/>
      </c>
      <c r="AN1260" s="20" t="str">
        <f>IF(E1260="","",SUM( INDEX($AM$9, 1) : AM1260))</f>
        <v/>
      </c>
      <c r="AO1260" s="43" t="str">
        <f t="shared" si="723"/>
        <v/>
      </c>
      <c r="AP1260" s="43" t="str">
        <f t="shared" si="724"/>
        <v/>
      </c>
      <c r="AQ1260" s="35" t="str">
        <f t="shared" si="725"/>
        <v/>
      </c>
      <c r="AR1260" s="35" t="str">
        <f t="shared" si="726"/>
        <v/>
      </c>
      <c r="AS1260" s="35" t="str">
        <f t="shared" si="727"/>
        <v/>
      </c>
      <c r="AT1260" s="35" t="str">
        <f t="shared" si="728"/>
        <v/>
      </c>
      <c r="AU1260" s="35" t="str">
        <f t="shared" si="729"/>
        <v/>
      </c>
      <c r="AV1260" s="35" t="str">
        <f t="shared" si="730"/>
        <v/>
      </c>
      <c r="AW1260" s="58" t="str">
        <f t="shared" si="731"/>
        <v/>
      </c>
      <c r="AX1260" s="62" t="str">
        <f t="shared" si="732"/>
        <v/>
      </c>
      <c r="AY1260" s="62" t="str">
        <f t="shared" si="733"/>
        <v/>
      </c>
      <c r="AZ1260" s="62" t="str">
        <f t="shared" si="734"/>
        <v/>
      </c>
      <c r="BA1260" s="62" t="str">
        <f t="shared" si="735"/>
        <v/>
      </c>
      <c r="BB1260" s="62" t="str">
        <f t="shared" si="736"/>
        <v/>
      </c>
      <c r="BC1260" s="62" t="str">
        <f t="shared" si="737"/>
        <v/>
      </c>
      <c r="BD1260" s="69" t="str">
        <f t="shared" si="738"/>
        <v/>
      </c>
      <c r="BE1260" s="69" t="str">
        <f t="shared" si="739"/>
        <v/>
      </c>
      <c r="BF1260" s="69" t="str">
        <f>IF(Z1260=Z1261,"",SUM(AW$9:AW1260)-SUM(BF$9:BF1259))</f>
        <v/>
      </c>
      <c r="BG1260" s="12">
        <f t="shared" si="741"/>
        <v>1252</v>
      </c>
    </row>
    <row r="1261" spans="1:59" ht="20.100000000000001" customHeight="1">
      <c r="A1261" s="13">
        <f t="shared" si="740"/>
        <v>1253</v>
      </c>
      <c r="B1261" s="153"/>
      <c r="C1261" s="33"/>
      <c r="D1261" s="33"/>
      <c r="E1261" s="154"/>
      <c r="F1261" s="155"/>
      <c r="G1261" s="156"/>
      <c r="H1261" s="19" t="str">
        <f t="shared" si="705"/>
        <v/>
      </c>
      <c r="I1261" s="157"/>
      <c r="J1261" s="19" t="str">
        <f t="shared" si="706"/>
        <v/>
      </c>
      <c r="K1261" s="33"/>
      <c r="L1261" s="34"/>
      <c r="M1261" s="34"/>
      <c r="N1261" s="19" t="str">
        <f t="shared" si="707"/>
        <v/>
      </c>
      <c r="O1261" s="157"/>
      <c r="P1261" s="19" t="str">
        <f t="shared" si="708"/>
        <v/>
      </c>
      <c r="Q1261" s="19" t="str">
        <f t="shared" si="709"/>
        <v/>
      </c>
      <c r="R1261" s="22"/>
      <c r="S1261" s="33"/>
      <c r="T1261" s="35" t="str">
        <f>IF(E1261="","",Instructions!$B$5)</f>
        <v/>
      </c>
      <c r="U1261" s="75" t="str">
        <f>IF(E1261="","",Instructions!$C$5)</f>
        <v/>
      </c>
      <c r="V1261" s="87" t="str">
        <f t="shared" si="710"/>
        <v/>
      </c>
      <c r="W1261" s="72" t="str">
        <f>IF(E1261="","",VLOOKUP(D1261,Supervisors!$B$9:$F$32,5,FALSE))</f>
        <v/>
      </c>
      <c r="X1261" s="72" t="str">
        <f>IF(E1261="","",VLOOKUP(D1261,Supervisors!$B$9:$G$32,6,FALSE))</f>
        <v/>
      </c>
      <c r="Y1261" s="20" t="str">
        <f t="shared" si="711"/>
        <v/>
      </c>
      <c r="Z1261" s="20" t="str">
        <f t="shared" si="712"/>
        <v/>
      </c>
      <c r="AA1261" s="20" t="str">
        <f t="shared" si="713"/>
        <v/>
      </c>
      <c r="AB1261" s="20" t="str">
        <f t="shared" si="714"/>
        <v/>
      </c>
      <c r="AC1261" s="20" t="str">
        <f t="shared" si="715"/>
        <v/>
      </c>
      <c r="AD1261" s="20" t="str">
        <f t="shared" si="716"/>
        <v/>
      </c>
      <c r="AE1261" s="20" t="str">
        <f>IF(E1261="","",SUM( INDEX( $H$9, 1) : H1261))</f>
        <v/>
      </c>
      <c r="AF1261" s="20" t="str">
        <f t="shared" si="717"/>
        <v/>
      </c>
      <c r="AG1261" s="20" t="str">
        <f>IF(E1261="","",SUM($AF$9:AF1261))</f>
        <v/>
      </c>
      <c r="AH1261" s="43" t="str">
        <f t="shared" si="718"/>
        <v/>
      </c>
      <c r="AI1261" s="20" t="str">
        <f t="shared" si="719"/>
        <v/>
      </c>
      <c r="AJ1261" s="20" t="str">
        <f t="shared" si="720"/>
        <v/>
      </c>
      <c r="AK1261" s="20" t="str">
        <f t="shared" si="721"/>
        <v/>
      </c>
      <c r="AL1261" s="20" t="str">
        <f>IF(E1261="","",SUM( INDEX($I$9, 1) : I1261))</f>
        <v/>
      </c>
      <c r="AM1261" s="20" t="str">
        <f t="shared" si="722"/>
        <v/>
      </c>
      <c r="AN1261" s="20" t="str">
        <f>IF(E1261="","",SUM( INDEX($AM$9, 1) : AM1261))</f>
        <v/>
      </c>
      <c r="AO1261" s="43" t="str">
        <f t="shared" si="723"/>
        <v/>
      </c>
      <c r="AP1261" s="43" t="str">
        <f t="shared" si="724"/>
        <v/>
      </c>
      <c r="AQ1261" s="35" t="str">
        <f t="shared" si="725"/>
        <v/>
      </c>
      <c r="AR1261" s="35" t="str">
        <f t="shared" si="726"/>
        <v/>
      </c>
      <c r="AS1261" s="35" t="str">
        <f t="shared" si="727"/>
        <v/>
      </c>
      <c r="AT1261" s="35" t="str">
        <f t="shared" si="728"/>
        <v/>
      </c>
      <c r="AU1261" s="35" t="str">
        <f t="shared" si="729"/>
        <v/>
      </c>
      <c r="AV1261" s="35" t="str">
        <f t="shared" si="730"/>
        <v/>
      </c>
      <c r="AW1261" s="58" t="str">
        <f t="shared" si="731"/>
        <v/>
      </c>
      <c r="AX1261" s="62" t="str">
        <f t="shared" si="732"/>
        <v/>
      </c>
      <c r="AY1261" s="62" t="str">
        <f t="shared" si="733"/>
        <v/>
      </c>
      <c r="AZ1261" s="62" t="str">
        <f t="shared" si="734"/>
        <v/>
      </c>
      <c r="BA1261" s="62" t="str">
        <f t="shared" si="735"/>
        <v/>
      </c>
      <c r="BB1261" s="62" t="str">
        <f t="shared" si="736"/>
        <v/>
      </c>
      <c r="BC1261" s="62" t="str">
        <f t="shared" si="737"/>
        <v/>
      </c>
      <c r="BD1261" s="69" t="str">
        <f t="shared" si="738"/>
        <v/>
      </c>
      <c r="BE1261" s="69" t="str">
        <f t="shared" si="739"/>
        <v/>
      </c>
      <c r="BF1261" s="69" t="str">
        <f>IF(Z1261=Z1262,"",SUM(AW$9:AW1261)-SUM(BF$9:BF1260))</f>
        <v/>
      </c>
      <c r="BG1261" s="12">
        <f t="shared" si="741"/>
        <v>1253</v>
      </c>
    </row>
    <row r="1262" spans="1:59" ht="20.100000000000001" customHeight="1">
      <c r="A1262" s="13">
        <f t="shared" si="740"/>
        <v>1254</v>
      </c>
      <c r="B1262" s="153"/>
      <c r="C1262" s="33"/>
      <c r="D1262" s="33"/>
      <c r="E1262" s="154"/>
      <c r="F1262" s="155"/>
      <c r="G1262" s="156"/>
      <c r="H1262" s="19" t="str">
        <f t="shared" si="705"/>
        <v/>
      </c>
      <c r="I1262" s="157"/>
      <c r="J1262" s="19" t="str">
        <f t="shared" si="706"/>
        <v/>
      </c>
      <c r="K1262" s="33"/>
      <c r="L1262" s="34"/>
      <c r="M1262" s="34"/>
      <c r="N1262" s="19" t="str">
        <f t="shared" si="707"/>
        <v/>
      </c>
      <c r="O1262" s="157"/>
      <c r="P1262" s="19" t="str">
        <f t="shared" si="708"/>
        <v/>
      </c>
      <c r="Q1262" s="19" t="str">
        <f t="shared" si="709"/>
        <v/>
      </c>
      <c r="R1262" s="22"/>
      <c r="S1262" s="33"/>
      <c r="T1262" s="35" t="str">
        <f>IF(E1262="","",Instructions!$B$5)</f>
        <v/>
      </c>
      <c r="U1262" s="75" t="str">
        <f>IF(E1262="","",Instructions!$C$5)</f>
        <v/>
      </c>
      <c r="V1262" s="87" t="str">
        <f t="shared" si="710"/>
        <v/>
      </c>
      <c r="W1262" s="72" t="str">
        <f>IF(E1262="","",VLOOKUP(D1262,Supervisors!$B$9:$F$32,5,FALSE))</f>
        <v/>
      </c>
      <c r="X1262" s="72" t="str">
        <f>IF(E1262="","",VLOOKUP(D1262,Supervisors!$B$9:$G$32,6,FALSE))</f>
        <v/>
      </c>
      <c r="Y1262" s="20" t="str">
        <f t="shared" si="711"/>
        <v/>
      </c>
      <c r="Z1262" s="20" t="str">
        <f t="shared" si="712"/>
        <v/>
      </c>
      <c r="AA1262" s="20" t="str">
        <f t="shared" si="713"/>
        <v/>
      </c>
      <c r="AB1262" s="20" t="str">
        <f t="shared" si="714"/>
        <v/>
      </c>
      <c r="AC1262" s="20" t="str">
        <f t="shared" si="715"/>
        <v/>
      </c>
      <c r="AD1262" s="20" t="str">
        <f t="shared" si="716"/>
        <v/>
      </c>
      <c r="AE1262" s="20" t="str">
        <f>IF(E1262="","",SUM( INDEX( $H$9, 1) : H1262))</f>
        <v/>
      </c>
      <c r="AF1262" s="20" t="str">
        <f t="shared" si="717"/>
        <v/>
      </c>
      <c r="AG1262" s="20" t="str">
        <f>IF(E1262="","",SUM($AF$9:AF1262))</f>
        <v/>
      </c>
      <c r="AH1262" s="43" t="str">
        <f t="shared" si="718"/>
        <v/>
      </c>
      <c r="AI1262" s="20" t="str">
        <f t="shared" si="719"/>
        <v/>
      </c>
      <c r="AJ1262" s="20" t="str">
        <f t="shared" si="720"/>
        <v/>
      </c>
      <c r="AK1262" s="20" t="str">
        <f t="shared" si="721"/>
        <v/>
      </c>
      <c r="AL1262" s="20" t="str">
        <f>IF(E1262="","",SUM( INDEX($I$9, 1) : I1262))</f>
        <v/>
      </c>
      <c r="AM1262" s="20" t="str">
        <f t="shared" si="722"/>
        <v/>
      </c>
      <c r="AN1262" s="20" t="str">
        <f>IF(E1262="","",SUM( INDEX($AM$9, 1) : AM1262))</f>
        <v/>
      </c>
      <c r="AO1262" s="43" t="str">
        <f t="shared" si="723"/>
        <v/>
      </c>
      <c r="AP1262" s="43" t="str">
        <f t="shared" si="724"/>
        <v/>
      </c>
      <c r="AQ1262" s="35" t="str">
        <f t="shared" si="725"/>
        <v/>
      </c>
      <c r="AR1262" s="35" t="str">
        <f t="shared" si="726"/>
        <v/>
      </c>
      <c r="AS1262" s="35" t="str">
        <f t="shared" si="727"/>
        <v/>
      </c>
      <c r="AT1262" s="35" t="str">
        <f t="shared" si="728"/>
        <v/>
      </c>
      <c r="AU1262" s="35" t="str">
        <f t="shared" si="729"/>
        <v/>
      </c>
      <c r="AV1262" s="35" t="str">
        <f t="shared" si="730"/>
        <v/>
      </c>
      <c r="AW1262" s="58" t="str">
        <f t="shared" si="731"/>
        <v/>
      </c>
      <c r="AX1262" s="62" t="str">
        <f t="shared" si="732"/>
        <v/>
      </c>
      <c r="AY1262" s="62" t="str">
        <f t="shared" si="733"/>
        <v/>
      </c>
      <c r="AZ1262" s="62" t="str">
        <f t="shared" si="734"/>
        <v/>
      </c>
      <c r="BA1262" s="62" t="str">
        <f t="shared" si="735"/>
        <v/>
      </c>
      <c r="BB1262" s="62" t="str">
        <f t="shared" si="736"/>
        <v/>
      </c>
      <c r="BC1262" s="62" t="str">
        <f t="shared" si="737"/>
        <v/>
      </c>
      <c r="BD1262" s="69" t="str">
        <f t="shared" si="738"/>
        <v/>
      </c>
      <c r="BE1262" s="69" t="str">
        <f t="shared" si="739"/>
        <v/>
      </c>
      <c r="BF1262" s="69" t="str">
        <f>IF(Z1262=Z1263,"",SUM(AW$9:AW1262)-SUM(BF$9:BF1261))</f>
        <v/>
      </c>
      <c r="BG1262" s="12">
        <f t="shared" si="741"/>
        <v>1254</v>
      </c>
    </row>
    <row r="1263" spans="1:59" ht="20.100000000000001" customHeight="1">
      <c r="A1263" s="13">
        <f t="shared" si="740"/>
        <v>1255</v>
      </c>
      <c r="B1263" s="153"/>
      <c r="C1263" s="33"/>
      <c r="D1263" s="33"/>
      <c r="E1263" s="154"/>
      <c r="F1263" s="155"/>
      <c r="G1263" s="156"/>
      <c r="H1263" s="19" t="str">
        <f t="shared" si="705"/>
        <v/>
      </c>
      <c r="I1263" s="157"/>
      <c r="J1263" s="19" t="str">
        <f t="shared" si="706"/>
        <v/>
      </c>
      <c r="K1263" s="33"/>
      <c r="L1263" s="34"/>
      <c r="M1263" s="34"/>
      <c r="N1263" s="19" t="str">
        <f t="shared" si="707"/>
        <v/>
      </c>
      <c r="O1263" s="157"/>
      <c r="P1263" s="19" t="str">
        <f t="shared" si="708"/>
        <v/>
      </c>
      <c r="Q1263" s="19" t="str">
        <f t="shared" si="709"/>
        <v/>
      </c>
      <c r="R1263" s="22"/>
      <c r="S1263" s="33"/>
      <c r="T1263" s="35" t="str">
        <f>IF(E1263="","",Instructions!$B$5)</f>
        <v/>
      </c>
      <c r="U1263" s="75" t="str">
        <f>IF(E1263="","",Instructions!$C$5)</f>
        <v/>
      </c>
      <c r="V1263" s="87" t="str">
        <f t="shared" si="710"/>
        <v/>
      </c>
      <c r="W1263" s="72" t="str">
        <f>IF(E1263="","",VLOOKUP(D1263,Supervisors!$B$9:$F$32,5,FALSE))</f>
        <v/>
      </c>
      <c r="X1263" s="72" t="str">
        <f>IF(E1263="","",VLOOKUP(D1263,Supervisors!$B$9:$G$32,6,FALSE))</f>
        <v/>
      </c>
      <c r="Y1263" s="20" t="str">
        <f t="shared" si="711"/>
        <v/>
      </c>
      <c r="Z1263" s="20" t="str">
        <f t="shared" si="712"/>
        <v/>
      </c>
      <c r="AA1263" s="20" t="str">
        <f t="shared" si="713"/>
        <v/>
      </c>
      <c r="AB1263" s="20" t="str">
        <f t="shared" si="714"/>
        <v/>
      </c>
      <c r="AC1263" s="20" t="str">
        <f t="shared" si="715"/>
        <v/>
      </c>
      <c r="AD1263" s="20" t="str">
        <f t="shared" si="716"/>
        <v/>
      </c>
      <c r="AE1263" s="20" t="str">
        <f>IF(E1263="","",SUM( INDEX( $H$9, 1) : H1263))</f>
        <v/>
      </c>
      <c r="AF1263" s="20" t="str">
        <f t="shared" si="717"/>
        <v/>
      </c>
      <c r="AG1263" s="20" t="str">
        <f>IF(E1263="","",SUM($AF$9:AF1263))</f>
        <v/>
      </c>
      <c r="AH1263" s="43" t="str">
        <f t="shared" si="718"/>
        <v/>
      </c>
      <c r="AI1263" s="20" t="str">
        <f t="shared" si="719"/>
        <v/>
      </c>
      <c r="AJ1263" s="20" t="str">
        <f t="shared" si="720"/>
        <v/>
      </c>
      <c r="AK1263" s="20" t="str">
        <f t="shared" si="721"/>
        <v/>
      </c>
      <c r="AL1263" s="20" t="str">
        <f>IF(E1263="","",SUM( INDEX($I$9, 1) : I1263))</f>
        <v/>
      </c>
      <c r="AM1263" s="20" t="str">
        <f t="shared" si="722"/>
        <v/>
      </c>
      <c r="AN1263" s="20" t="str">
        <f>IF(E1263="","",SUM( INDEX($AM$9, 1) : AM1263))</f>
        <v/>
      </c>
      <c r="AO1263" s="43" t="str">
        <f t="shared" si="723"/>
        <v/>
      </c>
      <c r="AP1263" s="43" t="str">
        <f t="shared" si="724"/>
        <v/>
      </c>
      <c r="AQ1263" s="35" t="str">
        <f t="shared" si="725"/>
        <v/>
      </c>
      <c r="AR1263" s="35" t="str">
        <f t="shared" si="726"/>
        <v/>
      </c>
      <c r="AS1263" s="35" t="str">
        <f t="shared" si="727"/>
        <v/>
      </c>
      <c r="AT1263" s="35" t="str">
        <f t="shared" si="728"/>
        <v/>
      </c>
      <c r="AU1263" s="35" t="str">
        <f t="shared" si="729"/>
        <v/>
      </c>
      <c r="AV1263" s="35" t="str">
        <f t="shared" si="730"/>
        <v/>
      </c>
      <c r="AW1263" s="58" t="str">
        <f t="shared" si="731"/>
        <v/>
      </c>
      <c r="AX1263" s="62" t="str">
        <f t="shared" si="732"/>
        <v/>
      </c>
      <c r="AY1263" s="62" t="str">
        <f t="shared" si="733"/>
        <v/>
      </c>
      <c r="AZ1263" s="62" t="str">
        <f t="shared" si="734"/>
        <v/>
      </c>
      <c r="BA1263" s="62" t="str">
        <f t="shared" si="735"/>
        <v/>
      </c>
      <c r="BB1263" s="62" t="str">
        <f t="shared" si="736"/>
        <v/>
      </c>
      <c r="BC1263" s="62" t="str">
        <f t="shared" si="737"/>
        <v/>
      </c>
      <c r="BD1263" s="69" t="str">
        <f t="shared" si="738"/>
        <v/>
      </c>
      <c r="BE1263" s="69" t="str">
        <f t="shared" si="739"/>
        <v/>
      </c>
      <c r="BF1263" s="69" t="str">
        <f>IF(Z1263=Z1264,"",SUM(AW$9:AW1263)-SUM(BF$9:BF1262))</f>
        <v/>
      </c>
      <c r="BG1263" s="12">
        <f t="shared" si="741"/>
        <v>1255</v>
      </c>
    </row>
    <row r="1264" spans="1:59" ht="20.100000000000001" customHeight="1">
      <c r="A1264" s="13">
        <f t="shared" si="740"/>
        <v>1256</v>
      </c>
      <c r="B1264" s="153"/>
      <c r="C1264" s="33"/>
      <c r="D1264" s="33"/>
      <c r="E1264" s="154"/>
      <c r="F1264" s="155"/>
      <c r="G1264" s="156"/>
      <c r="H1264" s="19" t="str">
        <f t="shared" si="705"/>
        <v/>
      </c>
      <c r="I1264" s="157"/>
      <c r="J1264" s="19" t="str">
        <f t="shared" si="706"/>
        <v/>
      </c>
      <c r="K1264" s="33"/>
      <c r="L1264" s="34"/>
      <c r="M1264" s="34"/>
      <c r="N1264" s="19" t="str">
        <f t="shared" si="707"/>
        <v/>
      </c>
      <c r="O1264" s="157"/>
      <c r="P1264" s="19" t="str">
        <f t="shared" si="708"/>
        <v/>
      </c>
      <c r="Q1264" s="19" t="str">
        <f t="shared" si="709"/>
        <v/>
      </c>
      <c r="R1264" s="22"/>
      <c r="S1264" s="33"/>
      <c r="T1264" s="35" t="str">
        <f>IF(E1264="","",Instructions!$B$5)</f>
        <v/>
      </c>
      <c r="U1264" s="75" t="str">
        <f>IF(E1264="","",Instructions!$C$5)</f>
        <v/>
      </c>
      <c r="V1264" s="87" t="str">
        <f t="shared" si="710"/>
        <v/>
      </c>
      <c r="W1264" s="72" t="str">
        <f>IF(E1264="","",VLOOKUP(D1264,Supervisors!$B$9:$F$32,5,FALSE))</f>
        <v/>
      </c>
      <c r="X1264" s="72" t="str">
        <f>IF(E1264="","",VLOOKUP(D1264,Supervisors!$B$9:$G$32,6,FALSE))</f>
        <v/>
      </c>
      <c r="Y1264" s="20" t="str">
        <f t="shared" si="711"/>
        <v/>
      </c>
      <c r="Z1264" s="20" t="str">
        <f t="shared" si="712"/>
        <v/>
      </c>
      <c r="AA1264" s="20" t="str">
        <f t="shared" si="713"/>
        <v/>
      </c>
      <c r="AB1264" s="20" t="str">
        <f t="shared" si="714"/>
        <v/>
      </c>
      <c r="AC1264" s="20" t="str">
        <f t="shared" si="715"/>
        <v/>
      </c>
      <c r="AD1264" s="20" t="str">
        <f t="shared" si="716"/>
        <v/>
      </c>
      <c r="AE1264" s="20" t="str">
        <f>IF(E1264="","",SUM( INDEX( $H$9, 1) : H1264))</f>
        <v/>
      </c>
      <c r="AF1264" s="20" t="str">
        <f t="shared" si="717"/>
        <v/>
      </c>
      <c r="AG1264" s="20" t="str">
        <f>IF(E1264="","",SUM($AF$9:AF1264))</f>
        <v/>
      </c>
      <c r="AH1264" s="43" t="str">
        <f t="shared" si="718"/>
        <v/>
      </c>
      <c r="AI1264" s="20" t="str">
        <f t="shared" si="719"/>
        <v/>
      </c>
      <c r="AJ1264" s="20" t="str">
        <f t="shared" si="720"/>
        <v/>
      </c>
      <c r="AK1264" s="20" t="str">
        <f t="shared" si="721"/>
        <v/>
      </c>
      <c r="AL1264" s="20" t="str">
        <f>IF(E1264="","",SUM( INDEX($I$9, 1) : I1264))</f>
        <v/>
      </c>
      <c r="AM1264" s="20" t="str">
        <f t="shared" si="722"/>
        <v/>
      </c>
      <c r="AN1264" s="20" t="str">
        <f>IF(E1264="","",SUM( INDEX($AM$9, 1) : AM1264))</f>
        <v/>
      </c>
      <c r="AO1264" s="43" t="str">
        <f t="shared" si="723"/>
        <v/>
      </c>
      <c r="AP1264" s="43" t="str">
        <f t="shared" si="724"/>
        <v/>
      </c>
      <c r="AQ1264" s="35" t="str">
        <f t="shared" si="725"/>
        <v/>
      </c>
      <c r="AR1264" s="35" t="str">
        <f t="shared" si="726"/>
        <v/>
      </c>
      <c r="AS1264" s="35" t="str">
        <f t="shared" si="727"/>
        <v/>
      </c>
      <c r="AT1264" s="35" t="str">
        <f t="shared" si="728"/>
        <v/>
      </c>
      <c r="AU1264" s="35" t="str">
        <f t="shared" si="729"/>
        <v/>
      </c>
      <c r="AV1264" s="35" t="str">
        <f t="shared" si="730"/>
        <v/>
      </c>
      <c r="AW1264" s="58" t="str">
        <f t="shared" si="731"/>
        <v/>
      </c>
      <c r="AX1264" s="62" t="str">
        <f t="shared" si="732"/>
        <v/>
      </c>
      <c r="AY1264" s="62" t="str">
        <f t="shared" si="733"/>
        <v/>
      </c>
      <c r="AZ1264" s="62" t="str">
        <f t="shared" si="734"/>
        <v/>
      </c>
      <c r="BA1264" s="62" t="str">
        <f t="shared" si="735"/>
        <v/>
      </c>
      <c r="BB1264" s="62" t="str">
        <f t="shared" si="736"/>
        <v/>
      </c>
      <c r="BC1264" s="62" t="str">
        <f t="shared" si="737"/>
        <v/>
      </c>
      <c r="BD1264" s="69" t="str">
        <f t="shared" si="738"/>
        <v/>
      </c>
      <c r="BE1264" s="69" t="str">
        <f t="shared" si="739"/>
        <v/>
      </c>
      <c r="BF1264" s="69" t="str">
        <f>IF(Z1264=Z1265,"",SUM(AW$9:AW1264)-SUM(BF$9:BF1263))</f>
        <v/>
      </c>
      <c r="BG1264" s="12">
        <f t="shared" si="741"/>
        <v>1256</v>
      </c>
    </row>
    <row r="1265" spans="1:59" ht="20.100000000000001" customHeight="1">
      <c r="A1265" s="13">
        <f t="shared" si="740"/>
        <v>1257</v>
      </c>
      <c r="B1265" s="153"/>
      <c r="C1265" s="33"/>
      <c r="D1265" s="33"/>
      <c r="E1265" s="154"/>
      <c r="F1265" s="155"/>
      <c r="G1265" s="156"/>
      <c r="H1265" s="19" t="str">
        <f t="shared" si="705"/>
        <v/>
      </c>
      <c r="I1265" s="157"/>
      <c r="J1265" s="19" t="str">
        <f t="shared" si="706"/>
        <v/>
      </c>
      <c r="K1265" s="33"/>
      <c r="L1265" s="34"/>
      <c r="M1265" s="34"/>
      <c r="N1265" s="19" t="str">
        <f t="shared" si="707"/>
        <v/>
      </c>
      <c r="O1265" s="157"/>
      <c r="P1265" s="19" t="str">
        <f t="shared" si="708"/>
        <v/>
      </c>
      <c r="Q1265" s="19" t="str">
        <f t="shared" si="709"/>
        <v/>
      </c>
      <c r="R1265" s="22"/>
      <c r="S1265" s="33"/>
      <c r="T1265" s="35" t="str">
        <f>IF(E1265="","",Instructions!$B$5)</f>
        <v/>
      </c>
      <c r="U1265" s="75" t="str">
        <f>IF(E1265="","",Instructions!$C$5)</f>
        <v/>
      </c>
      <c r="V1265" s="87" t="str">
        <f t="shared" si="710"/>
        <v/>
      </c>
      <c r="W1265" s="72" t="str">
        <f>IF(E1265="","",VLOOKUP(D1265,Supervisors!$B$9:$F$32,5,FALSE))</f>
        <v/>
      </c>
      <c r="X1265" s="72" t="str">
        <f>IF(E1265="","",VLOOKUP(D1265,Supervisors!$B$9:$G$32,6,FALSE))</f>
        <v/>
      </c>
      <c r="Y1265" s="20" t="str">
        <f t="shared" si="711"/>
        <v/>
      </c>
      <c r="Z1265" s="20" t="str">
        <f t="shared" si="712"/>
        <v/>
      </c>
      <c r="AA1265" s="20" t="str">
        <f t="shared" si="713"/>
        <v/>
      </c>
      <c r="AB1265" s="20" t="str">
        <f t="shared" si="714"/>
        <v/>
      </c>
      <c r="AC1265" s="20" t="str">
        <f t="shared" si="715"/>
        <v/>
      </c>
      <c r="AD1265" s="20" t="str">
        <f t="shared" si="716"/>
        <v/>
      </c>
      <c r="AE1265" s="20" t="str">
        <f>IF(E1265="","",SUM( INDEX( $H$9, 1) : H1265))</f>
        <v/>
      </c>
      <c r="AF1265" s="20" t="str">
        <f t="shared" si="717"/>
        <v/>
      </c>
      <c r="AG1265" s="20" t="str">
        <f>IF(E1265="","",SUM($AF$9:AF1265))</f>
        <v/>
      </c>
      <c r="AH1265" s="43" t="str">
        <f t="shared" si="718"/>
        <v/>
      </c>
      <c r="AI1265" s="20" t="str">
        <f t="shared" si="719"/>
        <v/>
      </c>
      <c r="AJ1265" s="20" t="str">
        <f t="shared" si="720"/>
        <v/>
      </c>
      <c r="AK1265" s="20" t="str">
        <f t="shared" si="721"/>
        <v/>
      </c>
      <c r="AL1265" s="20" t="str">
        <f>IF(E1265="","",SUM( INDEX($I$9, 1) : I1265))</f>
        <v/>
      </c>
      <c r="AM1265" s="20" t="str">
        <f t="shared" si="722"/>
        <v/>
      </c>
      <c r="AN1265" s="20" t="str">
        <f>IF(E1265="","",SUM( INDEX($AM$9, 1) : AM1265))</f>
        <v/>
      </c>
      <c r="AO1265" s="43" t="str">
        <f t="shared" si="723"/>
        <v/>
      </c>
      <c r="AP1265" s="43" t="str">
        <f t="shared" si="724"/>
        <v/>
      </c>
      <c r="AQ1265" s="35" t="str">
        <f t="shared" si="725"/>
        <v/>
      </c>
      <c r="AR1265" s="35" t="str">
        <f t="shared" si="726"/>
        <v/>
      </c>
      <c r="AS1265" s="35" t="str">
        <f t="shared" si="727"/>
        <v/>
      </c>
      <c r="AT1265" s="35" t="str">
        <f t="shared" si="728"/>
        <v/>
      </c>
      <c r="AU1265" s="35" t="str">
        <f t="shared" si="729"/>
        <v/>
      </c>
      <c r="AV1265" s="35" t="str">
        <f t="shared" si="730"/>
        <v/>
      </c>
      <c r="AW1265" s="58" t="str">
        <f t="shared" si="731"/>
        <v/>
      </c>
      <c r="AX1265" s="62" t="str">
        <f t="shared" si="732"/>
        <v/>
      </c>
      <c r="AY1265" s="62" t="str">
        <f t="shared" si="733"/>
        <v/>
      </c>
      <c r="AZ1265" s="62" t="str">
        <f t="shared" si="734"/>
        <v/>
      </c>
      <c r="BA1265" s="62" t="str">
        <f t="shared" si="735"/>
        <v/>
      </c>
      <c r="BB1265" s="62" t="str">
        <f t="shared" si="736"/>
        <v/>
      </c>
      <c r="BC1265" s="62" t="str">
        <f t="shared" si="737"/>
        <v/>
      </c>
      <c r="BD1265" s="69" t="str">
        <f t="shared" si="738"/>
        <v/>
      </c>
      <c r="BE1265" s="69" t="str">
        <f t="shared" si="739"/>
        <v/>
      </c>
      <c r="BF1265" s="69" t="str">
        <f>IF(Z1265=Z1266,"",SUM(AW$9:AW1265)-SUM(BF$9:BF1264))</f>
        <v/>
      </c>
      <c r="BG1265" s="12">
        <f t="shared" si="741"/>
        <v>1257</v>
      </c>
    </row>
    <row r="1266" spans="1:59" ht="20.100000000000001" customHeight="1">
      <c r="A1266" s="13">
        <f t="shared" si="740"/>
        <v>1258</v>
      </c>
      <c r="B1266" s="153"/>
      <c r="C1266" s="33"/>
      <c r="D1266" s="33"/>
      <c r="E1266" s="154"/>
      <c r="F1266" s="155"/>
      <c r="G1266" s="156"/>
      <c r="H1266" s="19" t="str">
        <f t="shared" si="705"/>
        <v/>
      </c>
      <c r="I1266" s="157"/>
      <c r="J1266" s="19" t="str">
        <f t="shared" si="706"/>
        <v/>
      </c>
      <c r="K1266" s="33"/>
      <c r="L1266" s="34"/>
      <c r="M1266" s="34"/>
      <c r="N1266" s="19" t="str">
        <f t="shared" si="707"/>
        <v/>
      </c>
      <c r="O1266" s="157"/>
      <c r="P1266" s="19" t="str">
        <f t="shared" si="708"/>
        <v/>
      </c>
      <c r="Q1266" s="19" t="str">
        <f t="shared" si="709"/>
        <v/>
      </c>
      <c r="R1266" s="22"/>
      <c r="S1266" s="33"/>
      <c r="T1266" s="35" t="str">
        <f>IF(E1266="","",Instructions!$B$5)</f>
        <v/>
      </c>
      <c r="U1266" s="75" t="str">
        <f>IF(E1266="","",Instructions!$C$5)</f>
        <v/>
      </c>
      <c r="V1266" s="87" t="str">
        <f t="shared" si="710"/>
        <v/>
      </c>
      <c r="W1266" s="72" t="str">
        <f>IF(E1266="","",VLOOKUP(D1266,Supervisors!$B$9:$F$32,5,FALSE))</f>
        <v/>
      </c>
      <c r="X1266" s="72" t="str">
        <f>IF(E1266="","",VLOOKUP(D1266,Supervisors!$B$9:$G$32,6,FALSE))</f>
        <v/>
      </c>
      <c r="Y1266" s="20" t="str">
        <f t="shared" si="711"/>
        <v/>
      </c>
      <c r="Z1266" s="20" t="str">
        <f t="shared" si="712"/>
        <v/>
      </c>
      <c r="AA1266" s="20" t="str">
        <f t="shared" si="713"/>
        <v/>
      </c>
      <c r="AB1266" s="20" t="str">
        <f t="shared" si="714"/>
        <v/>
      </c>
      <c r="AC1266" s="20" t="str">
        <f t="shared" si="715"/>
        <v/>
      </c>
      <c r="AD1266" s="20" t="str">
        <f t="shared" si="716"/>
        <v/>
      </c>
      <c r="AE1266" s="20" t="str">
        <f>IF(E1266="","",SUM( INDEX( $H$9, 1) : H1266))</f>
        <v/>
      </c>
      <c r="AF1266" s="20" t="str">
        <f t="shared" si="717"/>
        <v/>
      </c>
      <c r="AG1266" s="20" t="str">
        <f>IF(E1266="","",SUM($AF$9:AF1266))</f>
        <v/>
      </c>
      <c r="AH1266" s="43" t="str">
        <f t="shared" si="718"/>
        <v/>
      </c>
      <c r="AI1266" s="20" t="str">
        <f t="shared" si="719"/>
        <v/>
      </c>
      <c r="AJ1266" s="20" t="str">
        <f t="shared" si="720"/>
        <v/>
      </c>
      <c r="AK1266" s="20" t="str">
        <f t="shared" si="721"/>
        <v/>
      </c>
      <c r="AL1266" s="20" t="str">
        <f>IF(E1266="","",SUM( INDEX($I$9, 1) : I1266))</f>
        <v/>
      </c>
      <c r="AM1266" s="20" t="str">
        <f t="shared" si="722"/>
        <v/>
      </c>
      <c r="AN1266" s="20" t="str">
        <f>IF(E1266="","",SUM( INDEX($AM$9, 1) : AM1266))</f>
        <v/>
      </c>
      <c r="AO1266" s="43" t="str">
        <f t="shared" si="723"/>
        <v/>
      </c>
      <c r="AP1266" s="43" t="str">
        <f t="shared" si="724"/>
        <v/>
      </c>
      <c r="AQ1266" s="35" t="str">
        <f t="shared" si="725"/>
        <v/>
      </c>
      <c r="AR1266" s="35" t="str">
        <f t="shared" si="726"/>
        <v/>
      </c>
      <c r="AS1266" s="35" t="str">
        <f t="shared" si="727"/>
        <v/>
      </c>
      <c r="AT1266" s="35" t="str">
        <f t="shared" si="728"/>
        <v/>
      </c>
      <c r="AU1266" s="35" t="str">
        <f t="shared" si="729"/>
        <v/>
      </c>
      <c r="AV1266" s="35" t="str">
        <f t="shared" si="730"/>
        <v/>
      </c>
      <c r="AW1266" s="58" t="str">
        <f t="shared" si="731"/>
        <v/>
      </c>
      <c r="AX1266" s="62" t="str">
        <f t="shared" si="732"/>
        <v/>
      </c>
      <c r="AY1266" s="62" t="str">
        <f t="shared" si="733"/>
        <v/>
      </c>
      <c r="AZ1266" s="62" t="str">
        <f t="shared" si="734"/>
        <v/>
      </c>
      <c r="BA1266" s="62" t="str">
        <f t="shared" si="735"/>
        <v/>
      </c>
      <c r="BB1266" s="62" t="str">
        <f t="shared" si="736"/>
        <v/>
      </c>
      <c r="BC1266" s="62" t="str">
        <f t="shared" si="737"/>
        <v/>
      </c>
      <c r="BD1266" s="69" t="str">
        <f t="shared" si="738"/>
        <v/>
      </c>
      <c r="BE1266" s="69" t="str">
        <f t="shared" si="739"/>
        <v/>
      </c>
      <c r="BF1266" s="69" t="str">
        <f>IF(Z1266=Z1267,"",SUM(AW$9:AW1266)-SUM(BF$9:BF1265))</f>
        <v/>
      </c>
      <c r="BG1266" s="12">
        <f t="shared" si="741"/>
        <v>1258</v>
      </c>
    </row>
    <row r="1267" spans="1:59" ht="20.100000000000001" customHeight="1">
      <c r="A1267" s="13">
        <f t="shared" si="740"/>
        <v>1259</v>
      </c>
      <c r="B1267" s="153"/>
      <c r="C1267" s="33"/>
      <c r="D1267" s="33"/>
      <c r="E1267" s="154"/>
      <c r="F1267" s="155"/>
      <c r="G1267" s="156"/>
      <c r="H1267" s="19" t="str">
        <f t="shared" si="705"/>
        <v/>
      </c>
      <c r="I1267" s="157"/>
      <c r="J1267" s="19" t="str">
        <f t="shared" si="706"/>
        <v/>
      </c>
      <c r="K1267" s="33"/>
      <c r="L1267" s="34"/>
      <c r="M1267" s="34"/>
      <c r="N1267" s="19" t="str">
        <f t="shared" si="707"/>
        <v/>
      </c>
      <c r="O1267" s="157"/>
      <c r="P1267" s="19" t="str">
        <f t="shared" si="708"/>
        <v/>
      </c>
      <c r="Q1267" s="19" t="str">
        <f t="shared" si="709"/>
        <v/>
      </c>
      <c r="R1267" s="22"/>
      <c r="S1267" s="33"/>
      <c r="T1267" s="35" t="str">
        <f>IF(E1267="","",Instructions!$B$5)</f>
        <v/>
      </c>
      <c r="U1267" s="75" t="str">
        <f>IF(E1267="","",Instructions!$C$5)</f>
        <v/>
      </c>
      <c r="V1267" s="87" t="str">
        <f t="shared" si="710"/>
        <v/>
      </c>
      <c r="W1267" s="72" t="str">
        <f>IF(E1267="","",VLOOKUP(D1267,Supervisors!$B$9:$F$32,5,FALSE))</f>
        <v/>
      </c>
      <c r="X1267" s="72" t="str">
        <f>IF(E1267="","",VLOOKUP(D1267,Supervisors!$B$9:$G$32,6,FALSE))</f>
        <v/>
      </c>
      <c r="Y1267" s="20" t="str">
        <f t="shared" si="711"/>
        <v/>
      </c>
      <c r="Z1267" s="20" t="str">
        <f t="shared" si="712"/>
        <v/>
      </c>
      <c r="AA1267" s="20" t="str">
        <f t="shared" si="713"/>
        <v/>
      </c>
      <c r="AB1267" s="20" t="str">
        <f t="shared" si="714"/>
        <v/>
      </c>
      <c r="AC1267" s="20" t="str">
        <f t="shared" si="715"/>
        <v/>
      </c>
      <c r="AD1267" s="20" t="str">
        <f t="shared" si="716"/>
        <v/>
      </c>
      <c r="AE1267" s="20" t="str">
        <f>IF(E1267="","",SUM( INDEX( $H$9, 1) : H1267))</f>
        <v/>
      </c>
      <c r="AF1267" s="20" t="str">
        <f t="shared" si="717"/>
        <v/>
      </c>
      <c r="AG1267" s="20" t="str">
        <f>IF(E1267="","",SUM($AF$9:AF1267))</f>
        <v/>
      </c>
      <c r="AH1267" s="43" t="str">
        <f t="shared" si="718"/>
        <v/>
      </c>
      <c r="AI1267" s="20" t="str">
        <f t="shared" si="719"/>
        <v/>
      </c>
      <c r="AJ1267" s="20" t="str">
        <f t="shared" si="720"/>
        <v/>
      </c>
      <c r="AK1267" s="20" t="str">
        <f t="shared" si="721"/>
        <v/>
      </c>
      <c r="AL1267" s="20" t="str">
        <f>IF(E1267="","",SUM( INDEX($I$9, 1) : I1267))</f>
        <v/>
      </c>
      <c r="AM1267" s="20" t="str">
        <f t="shared" si="722"/>
        <v/>
      </c>
      <c r="AN1267" s="20" t="str">
        <f>IF(E1267="","",SUM( INDEX($AM$9, 1) : AM1267))</f>
        <v/>
      </c>
      <c r="AO1267" s="43" t="str">
        <f t="shared" si="723"/>
        <v/>
      </c>
      <c r="AP1267" s="43" t="str">
        <f t="shared" si="724"/>
        <v/>
      </c>
      <c r="AQ1267" s="35" t="str">
        <f t="shared" si="725"/>
        <v/>
      </c>
      <c r="AR1267" s="35" t="str">
        <f t="shared" si="726"/>
        <v/>
      </c>
      <c r="AS1267" s="35" t="str">
        <f t="shared" si="727"/>
        <v/>
      </c>
      <c r="AT1267" s="35" t="str">
        <f t="shared" si="728"/>
        <v/>
      </c>
      <c r="AU1267" s="35" t="str">
        <f t="shared" si="729"/>
        <v/>
      </c>
      <c r="AV1267" s="35" t="str">
        <f t="shared" si="730"/>
        <v/>
      </c>
      <c r="AW1267" s="58" t="str">
        <f t="shared" si="731"/>
        <v/>
      </c>
      <c r="AX1267" s="62" t="str">
        <f t="shared" si="732"/>
        <v/>
      </c>
      <c r="AY1267" s="62" t="str">
        <f t="shared" si="733"/>
        <v/>
      </c>
      <c r="AZ1267" s="62" t="str">
        <f t="shared" si="734"/>
        <v/>
      </c>
      <c r="BA1267" s="62" t="str">
        <f t="shared" si="735"/>
        <v/>
      </c>
      <c r="BB1267" s="62" t="str">
        <f t="shared" si="736"/>
        <v/>
      </c>
      <c r="BC1267" s="62" t="str">
        <f t="shared" si="737"/>
        <v/>
      </c>
      <c r="BD1267" s="69" t="str">
        <f t="shared" si="738"/>
        <v/>
      </c>
      <c r="BE1267" s="69" t="str">
        <f t="shared" si="739"/>
        <v/>
      </c>
      <c r="BF1267" s="69" t="str">
        <f>IF(Z1267=Z1268,"",SUM(AW$9:AW1267)-SUM(BF$9:BF1266))</f>
        <v/>
      </c>
      <c r="BG1267" s="12">
        <f t="shared" si="741"/>
        <v>1259</v>
      </c>
    </row>
    <row r="1268" spans="1:59" ht="20.100000000000001" customHeight="1">
      <c r="A1268" s="13">
        <f t="shared" si="740"/>
        <v>1260</v>
      </c>
      <c r="B1268" s="153"/>
      <c r="C1268" s="33"/>
      <c r="D1268" s="33"/>
      <c r="E1268" s="154"/>
      <c r="F1268" s="155"/>
      <c r="G1268" s="156"/>
      <c r="H1268" s="19" t="str">
        <f t="shared" si="705"/>
        <v/>
      </c>
      <c r="I1268" s="157"/>
      <c r="J1268" s="19" t="str">
        <f t="shared" si="706"/>
        <v/>
      </c>
      <c r="K1268" s="33"/>
      <c r="L1268" s="34"/>
      <c r="M1268" s="34"/>
      <c r="N1268" s="19" t="str">
        <f t="shared" si="707"/>
        <v/>
      </c>
      <c r="O1268" s="157"/>
      <c r="P1268" s="19" t="str">
        <f t="shared" si="708"/>
        <v/>
      </c>
      <c r="Q1268" s="19" t="str">
        <f t="shared" si="709"/>
        <v/>
      </c>
      <c r="R1268" s="22"/>
      <c r="S1268" s="33"/>
      <c r="T1268" s="35" t="str">
        <f>IF(E1268="","",Instructions!$B$5)</f>
        <v/>
      </c>
      <c r="U1268" s="75" t="str">
        <f>IF(E1268="","",Instructions!$C$5)</f>
        <v/>
      </c>
      <c r="V1268" s="87" t="str">
        <f t="shared" si="710"/>
        <v/>
      </c>
      <c r="W1268" s="72" t="str">
        <f>IF(E1268="","",VLOOKUP(D1268,Supervisors!$B$9:$F$32,5,FALSE))</f>
        <v/>
      </c>
      <c r="X1268" s="72" t="str">
        <f>IF(E1268="","",VLOOKUP(D1268,Supervisors!$B$9:$G$32,6,FALSE))</f>
        <v/>
      </c>
      <c r="Y1268" s="20" t="str">
        <f t="shared" si="711"/>
        <v/>
      </c>
      <c r="Z1268" s="20" t="str">
        <f t="shared" si="712"/>
        <v/>
      </c>
      <c r="AA1268" s="20" t="str">
        <f t="shared" si="713"/>
        <v/>
      </c>
      <c r="AB1268" s="20" t="str">
        <f t="shared" si="714"/>
        <v/>
      </c>
      <c r="AC1268" s="20" t="str">
        <f t="shared" si="715"/>
        <v/>
      </c>
      <c r="AD1268" s="20" t="str">
        <f t="shared" si="716"/>
        <v/>
      </c>
      <c r="AE1268" s="20" t="str">
        <f>IF(E1268="","",SUM( INDEX( $H$9, 1) : H1268))</f>
        <v/>
      </c>
      <c r="AF1268" s="20" t="str">
        <f t="shared" si="717"/>
        <v/>
      </c>
      <c r="AG1268" s="20" t="str">
        <f>IF(E1268="","",SUM($AF$9:AF1268))</f>
        <v/>
      </c>
      <c r="AH1268" s="43" t="str">
        <f t="shared" si="718"/>
        <v/>
      </c>
      <c r="AI1268" s="20" t="str">
        <f t="shared" si="719"/>
        <v/>
      </c>
      <c r="AJ1268" s="20" t="str">
        <f t="shared" si="720"/>
        <v/>
      </c>
      <c r="AK1268" s="20" t="str">
        <f t="shared" si="721"/>
        <v/>
      </c>
      <c r="AL1268" s="20" t="str">
        <f>IF(E1268="","",SUM( INDEX($I$9, 1) : I1268))</f>
        <v/>
      </c>
      <c r="AM1268" s="20" t="str">
        <f t="shared" si="722"/>
        <v/>
      </c>
      <c r="AN1268" s="20" t="str">
        <f>IF(E1268="","",SUM( INDEX($AM$9, 1) : AM1268))</f>
        <v/>
      </c>
      <c r="AO1268" s="43" t="str">
        <f t="shared" si="723"/>
        <v/>
      </c>
      <c r="AP1268" s="43" t="str">
        <f t="shared" si="724"/>
        <v/>
      </c>
      <c r="AQ1268" s="35" t="str">
        <f t="shared" si="725"/>
        <v/>
      </c>
      <c r="AR1268" s="35" t="str">
        <f t="shared" si="726"/>
        <v/>
      </c>
      <c r="AS1268" s="35" t="str">
        <f t="shared" si="727"/>
        <v/>
      </c>
      <c r="AT1268" s="35" t="str">
        <f t="shared" si="728"/>
        <v/>
      </c>
      <c r="AU1268" s="35" t="str">
        <f t="shared" si="729"/>
        <v/>
      </c>
      <c r="AV1268" s="35" t="str">
        <f t="shared" si="730"/>
        <v/>
      </c>
      <c r="AW1268" s="58" t="str">
        <f t="shared" si="731"/>
        <v/>
      </c>
      <c r="AX1268" s="62" t="str">
        <f t="shared" si="732"/>
        <v/>
      </c>
      <c r="AY1268" s="62" t="str">
        <f t="shared" si="733"/>
        <v/>
      </c>
      <c r="AZ1268" s="62" t="str">
        <f t="shared" si="734"/>
        <v/>
      </c>
      <c r="BA1268" s="62" t="str">
        <f t="shared" si="735"/>
        <v/>
      </c>
      <c r="BB1268" s="62" t="str">
        <f t="shared" si="736"/>
        <v/>
      </c>
      <c r="BC1268" s="62" t="str">
        <f t="shared" si="737"/>
        <v/>
      </c>
      <c r="BD1268" s="69" t="str">
        <f t="shared" si="738"/>
        <v/>
      </c>
      <c r="BE1268" s="69" t="str">
        <f t="shared" si="739"/>
        <v/>
      </c>
      <c r="BF1268" s="69" t="str">
        <f>IF(Z1268=Z1269,"",SUM(AW$9:AW1268)-SUM(BF$9:BF1267))</f>
        <v/>
      </c>
      <c r="BG1268" s="12">
        <f t="shared" si="741"/>
        <v>1260</v>
      </c>
    </row>
    <row r="1269" spans="1:59" ht="20.100000000000001" customHeight="1">
      <c r="A1269" s="13">
        <f t="shared" si="740"/>
        <v>1261</v>
      </c>
      <c r="B1269" s="153"/>
      <c r="C1269" s="33"/>
      <c r="D1269" s="33"/>
      <c r="E1269" s="154"/>
      <c r="F1269" s="155"/>
      <c r="G1269" s="156"/>
      <c r="H1269" s="19" t="str">
        <f t="shared" si="705"/>
        <v/>
      </c>
      <c r="I1269" s="157"/>
      <c r="J1269" s="19" t="str">
        <f t="shared" si="706"/>
        <v/>
      </c>
      <c r="K1269" s="33"/>
      <c r="L1269" s="34"/>
      <c r="M1269" s="34"/>
      <c r="N1269" s="19" t="str">
        <f t="shared" si="707"/>
        <v/>
      </c>
      <c r="O1269" s="157"/>
      <c r="P1269" s="19" t="str">
        <f t="shared" si="708"/>
        <v/>
      </c>
      <c r="Q1269" s="19" t="str">
        <f t="shared" si="709"/>
        <v/>
      </c>
      <c r="R1269" s="22"/>
      <c r="S1269" s="33"/>
      <c r="T1269" s="35" t="str">
        <f>IF(E1269="","",Instructions!$B$5)</f>
        <v/>
      </c>
      <c r="U1269" s="75" t="str">
        <f>IF(E1269="","",Instructions!$C$5)</f>
        <v/>
      </c>
      <c r="V1269" s="87" t="str">
        <f t="shared" si="710"/>
        <v/>
      </c>
      <c r="W1269" s="72" t="str">
        <f>IF(E1269="","",VLOOKUP(D1269,Supervisors!$B$9:$F$32,5,FALSE))</f>
        <v/>
      </c>
      <c r="X1269" s="72" t="str">
        <f>IF(E1269="","",VLOOKUP(D1269,Supervisors!$B$9:$G$32,6,FALSE))</f>
        <v/>
      </c>
      <c r="Y1269" s="20" t="str">
        <f t="shared" si="711"/>
        <v/>
      </c>
      <c r="Z1269" s="20" t="str">
        <f t="shared" si="712"/>
        <v/>
      </c>
      <c r="AA1269" s="20" t="str">
        <f t="shared" si="713"/>
        <v/>
      </c>
      <c r="AB1269" s="20" t="str">
        <f t="shared" si="714"/>
        <v/>
      </c>
      <c r="AC1269" s="20" t="str">
        <f t="shared" si="715"/>
        <v/>
      </c>
      <c r="AD1269" s="20" t="str">
        <f t="shared" si="716"/>
        <v/>
      </c>
      <c r="AE1269" s="20" t="str">
        <f>IF(E1269="","",SUM( INDEX( $H$9, 1) : H1269))</f>
        <v/>
      </c>
      <c r="AF1269" s="20" t="str">
        <f t="shared" si="717"/>
        <v/>
      </c>
      <c r="AG1269" s="20" t="str">
        <f>IF(E1269="","",SUM($AF$9:AF1269))</f>
        <v/>
      </c>
      <c r="AH1269" s="43" t="str">
        <f t="shared" si="718"/>
        <v/>
      </c>
      <c r="AI1269" s="20" t="str">
        <f t="shared" si="719"/>
        <v/>
      </c>
      <c r="AJ1269" s="20" t="str">
        <f t="shared" si="720"/>
        <v/>
      </c>
      <c r="AK1269" s="20" t="str">
        <f t="shared" si="721"/>
        <v/>
      </c>
      <c r="AL1269" s="20" t="str">
        <f>IF(E1269="","",SUM( INDEX($I$9, 1) : I1269))</f>
        <v/>
      </c>
      <c r="AM1269" s="20" t="str">
        <f t="shared" si="722"/>
        <v/>
      </c>
      <c r="AN1269" s="20" t="str">
        <f>IF(E1269="","",SUM( INDEX($AM$9, 1) : AM1269))</f>
        <v/>
      </c>
      <c r="AO1269" s="43" t="str">
        <f t="shared" si="723"/>
        <v/>
      </c>
      <c r="AP1269" s="43" t="str">
        <f t="shared" si="724"/>
        <v/>
      </c>
      <c r="AQ1269" s="35" t="str">
        <f t="shared" si="725"/>
        <v/>
      </c>
      <c r="AR1269" s="35" t="str">
        <f t="shared" si="726"/>
        <v/>
      </c>
      <c r="AS1269" s="35" t="str">
        <f t="shared" si="727"/>
        <v/>
      </c>
      <c r="AT1269" s="35" t="str">
        <f t="shared" si="728"/>
        <v/>
      </c>
      <c r="AU1269" s="35" t="str">
        <f t="shared" si="729"/>
        <v/>
      </c>
      <c r="AV1269" s="35" t="str">
        <f t="shared" si="730"/>
        <v/>
      </c>
      <c r="AW1269" s="58" t="str">
        <f t="shared" si="731"/>
        <v/>
      </c>
      <c r="AX1269" s="62" t="str">
        <f t="shared" si="732"/>
        <v/>
      </c>
      <c r="AY1269" s="62" t="str">
        <f t="shared" si="733"/>
        <v/>
      </c>
      <c r="AZ1269" s="62" t="str">
        <f t="shared" si="734"/>
        <v/>
      </c>
      <c r="BA1269" s="62" t="str">
        <f t="shared" si="735"/>
        <v/>
      </c>
      <c r="BB1269" s="62" t="str">
        <f t="shared" si="736"/>
        <v/>
      </c>
      <c r="BC1269" s="62" t="str">
        <f t="shared" si="737"/>
        <v/>
      </c>
      <c r="BD1269" s="69" t="str">
        <f t="shared" si="738"/>
        <v/>
      </c>
      <c r="BE1269" s="69" t="str">
        <f t="shared" si="739"/>
        <v/>
      </c>
      <c r="BF1269" s="69" t="str">
        <f>IF(Z1269=Z1270,"",SUM(AW$9:AW1269)-SUM(BF$9:BF1268))</f>
        <v/>
      </c>
      <c r="BG1269" s="12">
        <f t="shared" si="741"/>
        <v>1261</v>
      </c>
    </row>
    <row r="1270" spans="1:59" ht="20.100000000000001" customHeight="1">
      <c r="A1270" s="13">
        <f t="shared" si="740"/>
        <v>1262</v>
      </c>
      <c r="B1270" s="153"/>
      <c r="C1270" s="33"/>
      <c r="D1270" s="33"/>
      <c r="E1270" s="154"/>
      <c r="F1270" s="155"/>
      <c r="G1270" s="156"/>
      <c r="H1270" s="19" t="str">
        <f t="shared" si="705"/>
        <v/>
      </c>
      <c r="I1270" s="157"/>
      <c r="J1270" s="19" t="str">
        <f t="shared" si="706"/>
        <v/>
      </c>
      <c r="K1270" s="33"/>
      <c r="L1270" s="34"/>
      <c r="M1270" s="34"/>
      <c r="N1270" s="19" t="str">
        <f t="shared" si="707"/>
        <v/>
      </c>
      <c r="O1270" s="157"/>
      <c r="P1270" s="19" t="str">
        <f t="shared" si="708"/>
        <v/>
      </c>
      <c r="Q1270" s="19" t="str">
        <f t="shared" si="709"/>
        <v/>
      </c>
      <c r="R1270" s="22"/>
      <c r="S1270" s="33"/>
      <c r="T1270" s="35" t="str">
        <f>IF(E1270="","",Instructions!$B$5)</f>
        <v/>
      </c>
      <c r="U1270" s="75" t="str">
        <f>IF(E1270="","",Instructions!$C$5)</f>
        <v/>
      </c>
      <c r="V1270" s="87" t="str">
        <f t="shared" si="710"/>
        <v/>
      </c>
      <c r="W1270" s="72" t="str">
        <f>IF(E1270="","",VLOOKUP(D1270,Supervisors!$B$9:$F$32,5,FALSE))</f>
        <v/>
      </c>
      <c r="X1270" s="72" t="str">
        <f>IF(E1270="","",VLOOKUP(D1270,Supervisors!$B$9:$G$32,6,FALSE))</f>
        <v/>
      </c>
      <c r="Y1270" s="20" t="str">
        <f t="shared" si="711"/>
        <v/>
      </c>
      <c r="Z1270" s="20" t="str">
        <f t="shared" si="712"/>
        <v/>
      </c>
      <c r="AA1270" s="20" t="str">
        <f t="shared" si="713"/>
        <v/>
      </c>
      <c r="AB1270" s="20" t="str">
        <f t="shared" si="714"/>
        <v/>
      </c>
      <c r="AC1270" s="20" t="str">
        <f t="shared" si="715"/>
        <v/>
      </c>
      <c r="AD1270" s="20" t="str">
        <f t="shared" si="716"/>
        <v/>
      </c>
      <c r="AE1270" s="20" t="str">
        <f>IF(E1270="","",SUM( INDEX( $H$9, 1) : H1270))</f>
        <v/>
      </c>
      <c r="AF1270" s="20" t="str">
        <f t="shared" si="717"/>
        <v/>
      </c>
      <c r="AG1270" s="20" t="str">
        <f>IF(E1270="","",SUM($AF$9:AF1270))</f>
        <v/>
      </c>
      <c r="AH1270" s="43" t="str">
        <f t="shared" si="718"/>
        <v/>
      </c>
      <c r="AI1270" s="20" t="str">
        <f t="shared" si="719"/>
        <v/>
      </c>
      <c r="AJ1270" s="20" t="str">
        <f t="shared" si="720"/>
        <v/>
      </c>
      <c r="AK1270" s="20" t="str">
        <f t="shared" si="721"/>
        <v/>
      </c>
      <c r="AL1270" s="20" t="str">
        <f>IF(E1270="","",SUM( INDEX($I$9, 1) : I1270))</f>
        <v/>
      </c>
      <c r="AM1270" s="20" t="str">
        <f t="shared" si="722"/>
        <v/>
      </c>
      <c r="AN1270" s="20" t="str">
        <f>IF(E1270="","",SUM( INDEX($AM$9, 1) : AM1270))</f>
        <v/>
      </c>
      <c r="AO1270" s="43" t="str">
        <f t="shared" si="723"/>
        <v/>
      </c>
      <c r="AP1270" s="43" t="str">
        <f t="shared" si="724"/>
        <v/>
      </c>
      <c r="AQ1270" s="35" t="str">
        <f t="shared" si="725"/>
        <v/>
      </c>
      <c r="AR1270" s="35" t="str">
        <f t="shared" si="726"/>
        <v/>
      </c>
      <c r="AS1270" s="35" t="str">
        <f t="shared" si="727"/>
        <v/>
      </c>
      <c r="AT1270" s="35" t="str">
        <f t="shared" si="728"/>
        <v/>
      </c>
      <c r="AU1270" s="35" t="str">
        <f t="shared" si="729"/>
        <v/>
      </c>
      <c r="AV1270" s="35" t="str">
        <f t="shared" si="730"/>
        <v/>
      </c>
      <c r="AW1270" s="58" t="str">
        <f t="shared" si="731"/>
        <v/>
      </c>
      <c r="AX1270" s="62" t="str">
        <f t="shared" si="732"/>
        <v/>
      </c>
      <c r="AY1270" s="62" t="str">
        <f t="shared" si="733"/>
        <v/>
      </c>
      <c r="AZ1270" s="62" t="str">
        <f t="shared" si="734"/>
        <v/>
      </c>
      <c r="BA1270" s="62" t="str">
        <f t="shared" si="735"/>
        <v/>
      </c>
      <c r="BB1270" s="62" t="str">
        <f t="shared" si="736"/>
        <v/>
      </c>
      <c r="BC1270" s="62" t="str">
        <f t="shared" si="737"/>
        <v/>
      </c>
      <c r="BD1270" s="69" t="str">
        <f t="shared" si="738"/>
        <v/>
      </c>
      <c r="BE1270" s="69" t="str">
        <f t="shared" si="739"/>
        <v/>
      </c>
      <c r="BF1270" s="69" t="str">
        <f>IF(Z1270=Z1271,"",SUM(AW$9:AW1270)-SUM(BF$9:BF1269))</f>
        <v/>
      </c>
      <c r="BG1270" s="12">
        <f t="shared" si="741"/>
        <v>1262</v>
      </c>
    </row>
    <row r="1271" spans="1:59" ht="20.100000000000001" customHeight="1">
      <c r="A1271" s="13">
        <f t="shared" si="740"/>
        <v>1263</v>
      </c>
      <c r="B1271" s="153"/>
      <c r="C1271" s="33"/>
      <c r="D1271" s="33"/>
      <c r="E1271" s="154"/>
      <c r="F1271" s="155"/>
      <c r="G1271" s="156"/>
      <c r="H1271" s="19" t="str">
        <f t="shared" si="705"/>
        <v/>
      </c>
      <c r="I1271" s="157"/>
      <c r="J1271" s="19" t="str">
        <f t="shared" si="706"/>
        <v/>
      </c>
      <c r="K1271" s="33"/>
      <c r="L1271" s="34"/>
      <c r="M1271" s="34"/>
      <c r="N1271" s="19" t="str">
        <f t="shared" si="707"/>
        <v/>
      </c>
      <c r="O1271" s="157"/>
      <c r="P1271" s="19" t="str">
        <f t="shared" si="708"/>
        <v/>
      </c>
      <c r="Q1271" s="19" t="str">
        <f t="shared" si="709"/>
        <v/>
      </c>
      <c r="R1271" s="22"/>
      <c r="S1271" s="33"/>
      <c r="T1271" s="35" t="str">
        <f>IF(E1271="","",Instructions!$B$5)</f>
        <v/>
      </c>
      <c r="U1271" s="75" t="str">
        <f>IF(E1271="","",Instructions!$C$5)</f>
        <v/>
      </c>
      <c r="V1271" s="87" t="str">
        <f t="shared" si="710"/>
        <v/>
      </c>
      <c r="W1271" s="72" t="str">
        <f>IF(E1271="","",VLOOKUP(D1271,Supervisors!$B$9:$F$32,5,FALSE))</f>
        <v/>
      </c>
      <c r="X1271" s="72" t="str">
        <f>IF(E1271="","",VLOOKUP(D1271,Supervisors!$B$9:$G$32,6,FALSE))</f>
        <v/>
      </c>
      <c r="Y1271" s="20" t="str">
        <f t="shared" si="711"/>
        <v/>
      </c>
      <c r="Z1271" s="20" t="str">
        <f t="shared" si="712"/>
        <v/>
      </c>
      <c r="AA1271" s="20" t="str">
        <f t="shared" si="713"/>
        <v/>
      </c>
      <c r="AB1271" s="20" t="str">
        <f t="shared" si="714"/>
        <v/>
      </c>
      <c r="AC1271" s="20" t="str">
        <f t="shared" si="715"/>
        <v/>
      </c>
      <c r="AD1271" s="20" t="str">
        <f t="shared" si="716"/>
        <v/>
      </c>
      <c r="AE1271" s="20" t="str">
        <f>IF(E1271="","",SUM( INDEX( $H$9, 1) : H1271))</f>
        <v/>
      </c>
      <c r="AF1271" s="20" t="str">
        <f t="shared" si="717"/>
        <v/>
      </c>
      <c r="AG1271" s="20" t="str">
        <f>IF(E1271="","",SUM($AF$9:AF1271))</f>
        <v/>
      </c>
      <c r="AH1271" s="43" t="str">
        <f t="shared" si="718"/>
        <v/>
      </c>
      <c r="AI1271" s="20" t="str">
        <f t="shared" si="719"/>
        <v/>
      </c>
      <c r="AJ1271" s="20" t="str">
        <f t="shared" si="720"/>
        <v/>
      </c>
      <c r="AK1271" s="20" t="str">
        <f t="shared" si="721"/>
        <v/>
      </c>
      <c r="AL1271" s="20" t="str">
        <f>IF(E1271="","",SUM( INDEX($I$9, 1) : I1271))</f>
        <v/>
      </c>
      <c r="AM1271" s="20" t="str">
        <f t="shared" si="722"/>
        <v/>
      </c>
      <c r="AN1271" s="20" t="str">
        <f>IF(E1271="","",SUM( INDEX($AM$9, 1) : AM1271))</f>
        <v/>
      </c>
      <c r="AO1271" s="43" t="str">
        <f t="shared" si="723"/>
        <v/>
      </c>
      <c r="AP1271" s="43" t="str">
        <f t="shared" si="724"/>
        <v/>
      </c>
      <c r="AQ1271" s="35" t="str">
        <f t="shared" si="725"/>
        <v/>
      </c>
      <c r="AR1271" s="35" t="str">
        <f t="shared" si="726"/>
        <v/>
      </c>
      <c r="AS1271" s="35" t="str">
        <f t="shared" si="727"/>
        <v/>
      </c>
      <c r="AT1271" s="35" t="str">
        <f t="shared" si="728"/>
        <v/>
      </c>
      <c r="AU1271" s="35" t="str">
        <f t="shared" si="729"/>
        <v/>
      </c>
      <c r="AV1271" s="35" t="str">
        <f t="shared" si="730"/>
        <v/>
      </c>
      <c r="AW1271" s="58" t="str">
        <f t="shared" si="731"/>
        <v/>
      </c>
      <c r="AX1271" s="62" t="str">
        <f t="shared" si="732"/>
        <v/>
      </c>
      <c r="AY1271" s="62" t="str">
        <f t="shared" si="733"/>
        <v/>
      </c>
      <c r="AZ1271" s="62" t="str">
        <f t="shared" si="734"/>
        <v/>
      </c>
      <c r="BA1271" s="62" t="str">
        <f t="shared" si="735"/>
        <v/>
      </c>
      <c r="BB1271" s="62" t="str">
        <f t="shared" si="736"/>
        <v/>
      </c>
      <c r="BC1271" s="62" t="str">
        <f t="shared" si="737"/>
        <v/>
      </c>
      <c r="BD1271" s="69" t="str">
        <f t="shared" si="738"/>
        <v/>
      </c>
      <c r="BE1271" s="69" t="str">
        <f t="shared" si="739"/>
        <v/>
      </c>
      <c r="BF1271" s="69" t="str">
        <f>IF(Z1271=Z1272,"",SUM(AW$9:AW1271)-SUM(BF$9:BF1270))</f>
        <v/>
      </c>
      <c r="BG1271" s="12">
        <f t="shared" si="741"/>
        <v>1263</v>
      </c>
    </row>
    <row r="1272" spans="1:59" ht="20.100000000000001" customHeight="1">
      <c r="A1272" s="13">
        <f t="shared" si="740"/>
        <v>1264</v>
      </c>
      <c r="B1272" s="153"/>
      <c r="C1272" s="33"/>
      <c r="D1272" s="33"/>
      <c r="E1272" s="154"/>
      <c r="F1272" s="155"/>
      <c r="G1272" s="156"/>
      <c r="H1272" s="19" t="str">
        <f t="shared" si="705"/>
        <v/>
      </c>
      <c r="I1272" s="157"/>
      <c r="J1272" s="19" t="str">
        <f t="shared" si="706"/>
        <v/>
      </c>
      <c r="K1272" s="33"/>
      <c r="L1272" s="34"/>
      <c r="M1272" s="34"/>
      <c r="N1272" s="19" t="str">
        <f t="shared" si="707"/>
        <v/>
      </c>
      <c r="O1272" s="157"/>
      <c r="P1272" s="19" t="str">
        <f t="shared" si="708"/>
        <v/>
      </c>
      <c r="Q1272" s="19" t="str">
        <f t="shared" si="709"/>
        <v/>
      </c>
      <c r="R1272" s="22"/>
      <c r="S1272" s="33"/>
      <c r="T1272" s="35" t="str">
        <f>IF(E1272="","",Instructions!$B$5)</f>
        <v/>
      </c>
      <c r="U1272" s="75" t="str">
        <f>IF(E1272="","",Instructions!$C$5)</f>
        <v/>
      </c>
      <c r="V1272" s="87" t="str">
        <f t="shared" si="710"/>
        <v/>
      </c>
      <c r="W1272" s="72" t="str">
        <f>IF(E1272="","",VLOOKUP(D1272,Supervisors!$B$9:$F$32,5,FALSE))</f>
        <v/>
      </c>
      <c r="X1272" s="72" t="str">
        <f>IF(E1272="","",VLOOKUP(D1272,Supervisors!$B$9:$G$32,6,FALSE))</f>
        <v/>
      </c>
      <c r="Y1272" s="20" t="str">
        <f t="shared" si="711"/>
        <v/>
      </c>
      <c r="Z1272" s="20" t="str">
        <f t="shared" si="712"/>
        <v/>
      </c>
      <c r="AA1272" s="20" t="str">
        <f t="shared" si="713"/>
        <v/>
      </c>
      <c r="AB1272" s="20" t="str">
        <f t="shared" si="714"/>
        <v/>
      </c>
      <c r="AC1272" s="20" t="str">
        <f t="shared" si="715"/>
        <v/>
      </c>
      <c r="AD1272" s="20" t="str">
        <f t="shared" si="716"/>
        <v/>
      </c>
      <c r="AE1272" s="20" t="str">
        <f>IF(E1272="","",SUM( INDEX( $H$9, 1) : H1272))</f>
        <v/>
      </c>
      <c r="AF1272" s="20" t="str">
        <f t="shared" si="717"/>
        <v/>
      </c>
      <c r="AG1272" s="20" t="str">
        <f>IF(E1272="","",SUM($AF$9:AF1272))</f>
        <v/>
      </c>
      <c r="AH1272" s="43" t="str">
        <f t="shared" si="718"/>
        <v/>
      </c>
      <c r="AI1272" s="20" t="str">
        <f t="shared" si="719"/>
        <v/>
      </c>
      <c r="AJ1272" s="20" t="str">
        <f t="shared" si="720"/>
        <v/>
      </c>
      <c r="AK1272" s="20" t="str">
        <f t="shared" si="721"/>
        <v/>
      </c>
      <c r="AL1272" s="20" t="str">
        <f>IF(E1272="","",SUM( INDEX($I$9, 1) : I1272))</f>
        <v/>
      </c>
      <c r="AM1272" s="20" t="str">
        <f t="shared" si="722"/>
        <v/>
      </c>
      <c r="AN1272" s="20" t="str">
        <f>IF(E1272="","",SUM( INDEX($AM$9, 1) : AM1272))</f>
        <v/>
      </c>
      <c r="AO1272" s="43" t="str">
        <f t="shared" si="723"/>
        <v/>
      </c>
      <c r="AP1272" s="43" t="str">
        <f t="shared" si="724"/>
        <v/>
      </c>
      <c r="AQ1272" s="35" t="str">
        <f t="shared" si="725"/>
        <v/>
      </c>
      <c r="AR1272" s="35" t="str">
        <f t="shared" si="726"/>
        <v/>
      </c>
      <c r="AS1272" s="35" t="str">
        <f t="shared" si="727"/>
        <v/>
      </c>
      <c r="AT1272" s="35" t="str">
        <f t="shared" si="728"/>
        <v/>
      </c>
      <c r="AU1272" s="35" t="str">
        <f t="shared" si="729"/>
        <v/>
      </c>
      <c r="AV1272" s="35" t="str">
        <f t="shared" si="730"/>
        <v/>
      </c>
      <c r="AW1272" s="58" t="str">
        <f t="shared" si="731"/>
        <v/>
      </c>
      <c r="AX1272" s="62" t="str">
        <f t="shared" si="732"/>
        <v/>
      </c>
      <c r="AY1272" s="62" t="str">
        <f t="shared" si="733"/>
        <v/>
      </c>
      <c r="AZ1272" s="62" t="str">
        <f t="shared" si="734"/>
        <v/>
      </c>
      <c r="BA1272" s="62" t="str">
        <f t="shared" si="735"/>
        <v/>
      </c>
      <c r="BB1272" s="62" t="str">
        <f t="shared" si="736"/>
        <v/>
      </c>
      <c r="BC1272" s="62" t="str">
        <f t="shared" si="737"/>
        <v/>
      </c>
      <c r="BD1272" s="69" t="str">
        <f t="shared" si="738"/>
        <v/>
      </c>
      <c r="BE1272" s="69" t="str">
        <f t="shared" si="739"/>
        <v/>
      </c>
      <c r="BF1272" s="69" t="str">
        <f>IF(Z1272=Z1273,"",SUM(AW$9:AW1272)-SUM(BF$9:BF1271))</f>
        <v/>
      </c>
      <c r="BG1272" s="12">
        <f t="shared" si="741"/>
        <v>1264</v>
      </c>
    </row>
    <row r="1273" spans="1:59" ht="20.100000000000001" customHeight="1">
      <c r="A1273" s="13">
        <f t="shared" si="740"/>
        <v>1265</v>
      </c>
      <c r="B1273" s="153"/>
      <c r="C1273" s="33"/>
      <c r="D1273" s="33"/>
      <c r="E1273" s="154"/>
      <c r="F1273" s="155"/>
      <c r="G1273" s="156"/>
      <c r="H1273" s="19" t="str">
        <f t="shared" si="705"/>
        <v/>
      </c>
      <c r="I1273" s="157"/>
      <c r="J1273" s="19" t="str">
        <f t="shared" si="706"/>
        <v/>
      </c>
      <c r="K1273" s="33"/>
      <c r="L1273" s="34"/>
      <c r="M1273" s="34"/>
      <c r="N1273" s="19" t="str">
        <f t="shared" si="707"/>
        <v/>
      </c>
      <c r="O1273" s="157"/>
      <c r="P1273" s="19" t="str">
        <f t="shared" si="708"/>
        <v/>
      </c>
      <c r="Q1273" s="19" t="str">
        <f t="shared" si="709"/>
        <v/>
      </c>
      <c r="R1273" s="22"/>
      <c r="S1273" s="33"/>
      <c r="T1273" s="35" t="str">
        <f>IF(E1273="","",Instructions!$B$5)</f>
        <v/>
      </c>
      <c r="U1273" s="75" t="str">
        <f>IF(E1273="","",Instructions!$C$5)</f>
        <v/>
      </c>
      <c r="V1273" s="87" t="str">
        <f t="shared" si="710"/>
        <v/>
      </c>
      <c r="W1273" s="72" t="str">
        <f>IF(E1273="","",VLOOKUP(D1273,Supervisors!$B$9:$F$32,5,FALSE))</f>
        <v/>
      </c>
      <c r="X1273" s="72" t="str">
        <f>IF(E1273="","",VLOOKUP(D1273,Supervisors!$B$9:$G$32,6,FALSE))</f>
        <v/>
      </c>
      <c r="Y1273" s="20" t="str">
        <f t="shared" si="711"/>
        <v/>
      </c>
      <c r="Z1273" s="20" t="str">
        <f t="shared" si="712"/>
        <v/>
      </c>
      <c r="AA1273" s="20" t="str">
        <f t="shared" si="713"/>
        <v/>
      </c>
      <c r="AB1273" s="20" t="str">
        <f t="shared" si="714"/>
        <v/>
      </c>
      <c r="AC1273" s="20" t="str">
        <f t="shared" si="715"/>
        <v/>
      </c>
      <c r="AD1273" s="20" t="str">
        <f t="shared" si="716"/>
        <v/>
      </c>
      <c r="AE1273" s="20" t="str">
        <f>IF(E1273="","",SUM( INDEX( $H$9, 1) : H1273))</f>
        <v/>
      </c>
      <c r="AF1273" s="20" t="str">
        <f t="shared" si="717"/>
        <v/>
      </c>
      <c r="AG1273" s="20" t="str">
        <f>IF(E1273="","",SUM($AF$9:AF1273))</f>
        <v/>
      </c>
      <c r="AH1273" s="43" t="str">
        <f t="shared" si="718"/>
        <v/>
      </c>
      <c r="AI1273" s="20" t="str">
        <f t="shared" si="719"/>
        <v/>
      </c>
      <c r="AJ1273" s="20" t="str">
        <f t="shared" si="720"/>
        <v/>
      </c>
      <c r="AK1273" s="20" t="str">
        <f t="shared" si="721"/>
        <v/>
      </c>
      <c r="AL1273" s="20" t="str">
        <f>IF(E1273="","",SUM( INDEX($I$9, 1) : I1273))</f>
        <v/>
      </c>
      <c r="AM1273" s="20" t="str">
        <f t="shared" si="722"/>
        <v/>
      </c>
      <c r="AN1273" s="20" t="str">
        <f>IF(E1273="","",SUM( INDEX($AM$9, 1) : AM1273))</f>
        <v/>
      </c>
      <c r="AO1273" s="43" t="str">
        <f t="shared" si="723"/>
        <v/>
      </c>
      <c r="AP1273" s="43" t="str">
        <f t="shared" si="724"/>
        <v/>
      </c>
      <c r="AQ1273" s="35" t="str">
        <f t="shared" si="725"/>
        <v/>
      </c>
      <c r="AR1273" s="35" t="str">
        <f t="shared" si="726"/>
        <v/>
      </c>
      <c r="AS1273" s="35" t="str">
        <f t="shared" si="727"/>
        <v/>
      </c>
      <c r="AT1273" s="35" t="str">
        <f t="shared" si="728"/>
        <v/>
      </c>
      <c r="AU1273" s="35" t="str">
        <f t="shared" si="729"/>
        <v/>
      </c>
      <c r="AV1273" s="35" t="str">
        <f t="shared" si="730"/>
        <v/>
      </c>
      <c r="AW1273" s="58" t="str">
        <f t="shared" si="731"/>
        <v/>
      </c>
      <c r="AX1273" s="62" t="str">
        <f t="shared" si="732"/>
        <v/>
      </c>
      <c r="AY1273" s="62" t="str">
        <f t="shared" si="733"/>
        <v/>
      </c>
      <c r="AZ1273" s="62" t="str">
        <f t="shared" si="734"/>
        <v/>
      </c>
      <c r="BA1273" s="62" t="str">
        <f t="shared" si="735"/>
        <v/>
      </c>
      <c r="BB1273" s="62" t="str">
        <f t="shared" si="736"/>
        <v/>
      </c>
      <c r="BC1273" s="62" t="str">
        <f t="shared" si="737"/>
        <v/>
      </c>
      <c r="BD1273" s="69" t="str">
        <f t="shared" si="738"/>
        <v/>
      </c>
      <c r="BE1273" s="69" t="str">
        <f t="shared" si="739"/>
        <v/>
      </c>
      <c r="BF1273" s="69" t="str">
        <f>IF(Z1273=Z1274,"",SUM(AW$9:AW1273)-SUM(BF$9:BF1272))</f>
        <v/>
      </c>
      <c r="BG1273" s="12">
        <f t="shared" si="741"/>
        <v>1265</v>
      </c>
    </row>
    <row r="1274" spans="1:59" ht="20.100000000000001" customHeight="1">
      <c r="A1274" s="13">
        <f t="shared" si="740"/>
        <v>1266</v>
      </c>
      <c r="B1274" s="153"/>
      <c r="C1274" s="33"/>
      <c r="D1274" s="33"/>
      <c r="E1274" s="154"/>
      <c r="F1274" s="155"/>
      <c r="G1274" s="156"/>
      <c r="H1274" s="19" t="str">
        <f t="shared" si="705"/>
        <v/>
      </c>
      <c r="I1274" s="157"/>
      <c r="J1274" s="19" t="str">
        <f t="shared" si="706"/>
        <v/>
      </c>
      <c r="K1274" s="33"/>
      <c r="L1274" s="34"/>
      <c r="M1274" s="34"/>
      <c r="N1274" s="19" t="str">
        <f t="shared" si="707"/>
        <v/>
      </c>
      <c r="O1274" s="157"/>
      <c r="P1274" s="19" t="str">
        <f t="shared" si="708"/>
        <v/>
      </c>
      <c r="Q1274" s="19" t="str">
        <f t="shared" si="709"/>
        <v/>
      </c>
      <c r="R1274" s="22"/>
      <c r="S1274" s="33"/>
      <c r="T1274" s="35" t="str">
        <f>IF(E1274="","",Instructions!$B$5)</f>
        <v/>
      </c>
      <c r="U1274" s="75" t="str">
        <f>IF(E1274="","",Instructions!$C$5)</f>
        <v/>
      </c>
      <c r="V1274" s="87" t="str">
        <f t="shared" si="710"/>
        <v/>
      </c>
      <c r="W1274" s="72" t="str">
        <f>IF(E1274="","",VLOOKUP(D1274,Supervisors!$B$9:$F$32,5,FALSE))</f>
        <v/>
      </c>
      <c r="X1274" s="72" t="str">
        <f>IF(E1274="","",VLOOKUP(D1274,Supervisors!$B$9:$G$32,6,FALSE))</f>
        <v/>
      </c>
      <c r="Y1274" s="20" t="str">
        <f t="shared" si="711"/>
        <v/>
      </c>
      <c r="Z1274" s="20" t="str">
        <f t="shared" si="712"/>
        <v/>
      </c>
      <c r="AA1274" s="20" t="str">
        <f t="shared" si="713"/>
        <v/>
      </c>
      <c r="AB1274" s="20" t="str">
        <f t="shared" si="714"/>
        <v/>
      </c>
      <c r="AC1274" s="20" t="str">
        <f t="shared" si="715"/>
        <v/>
      </c>
      <c r="AD1274" s="20" t="str">
        <f t="shared" si="716"/>
        <v/>
      </c>
      <c r="AE1274" s="20" t="str">
        <f>IF(E1274="","",SUM( INDEX( $H$9, 1) : H1274))</f>
        <v/>
      </c>
      <c r="AF1274" s="20" t="str">
        <f t="shared" si="717"/>
        <v/>
      </c>
      <c r="AG1274" s="20" t="str">
        <f>IF(E1274="","",SUM($AF$9:AF1274))</f>
        <v/>
      </c>
      <c r="AH1274" s="43" t="str">
        <f t="shared" si="718"/>
        <v/>
      </c>
      <c r="AI1274" s="20" t="str">
        <f t="shared" si="719"/>
        <v/>
      </c>
      <c r="AJ1274" s="20" t="str">
        <f t="shared" si="720"/>
        <v/>
      </c>
      <c r="AK1274" s="20" t="str">
        <f t="shared" si="721"/>
        <v/>
      </c>
      <c r="AL1274" s="20" t="str">
        <f>IF(E1274="","",SUM( INDEX($I$9, 1) : I1274))</f>
        <v/>
      </c>
      <c r="AM1274" s="20" t="str">
        <f t="shared" si="722"/>
        <v/>
      </c>
      <c r="AN1274" s="20" t="str">
        <f>IF(E1274="","",SUM( INDEX($AM$9, 1) : AM1274))</f>
        <v/>
      </c>
      <c r="AO1274" s="43" t="str">
        <f t="shared" si="723"/>
        <v/>
      </c>
      <c r="AP1274" s="43" t="str">
        <f t="shared" si="724"/>
        <v/>
      </c>
      <c r="AQ1274" s="35" t="str">
        <f t="shared" si="725"/>
        <v/>
      </c>
      <c r="AR1274" s="35" t="str">
        <f t="shared" si="726"/>
        <v/>
      </c>
      <c r="AS1274" s="35" t="str">
        <f t="shared" si="727"/>
        <v/>
      </c>
      <c r="AT1274" s="35" t="str">
        <f t="shared" si="728"/>
        <v/>
      </c>
      <c r="AU1274" s="35" t="str">
        <f t="shared" si="729"/>
        <v/>
      </c>
      <c r="AV1274" s="35" t="str">
        <f t="shared" si="730"/>
        <v/>
      </c>
      <c r="AW1274" s="58" t="str">
        <f t="shared" si="731"/>
        <v/>
      </c>
      <c r="AX1274" s="62" t="str">
        <f t="shared" si="732"/>
        <v/>
      </c>
      <c r="AY1274" s="62" t="str">
        <f t="shared" si="733"/>
        <v/>
      </c>
      <c r="AZ1274" s="62" t="str">
        <f t="shared" si="734"/>
        <v/>
      </c>
      <c r="BA1274" s="62" t="str">
        <f t="shared" si="735"/>
        <v/>
      </c>
      <c r="BB1274" s="62" t="str">
        <f t="shared" si="736"/>
        <v/>
      </c>
      <c r="BC1274" s="62" t="str">
        <f t="shared" si="737"/>
        <v/>
      </c>
      <c r="BD1274" s="69" t="str">
        <f t="shared" si="738"/>
        <v/>
      </c>
      <c r="BE1274" s="69" t="str">
        <f t="shared" si="739"/>
        <v/>
      </c>
      <c r="BF1274" s="69" t="str">
        <f>IF(Z1274=Z1275,"",SUM(AW$9:AW1274)-SUM(BF$9:BF1273))</f>
        <v/>
      </c>
      <c r="BG1274" s="12">
        <f t="shared" si="741"/>
        <v>1266</v>
      </c>
    </row>
    <row r="1275" spans="1:59" ht="20.100000000000001" customHeight="1">
      <c r="A1275" s="13">
        <f t="shared" si="740"/>
        <v>1267</v>
      </c>
      <c r="B1275" s="153"/>
      <c r="C1275" s="33"/>
      <c r="D1275" s="33"/>
      <c r="E1275" s="154"/>
      <c r="F1275" s="155"/>
      <c r="G1275" s="156"/>
      <c r="H1275" s="19" t="str">
        <f t="shared" si="705"/>
        <v/>
      </c>
      <c r="I1275" s="157"/>
      <c r="J1275" s="19" t="str">
        <f t="shared" si="706"/>
        <v/>
      </c>
      <c r="K1275" s="33"/>
      <c r="L1275" s="34"/>
      <c r="M1275" s="34"/>
      <c r="N1275" s="19" t="str">
        <f t="shared" si="707"/>
        <v/>
      </c>
      <c r="O1275" s="157"/>
      <c r="P1275" s="19" t="str">
        <f t="shared" si="708"/>
        <v/>
      </c>
      <c r="Q1275" s="19" t="str">
        <f t="shared" si="709"/>
        <v/>
      </c>
      <c r="R1275" s="22"/>
      <c r="S1275" s="33"/>
      <c r="T1275" s="35" t="str">
        <f>IF(E1275="","",Instructions!$B$5)</f>
        <v/>
      </c>
      <c r="U1275" s="75" t="str">
        <f>IF(E1275="","",Instructions!$C$5)</f>
        <v/>
      </c>
      <c r="V1275" s="87" t="str">
        <f t="shared" si="710"/>
        <v/>
      </c>
      <c r="W1275" s="72" t="str">
        <f>IF(E1275="","",VLOOKUP(D1275,Supervisors!$B$9:$F$32,5,FALSE))</f>
        <v/>
      </c>
      <c r="X1275" s="72" t="str">
        <f>IF(E1275="","",VLOOKUP(D1275,Supervisors!$B$9:$G$32,6,FALSE))</f>
        <v/>
      </c>
      <c r="Y1275" s="20" t="str">
        <f t="shared" si="711"/>
        <v/>
      </c>
      <c r="Z1275" s="20" t="str">
        <f t="shared" si="712"/>
        <v/>
      </c>
      <c r="AA1275" s="20" t="str">
        <f t="shared" si="713"/>
        <v/>
      </c>
      <c r="AB1275" s="20" t="str">
        <f t="shared" si="714"/>
        <v/>
      </c>
      <c r="AC1275" s="20" t="str">
        <f t="shared" si="715"/>
        <v/>
      </c>
      <c r="AD1275" s="20" t="str">
        <f t="shared" si="716"/>
        <v/>
      </c>
      <c r="AE1275" s="20" t="str">
        <f>IF(E1275="","",SUM( INDEX( $H$9, 1) : H1275))</f>
        <v/>
      </c>
      <c r="AF1275" s="20" t="str">
        <f t="shared" si="717"/>
        <v/>
      </c>
      <c r="AG1275" s="20" t="str">
        <f>IF(E1275="","",SUM($AF$9:AF1275))</f>
        <v/>
      </c>
      <c r="AH1275" s="43" t="str">
        <f t="shared" si="718"/>
        <v/>
      </c>
      <c r="AI1275" s="20" t="str">
        <f t="shared" si="719"/>
        <v/>
      </c>
      <c r="AJ1275" s="20" t="str">
        <f t="shared" si="720"/>
        <v/>
      </c>
      <c r="AK1275" s="20" t="str">
        <f t="shared" si="721"/>
        <v/>
      </c>
      <c r="AL1275" s="20" t="str">
        <f>IF(E1275="","",SUM( INDEX($I$9, 1) : I1275))</f>
        <v/>
      </c>
      <c r="AM1275" s="20" t="str">
        <f t="shared" si="722"/>
        <v/>
      </c>
      <c r="AN1275" s="20" t="str">
        <f>IF(E1275="","",SUM( INDEX($AM$9, 1) : AM1275))</f>
        <v/>
      </c>
      <c r="AO1275" s="43" t="str">
        <f t="shared" si="723"/>
        <v/>
      </c>
      <c r="AP1275" s="43" t="str">
        <f t="shared" si="724"/>
        <v/>
      </c>
      <c r="AQ1275" s="35" t="str">
        <f t="shared" si="725"/>
        <v/>
      </c>
      <c r="AR1275" s="35" t="str">
        <f t="shared" si="726"/>
        <v/>
      </c>
      <c r="AS1275" s="35" t="str">
        <f t="shared" si="727"/>
        <v/>
      </c>
      <c r="AT1275" s="35" t="str">
        <f t="shared" si="728"/>
        <v/>
      </c>
      <c r="AU1275" s="35" t="str">
        <f t="shared" si="729"/>
        <v/>
      </c>
      <c r="AV1275" s="35" t="str">
        <f t="shared" si="730"/>
        <v/>
      </c>
      <c r="AW1275" s="58" t="str">
        <f t="shared" si="731"/>
        <v/>
      </c>
      <c r="AX1275" s="62" t="str">
        <f t="shared" si="732"/>
        <v/>
      </c>
      <c r="AY1275" s="62" t="str">
        <f t="shared" si="733"/>
        <v/>
      </c>
      <c r="AZ1275" s="62" t="str">
        <f t="shared" si="734"/>
        <v/>
      </c>
      <c r="BA1275" s="62" t="str">
        <f t="shared" si="735"/>
        <v/>
      </c>
      <c r="BB1275" s="62" t="str">
        <f t="shared" si="736"/>
        <v/>
      </c>
      <c r="BC1275" s="62" t="str">
        <f t="shared" si="737"/>
        <v/>
      </c>
      <c r="BD1275" s="69" t="str">
        <f t="shared" si="738"/>
        <v/>
      </c>
      <c r="BE1275" s="69" t="str">
        <f t="shared" si="739"/>
        <v/>
      </c>
      <c r="BF1275" s="69" t="str">
        <f>IF(Z1275=Z1276,"",SUM(AW$9:AW1275)-SUM(BF$9:BF1274))</f>
        <v/>
      </c>
      <c r="BG1275" s="12">
        <f t="shared" si="741"/>
        <v>1267</v>
      </c>
    </row>
    <row r="1276" spans="1:59" ht="20.100000000000001" customHeight="1">
      <c r="A1276" s="13">
        <f t="shared" si="740"/>
        <v>1268</v>
      </c>
      <c r="B1276" s="153"/>
      <c r="C1276" s="33"/>
      <c r="D1276" s="33"/>
      <c r="E1276" s="154"/>
      <c r="F1276" s="155"/>
      <c r="G1276" s="156"/>
      <c r="H1276" s="19" t="str">
        <f t="shared" si="705"/>
        <v/>
      </c>
      <c r="I1276" s="157"/>
      <c r="J1276" s="19" t="str">
        <f t="shared" si="706"/>
        <v/>
      </c>
      <c r="K1276" s="33"/>
      <c r="L1276" s="34"/>
      <c r="M1276" s="34"/>
      <c r="N1276" s="19" t="str">
        <f t="shared" si="707"/>
        <v/>
      </c>
      <c r="O1276" s="157"/>
      <c r="P1276" s="19" t="str">
        <f t="shared" si="708"/>
        <v/>
      </c>
      <c r="Q1276" s="19" t="str">
        <f t="shared" si="709"/>
        <v/>
      </c>
      <c r="R1276" s="22"/>
      <c r="S1276" s="33"/>
      <c r="T1276" s="35" t="str">
        <f>IF(E1276="","",Instructions!$B$5)</f>
        <v/>
      </c>
      <c r="U1276" s="75" t="str">
        <f>IF(E1276="","",Instructions!$C$5)</f>
        <v/>
      </c>
      <c r="V1276" s="87" t="str">
        <f t="shared" si="710"/>
        <v/>
      </c>
      <c r="W1276" s="72" t="str">
        <f>IF(E1276="","",VLOOKUP(D1276,Supervisors!$B$9:$F$32,5,FALSE))</f>
        <v/>
      </c>
      <c r="X1276" s="72" t="str">
        <f>IF(E1276="","",VLOOKUP(D1276,Supervisors!$B$9:$G$32,6,FALSE))</f>
        <v/>
      </c>
      <c r="Y1276" s="20" t="str">
        <f t="shared" si="711"/>
        <v/>
      </c>
      <c r="Z1276" s="20" t="str">
        <f t="shared" si="712"/>
        <v/>
      </c>
      <c r="AA1276" s="20" t="str">
        <f t="shared" si="713"/>
        <v/>
      </c>
      <c r="AB1276" s="20" t="str">
        <f t="shared" si="714"/>
        <v/>
      </c>
      <c r="AC1276" s="20" t="str">
        <f t="shared" si="715"/>
        <v/>
      </c>
      <c r="AD1276" s="20" t="str">
        <f t="shared" si="716"/>
        <v/>
      </c>
      <c r="AE1276" s="20" t="str">
        <f>IF(E1276="","",SUM( INDEX( $H$9, 1) : H1276))</f>
        <v/>
      </c>
      <c r="AF1276" s="20" t="str">
        <f t="shared" si="717"/>
        <v/>
      </c>
      <c r="AG1276" s="20" t="str">
        <f>IF(E1276="","",SUM($AF$9:AF1276))</f>
        <v/>
      </c>
      <c r="AH1276" s="43" t="str">
        <f t="shared" si="718"/>
        <v/>
      </c>
      <c r="AI1276" s="20" t="str">
        <f t="shared" si="719"/>
        <v/>
      </c>
      <c r="AJ1276" s="20" t="str">
        <f t="shared" si="720"/>
        <v/>
      </c>
      <c r="AK1276" s="20" t="str">
        <f t="shared" si="721"/>
        <v/>
      </c>
      <c r="AL1276" s="20" t="str">
        <f>IF(E1276="","",SUM( INDEX($I$9, 1) : I1276))</f>
        <v/>
      </c>
      <c r="AM1276" s="20" t="str">
        <f t="shared" si="722"/>
        <v/>
      </c>
      <c r="AN1276" s="20" t="str">
        <f>IF(E1276="","",SUM( INDEX($AM$9, 1) : AM1276))</f>
        <v/>
      </c>
      <c r="AO1276" s="43" t="str">
        <f t="shared" si="723"/>
        <v/>
      </c>
      <c r="AP1276" s="43" t="str">
        <f t="shared" si="724"/>
        <v/>
      </c>
      <c r="AQ1276" s="35" t="str">
        <f t="shared" si="725"/>
        <v/>
      </c>
      <c r="AR1276" s="35" t="str">
        <f t="shared" si="726"/>
        <v/>
      </c>
      <c r="AS1276" s="35" t="str">
        <f t="shared" si="727"/>
        <v/>
      </c>
      <c r="AT1276" s="35" t="str">
        <f t="shared" si="728"/>
        <v/>
      </c>
      <c r="AU1276" s="35" t="str">
        <f t="shared" si="729"/>
        <v/>
      </c>
      <c r="AV1276" s="35" t="str">
        <f t="shared" si="730"/>
        <v/>
      </c>
      <c r="AW1276" s="58" t="str">
        <f t="shared" si="731"/>
        <v/>
      </c>
      <c r="AX1276" s="62" t="str">
        <f t="shared" si="732"/>
        <v/>
      </c>
      <c r="AY1276" s="62" t="str">
        <f t="shared" si="733"/>
        <v/>
      </c>
      <c r="AZ1276" s="62" t="str">
        <f t="shared" si="734"/>
        <v/>
      </c>
      <c r="BA1276" s="62" t="str">
        <f t="shared" si="735"/>
        <v/>
      </c>
      <c r="BB1276" s="62" t="str">
        <f t="shared" si="736"/>
        <v/>
      </c>
      <c r="BC1276" s="62" t="str">
        <f t="shared" si="737"/>
        <v/>
      </c>
      <c r="BD1276" s="69" t="str">
        <f t="shared" si="738"/>
        <v/>
      </c>
      <c r="BE1276" s="69" t="str">
        <f t="shared" si="739"/>
        <v/>
      </c>
      <c r="BF1276" s="69" t="str">
        <f>IF(Z1276=Z1277,"",SUM(AW$9:AW1276)-SUM(BF$9:BF1275))</f>
        <v/>
      </c>
      <c r="BG1276" s="12">
        <f t="shared" si="741"/>
        <v>1268</v>
      </c>
    </row>
    <row r="1277" spans="1:59" ht="20.100000000000001" customHeight="1">
      <c r="A1277" s="13">
        <f t="shared" si="740"/>
        <v>1269</v>
      </c>
      <c r="B1277" s="153"/>
      <c r="C1277" s="33"/>
      <c r="D1277" s="33"/>
      <c r="E1277" s="154"/>
      <c r="F1277" s="155"/>
      <c r="G1277" s="156"/>
      <c r="H1277" s="19" t="str">
        <f t="shared" si="705"/>
        <v/>
      </c>
      <c r="I1277" s="157"/>
      <c r="J1277" s="19" t="str">
        <f t="shared" si="706"/>
        <v/>
      </c>
      <c r="K1277" s="33"/>
      <c r="L1277" s="34"/>
      <c r="M1277" s="34"/>
      <c r="N1277" s="19" t="str">
        <f t="shared" si="707"/>
        <v/>
      </c>
      <c r="O1277" s="157"/>
      <c r="P1277" s="19" t="str">
        <f t="shared" si="708"/>
        <v/>
      </c>
      <c r="Q1277" s="19" t="str">
        <f t="shared" si="709"/>
        <v/>
      </c>
      <c r="R1277" s="22"/>
      <c r="S1277" s="33"/>
      <c r="T1277" s="35" t="str">
        <f>IF(E1277="","",Instructions!$B$5)</f>
        <v/>
      </c>
      <c r="U1277" s="75" t="str">
        <f>IF(E1277="","",Instructions!$C$5)</f>
        <v/>
      </c>
      <c r="V1277" s="87" t="str">
        <f t="shared" si="710"/>
        <v/>
      </c>
      <c r="W1277" s="72" t="str">
        <f>IF(E1277="","",VLOOKUP(D1277,Supervisors!$B$9:$F$32,5,FALSE))</f>
        <v/>
      </c>
      <c r="X1277" s="72" t="str">
        <f>IF(E1277="","",VLOOKUP(D1277,Supervisors!$B$9:$G$32,6,FALSE))</f>
        <v/>
      </c>
      <c r="Y1277" s="20" t="str">
        <f t="shared" si="711"/>
        <v/>
      </c>
      <c r="Z1277" s="20" t="str">
        <f t="shared" si="712"/>
        <v/>
      </c>
      <c r="AA1277" s="20" t="str">
        <f t="shared" si="713"/>
        <v/>
      </c>
      <c r="AB1277" s="20" t="str">
        <f t="shared" si="714"/>
        <v/>
      </c>
      <c r="AC1277" s="20" t="str">
        <f t="shared" si="715"/>
        <v/>
      </c>
      <c r="AD1277" s="20" t="str">
        <f t="shared" si="716"/>
        <v/>
      </c>
      <c r="AE1277" s="20" t="str">
        <f>IF(E1277="","",SUM( INDEX( $H$9, 1) : H1277))</f>
        <v/>
      </c>
      <c r="AF1277" s="20" t="str">
        <f t="shared" si="717"/>
        <v/>
      </c>
      <c r="AG1277" s="20" t="str">
        <f>IF(E1277="","",SUM($AF$9:AF1277))</f>
        <v/>
      </c>
      <c r="AH1277" s="43" t="str">
        <f t="shared" si="718"/>
        <v/>
      </c>
      <c r="AI1277" s="20" t="str">
        <f t="shared" si="719"/>
        <v/>
      </c>
      <c r="AJ1277" s="20" t="str">
        <f t="shared" si="720"/>
        <v/>
      </c>
      <c r="AK1277" s="20" t="str">
        <f t="shared" si="721"/>
        <v/>
      </c>
      <c r="AL1277" s="20" t="str">
        <f>IF(E1277="","",SUM( INDEX($I$9, 1) : I1277))</f>
        <v/>
      </c>
      <c r="AM1277" s="20" t="str">
        <f t="shared" si="722"/>
        <v/>
      </c>
      <c r="AN1277" s="20" t="str">
        <f>IF(E1277="","",SUM( INDEX($AM$9, 1) : AM1277))</f>
        <v/>
      </c>
      <c r="AO1277" s="43" t="str">
        <f t="shared" si="723"/>
        <v/>
      </c>
      <c r="AP1277" s="43" t="str">
        <f t="shared" si="724"/>
        <v/>
      </c>
      <c r="AQ1277" s="35" t="str">
        <f t="shared" si="725"/>
        <v/>
      </c>
      <c r="AR1277" s="35" t="str">
        <f t="shared" si="726"/>
        <v/>
      </c>
      <c r="AS1277" s="35" t="str">
        <f t="shared" si="727"/>
        <v/>
      </c>
      <c r="AT1277" s="35" t="str">
        <f t="shared" si="728"/>
        <v/>
      </c>
      <c r="AU1277" s="35" t="str">
        <f t="shared" si="729"/>
        <v/>
      </c>
      <c r="AV1277" s="35" t="str">
        <f t="shared" si="730"/>
        <v/>
      </c>
      <c r="AW1277" s="58" t="str">
        <f t="shared" si="731"/>
        <v/>
      </c>
      <c r="AX1277" s="62" t="str">
        <f t="shared" si="732"/>
        <v/>
      </c>
      <c r="AY1277" s="62" t="str">
        <f t="shared" si="733"/>
        <v/>
      </c>
      <c r="AZ1277" s="62" t="str">
        <f t="shared" si="734"/>
        <v/>
      </c>
      <c r="BA1277" s="62" t="str">
        <f t="shared" si="735"/>
        <v/>
      </c>
      <c r="BB1277" s="62" t="str">
        <f t="shared" si="736"/>
        <v/>
      </c>
      <c r="BC1277" s="62" t="str">
        <f t="shared" si="737"/>
        <v/>
      </c>
      <c r="BD1277" s="69" t="str">
        <f t="shared" si="738"/>
        <v/>
      </c>
      <c r="BE1277" s="69" t="str">
        <f t="shared" si="739"/>
        <v/>
      </c>
      <c r="BF1277" s="69" t="str">
        <f>IF(Z1277=Z1278,"",SUM(AW$9:AW1277)-SUM(BF$9:BF1276))</f>
        <v/>
      </c>
      <c r="BG1277" s="12">
        <f t="shared" si="741"/>
        <v>1269</v>
      </c>
    </row>
    <row r="1278" spans="1:59" ht="20.100000000000001" customHeight="1">
      <c r="A1278" s="13">
        <f t="shared" si="740"/>
        <v>1270</v>
      </c>
      <c r="B1278" s="153"/>
      <c r="C1278" s="33"/>
      <c r="D1278" s="33"/>
      <c r="E1278" s="154"/>
      <c r="F1278" s="155"/>
      <c r="G1278" s="156"/>
      <c r="H1278" s="19" t="str">
        <f t="shared" si="705"/>
        <v/>
      </c>
      <c r="I1278" s="157"/>
      <c r="J1278" s="19" t="str">
        <f t="shared" si="706"/>
        <v/>
      </c>
      <c r="K1278" s="33"/>
      <c r="L1278" s="34"/>
      <c r="M1278" s="34"/>
      <c r="N1278" s="19" t="str">
        <f t="shared" si="707"/>
        <v/>
      </c>
      <c r="O1278" s="157"/>
      <c r="P1278" s="19" t="str">
        <f t="shared" si="708"/>
        <v/>
      </c>
      <c r="Q1278" s="19" t="str">
        <f t="shared" si="709"/>
        <v/>
      </c>
      <c r="R1278" s="22"/>
      <c r="S1278" s="33"/>
      <c r="T1278" s="35" t="str">
        <f>IF(E1278="","",Instructions!$B$5)</f>
        <v/>
      </c>
      <c r="U1278" s="75" t="str">
        <f>IF(E1278="","",Instructions!$C$5)</f>
        <v/>
      </c>
      <c r="V1278" s="87" t="str">
        <f t="shared" si="710"/>
        <v/>
      </c>
      <c r="W1278" s="72" t="str">
        <f>IF(E1278="","",VLOOKUP(D1278,Supervisors!$B$9:$F$32,5,FALSE))</f>
        <v/>
      </c>
      <c r="X1278" s="72" t="str">
        <f>IF(E1278="","",VLOOKUP(D1278,Supervisors!$B$9:$G$32,6,FALSE))</f>
        <v/>
      </c>
      <c r="Y1278" s="20" t="str">
        <f t="shared" si="711"/>
        <v/>
      </c>
      <c r="Z1278" s="20" t="str">
        <f t="shared" si="712"/>
        <v/>
      </c>
      <c r="AA1278" s="20" t="str">
        <f t="shared" si="713"/>
        <v/>
      </c>
      <c r="AB1278" s="20" t="str">
        <f t="shared" si="714"/>
        <v/>
      </c>
      <c r="AC1278" s="20" t="str">
        <f t="shared" si="715"/>
        <v/>
      </c>
      <c r="AD1278" s="20" t="str">
        <f t="shared" si="716"/>
        <v/>
      </c>
      <c r="AE1278" s="20" t="str">
        <f>IF(E1278="","",SUM( INDEX( $H$9, 1) : H1278))</f>
        <v/>
      </c>
      <c r="AF1278" s="20" t="str">
        <f t="shared" si="717"/>
        <v/>
      </c>
      <c r="AG1278" s="20" t="str">
        <f>IF(E1278="","",SUM($AF$9:AF1278))</f>
        <v/>
      </c>
      <c r="AH1278" s="43" t="str">
        <f t="shared" si="718"/>
        <v/>
      </c>
      <c r="AI1278" s="20" t="str">
        <f t="shared" si="719"/>
        <v/>
      </c>
      <c r="AJ1278" s="20" t="str">
        <f t="shared" si="720"/>
        <v/>
      </c>
      <c r="AK1278" s="20" t="str">
        <f t="shared" si="721"/>
        <v/>
      </c>
      <c r="AL1278" s="20" t="str">
        <f>IF(E1278="","",SUM( INDEX($I$9, 1) : I1278))</f>
        <v/>
      </c>
      <c r="AM1278" s="20" t="str">
        <f t="shared" si="722"/>
        <v/>
      </c>
      <c r="AN1278" s="20" t="str">
        <f>IF(E1278="","",SUM( INDEX($AM$9, 1) : AM1278))</f>
        <v/>
      </c>
      <c r="AO1278" s="43" t="str">
        <f t="shared" si="723"/>
        <v/>
      </c>
      <c r="AP1278" s="43" t="str">
        <f t="shared" si="724"/>
        <v/>
      </c>
      <c r="AQ1278" s="35" t="str">
        <f t="shared" si="725"/>
        <v/>
      </c>
      <c r="AR1278" s="35" t="str">
        <f t="shared" si="726"/>
        <v/>
      </c>
      <c r="AS1278" s="35" t="str">
        <f t="shared" si="727"/>
        <v/>
      </c>
      <c r="AT1278" s="35" t="str">
        <f t="shared" si="728"/>
        <v/>
      </c>
      <c r="AU1278" s="35" t="str">
        <f t="shared" si="729"/>
        <v/>
      </c>
      <c r="AV1278" s="35" t="str">
        <f t="shared" si="730"/>
        <v/>
      </c>
      <c r="AW1278" s="58" t="str">
        <f t="shared" si="731"/>
        <v/>
      </c>
      <c r="AX1278" s="62" t="str">
        <f t="shared" si="732"/>
        <v/>
      </c>
      <c r="AY1278" s="62" t="str">
        <f t="shared" si="733"/>
        <v/>
      </c>
      <c r="AZ1278" s="62" t="str">
        <f t="shared" si="734"/>
        <v/>
      </c>
      <c r="BA1278" s="62" t="str">
        <f t="shared" si="735"/>
        <v/>
      </c>
      <c r="BB1278" s="62" t="str">
        <f t="shared" si="736"/>
        <v/>
      </c>
      <c r="BC1278" s="62" t="str">
        <f t="shared" si="737"/>
        <v/>
      </c>
      <c r="BD1278" s="69" t="str">
        <f t="shared" si="738"/>
        <v/>
      </c>
      <c r="BE1278" s="69" t="str">
        <f t="shared" si="739"/>
        <v/>
      </c>
      <c r="BF1278" s="69" t="str">
        <f>IF(Z1278=Z1279,"",SUM(AW$9:AW1278)-SUM(BF$9:BF1277))</f>
        <v/>
      </c>
      <c r="BG1278" s="12">
        <f t="shared" si="741"/>
        <v>1270</v>
      </c>
    </row>
    <row r="1279" spans="1:59" ht="20.100000000000001" customHeight="1">
      <c r="A1279" s="13">
        <f t="shared" si="740"/>
        <v>1271</v>
      </c>
      <c r="B1279" s="153"/>
      <c r="C1279" s="33"/>
      <c r="D1279" s="33"/>
      <c r="E1279" s="154"/>
      <c r="F1279" s="155"/>
      <c r="G1279" s="156"/>
      <c r="H1279" s="19" t="str">
        <f t="shared" si="705"/>
        <v/>
      </c>
      <c r="I1279" s="157"/>
      <c r="J1279" s="19" t="str">
        <f t="shared" si="706"/>
        <v/>
      </c>
      <c r="K1279" s="33"/>
      <c r="L1279" s="34"/>
      <c r="M1279" s="34"/>
      <c r="N1279" s="19" t="str">
        <f t="shared" si="707"/>
        <v/>
      </c>
      <c r="O1279" s="157"/>
      <c r="P1279" s="19" t="str">
        <f t="shared" si="708"/>
        <v/>
      </c>
      <c r="Q1279" s="19" t="str">
        <f t="shared" si="709"/>
        <v/>
      </c>
      <c r="R1279" s="22"/>
      <c r="S1279" s="33"/>
      <c r="T1279" s="35" t="str">
        <f>IF(E1279="","",Instructions!$B$5)</f>
        <v/>
      </c>
      <c r="U1279" s="75" t="str">
        <f>IF(E1279="","",Instructions!$C$5)</f>
        <v/>
      </c>
      <c r="V1279" s="87" t="str">
        <f t="shared" si="710"/>
        <v/>
      </c>
      <c r="W1279" s="72" t="str">
        <f>IF(E1279="","",VLOOKUP(D1279,Supervisors!$B$9:$F$32,5,FALSE))</f>
        <v/>
      </c>
      <c r="X1279" s="72" t="str">
        <f>IF(E1279="","",VLOOKUP(D1279,Supervisors!$B$9:$G$32,6,FALSE))</f>
        <v/>
      </c>
      <c r="Y1279" s="20" t="str">
        <f t="shared" si="711"/>
        <v/>
      </c>
      <c r="Z1279" s="20" t="str">
        <f t="shared" si="712"/>
        <v/>
      </c>
      <c r="AA1279" s="20" t="str">
        <f t="shared" si="713"/>
        <v/>
      </c>
      <c r="AB1279" s="20" t="str">
        <f t="shared" si="714"/>
        <v/>
      </c>
      <c r="AC1279" s="20" t="str">
        <f t="shared" si="715"/>
        <v/>
      </c>
      <c r="AD1279" s="20" t="str">
        <f t="shared" si="716"/>
        <v/>
      </c>
      <c r="AE1279" s="20" t="str">
        <f>IF(E1279="","",SUM( INDEX( $H$9, 1) : H1279))</f>
        <v/>
      </c>
      <c r="AF1279" s="20" t="str">
        <f t="shared" si="717"/>
        <v/>
      </c>
      <c r="AG1279" s="20" t="str">
        <f>IF(E1279="","",SUM($AF$9:AF1279))</f>
        <v/>
      </c>
      <c r="AH1279" s="43" t="str">
        <f t="shared" si="718"/>
        <v/>
      </c>
      <c r="AI1279" s="20" t="str">
        <f t="shared" si="719"/>
        <v/>
      </c>
      <c r="AJ1279" s="20" t="str">
        <f t="shared" si="720"/>
        <v/>
      </c>
      <c r="AK1279" s="20" t="str">
        <f t="shared" si="721"/>
        <v/>
      </c>
      <c r="AL1279" s="20" t="str">
        <f>IF(E1279="","",SUM( INDEX($I$9, 1) : I1279))</f>
        <v/>
      </c>
      <c r="AM1279" s="20" t="str">
        <f t="shared" si="722"/>
        <v/>
      </c>
      <c r="AN1279" s="20" t="str">
        <f>IF(E1279="","",SUM( INDEX($AM$9, 1) : AM1279))</f>
        <v/>
      </c>
      <c r="AO1279" s="43" t="str">
        <f t="shared" si="723"/>
        <v/>
      </c>
      <c r="AP1279" s="43" t="str">
        <f t="shared" si="724"/>
        <v/>
      </c>
      <c r="AQ1279" s="35" t="str">
        <f t="shared" si="725"/>
        <v/>
      </c>
      <c r="AR1279" s="35" t="str">
        <f t="shared" si="726"/>
        <v/>
      </c>
      <c r="AS1279" s="35" t="str">
        <f t="shared" si="727"/>
        <v/>
      </c>
      <c r="AT1279" s="35" t="str">
        <f t="shared" si="728"/>
        <v/>
      </c>
      <c r="AU1279" s="35" t="str">
        <f t="shared" si="729"/>
        <v/>
      </c>
      <c r="AV1279" s="35" t="str">
        <f t="shared" si="730"/>
        <v/>
      </c>
      <c r="AW1279" s="58" t="str">
        <f t="shared" si="731"/>
        <v/>
      </c>
      <c r="AX1279" s="62" t="str">
        <f t="shared" si="732"/>
        <v/>
      </c>
      <c r="AY1279" s="62" t="str">
        <f t="shared" si="733"/>
        <v/>
      </c>
      <c r="AZ1279" s="62" t="str">
        <f t="shared" si="734"/>
        <v/>
      </c>
      <c r="BA1279" s="62" t="str">
        <f t="shared" si="735"/>
        <v/>
      </c>
      <c r="BB1279" s="62" t="str">
        <f t="shared" si="736"/>
        <v/>
      </c>
      <c r="BC1279" s="62" t="str">
        <f t="shared" si="737"/>
        <v/>
      </c>
      <c r="BD1279" s="69" t="str">
        <f t="shared" si="738"/>
        <v/>
      </c>
      <c r="BE1279" s="69" t="str">
        <f t="shared" si="739"/>
        <v/>
      </c>
      <c r="BF1279" s="69" t="str">
        <f>IF(Z1279=Z1280,"",SUM(AW$9:AW1279)-SUM(BF$9:BF1278))</f>
        <v/>
      </c>
      <c r="BG1279" s="12">
        <f t="shared" si="741"/>
        <v>1271</v>
      </c>
    </row>
    <row r="1280" spans="1:59" ht="20.100000000000001" customHeight="1">
      <c r="A1280" s="13">
        <f t="shared" si="740"/>
        <v>1272</v>
      </c>
      <c r="B1280" s="153"/>
      <c r="C1280" s="33"/>
      <c r="D1280" s="33"/>
      <c r="E1280" s="154"/>
      <c r="F1280" s="155"/>
      <c r="G1280" s="156"/>
      <c r="H1280" s="19" t="str">
        <f t="shared" si="705"/>
        <v/>
      </c>
      <c r="I1280" s="157"/>
      <c r="J1280" s="19" t="str">
        <f t="shared" si="706"/>
        <v/>
      </c>
      <c r="K1280" s="33"/>
      <c r="L1280" s="34"/>
      <c r="M1280" s="34"/>
      <c r="N1280" s="19" t="str">
        <f t="shared" si="707"/>
        <v/>
      </c>
      <c r="O1280" s="157"/>
      <c r="P1280" s="19" t="str">
        <f t="shared" si="708"/>
        <v/>
      </c>
      <c r="Q1280" s="19" t="str">
        <f t="shared" si="709"/>
        <v/>
      </c>
      <c r="R1280" s="22"/>
      <c r="S1280" s="33"/>
      <c r="T1280" s="35" t="str">
        <f>IF(E1280="","",Instructions!$B$5)</f>
        <v/>
      </c>
      <c r="U1280" s="75" t="str">
        <f>IF(E1280="","",Instructions!$C$5)</f>
        <v/>
      </c>
      <c r="V1280" s="87" t="str">
        <f t="shared" si="710"/>
        <v/>
      </c>
      <c r="W1280" s="72" t="str">
        <f>IF(E1280="","",VLOOKUP(D1280,Supervisors!$B$9:$F$32,5,FALSE))</f>
        <v/>
      </c>
      <c r="X1280" s="72" t="str">
        <f>IF(E1280="","",VLOOKUP(D1280,Supervisors!$B$9:$G$32,6,FALSE))</f>
        <v/>
      </c>
      <c r="Y1280" s="20" t="str">
        <f t="shared" si="711"/>
        <v/>
      </c>
      <c r="Z1280" s="20" t="str">
        <f t="shared" si="712"/>
        <v/>
      </c>
      <c r="AA1280" s="20" t="str">
        <f t="shared" si="713"/>
        <v/>
      </c>
      <c r="AB1280" s="20" t="str">
        <f t="shared" si="714"/>
        <v/>
      </c>
      <c r="AC1280" s="20" t="str">
        <f t="shared" si="715"/>
        <v/>
      </c>
      <c r="AD1280" s="20" t="str">
        <f t="shared" si="716"/>
        <v/>
      </c>
      <c r="AE1280" s="20" t="str">
        <f>IF(E1280="","",SUM( INDEX( $H$9, 1) : H1280))</f>
        <v/>
      </c>
      <c r="AF1280" s="20" t="str">
        <f t="shared" si="717"/>
        <v/>
      </c>
      <c r="AG1280" s="20" t="str">
        <f>IF(E1280="","",SUM($AF$9:AF1280))</f>
        <v/>
      </c>
      <c r="AH1280" s="43" t="str">
        <f t="shared" si="718"/>
        <v/>
      </c>
      <c r="AI1280" s="20" t="str">
        <f t="shared" si="719"/>
        <v/>
      </c>
      <c r="AJ1280" s="20" t="str">
        <f t="shared" si="720"/>
        <v/>
      </c>
      <c r="AK1280" s="20" t="str">
        <f t="shared" si="721"/>
        <v/>
      </c>
      <c r="AL1280" s="20" t="str">
        <f>IF(E1280="","",SUM( INDEX($I$9, 1) : I1280))</f>
        <v/>
      </c>
      <c r="AM1280" s="20" t="str">
        <f t="shared" si="722"/>
        <v/>
      </c>
      <c r="AN1280" s="20" t="str">
        <f>IF(E1280="","",SUM( INDEX($AM$9, 1) : AM1280))</f>
        <v/>
      </c>
      <c r="AO1280" s="43" t="str">
        <f t="shared" si="723"/>
        <v/>
      </c>
      <c r="AP1280" s="43" t="str">
        <f t="shared" si="724"/>
        <v/>
      </c>
      <c r="AQ1280" s="35" t="str">
        <f t="shared" si="725"/>
        <v/>
      </c>
      <c r="AR1280" s="35" t="str">
        <f t="shared" si="726"/>
        <v/>
      </c>
      <c r="AS1280" s="35" t="str">
        <f t="shared" si="727"/>
        <v/>
      </c>
      <c r="AT1280" s="35" t="str">
        <f t="shared" si="728"/>
        <v/>
      </c>
      <c r="AU1280" s="35" t="str">
        <f t="shared" si="729"/>
        <v/>
      </c>
      <c r="AV1280" s="35" t="str">
        <f t="shared" si="730"/>
        <v/>
      </c>
      <c r="AW1280" s="58" t="str">
        <f t="shared" si="731"/>
        <v/>
      </c>
      <c r="AX1280" s="62" t="str">
        <f t="shared" si="732"/>
        <v/>
      </c>
      <c r="AY1280" s="62" t="str">
        <f t="shared" si="733"/>
        <v/>
      </c>
      <c r="AZ1280" s="62" t="str">
        <f t="shared" si="734"/>
        <v/>
      </c>
      <c r="BA1280" s="62" t="str">
        <f t="shared" si="735"/>
        <v/>
      </c>
      <c r="BB1280" s="62" t="str">
        <f t="shared" si="736"/>
        <v/>
      </c>
      <c r="BC1280" s="62" t="str">
        <f t="shared" si="737"/>
        <v/>
      </c>
      <c r="BD1280" s="69" t="str">
        <f t="shared" si="738"/>
        <v/>
      </c>
      <c r="BE1280" s="69" t="str">
        <f t="shared" si="739"/>
        <v/>
      </c>
      <c r="BF1280" s="69" t="str">
        <f>IF(Z1280=Z1281,"",SUM(AW$9:AW1280)-SUM(BF$9:BF1279))</f>
        <v/>
      </c>
      <c r="BG1280" s="12">
        <f t="shared" si="741"/>
        <v>1272</v>
      </c>
    </row>
    <row r="1281" spans="1:59" ht="20.100000000000001" customHeight="1">
      <c r="A1281" s="13">
        <f t="shared" si="740"/>
        <v>1273</v>
      </c>
      <c r="B1281" s="153"/>
      <c r="C1281" s="33"/>
      <c r="D1281" s="33"/>
      <c r="E1281" s="154"/>
      <c r="F1281" s="155"/>
      <c r="G1281" s="156"/>
      <c r="H1281" s="19" t="str">
        <f t="shared" si="705"/>
        <v/>
      </c>
      <c r="I1281" s="157"/>
      <c r="J1281" s="19" t="str">
        <f t="shared" si="706"/>
        <v/>
      </c>
      <c r="K1281" s="33"/>
      <c r="L1281" s="34"/>
      <c r="M1281" s="34"/>
      <c r="N1281" s="19" t="str">
        <f t="shared" si="707"/>
        <v/>
      </c>
      <c r="O1281" s="157"/>
      <c r="P1281" s="19" t="str">
        <f t="shared" si="708"/>
        <v/>
      </c>
      <c r="Q1281" s="19" t="str">
        <f t="shared" si="709"/>
        <v/>
      </c>
      <c r="R1281" s="22"/>
      <c r="S1281" s="33"/>
      <c r="T1281" s="35" t="str">
        <f>IF(E1281="","",Instructions!$B$5)</f>
        <v/>
      </c>
      <c r="U1281" s="75" t="str">
        <f>IF(E1281="","",Instructions!$C$5)</f>
        <v/>
      </c>
      <c r="V1281" s="87" t="str">
        <f t="shared" si="710"/>
        <v/>
      </c>
      <c r="W1281" s="72" t="str">
        <f>IF(E1281="","",VLOOKUP(D1281,Supervisors!$B$9:$F$32,5,FALSE))</f>
        <v/>
      </c>
      <c r="X1281" s="72" t="str">
        <f>IF(E1281="","",VLOOKUP(D1281,Supervisors!$B$9:$G$32,6,FALSE))</f>
        <v/>
      </c>
      <c r="Y1281" s="20" t="str">
        <f t="shared" si="711"/>
        <v/>
      </c>
      <c r="Z1281" s="20" t="str">
        <f t="shared" si="712"/>
        <v/>
      </c>
      <c r="AA1281" s="20" t="str">
        <f t="shared" si="713"/>
        <v/>
      </c>
      <c r="AB1281" s="20" t="str">
        <f t="shared" si="714"/>
        <v/>
      </c>
      <c r="AC1281" s="20" t="str">
        <f t="shared" si="715"/>
        <v/>
      </c>
      <c r="AD1281" s="20" t="str">
        <f t="shared" si="716"/>
        <v/>
      </c>
      <c r="AE1281" s="20" t="str">
        <f>IF(E1281="","",SUM( INDEX( $H$9, 1) : H1281))</f>
        <v/>
      </c>
      <c r="AF1281" s="20" t="str">
        <f t="shared" si="717"/>
        <v/>
      </c>
      <c r="AG1281" s="20" t="str">
        <f>IF(E1281="","",SUM($AF$9:AF1281))</f>
        <v/>
      </c>
      <c r="AH1281" s="43" t="str">
        <f t="shared" si="718"/>
        <v/>
      </c>
      <c r="AI1281" s="20" t="str">
        <f t="shared" si="719"/>
        <v/>
      </c>
      <c r="AJ1281" s="20" t="str">
        <f t="shared" si="720"/>
        <v/>
      </c>
      <c r="AK1281" s="20" t="str">
        <f t="shared" si="721"/>
        <v/>
      </c>
      <c r="AL1281" s="20" t="str">
        <f>IF(E1281="","",SUM( INDEX($I$9, 1) : I1281))</f>
        <v/>
      </c>
      <c r="AM1281" s="20" t="str">
        <f t="shared" si="722"/>
        <v/>
      </c>
      <c r="AN1281" s="20" t="str">
        <f>IF(E1281="","",SUM( INDEX($AM$9, 1) : AM1281))</f>
        <v/>
      </c>
      <c r="AO1281" s="43" t="str">
        <f t="shared" si="723"/>
        <v/>
      </c>
      <c r="AP1281" s="43" t="str">
        <f t="shared" si="724"/>
        <v/>
      </c>
      <c r="AQ1281" s="35" t="str">
        <f t="shared" si="725"/>
        <v/>
      </c>
      <c r="AR1281" s="35" t="str">
        <f t="shared" si="726"/>
        <v/>
      </c>
      <c r="AS1281" s="35" t="str">
        <f t="shared" si="727"/>
        <v/>
      </c>
      <c r="AT1281" s="35" t="str">
        <f t="shared" si="728"/>
        <v/>
      </c>
      <c r="AU1281" s="35" t="str">
        <f t="shared" si="729"/>
        <v/>
      </c>
      <c r="AV1281" s="35" t="str">
        <f t="shared" si="730"/>
        <v/>
      </c>
      <c r="AW1281" s="58" t="str">
        <f t="shared" si="731"/>
        <v/>
      </c>
      <c r="AX1281" s="62" t="str">
        <f t="shared" si="732"/>
        <v/>
      </c>
      <c r="AY1281" s="62" t="str">
        <f t="shared" si="733"/>
        <v/>
      </c>
      <c r="AZ1281" s="62" t="str">
        <f t="shared" si="734"/>
        <v/>
      </c>
      <c r="BA1281" s="62" t="str">
        <f t="shared" si="735"/>
        <v/>
      </c>
      <c r="BB1281" s="62" t="str">
        <f t="shared" si="736"/>
        <v/>
      </c>
      <c r="BC1281" s="62" t="str">
        <f t="shared" si="737"/>
        <v/>
      </c>
      <c r="BD1281" s="69" t="str">
        <f t="shared" si="738"/>
        <v/>
      </c>
      <c r="BE1281" s="69" t="str">
        <f t="shared" si="739"/>
        <v/>
      </c>
      <c r="BF1281" s="69" t="str">
        <f>IF(Z1281=Z1282,"",SUM(AW$9:AW1281)-SUM(BF$9:BF1280))</f>
        <v/>
      </c>
      <c r="BG1281" s="12">
        <f t="shared" si="741"/>
        <v>1273</v>
      </c>
    </row>
    <row r="1282" spans="1:59" ht="20.100000000000001" customHeight="1">
      <c r="A1282" s="13">
        <f t="shared" si="740"/>
        <v>1274</v>
      </c>
      <c r="B1282" s="153"/>
      <c r="C1282" s="33"/>
      <c r="D1282" s="33"/>
      <c r="E1282" s="154"/>
      <c r="F1282" s="155"/>
      <c r="G1282" s="156"/>
      <c r="H1282" s="19" t="str">
        <f t="shared" si="705"/>
        <v/>
      </c>
      <c r="I1282" s="157"/>
      <c r="J1282" s="19" t="str">
        <f t="shared" si="706"/>
        <v/>
      </c>
      <c r="K1282" s="33"/>
      <c r="L1282" s="34"/>
      <c r="M1282" s="34"/>
      <c r="N1282" s="19" t="str">
        <f t="shared" si="707"/>
        <v/>
      </c>
      <c r="O1282" s="157"/>
      <c r="P1282" s="19" t="str">
        <f t="shared" si="708"/>
        <v/>
      </c>
      <c r="Q1282" s="19" t="str">
        <f t="shared" si="709"/>
        <v/>
      </c>
      <c r="R1282" s="22"/>
      <c r="S1282" s="33"/>
      <c r="T1282" s="35" t="str">
        <f>IF(E1282="","",Instructions!$B$5)</f>
        <v/>
      </c>
      <c r="U1282" s="75" t="str">
        <f>IF(E1282="","",Instructions!$C$5)</f>
        <v/>
      </c>
      <c r="V1282" s="87" t="str">
        <f t="shared" si="710"/>
        <v/>
      </c>
      <c r="W1282" s="72" t="str">
        <f>IF(E1282="","",VLOOKUP(D1282,Supervisors!$B$9:$F$32,5,FALSE))</f>
        <v/>
      </c>
      <c r="X1282" s="72" t="str">
        <f>IF(E1282="","",VLOOKUP(D1282,Supervisors!$B$9:$G$32,6,FALSE))</f>
        <v/>
      </c>
      <c r="Y1282" s="20" t="str">
        <f t="shared" si="711"/>
        <v/>
      </c>
      <c r="Z1282" s="20" t="str">
        <f t="shared" si="712"/>
        <v/>
      </c>
      <c r="AA1282" s="20" t="str">
        <f t="shared" si="713"/>
        <v/>
      </c>
      <c r="AB1282" s="20" t="str">
        <f t="shared" si="714"/>
        <v/>
      </c>
      <c r="AC1282" s="20" t="str">
        <f t="shared" si="715"/>
        <v/>
      </c>
      <c r="AD1282" s="20" t="str">
        <f t="shared" si="716"/>
        <v/>
      </c>
      <c r="AE1282" s="20" t="str">
        <f>IF(E1282="","",SUM( INDEX( $H$9, 1) : H1282))</f>
        <v/>
      </c>
      <c r="AF1282" s="20" t="str">
        <f t="shared" si="717"/>
        <v/>
      </c>
      <c r="AG1282" s="20" t="str">
        <f>IF(E1282="","",SUM($AF$9:AF1282))</f>
        <v/>
      </c>
      <c r="AH1282" s="43" t="str">
        <f t="shared" si="718"/>
        <v/>
      </c>
      <c r="AI1282" s="20" t="str">
        <f t="shared" si="719"/>
        <v/>
      </c>
      <c r="AJ1282" s="20" t="str">
        <f t="shared" si="720"/>
        <v/>
      </c>
      <c r="AK1282" s="20" t="str">
        <f t="shared" si="721"/>
        <v/>
      </c>
      <c r="AL1282" s="20" t="str">
        <f>IF(E1282="","",SUM( INDEX($I$9, 1) : I1282))</f>
        <v/>
      </c>
      <c r="AM1282" s="20" t="str">
        <f t="shared" si="722"/>
        <v/>
      </c>
      <c r="AN1282" s="20" t="str">
        <f>IF(E1282="","",SUM( INDEX($AM$9, 1) : AM1282))</f>
        <v/>
      </c>
      <c r="AO1282" s="43" t="str">
        <f t="shared" si="723"/>
        <v/>
      </c>
      <c r="AP1282" s="43" t="str">
        <f t="shared" si="724"/>
        <v/>
      </c>
      <c r="AQ1282" s="35" t="str">
        <f t="shared" si="725"/>
        <v/>
      </c>
      <c r="AR1282" s="35" t="str">
        <f t="shared" si="726"/>
        <v/>
      </c>
      <c r="AS1282" s="35" t="str">
        <f t="shared" si="727"/>
        <v/>
      </c>
      <c r="AT1282" s="35" t="str">
        <f t="shared" si="728"/>
        <v/>
      </c>
      <c r="AU1282" s="35" t="str">
        <f t="shared" si="729"/>
        <v/>
      </c>
      <c r="AV1282" s="35" t="str">
        <f t="shared" si="730"/>
        <v/>
      </c>
      <c r="AW1282" s="58" t="str">
        <f t="shared" si="731"/>
        <v/>
      </c>
      <c r="AX1282" s="62" t="str">
        <f t="shared" si="732"/>
        <v/>
      </c>
      <c r="AY1282" s="62" t="str">
        <f t="shared" si="733"/>
        <v/>
      </c>
      <c r="AZ1282" s="62" t="str">
        <f t="shared" si="734"/>
        <v/>
      </c>
      <c r="BA1282" s="62" t="str">
        <f t="shared" si="735"/>
        <v/>
      </c>
      <c r="BB1282" s="62" t="str">
        <f t="shared" si="736"/>
        <v/>
      </c>
      <c r="BC1282" s="62" t="str">
        <f t="shared" si="737"/>
        <v/>
      </c>
      <c r="BD1282" s="69" t="str">
        <f t="shared" si="738"/>
        <v/>
      </c>
      <c r="BE1282" s="69" t="str">
        <f t="shared" si="739"/>
        <v/>
      </c>
      <c r="BF1282" s="69" t="str">
        <f>IF(Z1282=Z1283,"",SUM(AW$9:AW1282)-SUM(BF$9:BF1281))</f>
        <v/>
      </c>
      <c r="BG1282" s="12">
        <f t="shared" si="741"/>
        <v>1274</v>
      </c>
    </row>
    <row r="1283" spans="1:59" ht="20.100000000000001" customHeight="1">
      <c r="A1283" s="13">
        <f t="shared" si="740"/>
        <v>1275</v>
      </c>
      <c r="B1283" s="153"/>
      <c r="C1283" s="33"/>
      <c r="D1283" s="33"/>
      <c r="E1283" s="154"/>
      <c r="F1283" s="155"/>
      <c r="G1283" s="156"/>
      <c r="H1283" s="19" t="str">
        <f t="shared" si="705"/>
        <v/>
      </c>
      <c r="I1283" s="157"/>
      <c r="J1283" s="19" t="str">
        <f t="shared" si="706"/>
        <v/>
      </c>
      <c r="K1283" s="33"/>
      <c r="L1283" s="34"/>
      <c r="M1283" s="34"/>
      <c r="N1283" s="19" t="str">
        <f t="shared" si="707"/>
        <v/>
      </c>
      <c r="O1283" s="157"/>
      <c r="P1283" s="19" t="str">
        <f t="shared" si="708"/>
        <v/>
      </c>
      <c r="Q1283" s="19" t="str">
        <f t="shared" si="709"/>
        <v/>
      </c>
      <c r="R1283" s="22"/>
      <c r="S1283" s="33"/>
      <c r="T1283" s="35" t="str">
        <f>IF(E1283="","",Instructions!$B$5)</f>
        <v/>
      </c>
      <c r="U1283" s="75" t="str">
        <f>IF(E1283="","",Instructions!$C$5)</f>
        <v/>
      </c>
      <c r="V1283" s="87" t="str">
        <f t="shared" si="710"/>
        <v/>
      </c>
      <c r="W1283" s="72" t="str">
        <f>IF(E1283="","",VLOOKUP(D1283,Supervisors!$B$9:$F$32,5,FALSE))</f>
        <v/>
      </c>
      <c r="X1283" s="72" t="str">
        <f>IF(E1283="","",VLOOKUP(D1283,Supervisors!$B$9:$G$32,6,FALSE))</f>
        <v/>
      </c>
      <c r="Y1283" s="20" t="str">
        <f t="shared" si="711"/>
        <v/>
      </c>
      <c r="Z1283" s="20" t="str">
        <f t="shared" si="712"/>
        <v/>
      </c>
      <c r="AA1283" s="20" t="str">
        <f t="shared" si="713"/>
        <v/>
      </c>
      <c r="AB1283" s="20" t="str">
        <f t="shared" si="714"/>
        <v/>
      </c>
      <c r="AC1283" s="20" t="str">
        <f t="shared" si="715"/>
        <v/>
      </c>
      <c r="AD1283" s="20" t="str">
        <f t="shared" si="716"/>
        <v/>
      </c>
      <c r="AE1283" s="20" t="str">
        <f>IF(E1283="","",SUM( INDEX( $H$9, 1) : H1283))</f>
        <v/>
      </c>
      <c r="AF1283" s="20" t="str">
        <f t="shared" si="717"/>
        <v/>
      </c>
      <c r="AG1283" s="20" t="str">
        <f>IF(E1283="","",SUM($AF$9:AF1283))</f>
        <v/>
      </c>
      <c r="AH1283" s="43" t="str">
        <f t="shared" si="718"/>
        <v/>
      </c>
      <c r="AI1283" s="20" t="str">
        <f t="shared" si="719"/>
        <v/>
      </c>
      <c r="AJ1283" s="20" t="str">
        <f t="shared" si="720"/>
        <v/>
      </c>
      <c r="AK1283" s="20" t="str">
        <f t="shared" si="721"/>
        <v/>
      </c>
      <c r="AL1283" s="20" t="str">
        <f>IF(E1283="","",SUM( INDEX($I$9, 1) : I1283))</f>
        <v/>
      </c>
      <c r="AM1283" s="20" t="str">
        <f t="shared" si="722"/>
        <v/>
      </c>
      <c r="AN1283" s="20" t="str">
        <f>IF(E1283="","",SUM( INDEX($AM$9, 1) : AM1283))</f>
        <v/>
      </c>
      <c r="AO1283" s="43" t="str">
        <f t="shared" si="723"/>
        <v/>
      </c>
      <c r="AP1283" s="43" t="str">
        <f t="shared" si="724"/>
        <v/>
      </c>
      <c r="AQ1283" s="35" t="str">
        <f t="shared" si="725"/>
        <v/>
      </c>
      <c r="AR1283" s="35" t="str">
        <f t="shared" si="726"/>
        <v/>
      </c>
      <c r="AS1283" s="35" t="str">
        <f t="shared" si="727"/>
        <v/>
      </c>
      <c r="AT1283" s="35" t="str">
        <f t="shared" si="728"/>
        <v/>
      </c>
      <c r="AU1283" s="35" t="str">
        <f t="shared" si="729"/>
        <v/>
      </c>
      <c r="AV1283" s="35" t="str">
        <f t="shared" si="730"/>
        <v/>
      </c>
      <c r="AW1283" s="58" t="str">
        <f t="shared" si="731"/>
        <v/>
      </c>
      <c r="AX1283" s="62" t="str">
        <f t="shared" si="732"/>
        <v/>
      </c>
      <c r="AY1283" s="62" t="str">
        <f t="shared" si="733"/>
        <v/>
      </c>
      <c r="AZ1283" s="62" t="str">
        <f t="shared" si="734"/>
        <v/>
      </c>
      <c r="BA1283" s="62" t="str">
        <f t="shared" si="735"/>
        <v/>
      </c>
      <c r="BB1283" s="62" t="str">
        <f t="shared" si="736"/>
        <v/>
      </c>
      <c r="BC1283" s="62" t="str">
        <f t="shared" si="737"/>
        <v/>
      </c>
      <c r="BD1283" s="69" t="str">
        <f t="shared" si="738"/>
        <v/>
      </c>
      <c r="BE1283" s="69" t="str">
        <f t="shared" si="739"/>
        <v/>
      </c>
      <c r="BF1283" s="69" t="str">
        <f>IF(Z1283=Z1284,"",SUM(AW$9:AW1283)-SUM(BF$9:BF1282))</f>
        <v/>
      </c>
      <c r="BG1283" s="12">
        <f t="shared" si="741"/>
        <v>1275</v>
      </c>
    </row>
    <row r="1284" spans="1:59" ht="20.100000000000001" customHeight="1">
      <c r="A1284" s="13">
        <f t="shared" si="740"/>
        <v>1276</v>
      </c>
      <c r="B1284" s="153"/>
      <c r="C1284" s="33"/>
      <c r="D1284" s="33"/>
      <c r="E1284" s="154"/>
      <c r="F1284" s="155"/>
      <c r="G1284" s="156"/>
      <c r="H1284" s="19" t="str">
        <f t="shared" si="705"/>
        <v/>
      </c>
      <c r="I1284" s="157"/>
      <c r="J1284" s="19" t="str">
        <f t="shared" si="706"/>
        <v/>
      </c>
      <c r="K1284" s="33"/>
      <c r="L1284" s="34"/>
      <c r="M1284" s="34"/>
      <c r="N1284" s="19" t="str">
        <f t="shared" si="707"/>
        <v/>
      </c>
      <c r="O1284" s="157"/>
      <c r="P1284" s="19" t="str">
        <f t="shared" si="708"/>
        <v/>
      </c>
      <c r="Q1284" s="19" t="str">
        <f t="shared" si="709"/>
        <v/>
      </c>
      <c r="R1284" s="22"/>
      <c r="S1284" s="33"/>
      <c r="T1284" s="35" t="str">
        <f>IF(E1284="","",Instructions!$B$5)</f>
        <v/>
      </c>
      <c r="U1284" s="75" t="str">
        <f>IF(E1284="","",Instructions!$C$5)</f>
        <v/>
      </c>
      <c r="V1284" s="87" t="str">
        <f t="shared" si="710"/>
        <v/>
      </c>
      <c r="W1284" s="72" t="str">
        <f>IF(E1284="","",VLOOKUP(D1284,Supervisors!$B$9:$F$32,5,FALSE))</f>
        <v/>
      </c>
      <c r="X1284" s="72" t="str">
        <f>IF(E1284="","",VLOOKUP(D1284,Supervisors!$B$9:$G$32,6,FALSE))</f>
        <v/>
      </c>
      <c r="Y1284" s="20" t="str">
        <f t="shared" si="711"/>
        <v/>
      </c>
      <c r="Z1284" s="20" t="str">
        <f t="shared" si="712"/>
        <v/>
      </c>
      <c r="AA1284" s="20" t="str">
        <f t="shared" si="713"/>
        <v/>
      </c>
      <c r="AB1284" s="20" t="str">
        <f t="shared" si="714"/>
        <v/>
      </c>
      <c r="AC1284" s="20" t="str">
        <f t="shared" si="715"/>
        <v/>
      </c>
      <c r="AD1284" s="20" t="str">
        <f t="shared" si="716"/>
        <v/>
      </c>
      <c r="AE1284" s="20" t="str">
        <f>IF(E1284="","",SUM( INDEX( $H$9, 1) : H1284))</f>
        <v/>
      </c>
      <c r="AF1284" s="20" t="str">
        <f t="shared" si="717"/>
        <v/>
      </c>
      <c r="AG1284" s="20" t="str">
        <f>IF(E1284="","",SUM($AF$9:AF1284))</f>
        <v/>
      </c>
      <c r="AH1284" s="43" t="str">
        <f t="shared" si="718"/>
        <v/>
      </c>
      <c r="AI1284" s="20" t="str">
        <f t="shared" si="719"/>
        <v/>
      </c>
      <c r="AJ1284" s="20" t="str">
        <f t="shared" si="720"/>
        <v/>
      </c>
      <c r="AK1284" s="20" t="str">
        <f t="shared" si="721"/>
        <v/>
      </c>
      <c r="AL1284" s="20" t="str">
        <f>IF(E1284="","",SUM( INDEX($I$9, 1) : I1284))</f>
        <v/>
      </c>
      <c r="AM1284" s="20" t="str">
        <f t="shared" si="722"/>
        <v/>
      </c>
      <c r="AN1284" s="20" t="str">
        <f>IF(E1284="","",SUM( INDEX($AM$9, 1) : AM1284))</f>
        <v/>
      </c>
      <c r="AO1284" s="43" t="str">
        <f t="shared" si="723"/>
        <v/>
      </c>
      <c r="AP1284" s="43" t="str">
        <f t="shared" si="724"/>
        <v/>
      </c>
      <c r="AQ1284" s="35" t="str">
        <f t="shared" si="725"/>
        <v/>
      </c>
      <c r="AR1284" s="35" t="str">
        <f t="shared" si="726"/>
        <v/>
      </c>
      <c r="AS1284" s="35" t="str">
        <f t="shared" si="727"/>
        <v/>
      </c>
      <c r="AT1284" s="35" t="str">
        <f t="shared" si="728"/>
        <v/>
      </c>
      <c r="AU1284" s="35" t="str">
        <f t="shared" si="729"/>
        <v/>
      </c>
      <c r="AV1284" s="35" t="str">
        <f t="shared" si="730"/>
        <v/>
      </c>
      <c r="AW1284" s="58" t="str">
        <f t="shared" si="731"/>
        <v/>
      </c>
      <c r="AX1284" s="62" t="str">
        <f t="shared" si="732"/>
        <v/>
      </c>
      <c r="AY1284" s="62" t="str">
        <f t="shared" si="733"/>
        <v/>
      </c>
      <c r="AZ1284" s="62" t="str">
        <f t="shared" si="734"/>
        <v/>
      </c>
      <c r="BA1284" s="62" t="str">
        <f t="shared" si="735"/>
        <v/>
      </c>
      <c r="BB1284" s="62" t="str">
        <f t="shared" si="736"/>
        <v/>
      </c>
      <c r="BC1284" s="62" t="str">
        <f t="shared" si="737"/>
        <v/>
      </c>
      <c r="BD1284" s="69" t="str">
        <f t="shared" si="738"/>
        <v/>
      </c>
      <c r="BE1284" s="69" t="str">
        <f t="shared" si="739"/>
        <v/>
      </c>
      <c r="BF1284" s="69" t="str">
        <f>IF(Z1284=Z1285,"",SUM(AW$9:AW1284)-SUM(BF$9:BF1283))</f>
        <v/>
      </c>
      <c r="BG1284" s="12">
        <f t="shared" si="741"/>
        <v>1276</v>
      </c>
    </row>
    <row r="1285" spans="1:59" ht="20.100000000000001" customHeight="1">
      <c r="A1285" s="13">
        <f t="shared" si="740"/>
        <v>1277</v>
      </c>
      <c r="B1285" s="153"/>
      <c r="C1285" s="33"/>
      <c r="D1285" s="33"/>
      <c r="E1285" s="154"/>
      <c r="F1285" s="155"/>
      <c r="G1285" s="156"/>
      <c r="H1285" s="19" t="str">
        <f t="shared" si="705"/>
        <v/>
      </c>
      <c r="I1285" s="157"/>
      <c r="J1285" s="19" t="str">
        <f t="shared" si="706"/>
        <v/>
      </c>
      <c r="K1285" s="33"/>
      <c r="L1285" s="34"/>
      <c r="M1285" s="34"/>
      <c r="N1285" s="19" t="str">
        <f t="shared" si="707"/>
        <v/>
      </c>
      <c r="O1285" s="157"/>
      <c r="P1285" s="19" t="str">
        <f t="shared" si="708"/>
        <v/>
      </c>
      <c r="Q1285" s="19" t="str">
        <f t="shared" si="709"/>
        <v/>
      </c>
      <c r="R1285" s="22"/>
      <c r="S1285" s="33"/>
      <c r="T1285" s="35" t="str">
        <f>IF(E1285="","",Instructions!$B$5)</f>
        <v/>
      </c>
      <c r="U1285" s="75" t="str">
        <f>IF(E1285="","",Instructions!$C$5)</f>
        <v/>
      </c>
      <c r="V1285" s="87" t="str">
        <f t="shared" si="710"/>
        <v/>
      </c>
      <c r="W1285" s="72" t="str">
        <f>IF(E1285="","",VLOOKUP(D1285,Supervisors!$B$9:$F$32,5,FALSE))</f>
        <v/>
      </c>
      <c r="X1285" s="72" t="str">
        <f>IF(E1285="","",VLOOKUP(D1285,Supervisors!$B$9:$G$32,6,FALSE))</f>
        <v/>
      </c>
      <c r="Y1285" s="20" t="str">
        <f t="shared" si="711"/>
        <v/>
      </c>
      <c r="Z1285" s="20" t="str">
        <f t="shared" si="712"/>
        <v/>
      </c>
      <c r="AA1285" s="20" t="str">
        <f t="shared" si="713"/>
        <v/>
      </c>
      <c r="AB1285" s="20" t="str">
        <f t="shared" si="714"/>
        <v/>
      </c>
      <c r="AC1285" s="20" t="str">
        <f t="shared" si="715"/>
        <v/>
      </c>
      <c r="AD1285" s="20" t="str">
        <f t="shared" si="716"/>
        <v/>
      </c>
      <c r="AE1285" s="20" t="str">
        <f>IF(E1285="","",SUM( INDEX( $H$9, 1) : H1285))</f>
        <v/>
      </c>
      <c r="AF1285" s="20" t="str">
        <f t="shared" si="717"/>
        <v/>
      </c>
      <c r="AG1285" s="20" t="str">
        <f>IF(E1285="","",SUM($AF$9:AF1285))</f>
        <v/>
      </c>
      <c r="AH1285" s="43" t="str">
        <f t="shared" si="718"/>
        <v/>
      </c>
      <c r="AI1285" s="20" t="str">
        <f t="shared" si="719"/>
        <v/>
      </c>
      <c r="AJ1285" s="20" t="str">
        <f t="shared" si="720"/>
        <v/>
      </c>
      <c r="AK1285" s="20" t="str">
        <f t="shared" si="721"/>
        <v/>
      </c>
      <c r="AL1285" s="20" t="str">
        <f>IF(E1285="","",SUM( INDEX($I$9, 1) : I1285))</f>
        <v/>
      </c>
      <c r="AM1285" s="20" t="str">
        <f t="shared" si="722"/>
        <v/>
      </c>
      <c r="AN1285" s="20" t="str">
        <f>IF(E1285="","",SUM( INDEX($AM$9, 1) : AM1285))</f>
        <v/>
      </c>
      <c r="AO1285" s="43" t="str">
        <f t="shared" si="723"/>
        <v/>
      </c>
      <c r="AP1285" s="43" t="str">
        <f t="shared" si="724"/>
        <v/>
      </c>
      <c r="AQ1285" s="35" t="str">
        <f t="shared" si="725"/>
        <v/>
      </c>
      <c r="AR1285" s="35" t="str">
        <f t="shared" si="726"/>
        <v/>
      </c>
      <c r="AS1285" s="35" t="str">
        <f t="shared" si="727"/>
        <v/>
      </c>
      <c r="AT1285" s="35" t="str">
        <f t="shared" si="728"/>
        <v/>
      </c>
      <c r="AU1285" s="35" t="str">
        <f t="shared" si="729"/>
        <v/>
      </c>
      <c r="AV1285" s="35" t="str">
        <f t="shared" si="730"/>
        <v/>
      </c>
      <c r="AW1285" s="58" t="str">
        <f t="shared" si="731"/>
        <v/>
      </c>
      <c r="AX1285" s="62" t="str">
        <f t="shared" si="732"/>
        <v/>
      </c>
      <c r="AY1285" s="62" t="str">
        <f t="shared" si="733"/>
        <v/>
      </c>
      <c r="AZ1285" s="62" t="str">
        <f t="shared" si="734"/>
        <v/>
      </c>
      <c r="BA1285" s="62" t="str">
        <f t="shared" si="735"/>
        <v/>
      </c>
      <c r="BB1285" s="62" t="str">
        <f t="shared" si="736"/>
        <v/>
      </c>
      <c r="BC1285" s="62" t="str">
        <f t="shared" si="737"/>
        <v/>
      </c>
      <c r="BD1285" s="69" t="str">
        <f t="shared" si="738"/>
        <v/>
      </c>
      <c r="BE1285" s="69" t="str">
        <f t="shared" si="739"/>
        <v/>
      </c>
      <c r="BF1285" s="69" t="str">
        <f>IF(Z1285=Z1286,"",SUM(AW$9:AW1285)-SUM(BF$9:BF1284))</f>
        <v/>
      </c>
      <c r="BG1285" s="12">
        <f t="shared" si="741"/>
        <v>1277</v>
      </c>
    </row>
    <row r="1286" spans="1:59" ht="20.100000000000001" customHeight="1">
      <c r="A1286" s="13">
        <f t="shared" si="740"/>
        <v>1278</v>
      </c>
      <c r="B1286" s="153"/>
      <c r="C1286" s="33"/>
      <c r="D1286" s="33"/>
      <c r="E1286" s="154"/>
      <c r="F1286" s="155"/>
      <c r="G1286" s="156"/>
      <c r="H1286" s="19" t="str">
        <f t="shared" si="705"/>
        <v/>
      </c>
      <c r="I1286" s="157"/>
      <c r="J1286" s="19" t="str">
        <f t="shared" si="706"/>
        <v/>
      </c>
      <c r="K1286" s="33"/>
      <c r="L1286" s="34"/>
      <c r="M1286" s="34"/>
      <c r="N1286" s="19" t="str">
        <f t="shared" si="707"/>
        <v/>
      </c>
      <c r="O1286" s="157"/>
      <c r="P1286" s="19" t="str">
        <f t="shared" si="708"/>
        <v/>
      </c>
      <c r="Q1286" s="19" t="str">
        <f t="shared" si="709"/>
        <v/>
      </c>
      <c r="R1286" s="22"/>
      <c r="S1286" s="33"/>
      <c r="T1286" s="35" t="str">
        <f>IF(E1286="","",Instructions!$B$5)</f>
        <v/>
      </c>
      <c r="U1286" s="75" t="str">
        <f>IF(E1286="","",Instructions!$C$5)</f>
        <v/>
      </c>
      <c r="V1286" s="87" t="str">
        <f t="shared" si="710"/>
        <v/>
      </c>
      <c r="W1286" s="72" t="str">
        <f>IF(E1286="","",VLOOKUP(D1286,Supervisors!$B$9:$F$32,5,FALSE))</f>
        <v/>
      </c>
      <c r="X1286" s="72" t="str">
        <f>IF(E1286="","",VLOOKUP(D1286,Supervisors!$B$9:$G$32,6,FALSE))</f>
        <v/>
      </c>
      <c r="Y1286" s="20" t="str">
        <f t="shared" si="711"/>
        <v/>
      </c>
      <c r="Z1286" s="20" t="str">
        <f t="shared" si="712"/>
        <v/>
      </c>
      <c r="AA1286" s="20" t="str">
        <f t="shared" si="713"/>
        <v/>
      </c>
      <c r="AB1286" s="20" t="str">
        <f t="shared" si="714"/>
        <v/>
      </c>
      <c r="AC1286" s="20" t="str">
        <f t="shared" si="715"/>
        <v/>
      </c>
      <c r="AD1286" s="20" t="str">
        <f t="shared" si="716"/>
        <v/>
      </c>
      <c r="AE1286" s="20" t="str">
        <f>IF(E1286="","",SUM( INDEX( $H$9, 1) : H1286))</f>
        <v/>
      </c>
      <c r="AF1286" s="20" t="str">
        <f t="shared" si="717"/>
        <v/>
      </c>
      <c r="AG1286" s="20" t="str">
        <f>IF(E1286="","",SUM($AF$9:AF1286))</f>
        <v/>
      </c>
      <c r="AH1286" s="43" t="str">
        <f t="shared" si="718"/>
        <v/>
      </c>
      <c r="AI1286" s="20" t="str">
        <f t="shared" si="719"/>
        <v/>
      </c>
      <c r="AJ1286" s="20" t="str">
        <f t="shared" si="720"/>
        <v/>
      </c>
      <c r="AK1286" s="20" t="str">
        <f t="shared" si="721"/>
        <v/>
      </c>
      <c r="AL1286" s="20" t="str">
        <f>IF(E1286="","",SUM( INDEX($I$9, 1) : I1286))</f>
        <v/>
      </c>
      <c r="AM1286" s="20" t="str">
        <f t="shared" si="722"/>
        <v/>
      </c>
      <c r="AN1286" s="20" t="str">
        <f>IF(E1286="","",SUM( INDEX($AM$9, 1) : AM1286))</f>
        <v/>
      </c>
      <c r="AO1286" s="43" t="str">
        <f t="shared" si="723"/>
        <v/>
      </c>
      <c r="AP1286" s="43" t="str">
        <f t="shared" si="724"/>
        <v/>
      </c>
      <c r="AQ1286" s="35" t="str">
        <f t="shared" si="725"/>
        <v/>
      </c>
      <c r="AR1286" s="35" t="str">
        <f t="shared" si="726"/>
        <v/>
      </c>
      <c r="AS1286" s="35" t="str">
        <f t="shared" si="727"/>
        <v/>
      </c>
      <c r="AT1286" s="35" t="str">
        <f t="shared" si="728"/>
        <v/>
      </c>
      <c r="AU1286" s="35" t="str">
        <f t="shared" si="729"/>
        <v/>
      </c>
      <c r="AV1286" s="35" t="str">
        <f t="shared" si="730"/>
        <v/>
      </c>
      <c r="AW1286" s="58" t="str">
        <f t="shared" si="731"/>
        <v/>
      </c>
      <c r="AX1286" s="62" t="str">
        <f t="shared" si="732"/>
        <v/>
      </c>
      <c r="AY1286" s="62" t="str">
        <f t="shared" si="733"/>
        <v/>
      </c>
      <c r="AZ1286" s="62" t="str">
        <f t="shared" si="734"/>
        <v/>
      </c>
      <c r="BA1286" s="62" t="str">
        <f t="shared" si="735"/>
        <v/>
      </c>
      <c r="BB1286" s="62" t="str">
        <f t="shared" si="736"/>
        <v/>
      </c>
      <c r="BC1286" s="62" t="str">
        <f t="shared" si="737"/>
        <v/>
      </c>
      <c r="BD1286" s="69" t="str">
        <f t="shared" si="738"/>
        <v/>
      </c>
      <c r="BE1286" s="69" t="str">
        <f t="shared" si="739"/>
        <v/>
      </c>
      <c r="BF1286" s="69" t="str">
        <f>IF(Z1286=Z1287,"",SUM(AW$9:AW1286)-SUM(BF$9:BF1285))</f>
        <v/>
      </c>
      <c r="BG1286" s="12">
        <f t="shared" si="741"/>
        <v>1278</v>
      </c>
    </row>
    <row r="1287" spans="1:59" ht="20.100000000000001" customHeight="1">
      <c r="A1287" s="13">
        <f t="shared" si="740"/>
        <v>1279</v>
      </c>
      <c r="B1287" s="153"/>
      <c r="C1287" s="33"/>
      <c r="D1287" s="33"/>
      <c r="E1287" s="154"/>
      <c r="F1287" s="155"/>
      <c r="G1287" s="156"/>
      <c r="H1287" s="19" t="str">
        <f t="shared" si="705"/>
        <v/>
      </c>
      <c r="I1287" s="157"/>
      <c r="J1287" s="19" t="str">
        <f t="shared" si="706"/>
        <v/>
      </c>
      <c r="K1287" s="33"/>
      <c r="L1287" s="34"/>
      <c r="M1287" s="34"/>
      <c r="N1287" s="19" t="str">
        <f t="shared" si="707"/>
        <v/>
      </c>
      <c r="O1287" s="157"/>
      <c r="P1287" s="19" t="str">
        <f t="shared" si="708"/>
        <v/>
      </c>
      <c r="Q1287" s="19" t="str">
        <f t="shared" si="709"/>
        <v/>
      </c>
      <c r="R1287" s="22"/>
      <c r="S1287" s="33"/>
      <c r="T1287" s="35" t="str">
        <f>IF(E1287="","",Instructions!$B$5)</f>
        <v/>
      </c>
      <c r="U1287" s="75" t="str">
        <f>IF(E1287="","",Instructions!$C$5)</f>
        <v/>
      </c>
      <c r="V1287" s="87" t="str">
        <f t="shared" si="710"/>
        <v/>
      </c>
      <c r="W1287" s="72" t="str">
        <f>IF(E1287="","",VLOOKUP(D1287,Supervisors!$B$9:$F$32,5,FALSE))</f>
        <v/>
      </c>
      <c r="X1287" s="72" t="str">
        <f>IF(E1287="","",VLOOKUP(D1287,Supervisors!$B$9:$G$32,6,FALSE))</f>
        <v/>
      </c>
      <c r="Y1287" s="20" t="str">
        <f t="shared" si="711"/>
        <v/>
      </c>
      <c r="Z1287" s="20" t="str">
        <f t="shared" si="712"/>
        <v/>
      </c>
      <c r="AA1287" s="20" t="str">
        <f t="shared" si="713"/>
        <v/>
      </c>
      <c r="AB1287" s="20" t="str">
        <f t="shared" si="714"/>
        <v/>
      </c>
      <c r="AC1287" s="20" t="str">
        <f t="shared" si="715"/>
        <v/>
      </c>
      <c r="AD1287" s="20" t="str">
        <f t="shared" si="716"/>
        <v/>
      </c>
      <c r="AE1287" s="20" t="str">
        <f>IF(E1287="","",SUM( INDEX( $H$9, 1) : H1287))</f>
        <v/>
      </c>
      <c r="AF1287" s="20" t="str">
        <f t="shared" si="717"/>
        <v/>
      </c>
      <c r="AG1287" s="20" t="str">
        <f>IF(E1287="","",SUM($AF$9:AF1287))</f>
        <v/>
      </c>
      <c r="AH1287" s="43" t="str">
        <f t="shared" si="718"/>
        <v/>
      </c>
      <c r="AI1287" s="20" t="str">
        <f t="shared" si="719"/>
        <v/>
      </c>
      <c r="AJ1287" s="20" t="str">
        <f t="shared" si="720"/>
        <v/>
      </c>
      <c r="AK1287" s="20" t="str">
        <f t="shared" si="721"/>
        <v/>
      </c>
      <c r="AL1287" s="20" t="str">
        <f>IF(E1287="","",SUM( INDEX($I$9, 1) : I1287))</f>
        <v/>
      </c>
      <c r="AM1287" s="20" t="str">
        <f t="shared" si="722"/>
        <v/>
      </c>
      <c r="AN1287" s="20" t="str">
        <f>IF(E1287="","",SUM( INDEX($AM$9, 1) : AM1287))</f>
        <v/>
      </c>
      <c r="AO1287" s="43" t="str">
        <f t="shared" si="723"/>
        <v/>
      </c>
      <c r="AP1287" s="43" t="str">
        <f t="shared" si="724"/>
        <v/>
      </c>
      <c r="AQ1287" s="35" t="str">
        <f t="shared" si="725"/>
        <v/>
      </c>
      <c r="AR1287" s="35" t="str">
        <f t="shared" si="726"/>
        <v/>
      </c>
      <c r="AS1287" s="35" t="str">
        <f t="shared" si="727"/>
        <v/>
      </c>
      <c r="AT1287" s="35" t="str">
        <f t="shared" si="728"/>
        <v/>
      </c>
      <c r="AU1287" s="35" t="str">
        <f t="shared" si="729"/>
        <v/>
      </c>
      <c r="AV1287" s="35" t="str">
        <f t="shared" si="730"/>
        <v/>
      </c>
      <c r="AW1287" s="58" t="str">
        <f t="shared" si="731"/>
        <v/>
      </c>
      <c r="AX1287" s="62" t="str">
        <f t="shared" si="732"/>
        <v/>
      </c>
      <c r="AY1287" s="62" t="str">
        <f t="shared" si="733"/>
        <v/>
      </c>
      <c r="AZ1287" s="62" t="str">
        <f t="shared" si="734"/>
        <v/>
      </c>
      <c r="BA1287" s="62" t="str">
        <f t="shared" si="735"/>
        <v/>
      </c>
      <c r="BB1287" s="62" t="str">
        <f t="shared" si="736"/>
        <v/>
      </c>
      <c r="BC1287" s="62" t="str">
        <f t="shared" si="737"/>
        <v/>
      </c>
      <c r="BD1287" s="69" t="str">
        <f t="shared" si="738"/>
        <v/>
      </c>
      <c r="BE1287" s="69" t="str">
        <f t="shared" si="739"/>
        <v/>
      </c>
      <c r="BF1287" s="69" t="str">
        <f>IF(Z1287=Z1288,"",SUM(AW$9:AW1287)-SUM(BF$9:BF1286))</f>
        <v/>
      </c>
      <c r="BG1287" s="12">
        <f t="shared" si="741"/>
        <v>1279</v>
      </c>
    </row>
    <row r="1288" spans="1:59" ht="20.100000000000001" customHeight="1">
      <c r="A1288" s="13">
        <f t="shared" si="740"/>
        <v>1280</v>
      </c>
      <c r="B1288" s="153"/>
      <c r="C1288" s="33"/>
      <c r="D1288" s="33"/>
      <c r="E1288" s="154"/>
      <c r="F1288" s="155"/>
      <c r="G1288" s="156"/>
      <c r="H1288" s="19" t="str">
        <f t="shared" si="705"/>
        <v/>
      </c>
      <c r="I1288" s="157"/>
      <c r="J1288" s="19" t="str">
        <f t="shared" si="706"/>
        <v/>
      </c>
      <c r="K1288" s="33"/>
      <c r="L1288" s="34"/>
      <c r="M1288" s="34"/>
      <c r="N1288" s="19" t="str">
        <f t="shared" si="707"/>
        <v/>
      </c>
      <c r="O1288" s="157"/>
      <c r="P1288" s="19" t="str">
        <f t="shared" si="708"/>
        <v/>
      </c>
      <c r="Q1288" s="19" t="str">
        <f t="shared" si="709"/>
        <v/>
      </c>
      <c r="R1288" s="22"/>
      <c r="S1288" s="33"/>
      <c r="T1288" s="35" t="str">
        <f>IF(E1288="","",Instructions!$B$5)</f>
        <v/>
      </c>
      <c r="U1288" s="75" t="str">
        <f>IF(E1288="","",Instructions!$C$5)</f>
        <v/>
      </c>
      <c r="V1288" s="87" t="str">
        <f t="shared" si="710"/>
        <v/>
      </c>
      <c r="W1288" s="72" t="str">
        <f>IF(E1288="","",VLOOKUP(D1288,Supervisors!$B$9:$F$32,5,FALSE))</f>
        <v/>
      </c>
      <c r="X1288" s="72" t="str">
        <f>IF(E1288="","",VLOOKUP(D1288,Supervisors!$B$9:$G$32,6,FALSE))</f>
        <v/>
      </c>
      <c r="Y1288" s="20" t="str">
        <f t="shared" si="711"/>
        <v/>
      </c>
      <c r="Z1288" s="20" t="str">
        <f t="shared" si="712"/>
        <v/>
      </c>
      <c r="AA1288" s="20" t="str">
        <f t="shared" si="713"/>
        <v/>
      </c>
      <c r="AB1288" s="20" t="str">
        <f t="shared" si="714"/>
        <v/>
      </c>
      <c r="AC1288" s="20" t="str">
        <f t="shared" si="715"/>
        <v/>
      </c>
      <c r="AD1288" s="20" t="str">
        <f t="shared" si="716"/>
        <v/>
      </c>
      <c r="AE1288" s="20" t="str">
        <f>IF(E1288="","",SUM( INDEX( $H$9, 1) : H1288))</f>
        <v/>
      </c>
      <c r="AF1288" s="20" t="str">
        <f t="shared" si="717"/>
        <v/>
      </c>
      <c r="AG1288" s="20" t="str">
        <f>IF(E1288="","",SUM($AF$9:AF1288))</f>
        <v/>
      </c>
      <c r="AH1288" s="43" t="str">
        <f t="shared" si="718"/>
        <v/>
      </c>
      <c r="AI1288" s="20" t="str">
        <f t="shared" si="719"/>
        <v/>
      </c>
      <c r="AJ1288" s="20" t="str">
        <f t="shared" si="720"/>
        <v/>
      </c>
      <c r="AK1288" s="20" t="str">
        <f t="shared" si="721"/>
        <v/>
      </c>
      <c r="AL1288" s="20" t="str">
        <f>IF(E1288="","",SUM( INDEX($I$9, 1) : I1288))</f>
        <v/>
      </c>
      <c r="AM1288" s="20" t="str">
        <f t="shared" si="722"/>
        <v/>
      </c>
      <c r="AN1288" s="20" t="str">
        <f>IF(E1288="","",SUM( INDEX($AM$9, 1) : AM1288))</f>
        <v/>
      </c>
      <c r="AO1288" s="43" t="str">
        <f t="shared" si="723"/>
        <v/>
      </c>
      <c r="AP1288" s="43" t="str">
        <f t="shared" si="724"/>
        <v/>
      </c>
      <c r="AQ1288" s="35" t="str">
        <f t="shared" si="725"/>
        <v/>
      </c>
      <c r="AR1288" s="35" t="str">
        <f t="shared" si="726"/>
        <v/>
      </c>
      <c r="AS1288" s="35" t="str">
        <f t="shared" si="727"/>
        <v/>
      </c>
      <c r="AT1288" s="35" t="str">
        <f t="shared" si="728"/>
        <v/>
      </c>
      <c r="AU1288" s="35" t="str">
        <f t="shared" si="729"/>
        <v/>
      </c>
      <c r="AV1288" s="35" t="str">
        <f t="shared" si="730"/>
        <v/>
      </c>
      <c r="AW1288" s="58" t="str">
        <f t="shared" si="731"/>
        <v/>
      </c>
      <c r="AX1288" s="62" t="str">
        <f t="shared" si="732"/>
        <v/>
      </c>
      <c r="AY1288" s="62" t="str">
        <f t="shared" si="733"/>
        <v/>
      </c>
      <c r="AZ1288" s="62" t="str">
        <f t="shared" si="734"/>
        <v/>
      </c>
      <c r="BA1288" s="62" t="str">
        <f t="shared" si="735"/>
        <v/>
      </c>
      <c r="BB1288" s="62" t="str">
        <f t="shared" si="736"/>
        <v/>
      </c>
      <c r="BC1288" s="62" t="str">
        <f t="shared" si="737"/>
        <v/>
      </c>
      <c r="BD1288" s="69" t="str">
        <f t="shared" si="738"/>
        <v/>
      </c>
      <c r="BE1288" s="69" t="str">
        <f t="shared" si="739"/>
        <v/>
      </c>
      <c r="BF1288" s="69" t="str">
        <f>IF(Z1288=Z1289,"",SUM(AW$9:AW1288)-SUM(BF$9:BF1287))</f>
        <v/>
      </c>
      <c r="BG1288" s="12">
        <f t="shared" si="741"/>
        <v>1280</v>
      </c>
    </row>
    <row r="1289" spans="1:59" ht="20.100000000000001" customHeight="1">
      <c r="A1289" s="13">
        <f t="shared" si="740"/>
        <v>1281</v>
      </c>
      <c r="B1289" s="153"/>
      <c r="C1289" s="33"/>
      <c r="D1289" s="33"/>
      <c r="E1289" s="154"/>
      <c r="F1289" s="155"/>
      <c r="G1289" s="156"/>
      <c r="H1289" s="19" t="str">
        <f t="shared" ref="H1289:H1352" si="742">IF(E1289="","",(ROUND((G1289-F1289),2) * 24))</f>
        <v/>
      </c>
      <c r="I1289" s="157"/>
      <c r="J1289" s="19" t="str">
        <f t="shared" ref="J1289:J1352" si="743">IF(H1289="","",H1289-I1289)</f>
        <v/>
      </c>
      <c r="K1289" s="33"/>
      <c r="L1289" s="34"/>
      <c r="M1289" s="34"/>
      <c r="N1289" s="19" t="str">
        <f t="shared" ref="N1289:N1352" si="744">IF(E1289="","",(ROUND((M1289-L1289),2) * 24))</f>
        <v/>
      </c>
      <c r="O1289" s="157"/>
      <c r="P1289" s="19" t="str">
        <f t="shared" ref="P1289:P1352" si="745">IF(N1289=0,"",IF(ISERROR(N1289-O1289),"",N1289-O1289))</f>
        <v/>
      </c>
      <c r="Q1289" s="19" t="str">
        <f t="shared" ref="Q1289:Q1352" si="746">IF(H1289="","",H1289-N1289)</f>
        <v/>
      </c>
      <c r="R1289" s="22"/>
      <c r="S1289" s="33"/>
      <c r="T1289" s="35" t="str">
        <f>IF(E1289="","",Instructions!$B$5)</f>
        <v/>
      </c>
      <c r="U1289" s="75" t="str">
        <f>IF(E1289="","",Instructions!$C$5)</f>
        <v/>
      </c>
      <c r="V1289" s="87" t="str">
        <f t="shared" ref="V1289:V1352" si="747">IF(E1289="","",IF(U1289="BCBA",1,IF(U1289="BCaBA",2,"")))</f>
        <v/>
      </c>
      <c r="W1289" s="72" t="str">
        <f>IF(E1289="","",VLOOKUP(D1289,Supervisors!$B$9:$F$32,5,FALSE))</f>
        <v/>
      </c>
      <c r="X1289" s="72" t="str">
        <f>IF(E1289="","",VLOOKUP(D1289,Supervisors!$B$9:$G$32,6,FALSE))</f>
        <v/>
      </c>
      <c r="Y1289" s="20" t="str">
        <f t="shared" ref="Y1289:Y1352" si="748">IF(E1289="","",TEXT(E1289,"yyyy"))</f>
        <v/>
      </c>
      <c r="Z1289" s="20" t="str">
        <f t="shared" ref="Z1289:Z1352" si="749">IF(E1289="","",TEXT(E1289,"mmmm"))</f>
        <v/>
      </c>
      <c r="AA1289" s="20" t="str">
        <f t="shared" ref="AA1289:AA1352" si="750">IF(E1289="","",TEXT(E1289,"dd"))</f>
        <v/>
      </c>
      <c r="AB1289" s="20" t="str">
        <f t="shared" ref="AB1289:AB1352" si="751">IF(E1289="","",TEXT(E1289, "yyyy-mm"))</f>
        <v/>
      </c>
      <c r="AC1289" s="20" t="str">
        <f t="shared" ref="AC1289:AC1352" si="752">IF(E1289="","",IF(B1289="Supervised Independent Fieldwork", "-1", IF(B1289="Practicum", "-2", IF(B1289="Intensive Practicum","-3",""))))</f>
        <v/>
      </c>
      <c r="AD1289" s="20" t="str">
        <f t="shared" ref="AD1289:AD1352" si="753">AB1289&amp;AC1289</f>
        <v/>
      </c>
      <c r="AE1289" s="20" t="str">
        <f>IF(E1289="","",SUM( INDEX( $H$9, 1) : H1289))</f>
        <v/>
      </c>
      <c r="AF1289" s="20" t="str">
        <f t="shared" ref="AF1289:AF1352" si="754">IF(E1289="","",IF(B1289="Supervised Independent Fieldwork",H1289, IF(B1289="Practicum",H1289*1.5,IF(B1289="Intensive Practicum",H1289*2,""))))</f>
        <v/>
      </c>
      <c r="AG1289" s="20" t="str">
        <f>IF(E1289="","",SUM($AF$9:AF1289))</f>
        <v/>
      </c>
      <c r="AH1289" s="43" t="str">
        <f t="shared" ref="AH1289:AH1352" si="755">IF(E1289="","",IF(U1289="BCBA",AG1289/1500,IF(U1289="BCaBA",AG1289/1000,"")))</f>
        <v/>
      </c>
      <c r="AI1289" s="20" t="str">
        <f t="shared" ref="AI1289:AI1352" si="756">IF(E1289="","",IF(B1289="Supervised Independent Fieldwork",H1289,""))</f>
        <v/>
      </c>
      <c r="AJ1289" s="20" t="str">
        <f t="shared" ref="AJ1289:AJ1352" si="757">IF(E1289="","",IF(B1289="Practicum",H1289,""))</f>
        <v/>
      </c>
      <c r="AK1289" s="20" t="str">
        <f t="shared" ref="AK1289:AK1352" si="758">IF(E1289="","",IF(B1289="Intensive Practicum",H1289,""))</f>
        <v/>
      </c>
      <c r="AL1289" s="20" t="str">
        <f>IF(E1289="","",SUM( INDEX($I$9, 1) : I1289))</f>
        <v/>
      </c>
      <c r="AM1289" s="20" t="str">
        <f t="shared" ref="AM1289:AM1352" si="759">IF(E1289="","",IF(B1289="Supervised Independent Fieldwork",I1289, IF(B1289="Practicum",I1289*1.5,IF(B1289="Intensive Practicum",I1289*2,""))))</f>
        <v/>
      </c>
      <c r="AN1289" s="20" t="str">
        <f>IF(E1289="","",SUM( INDEX($AM$9, 1) : AM1289))</f>
        <v/>
      </c>
      <c r="AO1289" s="43" t="str">
        <f t="shared" ref="AO1289:AO1352" si="760">IF(E1289="","",IF(U1289="BCaBA",MIN(100%,AN1289/1000), IF(U1289="BCBA",MIN(100%,AN1289/1500),0)))</f>
        <v/>
      </c>
      <c r="AP1289" s="43" t="str">
        <f t="shared" ref="AP1289:AP1352" si="761">IF(Z1289=Z1290,"",AO1289)</f>
        <v/>
      </c>
      <c r="AQ1289" s="35" t="str">
        <f t="shared" ref="AQ1289:AQ1352" si="762">IF(E1289="","",IF(OR(K1289="No Supervision Session",K1289=""),1,""))</f>
        <v/>
      </c>
      <c r="AR1289" s="35" t="str">
        <f t="shared" ref="AR1289:AR1352" si="763">IF(E1289="","",IF(K1289="Face-to-Face",1,""))</f>
        <v/>
      </c>
      <c r="AS1289" s="35" t="str">
        <f t="shared" ref="AS1289:AS1352" si="764">IF(E1289="","",IF(K1289="Video Conferencing",1,""))</f>
        <v/>
      </c>
      <c r="AT1289" s="35" t="str">
        <f t="shared" ref="AT1289:AT1352" si="765">IF(E1289="","",IF(K1289="Telephone",1,""))</f>
        <v/>
      </c>
      <c r="AU1289" s="35" t="str">
        <f t="shared" ref="AU1289:AU1352" si="766">IF(E1289="","",IF(N1289&gt;0,COUNT(N1289),""))</f>
        <v/>
      </c>
      <c r="AV1289" s="35" t="str">
        <f t="shared" ref="AV1289:AV1352" si="767">IF(E1289="","",IF(E1289="","",IF(R1289="Yes",1,"")))</f>
        <v/>
      </c>
      <c r="AW1289" s="58" t="str">
        <f t="shared" ref="AW1289:AW1352" si="768">IF(E1289="","",IF(E1289&lt;X1289,1,IF(E1289&lt;W1289,1,"")))</f>
        <v/>
      </c>
      <c r="AX1289" s="62" t="str">
        <f t="shared" ref="AX1289:AX1352" si="769">IF(E1289="","",IF(AW1289="",H1289,0))</f>
        <v/>
      </c>
      <c r="AY1289" s="62" t="str">
        <f t="shared" ref="AY1289:AY1352" si="770">IF(E1289="","",IF(AW1289="", I1289,0))</f>
        <v/>
      </c>
      <c r="AZ1289" s="62" t="str">
        <f t="shared" ref="AZ1289:AZ1352" si="771">IF(E1289="","",IF(AW1289&lt;&gt;"",0,IF(B1289="Supervised Independent Fieldwork",AX1289,IF(B1289="Practicum",AX1289*1.5,IF(B1289="Intensive Practicum",AX1289*2,0)))))</f>
        <v/>
      </c>
      <c r="BA1289" s="62" t="str">
        <f t="shared" ref="BA1289:BA1352" si="772">IF(E1289="","",IF(AW1289="", N1289,0))</f>
        <v/>
      </c>
      <c r="BB1289" s="62" t="str">
        <f t="shared" ref="BB1289:BB1352" si="773">IF(E1289="","",IF(AW1289="",P1289,0))</f>
        <v/>
      </c>
      <c r="BC1289" s="62" t="str">
        <f t="shared" ref="BC1289:BC1352" si="774">IF(E1289="","",IF(AW1289="",Q1289,0))</f>
        <v/>
      </c>
      <c r="BD1289" s="69" t="str">
        <f t="shared" ref="BD1289:BD1352" si="775">IF(AW1289="", AU1289,"")</f>
        <v/>
      </c>
      <c r="BE1289" s="69" t="str">
        <f t="shared" ref="BE1289:BE1352" si="776">IF(AW1289="", AV1289,"")</f>
        <v/>
      </c>
      <c r="BF1289" s="69" t="str">
        <f>IF(Z1289=Z1290,"",SUM(AW$9:AW1289)-SUM(BF$9:BF1288))</f>
        <v/>
      </c>
      <c r="BG1289" s="12">
        <f t="shared" si="741"/>
        <v>1281</v>
      </c>
    </row>
    <row r="1290" spans="1:59" ht="20.100000000000001" customHeight="1">
      <c r="A1290" s="13">
        <f t="shared" si="740"/>
        <v>1282</v>
      </c>
      <c r="B1290" s="153"/>
      <c r="C1290" s="33"/>
      <c r="D1290" s="33"/>
      <c r="E1290" s="154"/>
      <c r="F1290" s="155"/>
      <c r="G1290" s="156"/>
      <c r="H1290" s="19" t="str">
        <f t="shared" si="742"/>
        <v/>
      </c>
      <c r="I1290" s="157"/>
      <c r="J1290" s="19" t="str">
        <f t="shared" si="743"/>
        <v/>
      </c>
      <c r="K1290" s="33"/>
      <c r="L1290" s="34"/>
      <c r="M1290" s="34"/>
      <c r="N1290" s="19" t="str">
        <f t="shared" si="744"/>
        <v/>
      </c>
      <c r="O1290" s="157"/>
      <c r="P1290" s="19" t="str">
        <f t="shared" si="745"/>
        <v/>
      </c>
      <c r="Q1290" s="19" t="str">
        <f t="shared" si="746"/>
        <v/>
      </c>
      <c r="R1290" s="22"/>
      <c r="S1290" s="33"/>
      <c r="T1290" s="35" t="str">
        <f>IF(E1290="","",Instructions!$B$5)</f>
        <v/>
      </c>
      <c r="U1290" s="75" t="str">
        <f>IF(E1290="","",Instructions!$C$5)</f>
        <v/>
      </c>
      <c r="V1290" s="87" t="str">
        <f t="shared" si="747"/>
        <v/>
      </c>
      <c r="W1290" s="72" t="str">
        <f>IF(E1290="","",VLOOKUP(D1290,Supervisors!$B$9:$F$32,5,FALSE))</f>
        <v/>
      </c>
      <c r="X1290" s="72" t="str">
        <f>IF(E1290="","",VLOOKUP(D1290,Supervisors!$B$9:$G$32,6,FALSE))</f>
        <v/>
      </c>
      <c r="Y1290" s="20" t="str">
        <f t="shared" si="748"/>
        <v/>
      </c>
      <c r="Z1290" s="20" t="str">
        <f t="shared" si="749"/>
        <v/>
      </c>
      <c r="AA1290" s="20" t="str">
        <f t="shared" si="750"/>
        <v/>
      </c>
      <c r="AB1290" s="20" t="str">
        <f t="shared" si="751"/>
        <v/>
      </c>
      <c r="AC1290" s="20" t="str">
        <f t="shared" si="752"/>
        <v/>
      </c>
      <c r="AD1290" s="20" t="str">
        <f t="shared" si="753"/>
        <v/>
      </c>
      <c r="AE1290" s="20" t="str">
        <f>IF(E1290="","",SUM( INDEX( $H$9, 1) : H1290))</f>
        <v/>
      </c>
      <c r="AF1290" s="20" t="str">
        <f t="shared" si="754"/>
        <v/>
      </c>
      <c r="AG1290" s="20" t="str">
        <f>IF(E1290="","",SUM($AF$9:AF1290))</f>
        <v/>
      </c>
      <c r="AH1290" s="43" t="str">
        <f t="shared" si="755"/>
        <v/>
      </c>
      <c r="AI1290" s="20" t="str">
        <f t="shared" si="756"/>
        <v/>
      </c>
      <c r="AJ1290" s="20" t="str">
        <f t="shared" si="757"/>
        <v/>
      </c>
      <c r="AK1290" s="20" t="str">
        <f t="shared" si="758"/>
        <v/>
      </c>
      <c r="AL1290" s="20" t="str">
        <f>IF(E1290="","",SUM( INDEX($I$9, 1) : I1290))</f>
        <v/>
      </c>
      <c r="AM1290" s="20" t="str">
        <f t="shared" si="759"/>
        <v/>
      </c>
      <c r="AN1290" s="20" t="str">
        <f>IF(E1290="","",SUM( INDEX($AM$9, 1) : AM1290))</f>
        <v/>
      </c>
      <c r="AO1290" s="43" t="str">
        <f t="shared" si="760"/>
        <v/>
      </c>
      <c r="AP1290" s="43" t="str">
        <f t="shared" si="761"/>
        <v/>
      </c>
      <c r="AQ1290" s="35" t="str">
        <f t="shared" si="762"/>
        <v/>
      </c>
      <c r="AR1290" s="35" t="str">
        <f t="shared" si="763"/>
        <v/>
      </c>
      <c r="AS1290" s="35" t="str">
        <f t="shared" si="764"/>
        <v/>
      </c>
      <c r="AT1290" s="35" t="str">
        <f t="shared" si="765"/>
        <v/>
      </c>
      <c r="AU1290" s="35" t="str">
        <f t="shared" si="766"/>
        <v/>
      </c>
      <c r="AV1290" s="35" t="str">
        <f t="shared" si="767"/>
        <v/>
      </c>
      <c r="AW1290" s="58" t="str">
        <f t="shared" si="768"/>
        <v/>
      </c>
      <c r="AX1290" s="62" t="str">
        <f t="shared" si="769"/>
        <v/>
      </c>
      <c r="AY1290" s="62" t="str">
        <f t="shared" si="770"/>
        <v/>
      </c>
      <c r="AZ1290" s="62" t="str">
        <f t="shared" si="771"/>
        <v/>
      </c>
      <c r="BA1290" s="62" t="str">
        <f t="shared" si="772"/>
        <v/>
      </c>
      <c r="BB1290" s="62" t="str">
        <f t="shared" si="773"/>
        <v/>
      </c>
      <c r="BC1290" s="62" t="str">
        <f t="shared" si="774"/>
        <v/>
      </c>
      <c r="BD1290" s="69" t="str">
        <f t="shared" si="775"/>
        <v/>
      </c>
      <c r="BE1290" s="69" t="str">
        <f t="shared" si="776"/>
        <v/>
      </c>
      <c r="BF1290" s="69" t="str">
        <f>IF(Z1290=Z1291,"",SUM(AW$9:AW1290)-SUM(BF$9:BF1289))</f>
        <v/>
      </c>
      <c r="BG1290" s="12">
        <f t="shared" si="741"/>
        <v>1282</v>
      </c>
    </row>
    <row r="1291" spans="1:59" ht="20.100000000000001" customHeight="1">
      <c r="A1291" s="13">
        <f t="shared" si="740"/>
        <v>1283</v>
      </c>
      <c r="B1291" s="153"/>
      <c r="C1291" s="33"/>
      <c r="D1291" s="33"/>
      <c r="E1291" s="154"/>
      <c r="F1291" s="155"/>
      <c r="G1291" s="156"/>
      <c r="H1291" s="19" t="str">
        <f t="shared" si="742"/>
        <v/>
      </c>
      <c r="I1291" s="157"/>
      <c r="J1291" s="19" t="str">
        <f t="shared" si="743"/>
        <v/>
      </c>
      <c r="K1291" s="33"/>
      <c r="L1291" s="34"/>
      <c r="M1291" s="34"/>
      <c r="N1291" s="19" t="str">
        <f t="shared" si="744"/>
        <v/>
      </c>
      <c r="O1291" s="157"/>
      <c r="P1291" s="19" t="str">
        <f t="shared" si="745"/>
        <v/>
      </c>
      <c r="Q1291" s="19" t="str">
        <f t="shared" si="746"/>
        <v/>
      </c>
      <c r="R1291" s="22"/>
      <c r="S1291" s="33"/>
      <c r="T1291" s="35" t="str">
        <f>IF(E1291="","",Instructions!$B$5)</f>
        <v/>
      </c>
      <c r="U1291" s="75" t="str">
        <f>IF(E1291="","",Instructions!$C$5)</f>
        <v/>
      </c>
      <c r="V1291" s="87" t="str">
        <f t="shared" si="747"/>
        <v/>
      </c>
      <c r="W1291" s="72" t="str">
        <f>IF(E1291="","",VLOOKUP(D1291,Supervisors!$B$9:$F$32,5,FALSE))</f>
        <v/>
      </c>
      <c r="X1291" s="72" t="str">
        <f>IF(E1291="","",VLOOKUP(D1291,Supervisors!$B$9:$G$32,6,FALSE))</f>
        <v/>
      </c>
      <c r="Y1291" s="20" t="str">
        <f t="shared" si="748"/>
        <v/>
      </c>
      <c r="Z1291" s="20" t="str">
        <f t="shared" si="749"/>
        <v/>
      </c>
      <c r="AA1291" s="20" t="str">
        <f t="shared" si="750"/>
        <v/>
      </c>
      <c r="AB1291" s="20" t="str">
        <f t="shared" si="751"/>
        <v/>
      </c>
      <c r="AC1291" s="20" t="str">
        <f t="shared" si="752"/>
        <v/>
      </c>
      <c r="AD1291" s="20" t="str">
        <f t="shared" si="753"/>
        <v/>
      </c>
      <c r="AE1291" s="20" t="str">
        <f>IF(E1291="","",SUM( INDEX( $H$9, 1) : H1291))</f>
        <v/>
      </c>
      <c r="AF1291" s="20" t="str">
        <f t="shared" si="754"/>
        <v/>
      </c>
      <c r="AG1291" s="20" t="str">
        <f>IF(E1291="","",SUM($AF$9:AF1291))</f>
        <v/>
      </c>
      <c r="AH1291" s="43" t="str">
        <f t="shared" si="755"/>
        <v/>
      </c>
      <c r="AI1291" s="20" t="str">
        <f t="shared" si="756"/>
        <v/>
      </c>
      <c r="AJ1291" s="20" t="str">
        <f t="shared" si="757"/>
        <v/>
      </c>
      <c r="AK1291" s="20" t="str">
        <f t="shared" si="758"/>
        <v/>
      </c>
      <c r="AL1291" s="20" t="str">
        <f>IF(E1291="","",SUM( INDEX($I$9, 1) : I1291))</f>
        <v/>
      </c>
      <c r="AM1291" s="20" t="str">
        <f t="shared" si="759"/>
        <v/>
      </c>
      <c r="AN1291" s="20" t="str">
        <f>IF(E1291="","",SUM( INDEX($AM$9, 1) : AM1291))</f>
        <v/>
      </c>
      <c r="AO1291" s="43" t="str">
        <f t="shared" si="760"/>
        <v/>
      </c>
      <c r="AP1291" s="43" t="str">
        <f t="shared" si="761"/>
        <v/>
      </c>
      <c r="AQ1291" s="35" t="str">
        <f t="shared" si="762"/>
        <v/>
      </c>
      <c r="AR1291" s="35" t="str">
        <f t="shared" si="763"/>
        <v/>
      </c>
      <c r="AS1291" s="35" t="str">
        <f t="shared" si="764"/>
        <v/>
      </c>
      <c r="AT1291" s="35" t="str">
        <f t="shared" si="765"/>
        <v/>
      </c>
      <c r="AU1291" s="35" t="str">
        <f t="shared" si="766"/>
        <v/>
      </c>
      <c r="AV1291" s="35" t="str">
        <f t="shared" si="767"/>
        <v/>
      </c>
      <c r="AW1291" s="58" t="str">
        <f t="shared" si="768"/>
        <v/>
      </c>
      <c r="AX1291" s="62" t="str">
        <f t="shared" si="769"/>
        <v/>
      </c>
      <c r="AY1291" s="62" t="str">
        <f t="shared" si="770"/>
        <v/>
      </c>
      <c r="AZ1291" s="62" t="str">
        <f t="shared" si="771"/>
        <v/>
      </c>
      <c r="BA1291" s="62" t="str">
        <f t="shared" si="772"/>
        <v/>
      </c>
      <c r="BB1291" s="62" t="str">
        <f t="shared" si="773"/>
        <v/>
      </c>
      <c r="BC1291" s="62" t="str">
        <f t="shared" si="774"/>
        <v/>
      </c>
      <c r="BD1291" s="69" t="str">
        <f t="shared" si="775"/>
        <v/>
      </c>
      <c r="BE1291" s="69" t="str">
        <f t="shared" si="776"/>
        <v/>
      </c>
      <c r="BF1291" s="69" t="str">
        <f>IF(Z1291=Z1292,"",SUM(AW$9:AW1291)-SUM(BF$9:BF1290))</f>
        <v/>
      </c>
      <c r="BG1291" s="12">
        <f t="shared" si="741"/>
        <v>1283</v>
      </c>
    </row>
    <row r="1292" spans="1:59" ht="20.100000000000001" customHeight="1">
      <c r="A1292" s="13">
        <f t="shared" si="740"/>
        <v>1284</v>
      </c>
      <c r="B1292" s="153"/>
      <c r="C1292" s="33"/>
      <c r="D1292" s="33"/>
      <c r="E1292" s="154"/>
      <c r="F1292" s="155"/>
      <c r="G1292" s="156"/>
      <c r="H1292" s="19" t="str">
        <f t="shared" si="742"/>
        <v/>
      </c>
      <c r="I1292" s="157"/>
      <c r="J1292" s="19" t="str">
        <f t="shared" si="743"/>
        <v/>
      </c>
      <c r="K1292" s="33"/>
      <c r="L1292" s="34"/>
      <c r="M1292" s="34"/>
      <c r="N1292" s="19" t="str">
        <f t="shared" si="744"/>
        <v/>
      </c>
      <c r="O1292" s="157"/>
      <c r="P1292" s="19" t="str">
        <f t="shared" si="745"/>
        <v/>
      </c>
      <c r="Q1292" s="19" t="str">
        <f t="shared" si="746"/>
        <v/>
      </c>
      <c r="R1292" s="22"/>
      <c r="S1292" s="33"/>
      <c r="T1292" s="35" t="str">
        <f>IF(E1292="","",Instructions!$B$5)</f>
        <v/>
      </c>
      <c r="U1292" s="75" t="str">
        <f>IF(E1292="","",Instructions!$C$5)</f>
        <v/>
      </c>
      <c r="V1292" s="87" t="str">
        <f t="shared" si="747"/>
        <v/>
      </c>
      <c r="W1292" s="72" t="str">
        <f>IF(E1292="","",VLOOKUP(D1292,Supervisors!$B$9:$F$32,5,FALSE))</f>
        <v/>
      </c>
      <c r="X1292" s="72" t="str">
        <f>IF(E1292="","",VLOOKUP(D1292,Supervisors!$B$9:$G$32,6,FALSE))</f>
        <v/>
      </c>
      <c r="Y1292" s="20" t="str">
        <f t="shared" si="748"/>
        <v/>
      </c>
      <c r="Z1292" s="20" t="str">
        <f t="shared" si="749"/>
        <v/>
      </c>
      <c r="AA1292" s="20" t="str">
        <f t="shared" si="750"/>
        <v/>
      </c>
      <c r="AB1292" s="20" t="str">
        <f t="shared" si="751"/>
        <v/>
      </c>
      <c r="AC1292" s="20" t="str">
        <f t="shared" si="752"/>
        <v/>
      </c>
      <c r="AD1292" s="20" t="str">
        <f t="shared" si="753"/>
        <v/>
      </c>
      <c r="AE1292" s="20" t="str">
        <f>IF(E1292="","",SUM( INDEX( $H$9, 1) : H1292))</f>
        <v/>
      </c>
      <c r="AF1292" s="20" t="str">
        <f t="shared" si="754"/>
        <v/>
      </c>
      <c r="AG1292" s="20" t="str">
        <f>IF(E1292="","",SUM($AF$9:AF1292))</f>
        <v/>
      </c>
      <c r="AH1292" s="43" t="str">
        <f t="shared" si="755"/>
        <v/>
      </c>
      <c r="AI1292" s="20" t="str">
        <f t="shared" si="756"/>
        <v/>
      </c>
      <c r="AJ1292" s="20" t="str">
        <f t="shared" si="757"/>
        <v/>
      </c>
      <c r="AK1292" s="20" t="str">
        <f t="shared" si="758"/>
        <v/>
      </c>
      <c r="AL1292" s="20" t="str">
        <f>IF(E1292="","",SUM( INDEX($I$9, 1) : I1292))</f>
        <v/>
      </c>
      <c r="AM1292" s="20" t="str">
        <f t="shared" si="759"/>
        <v/>
      </c>
      <c r="AN1292" s="20" t="str">
        <f>IF(E1292="","",SUM( INDEX($AM$9, 1) : AM1292))</f>
        <v/>
      </c>
      <c r="AO1292" s="43" t="str">
        <f t="shared" si="760"/>
        <v/>
      </c>
      <c r="AP1292" s="43" t="str">
        <f t="shared" si="761"/>
        <v/>
      </c>
      <c r="AQ1292" s="35" t="str">
        <f t="shared" si="762"/>
        <v/>
      </c>
      <c r="AR1292" s="35" t="str">
        <f t="shared" si="763"/>
        <v/>
      </c>
      <c r="AS1292" s="35" t="str">
        <f t="shared" si="764"/>
        <v/>
      </c>
      <c r="AT1292" s="35" t="str">
        <f t="shared" si="765"/>
        <v/>
      </c>
      <c r="AU1292" s="35" t="str">
        <f t="shared" si="766"/>
        <v/>
      </c>
      <c r="AV1292" s="35" t="str">
        <f t="shared" si="767"/>
        <v/>
      </c>
      <c r="AW1292" s="58" t="str">
        <f t="shared" si="768"/>
        <v/>
      </c>
      <c r="AX1292" s="62" t="str">
        <f t="shared" si="769"/>
        <v/>
      </c>
      <c r="AY1292" s="62" t="str">
        <f t="shared" si="770"/>
        <v/>
      </c>
      <c r="AZ1292" s="62" t="str">
        <f t="shared" si="771"/>
        <v/>
      </c>
      <c r="BA1292" s="62" t="str">
        <f t="shared" si="772"/>
        <v/>
      </c>
      <c r="BB1292" s="62" t="str">
        <f t="shared" si="773"/>
        <v/>
      </c>
      <c r="BC1292" s="62" t="str">
        <f t="shared" si="774"/>
        <v/>
      </c>
      <c r="BD1292" s="69" t="str">
        <f t="shared" si="775"/>
        <v/>
      </c>
      <c r="BE1292" s="69" t="str">
        <f t="shared" si="776"/>
        <v/>
      </c>
      <c r="BF1292" s="69" t="str">
        <f>IF(Z1292=Z1293,"",SUM(AW$9:AW1292)-SUM(BF$9:BF1291))</f>
        <v/>
      </c>
      <c r="BG1292" s="12">
        <f t="shared" si="741"/>
        <v>1284</v>
      </c>
    </row>
    <row r="1293" spans="1:59" ht="20.100000000000001" customHeight="1">
      <c r="A1293" s="13">
        <f t="shared" si="740"/>
        <v>1285</v>
      </c>
      <c r="B1293" s="153"/>
      <c r="C1293" s="33"/>
      <c r="D1293" s="33"/>
      <c r="E1293" s="154"/>
      <c r="F1293" s="155"/>
      <c r="G1293" s="156"/>
      <c r="H1293" s="19" t="str">
        <f t="shared" si="742"/>
        <v/>
      </c>
      <c r="I1293" s="157"/>
      <c r="J1293" s="19" t="str">
        <f t="shared" si="743"/>
        <v/>
      </c>
      <c r="K1293" s="33"/>
      <c r="L1293" s="34"/>
      <c r="M1293" s="34"/>
      <c r="N1293" s="19" t="str">
        <f t="shared" si="744"/>
        <v/>
      </c>
      <c r="O1293" s="157"/>
      <c r="P1293" s="19" t="str">
        <f t="shared" si="745"/>
        <v/>
      </c>
      <c r="Q1293" s="19" t="str">
        <f t="shared" si="746"/>
        <v/>
      </c>
      <c r="R1293" s="22"/>
      <c r="S1293" s="33"/>
      <c r="T1293" s="35" t="str">
        <f>IF(E1293="","",Instructions!$B$5)</f>
        <v/>
      </c>
      <c r="U1293" s="75" t="str">
        <f>IF(E1293="","",Instructions!$C$5)</f>
        <v/>
      </c>
      <c r="V1293" s="87" t="str">
        <f t="shared" si="747"/>
        <v/>
      </c>
      <c r="W1293" s="72" t="str">
        <f>IF(E1293="","",VLOOKUP(D1293,Supervisors!$B$9:$F$32,5,FALSE))</f>
        <v/>
      </c>
      <c r="X1293" s="72" t="str">
        <f>IF(E1293="","",VLOOKUP(D1293,Supervisors!$B$9:$G$32,6,FALSE))</f>
        <v/>
      </c>
      <c r="Y1293" s="20" t="str">
        <f t="shared" si="748"/>
        <v/>
      </c>
      <c r="Z1293" s="20" t="str">
        <f t="shared" si="749"/>
        <v/>
      </c>
      <c r="AA1293" s="20" t="str">
        <f t="shared" si="750"/>
        <v/>
      </c>
      <c r="AB1293" s="20" t="str">
        <f t="shared" si="751"/>
        <v/>
      </c>
      <c r="AC1293" s="20" t="str">
        <f t="shared" si="752"/>
        <v/>
      </c>
      <c r="AD1293" s="20" t="str">
        <f t="shared" si="753"/>
        <v/>
      </c>
      <c r="AE1293" s="20" t="str">
        <f>IF(E1293="","",SUM( INDEX( $H$9, 1) : H1293))</f>
        <v/>
      </c>
      <c r="AF1293" s="20" t="str">
        <f t="shared" si="754"/>
        <v/>
      </c>
      <c r="AG1293" s="20" t="str">
        <f>IF(E1293="","",SUM($AF$9:AF1293))</f>
        <v/>
      </c>
      <c r="AH1293" s="43" t="str">
        <f t="shared" si="755"/>
        <v/>
      </c>
      <c r="AI1293" s="20" t="str">
        <f t="shared" si="756"/>
        <v/>
      </c>
      <c r="AJ1293" s="20" t="str">
        <f t="shared" si="757"/>
        <v/>
      </c>
      <c r="AK1293" s="20" t="str">
        <f t="shared" si="758"/>
        <v/>
      </c>
      <c r="AL1293" s="20" t="str">
        <f>IF(E1293="","",SUM( INDEX($I$9, 1) : I1293))</f>
        <v/>
      </c>
      <c r="AM1293" s="20" t="str">
        <f t="shared" si="759"/>
        <v/>
      </c>
      <c r="AN1293" s="20" t="str">
        <f>IF(E1293="","",SUM( INDEX($AM$9, 1) : AM1293))</f>
        <v/>
      </c>
      <c r="AO1293" s="43" t="str">
        <f t="shared" si="760"/>
        <v/>
      </c>
      <c r="AP1293" s="43" t="str">
        <f t="shared" si="761"/>
        <v/>
      </c>
      <c r="AQ1293" s="35" t="str">
        <f t="shared" si="762"/>
        <v/>
      </c>
      <c r="AR1293" s="35" t="str">
        <f t="shared" si="763"/>
        <v/>
      </c>
      <c r="AS1293" s="35" t="str">
        <f t="shared" si="764"/>
        <v/>
      </c>
      <c r="AT1293" s="35" t="str">
        <f t="shared" si="765"/>
        <v/>
      </c>
      <c r="AU1293" s="35" t="str">
        <f t="shared" si="766"/>
        <v/>
      </c>
      <c r="AV1293" s="35" t="str">
        <f t="shared" si="767"/>
        <v/>
      </c>
      <c r="AW1293" s="58" t="str">
        <f t="shared" si="768"/>
        <v/>
      </c>
      <c r="AX1293" s="62" t="str">
        <f t="shared" si="769"/>
        <v/>
      </c>
      <c r="AY1293" s="62" t="str">
        <f t="shared" si="770"/>
        <v/>
      </c>
      <c r="AZ1293" s="62" t="str">
        <f t="shared" si="771"/>
        <v/>
      </c>
      <c r="BA1293" s="62" t="str">
        <f t="shared" si="772"/>
        <v/>
      </c>
      <c r="BB1293" s="62" t="str">
        <f t="shared" si="773"/>
        <v/>
      </c>
      <c r="BC1293" s="62" t="str">
        <f t="shared" si="774"/>
        <v/>
      </c>
      <c r="BD1293" s="69" t="str">
        <f t="shared" si="775"/>
        <v/>
      </c>
      <c r="BE1293" s="69" t="str">
        <f t="shared" si="776"/>
        <v/>
      </c>
      <c r="BF1293" s="69" t="str">
        <f>IF(Z1293=Z1294,"",SUM(AW$9:AW1293)-SUM(BF$9:BF1292))</f>
        <v/>
      </c>
      <c r="BG1293" s="12">
        <f t="shared" si="741"/>
        <v>1285</v>
      </c>
    </row>
    <row r="1294" spans="1:59" ht="20.100000000000001" customHeight="1">
      <c r="A1294" s="13">
        <f t="shared" si="740"/>
        <v>1286</v>
      </c>
      <c r="B1294" s="153"/>
      <c r="C1294" s="33"/>
      <c r="D1294" s="33"/>
      <c r="E1294" s="154"/>
      <c r="F1294" s="155"/>
      <c r="G1294" s="156"/>
      <c r="H1294" s="19" t="str">
        <f t="shared" si="742"/>
        <v/>
      </c>
      <c r="I1294" s="157"/>
      <c r="J1294" s="19" t="str">
        <f t="shared" si="743"/>
        <v/>
      </c>
      <c r="K1294" s="33"/>
      <c r="L1294" s="34"/>
      <c r="M1294" s="34"/>
      <c r="N1294" s="19" t="str">
        <f t="shared" si="744"/>
        <v/>
      </c>
      <c r="O1294" s="157"/>
      <c r="P1294" s="19" t="str">
        <f t="shared" si="745"/>
        <v/>
      </c>
      <c r="Q1294" s="19" t="str">
        <f t="shared" si="746"/>
        <v/>
      </c>
      <c r="R1294" s="22"/>
      <c r="S1294" s="33"/>
      <c r="T1294" s="35" t="str">
        <f>IF(E1294="","",Instructions!$B$5)</f>
        <v/>
      </c>
      <c r="U1294" s="75" t="str">
        <f>IF(E1294="","",Instructions!$C$5)</f>
        <v/>
      </c>
      <c r="V1294" s="87" t="str">
        <f t="shared" si="747"/>
        <v/>
      </c>
      <c r="W1294" s="72" t="str">
        <f>IF(E1294="","",VLOOKUP(D1294,Supervisors!$B$9:$F$32,5,FALSE))</f>
        <v/>
      </c>
      <c r="X1294" s="72" t="str">
        <f>IF(E1294="","",VLOOKUP(D1294,Supervisors!$B$9:$G$32,6,FALSE))</f>
        <v/>
      </c>
      <c r="Y1294" s="20" t="str">
        <f t="shared" si="748"/>
        <v/>
      </c>
      <c r="Z1294" s="20" t="str">
        <f t="shared" si="749"/>
        <v/>
      </c>
      <c r="AA1294" s="20" t="str">
        <f t="shared" si="750"/>
        <v/>
      </c>
      <c r="AB1294" s="20" t="str">
        <f t="shared" si="751"/>
        <v/>
      </c>
      <c r="AC1294" s="20" t="str">
        <f t="shared" si="752"/>
        <v/>
      </c>
      <c r="AD1294" s="20" t="str">
        <f t="shared" si="753"/>
        <v/>
      </c>
      <c r="AE1294" s="20" t="str">
        <f>IF(E1294="","",SUM( INDEX( $H$9, 1) : H1294))</f>
        <v/>
      </c>
      <c r="AF1294" s="20" t="str">
        <f t="shared" si="754"/>
        <v/>
      </c>
      <c r="AG1294" s="20" t="str">
        <f>IF(E1294="","",SUM($AF$9:AF1294))</f>
        <v/>
      </c>
      <c r="AH1294" s="43" t="str">
        <f t="shared" si="755"/>
        <v/>
      </c>
      <c r="AI1294" s="20" t="str">
        <f t="shared" si="756"/>
        <v/>
      </c>
      <c r="AJ1294" s="20" t="str">
        <f t="shared" si="757"/>
        <v/>
      </c>
      <c r="AK1294" s="20" t="str">
        <f t="shared" si="758"/>
        <v/>
      </c>
      <c r="AL1294" s="20" t="str">
        <f>IF(E1294="","",SUM( INDEX($I$9, 1) : I1294))</f>
        <v/>
      </c>
      <c r="AM1294" s="20" t="str">
        <f t="shared" si="759"/>
        <v/>
      </c>
      <c r="AN1294" s="20" t="str">
        <f>IF(E1294="","",SUM( INDEX($AM$9, 1) : AM1294))</f>
        <v/>
      </c>
      <c r="AO1294" s="43" t="str">
        <f t="shared" si="760"/>
        <v/>
      </c>
      <c r="AP1294" s="43" t="str">
        <f t="shared" si="761"/>
        <v/>
      </c>
      <c r="AQ1294" s="35" t="str">
        <f t="shared" si="762"/>
        <v/>
      </c>
      <c r="AR1294" s="35" t="str">
        <f t="shared" si="763"/>
        <v/>
      </c>
      <c r="AS1294" s="35" t="str">
        <f t="shared" si="764"/>
        <v/>
      </c>
      <c r="AT1294" s="35" t="str">
        <f t="shared" si="765"/>
        <v/>
      </c>
      <c r="AU1294" s="35" t="str">
        <f t="shared" si="766"/>
        <v/>
      </c>
      <c r="AV1294" s="35" t="str">
        <f t="shared" si="767"/>
        <v/>
      </c>
      <c r="AW1294" s="58" t="str">
        <f t="shared" si="768"/>
        <v/>
      </c>
      <c r="AX1294" s="62" t="str">
        <f t="shared" si="769"/>
        <v/>
      </c>
      <c r="AY1294" s="62" t="str">
        <f t="shared" si="770"/>
        <v/>
      </c>
      <c r="AZ1294" s="62" t="str">
        <f t="shared" si="771"/>
        <v/>
      </c>
      <c r="BA1294" s="62" t="str">
        <f t="shared" si="772"/>
        <v/>
      </c>
      <c r="BB1294" s="62" t="str">
        <f t="shared" si="773"/>
        <v/>
      </c>
      <c r="BC1294" s="62" t="str">
        <f t="shared" si="774"/>
        <v/>
      </c>
      <c r="BD1294" s="69" t="str">
        <f t="shared" si="775"/>
        <v/>
      </c>
      <c r="BE1294" s="69" t="str">
        <f t="shared" si="776"/>
        <v/>
      </c>
      <c r="BF1294" s="69" t="str">
        <f>IF(Z1294=Z1295,"",SUM(AW$9:AW1294)-SUM(BF$9:BF1293))</f>
        <v/>
      </c>
      <c r="BG1294" s="12">
        <f t="shared" si="741"/>
        <v>1286</v>
      </c>
    </row>
    <row r="1295" spans="1:59" ht="20.100000000000001" customHeight="1">
      <c r="A1295" s="13">
        <f t="shared" si="740"/>
        <v>1287</v>
      </c>
      <c r="B1295" s="153"/>
      <c r="C1295" s="33"/>
      <c r="D1295" s="33"/>
      <c r="E1295" s="154"/>
      <c r="F1295" s="155"/>
      <c r="G1295" s="156"/>
      <c r="H1295" s="19" t="str">
        <f t="shared" si="742"/>
        <v/>
      </c>
      <c r="I1295" s="157"/>
      <c r="J1295" s="19" t="str">
        <f t="shared" si="743"/>
        <v/>
      </c>
      <c r="K1295" s="33"/>
      <c r="L1295" s="34"/>
      <c r="M1295" s="34"/>
      <c r="N1295" s="19" t="str">
        <f t="shared" si="744"/>
        <v/>
      </c>
      <c r="O1295" s="157"/>
      <c r="P1295" s="19" t="str">
        <f t="shared" si="745"/>
        <v/>
      </c>
      <c r="Q1295" s="19" t="str">
        <f t="shared" si="746"/>
        <v/>
      </c>
      <c r="R1295" s="22"/>
      <c r="S1295" s="33"/>
      <c r="T1295" s="35" t="str">
        <f>IF(E1295="","",Instructions!$B$5)</f>
        <v/>
      </c>
      <c r="U1295" s="75" t="str">
        <f>IF(E1295="","",Instructions!$C$5)</f>
        <v/>
      </c>
      <c r="V1295" s="87" t="str">
        <f t="shared" si="747"/>
        <v/>
      </c>
      <c r="W1295" s="72" t="str">
        <f>IF(E1295="","",VLOOKUP(D1295,Supervisors!$B$9:$F$32,5,FALSE))</f>
        <v/>
      </c>
      <c r="X1295" s="72" t="str">
        <f>IF(E1295="","",VLOOKUP(D1295,Supervisors!$B$9:$G$32,6,FALSE))</f>
        <v/>
      </c>
      <c r="Y1295" s="20" t="str">
        <f t="shared" si="748"/>
        <v/>
      </c>
      <c r="Z1295" s="20" t="str">
        <f t="shared" si="749"/>
        <v/>
      </c>
      <c r="AA1295" s="20" t="str">
        <f t="shared" si="750"/>
        <v/>
      </c>
      <c r="AB1295" s="20" t="str">
        <f t="shared" si="751"/>
        <v/>
      </c>
      <c r="AC1295" s="20" t="str">
        <f t="shared" si="752"/>
        <v/>
      </c>
      <c r="AD1295" s="20" t="str">
        <f t="shared" si="753"/>
        <v/>
      </c>
      <c r="AE1295" s="20" t="str">
        <f>IF(E1295="","",SUM( INDEX( $H$9, 1) : H1295))</f>
        <v/>
      </c>
      <c r="AF1295" s="20" t="str">
        <f t="shared" si="754"/>
        <v/>
      </c>
      <c r="AG1295" s="20" t="str">
        <f>IF(E1295="","",SUM($AF$9:AF1295))</f>
        <v/>
      </c>
      <c r="AH1295" s="43" t="str">
        <f t="shared" si="755"/>
        <v/>
      </c>
      <c r="AI1295" s="20" t="str">
        <f t="shared" si="756"/>
        <v/>
      </c>
      <c r="AJ1295" s="20" t="str">
        <f t="shared" si="757"/>
        <v/>
      </c>
      <c r="AK1295" s="20" t="str">
        <f t="shared" si="758"/>
        <v/>
      </c>
      <c r="AL1295" s="20" t="str">
        <f>IF(E1295="","",SUM( INDEX($I$9, 1) : I1295))</f>
        <v/>
      </c>
      <c r="AM1295" s="20" t="str">
        <f t="shared" si="759"/>
        <v/>
      </c>
      <c r="AN1295" s="20" t="str">
        <f>IF(E1295="","",SUM( INDEX($AM$9, 1) : AM1295))</f>
        <v/>
      </c>
      <c r="AO1295" s="43" t="str">
        <f t="shared" si="760"/>
        <v/>
      </c>
      <c r="AP1295" s="43" t="str">
        <f t="shared" si="761"/>
        <v/>
      </c>
      <c r="AQ1295" s="35" t="str">
        <f t="shared" si="762"/>
        <v/>
      </c>
      <c r="AR1295" s="35" t="str">
        <f t="shared" si="763"/>
        <v/>
      </c>
      <c r="AS1295" s="35" t="str">
        <f t="shared" si="764"/>
        <v/>
      </c>
      <c r="AT1295" s="35" t="str">
        <f t="shared" si="765"/>
        <v/>
      </c>
      <c r="AU1295" s="35" t="str">
        <f t="shared" si="766"/>
        <v/>
      </c>
      <c r="AV1295" s="35" t="str">
        <f t="shared" si="767"/>
        <v/>
      </c>
      <c r="AW1295" s="58" t="str">
        <f t="shared" si="768"/>
        <v/>
      </c>
      <c r="AX1295" s="62" t="str">
        <f t="shared" si="769"/>
        <v/>
      </c>
      <c r="AY1295" s="62" t="str">
        <f t="shared" si="770"/>
        <v/>
      </c>
      <c r="AZ1295" s="62" t="str">
        <f t="shared" si="771"/>
        <v/>
      </c>
      <c r="BA1295" s="62" t="str">
        <f t="shared" si="772"/>
        <v/>
      </c>
      <c r="BB1295" s="62" t="str">
        <f t="shared" si="773"/>
        <v/>
      </c>
      <c r="BC1295" s="62" t="str">
        <f t="shared" si="774"/>
        <v/>
      </c>
      <c r="BD1295" s="69" t="str">
        <f t="shared" si="775"/>
        <v/>
      </c>
      <c r="BE1295" s="69" t="str">
        <f t="shared" si="776"/>
        <v/>
      </c>
      <c r="BF1295" s="69" t="str">
        <f>IF(Z1295=Z1296,"",SUM(AW$9:AW1295)-SUM(BF$9:BF1294))</f>
        <v/>
      </c>
      <c r="BG1295" s="12">
        <f t="shared" si="741"/>
        <v>1287</v>
      </c>
    </row>
    <row r="1296" spans="1:59" ht="20.100000000000001" customHeight="1">
      <c r="A1296" s="13">
        <f t="shared" si="740"/>
        <v>1288</v>
      </c>
      <c r="B1296" s="153"/>
      <c r="C1296" s="33"/>
      <c r="D1296" s="33"/>
      <c r="E1296" s="154"/>
      <c r="F1296" s="155"/>
      <c r="G1296" s="156"/>
      <c r="H1296" s="19" t="str">
        <f t="shared" si="742"/>
        <v/>
      </c>
      <c r="I1296" s="157"/>
      <c r="J1296" s="19" t="str">
        <f t="shared" si="743"/>
        <v/>
      </c>
      <c r="K1296" s="33"/>
      <c r="L1296" s="34"/>
      <c r="M1296" s="34"/>
      <c r="N1296" s="19" t="str">
        <f t="shared" si="744"/>
        <v/>
      </c>
      <c r="O1296" s="157"/>
      <c r="P1296" s="19" t="str">
        <f t="shared" si="745"/>
        <v/>
      </c>
      <c r="Q1296" s="19" t="str">
        <f t="shared" si="746"/>
        <v/>
      </c>
      <c r="R1296" s="22"/>
      <c r="S1296" s="33"/>
      <c r="T1296" s="35" t="str">
        <f>IF(E1296="","",Instructions!$B$5)</f>
        <v/>
      </c>
      <c r="U1296" s="75" t="str">
        <f>IF(E1296="","",Instructions!$C$5)</f>
        <v/>
      </c>
      <c r="V1296" s="87" t="str">
        <f t="shared" si="747"/>
        <v/>
      </c>
      <c r="W1296" s="72" t="str">
        <f>IF(E1296="","",VLOOKUP(D1296,Supervisors!$B$9:$F$32,5,FALSE))</f>
        <v/>
      </c>
      <c r="X1296" s="72" t="str">
        <f>IF(E1296="","",VLOOKUP(D1296,Supervisors!$B$9:$G$32,6,FALSE))</f>
        <v/>
      </c>
      <c r="Y1296" s="20" t="str">
        <f t="shared" si="748"/>
        <v/>
      </c>
      <c r="Z1296" s="20" t="str">
        <f t="shared" si="749"/>
        <v/>
      </c>
      <c r="AA1296" s="20" t="str">
        <f t="shared" si="750"/>
        <v/>
      </c>
      <c r="AB1296" s="20" t="str">
        <f t="shared" si="751"/>
        <v/>
      </c>
      <c r="AC1296" s="20" t="str">
        <f t="shared" si="752"/>
        <v/>
      </c>
      <c r="AD1296" s="20" t="str">
        <f t="shared" si="753"/>
        <v/>
      </c>
      <c r="AE1296" s="20" t="str">
        <f>IF(E1296="","",SUM( INDEX( $H$9, 1) : H1296))</f>
        <v/>
      </c>
      <c r="AF1296" s="20" t="str">
        <f t="shared" si="754"/>
        <v/>
      </c>
      <c r="AG1296" s="20" t="str">
        <f>IF(E1296="","",SUM($AF$9:AF1296))</f>
        <v/>
      </c>
      <c r="AH1296" s="43" t="str">
        <f t="shared" si="755"/>
        <v/>
      </c>
      <c r="AI1296" s="20" t="str">
        <f t="shared" si="756"/>
        <v/>
      </c>
      <c r="AJ1296" s="20" t="str">
        <f t="shared" si="757"/>
        <v/>
      </c>
      <c r="AK1296" s="20" t="str">
        <f t="shared" si="758"/>
        <v/>
      </c>
      <c r="AL1296" s="20" t="str">
        <f>IF(E1296="","",SUM( INDEX($I$9, 1) : I1296))</f>
        <v/>
      </c>
      <c r="AM1296" s="20" t="str">
        <f t="shared" si="759"/>
        <v/>
      </c>
      <c r="AN1296" s="20" t="str">
        <f>IF(E1296="","",SUM( INDEX($AM$9, 1) : AM1296))</f>
        <v/>
      </c>
      <c r="AO1296" s="43" t="str">
        <f t="shared" si="760"/>
        <v/>
      </c>
      <c r="AP1296" s="43" t="str">
        <f t="shared" si="761"/>
        <v/>
      </c>
      <c r="AQ1296" s="35" t="str">
        <f t="shared" si="762"/>
        <v/>
      </c>
      <c r="AR1296" s="35" t="str">
        <f t="shared" si="763"/>
        <v/>
      </c>
      <c r="AS1296" s="35" t="str">
        <f t="shared" si="764"/>
        <v/>
      </c>
      <c r="AT1296" s="35" t="str">
        <f t="shared" si="765"/>
        <v/>
      </c>
      <c r="AU1296" s="35" t="str">
        <f t="shared" si="766"/>
        <v/>
      </c>
      <c r="AV1296" s="35" t="str">
        <f t="shared" si="767"/>
        <v/>
      </c>
      <c r="AW1296" s="58" t="str">
        <f t="shared" si="768"/>
        <v/>
      </c>
      <c r="AX1296" s="62" t="str">
        <f t="shared" si="769"/>
        <v/>
      </c>
      <c r="AY1296" s="62" t="str">
        <f t="shared" si="770"/>
        <v/>
      </c>
      <c r="AZ1296" s="62" t="str">
        <f t="shared" si="771"/>
        <v/>
      </c>
      <c r="BA1296" s="62" t="str">
        <f t="shared" si="772"/>
        <v/>
      </c>
      <c r="BB1296" s="62" t="str">
        <f t="shared" si="773"/>
        <v/>
      </c>
      <c r="BC1296" s="62" t="str">
        <f t="shared" si="774"/>
        <v/>
      </c>
      <c r="BD1296" s="69" t="str">
        <f t="shared" si="775"/>
        <v/>
      </c>
      <c r="BE1296" s="69" t="str">
        <f t="shared" si="776"/>
        <v/>
      </c>
      <c r="BF1296" s="69" t="str">
        <f>IF(Z1296=Z1297,"",SUM(AW$9:AW1296)-SUM(BF$9:BF1295))</f>
        <v/>
      </c>
      <c r="BG1296" s="12">
        <f t="shared" si="741"/>
        <v>1288</v>
      </c>
    </row>
    <row r="1297" spans="1:59" ht="20.100000000000001" customHeight="1">
      <c r="A1297" s="13">
        <f t="shared" si="740"/>
        <v>1289</v>
      </c>
      <c r="B1297" s="153"/>
      <c r="C1297" s="33"/>
      <c r="D1297" s="33"/>
      <c r="E1297" s="154"/>
      <c r="F1297" s="155"/>
      <c r="G1297" s="156"/>
      <c r="H1297" s="19" t="str">
        <f t="shared" si="742"/>
        <v/>
      </c>
      <c r="I1297" s="157"/>
      <c r="J1297" s="19" t="str">
        <f t="shared" si="743"/>
        <v/>
      </c>
      <c r="K1297" s="33"/>
      <c r="L1297" s="34"/>
      <c r="M1297" s="34"/>
      <c r="N1297" s="19" t="str">
        <f t="shared" si="744"/>
        <v/>
      </c>
      <c r="O1297" s="157"/>
      <c r="P1297" s="19" t="str">
        <f t="shared" si="745"/>
        <v/>
      </c>
      <c r="Q1297" s="19" t="str">
        <f t="shared" si="746"/>
        <v/>
      </c>
      <c r="R1297" s="22"/>
      <c r="S1297" s="33"/>
      <c r="T1297" s="35" t="str">
        <f>IF(E1297="","",Instructions!$B$5)</f>
        <v/>
      </c>
      <c r="U1297" s="75" t="str">
        <f>IF(E1297="","",Instructions!$C$5)</f>
        <v/>
      </c>
      <c r="V1297" s="87" t="str">
        <f t="shared" si="747"/>
        <v/>
      </c>
      <c r="W1297" s="72" t="str">
        <f>IF(E1297="","",VLOOKUP(D1297,Supervisors!$B$9:$F$32,5,FALSE))</f>
        <v/>
      </c>
      <c r="X1297" s="72" t="str">
        <f>IF(E1297="","",VLOOKUP(D1297,Supervisors!$B$9:$G$32,6,FALSE))</f>
        <v/>
      </c>
      <c r="Y1297" s="20" t="str">
        <f t="shared" si="748"/>
        <v/>
      </c>
      <c r="Z1297" s="20" t="str">
        <f t="shared" si="749"/>
        <v/>
      </c>
      <c r="AA1297" s="20" t="str">
        <f t="shared" si="750"/>
        <v/>
      </c>
      <c r="AB1297" s="20" t="str">
        <f t="shared" si="751"/>
        <v/>
      </c>
      <c r="AC1297" s="20" t="str">
        <f t="shared" si="752"/>
        <v/>
      </c>
      <c r="AD1297" s="20" t="str">
        <f t="shared" si="753"/>
        <v/>
      </c>
      <c r="AE1297" s="20" t="str">
        <f>IF(E1297="","",SUM( INDEX( $H$9, 1) : H1297))</f>
        <v/>
      </c>
      <c r="AF1297" s="20" t="str">
        <f t="shared" si="754"/>
        <v/>
      </c>
      <c r="AG1297" s="20" t="str">
        <f>IF(E1297="","",SUM($AF$9:AF1297))</f>
        <v/>
      </c>
      <c r="AH1297" s="43" t="str">
        <f t="shared" si="755"/>
        <v/>
      </c>
      <c r="AI1297" s="20" t="str">
        <f t="shared" si="756"/>
        <v/>
      </c>
      <c r="AJ1297" s="20" t="str">
        <f t="shared" si="757"/>
        <v/>
      </c>
      <c r="AK1297" s="20" t="str">
        <f t="shared" si="758"/>
        <v/>
      </c>
      <c r="AL1297" s="20" t="str">
        <f>IF(E1297="","",SUM( INDEX($I$9, 1) : I1297))</f>
        <v/>
      </c>
      <c r="AM1297" s="20" t="str">
        <f t="shared" si="759"/>
        <v/>
      </c>
      <c r="AN1297" s="20" t="str">
        <f>IF(E1297="","",SUM( INDEX($AM$9, 1) : AM1297))</f>
        <v/>
      </c>
      <c r="AO1297" s="43" t="str">
        <f t="shared" si="760"/>
        <v/>
      </c>
      <c r="AP1297" s="43" t="str">
        <f t="shared" si="761"/>
        <v/>
      </c>
      <c r="AQ1297" s="35" t="str">
        <f t="shared" si="762"/>
        <v/>
      </c>
      <c r="AR1297" s="35" t="str">
        <f t="shared" si="763"/>
        <v/>
      </c>
      <c r="AS1297" s="35" t="str">
        <f t="shared" si="764"/>
        <v/>
      </c>
      <c r="AT1297" s="35" t="str">
        <f t="shared" si="765"/>
        <v/>
      </c>
      <c r="AU1297" s="35" t="str">
        <f t="shared" si="766"/>
        <v/>
      </c>
      <c r="AV1297" s="35" t="str">
        <f t="shared" si="767"/>
        <v/>
      </c>
      <c r="AW1297" s="58" t="str">
        <f t="shared" si="768"/>
        <v/>
      </c>
      <c r="AX1297" s="62" t="str">
        <f t="shared" si="769"/>
        <v/>
      </c>
      <c r="AY1297" s="62" t="str">
        <f t="shared" si="770"/>
        <v/>
      </c>
      <c r="AZ1297" s="62" t="str">
        <f t="shared" si="771"/>
        <v/>
      </c>
      <c r="BA1297" s="62" t="str">
        <f t="shared" si="772"/>
        <v/>
      </c>
      <c r="BB1297" s="62" t="str">
        <f t="shared" si="773"/>
        <v/>
      </c>
      <c r="BC1297" s="62" t="str">
        <f t="shared" si="774"/>
        <v/>
      </c>
      <c r="BD1297" s="69" t="str">
        <f t="shared" si="775"/>
        <v/>
      </c>
      <c r="BE1297" s="69" t="str">
        <f t="shared" si="776"/>
        <v/>
      </c>
      <c r="BF1297" s="69" t="str">
        <f>IF(Z1297=Z1298,"",SUM(AW$9:AW1297)-SUM(BF$9:BF1296))</f>
        <v/>
      </c>
      <c r="BG1297" s="12">
        <f t="shared" si="741"/>
        <v>1289</v>
      </c>
    </row>
    <row r="1298" spans="1:59" ht="20.100000000000001" customHeight="1">
      <c r="A1298" s="13">
        <f t="shared" si="740"/>
        <v>1290</v>
      </c>
      <c r="B1298" s="153"/>
      <c r="C1298" s="33"/>
      <c r="D1298" s="33"/>
      <c r="E1298" s="154"/>
      <c r="F1298" s="155"/>
      <c r="G1298" s="156"/>
      <c r="H1298" s="19" t="str">
        <f t="shared" si="742"/>
        <v/>
      </c>
      <c r="I1298" s="157"/>
      <c r="J1298" s="19" t="str">
        <f t="shared" si="743"/>
        <v/>
      </c>
      <c r="K1298" s="33"/>
      <c r="L1298" s="34"/>
      <c r="M1298" s="34"/>
      <c r="N1298" s="19" t="str">
        <f t="shared" si="744"/>
        <v/>
      </c>
      <c r="O1298" s="157"/>
      <c r="P1298" s="19" t="str">
        <f t="shared" si="745"/>
        <v/>
      </c>
      <c r="Q1298" s="19" t="str">
        <f t="shared" si="746"/>
        <v/>
      </c>
      <c r="R1298" s="22"/>
      <c r="S1298" s="33"/>
      <c r="T1298" s="35" t="str">
        <f>IF(E1298="","",Instructions!$B$5)</f>
        <v/>
      </c>
      <c r="U1298" s="75" t="str">
        <f>IF(E1298="","",Instructions!$C$5)</f>
        <v/>
      </c>
      <c r="V1298" s="87" t="str">
        <f t="shared" si="747"/>
        <v/>
      </c>
      <c r="W1298" s="72" t="str">
        <f>IF(E1298="","",VLOOKUP(D1298,Supervisors!$B$9:$F$32,5,FALSE))</f>
        <v/>
      </c>
      <c r="X1298" s="72" t="str">
        <f>IF(E1298="","",VLOOKUP(D1298,Supervisors!$B$9:$G$32,6,FALSE))</f>
        <v/>
      </c>
      <c r="Y1298" s="20" t="str">
        <f t="shared" si="748"/>
        <v/>
      </c>
      <c r="Z1298" s="20" t="str">
        <f t="shared" si="749"/>
        <v/>
      </c>
      <c r="AA1298" s="20" t="str">
        <f t="shared" si="750"/>
        <v/>
      </c>
      <c r="AB1298" s="20" t="str">
        <f t="shared" si="751"/>
        <v/>
      </c>
      <c r="AC1298" s="20" t="str">
        <f t="shared" si="752"/>
        <v/>
      </c>
      <c r="AD1298" s="20" t="str">
        <f t="shared" si="753"/>
        <v/>
      </c>
      <c r="AE1298" s="20" t="str">
        <f>IF(E1298="","",SUM( INDEX( $H$9, 1) : H1298))</f>
        <v/>
      </c>
      <c r="AF1298" s="20" t="str">
        <f t="shared" si="754"/>
        <v/>
      </c>
      <c r="AG1298" s="20" t="str">
        <f>IF(E1298="","",SUM($AF$9:AF1298))</f>
        <v/>
      </c>
      <c r="AH1298" s="43" t="str">
        <f t="shared" si="755"/>
        <v/>
      </c>
      <c r="AI1298" s="20" t="str">
        <f t="shared" si="756"/>
        <v/>
      </c>
      <c r="AJ1298" s="20" t="str">
        <f t="shared" si="757"/>
        <v/>
      </c>
      <c r="AK1298" s="20" t="str">
        <f t="shared" si="758"/>
        <v/>
      </c>
      <c r="AL1298" s="20" t="str">
        <f>IF(E1298="","",SUM( INDEX($I$9, 1) : I1298))</f>
        <v/>
      </c>
      <c r="AM1298" s="20" t="str">
        <f t="shared" si="759"/>
        <v/>
      </c>
      <c r="AN1298" s="20" t="str">
        <f>IF(E1298="","",SUM( INDEX($AM$9, 1) : AM1298))</f>
        <v/>
      </c>
      <c r="AO1298" s="43" t="str">
        <f t="shared" si="760"/>
        <v/>
      </c>
      <c r="AP1298" s="43" t="str">
        <f t="shared" si="761"/>
        <v/>
      </c>
      <c r="AQ1298" s="35" t="str">
        <f t="shared" si="762"/>
        <v/>
      </c>
      <c r="AR1298" s="35" t="str">
        <f t="shared" si="763"/>
        <v/>
      </c>
      <c r="AS1298" s="35" t="str">
        <f t="shared" si="764"/>
        <v/>
      </c>
      <c r="AT1298" s="35" t="str">
        <f t="shared" si="765"/>
        <v/>
      </c>
      <c r="AU1298" s="35" t="str">
        <f t="shared" si="766"/>
        <v/>
      </c>
      <c r="AV1298" s="35" t="str">
        <f t="shared" si="767"/>
        <v/>
      </c>
      <c r="AW1298" s="58" t="str">
        <f t="shared" si="768"/>
        <v/>
      </c>
      <c r="AX1298" s="62" t="str">
        <f t="shared" si="769"/>
        <v/>
      </c>
      <c r="AY1298" s="62" t="str">
        <f t="shared" si="770"/>
        <v/>
      </c>
      <c r="AZ1298" s="62" t="str">
        <f t="shared" si="771"/>
        <v/>
      </c>
      <c r="BA1298" s="62" t="str">
        <f t="shared" si="772"/>
        <v/>
      </c>
      <c r="BB1298" s="62" t="str">
        <f t="shared" si="773"/>
        <v/>
      </c>
      <c r="BC1298" s="62" t="str">
        <f t="shared" si="774"/>
        <v/>
      </c>
      <c r="BD1298" s="69" t="str">
        <f t="shared" si="775"/>
        <v/>
      </c>
      <c r="BE1298" s="69" t="str">
        <f t="shared" si="776"/>
        <v/>
      </c>
      <c r="BF1298" s="69" t="str">
        <f>IF(Z1298=Z1299,"",SUM(AW$9:AW1298)-SUM(BF$9:BF1297))</f>
        <v/>
      </c>
      <c r="BG1298" s="12">
        <f t="shared" si="741"/>
        <v>1290</v>
      </c>
    </row>
    <row r="1299" spans="1:59" ht="20.100000000000001" customHeight="1">
      <c r="A1299" s="13">
        <f t="shared" si="740"/>
        <v>1291</v>
      </c>
      <c r="B1299" s="153"/>
      <c r="C1299" s="33"/>
      <c r="D1299" s="33"/>
      <c r="E1299" s="154"/>
      <c r="F1299" s="155"/>
      <c r="G1299" s="156"/>
      <c r="H1299" s="19" t="str">
        <f t="shared" si="742"/>
        <v/>
      </c>
      <c r="I1299" s="157"/>
      <c r="J1299" s="19" t="str">
        <f t="shared" si="743"/>
        <v/>
      </c>
      <c r="K1299" s="33"/>
      <c r="L1299" s="34"/>
      <c r="M1299" s="34"/>
      <c r="N1299" s="19" t="str">
        <f t="shared" si="744"/>
        <v/>
      </c>
      <c r="O1299" s="157"/>
      <c r="P1299" s="19" t="str">
        <f t="shared" si="745"/>
        <v/>
      </c>
      <c r="Q1299" s="19" t="str">
        <f t="shared" si="746"/>
        <v/>
      </c>
      <c r="R1299" s="22"/>
      <c r="S1299" s="33"/>
      <c r="T1299" s="35" t="str">
        <f>IF(E1299="","",Instructions!$B$5)</f>
        <v/>
      </c>
      <c r="U1299" s="75" t="str">
        <f>IF(E1299="","",Instructions!$C$5)</f>
        <v/>
      </c>
      <c r="V1299" s="87" t="str">
        <f t="shared" si="747"/>
        <v/>
      </c>
      <c r="W1299" s="72" t="str">
        <f>IF(E1299="","",VLOOKUP(D1299,Supervisors!$B$9:$F$32,5,FALSE))</f>
        <v/>
      </c>
      <c r="X1299" s="72" t="str">
        <f>IF(E1299="","",VLOOKUP(D1299,Supervisors!$B$9:$G$32,6,FALSE))</f>
        <v/>
      </c>
      <c r="Y1299" s="20" t="str">
        <f t="shared" si="748"/>
        <v/>
      </c>
      <c r="Z1299" s="20" t="str">
        <f t="shared" si="749"/>
        <v/>
      </c>
      <c r="AA1299" s="20" t="str">
        <f t="shared" si="750"/>
        <v/>
      </c>
      <c r="AB1299" s="20" t="str">
        <f t="shared" si="751"/>
        <v/>
      </c>
      <c r="AC1299" s="20" t="str">
        <f t="shared" si="752"/>
        <v/>
      </c>
      <c r="AD1299" s="20" t="str">
        <f t="shared" si="753"/>
        <v/>
      </c>
      <c r="AE1299" s="20" t="str">
        <f>IF(E1299="","",SUM( INDEX( $H$9, 1) : H1299))</f>
        <v/>
      </c>
      <c r="AF1299" s="20" t="str">
        <f t="shared" si="754"/>
        <v/>
      </c>
      <c r="AG1299" s="20" t="str">
        <f>IF(E1299="","",SUM($AF$9:AF1299))</f>
        <v/>
      </c>
      <c r="AH1299" s="43" t="str">
        <f t="shared" si="755"/>
        <v/>
      </c>
      <c r="AI1299" s="20" t="str">
        <f t="shared" si="756"/>
        <v/>
      </c>
      <c r="AJ1299" s="20" t="str">
        <f t="shared" si="757"/>
        <v/>
      </c>
      <c r="AK1299" s="20" t="str">
        <f t="shared" si="758"/>
        <v/>
      </c>
      <c r="AL1299" s="20" t="str">
        <f>IF(E1299="","",SUM( INDEX($I$9, 1) : I1299))</f>
        <v/>
      </c>
      <c r="AM1299" s="20" t="str">
        <f t="shared" si="759"/>
        <v/>
      </c>
      <c r="AN1299" s="20" t="str">
        <f>IF(E1299="","",SUM( INDEX($AM$9, 1) : AM1299))</f>
        <v/>
      </c>
      <c r="AO1299" s="43" t="str">
        <f t="shared" si="760"/>
        <v/>
      </c>
      <c r="AP1299" s="43" t="str">
        <f t="shared" si="761"/>
        <v/>
      </c>
      <c r="AQ1299" s="35" t="str">
        <f t="shared" si="762"/>
        <v/>
      </c>
      <c r="AR1299" s="35" t="str">
        <f t="shared" si="763"/>
        <v/>
      </c>
      <c r="AS1299" s="35" t="str">
        <f t="shared" si="764"/>
        <v/>
      </c>
      <c r="AT1299" s="35" t="str">
        <f t="shared" si="765"/>
        <v/>
      </c>
      <c r="AU1299" s="35" t="str">
        <f t="shared" si="766"/>
        <v/>
      </c>
      <c r="AV1299" s="35" t="str">
        <f t="shared" si="767"/>
        <v/>
      </c>
      <c r="AW1299" s="58" t="str">
        <f t="shared" si="768"/>
        <v/>
      </c>
      <c r="AX1299" s="62" t="str">
        <f t="shared" si="769"/>
        <v/>
      </c>
      <c r="AY1299" s="62" t="str">
        <f t="shared" si="770"/>
        <v/>
      </c>
      <c r="AZ1299" s="62" t="str">
        <f t="shared" si="771"/>
        <v/>
      </c>
      <c r="BA1299" s="62" t="str">
        <f t="shared" si="772"/>
        <v/>
      </c>
      <c r="BB1299" s="62" t="str">
        <f t="shared" si="773"/>
        <v/>
      </c>
      <c r="BC1299" s="62" t="str">
        <f t="shared" si="774"/>
        <v/>
      </c>
      <c r="BD1299" s="69" t="str">
        <f t="shared" si="775"/>
        <v/>
      </c>
      <c r="BE1299" s="69" t="str">
        <f t="shared" si="776"/>
        <v/>
      </c>
      <c r="BF1299" s="69" t="str">
        <f>IF(Z1299=Z1300,"",SUM(AW$9:AW1299)-SUM(BF$9:BF1298))</f>
        <v/>
      </c>
      <c r="BG1299" s="12">
        <f t="shared" si="741"/>
        <v>1291</v>
      </c>
    </row>
    <row r="1300" spans="1:59" ht="20.100000000000001" customHeight="1">
      <c r="A1300" s="13">
        <f t="shared" si="740"/>
        <v>1292</v>
      </c>
      <c r="B1300" s="153"/>
      <c r="C1300" s="33"/>
      <c r="D1300" s="33"/>
      <c r="E1300" s="154"/>
      <c r="F1300" s="155"/>
      <c r="G1300" s="156"/>
      <c r="H1300" s="19" t="str">
        <f t="shared" si="742"/>
        <v/>
      </c>
      <c r="I1300" s="157"/>
      <c r="J1300" s="19" t="str">
        <f t="shared" si="743"/>
        <v/>
      </c>
      <c r="K1300" s="33"/>
      <c r="L1300" s="34"/>
      <c r="M1300" s="34"/>
      <c r="N1300" s="19" t="str">
        <f t="shared" si="744"/>
        <v/>
      </c>
      <c r="O1300" s="157"/>
      <c r="P1300" s="19" t="str">
        <f t="shared" si="745"/>
        <v/>
      </c>
      <c r="Q1300" s="19" t="str">
        <f t="shared" si="746"/>
        <v/>
      </c>
      <c r="R1300" s="22"/>
      <c r="S1300" s="33"/>
      <c r="T1300" s="35" t="str">
        <f>IF(E1300="","",Instructions!$B$5)</f>
        <v/>
      </c>
      <c r="U1300" s="75" t="str">
        <f>IF(E1300="","",Instructions!$C$5)</f>
        <v/>
      </c>
      <c r="V1300" s="87" t="str">
        <f t="shared" si="747"/>
        <v/>
      </c>
      <c r="W1300" s="72" t="str">
        <f>IF(E1300="","",VLOOKUP(D1300,Supervisors!$B$9:$F$32,5,FALSE))</f>
        <v/>
      </c>
      <c r="X1300" s="72" t="str">
        <f>IF(E1300="","",VLOOKUP(D1300,Supervisors!$B$9:$G$32,6,FALSE))</f>
        <v/>
      </c>
      <c r="Y1300" s="20" t="str">
        <f t="shared" si="748"/>
        <v/>
      </c>
      <c r="Z1300" s="20" t="str">
        <f t="shared" si="749"/>
        <v/>
      </c>
      <c r="AA1300" s="20" t="str">
        <f t="shared" si="750"/>
        <v/>
      </c>
      <c r="AB1300" s="20" t="str">
        <f t="shared" si="751"/>
        <v/>
      </c>
      <c r="AC1300" s="20" t="str">
        <f t="shared" si="752"/>
        <v/>
      </c>
      <c r="AD1300" s="20" t="str">
        <f t="shared" si="753"/>
        <v/>
      </c>
      <c r="AE1300" s="20" t="str">
        <f>IF(E1300="","",SUM( INDEX( $H$9, 1) : H1300))</f>
        <v/>
      </c>
      <c r="AF1300" s="20" t="str">
        <f t="shared" si="754"/>
        <v/>
      </c>
      <c r="AG1300" s="20" t="str">
        <f>IF(E1300="","",SUM($AF$9:AF1300))</f>
        <v/>
      </c>
      <c r="AH1300" s="43" t="str">
        <f t="shared" si="755"/>
        <v/>
      </c>
      <c r="AI1300" s="20" t="str">
        <f t="shared" si="756"/>
        <v/>
      </c>
      <c r="AJ1300" s="20" t="str">
        <f t="shared" si="757"/>
        <v/>
      </c>
      <c r="AK1300" s="20" t="str">
        <f t="shared" si="758"/>
        <v/>
      </c>
      <c r="AL1300" s="20" t="str">
        <f>IF(E1300="","",SUM( INDEX($I$9, 1) : I1300))</f>
        <v/>
      </c>
      <c r="AM1300" s="20" t="str">
        <f t="shared" si="759"/>
        <v/>
      </c>
      <c r="AN1300" s="20" t="str">
        <f>IF(E1300="","",SUM( INDEX($AM$9, 1) : AM1300))</f>
        <v/>
      </c>
      <c r="AO1300" s="43" t="str">
        <f t="shared" si="760"/>
        <v/>
      </c>
      <c r="AP1300" s="43" t="str">
        <f t="shared" si="761"/>
        <v/>
      </c>
      <c r="AQ1300" s="35" t="str">
        <f t="shared" si="762"/>
        <v/>
      </c>
      <c r="AR1300" s="35" t="str">
        <f t="shared" si="763"/>
        <v/>
      </c>
      <c r="AS1300" s="35" t="str">
        <f t="shared" si="764"/>
        <v/>
      </c>
      <c r="AT1300" s="35" t="str">
        <f t="shared" si="765"/>
        <v/>
      </c>
      <c r="AU1300" s="35" t="str">
        <f t="shared" si="766"/>
        <v/>
      </c>
      <c r="AV1300" s="35" t="str">
        <f t="shared" si="767"/>
        <v/>
      </c>
      <c r="AW1300" s="58" t="str">
        <f t="shared" si="768"/>
        <v/>
      </c>
      <c r="AX1300" s="62" t="str">
        <f t="shared" si="769"/>
        <v/>
      </c>
      <c r="AY1300" s="62" t="str">
        <f t="shared" si="770"/>
        <v/>
      </c>
      <c r="AZ1300" s="62" t="str">
        <f t="shared" si="771"/>
        <v/>
      </c>
      <c r="BA1300" s="62" t="str">
        <f t="shared" si="772"/>
        <v/>
      </c>
      <c r="BB1300" s="62" t="str">
        <f t="shared" si="773"/>
        <v/>
      </c>
      <c r="BC1300" s="62" t="str">
        <f t="shared" si="774"/>
        <v/>
      </c>
      <c r="BD1300" s="69" t="str">
        <f t="shared" si="775"/>
        <v/>
      </c>
      <c r="BE1300" s="69" t="str">
        <f t="shared" si="776"/>
        <v/>
      </c>
      <c r="BF1300" s="69" t="str">
        <f>IF(Z1300=Z1301,"",SUM(AW$9:AW1300)-SUM(BF$9:BF1299))</f>
        <v/>
      </c>
      <c r="BG1300" s="12">
        <f t="shared" si="741"/>
        <v>1292</v>
      </c>
    </row>
    <row r="1301" spans="1:59" ht="20.100000000000001" customHeight="1">
      <c r="A1301" s="13">
        <f t="shared" si="740"/>
        <v>1293</v>
      </c>
      <c r="B1301" s="153"/>
      <c r="C1301" s="33"/>
      <c r="D1301" s="33"/>
      <c r="E1301" s="154"/>
      <c r="F1301" s="155"/>
      <c r="G1301" s="156"/>
      <c r="H1301" s="19" t="str">
        <f t="shared" si="742"/>
        <v/>
      </c>
      <c r="I1301" s="157"/>
      <c r="J1301" s="19" t="str">
        <f t="shared" si="743"/>
        <v/>
      </c>
      <c r="K1301" s="33"/>
      <c r="L1301" s="34"/>
      <c r="M1301" s="34"/>
      <c r="N1301" s="19" t="str">
        <f t="shared" si="744"/>
        <v/>
      </c>
      <c r="O1301" s="157"/>
      <c r="P1301" s="19" t="str">
        <f t="shared" si="745"/>
        <v/>
      </c>
      <c r="Q1301" s="19" t="str">
        <f t="shared" si="746"/>
        <v/>
      </c>
      <c r="R1301" s="22"/>
      <c r="S1301" s="33"/>
      <c r="T1301" s="35" t="str">
        <f>IF(E1301="","",Instructions!$B$5)</f>
        <v/>
      </c>
      <c r="U1301" s="75" t="str">
        <f>IF(E1301="","",Instructions!$C$5)</f>
        <v/>
      </c>
      <c r="V1301" s="87" t="str">
        <f t="shared" si="747"/>
        <v/>
      </c>
      <c r="W1301" s="72" t="str">
        <f>IF(E1301="","",VLOOKUP(D1301,Supervisors!$B$9:$F$32,5,FALSE))</f>
        <v/>
      </c>
      <c r="X1301" s="72" t="str">
        <f>IF(E1301="","",VLOOKUP(D1301,Supervisors!$B$9:$G$32,6,FALSE))</f>
        <v/>
      </c>
      <c r="Y1301" s="20" t="str">
        <f t="shared" si="748"/>
        <v/>
      </c>
      <c r="Z1301" s="20" t="str">
        <f t="shared" si="749"/>
        <v/>
      </c>
      <c r="AA1301" s="20" t="str">
        <f t="shared" si="750"/>
        <v/>
      </c>
      <c r="AB1301" s="20" t="str">
        <f t="shared" si="751"/>
        <v/>
      </c>
      <c r="AC1301" s="20" t="str">
        <f t="shared" si="752"/>
        <v/>
      </c>
      <c r="AD1301" s="20" t="str">
        <f t="shared" si="753"/>
        <v/>
      </c>
      <c r="AE1301" s="20" t="str">
        <f>IF(E1301="","",SUM( INDEX( $H$9, 1) : H1301))</f>
        <v/>
      </c>
      <c r="AF1301" s="20" t="str">
        <f t="shared" si="754"/>
        <v/>
      </c>
      <c r="AG1301" s="20" t="str">
        <f>IF(E1301="","",SUM($AF$9:AF1301))</f>
        <v/>
      </c>
      <c r="AH1301" s="43" t="str">
        <f t="shared" si="755"/>
        <v/>
      </c>
      <c r="AI1301" s="20" t="str">
        <f t="shared" si="756"/>
        <v/>
      </c>
      <c r="AJ1301" s="20" t="str">
        <f t="shared" si="757"/>
        <v/>
      </c>
      <c r="AK1301" s="20" t="str">
        <f t="shared" si="758"/>
        <v/>
      </c>
      <c r="AL1301" s="20" t="str">
        <f>IF(E1301="","",SUM( INDEX($I$9, 1) : I1301))</f>
        <v/>
      </c>
      <c r="AM1301" s="20" t="str">
        <f t="shared" si="759"/>
        <v/>
      </c>
      <c r="AN1301" s="20" t="str">
        <f>IF(E1301="","",SUM( INDEX($AM$9, 1) : AM1301))</f>
        <v/>
      </c>
      <c r="AO1301" s="43" t="str">
        <f t="shared" si="760"/>
        <v/>
      </c>
      <c r="AP1301" s="43" t="str">
        <f t="shared" si="761"/>
        <v/>
      </c>
      <c r="AQ1301" s="35" t="str">
        <f t="shared" si="762"/>
        <v/>
      </c>
      <c r="AR1301" s="35" t="str">
        <f t="shared" si="763"/>
        <v/>
      </c>
      <c r="AS1301" s="35" t="str">
        <f t="shared" si="764"/>
        <v/>
      </c>
      <c r="AT1301" s="35" t="str">
        <f t="shared" si="765"/>
        <v/>
      </c>
      <c r="AU1301" s="35" t="str">
        <f t="shared" si="766"/>
        <v/>
      </c>
      <c r="AV1301" s="35" t="str">
        <f t="shared" si="767"/>
        <v/>
      </c>
      <c r="AW1301" s="58" t="str">
        <f t="shared" si="768"/>
        <v/>
      </c>
      <c r="AX1301" s="62" t="str">
        <f t="shared" si="769"/>
        <v/>
      </c>
      <c r="AY1301" s="62" t="str">
        <f t="shared" si="770"/>
        <v/>
      </c>
      <c r="AZ1301" s="62" t="str">
        <f t="shared" si="771"/>
        <v/>
      </c>
      <c r="BA1301" s="62" t="str">
        <f t="shared" si="772"/>
        <v/>
      </c>
      <c r="BB1301" s="62" t="str">
        <f t="shared" si="773"/>
        <v/>
      </c>
      <c r="BC1301" s="62" t="str">
        <f t="shared" si="774"/>
        <v/>
      </c>
      <c r="BD1301" s="69" t="str">
        <f t="shared" si="775"/>
        <v/>
      </c>
      <c r="BE1301" s="69" t="str">
        <f t="shared" si="776"/>
        <v/>
      </c>
      <c r="BF1301" s="69" t="str">
        <f>IF(Z1301=Z1302,"",SUM(AW$9:AW1301)-SUM(BF$9:BF1300))</f>
        <v/>
      </c>
      <c r="BG1301" s="12">
        <f t="shared" si="741"/>
        <v>1293</v>
      </c>
    </row>
    <row r="1302" spans="1:59" ht="20.100000000000001" customHeight="1">
      <c r="A1302" s="13">
        <f t="shared" si="740"/>
        <v>1294</v>
      </c>
      <c r="B1302" s="153"/>
      <c r="C1302" s="33"/>
      <c r="D1302" s="33"/>
      <c r="E1302" s="154"/>
      <c r="F1302" s="155"/>
      <c r="G1302" s="156"/>
      <c r="H1302" s="19" t="str">
        <f t="shared" si="742"/>
        <v/>
      </c>
      <c r="I1302" s="157"/>
      <c r="J1302" s="19" t="str">
        <f t="shared" si="743"/>
        <v/>
      </c>
      <c r="K1302" s="33"/>
      <c r="L1302" s="34"/>
      <c r="M1302" s="34"/>
      <c r="N1302" s="19" t="str">
        <f t="shared" si="744"/>
        <v/>
      </c>
      <c r="O1302" s="157"/>
      <c r="P1302" s="19" t="str">
        <f t="shared" si="745"/>
        <v/>
      </c>
      <c r="Q1302" s="19" t="str">
        <f t="shared" si="746"/>
        <v/>
      </c>
      <c r="R1302" s="22"/>
      <c r="S1302" s="33"/>
      <c r="T1302" s="35" t="str">
        <f>IF(E1302="","",Instructions!$B$5)</f>
        <v/>
      </c>
      <c r="U1302" s="75" t="str">
        <f>IF(E1302="","",Instructions!$C$5)</f>
        <v/>
      </c>
      <c r="V1302" s="87" t="str">
        <f t="shared" si="747"/>
        <v/>
      </c>
      <c r="W1302" s="72" t="str">
        <f>IF(E1302="","",VLOOKUP(D1302,Supervisors!$B$9:$F$32,5,FALSE))</f>
        <v/>
      </c>
      <c r="X1302" s="72" t="str">
        <f>IF(E1302="","",VLOOKUP(D1302,Supervisors!$B$9:$G$32,6,FALSE))</f>
        <v/>
      </c>
      <c r="Y1302" s="20" t="str">
        <f t="shared" si="748"/>
        <v/>
      </c>
      <c r="Z1302" s="20" t="str">
        <f t="shared" si="749"/>
        <v/>
      </c>
      <c r="AA1302" s="20" t="str">
        <f t="shared" si="750"/>
        <v/>
      </c>
      <c r="AB1302" s="20" t="str">
        <f t="shared" si="751"/>
        <v/>
      </c>
      <c r="AC1302" s="20" t="str">
        <f t="shared" si="752"/>
        <v/>
      </c>
      <c r="AD1302" s="20" t="str">
        <f t="shared" si="753"/>
        <v/>
      </c>
      <c r="AE1302" s="20" t="str">
        <f>IF(E1302="","",SUM( INDEX( $H$9, 1) : H1302))</f>
        <v/>
      </c>
      <c r="AF1302" s="20" t="str">
        <f t="shared" si="754"/>
        <v/>
      </c>
      <c r="AG1302" s="20" t="str">
        <f>IF(E1302="","",SUM($AF$9:AF1302))</f>
        <v/>
      </c>
      <c r="AH1302" s="43" t="str">
        <f t="shared" si="755"/>
        <v/>
      </c>
      <c r="AI1302" s="20" t="str">
        <f t="shared" si="756"/>
        <v/>
      </c>
      <c r="AJ1302" s="20" t="str">
        <f t="shared" si="757"/>
        <v/>
      </c>
      <c r="AK1302" s="20" t="str">
        <f t="shared" si="758"/>
        <v/>
      </c>
      <c r="AL1302" s="20" t="str">
        <f>IF(E1302="","",SUM( INDEX($I$9, 1) : I1302))</f>
        <v/>
      </c>
      <c r="AM1302" s="20" t="str">
        <f t="shared" si="759"/>
        <v/>
      </c>
      <c r="AN1302" s="20" t="str">
        <f>IF(E1302="","",SUM( INDEX($AM$9, 1) : AM1302))</f>
        <v/>
      </c>
      <c r="AO1302" s="43" t="str">
        <f t="shared" si="760"/>
        <v/>
      </c>
      <c r="AP1302" s="43" t="str">
        <f t="shared" si="761"/>
        <v/>
      </c>
      <c r="AQ1302" s="35" t="str">
        <f t="shared" si="762"/>
        <v/>
      </c>
      <c r="AR1302" s="35" t="str">
        <f t="shared" si="763"/>
        <v/>
      </c>
      <c r="AS1302" s="35" t="str">
        <f t="shared" si="764"/>
        <v/>
      </c>
      <c r="AT1302" s="35" t="str">
        <f t="shared" si="765"/>
        <v/>
      </c>
      <c r="AU1302" s="35" t="str">
        <f t="shared" si="766"/>
        <v/>
      </c>
      <c r="AV1302" s="35" t="str">
        <f t="shared" si="767"/>
        <v/>
      </c>
      <c r="AW1302" s="58" t="str">
        <f t="shared" si="768"/>
        <v/>
      </c>
      <c r="AX1302" s="62" t="str">
        <f t="shared" si="769"/>
        <v/>
      </c>
      <c r="AY1302" s="62" t="str">
        <f t="shared" si="770"/>
        <v/>
      </c>
      <c r="AZ1302" s="62" t="str">
        <f t="shared" si="771"/>
        <v/>
      </c>
      <c r="BA1302" s="62" t="str">
        <f t="shared" si="772"/>
        <v/>
      </c>
      <c r="BB1302" s="62" t="str">
        <f t="shared" si="773"/>
        <v/>
      </c>
      <c r="BC1302" s="62" t="str">
        <f t="shared" si="774"/>
        <v/>
      </c>
      <c r="BD1302" s="69" t="str">
        <f t="shared" si="775"/>
        <v/>
      </c>
      <c r="BE1302" s="69" t="str">
        <f t="shared" si="776"/>
        <v/>
      </c>
      <c r="BF1302" s="69" t="str">
        <f>IF(Z1302=Z1303,"",SUM(AW$9:AW1302)-SUM(BF$9:BF1301))</f>
        <v/>
      </c>
      <c r="BG1302" s="12">
        <f t="shared" si="741"/>
        <v>1294</v>
      </c>
    </row>
    <row r="1303" spans="1:59" ht="20.100000000000001" customHeight="1">
      <c r="A1303" s="13">
        <f t="shared" si="740"/>
        <v>1295</v>
      </c>
      <c r="B1303" s="153"/>
      <c r="C1303" s="33"/>
      <c r="D1303" s="33"/>
      <c r="E1303" s="154"/>
      <c r="F1303" s="155"/>
      <c r="G1303" s="156"/>
      <c r="H1303" s="19" t="str">
        <f t="shared" si="742"/>
        <v/>
      </c>
      <c r="I1303" s="157"/>
      <c r="J1303" s="19" t="str">
        <f t="shared" si="743"/>
        <v/>
      </c>
      <c r="K1303" s="33"/>
      <c r="L1303" s="34"/>
      <c r="M1303" s="34"/>
      <c r="N1303" s="19" t="str">
        <f t="shared" si="744"/>
        <v/>
      </c>
      <c r="O1303" s="157"/>
      <c r="P1303" s="19" t="str">
        <f t="shared" si="745"/>
        <v/>
      </c>
      <c r="Q1303" s="19" t="str">
        <f t="shared" si="746"/>
        <v/>
      </c>
      <c r="R1303" s="22"/>
      <c r="S1303" s="33"/>
      <c r="T1303" s="35" t="str">
        <f>IF(E1303="","",Instructions!$B$5)</f>
        <v/>
      </c>
      <c r="U1303" s="75" t="str">
        <f>IF(E1303="","",Instructions!$C$5)</f>
        <v/>
      </c>
      <c r="V1303" s="87" t="str">
        <f t="shared" si="747"/>
        <v/>
      </c>
      <c r="W1303" s="72" t="str">
        <f>IF(E1303="","",VLOOKUP(D1303,Supervisors!$B$9:$F$32,5,FALSE))</f>
        <v/>
      </c>
      <c r="X1303" s="72" t="str">
        <f>IF(E1303="","",VLOOKUP(D1303,Supervisors!$B$9:$G$32,6,FALSE))</f>
        <v/>
      </c>
      <c r="Y1303" s="20" t="str">
        <f t="shared" si="748"/>
        <v/>
      </c>
      <c r="Z1303" s="20" t="str">
        <f t="shared" si="749"/>
        <v/>
      </c>
      <c r="AA1303" s="20" t="str">
        <f t="shared" si="750"/>
        <v/>
      </c>
      <c r="AB1303" s="20" t="str">
        <f t="shared" si="751"/>
        <v/>
      </c>
      <c r="AC1303" s="20" t="str">
        <f t="shared" si="752"/>
        <v/>
      </c>
      <c r="AD1303" s="20" t="str">
        <f t="shared" si="753"/>
        <v/>
      </c>
      <c r="AE1303" s="20" t="str">
        <f>IF(E1303="","",SUM( INDEX( $H$9, 1) : H1303))</f>
        <v/>
      </c>
      <c r="AF1303" s="20" t="str">
        <f t="shared" si="754"/>
        <v/>
      </c>
      <c r="AG1303" s="20" t="str">
        <f>IF(E1303="","",SUM($AF$9:AF1303))</f>
        <v/>
      </c>
      <c r="AH1303" s="43" t="str">
        <f t="shared" si="755"/>
        <v/>
      </c>
      <c r="AI1303" s="20" t="str">
        <f t="shared" si="756"/>
        <v/>
      </c>
      <c r="AJ1303" s="20" t="str">
        <f t="shared" si="757"/>
        <v/>
      </c>
      <c r="AK1303" s="20" t="str">
        <f t="shared" si="758"/>
        <v/>
      </c>
      <c r="AL1303" s="20" t="str">
        <f>IF(E1303="","",SUM( INDEX($I$9, 1) : I1303))</f>
        <v/>
      </c>
      <c r="AM1303" s="20" t="str">
        <f t="shared" si="759"/>
        <v/>
      </c>
      <c r="AN1303" s="20" t="str">
        <f>IF(E1303="","",SUM( INDEX($AM$9, 1) : AM1303))</f>
        <v/>
      </c>
      <c r="AO1303" s="43" t="str">
        <f t="shared" si="760"/>
        <v/>
      </c>
      <c r="AP1303" s="43" t="str">
        <f t="shared" si="761"/>
        <v/>
      </c>
      <c r="AQ1303" s="35" t="str">
        <f t="shared" si="762"/>
        <v/>
      </c>
      <c r="AR1303" s="35" t="str">
        <f t="shared" si="763"/>
        <v/>
      </c>
      <c r="AS1303" s="35" t="str">
        <f t="shared" si="764"/>
        <v/>
      </c>
      <c r="AT1303" s="35" t="str">
        <f t="shared" si="765"/>
        <v/>
      </c>
      <c r="AU1303" s="35" t="str">
        <f t="shared" si="766"/>
        <v/>
      </c>
      <c r="AV1303" s="35" t="str">
        <f t="shared" si="767"/>
        <v/>
      </c>
      <c r="AW1303" s="58" t="str">
        <f t="shared" si="768"/>
        <v/>
      </c>
      <c r="AX1303" s="62" t="str">
        <f t="shared" si="769"/>
        <v/>
      </c>
      <c r="AY1303" s="62" t="str">
        <f t="shared" si="770"/>
        <v/>
      </c>
      <c r="AZ1303" s="62" t="str">
        <f t="shared" si="771"/>
        <v/>
      </c>
      <c r="BA1303" s="62" t="str">
        <f t="shared" si="772"/>
        <v/>
      </c>
      <c r="BB1303" s="62" t="str">
        <f t="shared" si="773"/>
        <v/>
      </c>
      <c r="BC1303" s="62" t="str">
        <f t="shared" si="774"/>
        <v/>
      </c>
      <c r="BD1303" s="69" t="str">
        <f t="shared" si="775"/>
        <v/>
      </c>
      <c r="BE1303" s="69" t="str">
        <f t="shared" si="776"/>
        <v/>
      </c>
      <c r="BF1303" s="69" t="str">
        <f>IF(Z1303=Z1304,"",SUM(AW$9:AW1303)-SUM(BF$9:BF1302))</f>
        <v/>
      </c>
      <c r="BG1303" s="12">
        <f t="shared" si="741"/>
        <v>1295</v>
      </c>
    </row>
    <row r="1304" spans="1:59" ht="20.100000000000001" customHeight="1">
      <c r="A1304" s="13">
        <f t="shared" si="740"/>
        <v>1296</v>
      </c>
      <c r="B1304" s="153"/>
      <c r="C1304" s="33"/>
      <c r="D1304" s="33"/>
      <c r="E1304" s="154"/>
      <c r="F1304" s="155"/>
      <c r="G1304" s="156"/>
      <c r="H1304" s="19" t="str">
        <f t="shared" si="742"/>
        <v/>
      </c>
      <c r="I1304" s="157"/>
      <c r="J1304" s="19" t="str">
        <f t="shared" si="743"/>
        <v/>
      </c>
      <c r="K1304" s="33"/>
      <c r="L1304" s="34"/>
      <c r="M1304" s="34"/>
      <c r="N1304" s="19" t="str">
        <f t="shared" si="744"/>
        <v/>
      </c>
      <c r="O1304" s="157"/>
      <c r="P1304" s="19" t="str">
        <f t="shared" si="745"/>
        <v/>
      </c>
      <c r="Q1304" s="19" t="str">
        <f t="shared" si="746"/>
        <v/>
      </c>
      <c r="R1304" s="22"/>
      <c r="S1304" s="33"/>
      <c r="T1304" s="35" t="str">
        <f>IF(E1304="","",Instructions!$B$5)</f>
        <v/>
      </c>
      <c r="U1304" s="75" t="str">
        <f>IF(E1304="","",Instructions!$C$5)</f>
        <v/>
      </c>
      <c r="V1304" s="87" t="str">
        <f t="shared" si="747"/>
        <v/>
      </c>
      <c r="W1304" s="72" t="str">
        <f>IF(E1304="","",VLOOKUP(D1304,Supervisors!$B$9:$F$32,5,FALSE))</f>
        <v/>
      </c>
      <c r="X1304" s="72" t="str">
        <f>IF(E1304="","",VLOOKUP(D1304,Supervisors!$B$9:$G$32,6,FALSE))</f>
        <v/>
      </c>
      <c r="Y1304" s="20" t="str">
        <f t="shared" si="748"/>
        <v/>
      </c>
      <c r="Z1304" s="20" t="str">
        <f t="shared" si="749"/>
        <v/>
      </c>
      <c r="AA1304" s="20" t="str">
        <f t="shared" si="750"/>
        <v/>
      </c>
      <c r="AB1304" s="20" t="str">
        <f t="shared" si="751"/>
        <v/>
      </c>
      <c r="AC1304" s="20" t="str">
        <f t="shared" si="752"/>
        <v/>
      </c>
      <c r="AD1304" s="20" t="str">
        <f t="shared" si="753"/>
        <v/>
      </c>
      <c r="AE1304" s="20" t="str">
        <f>IF(E1304="","",SUM( INDEX( $H$9, 1) : H1304))</f>
        <v/>
      </c>
      <c r="AF1304" s="20" t="str">
        <f t="shared" si="754"/>
        <v/>
      </c>
      <c r="AG1304" s="20" t="str">
        <f>IF(E1304="","",SUM($AF$9:AF1304))</f>
        <v/>
      </c>
      <c r="AH1304" s="43" t="str">
        <f t="shared" si="755"/>
        <v/>
      </c>
      <c r="AI1304" s="20" t="str">
        <f t="shared" si="756"/>
        <v/>
      </c>
      <c r="AJ1304" s="20" t="str">
        <f t="shared" si="757"/>
        <v/>
      </c>
      <c r="AK1304" s="20" t="str">
        <f t="shared" si="758"/>
        <v/>
      </c>
      <c r="AL1304" s="20" t="str">
        <f>IF(E1304="","",SUM( INDEX($I$9, 1) : I1304))</f>
        <v/>
      </c>
      <c r="AM1304" s="20" t="str">
        <f t="shared" si="759"/>
        <v/>
      </c>
      <c r="AN1304" s="20" t="str">
        <f>IF(E1304="","",SUM( INDEX($AM$9, 1) : AM1304))</f>
        <v/>
      </c>
      <c r="AO1304" s="43" t="str">
        <f t="shared" si="760"/>
        <v/>
      </c>
      <c r="AP1304" s="43" t="str">
        <f t="shared" si="761"/>
        <v/>
      </c>
      <c r="AQ1304" s="35" t="str">
        <f t="shared" si="762"/>
        <v/>
      </c>
      <c r="AR1304" s="35" t="str">
        <f t="shared" si="763"/>
        <v/>
      </c>
      <c r="AS1304" s="35" t="str">
        <f t="shared" si="764"/>
        <v/>
      </c>
      <c r="AT1304" s="35" t="str">
        <f t="shared" si="765"/>
        <v/>
      </c>
      <c r="AU1304" s="35" t="str">
        <f t="shared" si="766"/>
        <v/>
      </c>
      <c r="AV1304" s="35" t="str">
        <f t="shared" si="767"/>
        <v/>
      </c>
      <c r="AW1304" s="58" t="str">
        <f t="shared" si="768"/>
        <v/>
      </c>
      <c r="AX1304" s="62" t="str">
        <f t="shared" si="769"/>
        <v/>
      </c>
      <c r="AY1304" s="62" t="str">
        <f t="shared" si="770"/>
        <v/>
      </c>
      <c r="AZ1304" s="62" t="str">
        <f t="shared" si="771"/>
        <v/>
      </c>
      <c r="BA1304" s="62" t="str">
        <f t="shared" si="772"/>
        <v/>
      </c>
      <c r="BB1304" s="62" t="str">
        <f t="shared" si="773"/>
        <v/>
      </c>
      <c r="BC1304" s="62" t="str">
        <f t="shared" si="774"/>
        <v/>
      </c>
      <c r="BD1304" s="69" t="str">
        <f t="shared" si="775"/>
        <v/>
      </c>
      <c r="BE1304" s="69" t="str">
        <f t="shared" si="776"/>
        <v/>
      </c>
      <c r="BF1304" s="69" t="str">
        <f>IF(Z1304=Z1305,"",SUM(AW$9:AW1304)-SUM(BF$9:BF1303))</f>
        <v/>
      </c>
      <c r="BG1304" s="12">
        <f t="shared" si="741"/>
        <v>1296</v>
      </c>
    </row>
    <row r="1305" spans="1:59" ht="20.100000000000001" customHeight="1">
      <c r="A1305" s="13">
        <f t="shared" si="740"/>
        <v>1297</v>
      </c>
      <c r="B1305" s="153"/>
      <c r="C1305" s="33"/>
      <c r="D1305" s="33"/>
      <c r="E1305" s="154"/>
      <c r="F1305" s="155"/>
      <c r="G1305" s="156"/>
      <c r="H1305" s="19" t="str">
        <f t="shared" si="742"/>
        <v/>
      </c>
      <c r="I1305" s="157"/>
      <c r="J1305" s="19" t="str">
        <f t="shared" si="743"/>
        <v/>
      </c>
      <c r="K1305" s="33"/>
      <c r="L1305" s="34"/>
      <c r="M1305" s="34"/>
      <c r="N1305" s="19" t="str">
        <f t="shared" si="744"/>
        <v/>
      </c>
      <c r="O1305" s="157"/>
      <c r="P1305" s="19" t="str">
        <f t="shared" si="745"/>
        <v/>
      </c>
      <c r="Q1305" s="19" t="str">
        <f t="shared" si="746"/>
        <v/>
      </c>
      <c r="R1305" s="22"/>
      <c r="S1305" s="33"/>
      <c r="T1305" s="35" t="str">
        <f>IF(E1305="","",Instructions!$B$5)</f>
        <v/>
      </c>
      <c r="U1305" s="75" t="str">
        <f>IF(E1305="","",Instructions!$C$5)</f>
        <v/>
      </c>
      <c r="V1305" s="87" t="str">
        <f t="shared" si="747"/>
        <v/>
      </c>
      <c r="W1305" s="72" t="str">
        <f>IF(E1305="","",VLOOKUP(D1305,Supervisors!$B$9:$F$32,5,FALSE))</f>
        <v/>
      </c>
      <c r="X1305" s="72" t="str">
        <f>IF(E1305="","",VLOOKUP(D1305,Supervisors!$B$9:$G$32,6,FALSE))</f>
        <v/>
      </c>
      <c r="Y1305" s="20" t="str">
        <f t="shared" si="748"/>
        <v/>
      </c>
      <c r="Z1305" s="20" t="str">
        <f t="shared" si="749"/>
        <v/>
      </c>
      <c r="AA1305" s="20" t="str">
        <f t="shared" si="750"/>
        <v/>
      </c>
      <c r="AB1305" s="20" t="str">
        <f t="shared" si="751"/>
        <v/>
      </c>
      <c r="AC1305" s="20" t="str">
        <f t="shared" si="752"/>
        <v/>
      </c>
      <c r="AD1305" s="20" t="str">
        <f t="shared" si="753"/>
        <v/>
      </c>
      <c r="AE1305" s="20" t="str">
        <f>IF(E1305="","",SUM( INDEX( $H$9, 1) : H1305))</f>
        <v/>
      </c>
      <c r="AF1305" s="20" t="str">
        <f t="shared" si="754"/>
        <v/>
      </c>
      <c r="AG1305" s="20" t="str">
        <f>IF(E1305="","",SUM($AF$9:AF1305))</f>
        <v/>
      </c>
      <c r="AH1305" s="43" t="str">
        <f t="shared" si="755"/>
        <v/>
      </c>
      <c r="AI1305" s="20" t="str">
        <f t="shared" si="756"/>
        <v/>
      </c>
      <c r="AJ1305" s="20" t="str">
        <f t="shared" si="757"/>
        <v/>
      </c>
      <c r="AK1305" s="20" t="str">
        <f t="shared" si="758"/>
        <v/>
      </c>
      <c r="AL1305" s="20" t="str">
        <f>IF(E1305="","",SUM( INDEX($I$9, 1) : I1305))</f>
        <v/>
      </c>
      <c r="AM1305" s="20" t="str">
        <f t="shared" si="759"/>
        <v/>
      </c>
      <c r="AN1305" s="20" t="str">
        <f>IF(E1305="","",SUM( INDEX($AM$9, 1) : AM1305))</f>
        <v/>
      </c>
      <c r="AO1305" s="43" t="str">
        <f t="shared" si="760"/>
        <v/>
      </c>
      <c r="AP1305" s="43" t="str">
        <f t="shared" si="761"/>
        <v/>
      </c>
      <c r="AQ1305" s="35" t="str">
        <f t="shared" si="762"/>
        <v/>
      </c>
      <c r="AR1305" s="35" t="str">
        <f t="shared" si="763"/>
        <v/>
      </c>
      <c r="AS1305" s="35" t="str">
        <f t="shared" si="764"/>
        <v/>
      </c>
      <c r="AT1305" s="35" t="str">
        <f t="shared" si="765"/>
        <v/>
      </c>
      <c r="AU1305" s="35" t="str">
        <f t="shared" si="766"/>
        <v/>
      </c>
      <c r="AV1305" s="35" t="str">
        <f t="shared" si="767"/>
        <v/>
      </c>
      <c r="AW1305" s="58" t="str">
        <f t="shared" si="768"/>
        <v/>
      </c>
      <c r="AX1305" s="62" t="str">
        <f t="shared" si="769"/>
        <v/>
      </c>
      <c r="AY1305" s="62" t="str">
        <f t="shared" si="770"/>
        <v/>
      </c>
      <c r="AZ1305" s="62" t="str">
        <f t="shared" si="771"/>
        <v/>
      </c>
      <c r="BA1305" s="62" t="str">
        <f t="shared" si="772"/>
        <v/>
      </c>
      <c r="BB1305" s="62" t="str">
        <f t="shared" si="773"/>
        <v/>
      </c>
      <c r="BC1305" s="62" t="str">
        <f t="shared" si="774"/>
        <v/>
      </c>
      <c r="BD1305" s="69" t="str">
        <f t="shared" si="775"/>
        <v/>
      </c>
      <c r="BE1305" s="69" t="str">
        <f t="shared" si="776"/>
        <v/>
      </c>
      <c r="BF1305" s="69" t="str">
        <f>IF(Z1305=Z1306,"",SUM(AW$9:AW1305)-SUM(BF$9:BF1304))</f>
        <v/>
      </c>
      <c r="BG1305" s="12">
        <f t="shared" si="741"/>
        <v>1297</v>
      </c>
    </row>
    <row r="1306" spans="1:59" ht="20.100000000000001" customHeight="1">
      <c r="A1306" s="13">
        <f t="shared" si="740"/>
        <v>1298</v>
      </c>
      <c r="B1306" s="153"/>
      <c r="C1306" s="33"/>
      <c r="D1306" s="33"/>
      <c r="E1306" s="154"/>
      <c r="F1306" s="155"/>
      <c r="G1306" s="156"/>
      <c r="H1306" s="19" t="str">
        <f t="shared" si="742"/>
        <v/>
      </c>
      <c r="I1306" s="157"/>
      <c r="J1306" s="19" t="str">
        <f t="shared" si="743"/>
        <v/>
      </c>
      <c r="K1306" s="33"/>
      <c r="L1306" s="34"/>
      <c r="M1306" s="34"/>
      <c r="N1306" s="19" t="str">
        <f t="shared" si="744"/>
        <v/>
      </c>
      <c r="O1306" s="157"/>
      <c r="P1306" s="19" t="str">
        <f t="shared" si="745"/>
        <v/>
      </c>
      <c r="Q1306" s="19" t="str">
        <f t="shared" si="746"/>
        <v/>
      </c>
      <c r="R1306" s="22"/>
      <c r="S1306" s="33"/>
      <c r="T1306" s="35" t="str">
        <f>IF(E1306="","",Instructions!$B$5)</f>
        <v/>
      </c>
      <c r="U1306" s="75" t="str">
        <f>IF(E1306="","",Instructions!$C$5)</f>
        <v/>
      </c>
      <c r="V1306" s="87" t="str">
        <f t="shared" si="747"/>
        <v/>
      </c>
      <c r="W1306" s="72" t="str">
        <f>IF(E1306="","",VLOOKUP(D1306,Supervisors!$B$9:$F$32,5,FALSE))</f>
        <v/>
      </c>
      <c r="X1306" s="72" t="str">
        <f>IF(E1306="","",VLOOKUP(D1306,Supervisors!$B$9:$G$32,6,FALSE))</f>
        <v/>
      </c>
      <c r="Y1306" s="20" t="str">
        <f t="shared" si="748"/>
        <v/>
      </c>
      <c r="Z1306" s="20" t="str">
        <f t="shared" si="749"/>
        <v/>
      </c>
      <c r="AA1306" s="20" t="str">
        <f t="shared" si="750"/>
        <v/>
      </c>
      <c r="AB1306" s="20" t="str">
        <f t="shared" si="751"/>
        <v/>
      </c>
      <c r="AC1306" s="20" t="str">
        <f t="shared" si="752"/>
        <v/>
      </c>
      <c r="AD1306" s="20" t="str">
        <f t="shared" si="753"/>
        <v/>
      </c>
      <c r="AE1306" s="20" t="str">
        <f>IF(E1306="","",SUM( INDEX( $H$9, 1) : H1306))</f>
        <v/>
      </c>
      <c r="AF1306" s="20" t="str">
        <f t="shared" si="754"/>
        <v/>
      </c>
      <c r="AG1306" s="20" t="str">
        <f>IF(E1306="","",SUM($AF$9:AF1306))</f>
        <v/>
      </c>
      <c r="AH1306" s="43" t="str">
        <f t="shared" si="755"/>
        <v/>
      </c>
      <c r="AI1306" s="20" t="str">
        <f t="shared" si="756"/>
        <v/>
      </c>
      <c r="AJ1306" s="20" t="str">
        <f t="shared" si="757"/>
        <v/>
      </c>
      <c r="AK1306" s="20" t="str">
        <f t="shared" si="758"/>
        <v/>
      </c>
      <c r="AL1306" s="20" t="str">
        <f>IF(E1306="","",SUM( INDEX($I$9, 1) : I1306))</f>
        <v/>
      </c>
      <c r="AM1306" s="20" t="str">
        <f t="shared" si="759"/>
        <v/>
      </c>
      <c r="AN1306" s="20" t="str">
        <f>IF(E1306="","",SUM( INDEX($AM$9, 1) : AM1306))</f>
        <v/>
      </c>
      <c r="AO1306" s="43" t="str">
        <f t="shared" si="760"/>
        <v/>
      </c>
      <c r="AP1306" s="43" t="str">
        <f t="shared" si="761"/>
        <v/>
      </c>
      <c r="AQ1306" s="35" t="str">
        <f t="shared" si="762"/>
        <v/>
      </c>
      <c r="AR1306" s="35" t="str">
        <f t="shared" si="763"/>
        <v/>
      </c>
      <c r="AS1306" s="35" t="str">
        <f t="shared" si="764"/>
        <v/>
      </c>
      <c r="AT1306" s="35" t="str">
        <f t="shared" si="765"/>
        <v/>
      </c>
      <c r="AU1306" s="35" t="str">
        <f t="shared" si="766"/>
        <v/>
      </c>
      <c r="AV1306" s="35" t="str">
        <f t="shared" si="767"/>
        <v/>
      </c>
      <c r="AW1306" s="58" t="str">
        <f t="shared" si="768"/>
        <v/>
      </c>
      <c r="AX1306" s="62" t="str">
        <f t="shared" si="769"/>
        <v/>
      </c>
      <c r="AY1306" s="62" t="str">
        <f t="shared" si="770"/>
        <v/>
      </c>
      <c r="AZ1306" s="62" t="str">
        <f t="shared" si="771"/>
        <v/>
      </c>
      <c r="BA1306" s="62" t="str">
        <f t="shared" si="772"/>
        <v/>
      </c>
      <c r="BB1306" s="62" t="str">
        <f t="shared" si="773"/>
        <v/>
      </c>
      <c r="BC1306" s="62" t="str">
        <f t="shared" si="774"/>
        <v/>
      </c>
      <c r="BD1306" s="69" t="str">
        <f t="shared" si="775"/>
        <v/>
      </c>
      <c r="BE1306" s="69" t="str">
        <f t="shared" si="776"/>
        <v/>
      </c>
      <c r="BF1306" s="69" t="str">
        <f>IF(Z1306=Z1307,"",SUM(AW$9:AW1306)-SUM(BF$9:BF1305))</f>
        <v/>
      </c>
      <c r="BG1306" s="12">
        <f t="shared" si="741"/>
        <v>1298</v>
      </c>
    </row>
    <row r="1307" spans="1:59" ht="20.100000000000001" customHeight="1">
      <c r="A1307" s="13">
        <f t="shared" si="740"/>
        <v>1299</v>
      </c>
      <c r="B1307" s="153"/>
      <c r="C1307" s="33"/>
      <c r="D1307" s="33"/>
      <c r="E1307" s="154"/>
      <c r="F1307" s="155"/>
      <c r="G1307" s="156"/>
      <c r="H1307" s="19" t="str">
        <f t="shared" si="742"/>
        <v/>
      </c>
      <c r="I1307" s="157"/>
      <c r="J1307" s="19" t="str">
        <f t="shared" si="743"/>
        <v/>
      </c>
      <c r="K1307" s="33"/>
      <c r="L1307" s="34"/>
      <c r="M1307" s="34"/>
      <c r="N1307" s="19" t="str">
        <f t="shared" si="744"/>
        <v/>
      </c>
      <c r="O1307" s="157"/>
      <c r="P1307" s="19" t="str">
        <f t="shared" si="745"/>
        <v/>
      </c>
      <c r="Q1307" s="19" t="str">
        <f t="shared" si="746"/>
        <v/>
      </c>
      <c r="R1307" s="22"/>
      <c r="S1307" s="33"/>
      <c r="T1307" s="35" t="str">
        <f>IF(E1307="","",Instructions!$B$5)</f>
        <v/>
      </c>
      <c r="U1307" s="75" t="str">
        <f>IF(E1307="","",Instructions!$C$5)</f>
        <v/>
      </c>
      <c r="V1307" s="87" t="str">
        <f t="shared" si="747"/>
        <v/>
      </c>
      <c r="W1307" s="72" t="str">
        <f>IF(E1307="","",VLOOKUP(D1307,Supervisors!$B$9:$F$32,5,FALSE))</f>
        <v/>
      </c>
      <c r="X1307" s="72" t="str">
        <f>IF(E1307="","",VLOOKUP(D1307,Supervisors!$B$9:$G$32,6,FALSE))</f>
        <v/>
      </c>
      <c r="Y1307" s="20" t="str">
        <f t="shared" si="748"/>
        <v/>
      </c>
      <c r="Z1307" s="20" t="str">
        <f t="shared" si="749"/>
        <v/>
      </c>
      <c r="AA1307" s="20" t="str">
        <f t="shared" si="750"/>
        <v/>
      </c>
      <c r="AB1307" s="20" t="str">
        <f t="shared" si="751"/>
        <v/>
      </c>
      <c r="AC1307" s="20" t="str">
        <f t="shared" si="752"/>
        <v/>
      </c>
      <c r="AD1307" s="20" t="str">
        <f t="shared" si="753"/>
        <v/>
      </c>
      <c r="AE1307" s="20" t="str">
        <f>IF(E1307="","",SUM( INDEX( $H$9, 1) : H1307))</f>
        <v/>
      </c>
      <c r="AF1307" s="20" t="str">
        <f t="shared" si="754"/>
        <v/>
      </c>
      <c r="AG1307" s="20" t="str">
        <f>IF(E1307="","",SUM($AF$9:AF1307))</f>
        <v/>
      </c>
      <c r="AH1307" s="43" t="str">
        <f t="shared" si="755"/>
        <v/>
      </c>
      <c r="AI1307" s="20" t="str">
        <f t="shared" si="756"/>
        <v/>
      </c>
      <c r="AJ1307" s="20" t="str">
        <f t="shared" si="757"/>
        <v/>
      </c>
      <c r="AK1307" s="20" t="str">
        <f t="shared" si="758"/>
        <v/>
      </c>
      <c r="AL1307" s="20" t="str">
        <f>IF(E1307="","",SUM( INDEX($I$9, 1) : I1307))</f>
        <v/>
      </c>
      <c r="AM1307" s="20" t="str">
        <f t="shared" si="759"/>
        <v/>
      </c>
      <c r="AN1307" s="20" t="str">
        <f>IF(E1307="","",SUM( INDEX($AM$9, 1) : AM1307))</f>
        <v/>
      </c>
      <c r="AO1307" s="43" t="str">
        <f t="shared" si="760"/>
        <v/>
      </c>
      <c r="AP1307" s="43" t="str">
        <f t="shared" si="761"/>
        <v/>
      </c>
      <c r="AQ1307" s="35" t="str">
        <f t="shared" si="762"/>
        <v/>
      </c>
      <c r="AR1307" s="35" t="str">
        <f t="shared" si="763"/>
        <v/>
      </c>
      <c r="AS1307" s="35" t="str">
        <f t="shared" si="764"/>
        <v/>
      </c>
      <c r="AT1307" s="35" t="str">
        <f t="shared" si="765"/>
        <v/>
      </c>
      <c r="AU1307" s="35" t="str">
        <f t="shared" si="766"/>
        <v/>
      </c>
      <c r="AV1307" s="35" t="str">
        <f t="shared" si="767"/>
        <v/>
      </c>
      <c r="AW1307" s="58" t="str">
        <f t="shared" si="768"/>
        <v/>
      </c>
      <c r="AX1307" s="62" t="str">
        <f t="shared" si="769"/>
        <v/>
      </c>
      <c r="AY1307" s="62" t="str">
        <f t="shared" si="770"/>
        <v/>
      </c>
      <c r="AZ1307" s="62" t="str">
        <f t="shared" si="771"/>
        <v/>
      </c>
      <c r="BA1307" s="62" t="str">
        <f t="shared" si="772"/>
        <v/>
      </c>
      <c r="BB1307" s="62" t="str">
        <f t="shared" si="773"/>
        <v/>
      </c>
      <c r="BC1307" s="62" t="str">
        <f t="shared" si="774"/>
        <v/>
      </c>
      <c r="BD1307" s="69" t="str">
        <f t="shared" si="775"/>
        <v/>
      </c>
      <c r="BE1307" s="69" t="str">
        <f t="shared" si="776"/>
        <v/>
      </c>
      <c r="BF1307" s="69" t="str">
        <f>IF(Z1307=Z1308,"",SUM(AW$9:AW1307)-SUM(BF$9:BF1306))</f>
        <v/>
      </c>
      <c r="BG1307" s="12">
        <f t="shared" si="741"/>
        <v>1299</v>
      </c>
    </row>
    <row r="1308" spans="1:59" ht="20.100000000000001" customHeight="1">
      <c r="A1308" s="13">
        <f t="shared" si="740"/>
        <v>1300</v>
      </c>
      <c r="B1308" s="153"/>
      <c r="C1308" s="33"/>
      <c r="D1308" s="33"/>
      <c r="E1308" s="154"/>
      <c r="F1308" s="155"/>
      <c r="G1308" s="156"/>
      <c r="H1308" s="19" t="str">
        <f t="shared" si="742"/>
        <v/>
      </c>
      <c r="I1308" s="157"/>
      <c r="J1308" s="19" t="str">
        <f t="shared" si="743"/>
        <v/>
      </c>
      <c r="K1308" s="33"/>
      <c r="L1308" s="34"/>
      <c r="M1308" s="34"/>
      <c r="N1308" s="19" t="str">
        <f t="shared" si="744"/>
        <v/>
      </c>
      <c r="O1308" s="157"/>
      <c r="P1308" s="19" t="str">
        <f t="shared" si="745"/>
        <v/>
      </c>
      <c r="Q1308" s="19" t="str">
        <f t="shared" si="746"/>
        <v/>
      </c>
      <c r="R1308" s="22"/>
      <c r="S1308" s="33"/>
      <c r="T1308" s="35" t="str">
        <f>IF(E1308="","",Instructions!$B$5)</f>
        <v/>
      </c>
      <c r="U1308" s="75" t="str">
        <f>IF(E1308="","",Instructions!$C$5)</f>
        <v/>
      </c>
      <c r="V1308" s="87" t="str">
        <f t="shared" si="747"/>
        <v/>
      </c>
      <c r="W1308" s="72" t="str">
        <f>IF(E1308="","",VLOOKUP(D1308,Supervisors!$B$9:$F$32,5,FALSE))</f>
        <v/>
      </c>
      <c r="X1308" s="72" t="str">
        <f>IF(E1308="","",VLOOKUP(D1308,Supervisors!$B$9:$G$32,6,FALSE))</f>
        <v/>
      </c>
      <c r="Y1308" s="20" t="str">
        <f t="shared" si="748"/>
        <v/>
      </c>
      <c r="Z1308" s="20" t="str">
        <f t="shared" si="749"/>
        <v/>
      </c>
      <c r="AA1308" s="20" t="str">
        <f t="shared" si="750"/>
        <v/>
      </c>
      <c r="AB1308" s="20" t="str">
        <f t="shared" si="751"/>
        <v/>
      </c>
      <c r="AC1308" s="20" t="str">
        <f t="shared" si="752"/>
        <v/>
      </c>
      <c r="AD1308" s="20" t="str">
        <f t="shared" si="753"/>
        <v/>
      </c>
      <c r="AE1308" s="20" t="str">
        <f>IF(E1308="","",SUM( INDEX( $H$9, 1) : H1308))</f>
        <v/>
      </c>
      <c r="AF1308" s="20" t="str">
        <f t="shared" si="754"/>
        <v/>
      </c>
      <c r="AG1308" s="20" t="str">
        <f>IF(E1308="","",SUM($AF$9:AF1308))</f>
        <v/>
      </c>
      <c r="AH1308" s="43" t="str">
        <f t="shared" si="755"/>
        <v/>
      </c>
      <c r="AI1308" s="20" t="str">
        <f t="shared" si="756"/>
        <v/>
      </c>
      <c r="AJ1308" s="20" t="str">
        <f t="shared" si="757"/>
        <v/>
      </c>
      <c r="AK1308" s="20" t="str">
        <f t="shared" si="758"/>
        <v/>
      </c>
      <c r="AL1308" s="20" t="str">
        <f>IF(E1308="","",SUM( INDEX($I$9, 1) : I1308))</f>
        <v/>
      </c>
      <c r="AM1308" s="20" t="str">
        <f t="shared" si="759"/>
        <v/>
      </c>
      <c r="AN1308" s="20" t="str">
        <f>IF(E1308="","",SUM( INDEX($AM$9, 1) : AM1308))</f>
        <v/>
      </c>
      <c r="AO1308" s="43" t="str">
        <f t="shared" si="760"/>
        <v/>
      </c>
      <c r="AP1308" s="43" t="str">
        <f t="shared" si="761"/>
        <v/>
      </c>
      <c r="AQ1308" s="35" t="str">
        <f t="shared" si="762"/>
        <v/>
      </c>
      <c r="AR1308" s="35" t="str">
        <f t="shared" si="763"/>
        <v/>
      </c>
      <c r="AS1308" s="35" t="str">
        <f t="shared" si="764"/>
        <v/>
      </c>
      <c r="AT1308" s="35" t="str">
        <f t="shared" si="765"/>
        <v/>
      </c>
      <c r="AU1308" s="35" t="str">
        <f t="shared" si="766"/>
        <v/>
      </c>
      <c r="AV1308" s="35" t="str">
        <f t="shared" si="767"/>
        <v/>
      </c>
      <c r="AW1308" s="58" t="str">
        <f t="shared" si="768"/>
        <v/>
      </c>
      <c r="AX1308" s="62" t="str">
        <f t="shared" si="769"/>
        <v/>
      </c>
      <c r="AY1308" s="62" t="str">
        <f t="shared" si="770"/>
        <v/>
      </c>
      <c r="AZ1308" s="62" t="str">
        <f t="shared" si="771"/>
        <v/>
      </c>
      <c r="BA1308" s="62" t="str">
        <f t="shared" si="772"/>
        <v/>
      </c>
      <c r="BB1308" s="62" t="str">
        <f t="shared" si="773"/>
        <v/>
      </c>
      <c r="BC1308" s="62" t="str">
        <f t="shared" si="774"/>
        <v/>
      </c>
      <c r="BD1308" s="69" t="str">
        <f t="shared" si="775"/>
        <v/>
      </c>
      <c r="BE1308" s="69" t="str">
        <f t="shared" si="776"/>
        <v/>
      </c>
      <c r="BF1308" s="69" t="str">
        <f>IF(Z1308=Z1309,"",SUM(AW$9:AW1308)-SUM(BF$9:BF1307))</f>
        <v/>
      </c>
      <c r="BG1308" s="12">
        <f t="shared" si="741"/>
        <v>1300</v>
      </c>
    </row>
    <row r="1309" spans="1:59" ht="20.100000000000001" customHeight="1">
      <c r="A1309" s="13">
        <f t="shared" si="740"/>
        <v>1301</v>
      </c>
      <c r="B1309" s="153"/>
      <c r="C1309" s="33"/>
      <c r="D1309" s="33"/>
      <c r="E1309" s="154"/>
      <c r="F1309" s="155"/>
      <c r="G1309" s="156"/>
      <c r="H1309" s="19" t="str">
        <f t="shared" si="742"/>
        <v/>
      </c>
      <c r="I1309" s="157"/>
      <c r="J1309" s="19" t="str">
        <f t="shared" si="743"/>
        <v/>
      </c>
      <c r="K1309" s="33"/>
      <c r="L1309" s="34"/>
      <c r="M1309" s="34"/>
      <c r="N1309" s="19" t="str">
        <f t="shared" si="744"/>
        <v/>
      </c>
      <c r="O1309" s="157"/>
      <c r="P1309" s="19" t="str">
        <f t="shared" si="745"/>
        <v/>
      </c>
      <c r="Q1309" s="19" t="str">
        <f t="shared" si="746"/>
        <v/>
      </c>
      <c r="R1309" s="22"/>
      <c r="S1309" s="33"/>
      <c r="T1309" s="35" t="str">
        <f>IF(E1309="","",Instructions!$B$5)</f>
        <v/>
      </c>
      <c r="U1309" s="75" t="str">
        <f>IF(E1309="","",Instructions!$C$5)</f>
        <v/>
      </c>
      <c r="V1309" s="87" t="str">
        <f t="shared" si="747"/>
        <v/>
      </c>
      <c r="W1309" s="72" t="str">
        <f>IF(E1309="","",VLOOKUP(D1309,Supervisors!$B$9:$F$32,5,FALSE))</f>
        <v/>
      </c>
      <c r="X1309" s="72" t="str">
        <f>IF(E1309="","",VLOOKUP(D1309,Supervisors!$B$9:$G$32,6,FALSE))</f>
        <v/>
      </c>
      <c r="Y1309" s="20" t="str">
        <f t="shared" si="748"/>
        <v/>
      </c>
      <c r="Z1309" s="20" t="str">
        <f t="shared" si="749"/>
        <v/>
      </c>
      <c r="AA1309" s="20" t="str">
        <f t="shared" si="750"/>
        <v/>
      </c>
      <c r="AB1309" s="20" t="str">
        <f t="shared" si="751"/>
        <v/>
      </c>
      <c r="AC1309" s="20" t="str">
        <f t="shared" si="752"/>
        <v/>
      </c>
      <c r="AD1309" s="20" t="str">
        <f t="shared" si="753"/>
        <v/>
      </c>
      <c r="AE1309" s="20" t="str">
        <f>IF(E1309="","",SUM( INDEX( $H$9, 1) : H1309))</f>
        <v/>
      </c>
      <c r="AF1309" s="20" t="str">
        <f t="shared" si="754"/>
        <v/>
      </c>
      <c r="AG1309" s="20" t="str">
        <f>IF(E1309="","",SUM($AF$9:AF1309))</f>
        <v/>
      </c>
      <c r="AH1309" s="43" t="str">
        <f t="shared" si="755"/>
        <v/>
      </c>
      <c r="AI1309" s="20" t="str">
        <f t="shared" si="756"/>
        <v/>
      </c>
      <c r="AJ1309" s="20" t="str">
        <f t="shared" si="757"/>
        <v/>
      </c>
      <c r="AK1309" s="20" t="str">
        <f t="shared" si="758"/>
        <v/>
      </c>
      <c r="AL1309" s="20" t="str">
        <f>IF(E1309="","",SUM( INDEX($I$9, 1) : I1309))</f>
        <v/>
      </c>
      <c r="AM1309" s="20" t="str">
        <f t="shared" si="759"/>
        <v/>
      </c>
      <c r="AN1309" s="20" t="str">
        <f>IF(E1309="","",SUM( INDEX($AM$9, 1) : AM1309))</f>
        <v/>
      </c>
      <c r="AO1309" s="43" t="str">
        <f t="shared" si="760"/>
        <v/>
      </c>
      <c r="AP1309" s="43" t="str">
        <f t="shared" si="761"/>
        <v/>
      </c>
      <c r="AQ1309" s="35" t="str">
        <f t="shared" si="762"/>
        <v/>
      </c>
      <c r="AR1309" s="35" t="str">
        <f t="shared" si="763"/>
        <v/>
      </c>
      <c r="AS1309" s="35" t="str">
        <f t="shared" si="764"/>
        <v/>
      </c>
      <c r="AT1309" s="35" t="str">
        <f t="shared" si="765"/>
        <v/>
      </c>
      <c r="AU1309" s="35" t="str">
        <f t="shared" si="766"/>
        <v/>
      </c>
      <c r="AV1309" s="35" t="str">
        <f t="shared" si="767"/>
        <v/>
      </c>
      <c r="AW1309" s="58" t="str">
        <f t="shared" si="768"/>
        <v/>
      </c>
      <c r="AX1309" s="62" t="str">
        <f t="shared" si="769"/>
        <v/>
      </c>
      <c r="AY1309" s="62" t="str">
        <f t="shared" si="770"/>
        <v/>
      </c>
      <c r="AZ1309" s="62" t="str">
        <f t="shared" si="771"/>
        <v/>
      </c>
      <c r="BA1309" s="62" t="str">
        <f t="shared" si="772"/>
        <v/>
      </c>
      <c r="BB1309" s="62" t="str">
        <f t="shared" si="773"/>
        <v/>
      </c>
      <c r="BC1309" s="62" t="str">
        <f t="shared" si="774"/>
        <v/>
      </c>
      <c r="BD1309" s="69" t="str">
        <f t="shared" si="775"/>
        <v/>
      </c>
      <c r="BE1309" s="69" t="str">
        <f t="shared" si="776"/>
        <v/>
      </c>
      <c r="BF1309" s="69" t="str">
        <f>IF(Z1309=Z1310,"",SUM(AW$9:AW1309)-SUM(BF$9:BF1308))</f>
        <v/>
      </c>
      <c r="BG1309" s="12">
        <f t="shared" si="741"/>
        <v>1301</v>
      </c>
    </row>
    <row r="1310" spans="1:59" ht="20.100000000000001" customHeight="1">
      <c r="A1310" s="13">
        <f t="shared" si="740"/>
        <v>1302</v>
      </c>
      <c r="B1310" s="153"/>
      <c r="C1310" s="33"/>
      <c r="D1310" s="33"/>
      <c r="E1310" s="154"/>
      <c r="F1310" s="155"/>
      <c r="G1310" s="156"/>
      <c r="H1310" s="19" t="str">
        <f t="shared" si="742"/>
        <v/>
      </c>
      <c r="I1310" s="157"/>
      <c r="J1310" s="19" t="str">
        <f t="shared" si="743"/>
        <v/>
      </c>
      <c r="K1310" s="33"/>
      <c r="L1310" s="34"/>
      <c r="M1310" s="34"/>
      <c r="N1310" s="19" t="str">
        <f t="shared" si="744"/>
        <v/>
      </c>
      <c r="O1310" s="157"/>
      <c r="P1310" s="19" t="str">
        <f t="shared" si="745"/>
        <v/>
      </c>
      <c r="Q1310" s="19" t="str">
        <f t="shared" si="746"/>
        <v/>
      </c>
      <c r="R1310" s="22"/>
      <c r="S1310" s="33"/>
      <c r="T1310" s="35" t="str">
        <f>IF(E1310="","",Instructions!$B$5)</f>
        <v/>
      </c>
      <c r="U1310" s="75" t="str">
        <f>IF(E1310="","",Instructions!$C$5)</f>
        <v/>
      </c>
      <c r="V1310" s="87" t="str">
        <f t="shared" si="747"/>
        <v/>
      </c>
      <c r="W1310" s="72" t="str">
        <f>IF(E1310="","",VLOOKUP(D1310,Supervisors!$B$9:$F$32,5,FALSE))</f>
        <v/>
      </c>
      <c r="X1310" s="72" t="str">
        <f>IF(E1310="","",VLOOKUP(D1310,Supervisors!$B$9:$G$32,6,FALSE))</f>
        <v/>
      </c>
      <c r="Y1310" s="20" t="str">
        <f t="shared" si="748"/>
        <v/>
      </c>
      <c r="Z1310" s="20" t="str">
        <f t="shared" si="749"/>
        <v/>
      </c>
      <c r="AA1310" s="20" t="str">
        <f t="shared" si="750"/>
        <v/>
      </c>
      <c r="AB1310" s="20" t="str">
        <f t="shared" si="751"/>
        <v/>
      </c>
      <c r="AC1310" s="20" t="str">
        <f t="shared" si="752"/>
        <v/>
      </c>
      <c r="AD1310" s="20" t="str">
        <f t="shared" si="753"/>
        <v/>
      </c>
      <c r="AE1310" s="20" t="str">
        <f>IF(E1310="","",SUM( INDEX( $H$9, 1) : H1310))</f>
        <v/>
      </c>
      <c r="AF1310" s="20" t="str">
        <f t="shared" si="754"/>
        <v/>
      </c>
      <c r="AG1310" s="20" t="str">
        <f>IF(E1310="","",SUM($AF$9:AF1310))</f>
        <v/>
      </c>
      <c r="AH1310" s="43" t="str">
        <f t="shared" si="755"/>
        <v/>
      </c>
      <c r="AI1310" s="20" t="str">
        <f t="shared" si="756"/>
        <v/>
      </c>
      <c r="AJ1310" s="20" t="str">
        <f t="shared" si="757"/>
        <v/>
      </c>
      <c r="AK1310" s="20" t="str">
        <f t="shared" si="758"/>
        <v/>
      </c>
      <c r="AL1310" s="20" t="str">
        <f>IF(E1310="","",SUM( INDEX($I$9, 1) : I1310))</f>
        <v/>
      </c>
      <c r="AM1310" s="20" t="str">
        <f t="shared" si="759"/>
        <v/>
      </c>
      <c r="AN1310" s="20" t="str">
        <f>IF(E1310="","",SUM( INDEX($AM$9, 1) : AM1310))</f>
        <v/>
      </c>
      <c r="AO1310" s="43" t="str">
        <f t="shared" si="760"/>
        <v/>
      </c>
      <c r="AP1310" s="43" t="str">
        <f t="shared" si="761"/>
        <v/>
      </c>
      <c r="AQ1310" s="35" t="str">
        <f t="shared" si="762"/>
        <v/>
      </c>
      <c r="AR1310" s="35" t="str">
        <f t="shared" si="763"/>
        <v/>
      </c>
      <c r="AS1310" s="35" t="str">
        <f t="shared" si="764"/>
        <v/>
      </c>
      <c r="AT1310" s="35" t="str">
        <f t="shared" si="765"/>
        <v/>
      </c>
      <c r="AU1310" s="35" t="str">
        <f t="shared" si="766"/>
        <v/>
      </c>
      <c r="AV1310" s="35" t="str">
        <f t="shared" si="767"/>
        <v/>
      </c>
      <c r="AW1310" s="58" t="str">
        <f t="shared" si="768"/>
        <v/>
      </c>
      <c r="AX1310" s="62" t="str">
        <f t="shared" si="769"/>
        <v/>
      </c>
      <c r="AY1310" s="62" t="str">
        <f t="shared" si="770"/>
        <v/>
      </c>
      <c r="AZ1310" s="62" t="str">
        <f t="shared" si="771"/>
        <v/>
      </c>
      <c r="BA1310" s="62" t="str">
        <f t="shared" si="772"/>
        <v/>
      </c>
      <c r="BB1310" s="62" t="str">
        <f t="shared" si="773"/>
        <v/>
      </c>
      <c r="BC1310" s="62" t="str">
        <f t="shared" si="774"/>
        <v/>
      </c>
      <c r="BD1310" s="69" t="str">
        <f t="shared" si="775"/>
        <v/>
      </c>
      <c r="BE1310" s="69" t="str">
        <f t="shared" si="776"/>
        <v/>
      </c>
      <c r="BF1310" s="69" t="str">
        <f>IF(Z1310=Z1311,"",SUM(AW$9:AW1310)-SUM(BF$9:BF1309))</f>
        <v/>
      </c>
      <c r="BG1310" s="12">
        <f t="shared" si="741"/>
        <v>1302</v>
      </c>
    </row>
    <row r="1311" spans="1:59" ht="20.100000000000001" customHeight="1">
      <c r="A1311" s="13">
        <f t="shared" si="740"/>
        <v>1303</v>
      </c>
      <c r="B1311" s="153"/>
      <c r="C1311" s="33"/>
      <c r="D1311" s="33"/>
      <c r="E1311" s="154"/>
      <c r="F1311" s="155"/>
      <c r="G1311" s="156"/>
      <c r="H1311" s="19" t="str">
        <f t="shared" si="742"/>
        <v/>
      </c>
      <c r="I1311" s="157"/>
      <c r="J1311" s="19" t="str">
        <f t="shared" si="743"/>
        <v/>
      </c>
      <c r="K1311" s="33"/>
      <c r="L1311" s="34"/>
      <c r="M1311" s="34"/>
      <c r="N1311" s="19" t="str">
        <f t="shared" si="744"/>
        <v/>
      </c>
      <c r="O1311" s="157"/>
      <c r="P1311" s="19" t="str">
        <f t="shared" si="745"/>
        <v/>
      </c>
      <c r="Q1311" s="19" t="str">
        <f t="shared" si="746"/>
        <v/>
      </c>
      <c r="R1311" s="22"/>
      <c r="S1311" s="33"/>
      <c r="T1311" s="35" t="str">
        <f>IF(E1311="","",Instructions!$B$5)</f>
        <v/>
      </c>
      <c r="U1311" s="75" t="str">
        <f>IF(E1311="","",Instructions!$C$5)</f>
        <v/>
      </c>
      <c r="V1311" s="87" t="str">
        <f t="shared" si="747"/>
        <v/>
      </c>
      <c r="W1311" s="72" t="str">
        <f>IF(E1311="","",VLOOKUP(D1311,Supervisors!$B$9:$F$32,5,FALSE))</f>
        <v/>
      </c>
      <c r="X1311" s="72" t="str">
        <f>IF(E1311="","",VLOOKUP(D1311,Supervisors!$B$9:$G$32,6,FALSE))</f>
        <v/>
      </c>
      <c r="Y1311" s="20" t="str">
        <f t="shared" si="748"/>
        <v/>
      </c>
      <c r="Z1311" s="20" t="str">
        <f t="shared" si="749"/>
        <v/>
      </c>
      <c r="AA1311" s="20" t="str">
        <f t="shared" si="750"/>
        <v/>
      </c>
      <c r="AB1311" s="20" t="str">
        <f t="shared" si="751"/>
        <v/>
      </c>
      <c r="AC1311" s="20" t="str">
        <f t="shared" si="752"/>
        <v/>
      </c>
      <c r="AD1311" s="20" t="str">
        <f t="shared" si="753"/>
        <v/>
      </c>
      <c r="AE1311" s="20" t="str">
        <f>IF(E1311="","",SUM( INDEX( $H$9, 1) : H1311))</f>
        <v/>
      </c>
      <c r="AF1311" s="20" t="str">
        <f t="shared" si="754"/>
        <v/>
      </c>
      <c r="AG1311" s="20" t="str">
        <f>IF(E1311="","",SUM($AF$9:AF1311))</f>
        <v/>
      </c>
      <c r="AH1311" s="43" t="str">
        <f t="shared" si="755"/>
        <v/>
      </c>
      <c r="AI1311" s="20" t="str">
        <f t="shared" si="756"/>
        <v/>
      </c>
      <c r="AJ1311" s="20" t="str">
        <f t="shared" si="757"/>
        <v/>
      </c>
      <c r="AK1311" s="20" t="str">
        <f t="shared" si="758"/>
        <v/>
      </c>
      <c r="AL1311" s="20" t="str">
        <f>IF(E1311="","",SUM( INDEX($I$9, 1) : I1311))</f>
        <v/>
      </c>
      <c r="AM1311" s="20" t="str">
        <f t="shared" si="759"/>
        <v/>
      </c>
      <c r="AN1311" s="20" t="str">
        <f>IF(E1311="","",SUM( INDEX($AM$9, 1) : AM1311))</f>
        <v/>
      </c>
      <c r="AO1311" s="43" t="str">
        <f t="shared" si="760"/>
        <v/>
      </c>
      <c r="AP1311" s="43" t="str">
        <f t="shared" si="761"/>
        <v/>
      </c>
      <c r="AQ1311" s="35" t="str">
        <f t="shared" si="762"/>
        <v/>
      </c>
      <c r="AR1311" s="35" t="str">
        <f t="shared" si="763"/>
        <v/>
      </c>
      <c r="AS1311" s="35" t="str">
        <f t="shared" si="764"/>
        <v/>
      </c>
      <c r="AT1311" s="35" t="str">
        <f t="shared" si="765"/>
        <v/>
      </c>
      <c r="AU1311" s="35" t="str">
        <f t="shared" si="766"/>
        <v/>
      </c>
      <c r="AV1311" s="35" t="str">
        <f t="shared" si="767"/>
        <v/>
      </c>
      <c r="AW1311" s="58" t="str">
        <f t="shared" si="768"/>
        <v/>
      </c>
      <c r="AX1311" s="62" t="str">
        <f t="shared" si="769"/>
        <v/>
      </c>
      <c r="AY1311" s="62" t="str">
        <f t="shared" si="770"/>
        <v/>
      </c>
      <c r="AZ1311" s="62" t="str">
        <f t="shared" si="771"/>
        <v/>
      </c>
      <c r="BA1311" s="62" t="str">
        <f t="shared" si="772"/>
        <v/>
      </c>
      <c r="BB1311" s="62" t="str">
        <f t="shared" si="773"/>
        <v/>
      </c>
      <c r="BC1311" s="62" t="str">
        <f t="shared" si="774"/>
        <v/>
      </c>
      <c r="BD1311" s="69" t="str">
        <f t="shared" si="775"/>
        <v/>
      </c>
      <c r="BE1311" s="69" t="str">
        <f t="shared" si="776"/>
        <v/>
      </c>
      <c r="BF1311" s="69" t="str">
        <f>IF(Z1311=Z1312,"",SUM(AW$9:AW1311)-SUM(BF$9:BF1310))</f>
        <v/>
      </c>
      <c r="BG1311" s="12">
        <f t="shared" si="741"/>
        <v>1303</v>
      </c>
    </row>
    <row r="1312" spans="1:59" ht="20.100000000000001" customHeight="1">
      <c r="A1312" s="13">
        <f t="shared" si="740"/>
        <v>1304</v>
      </c>
      <c r="B1312" s="153"/>
      <c r="C1312" s="33"/>
      <c r="D1312" s="33"/>
      <c r="E1312" s="154"/>
      <c r="F1312" s="155"/>
      <c r="G1312" s="156"/>
      <c r="H1312" s="19" t="str">
        <f t="shared" si="742"/>
        <v/>
      </c>
      <c r="I1312" s="157"/>
      <c r="J1312" s="19" t="str">
        <f t="shared" si="743"/>
        <v/>
      </c>
      <c r="K1312" s="33"/>
      <c r="L1312" s="34"/>
      <c r="M1312" s="34"/>
      <c r="N1312" s="19" t="str">
        <f t="shared" si="744"/>
        <v/>
      </c>
      <c r="O1312" s="157"/>
      <c r="P1312" s="19" t="str">
        <f t="shared" si="745"/>
        <v/>
      </c>
      <c r="Q1312" s="19" t="str">
        <f t="shared" si="746"/>
        <v/>
      </c>
      <c r="R1312" s="22"/>
      <c r="S1312" s="33"/>
      <c r="T1312" s="35" t="str">
        <f>IF(E1312="","",Instructions!$B$5)</f>
        <v/>
      </c>
      <c r="U1312" s="75" t="str">
        <f>IF(E1312="","",Instructions!$C$5)</f>
        <v/>
      </c>
      <c r="V1312" s="87" t="str">
        <f t="shared" si="747"/>
        <v/>
      </c>
      <c r="W1312" s="72" t="str">
        <f>IF(E1312="","",VLOOKUP(D1312,Supervisors!$B$9:$F$32,5,FALSE))</f>
        <v/>
      </c>
      <c r="X1312" s="72" t="str">
        <f>IF(E1312="","",VLOOKUP(D1312,Supervisors!$B$9:$G$32,6,FALSE))</f>
        <v/>
      </c>
      <c r="Y1312" s="20" t="str">
        <f t="shared" si="748"/>
        <v/>
      </c>
      <c r="Z1312" s="20" t="str">
        <f t="shared" si="749"/>
        <v/>
      </c>
      <c r="AA1312" s="20" t="str">
        <f t="shared" si="750"/>
        <v/>
      </c>
      <c r="AB1312" s="20" t="str">
        <f t="shared" si="751"/>
        <v/>
      </c>
      <c r="AC1312" s="20" t="str">
        <f t="shared" si="752"/>
        <v/>
      </c>
      <c r="AD1312" s="20" t="str">
        <f t="shared" si="753"/>
        <v/>
      </c>
      <c r="AE1312" s="20" t="str">
        <f>IF(E1312="","",SUM( INDEX( $H$9, 1) : H1312))</f>
        <v/>
      </c>
      <c r="AF1312" s="20" t="str">
        <f t="shared" si="754"/>
        <v/>
      </c>
      <c r="AG1312" s="20" t="str">
        <f>IF(E1312="","",SUM($AF$9:AF1312))</f>
        <v/>
      </c>
      <c r="AH1312" s="43" t="str">
        <f t="shared" si="755"/>
        <v/>
      </c>
      <c r="AI1312" s="20" t="str">
        <f t="shared" si="756"/>
        <v/>
      </c>
      <c r="AJ1312" s="20" t="str">
        <f t="shared" si="757"/>
        <v/>
      </c>
      <c r="AK1312" s="20" t="str">
        <f t="shared" si="758"/>
        <v/>
      </c>
      <c r="AL1312" s="20" t="str">
        <f>IF(E1312="","",SUM( INDEX($I$9, 1) : I1312))</f>
        <v/>
      </c>
      <c r="AM1312" s="20" t="str">
        <f t="shared" si="759"/>
        <v/>
      </c>
      <c r="AN1312" s="20" t="str">
        <f>IF(E1312="","",SUM( INDEX($AM$9, 1) : AM1312))</f>
        <v/>
      </c>
      <c r="AO1312" s="43" t="str">
        <f t="shared" si="760"/>
        <v/>
      </c>
      <c r="AP1312" s="43" t="str">
        <f t="shared" si="761"/>
        <v/>
      </c>
      <c r="AQ1312" s="35" t="str">
        <f t="shared" si="762"/>
        <v/>
      </c>
      <c r="AR1312" s="35" t="str">
        <f t="shared" si="763"/>
        <v/>
      </c>
      <c r="AS1312" s="35" t="str">
        <f t="shared" si="764"/>
        <v/>
      </c>
      <c r="AT1312" s="35" t="str">
        <f t="shared" si="765"/>
        <v/>
      </c>
      <c r="AU1312" s="35" t="str">
        <f t="shared" si="766"/>
        <v/>
      </c>
      <c r="AV1312" s="35" t="str">
        <f t="shared" si="767"/>
        <v/>
      </c>
      <c r="AW1312" s="58" t="str">
        <f t="shared" si="768"/>
        <v/>
      </c>
      <c r="AX1312" s="62" t="str">
        <f t="shared" si="769"/>
        <v/>
      </c>
      <c r="AY1312" s="62" t="str">
        <f t="shared" si="770"/>
        <v/>
      </c>
      <c r="AZ1312" s="62" t="str">
        <f t="shared" si="771"/>
        <v/>
      </c>
      <c r="BA1312" s="62" t="str">
        <f t="shared" si="772"/>
        <v/>
      </c>
      <c r="BB1312" s="62" t="str">
        <f t="shared" si="773"/>
        <v/>
      </c>
      <c r="BC1312" s="62" t="str">
        <f t="shared" si="774"/>
        <v/>
      </c>
      <c r="BD1312" s="69" t="str">
        <f t="shared" si="775"/>
        <v/>
      </c>
      <c r="BE1312" s="69" t="str">
        <f t="shared" si="776"/>
        <v/>
      </c>
      <c r="BF1312" s="69" t="str">
        <f>IF(Z1312=Z1313,"",SUM(AW$9:AW1312)-SUM(BF$9:BF1311))</f>
        <v/>
      </c>
      <c r="BG1312" s="12">
        <f t="shared" si="741"/>
        <v>1304</v>
      </c>
    </row>
    <row r="1313" spans="1:59" ht="20.100000000000001" customHeight="1">
      <c r="A1313" s="13">
        <f t="shared" si="740"/>
        <v>1305</v>
      </c>
      <c r="B1313" s="153"/>
      <c r="C1313" s="33"/>
      <c r="D1313" s="33"/>
      <c r="E1313" s="154"/>
      <c r="F1313" s="155"/>
      <c r="G1313" s="156"/>
      <c r="H1313" s="19" t="str">
        <f t="shared" si="742"/>
        <v/>
      </c>
      <c r="I1313" s="157"/>
      <c r="J1313" s="19" t="str">
        <f t="shared" si="743"/>
        <v/>
      </c>
      <c r="K1313" s="33"/>
      <c r="L1313" s="34"/>
      <c r="M1313" s="34"/>
      <c r="N1313" s="19" t="str">
        <f t="shared" si="744"/>
        <v/>
      </c>
      <c r="O1313" s="157"/>
      <c r="P1313" s="19" t="str">
        <f t="shared" si="745"/>
        <v/>
      </c>
      <c r="Q1313" s="19" t="str">
        <f t="shared" si="746"/>
        <v/>
      </c>
      <c r="R1313" s="22"/>
      <c r="S1313" s="33"/>
      <c r="T1313" s="35" t="str">
        <f>IF(E1313="","",Instructions!$B$5)</f>
        <v/>
      </c>
      <c r="U1313" s="75" t="str">
        <f>IF(E1313="","",Instructions!$C$5)</f>
        <v/>
      </c>
      <c r="V1313" s="87" t="str">
        <f t="shared" si="747"/>
        <v/>
      </c>
      <c r="W1313" s="72" t="str">
        <f>IF(E1313="","",VLOOKUP(D1313,Supervisors!$B$9:$F$32,5,FALSE))</f>
        <v/>
      </c>
      <c r="X1313" s="72" t="str">
        <f>IF(E1313="","",VLOOKUP(D1313,Supervisors!$B$9:$G$32,6,FALSE))</f>
        <v/>
      </c>
      <c r="Y1313" s="20" t="str">
        <f t="shared" si="748"/>
        <v/>
      </c>
      <c r="Z1313" s="20" t="str">
        <f t="shared" si="749"/>
        <v/>
      </c>
      <c r="AA1313" s="20" t="str">
        <f t="shared" si="750"/>
        <v/>
      </c>
      <c r="AB1313" s="20" t="str">
        <f t="shared" si="751"/>
        <v/>
      </c>
      <c r="AC1313" s="20" t="str">
        <f t="shared" si="752"/>
        <v/>
      </c>
      <c r="AD1313" s="20" t="str">
        <f t="shared" si="753"/>
        <v/>
      </c>
      <c r="AE1313" s="20" t="str">
        <f>IF(E1313="","",SUM( INDEX( $H$9, 1) : H1313))</f>
        <v/>
      </c>
      <c r="AF1313" s="20" t="str">
        <f t="shared" si="754"/>
        <v/>
      </c>
      <c r="AG1313" s="20" t="str">
        <f>IF(E1313="","",SUM($AF$9:AF1313))</f>
        <v/>
      </c>
      <c r="AH1313" s="43" t="str">
        <f t="shared" si="755"/>
        <v/>
      </c>
      <c r="AI1313" s="20" t="str">
        <f t="shared" si="756"/>
        <v/>
      </c>
      <c r="AJ1313" s="20" t="str">
        <f t="shared" si="757"/>
        <v/>
      </c>
      <c r="AK1313" s="20" t="str">
        <f t="shared" si="758"/>
        <v/>
      </c>
      <c r="AL1313" s="20" t="str">
        <f>IF(E1313="","",SUM( INDEX($I$9, 1) : I1313))</f>
        <v/>
      </c>
      <c r="AM1313" s="20" t="str">
        <f t="shared" si="759"/>
        <v/>
      </c>
      <c r="AN1313" s="20" t="str">
        <f>IF(E1313="","",SUM( INDEX($AM$9, 1) : AM1313))</f>
        <v/>
      </c>
      <c r="AO1313" s="43" t="str">
        <f t="shared" si="760"/>
        <v/>
      </c>
      <c r="AP1313" s="43" t="str">
        <f t="shared" si="761"/>
        <v/>
      </c>
      <c r="AQ1313" s="35" t="str">
        <f t="shared" si="762"/>
        <v/>
      </c>
      <c r="AR1313" s="35" t="str">
        <f t="shared" si="763"/>
        <v/>
      </c>
      <c r="AS1313" s="35" t="str">
        <f t="shared" si="764"/>
        <v/>
      </c>
      <c r="AT1313" s="35" t="str">
        <f t="shared" si="765"/>
        <v/>
      </c>
      <c r="AU1313" s="35" t="str">
        <f t="shared" si="766"/>
        <v/>
      </c>
      <c r="AV1313" s="35" t="str">
        <f t="shared" si="767"/>
        <v/>
      </c>
      <c r="AW1313" s="58" t="str">
        <f t="shared" si="768"/>
        <v/>
      </c>
      <c r="AX1313" s="62" t="str">
        <f t="shared" si="769"/>
        <v/>
      </c>
      <c r="AY1313" s="62" t="str">
        <f t="shared" si="770"/>
        <v/>
      </c>
      <c r="AZ1313" s="62" t="str">
        <f t="shared" si="771"/>
        <v/>
      </c>
      <c r="BA1313" s="62" t="str">
        <f t="shared" si="772"/>
        <v/>
      </c>
      <c r="BB1313" s="62" t="str">
        <f t="shared" si="773"/>
        <v/>
      </c>
      <c r="BC1313" s="62" t="str">
        <f t="shared" si="774"/>
        <v/>
      </c>
      <c r="BD1313" s="69" t="str">
        <f t="shared" si="775"/>
        <v/>
      </c>
      <c r="BE1313" s="69" t="str">
        <f t="shared" si="776"/>
        <v/>
      </c>
      <c r="BF1313" s="69" t="str">
        <f>IF(Z1313=Z1314,"",SUM(AW$9:AW1313)-SUM(BF$9:BF1312))</f>
        <v/>
      </c>
      <c r="BG1313" s="12">
        <f t="shared" si="741"/>
        <v>1305</v>
      </c>
    </row>
    <row r="1314" spans="1:59" ht="20.100000000000001" customHeight="1">
      <c r="A1314" s="13">
        <f t="shared" ref="A1314:A1377" si="777">ROW()-8</f>
        <v>1306</v>
      </c>
      <c r="B1314" s="153"/>
      <c r="C1314" s="33"/>
      <c r="D1314" s="33"/>
      <c r="E1314" s="154"/>
      <c r="F1314" s="155"/>
      <c r="G1314" s="156"/>
      <c r="H1314" s="19" t="str">
        <f t="shared" si="742"/>
        <v/>
      </c>
      <c r="I1314" s="157"/>
      <c r="J1314" s="19" t="str">
        <f t="shared" si="743"/>
        <v/>
      </c>
      <c r="K1314" s="33"/>
      <c r="L1314" s="34"/>
      <c r="M1314" s="34"/>
      <c r="N1314" s="19" t="str">
        <f t="shared" si="744"/>
        <v/>
      </c>
      <c r="O1314" s="157"/>
      <c r="P1314" s="19" t="str">
        <f t="shared" si="745"/>
        <v/>
      </c>
      <c r="Q1314" s="19" t="str">
        <f t="shared" si="746"/>
        <v/>
      </c>
      <c r="R1314" s="22"/>
      <c r="S1314" s="33"/>
      <c r="T1314" s="35" t="str">
        <f>IF(E1314="","",Instructions!$B$5)</f>
        <v/>
      </c>
      <c r="U1314" s="75" t="str">
        <f>IF(E1314="","",Instructions!$C$5)</f>
        <v/>
      </c>
      <c r="V1314" s="87" t="str">
        <f t="shared" si="747"/>
        <v/>
      </c>
      <c r="W1314" s="72" t="str">
        <f>IF(E1314="","",VLOOKUP(D1314,Supervisors!$B$9:$F$32,5,FALSE))</f>
        <v/>
      </c>
      <c r="X1314" s="72" t="str">
        <f>IF(E1314="","",VLOOKUP(D1314,Supervisors!$B$9:$G$32,6,FALSE))</f>
        <v/>
      </c>
      <c r="Y1314" s="20" t="str">
        <f t="shared" si="748"/>
        <v/>
      </c>
      <c r="Z1314" s="20" t="str">
        <f t="shared" si="749"/>
        <v/>
      </c>
      <c r="AA1314" s="20" t="str">
        <f t="shared" si="750"/>
        <v/>
      </c>
      <c r="AB1314" s="20" t="str">
        <f t="shared" si="751"/>
        <v/>
      </c>
      <c r="AC1314" s="20" t="str">
        <f t="shared" si="752"/>
        <v/>
      </c>
      <c r="AD1314" s="20" t="str">
        <f t="shared" si="753"/>
        <v/>
      </c>
      <c r="AE1314" s="20" t="str">
        <f>IF(E1314="","",SUM( INDEX( $H$9, 1) : H1314))</f>
        <v/>
      </c>
      <c r="AF1314" s="20" t="str">
        <f t="shared" si="754"/>
        <v/>
      </c>
      <c r="AG1314" s="20" t="str">
        <f>IF(E1314="","",SUM($AF$9:AF1314))</f>
        <v/>
      </c>
      <c r="AH1314" s="43" t="str">
        <f t="shared" si="755"/>
        <v/>
      </c>
      <c r="AI1314" s="20" t="str">
        <f t="shared" si="756"/>
        <v/>
      </c>
      <c r="AJ1314" s="20" t="str">
        <f t="shared" si="757"/>
        <v/>
      </c>
      <c r="AK1314" s="20" t="str">
        <f t="shared" si="758"/>
        <v/>
      </c>
      <c r="AL1314" s="20" t="str">
        <f>IF(E1314="","",SUM( INDEX($I$9, 1) : I1314))</f>
        <v/>
      </c>
      <c r="AM1314" s="20" t="str">
        <f t="shared" si="759"/>
        <v/>
      </c>
      <c r="AN1314" s="20" t="str">
        <f>IF(E1314="","",SUM( INDEX($AM$9, 1) : AM1314))</f>
        <v/>
      </c>
      <c r="AO1314" s="43" t="str">
        <f t="shared" si="760"/>
        <v/>
      </c>
      <c r="AP1314" s="43" t="str">
        <f t="shared" si="761"/>
        <v/>
      </c>
      <c r="AQ1314" s="35" t="str">
        <f t="shared" si="762"/>
        <v/>
      </c>
      <c r="AR1314" s="35" t="str">
        <f t="shared" si="763"/>
        <v/>
      </c>
      <c r="AS1314" s="35" t="str">
        <f t="shared" si="764"/>
        <v/>
      </c>
      <c r="AT1314" s="35" t="str">
        <f t="shared" si="765"/>
        <v/>
      </c>
      <c r="AU1314" s="35" t="str">
        <f t="shared" si="766"/>
        <v/>
      </c>
      <c r="AV1314" s="35" t="str">
        <f t="shared" si="767"/>
        <v/>
      </c>
      <c r="AW1314" s="58" t="str">
        <f t="shared" si="768"/>
        <v/>
      </c>
      <c r="AX1314" s="62" t="str">
        <f t="shared" si="769"/>
        <v/>
      </c>
      <c r="AY1314" s="62" t="str">
        <f t="shared" si="770"/>
        <v/>
      </c>
      <c r="AZ1314" s="62" t="str">
        <f t="shared" si="771"/>
        <v/>
      </c>
      <c r="BA1314" s="62" t="str">
        <f t="shared" si="772"/>
        <v/>
      </c>
      <c r="BB1314" s="62" t="str">
        <f t="shared" si="773"/>
        <v/>
      </c>
      <c r="BC1314" s="62" t="str">
        <f t="shared" si="774"/>
        <v/>
      </c>
      <c r="BD1314" s="69" t="str">
        <f t="shared" si="775"/>
        <v/>
      </c>
      <c r="BE1314" s="69" t="str">
        <f t="shared" si="776"/>
        <v/>
      </c>
      <c r="BF1314" s="69" t="str">
        <f>IF(Z1314=Z1315,"",SUM(AW$9:AW1314)-SUM(BF$9:BF1313))</f>
        <v/>
      </c>
      <c r="BG1314" s="12">
        <f t="shared" ref="BG1314:BG1377" si="778">ROW()-8</f>
        <v>1306</v>
      </c>
    </row>
    <row r="1315" spans="1:59" ht="20.100000000000001" customHeight="1">
      <c r="A1315" s="13">
        <f t="shared" si="777"/>
        <v>1307</v>
      </c>
      <c r="B1315" s="153"/>
      <c r="C1315" s="33"/>
      <c r="D1315" s="33"/>
      <c r="E1315" s="154"/>
      <c r="F1315" s="155"/>
      <c r="G1315" s="156"/>
      <c r="H1315" s="19" t="str">
        <f t="shared" si="742"/>
        <v/>
      </c>
      <c r="I1315" s="157"/>
      <c r="J1315" s="19" t="str">
        <f t="shared" si="743"/>
        <v/>
      </c>
      <c r="K1315" s="33"/>
      <c r="L1315" s="34"/>
      <c r="M1315" s="34"/>
      <c r="N1315" s="19" t="str">
        <f t="shared" si="744"/>
        <v/>
      </c>
      <c r="O1315" s="157"/>
      <c r="P1315" s="19" t="str">
        <f t="shared" si="745"/>
        <v/>
      </c>
      <c r="Q1315" s="19" t="str">
        <f t="shared" si="746"/>
        <v/>
      </c>
      <c r="R1315" s="22"/>
      <c r="S1315" s="33"/>
      <c r="T1315" s="35" t="str">
        <f>IF(E1315="","",Instructions!$B$5)</f>
        <v/>
      </c>
      <c r="U1315" s="75" t="str">
        <f>IF(E1315="","",Instructions!$C$5)</f>
        <v/>
      </c>
      <c r="V1315" s="87" t="str">
        <f t="shared" si="747"/>
        <v/>
      </c>
      <c r="W1315" s="72" t="str">
        <f>IF(E1315="","",VLOOKUP(D1315,Supervisors!$B$9:$F$32,5,FALSE))</f>
        <v/>
      </c>
      <c r="X1315" s="72" t="str">
        <f>IF(E1315="","",VLOOKUP(D1315,Supervisors!$B$9:$G$32,6,FALSE))</f>
        <v/>
      </c>
      <c r="Y1315" s="20" t="str">
        <f t="shared" si="748"/>
        <v/>
      </c>
      <c r="Z1315" s="20" t="str">
        <f t="shared" si="749"/>
        <v/>
      </c>
      <c r="AA1315" s="20" t="str">
        <f t="shared" si="750"/>
        <v/>
      </c>
      <c r="AB1315" s="20" t="str">
        <f t="shared" si="751"/>
        <v/>
      </c>
      <c r="AC1315" s="20" t="str">
        <f t="shared" si="752"/>
        <v/>
      </c>
      <c r="AD1315" s="20" t="str">
        <f t="shared" si="753"/>
        <v/>
      </c>
      <c r="AE1315" s="20" t="str">
        <f>IF(E1315="","",SUM( INDEX( $H$9, 1) : H1315))</f>
        <v/>
      </c>
      <c r="AF1315" s="20" t="str">
        <f t="shared" si="754"/>
        <v/>
      </c>
      <c r="AG1315" s="20" t="str">
        <f>IF(E1315="","",SUM($AF$9:AF1315))</f>
        <v/>
      </c>
      <c r="AH1315" s="43" t="str">
        <f t="shared" si="755"/>
        <v/>
      </c>
      <c r="AI1315" s="20" t="str">
        <f t="shared" si="756"/>
        <v/>
      </c>
      <c r="AJ1315" s="20" t="str">
        <f t="shared" si="757"/>
        <v/>
      </c>
      <c r="AK1315" s="20" t="str">
        <f t="shared" si="758"/>
        <v/>
      </c>
      <c r="AL1315" s="20" t="str">
        <f>IF(E1315="","",SUM( INDEX($I$9, 1) : I1315))</f>
        <v/>
      </c>
      <c r="AM1315" s="20" t="str">
        <f t="shared" si="759"/>
        <v/>
      </c>
      <c r="AN1315" s="20" t="str">
        <f>IF(E1315="","",SUM( INDEX($AM$9, 1) : AM1315))</f>
        <v/>
      </c>
      <c r="AO1315" s="43" t="str">
        <f t="shared" si="760"/>
        <v/>
      </c>
      <c r="AP1315" s="43" t="str">
        <f t="shared" si="761"/>
        <v/>
      </c>
      <c r="AQ1315" s="35" t="str">
        <f t="shared" si="762"/>
        <v/>
      </c>
      <c r="AR1315" s="35" t="str">
        <f t="shared" si="763"/>
        <v/>
      </c>
      <c r="AS1315" s="35" t="str">
        <f t="shared" si="764"/>
        <v/>
      </c>
      <c r="AT1315" s="35" t="str">
        <f t="shared" si="765"/>
        <v/>
      </c>
      <c r="AU1315" s="35" t="str">
        <f t="shared" si="766"/>
        <v/>
      </c>
      <c r="AV1315" s="35" t="str">
        <f t="shared" si="767"/>
        <v/>
      </c>
      <c r="AW1315" s="58" t="str">
        <f t="shared" si="768"/>
        <v/>
      </c>
      <c r="AX1315" s="62" t="str">
        <f t="shared" si="769"/>
        <v/>
      </c>
      <c r="AY1315" s="62" t="str">
        <f t="shared" si="770"/>
        <v/>
      </c>
      <c r="AZ1315" s="62" t="str">
        <f t="shared" si="771"/>
        <v/>
      </c>
      <c r="BA1315" s="62" t="str">
        <f t="shared" si="772"/>
        <v/>
      </c>
      <c r="BB1315" s="62" t="str">
        <f t="shared" si="773"/>
        <v/>
      </c>
      <c r="BC1315" s="62" t="str">
        <f t="shared" si="774"/>
        <v/>
      </c>
      <c r="BD1315" s="69" t="str">
        <f t="shared" si="775"/>
        <v/>
      </c>
      <c r="BE1315" s="69" t="str">
        <f t="shared" si="776"/>
        <v/>
      </c>
      <c r="BF1315" s="69" t="str">
        <f>IF(Z1315=Z1316,"",SUM(AW$9:AW1315)-SUM(BF$9:BF1314))</f>
        <v/>
      </c>
      <c r="BG1315" s="12">
        <f t="shared" si="778"/>
        <v>1307</v>
      </c>
    </row>
    <row r="1316" spans="1:59" ht="20.100000000000001" customHeight="1">
      <c r="A1316" s="13">
        <f t="shared" si="777"/>
        <v>1308</v>
      </c>
      <c r="B1316" s="153"/>
      <c r="C1316" s="33"/>
      <c r="D1316" s="33"/>
      <c r="E1316" s="154"/>
      <c r="F1316" s="155"/>
      <c r="G1316" s="156"/>
      <c r="H1316" s="19" t="str">
        <f t="shared" si="742"/>
        <v/>
      </c>
      <c r="I1316" s="157"/>
      <c r="J1316" s="19" t="str">
        <f t="shared" si="743"/>
        <v/>
      </c>
      <c r="K1316" s="33"/>
      <c r="L1316" s="34"/>
      <c r="M1316" s="34"/>
      <c r="N1316" s="19" t="str">
        <f t="shared" si="744"/>
        <v/>
      </c>
      <c r="O1316" s="157"/>
      <c r="P1316" s="19" t="str">
        <f t="shared" si="745"/>
        <v/>
      </c>
      <c r="Q1316" s="19" t="str">
        <f t="shared" si="746"/>
        <v/>
      </c>
      <c r="R1316" s="22"/>
      <c r="S1316" s="33"/>
      <c r="T1316" s="35" t="str">
        <f>IF(E1316="","",Instructions!$B$5)</f>
        <v/>
      </c>
      <c r="U1316" s="75" t="str">
        <f>IF(E1316="","",Instructions!$C$5)</f>
        <v/>
      </c>
      <c r="V1316" s="87" t="str">
        <f t="shared" si="747"/>
        <v/>
      </c>
      <c r="W1316" s="72" t="str">
        <f>IF(E1316="","",VLOOKUP(D1316,Supervisors!$B$9:$F$32,5,FALSE))</f>
        <v/>
      </c>
      <c r="X1316" s="72" t="str">
        <f>IF(E1316="","",VLOOKUP(D1316,Supervisors!$B$9:$G$32,6,FALSE))</f>
        <v/>
      </c>
      <c r="Y1316" s="20" t="str">
        <f t="shared" si="748"/>
        <v/>
      </c>
      <c r="Z1316" s="20" t="str">
        <f t="shared" si="749"/>
        <v/>
      </c>
      <c r="AA1316" s="20" t="str">
        <f t="shared" si="750"/>
        <v/>
      </c>
      <c r="AB1316" s="20" t="str">
        <f t="shared" si="751"/>
        <v/>
      </c>
      <c r="AC1316" s="20" t="str">
        <f t="shared" si="752"/>
        <v/>
      </c>
      <c r="AD1316" s="20" t="str">
        <f t="shared" si="753"/>
        <v/>
      </c>
      <c r="AE1316" s="20" t="str">
        <f>IF(E1316="","",SUM( INDEX( $H$9, 1) : H1316))</f>
        <v/>
      </c>
      <c r="AF1316" s="20" t="str">
        <f t="shared" si="754"/>
        <v/>
      </c>
      <c r="AG1316" s="20" t="str">
        <f>IF(E1316="","",SUM($AF$9:AF1316))</f>
        <v/>
      </c>
      <c r="AH1316" s="43" t="str">
        <f t="shared" si="755"/>
        <v/>
      </c>
      <c r="AI1316" s="20" t="str">
        <f t="shared" si="756"/>
        <v/>
      </c>
      <c r="AJ1316" s="20" t="str">
        <f t="shared" si="757"/>
        <v/>
      </c>
      <c r="AK1316" s="20" t="str">
        <f t="shared" si="758"/>
        <v/>
      </c>
      <c r="AL1316" s="20" t="str">
        <f>IF(E1316="","",SUM( INDEX($I$9, 1) : I1316))</f>
        <v/>
      </c>
      <c r="AM1316" s="20" t="str">
        <f t="shared" si="759"/>
        <v/>
      </c>
      <c r="AN1316" s="20" t="str">
        <f>IF(E1316="","",SUM( INDEX($AM$9, 1) : AM1316))</f>
        <v/>
      </c>
      <c r="AO1316" s="43" t="str">
        <f t="shared" si="760"/>
        <v/>
      </c>
      <c r="AP1316" s="43" t="str">
        <f t="shared" si="761"/>
        <v/>
      </c>
      <c r="AQ1316" s="35" t="str">
        <f t="shared" si="762"/>
        <v/>
      </c>
      <c r="AR1316" s="35" t="str">
        <f t="shared" si="763"/>
        <v/>
      </c>
      <c r="AS1316" s="35" t="str">
        <f t="shared" si="764"/>
        <v/>
      </c>
      <c r="AT1316" s="35" t="str">
        <f t="shared" si="765"/>
        <v/>
      </c>
      <c r="AU1316" s="35" t="str">
        <f t="shared" si="766"/>
        <v/>
      </c>
      <c r="AV1316" s="35" t="str">
        <f t="shared" si="767"/>
        <v/>
      </c>
      <c r="AW1316" s="58" t="str">
        <f t="shared" si="768"/>
        <v/>
      </c>
      <c r="AX1316" s="62" t="str">
        <f t="shared" si="769"/>
        <v/>
      </c>
      <c r="AY1316" s="62" t="str">
        <f t="shared" si="770"/>
        <v/>
      </c>
      <c r="AZ1316" s="62" t="str">
        <f t="shared" si="771"/>
        <v/>
      </c>
      <c r="BA1316" s="62" t="str">
        <f t="shared" si="772"/>
        <v/>
      </c>
      <c r="BB1316" s="62" t="str">
        <f t="shared" si="773"/>
        <v/>
      </c>
      <c r="BC1316" s="62" t="str">
        <f t="shared" si="774"/>
        <v/>
      </c>
      <c r="BD1316" s="69" t="str">
        <f t="shared" si="775"/>
        <v/>
      </c>
      <c r="BE1316" s="69" t="str">
        <f t="shared" si="776"/>
        <v/>
      </c>
      <c r="BF1316" s="69" t="str">
        <f>IF(Z1316=Z1317,"",SUM(AW$9:AW1316)-SUM(BF$9:BF1315))</f>
        <v/>
      </c>
      <c r="BG1316" s="12">
        <f t="shared" si="778"/>
        <v>1308</v>
      </c>
    </row>
    <row r="1317" spans="1:59" ht="20.100000000000001" customHeight="1">
      <c r="A1317" s="13">
        <f t="shared" si="777"/>
        <v>1309</v>
      </c>
      <c r="B1317" s="153"/>
      <c r="C1317" s="33"/>
      <c r="D1317" s="33"/>
      <c r="E1317" s="154"/>
      <c r="F1317" s="155"/>
      <c r="G1317" s="156"/>
      <c r="H1317" s="19" t="str">
        <f t="shared" si="742"/>
        <v/>
      </c>
      <c r="I1317" s="157"/>
      <c r="J1317" s="19" t="str">
        <f t="shared" si="743"/>
        <v/>
      </c>
      <c r="K1317" s="33"/>
      <c r="L1317" s="34"/>
      <c r="M1317" s="34"/>
      <c r="N1317" s="19" t="str">
        <f t="shared" si="744"/>
        <v/>
      </c>
      <c r="O1317" s="157"/>
      <c r="P1317" s="19" t="str">
        <f t="shared" si="745"/>
        <v/>
      </c>
      <c r="Q1317" s="19" t="str">
        <f t="shared" si="746"/>
        <v/>
      </c>
      <c r="R1317" s="22"/>
      <c r="S1317" s="33"/>
      <c r="T1317" s="35" t="str">
        <f>IF(E1317="","",Instructions!$B$5)</f>
        <v/>
      </c>
      <c r="U1317" s="75" t="str">
        <f>IF(E1317="","",Instructions!$C$5)</f>
        <v/>
      </c>
      <c r="V1317" s="87" t="str">
        <f t="shared" si="747"/>
        <v/>
      </c>
      <c r="W1317" s="72" t="str">
        <f>IF(E1317="","",VLOOKUP(D1317,Supervisors!$B$9:$F$32,5,FALSE))</f>
        <v/>
      </c>
      <c r="X1317" s="72" t="str">
        <f>IF(E1317="","",VLOOKUP(D1317,Supervisors!$B$9:$G$32,6,FALSE))</f>
        <v/>
      </c>
      <c r="Y1317" s="20" t="str">
        <f t="shared" si="748"/>
        <v/>
      </c>
      <c r="Z1317" s="20" t="str">
        <f t="shared" si="749"/>
        <v/>
      </c>
      <c r="AA1317" s="20" t="str">
        <f t="shared" si="750"/>
        <v/>
      </c>
      <c r="AB1317" s="20" t="str">
        <f t="shared" si="751"/>
        <v/>
      </c>
      <c r="AC1317" s="20" t="str">
        <f t="shared" si="752"/>
        <v/>
      </c>
      <c r="AD1317" s="20" t="str">
        <f t="shared" si="753"/>
        <v/>
      </c>
      <c r="AE1317" s="20" t="str">
        <f>IF(E1317="","",SUM( INDEX( $H$9, 1) : H1317))</f>
        <v/>
      </c>
      <c r="AF1317" s="20" t="str">
        <f t="shared" si="754"/>
        <v/>
      </c>
      <c r="AG1317" s="20" t="str">
        <f>IF(E1317="","",SUM($AF$9:AF1317))</f>
        <v/>
      </c>
      <c r="AH1317" s="43" t="str">
        <f t="shared" si="755"/>
        <v/>
      </c>
      <c r="AI1317" s="20" t="str">
        <f t="shared" si="756"/>
        <v/>
      </c>
      <c r="AJ1317" s="20" t="str">
        <f t="shared" si="757"/>
        <v/>
      </c>
      <c r="AK1317" s="20" t="str">
        <f t="shared" si="758"/>
        <v/>
      </c>
      <c r="AL1317" s="20" t="str">
        <f>IF(E1317="","",SUM( INDEX($I$9, 1) : I1317))</f>
        <v/>
      </c>
      <c r="AM1317" s="20" t="str">
        <f t="shared" si="759"/>
        <v/>
      </c>
      <c r="AN1317" s="20" t="str">
        <f>IF(E1317="","",SUM( INDEX($AM$9, 1) : AM1317))</f>
        <v/>
      </c>
      <c r="AO1317" s="43" t="str">
        <f t="shared" si="760"/>
        <v/>
      </c>
      <c r="AP1317" s="43" t="str">
        <f t="shared" si="761"/>
        <v/>
      </c>
      <c r="AQ1317" s="35" t="str">
        <f t="shared" si="762"/>
        <v/>
      </c>
      <c r="AR1317" s="35" t="str">
        <f t="shared" si="763"/>
        <v/>
      </c>
      <c r="AS1317" s="35" t="str">
        <f t="shared" si="764"/>
        <v/>
      </c>
      <c r="AT1317" s="35" t="str">
        <f t="shared" si="765"/>
        <v/>
      </c>
      <c r="AU1317" s="35" t="str">
        <f t="shared" si="766"/>
        <v/>
      </c>
      <c r="AV1317" s="35" t="str">
        <f t="shared" si="767"/>
        <v/>
      </c>
      <c r="AW1317" s="58" t="str">
        <f t="shared" si="768"/>
        <v/>
      </c>
      <c r="AX1317" s="62" t="str">
        <f t="shared" si="769"/>
        <v/>
      </c>
      <c r="AY1317" s="62" t="str">
        <f t="shared" si="770"/>
        <v/>
      </c>
      <c r="AZ1317" s="62" t="str">
        <f t="shared" si="771"/>
        <v/>
      </c>
      <c r="BA1317" s="62" t="str">
        <f t="shared" si="772"/>
        <v/>
      </c>
      <c r="BB1317" s="62" t="str">
        <f t="shared" si="773"/>
        <v/>
      </c>
      <c r="BC1317" s="62" t="str">
        <f t="shared" si="774"/>
        <v/>
      </c>
      <c r="BD1317" s="69" t="str">
        <f t="shared" si="775"/>
        <v/>
      </c>
      <c r="BE1317" s="69" t="str">
        <f t="shared" si="776"/>
        <v/>
      </c>
      <c r="BF1317" s="69" t="str">
        <f>IF(Z1317=Z1318,"",SUM(AW$9:AW1317)-SUM(BF$9:BF1316))</f>
        <v/>
      </c>
      <c r="BG1317" s="12">
        <f t="shared" si="778"/>
        <v>1309</v>
      </c>
    </row>
    <row r="1318" spans="1:59" ht="20.100000000000001" customHeight="1">
      <c r="A1318" s="13">
        <f t="shared" si="777"/>
        <v>1310</v>
      </c>
      <c r="B1318" s="153"/>
      <c r="C1318" s="33"/>
      <c r="D1318" s="33"/>
      <c r="E1318" s="154"/>
      <c r="F1318" s="155"/>
      <c r="G1318" s="156"/>
      <c r="H1318" s="19" t="str">
        <f t="shared" si="742"/>
        <v/>
      </c>
      <c r="I1318" s="157"/>
      <c r="J1318" s="19" t="str">
        <f t="shared" si="743"/>
        <v/>
      </c>
      <c r="K1318" s="33"/>
      <c r="L1318" s="34"/>
      <c r="M1318" s="34"/>
      <c r="N1318" s="19" t="str">
        <f t="shared" si="744"/>
        <v/>
      </c>
      <c r="O1318" s="157"/>
      <c r="P1318" s="19" t="str">
        <f t="shared" si="745"/>
        <v/>
      </c>
      <c r="Q1318" s="19" t="str">
        <f t="shared" si="746"/>
        <v/>
      </c>
      <c r="R1318" s="22"/>
      <c r="S1318" s="33"/>
      <c r="T1318" s="35" t="str">
        <f>IF(E1318="","",Instructions!$B$5)</f>
        <v/>
      </c>
      <c r="U1318" s="75" t="str">
        <f>IF(E1318="","",Instructions!$C$5)</f>
        <v/>
      </c>
      <c r="V1318" s="87" t="str">
        <f t="shared" si="747"/>
        <v/>
      </c>
      <c r="W1318" s="72" t="str">
        <f>IF(E1318="","",VLOOKUP(D1318,Supervisors!$B$9:$F$32,5,FALSE))</f>
        <v/>
      </c>
      <c r="X1318" s="72" t="str">
        <f>IF(E1318="","",VLOOKUP(D1318,Supervisors!$B$9:$G$32,6,FALSE))</f>
        <v/>
      </c>
      <c r="Y1318" s="20" t="str">
        <f t="shared" si="748"/>
        <v/>
      </c>
      <c r="Z1318" s="20" t="str">
        <f t="shared" si="749"/>
        <v/>
      </c>
      <c r="AA1318" s="20" t="str">
        <f t="shared" si="750"/>
        <v/>
      </c>
      <c r="AB1318" s="20" t="str">
        <f t="shared" si="751"/>
        <v/>
      </c>
      <c r="AC1318" s="20" t="str">
        <f t="shared" si="752"/>
        <v/>
      </c>
      <c r="AD1318" s="20" t="str">
        <f t="shared" si="753"/>
        <v/>
      </c>
      <c r="AE1318" s="20" t="str">
        <f>IF(E1318="","",SUM( INDEX( $H$9, 1) : H1318))</f>
        <v/>
      </c>
      <c r="AF1318" s="20" t="str">
        <f t="shared" si="754"/>
        <v/>
      </c>
      <c r="AG1318" s="20" t="str">
        <f>IF(E1318="","",SUM($AF$9:AF1318))</f>
        <v/>
      </c>
      <c r="AH1318" s="43" t="str">
        <f t="shared" si="755"/>
        <v/>
      </c>
      <c r="AI1318" s="20" t="str">
        <f t="shared" si="756"/>
        <v/>
      </c>
      <c r="AJ1318" s="20" t="str">
        <f t="shared" si="757"/>
        <v/>
      </c>
      <c r="AK1318" s="20" t="str">
        <f t="shared" si="758"/>
        <v/>
      </c>
      <c r="AL1318" s="20" t="str">
        <f>IF(E1318="","",SUM( INDEX($I$9, 1) : I1318))</f>
        <v/>
      </c>
      <c r="AM1318" s="20" t="str">
        <f t="shared" si="759"/>
        <v/>
      </c>
      <c r="AN1318" s="20" t="str">
        <f>IF(E1318="","",SUM( INDEX($AM$9, 1) : AM1318))</f>
        <v/>
      </c>
      <c r="AO1318" s="43" t="str">
        <f t="shared" si="760"/>
        <v/>
      </c>
      <c r="AP1318" s="43" t="str">
        <f t="shared" si="761"/>
        <v/>
      </c>
      <c r="AQ1318" s="35" t="str">
        <f t="shared" si="762"/>
        <v/>
      </c>
      <c r="AR1318" s="35" t="str">
        <f t="shared" si="763"/>
        <v/>
      </c>
      <c r="AS1318" s="35" t="str">
        <f t="shared" si="764"/>
        <v/>
      </c>
      <c r="AT1318" s="35" t="str">
        <f t="shared" si="765"/>
        <v/>
      </c>
      <c r="AU1318" s="35" t="str">
        <f t="shared" si="766"/>
        <v/>
      </c>
      <c r="AV1318" s="35" t="str">
        <f t="shared" si="767"/>
        <v/>
      </c>
      <c r="AW1318" s="58" t="str">
        <f t="shared" si="768"/>
        <v/>
      </c>
      <c r="AX1318" s="62" t="str">
        <f t="shared" si="769"/>
        <v/>
      </c>
      <c r="AY1318" s="62" t="str">
        <f t="shared" si="770"/>
        <v/>
      </c>
      <c r="AZ1318" s="62" t="str">
        <f t="shared" si="771"/>
        <v/>
      </c>
      <c r="BA1318" s="62" t="str">
        <f t="shared" si="772"/>
        <v/>
      </c>
      <c r="BB1318" s="62" t="str">
        <f t="shared" si="773"/>
        <v/>
      </c>
      <c r="BC1318" s="62" t="str">
        <f t="shared" si="774"/>
        <v/>
      </c>
      <c r="BD1318" s="69" t="str">
        <f t="shared" si="775"/>
        <v/>
      </c>
      <c r="BE1318" s="69" t="str">
        <f t="shared" si="776"/>
        <v/>
      </c>
      <c r="BF1318" s="69" t="str">
        <f>IF(Z1318=Z1319,"",SUM(AW$9:AW1318)-SUM(BF$9:BF1317))</f>
        <v/>
      </c>
      <c r="BG1318" s="12">
        <f t="shared" si="778"/>
        <v>1310</v>
      </c>
    </row>
    <row r="1319" spans="1:59" ht="20.100000000000001" customHeight="1">
      <c r="A1319" s="13">
        <f t="shared" si="777"/>
        <v>1311</v>
      </c>
      <c r="B1319" s="153"/>
      <c r="C1319" s="33"/>
      <c r="D1319" s="33"/>
      <c r="E1319" s="154"/>
      <c r="F1319" s="155"/>
      <c r="G1319" s="156"/>
      <c r="H1319" s="19" t="str">
        <f t="shared" si="742"/>
        <v/>
      </c>
      <c r="I1319" s="157"/>
      <c r="J1319" s="19" t="str">
        <f t="shared" si="743"/>
        <v/>
      </c>
      <c r="K1319" s="33"/>
      <c r="L1319" s="34"/>
      <c r="M1319" s="34"/>
      <c r="N1319" s="19" t="str">
        <f t="shared" si="744"/>
        <v/>
      </c>
      <c r="O1319" s="157"/>
      <c r="P1319" s="19" t="str">
        <f t="shared" si="745"/>
        <v/>
      </c>
      <c r="Q1319" s="19" t="str">
        <f t="shared" si="746"/>
        <v/>
      </c>
      <c r="R1319" s="22"/>
      <c r="S1319" s="33"/>
      <c r="T1319" s="35" t="str">
        <f>IF(E1319="","",Instructions!$B$5)</f>
        <v/>
      </c>
      <c r="U1319" s="75" t="str">
        <f>IF(E1319="","",Instructions!$C$5)</f>
        <v/>
      </c>
      <c r="V1319" s="87" t="str">
        <f t="shared" si="747"/>
        <v/>
      </c>
      <c r="W1319" s="72" t="str">
        <f>IF(E1319="","",VLOOKUP(D1319,Supervisors!$B$9:$F$32,5,FALSE))</f>
        <v/>
      </c>
      <c r="X1319" s="72" t="str">
        <f>IF(E1319="","",VLOOKUP(D1319,Supervisors!$B$9:$G$32,6,FALSE))</f>
        <v/>
      </c>
      <c r="Y1319" s="20" t="str">
        <f t="shared" si="748"/>
        <v/>
      </c>
      <c r="Z1319" s="20" t="str">
        <f t="shared" si="749"/>
        <v/>
      </c>
      <c r="AA1319" s="20" t="str">
        <f t="shared" si="750"/>
        <v/>
      </c>
      <c r="AB1319" s="20" t="str">
        <f t="shared" si="751"/>
        <v/>
      </c>
      <c r="AC1319" s="20" t="str">
        <f t="shared" si="752"/>
        <v/>
      </c>
      <c r="AD1319" s="20" t="str">
        <f t="shared" si="753"/>
        <v/>
      </c>
      <c r="AE1319" s="20" t="str">
        <f>IF(E1319="","",SUM( INDEX( $H$9, 1) : H1319))</f>
        <v/>
      </c>
      <c r="AF1319" s="20" t="str">
        <f t="shared" si="754"/>
        <v/>
      </c>
      <c r="AG1319" s="20" t="str">
        <f>IF(E1319="","",SUM($AF$9:AF1319))</f>
        <v/>
      </c>
      <c r="AH1319" s="43" t="str">
        <f t="shared" si="755"/>
        <v/>
      </c>
      <c r="AI1319" s="20" t="str">
        <f t="shared" si="756"/>
        <v/>
      </c>
      <c r="AJ1319" s="20" t="str">
        <f t="shared" si="757"/>
        <v/>
      </c>
      <c r="AK1319" s="20" t="str">
        <f t="shared" si="758"/>
        <v/>
      </c>
      <c r="AL1319" s="20" t="str">
        <f>IF(E1319="","",SUM( INDEX($I$9, 1) : I1319))</f>
        <v/>
      </c>
      <c r="AM1319" s="20" t="str">
        <f t="shared" si="759"/>
        <v/>
      </c>
      <c r="AN1319" s="20" t="str">
        <f>IF(E1319="","",SUM( INDEX($AM$9, 1) : AM1319))</f>
        <v/>
      </c>
      <c r="AO1319" s="43" t="str">
        <f t="shared" si="760"/>
        <v/>
      </c>
      <c r="AP1319" s="43" t="str">
        <f t="shared" si="761"/>
        <v/>
      </c>
      <c r="AQ1319" s="35" t="str">
        <f t="shared" si="762"/>
        <v/>
      </c>
      <c r="AR1319" s="35" t="str">
        <f t="shared" si="763"/>
        <v/>
      </c>
      <c r="AS1319" s="35" t="str">
        <f t="shared" si="764"/>
        <v/>
      </c>
      <c r="AT1319" s="35" t="str">
        <f t="shared" si="765"/>
        <v/>
      </c>
      <c r="AU1319" s="35" t="str">
        <f t="shared" si="766"/>
        <v/>
      </c>
      <c r="AV1319" s="35" t="str">
        <f t="shared" si="767"/>
        <v/>
      </c>
      <c r="AW1319" s="58" t="str">
        <f t="shared" si="768"/>
        <v/>
      </c>
      <c r="AX1319" s="62" t="str">
        <f t="shared" si="769"/>
        <v/>
      </c>
      <c r="AY1319" s="62" t="str">
        <f t="shared" si="770"/>
        <v/>
      </c>
      <c r="AZ1319" s="62" t="str">
        <f t="shared" si="771"/>
        <v/>
      </c>
      <c r="BA1319" s="62" t="str">
        <f t="shared" si="772"/>
        <v/>
      </c>
      <c r="BB1319" s="62" t="str">
        <f t="shared" si="773"/>
        <v/>
      </c>
      <c r="BC1319" s="62" t="str">
        <f t="shared" si="774"/>
        <v/>
      </c>
      <c r="BD1319" s="69" t="str">
        <f t="shared" si="775"/>
        <v/>
      </c>
      <c r="BE1319" s="69" t="str">
        <f t="shared" si="776"/>
        <v/>
      </c>
      <c r="BF1319" s="69" t="str">
        <f>IF(Z1319=Z1320,"",SUM(AW$9:AW1319)-SUM(BF$9:BF1318))</f>
        <v/>
      </c>
      <c r="BG1319" s="12">
        <f t="shared" si="778"/>
        <v>1311</v>
      </c>
    </row>
    <row r="1320" spans="1:59" ht="20.100000000000001" customHeight="1">
      <c r="A1320" s="13">
        <f t="shared" si="777"/>
        <v>1312</v>
      </c>
      <c r="B1320" s="153"/>
      <c r="C1320" s="33"/>
      <c r="D1320" s="33"/>
      <c r="E1320" s="154"/>
      <c r="F1320" s="155"/>
      <c r="G1320" s="156"/>
      <c r="H1320" s="19" t="str">
        <f t="shared" si="742"/>
        <v/>
      </c>
      <c r="I1320" s="157"/>
      <c r="J1320" s="19" t="str">
        <f t="shared" si="743"/>
        <v/>
      </c>
      <c r="K1320" s="33"/>
      <c r="L1320" s="34"/>
      <c r="M1320" s="34"/>
      <c r="N1320" s="19" t="str">
        <f t="shared" si="744"/>
        <v/>
      </c>
      <c r="O1320" s="157"/>
      <c r="P1320" s="19" t="str">
        <f t="shared" si="745"/>
        <v/>
      </c>
      <c r="Q1320" s="19" t="str">
        <f t="shared" si="746"/>
        <v/>
      </c>
      <c r="R1320" s="22"/>
      <c r="S1320" s="33"/>
      <c r="T1320" s="35" t="str">
        <f>IF(E1320="","",Instructions!$B$5)</f>
        <v/>
      </c>
      <c r="U1320" s="75" t="str">
        <f>IF(E1320="","",Instructions!$C$5)</f>
        <v/>
      </c>
      <c r="V1320" s="87" t="str">
        <f t="shared" si="747"/>
        <v/>
      </c>
      <c r="W1320" s="72" t="str">
        <f>IF(E1320="","",VLOOKUP(D1320,Supervisors!$B$9:$F$32,5,FALSE))</f>
        <v/>
      </c>
      <c r="X1320" s="72" t="str">
        <f>IF(E1320="","",VLOOKUP(D1320,Supervisors!$B$9:$G$32,6,FALSE))</f>
        <v/>
      </c>
      <c r="Y1320" s="20" t="str">
        <f t="shared" si="748"/>
        <v/>
      </c>
      <c r="Z1320" s="20" t="str">
        <f t="shared" si="749"/>
        <v/>
      </c>
      <c r="AA1320" s="20" t="str">
        <f t="shared" si="750"/>
        <v/>
      </c>
      <c r="AB1320" s="20" t="str">
        <f t="shared" si="751"/>
        <v/>
      </c>
      <c r="AC1320" s="20" t="str">
        <f t="shared" si="752"/>
        <v/>
      </c>
      <c r="AD1320" s="20" t="str">
        <f t="shared" si="753"/>
        <v/>
      </c>
      <c r="AE1320" s="20" t="str">
        <f>IF(E1320="","",SUM( INDEX( $H$9, 1) : H1320))</f>
        <v/>
      </c>
      <c r="AF1320" s="20" t="str">
        <f t="shared" si="754"/>
        <v/>
      </c>
      <c r="AG1320" s="20" t="str">
        <f>IF(E1320="","",SUM($AF$9:AF1320))</f>
        <v/>
      </c>
      <c r="AH1320" s="43" t="str">
        <f t="shared" si="755"/>
        <v/>
      </c>
      <c r="AI1320" s="20" t="str">
        <f t="shared" si="756"/>
        <v/>
      </c>
      <c r="AJ1320" s="20" t="str">
        <f t="shared" si="757"/>
        <v/>
      </c>
      <c r="AK1320" s="20" t="str">
        <f t="shared" si="758"/>
        <v/>
      </c>
      <c r="AL1320" s="20" t="str">
        <f>IF(E1320="","",SUM( INDEX($I$9, 1) : I1320))</f>
        <v/>
      </c>
      <c r="AM1320" s="20" t="str">
        <f t="shared" si="759"/>
        <v/>
      </c>
      <c r="AN1320" s="20" t="str">
        <f>IF(E1320="","",SUM( INDEX($AM$9, 1) : AM1320))</f>
        <v/>
      </c>
      <c r="AO1320" s="43" t="str">
        <f t="shared" si="760"/>
        <v/>
      </c>
      <c r="AP1320" s="43" t="str">
        <f t="shared" si="761"/>
        <v/>
      </c>
      <c r="AQ1320" s="35" t="str">
        <f t="shared" si="762"/>
        <v/>
      </c>
      <c r="AR1320" s="35" t="str">
        <f t="shared" si="763"/>
        <v/>
      </c>
      <c r="AS1320" s="35" t="str">
        <f t="shared" si="764"/>
        <v/>
      </c>
      <c r="AT1320" s="35" t="str">
        <f t="shared" si="765"/>
        <v/>
      </c>
      <c r="AU1320" s="35" t="str">
        <f t="shared" si="766"/>
        <v/>
      </c>
      <c r="AV1320" s="35" t="str">
        <f t="shared" si="767"/>
        <v/>
      </c>
      <c r="AW1320" s="58" t="str">
        <f t="shared" si="768"/>
        <v/>
      </c>
      <c r="AX1320" s="62" t="str">
        <f t="shared" si="769"/>
        <v/>
      </c>
      <c r="AY1320" s="62" t="str">
        <f t="shared" si="770"/>
        <v/>
      </c>
      <c r="AZ1320" s="62" t="str">
        <f t="shared" si="771"/>
        <v/>
      </c>
      <c r="BA1320" s="62" t="str">
        <f t="shared" si="772"/>
        <v/>
      </c>
      <c r="BB1320" s="62" t="str">
        <f t="shared" si="773"/>
        <v/>
      </c>
      <c r="BC1320" s="62" t="str">
        <f t="shared" si="774"/>
        <v/>
      </c>
      <c r="BD1320" s="69" t="str">
        <f t="shared" si="775"/>
        <v/>
      </c>
      <c r="BE1320" s="69" t="str">
        <f t="shared" si="776"/>
        <v/>
      </c>
      <c r="BF1320" s="69" t="str">
        <f>IF(Z1320=Z1321,"",SUM(AW$9:AW1320)-SUM(BF$9:BF1319))</f>
        <v/>
      </c>
      <c r="BG1320" s="12">
        <f t="shared" si="778"/>
        <v>1312</v>
      </c>
    </row>
    <row r="1321" spans="1:59" ht="20.100000000000001" customHeight="1">
      <c r="A1321" s="13">
        <f t="shared" si="777"/>
        <v>1313</v>
      </c>
      <c r="B1321" s="153"/>
      <c r="C1321" s="33"/>
      <c r="D1321" s="33"/>
      <c r="E1321" s="154"/>
      <c r="F1321" s="155"/>
      <c r="G1321" s="156"/>
      <c r="H1321" s="19" t="str">
        <f t="shared" si="742"/>
        <v/>
      </c>
      <c r="I1321" s="157"/>
      <c r="J1321" s="19" t="str">
        <f t="shared" si="743"/>
        <v/>
      </c>
      <c r="K1321" s="33"/>
      <c r="L1321" s="34"/>
      <c r="M1321" s="34"/>
      <c r="N1321" s="19" t="str">
        <f t="shared" si="744"/>
        <v/>
      </c>
      <c r="O1321" s="157"/>
      <c r="P1321" s="19" t="str">
        <f t="shared" si="745"/>
        <v/>
      </c>
      <c r="Q1321" s="19" t="str">
        <f t="shared" si="746"/>
        <v/>
      </c>
      <c r="R1321" s="22"/>
      <c r="S1321" s="33"/>
      <c r="T1321" s="35" t="str">
        <f>IF(E1321="","",Instructions!$B$5)</f>
        <v/>
      </c>
      <c r="U1321" s="75" t="str">
        <f>IF(E1321="","",Instructions!$C$5)</f>
        <v/>
      </c>
      <c r="V1321" s="87" t="str">
        <f t="shared" si="747"/>
        <v/>
      </c>
      <c r="W1321" s="72" t="str">
        <f>IF(E1321="","",VLOOKUP(D1321,Supervisors!$B$9:$F$32,5,FALSE))</f>
        <v/>
      </c>
      <c r="X1321" s="72" t="str">
        <f>IF(E1321="","",VLOOKUP(D1321,Supervisors!$B$9:$G$32,6,FALSE))</f>
        <v/>
      </c>
      <c r="Y1321" s="20" t="str">
        <f t="shared" si="748"/>
        <v/>
      </c>
      <c r="Z1321" s="20" t="str">
        <f t="shared" si="749"/>
        <v/>
      </c>
      <c r="AA1321" s="20" t="str">
        <f t="shared" si="750"/>
        <v/>
      </c>
      <c r="AB1321" s="20" t="str">
        <f t="shared" si="751"/>
        <v/>
      </c>
      <c r="AC1321" s="20" t="str">
        <f t="shared" si="752"/>
        <v/>
      </c>
      <c r="AD1321" s="20" t="str">
        <f t="shared" si="753"/>
        <v/>
      </c>
      <c r="AE1321" s="20" t="str">
        <f>IF(E1321="","",SUM( INDEX( $H$9, 1) : H1321))</f>
        <v/>
      </c>
      <c r="AF1321" s="20" t="str">
        <f t="shared" si="754"/>
        <v/>
      </c>
      <c r="AG1321" s="20" t="str">
        <f>IF(E1321="","",SUM($AF$9:AF1321))</f>
        <v/>
      </c>
      <c r="AH1321" s="43" t="str">
        <f t="shared" si="755"/>
        <v/>
      </c>
      <c r="AI1321" s="20" t="str">
        <f t="shared" si="756"/>
        <v/>
      </c>
      <c r="AJ1321" s="20" t="str">
        <f t="shared" si="757"/>
        <v/>
      </c>
      <c r="AK1321" s="20" t="str">
        <f t="shared" si="758"/>
        <v/>
      </c>
      <c r="AL1321" s="20" t="str">
        <f>IF(E1321="","",SUM( INDEX($I$9, 1) : I1321))</f>
        <v/>
      </c>
      <c r="AM1321" s="20" t="str">
        <f t="shared" si="759"/>
        <v/>
      </c>
      <c r="AN1321" s="20" t="str">
        <f>IF(E1321="","",SUM( INDEX($AM$9, 1) : AM1321))</f>
        <v/>
      </c>
      <c r="AO1321" s="43" t="str">
        <f t="shared" si="760"/>
        <v/>
      </c>
      <c r="AP1321" s="43" t="str">
        <f t="shared" si="761"/>
        <v/>
      </c>
      <c r="AQ1321" s="35" t="str">
        <f t="shared" si="762"/>
        <v/>
      </c>
      <c r="AR1321" s="35" t="str">
        <f t="shared" si="763"/>
        <v/>
      </c>
      <c r="AS1321" s="35" t="str">
        <f t="shared" si="764"/>
        <v/>
      </c>
      <c r="AT1321" s="35" t="str">
        <f t="shared" si="765"/>
        <v/>
      </c>
      <c r="AU1321" s="35" t="str">
        <f t="shared" si="766"/>
        <v/>
      </c>
      <c r="AV1321" s="35" t="str">
        <f t="shared" si="767"/>
        <v/>
      </c>
      <c r="AW1321" s="58" t="str">
        <f t="shared" si="768"/>
        <v/>
      </c>
      <c r="AX1321" s="62" t="str">
        <f t="shared" si="769"/>
        <v/>
      </c>
      <c r="AY1321" s="62" t="str">
        <f t="shared" si="770"/>
        <v/>
      </c>
      <c r="AZ1321" s="62" t="str">
        <f t="shared" si="771"/>
        <v/>
      </c>
      <c r="BA1321" s="62" t="str">
        <f t="shared" si="772"/>
        <v/>
      </c>
      <c r="BB1321" s="62" t="str">
        <f t="shared" si="773"/>
        <v/>
      </c>
      <c r="BC1321" s="62" t="str">
        <f t="shared" si="774"/>
        <v/>
      </c>
      <c r="BD1321" s="69" t="str">
        <f t="shared" si="775"/>
        <v/>
      </c>
      <c r="BE1321" s="69" t="str">
        <f t="shared" si="776"/>
        <v/>
      </c>
      <c r="BF1321" s="69" t="str">
        <f>IF(Z1321=Z1322,"",SUM(AW$9:AW1321)-SUM(BF$9:BF1320))</f>
        <v/>
      </c>
      <c r="BG1321" s="12">
        <f t="shared" si="778"/>
        <v>1313</v>
      </c>
    </row>
    <row r="1322" spans="1:59" ht="20.100000000000001" customHeight="1">
      <c r="A1322" s="13">
        <f t="shared" si="777"/>
        <v>1314</v>
      </c>
      <c r="B1322" s="153"/>
      <c r="C1322" s="33"/>
      <c r="D1322" s="33"/>
      <c r="E1322" s="154"/>
      <c r="F1322" s="155"/>
      <c r="G1322" s="156"/>
      <c r="H1322" s="19" t="str">
        <f t="shared" si="742"/>
        <v/>
      </c>
      <c r="I1322" s="157"/>
      <c r="J1322" s="19" t="str">
        <f t="shared" si="743"/>
        <v/>
      </c>
      <c r="K1322" s="33"/>
      <c r="L1322" s="34"/>
      <c r="M1322" s="34"/>
      <c r="N1322" s="19" t="str">
        <f t="shared" si="744"/>
        <v/>
      </c>
      <c r="O1322" s="157"/>
      <c r="P1322" s="19" t="str">
        <f t="shared" si="745"/>
        <v/>
      </c>
      <c r="Q1322" s="19" t="str">
        <f t="shared" si="746"/>
        <v/>
      </c>
      <c r="R1322" s="22"/>
      <c r="S1322" s="33"/>
      <c r="T1322" s="35" t="str">
        <f>IF(E1322="","",Instructions!$B$5)</f>
        <v/>
      </c>
      <c r="U1322" s="75" t="str">
        <f>IF(E1322="","",Instructions!$C$5)</f>
        <v/>
      </c>
      <c r="V1322" s="87" t="str">
        <f t="shared" si="747"/>
        <v/>
      </c>
      <c r="W1322" s="72" t="str">
        <f>IF(E1322="","",VLOOKUP(D1322,Supervisors!$B$9:$F$32,5,FALSE))</f>
        <v/>
      </c>
      <c r="X1322" s="72" t="str">
        <f>IF(E1322="","",VLOOKUP(D1322,Supervisors!$B$9:$G$32,6,FALSE))</f>
        <v/>
      </c>
      <c r="Y1322" s="20" t="str">
        <f t="shared" si="748"/>
        <v/>
      </c>
      <c r="Z1322" s="20" t="str">
        <f t="shared" si="749"/>
        <v/>
      </c>
      <c r="AA1322" s="20" t="str">
        <f t="shared" si="750"/>
        <v/>
      </c>
      <c r="AB1322" s="20" t="str">
        <f t="shared" si="751"/>
        <v/>
      </c>
      <c r="AC1322" s="20" t="str">
        <f t="shared" si="752"/>
        <v/>
      </c>
      <c r="AD1322" s="20" t="str">
        <f t="shared" si="753"/>
        <v/>
      </c>
      <c r="AE1322" s="20" t="str">
        <f>IF(E1322="","",SUM( INDEX( $H$9, 1) : H1322))</f>
        <v/>
      </c>
      <c r="AF1322" s="20" t="str">
        <f t="shared" si="754"/>
        <v/>
      </c>
      <c r="AG1322" s="20" t="str">
        <f>IF(E1322="","",SUM($AF$9:AF1322))</f>
        <v/>
      </c>
      <c r="AH1322" s="43" t="str">
        <f t="shared" si="755"/>
        <v/>
      </c>
      <c r="AI1322" s="20" t="str">
        <f t="shared" si="756"/>
        <v/>
      </c>
      <c r="AJ1322" s="20" t="str">
        <f t="shared" si="757"/>
        <v/>
      </c>
      <c r="AK1322" s="20" t="str">
        <f t="shared" si="758"/>
        <v/>
      </c>
      <c r="AL1322" s="20" t="str">
        <f>IF(E1322="","",SUM( INDEX($I$9, 1) : I1322))</f>
        <v/>
      </c>
      <c r="AM1322" s="20" t="str">
        <f t="shared" si="759"/>
        <v/>
      </c>
      <c r="AN1322" s="20" t="str">
        <f>IF(E1322="","",SUM( INDEX($AM$9, 1) : AM1322))</f>
        <v/>
      </c>
      <c r="AO1322" s="43" t="str">
        <f t="shared" si="760"/>
        <v/>
      </c>
      <c r="AP1322" s="43" t="str">
        <f t="shared" si="761"/>
        <v/>
      </c>
      <c r="AQ1322" s="35" t="str">
        <f t="shared" si="762"/>
        <v/>
      </c>
      <c r="AR1322" s="35" t="str">
        <f t="shared" si="763"/>
        <v/>
      </c>
      <c r="AS1322" s="35" t="str">
        <f t="shared" si="764"/>
        <v/>
      </c>
      <c r="AT1322" s="35" t="str">
        <f t="shared" si="765"/>
        <v/>
      </c>
      <c r="AU1322" s="35" t="str">
        <f t="shared" si="766"/>
        <v/>
      </c>
      <c r="AV1322" s="35" t="str">
        <f t="shared" si="767"/>
        <v/>
      </c>
      <c r="AW1322" s="58" t="str">
        <f t="shared" si="768"/>
        <v/>
      </c>
      <c r="AX1322" s="62" t="str">
        <f t="shared" si="769"/>
        <v/>
      </c>
      <c r="AY1322" s="62" t="str">
        <f t="shared" si="770"/>
        <v/>
      </c>
      <c r="AZ1322" s="62" t="str">
        <f t="shared" si="771"/>
        <v/>
      </c>
      <c r="BA1322" s="62" t="str">
        <f t="shared" si="772"/>
        <v/>
      </c>
      <c r="BB1322" s="62" t="str">
        <f t="shared" si="773"/>
        <v/>
      </c>
      <c r="BC1322" s="62" t="str">
        <f t="shared" si="774"/>
        <v/>
      </c>
      <c r="BD1322" s="69" t="str">
        <f t="shared" si="775"/>
        <v/>
      </c>
      <c r="BE1322" s="69" t="str">
        <f t="shared" si="776"/>
        <v/>
      </c>
      <c r="BF1322" s="69" t="str">
        <f>IF(Z1322=Z1323,"",SUM(AW$9:AW1322)-SUM(BF$9:BF1321))</f>
        <v/>
      </c>
      <c r="BG1322" s="12">
        <f t="shared" si="778"/>
        <v>1314</v>
      </c>
    </row>
    <row r="1323" spans="1:59" ht="20.100000000000001" customHeight="1">
      <c r="A1323" s="13">
        <f t="shared" si="777"/>
        <v>1315</v>
      </c>
      <c r="B1323" s="153"/>
      <c r="C1323" s="33"/>
      <c r="D1323" s="33"/>
      <c r="E1323" s="154"/>
      <c r="F1323" s="155"/>
      <c r="G1323" s="156"/>
      <c r="H1323" s="19" t="str">
        <f t="shared" si="742"/>
        <v/>
      </c>
      <c r="I1323" s="157"/>
      <c r="J1323" s="19" t="str">
        <f t="shared" si="743"/>
        <v/>
      </c>
      <c r="K1323" s="33"/>
      <c r="L1323" s="34"/>
      <c r="M1323" s="34"/>
      <c r="N1323" s="19" t="str">
        <f t="shared" si="744"/>
        <v/>
      </c>
      <c r="O1323" s="157"/>
      <c r="P1323" s="19" t="str">
        <f t="shared" si="745"/>
        <v/>
      </c>
      <c r="Q1323" s="19" t="str">
        <f t="shared" si="746"/>
        <v/>
      </c>
      <c r="R1323" s="22"/>
      <c r="S1323" s="33"/>
      <c r="T1323" s="35" t="str">
        <f>IF(E1323="","",Instructions!$B$5)</f>
        <v/>
      </c>
      <c r="U1323" s="75" t="str">
        <f>IF(E1323="","",Instructions!$C$5)</f>
        <v/>
      </c>
      <c r="V1323" s="87" t="str">
        <f t="shared" si="747"/>
        <v/>
      </c>
      <c r="W1323" s="72" t="str">
        <f>IF(E1323="","",VLOOKUP(D1323,Supervisors!$B$9:$F$32,5,FALSE))</f>
        <v/>
      </c>
      <c r="X1323" s="72" t="str">
        <f>IF(E1323="","",VLOOKUP(D1323,Supervisors!$B$9:$G$32,6,FALSE))</f>
        <v/>
      </c>
      <c r="Y1323" s="20" t="str">
        <f t="shared" si="748"/>
        <v/>
      </c>
      <c r="Z1323" s="20" t="str">
        <f t="shared" si="749"/>
        <v/>
      </c>
      <c r="AA1323" s="20" t="str">
        <f t="shared" si="750"/>
        <v/>
      </c>
      <c r="AB1323" s="20" t="str">
        <f t="shared" si="751"/>
        <v/>
      </c>
      <c r="AC1323" s="20" t="str">
        <f t="shared" si="752"/>
        <v/>
      </c>
      <c r="AD1323" s="20" t="str">
        <f t="shared" si="753"/>
        <v/>
      </c>
      <c r="AE1323" s="20" t="str">
        <f>IF(E1323="","",SUM( INDEX( $H$9, 1) : H1323))</f>
        <v/>
      </c>
      <c r="AF1323" s="20" t="str">
        <f t="shared" si="754"/>
        <v/>
      </c>
      <c r="AG1323" s="20" t="str">
        <f>IF(E1323="","",SUM($AF$9:AF1323))</f>
        <v/>
      </c>
      <c r="AH1323" s="43" t="str">
        <f t="shared" si="755"/>
        <v/>
      </c>
      <c r="AI1323" s="20" t="str">
        <f t="shared" si="756"/>
        <v/>
      </c>
      <c r="AJ1323" s="20" t="str">
        <f t="shared" si="757"/>
        <v/>
      </c>
      <c r="AK1323" s="20" t="str">
        <f t="shared" si="758"/>
        <v/>
      </c>
      <c r="AL1323" s="20" t="str">
        <f>IF(E1323="","",SUM( INDEX($I$9, 1) : I1323))</f>
        <v/>
      </c>
      <c r="AM1323" s="20" t="str">
        <f t="shared" si="759"/>
        <v/>
      </c>
      <c r="AN1323" s="20" t="str">
        <f>IF(E1323="","",SUM( INDEX($AM$9, 1) : AM1323))</f>
        <v/>
      </c>
      <c r="AO1323" s="43" t="str">
        <f t="shared" si="760"/>
        <v/>
      </c>
      <c r="AP1323" s="43" t="str">
        <f t="shared" si="761"/>
        <v/>
      </c>
      <c r="AQ1323" s="35" t="str">
        <f t="shared" si="762"/>
        <v/>
      </c>
      <c r="AR1323" s="35" t="str">
        <f t="shared" si="763"/>
        <v/>
      </c>
      <c r="AS1323" s="35" t="str">
        <f t="shared" si="764"/>
        <v/>
      </c>
      <c r="AT1323" s="35" t="str">
        <f t="shared" si="765"/>
        <v/>
      </c>
      <c r="AU1323" s="35" t="str">
        <f t="shared" si="766"/>
        <v/>
      </c>
      <c r="AV1323" s="35" t="str">
        <f t="shared" si="767"/>
        <v/>
      </c>
      <c r="AW1323" s="58" t="str">
        <f t="shared" si="768"/>
        <v/>
      </c>
      <c r="AX1323" s="62" t="str">
        <f t="shared" si="769"/>
        <v/>
      </c>
      <c r="AY1323" s="62" t="str">
        <f t="shared" si="770"/>
        <v/>
      </c>
      <c r="AZ1323" s="62" t="str">
        <f t="shared" si="771"/>
        <v/>
      </c>
      <c r="BA1323" s="62" t="str">
        <f t="shared" si="772"/>
        <v/>
      </c>
      <c r="BB1323" s="62" t="str">
        <f t="shared" si="773"/>
        <v/>
      </c>
      <c r="BC1323" s="62" t="str">
        <f t="shared" si="774"/>
        <v/>
      </c>
      <c r="BD1323" s="69" t="str">
        <f t="shared" si="775"/>
        <v/>
      </c>
      <c r="BE1323" s="69" t="str">
        <f t="shared" si="776"/>
        <v/>
      </c>
      <c r="BF1323" s="69" t="str">
        <f>IF(Z1323=Z1324,"",SUM(AW$9:AW1323)-SUM(BF$9:BF1322))</f>
        <v/>
      </c>
      <c r="BG1323" s="12">
        <f t="shared" si="778"/>
        <v>1315</v>
      </c>
    </row>
    <row r="1324" spans="1:59" ht="20.100000000000001" customHeight="1">
      <c r="A1324" s="13">
        <f t="shared" si="777"/>
        <v>1316</v>
      </c>
      <c r="B1324" s="153"/>
      <c r="C1324" s="33"/>
      <c r="D1324" s="33"/>
      <c r="E1324" s="154"/>
      <c r="F1324" s="155"/>
      <c r="G1324" s="156"/>
      <c r="H1324" s="19" t="str">
        <f t="shared" si="742"/>
        <v/>
      </c>
      <c r="I1324" s="157"/>
      <c r="J1324" s="19" t="str">
        <f t="shared" si="743"/>
        <v/>
      </c>
      <c r="K1324" s="33"/>
      <c r="L1324" s="34"/>
      <c r="M1324" s="34"/>
      <c r="N1324" s="19" t="str">
        <f t="shared" si="744"/>
        <v/>
      </c>
      <c r="O1324" s="157"/>
      <c r="P1324" s="19" t="str">
        <f t="shared" si="745"/>
        <v/>
      </c>
      <c r="Q1324" s="19" t="str">
        <f t="shared" si="746"/>
        <v/>
      </c>
      <c r="R1324" s="22"/>
      <c r="S1324" s="33"/>
      <c r="T1324" s="35" t="str">
        <f>IF(E1324="","",Instructions!$B$5)</f>
        <v/>
      </c>
      <c r="U1324" s="75" t="str">
        <f>IF(E1324="","",Instructions!$C$5)</f>
        <v/>
      </c>
      <c r="V1324" s="87" t="str">
        <f t="shared" si="747"/>
        <v/>
      </c>
      <c r="W1324" s="72" t="str">
        <f>IF(E1324="","",VLOOKUP(D1324,Supervisors!$B$9:$F$32,5,FALSE))</f>
        <v/>
      </c>
      <c r="X1324" s="72" t="str">
        <f>IF(E1324="","",VLOOKUP(D1324,Supervisors!$B$9:$G$32,6,FALSE))</f>
        <v/>
      </c>
      <c r="Y1324" s="20" t="str">
        <f t="shared" si="748"/>
        <v/>
      </c>
      <c r="Z1324" s="20" t="str">
        <f t="shared" si="749"/>
        <v/>
      </c>
      <c r="AA1324" s="20" t="str">
        <f t="shared" si="750"/>
        <v/>
      </c>
      <c r="AB1324" s="20" t="str">
        <f t="shared" si="751"/>
        <v/>
      </c>
      <c r="AC1324" s="20" t="str">
        <f t="shared" si="752"/>
        <v/>
      </c>
      <c r="AD1324" s="20" t="str">
        <f t="shared" si="753"/>
        <v/>
      </c>
      <c r="AE1324" s="20" t="str">
        <f>IF(E1324="","",SUM( INDEX( $H$9, 1) : H1324))</f>
        <v/>
      </c>
      <c r="AF1324" s="20" t="str">
        <f t="shared" si="754"/>
        <v/>
      </c>
      <c r="AG1324" s="20" t="str">
        <f>IF(E1324="","",SUM($AF$9:AF1324))</f>
        <v/>
      </c>
      <c r="AH1324" s="43" t="str">
        <f t="shared" si="755"/>
        <v/>
      </c>
      <c r="AI1324" s="20" t="str">
        <f t="shared" si="756"/>
        <v/>
      </c>
      <c r="AJ1324" s="20" t="str">
        <f t="shared" si="757"/>
        <v/>
      </c>
      <c r="AK1324" s="20" t="str">
        <f t="shared" si="758"/>
        <v/>
      </c>
      <c r="AL1324" s="20" t="str">
        <f>IF(E1324="","",SUM( INDEX($I$9, 1) : I1324))</f>
        <v/>
      </c>
      <c r="AM1324" s="20" t="str">
        <f t="shared" si="759"/>
        <v/>
      </c>
      <c r="AN1324" s="20" t="str">
        <f>IF(E1324="","",SUM( INDEX($AM$9, 1) : AM1324))</f>
        <v/>
      </c>
      <c r="AO1324" s="43" t="str">
        <f t="shared" si="760"/>
        <v/>
      </c>
      <c r="AP1324" s="43" t="str">
        <f t="shared" si="761"/>
        <v/>
      </c>
      <c r="AQ1324" s="35" t="str">
        <f t="shared" si="762"/>
        <v/>
      </c>
      <c r="AR1324" s="35" t="str">
        <f t="shared" si="763"/>
        <v/>
      </c>
      <c r="AS1324" s="35" t="str">
        <f t="shared" si="764"/>
        <v/>
      </c>
      <c r="AT1324" s="35" t="str">
        <f t="shared" si="765"/>
        <v/>
      </c>
      <c r="AU1324" s="35" t="str">
        <f t="shared" si="766"/>
        <v/>
      </c>
      <c r="AV1324" s="35" t="str">
        <f t="shared" si="767"/>
        <v/>
      </c>
      <c r="AW1324" s="58" t="str">
        <f t="shared" si="768"/>
        <v/>
      </c>
      <c r="AX1324" s="62" t="str">
        <f t="shared" si="769"/>
        <v/>
      </c>
      <c r="AY1324" s="62" t="str">
        <f t="shared" si="770"/>
        <v/>
      </c>
      <c r="AZ1324" s="62" t="str">
        <f t="shared" si="771"/>
        <v/>
      </c>
      <c r="BA1324" s="62" t="str">
        <f t="shared" si="772"/>
        <v/>
      </c>
      <c r="BB1324" s="62" t="str">
        <f t="shared" si="773"/>
        <v/>
      </c>
      <c r="BC1324" s="62" t="str">
        <f t="shared" si="774"/>
        <v/>
      </c>
      <c r="BD1324" s="69" t="str">
        <f t="shared" si="775"/>
        <v/>
      </c>
      <c r="BE1324" s="69" t="str">
        <f t="shared" si="776"/>
        <v/>
      </c>
      <c r="BF1324" s="69" t="str">
        <f>IF(Z1324=Z1325,"",SUM(AW$9:AW1324)-SUM(BF$9:BF1323))</f>
        <v/>
      </c>
      <c r="BG1324" s="12">
        <f t="shared" si="778"/>
        <v>1316</v>
      </c>
    </row>
    <row r="1325" spans="1:59" ht="20.100000000000001" customHeight="1">
      <c r="A1325" s="13">
        <f t="shared" si="777"/>
        <v>1317</v>
      </c>
      <c r="B1325" s="153"/>
      <c r="C1325" s="33"/>
      <c r="D1325" s="33"/>
      <c r="E1325" s="154"/>
      <c r="F1325" s="155"/>
      <c r="G1325" s="156"/>
      <c r="H1325" s="19" t="str">
        <f t="shared" si="742"/>
        <v/>
      </c>
      <c r="I1325" s="157"/>
      <c r="J1325" s="19" t="str">
        <f t="shared" si="743"/>
        <v/>
      </c>
      <c r="K1325" s="33"/>
      <c r="L1325" s="34"/>
      <c r="M1325" s="34"/>
      <c r="N1325" s="19" t="str">
        <f t="shared" si="744"/>
        <v/>
      </c>
      <c r="O1325" s="157"/>
      <c r="P1325" s="19" t="str">
        <f t="shared" si="745"/>
        <v/>
      </c>
      <c r="Q1325" s="19" t="str">
        <f t="shared" si="746"/>
        <v/>
      </c>
      <c r="R1325" s="22"/>
      <c r="S1325" s="33"/>
      <c r="T1325" s="35" t="str">
        <f>IF(E1325="","",Instructions!$B$5)</f>
        <v/>
      </c>
      <c r="U1325" s="75" t="str">
        <f>IF(E1325="","",Instructions!$C$5)</f>
        <v/>
      </c>
      <c r="V1325" s="87" t="str">
        <f t="shared" si="747"/>
        <v/>
      </c>
      <c r="W1325" s="72" t="str">
        <f>IF(E1325="","",VLOOKUP(D1325,Supervisors!$B$9:$F$32,5,FALSE))</f>
        <v/>
      </c>
      <c r="X1325" s="72" t="str">
        <f>IF(E1325="","",VLOOKUP(D1325,Supervisors!$B$9:$G$32,6,FALSE))</f>
        <v/>
      </c>
      <c r="Y1325" s="20" t="str">
        <f t="shared" si="748"/>
        <v/>
      </c>
      <c r="Z1325" s="20" t="str">
        <f t="shared" si="749"/>
        <v/>
      </c>
      <c r="AA1325" s="20" t="str">
        <f t="shared" si="750"/>
        <v/>
      </c>
      <c r="AB1325" s="20" t="str">
        <f t="shared" si="751"/>
        <v/>
      </c>
      <c r="AC1325" s="20" t="str">
        <f t="shared" si="752"/>
        <v/>
      </c>
      <c r="AD1325" s="20" t="str">
        <f t="shared" si="753"/>
        <v/>
      </c>
      <c r="AE1325" s="20" t="str">
        <f>IF(E1325="","",SUM( INDEX( $H$9, 1) : H1325))</f>
        <v/>
      </c>
      <c r="AF1325" s="20" t="str">
        <f t="shared" si="754"/>
        <v/>
      </c>
      <c r="AG1325" s="20" t="str">
        <f>IF(E1325="","",SUM($AF$9:AF1325))</f>
        <v/>
      </c>
      <c r="AH1325" s="43" t="str">
        <f t="shared" si="755"/>
        <v/>
      </c>
      <c r="AI1325" s="20" t="str">
        <f t="shared" si="756"/>
        <v/>
      </c>
      <c r="AJ1325" s="20" t="str">
        <f t="shared" si="757"/>
        <v/>
      </c>
      <c r="AK1325" s="20" t="str">
        <f t="shared" si="758"/>
        <v/>
      </c>
      <c r="AL1325" s="20" t="str">
        <f>IF(E1325="","",SUM( INDEX($I$9, 1) : I1325))</f>
        <v/>
      </c>
      <c r="AM1325" s="20" t="str">
        <f t="shared" si="759"/>
        <v/>
      </c>
      <c r="AN1325" s="20" t="str">
        <f>IF(E1325="","",SUM( INDEX($AM$9, 1) : AM1325))</f>
        <v/>
      </c>
      <c r="AO1325" s="43" t="str">
        <f t="shared" si="760"/>
        <v/>
      </c>
      <c r="AP1325" s="43" t="str">
        <f t="shared" si="761"/>
        <v/>
      </c>
      <c r="AQ1325" s="35" t="str">
        <f t="shared" si="762"/>
        <v/>
      </c>
      <c r="AR1325" s="35" t="str">
        <f t="shared" si="763"/>
        <v/>
      </c>
      <c r="AS1325" s="35" t="str">
        <f t="shared" si="764"/>
        <v/>
      </c>
      <c r="AT1325" s="35" t="str">
        <f t="shared" si="765"/>
        <v/>
      </c>
      <c r="AU1325" s="35" t="str">
        <f t="shared" si="766"/>
        <v/>
      </c>
      <c r="AV1325" s="35" t="str">
        <f t="shared" si="767"/>
        <v/>
      </c>
      <c r="AW1325" s="58" t="str">
        <f t="shared" si="768"/>
        <v/>
      </c>
      <c r="AX1325" s="62" t="str">
        <f t="shared" si="769"/>
        <v/>
      </c>
      <c r="AY1325" s="62" t="str">
        <f t="shared" si="770"/>
        <v/>
      </c>
      <c r="AZ1325" s="62" t="str">
        <f t="shared" si="771"/>
        <v/>
      </c>
      <c r="BA1325" s="62" t="str">
        <f t="shared" si="772"/>
        <v/>
      </c>
      <c r="BB1325" s="62" t="str">
        <f t="shared" si="773"/>
        <v/>
      </c>
      <c r="BC1325" s="62" t="str">
        <f t="shared" si="774"/>
        <v/>
      </c>
      <c r="BD1325" s="69" t="str">
        <f t="shared" si="775"/>
        <v/>
      </c>
      <c r="BE1325" s="69" t="str">
        <f t="shared" si="776"/>
        <v/>
      </c>
      <c r="BF1325" s="69" t="str">
        <f>IF(Z1325=Z1326,"",SUM(AW$9:AW1325)-SUM(BF$9:BF1324))</f>
        <v/>
      </c>
      <c r="BG1325" s="12">
        <f t="shared" si="778"/>
        <v>1317</v>
      </c>
    </row>
    <row r="1326" spans="1:59" ht="20.100000000000001" customHeight="1">
      <c r="A1326" s="13">
        <f t="shared" si="777"/>
        <v>1318</v>
      </c>
      <c r="B1326" s="153"/>
      <c r="C1326" s="33"/>
      <c r="D1326" s="33"/>
      <c r="E1326" s="154"/>
      <c r="F1326" s="155"/>
      <c r="G1326" s="156"/>
      <c r="H1326" s="19" t="str">
        <f t="shared" si="742"/>
        <v/>
      </c>
      <c r="I1326" s="157"/>
      <c r="J1326" s="19" t="str">
        <f t="shared" si="743"/>
        <v/>
      </c>
      <c r="K1326" s="33"/>
      <c r="L1326" s="34"/>
      <c r="M1326" s="34"/>
      <c r="N1326" s="19" t="str">
        <f t="shared" si="744"/>
        <v/>
      </c>
      <c r="O1326" s="157"/>
      <c r="P1326" s="19" t="str">
        <f t="shared" si="745"/>
        <v/>
      </c>
      <c r="Q1326" s="19" t="str">
        <f t="shared" si="746"/>
        <v/>
      </c>
      <c r="R1326" s="22"/>
      <c r="S1326" s="33"/>
      <c r="T1326" s="35" t="str">
        <f>IF(E1326="","",Instructions!$B$5)</f>
        <v/>
      </c>
      <c r="U1326" s="75" t="str">
        <f>IF(E1326="","",Instructions!$C$5)</f>
        <v/>
      </c>
      <c r="V1326" s="87" t="str">
        <f t="shared" si="747"/>
        <v/>
      </c>
      <c r="W1326" s="72" t="str">
        <f>IF(E1326="","",VLOOKUP(D1326,Supervisors!$B$9:$F$32,5,FALSE))</f>
        <v/>
      </c>
      <c r="X1326" s="72" t="str">
        <f>IF(E1326="","",VLOOKUP(D1326,Supervisors!$B$9:$G$32,6,FALSE))</f>
        <v/>
      </c>
      <c r="Y1326" s="20" t="str">
        <f t="shared" si="748"/>
        <v/>
      </c>
      <c r="Z1326" s="20" t="str">
        <f t="shared" si="749"/>
        <v/>
      </c>
      <c r="AA1326" s="20" t="str">
        <f t="shared" si="750"/>
        <v/>
      </c>
      <c r="AB1326" s="20" t="str">
        <f t="shared" si="751"/>
        <v/>
      </c>
      <c r="AC1326" s="20" t="str">
        <f t="shared" si="752"/>
        <v/>
      </c>
      <c r="AD1326" s="20" t="str">
        <f t="shared" si="753"/>
        <v/>
      </c>
      <c r="AE1326" s="20" t="str">
        <f>IF(E1326="","",SUM( INDEX( $H$9, 1) : H1326))</f>
        <v/>
      </c>
      <c r="AF1326" s="20" t="str">
        <f t="shared" si="754"/>
        <v/>
      </c>
      <c r="AG1326" s="20" t="str">
        <f>IF(E1326="","",SUM($AF$9:AF1326))</f>
        <v/>
      </c>
      <c r="AH1326" s="43" t="str">
        <f t="shared" si="755"/>
        <v/>
      </c>
      <c r="AI1326" s="20" t="str">
        <f t="shared" si="756"/>
        <v/>
      </c>
      <c r="AJ1326" s="20" t="str">
        <f t="shared" si="757"/>
        <v/>
      </c>
      <c r="AK1326" s="20" t="str">
        <f t="shared" si="758"/>
        <v/>
      </c>
      <c r="AL1326" s="20" t="str">
        <f>IF(E1326="","",SUM( INDEX($I$9, 1) : I1326))</f>
        <v/>
      </c>
      <c r="AM1326" s="20" t="str">
        <f t="shared" si="759"/>
        <v/>
      </c>
      <c r="AN1326" s="20" t="str">
        <f>IF(E1326="","",SUM( INDEX($AM$9, 1) : AM1326))</f>
        <v/>
      </c>
      <c r="AO1326" s="43" t="str">
        <f t="shared" si="760"/>
        <v/>
      </c>
      <c r="AP1326" s="43" t="str">
        <f t="shared" si="761"/>
        <v/>
      </c>
      <c r="AQ1326" s="35" t="str">
        <f t="shared" si="762"/>
        <v/>
      </c>
      <c r="AR1326" s="35" t="str">
        <f t="shared" si="763"/>
        <v/>
      </c>
      <c r="AS1326" s="35" t="str">
        <f t="shared" si="764"/>
        <v/>
      </c>
      <c r="AT1326" s="35" t="str">
        <f t="shared" si="765"/>
        <v/>
      </c>
      <c r="AU1326" s="35" t="str">
        <f t="shared" si="766"/>
        <v/>
      </c>
      <c r="AV1326" s="35" t="str">
        <f t="shared" si="767"/>
        <v/>
      </c>
      <c r="AW1326" s="58" t="str">
        <f t="shared" si="768"/>
        <v/>
      </c>
      <c r="AX1326" s="62" t="str">
        <f t="shared" si="769"/>
        <v/>
      </c>
      <c r="AY1326" s="62" t="str">
        <f t="shared" si="770"/>
        <v/>
      </c>
      <c r="AZ1326" s="62" t="str">
        <f t="shared" si="771"/>
        <v/>
      </c>
      <c r="BA1326" s="62" t="str">
        <f t="shared" si="772"/>
        <v/>
      </c>
      <c r="BB1326" s="62" t="str">
        <f t="shared" si="773"/>
        <v/>
      </c>
      <c r="BC1326" s="62" t="str">
        <f t="shared" si="774"/>
        <v/>
      </c>
      <c r="BD1326" s="69" t="str">
        <f t="shared" si="775"/>
        <v/>
      </c>
      <c r="BE1326" s="69" t="str">
        <f t="shared" si="776"/>
        <v/>
      </c>
      <c r="BF1326" s="69" t="str">
        <f>IF(Z1326=Z1327,"",SUM(AW$9:AW1326)-SUM(BF$9:BF1325))</f>
        <v/>
      </c>
      <c r="BG1326" s="12">
        <f t="shared" si="778"/>
        <v>1318</v>
      </c>
    </row>
    <row r="1327" spans="1:59" ht="20.100000000000001" customHeight="1">
      <c r="A1327" s="13">
        <f t="shared" si="777"/>
        <v>1319</v>
      </c>
      <c r="B1327" s="153"/>
      <c r="C1327" s="33"/>
      <c r="D1327" s="33"/>
      <c r="E1327" s="154"/>
      <c r="F1327" s="155"/>
      <c r="G1327" s="156"/>
      <c r="H1327" s="19" t="str">
        <f t="shared" si="742"/>
        <v/>
      </c>
      <c r="I1327" s="157"/>
      <c r="J1327" s="19" t="str">
        <f t="shared" si="743"/>
        <v/>
      </c>
      <c r="K1327" s="33"/>
      <c r="L1327" s="34"/>
      <c r="M1327" s="34"/>
      <c r="N1327" s="19" t="str">
        <f t="shared" si="744"/>
        <v/>
      </c>
      <c r="O1327" s="157"/>
      <c r="P1327" s="19" t="str">
        <f t="shared" si="745"/>
        <v/>
      </c>
      <c r="Q1327" s="19" t="str">
        <f t="shared" si="746"/>
        <v/>
      </c>
      <c r="R1327" s="22"/>
      <c r="S1327" s="33"/>
      <c r="T1327" s="35" t="str">
        <f>IF(E1327="","",Instructions!$B$5)</f>
        <v/>
      </c>
      <c r="U1327" s="75" t="str">
        <f>IF(E1327="","",Instructions!$C$5)</f>
        <v/>
      </c>
      <c r="V1327" s="87" t="str">
        <f t="shared" si="747"/>
        <v/>
      </c>
      <c r="W1327" s="72" t="str">
        <f>IF(E1327="","",VLOOKUP(D1327,Supervisors!$B$9:$F$32,5,FALSE))</f>
        <v/>
      </c>
      <c r="X1327" s="72" t="str">
        <f>IF(E1327="","",VLOOKUP(D1327,Supervisors!$B$9:$G$32,6,FALSE))</f>
        <v/>
      </c>
      <c r="Y1327" s="20" t="str">
        <f t="shared" si="748"/>
        <v/>
      </c>
      <c r="Z1327" s="20" t="str">
        <f t="shared" si="749"/>
        <v/>
      </c>
      <c r="AA1327" s="20" t="str">
        <f t="shared" si="750"/>
        <v/>
      </c>
      <c r="AB1327" s="20" t="str">
        <f t="shared" si="751"/>
        <v/>
      </c>
      <c r="AC1327" s="20" t="str">
        <f t="shared" si="752"/>
        <v/>
      </c>
      <c r="AD1327" s="20" t="str">
        <f t="shared" si="753"/>
        <v/>
      </c>
      <c r="AE1327" s="20" t="str">
        <f>IF(E1327="","",SUM( INDEX( $H$9, 1) : H1327))</f>
        <v/>
      </c>
      <c r="AF1327" s="20" t="str">
        <f t="shared" si="754"/>
        <v/>
      </c>
      <c r="AG1327" s="20" t="str">
        <f>IF(E1327="","",SUM($AF$9:AF1327))</f>
        <v/>
      </c>
      <c r="AH1327" s="43" t="str">
        <f t="shared" si="755"/>
        <v/>
      </c>
      <c r="AI1327" s="20" t="str">
        <f t="shared" si="756"/>
        <v/>
      </c>
      <c r="AJ1327" s="20" t="str">
        <f t="shared" si="757"/>
        <v/>
      </c>
      <c r="AK1327" s="20" t="str">
        <f t="shared" si="758"/>
        <v/>
      </c>
      <c r="AL1327" s="20" t="str">
        <f>IF(E1327="","",SUM( INDEX($I$9, 1) : I1327))</f>
        <v/>
      </c>
      <c r="AM1327" s="20" t="str">
        <f t="shared" si="759"/>
        <v/>
      </c>
      <c r="AN1327" s="20" t="str">
        <f>IF(E1327="","",SUM( INDEX($AM$9, 1) : AM1327))</f>
        <v/>
      </c>
      <c r="AO1327" s="43" t="str">
        <f t="shared" si="760"/>
        <v/>
      </c>
      <c r="AP1327" s="43" t="str">
        <f t="shared" si="761"/>
        <v/>
      </c>
      <c r="AQ1327" s="35" t="str">
        <f t="shared" si="762"/>
        <v/>
      </c>
      <c r="AR1327" s="35" t="str">
        <f t="shared" si="763"/>
        <v/>
      </c>
      <c r="AS1327" s="35" t="str">
        <f t="shared" si="764"/>
        <v/>
      </c>
      <c r="AT1327" s="35" t="str">
        <f t="shared" si="765"/>
        <v/>
      </c>
      <c r="AU1327" s="35" t="str">
        <f t="shared" si="766"/>
        <v/>
      </c>
      <c r="AV1327" s="35" t="str">
        <f t="shared" si="767"/>
        <v/>
      </c>
      <c r="AW1327" s="58" t="str">
        <f t="shared" si="768"/>
        <v/>
      </c>
      <c r="AX1327" s="62" t="str">
        <f t="shared" si="769"/>
        <v/>
      </c>
      <c r="AY1327" s="62" t="str">
        <f t="shared" si="770"/>
        <v/>
      </c>
      <c r="AZ1327" s="62" t="str">
        <f t="shared" si="771"/>
        <v/>
      </c>
      <c r="BA1327" s="62" t="str">
        <f t="shared" si="772"/>
        <v/>
      </c>
      <c r="BB1327" s="62" t="str">
        <f t="shared" si="773"/>
        <v/>
      </c>
      <c r="BC1327" s="62" t="str">
        <f t="shared" si="774"/>
        <v/>
      </c>
      <c r="BD1327" s="69" t="str">
        <f t="shared" si="775"/>
        <v/>
      </c>
      <c r="BE1327" s="69" t="str">
        <f t="shared" si="776"/>
        <v/>
      </c>
      <c r="BF1327" s="69" t="str">
        <f>IF(Z1327=Z1328,"",SUM(AW$9:AW1327)-SUM(BF$9:BF1326))</f>
        <v/>
      </c>
      <c r="BG1327" s="12">
        <f t="shared" si="778"/>
        <v>1319</v>
      </c>
    </row>
    <row r="1328" spans="1:59" ht="20.100000000000001" customHeight="1">
      <c r="A1328" s="13">
        <f t="shared" si="777"/>
        <v>1320</v>
      </c>
      <c r="B1328" s="153"/>
      <c r="C1328" s="33"/>
      <c r="D1328" s="33"/>
      <c r="E1328" s="154"/>
      <c r="F1328" s="155"/>
      <c r="G1328" s="156"/>
      <c r="H1328" s="19" t="str">
        <f t="shared" si="742"/>
        <v/>
      </c>
      <c r="I1328" s="157"/>
      <c r="J1328" s="19" t="str">
        <f t="shared" si="743"/>
        <v/>
      </c>
      <c r="K1328" s="33"/>
      <c r="L1328" s="34"/>
      <c r="M1328" s="34"/>
      <c r="N1328" s="19" t="str">
        <f t="shared" si="744"/>
        <v/>
      </c>
      <c r="O1328" s="157"/>
      <c r="P1328" s="19" t="str">
        <f t="shared" si="745"/>
        <v/>
      </c>
      <c r="Q1328" s="19" t="str">
        <f t="shared" si="746"/>
        <v/>
      </c>
      <c r="R1328" s="22"/>
      <c r="S1328" s="33"/>
      <c r="T1328" s="35" t="str">
        <f>IF(E1328="","",Instructions!$B$5)</f>
        <v/>
      </c>
      <c r="U1328" s="75" t="str">
        <f>IF(E1328="","",Instructions!$C$5)</f>
        <v/>
      </c>
      <c r="V1328" s="87" t="str">
        <f t="shared" si="747"/>
        <v/>
      </c>
      <c r="W1328" s="72" t="str">
        <f>IF(E1328="","",VLOOKUP(D1328,Supervisors!$B$9:$F$32,5,FALSE))</f>
        <v/>
      </c>
      <c r="X1328" s="72" t="str">
        <f>IF(E1328="","",VLOOKUP(D1328,Supervisors!$B$9:$G$32,6,FALSE))</f>
        <v/>
      </c>
      <c r="Y1328" s="20" t="str">
        <f t="shared" si="748"/>
        <v/>
      </c>
      <c r="Z1328" s="20" t="str">
        <f t="shared" si="749"/>
        <v/>
      </c>
      <c r="AA1328" s="20" t="str">
        <f t="shared" si="750"/>
        <v/>
      </c>
      <c r="AB1328" s="20" t="str">
        <f t="shared" si="751"/>
        <v/>
      </c>
      <c r="AC1328" s="20" t="str">
        <f t="shared" si="752"/>
        <v/>
      </c>
      <c r="AD1328" s="20" t="str">
        <f t="shared" si="753"/>
        <v/>
      </c>
      <c r="AE1328" s="20" t="str">
        <f>IF(E1328="","",SUM( INDEX( $H$9, 1) : H1328))</f>
        <v/>
      </c>
      <c r="AF1328" s="20" t="str">
        <f t="shared" si="754"/>
        <v/>
      </c>
      <c r="AG1328" s="20" t="str">
        <f>IF(E1328="","",SUM($AF$9:AF1328))</f>
        <v/>
      </c>
      <c r="AH1328" s="43" t="str">
        <f t="shared" si="755"/>
        <v/>
      </c>
      <c r="AI1328" s="20" t="str">
        <f t="shared" si="756"/>
        <v/>
      </c>
      <c r="AJ1328" s="20" t="str">
        <f t="shared" si="757"/>
        <v/>
      </c>
      <c r="AK1328" s="20" t="str">
        <f t="shared" si="758"/>
        <v/>
      </c>
      <c r="AL1328" s="20" t="str">
        <f>IF(E1328="","",SUM( INDEX($I$9, 1) : I1328))</f>
        <v/>
      </c>
      <c r="AM1328" s="20" t="str">
        <f t="shared" si="759"/>
        <v/>
      </c>
      <c r="AN1328" s="20" t="str">
        <f>IF(E1328="","",SUM( INDEX($AM$9, 1) : AM1328))</f>
        <v/>
      </c>
      <c r="AO1328" s="43" t="str">
        <f t="shared" si="760"/>
        <v/>
      </c>
      <c r="AP1328" s="43" t="str">
        <f t="shared" si="761"/>
        <v/>
      </c>
      <c r="AQ1328" s="35" t="str">
        <f t="shared" si="762"/>
        <v/>
      </c>
      <c r="AR1328" s="35" t="str">
        <f t="shared" si="763"/>
        <v/>
      </c>
      <c r="AS1328" s="35" t="str">
        <f t="shared" si="764"/>
        <v/>
      </c>
      <c r="AT1328" s="35" t="str">
        <f t="shared" si="765"/>
        <v/>
      </c>
      <c r="AU1328" s="35" t="str">
        <f t="shared" si="766"/>
        <v/>
      </c>
      <c r="AV1328" s="35" t="str">
        <f t="shared" si="767"/>
        <v/>
      </c>
      <c r="AW1328" s="58" t="str">
        <f t="shared" si="768"/>
        <v/>
      </c>
      <c r="AX1328" s="62" t="str">
        <f t="shared" si="769"/>
        <v/>
      </c>
      <c r="AY1328" s="62" t="str">
        <f t="shared" si="770"/>
        <v/>
      </c>
      <c r="AZ1328" s="62" t="str">
        <f t="shared" si="771"/>
        <v/>
      </c>
      <c r="BA1328" s="62" t="str">
        <f t="shared" si="772"/>
        <v/>
      </c>
      <c r="BB1328" s="62" t="str">
        <f t="shared" si="773"/>
        <v/>
      </c>
      <c r="BC1328" s="62" t="str">
        <f t="shared" si="774"/>
        <v/>
      </c>
      <c r="BD1328" s="69" t="str">
        <f t="shared" si="775"/>
        <v/>
      </c>
      <c r="BE1328" s="69" t="str">
        <f t="shared" si="776"/>
        <v/>
      </c>
      <c r="BF1328" s="69" t="str">
        <f>IF(Z1328=Z1329,"",SUM(AW$9:AW1328)-SUM(BF$9:BF1327))</f>
        <v/>
      </c>
      <c r="BG1328" s="12">
        <f t="shared" si="778"/>
        <v>1320</v>
      </c>
    </row>
    <row r="1329" spans="1:59" ht="20.100000000000001" customHeight="1">
      <c r="A1329" s="13">
        <f t="shared" si="777"/>
        <v>1321</v>
      </c>
      <c r="B1329" s="153"/>
      <c r="C1329" s="33"/>
      <c r="D1329" s="33"/>
      <c r="E1329" s="154"/>
      <c r="F1329" s="155"/>
      <c r="G1329" s="156"/>
      <c r="H1329" s="19" t="str">
        <f t="shared" si="742"/>
        <v/>
      </c>
      <c r="I1329" s="157"/>
      <c r="J1329" s="19" t="str">
        <f t="shared" si="743"/>
        <v/>
      </c>
      <c r="K1329" s="33"/>
      <c r="L1329" s="34"/>
      <c r="M1329" s="34"/>
      <c r="N1329" s="19" t="str">
        <f t="shared" si="744"/>
        <v/>
      </c>
      <c r="O1329" s="157"/>
      <c r="P1329" s="19" t="str">
        <f t="shared" si="745"/>
        <v/>
      </c>
      <c r="Q1329" s="19" t="str">
        <f t="shared" si="746"/>
        <v/>
      </c>
      <c r="R1329" s="22"/>
      <c r="S1329" s="33"/>
      <c r="T1329" s="35" t="str">
        <f>IF(E1329="","",Instructions!$B$5)</f>
        <v/>
      </c>
      <c r="U1329" s="75" t="str">
        <f>IF(E1329="","",Instructions!$C$5)</f>
        <v/>
      </c>
      <c r="V1329" s="87" t="str">
        <f t="shared" si="747"/>
        <v/>
      </c>
      <c r="W1329" s="72" t="str">
        <f>IF(E1329="","",VLOOKUP(D1329,Supervisors!$B$9:$F$32,5,FALSE))</f>
        <v/>
      </c>
      <c r="X1329" s="72" t="str">
        <f>IF(E1329="","",VLOOKUP(D1329,Supervisors!$B$9:$G$32,6,FALSE))</f>
        <v/>
      </c>
      <c r="Y1329" s="20" t="str">
        <f t="shared" si="748"/>
        <v/>
      </c>
      <c r="Z1329" s="20" t="str">
        <f t="shared" si="749"/>
        <v/>
      </c>
      <c r="AA1329" s="20" t="str">
        <f t="shared" si="750"/>
        <v/>
      </c>
      <c r="AB1329" s="20" t="str">
        <f t="shared" si="751"/>
        <v/>
      </c>
      <c r="AC1329" s="20" t="str">
        <f t="shared" si="752"/>
        <v/>
      </c>
      <c r="AD1329" s="20" t="str">
        <f t="shared" si="753"/>
        <v/>
      </c>
      <c r="AE1329" s="20" t="str">
        <f>IF(E1329="","",SUM( INDEX( $H$9, 1) : H1329))</f>
        <v/>
      </c>
      <c r="AF1329" s="20" t="str">
        <f t="shared" si="754"/>
        <v/>
      </c>
      <c r="AG1329" s="20" t="str">
        <f>IF(E1329="","",SUM($AF$9:AF1329))</f>
        <v/>
      </c>
      <c r="AH1329" s="43" t="str">
        <f t="shared" si="755"/>
        <v/>
      </c>
      <c r="AI1329" s="20" t="str">
        <f t="shared" si="756"/>
        <v/>
      </c>
      <c r="AJ1329" s="20" t="str">
        <f t="shared" si="757"/>
        <v/>
      </c>
      <c r="AK1329" s="20" t="str">
        <f t="shared" si="758"/>
        <v/>
      </c>
      <c r="AL1329" s="20" t="str">
        <f>IF(E1329="","",SUM( INDEX($I$9, 1) : I1329))</f>
        <v/>
      </c>
      <c r="AM1329" s="20" t="str">
        <f t="shared" si="759"/>
        <v/>
      </c>
      <c r="AN1329" s="20" t="str">
        <f>IF(E1329="","",SUM( INDEX($AM$9, 1) : AM1329))</f>
        <v/>
      </c>
      <c r="AO1329" s="43" t="str">
        <f t="shared" si="760"/>
        <v/>
      </c>
      <c r="AP1329" s="43" t="str">
        <f t="shared" si="761"/>
        <v/>
      </c>
      <c r="AQ1329" s="35" t="str">
        <f t="shared" si="762"/>
        <v/>
      </c>
      <c r="AR1329" s="35" t="str">
        <f t="shared" si="763"/>
        <v/>
      </c>
      <c r="AS1329" s="35" t="str">
        <f t="shared" si="764"/>
        <v/>
      </c>
      <c r="AT1329" s="35" t="str">
        <f t="shared" si="765"/>
        <v/>
      </c>
      <c r="AU1329" s="35" t="str">
        <f t="shared" si="766"/>
        <v/>
      </c>
      <c r="AV1329" s="35" t="str">
        <f t="shared" si="767"/>
        <v/>
      </c>
      <c r="AW1329" s="58" t="str">
        <f t="shared" si="768"/>
        <v/>
      </c>
      <c r="AX1329" s="62" t="str">
        <f t="shared" si="769"/>
        <v/>
      </c>
      <c r="AY1329" s="62" t="str">
        <f t="shared" si="770"/>
        <v/>
      </c>
      <c r="AZ1329" s="62" t="str">
        <f t="shared" si="771"/>
        <v/>
      </c>
      <c r="BA1329" s="62" t="str">
        <f t="shared" si="772"/>
        <v/>
      </c>
      <c r="BB1329" s="62" t="str">
        <f t="shared" si="773"/>
        <v/>
      </c>
      <c r="BC1329" s="62" t="str">
        <f t="shared" si="774"/>
        <v/>
      </c>
      <c r="BD1329" s="69" t="str">
        <f t="shared" si="775"/>
        <v/>
      </c>
      <c r="BE1329" s="69" t="str">
        <f t="shared" si="776"/>
        <v/>
      </c>
      <c r="BF1329" s="69" t="str">
        <f>IF(Z1329=Z1330,"",SUM(AW$9:AW1329)-SUM(BF$9:BF1328))</f>
        <v/>
      </c>
      <c r="BG1329" s="12">
        <f t="shared" si="778"/>
        <v>1321</v>
      </c>
    </row>
    <row r="1330" spans="1:59" ht="20.100000000000001" customHeight="1">
      <c r="A1330" s="13">
        <f t="shared" si="777"/>
        <v>1322</v>
      </c>
      <c r="B1330" s="153"/>
      <c r="C1330" s="33"/>
      <c r="D1330" s="33"/>
      <c r="E1330" s="154"/>
      <c r="F1330" s="155"/>
      <c r="G1330" s="156"/>
      <c r="H1330" s="19" t="str">
        <f t="shared" si="742"/>
        <v/>
      </c>
      <c r="I1330" s="157"/>
      <c r="J1330" s="19" t="str">
        <f t="shared" si="743"/>
        <v/>
      </c>
      <c r="K1330" s="33"/>
      <c r="L1330" s="34"/>
      <c r="M1330" s="34"/>
      <c r="N1330" s="19" t="str">
        <f t="shared" si="744"/>
        <v/>
      </c>
      <c r="O1330" s="157"/>
      <c r="P1330" s="19" t="str">
        <f t="shared" si="745"/>
        <v/>
      </c>
      <c r="Q1330" s="19" t="str">
        <f t="shared" si="746"/>
        <v/>
      </c>
      <c r="R1330" s="22"/>
      <c r="S1330" s="33"/>
      <c r="T1330" s="35" t="str">
        <f>IF(E1330="","",Instructions!$B$5)</f>
        <v/>
      </c>
      <c r="U1330" s="75" t="str">
        <f>IF(E1330="","",Instructions!$C$5)</f>
        <v/>
      </c>
      <c r="V1330" s="87" t="str">
        <f t="shared" si="747"/>
        <v/>
      </c>
      <c r="W1330" s="72" t="str">
        <f>IF(E1330="","",VLOOKUP(D1330,Supervisors!$B$9:$F$32,5,FALSE))</f>
        <v/>
      </c>
      <c r="X1330" s="72" t="str">
        <f>IF(E1330="","",VLOOKUP(D1330,Supervisors!$B$9:$G$32,6,FALSE))</f>
        <v/>
      </c>
      <c r="Y1330" s="20" t="str">
        <f t="shared" si="748"/>
        <v/>
      </c>
      <c r="Z1330" s="20" t="str">
        <f t="shared" si="749"/>
        <v/>
      </c>
      <c r="AA1330" s="20" t="str">
        <f t="shared" si="750"/>
        <v/>
      </c>
      <c r="AB1330" s="20" t="str">
        <f t="shared" si="751"/>
        <v/>
      </c>
      <c r="AC1330" s="20" t="str">
        <f t="shared" si="752"/>
        <v/>
      </c>
      <c r="AD1330" s="20" t="str">
        <f t="shared" si="753"/>
        <v/>
      </c>
      <c r="AE1330" s="20" t="str">
        <f>IF(E1330="","",SUM( INDEX( $H$9, 1) : H1330))</f>
        <v/>
      </c>
      <c r="AF1330" s="20" t="str">
        <f t="shared" si="754"/>
        <v/>
      </c>
      <c r="AG1330" s="20" t="str">
        <f>IF(E1330="","",SUM($AF$9:AF1330))</f>
        <v/>
      </c>
      <c r="AH1330" s="43" t="str">
        <f t="shared" si="755"/>
        <v/>
      </c>
      <c r="AI1330" s="20" t="str">
        <f t="shared" si="756"/>
        <v/>
      </c>
      <c r="AJ1330" s="20" t="str">
        <f t="shared" si="757"/>
        <v/>
      </c>
      <c r="AK1330" s="20" t="str">
        <f t="shared" si="758"/>
        <v/>
      </c>
      <c r="AL1330" s="20" t="str">
        <f>IF(E1330="","",SUM( INDEX($I$9, 1) : I1330))</f>
        <v/>
      </c>
      <c r="AM1330" s="20" t="str">
        <f t="shared" si="759"/>
        <v/>
      </c>
      <c r="AN1330" s="20" t="str">
        <f>IF(E1330="","",SUM( INDEX($AM$9, 1) : AM1330))</f>
        <v/>
      </c>
      <c r="AO1330" s="43" t="str">
        <f t="shared" si="760"/>
        <v/>
      </c>
      <c r="AP1330" s="43" t="str">
        <f t="shared" si="761"/>
        <v/>
      </c>
      <c r="AQ1330" s="35" t="str">
        <f t="shared" si="762"/>
        <v/>
      </c>
      <c r="AR1330" s="35" t="str">
        <f t="shared" si="763"/>
        <v/>
      </c>
      <c r="AS1330" s="35" t="str">
        <f t="shared" si="764"/>
        <v/>
      </c>
      <c r="AT1330" s="35" t="str">
        <f t="shared" si="765"/>
        <v/>
      </c>
      <c r="AU1330" s="35" t="str">
        <f t="shared" si="766"/>
        <v/>
      </c>
      <c r="AV1330" s="35" t="str">
        <f t="shared" si="767"/>
        <v/>
      </c>
      <c r="AW1330" s="58" t="str">
        <f t="shared" si="768"/>
        <v/>
      </c>
      <c r="AX1330" s="62" t="str">
        <f t="shared" si="769"/>
        <v/>
      </c>
      <c r="AY1330" s="62" t="str">
        <f t="shared" si="770"/>
        <v/>
      </c>
      <c r="AZ1330" s="62" t="str">
        <f t="shared" si="771"/>
        <v/>
      </c>
      <c r="BA1330" s="62" t="str">
        <f t="shared" si="772"/>
        <v/>
      </c>
      <c r="BB1330" s="62" t="str">
        <f t="shared" si="773"/>
        <v/>
      </c>
      <c r="BC1330" s="62" t="str">
        <f t="shared" si="774"/>
        <v/>
      </c>
      <c r="BD1330" s="69" t="str">
        <f t="shared" si="775"/>
        <v/>
      </c>
      <c r="BE1330" s="69" t="str">
        <f t="shared" si="776"/>
        <v/>
      </c>
      <c r="BF1330" s="69" t="str">
        <f>IF(Z1330=Z1331,"",SUM(AW$9:AW1330)-SUM(BF$9:BF1329))</f>
        <v/>
      </c>
      <c r="BG1330" s="12">
        <f t="shared" si="778"/>
        <v>1322</v>
      </c>
    </row>
    <row r="1331" spans="1:59" ht="20.100000000000001" customHeight="1">
      <c r="A1331" s="13">
        <f t="shared" si="777"/>
        <v>1323</v>
      </c>
      <c r="B1331" s="153"/>
      <c r="C1331" s="33"/>
      <c r="D1331" s="33"/>
      <c r="E1331" s="154"/>
      <c r="F1331" s="155"/>
      <c r="G1331" s="156"/>
      <c r="H1331" s="19" t="str">
        <f t="shared" si="742"/>
        <v/>
      </c>
      <c r="I1331" s="157"/>
      <c r="J1331" s="19" t="str">
        <f t="shared" si="743"/>
        <v/>
      </c>
      <c r="K1331" s="33"/>
      <c r="L1331" s="34"/>
      <c r="M1331" s="34"/>
      <c r="N1331" s="19" t="str">
        <f t="shared" si="744"/>
        <v/>
      </c>
      <c r="O1331" s="157"/>
      <c r="P1331" s="19" t="str">
        <f t="shared" si="745"/>
        <v/>
      </c>
      <c r="Q1331" s="19" t="str">
        <f t="shared" si="746"/>
        <v/>
      </c>
      <c r="R1331" s="22"/>
      <c r="S1331" s="33"/>
      <c r="T1331" s="35" t="str">
        <f>IF(E1331="","",Instructions!$B$5)</f>
        <v/>
      </c>
      <c r="U1331" s="75" t="str">
        <f>IF(E1331="","",Instructions!$C$5)</f>
        <v/>
      </c>
      <c r="V1331" s="87" t="str">
        <f t="shared" si="747"/>
        <v/>
      </c>
      <c r="W1331" s="72" t="str">
        <f>IF(E1331="","",VLOOKUP(D1331,Supervisors!$B$9:$F$32,5,FALSE))</f>
        <v/>
      </c>
      <c r="X1331" s="72" t="str">
        <f>IF(E1331="","",VLOOKUP(D1331,Supervisors!$B$9:$G$32,6,FALSE))</f>
        <v/>
      </c>
      <c r="Y1331" s="20" t="str">
        <f t="shared" si="748"/>
        <v/>
      </c>
      <c r="Z1331" s="20" t="str">
        <f t="shared" si="749"/>
        <v/>
      </c>
      <c r="AA1331" s="20" t="str">
        <f t="shared" si="750"/>
        <v/>
      </c>
      <c r="AB1331" s="20" t="str">
        <f t="shared" si="751"/>
        <v/>
      </c>
      <c r="AC1331" s="20" t="str">
        <f t="shared" si="752"/>
        <v/>
      </c>
      <c r="AD1331" s="20" t="str">
        <f t="shared" si="753"/>
        <v/>
      </c>
      <c r="AE1331" s="20" t="str">
        <f>IF(E1331="","",SUM( INDEX( $H$9, 1) : H1331))</f>
        <v/>
      </c>
      <c r="AF1331" s="20" t="str">
        <f t="shared" si="754"/>
        <v/>
      </c>
      <c r="AG1331" s="20" t="str">
        <f>IF(E1331="","",SUM($AF$9:AF1331))</f>
        <v/>
      </c>
      <c r="AH1331" s="43" t="str">
        <f t="shared" si="755"/>
        <v/>
      </c>
      <c r="AI1331" s="20" t="str">
        <f t="shared" si="756"/>
        <v/>
      </c>
      <c r="AJ1331" s="20" t="str">
        <f t="shared" si="757"/>
        <v/>
      </c>
      <c r="AK1331" s="20" t="str">
        <f t="shared" si="758"/>
        <v/>
      </c>
      <c r="AL1331" s="20" t="str">
        <f>IF(E1331="","",SUM( INDEX($I$9, 1) : I1331))</f>
        <v/>
      </c>
      <c r="AM1331" s="20" t="str">
        <f t="shared" si="759"/>
        <v/>
      </c>
      <c r="AN1331" s="20" t="str">
        <f>IF(E1331="","",SUM( INDEX($AM$9, 1) : AM1331))</f>
        <v/>
      </c>
      <c r="AO1331" s="43" t="str">
        <f t="shared" si="760"/>
        <v/>
      </c>
      <c r="AP1331" s="43" t="str">
        <f t="shared" si="761"/>
        <v/>
      </c>
      <c r="AQ1331" s="35" t="str">
        <f t="shared" si="762"/>
        <v/>
      </c>
      <c r="AR1331" s="35" t="str">
        <f t="shared" si="763"/>
        <v/>
      </c>
      <c r="AS1331" s="35" t="str">
        <f t="shared" si="764"/>
        <v/>
      </c>
      <c r="AT1331" s="35" t="str">
        <f t="shared" si="765"/>
        <v/>
      </c>
      <c r="AU1331" s="35" t="str">
        <f t="shared" si="766"/>
        <v/>
      </c>
      <c r="AV1331" s="35" t="str">
        <f t="shared" si="767"/>
        <v/>
      </c>
      <c r="AW1331" s="58" t="str">
        <f t="shared" si="768"/>
        <v/>
      </c>
      <c r="AX1331" s="62" t="str">
        <f t="shared" si="769"/>
        <v/>
      </c>
      <c r="AY1331" s="62" t="str">
        <f t="shared" si="770"/>
        <v/>
      </c>
      <c r="AZ1331" s="62" t="str">
        <f t="shared" si="771"/>
        <v/>
      </c>
      <c r="BA1331" s="62" t="str">
        <f t="shared" si="772"/>
        <v/>
      </c>
      <c r="BB1331" s="62" t="str">
        <f t="shared" si="773"/>
        <v/>
      </c>
      <c r="BC1331" s="62" t="str">
        <f t="shared" si="774"/>
        <v/>
      </c>
      <c r="BD1331" s="69" t="str">
        <f t="shared" si="775"/>
        <v/>
      </c>
      <c r="BE1331" s="69" t="str">
        <f t="shared" si="776"/>
        <v/>
      </c>
      <c r="BF1331" s="69" t="str">
        <f>IF(Z1331=Z1332,"",SUM(AW$9:AW1331)-SUM(BF$9:BF1330))</f>
        <v/>
      </c>
      <c r="BG1331" s="12">
        <f t="shared" si="778"/>
        <v>1323</v>
      </c>
    </row>
    <row r="1332" spans="1:59" ht="20.100000000000001" customHeight="1">
      <c r="A1332" s="13">
        <f t="shared" si="777"/>
        <v>1324</v>
      </c>
      <c r="B1332" s="153"/>
      <c r="C1332" s="33"/>
      <c r="D1332" s="33"/>
      <c r="E1332" s="154"/>
      <c r="F1332" s="155"/>
      <c r="G1332" s="156"/>
      <c r="H1332" s="19" t="str">
        <f t="shared" si="742"/>
        <v/>
      </c>
      <c r="I1332" s="157"/>
      <c r="J1332" s="19" t="str">
        <f t="shared" si="743"/>
        <v/>
      </c>
      <c r="K1332" s="33"/>
      <c r="L1332" s="34"/>
      <c r="M1332" s="34"/>
      <c r="N1332" s="19" t="str">
        <f t="shared" si="744"/>
        <v/>
      </c>
      <c r="O1332" s="157"/>
      <c r="P1332" s="19" t="str">
        <f t="shared" si="745"/>
        <v/>
      </c>
      <c r="Q1332" s="19" t="str">
        <f t="shared" si="746"/>
        <v/>
      </c>
      <c r="R1332" s="22"/>
      <c r="S1332" s="33"/>
      <c r="T1332" s="35" t="str">
        <f>IF(E1332="","",Instructions!$B$5)</f>
        <v/>
      </c>
      <c r="U1332" s="75" t="str">
        <f>IF(E1332="","",Instructions!$C$5)</f>
        <v/>
      </c>
      <c r="V1332" s="87" t="str">
        <f t="shared" si="747"/>
        <v/>
      </c>
      <c r="W1332" s="72" t="str">
        <f>IF(E1332="","",VLOOKUP(D1332,Supervisors!$B$9:$F$32,5,FALSE))</f>
        <v/>
      </c>
      <c r="X1332" s="72" t="str">
        <f>IF(E1332="","",VLOOKUP(D1332,Supervisors!$B$9:$G$32,6,FALSE))</f>
        <v/>
      </c>
      <c r="Y1332" s="20" t="str">
        <f t="shared" si="748"/>
        <v/>
      </c>
      <c r="Z1332" s="20" t="str">
        <f t="shared" si="749"/>
        <v/>
      </c>
      <c r="AA1332" s="20" t="str">
        <f t="shared" si="750"/>
        <v/>
      </c>
      <c r="AB1332" s="20" t="str">
        <f t="shared" si="751"/>
        <v/>
      </c>
      <c r="AC1332" s="20" t="str">
        <f t="shared" si="752"/>
        <v/>
      </c>
      <c r="AD1332" s="20" t="str">
        <f t="shared" si="753"/>
        <v/>
      </c>
      <c r="AE1332" s="20" t="str">
        <f>IF(E1332="","",SUM( INDEX( $H$9, 1) : H1332))</f>
        <v/>
      </c>
      <c r="AF1332" s="20" t="str">
        <f t="shared" si="754"/>
        <v/>
      </c>
      <c r="AG1332" s="20" t="str">
        <f>IF(E1332="","",SUM($AF$9:AF1332))</f>
        <v/>
      </c>
      <c r="AH1332" s="43" t="str">
        <f t="shared" si="755"/>
        <v/>
      </c>
      <c r="AI1332" s="20" t="str">
        <f t="shared" si="756"/>
        <v/>
      </c>
      <c r="AJ1332" s="20" t="str">
        <f t="shared" si="757"/>
        <v/>
      </c>
      <c r="AK1332" s="20" t="str">
        <f t="shared" si="758"/>
        <v/>
      </c>
      <c r="AL1332" s="20" t="str">
        <f>IF(E1332="","",SUM( INDEX($I$9, 1) : I1332))</f>
        <v/>
      </c>
      <c r="AM1332" s="20" t="str">
        <f t="shared" si="759"/>
        <v/>
      </c>
      <c r="AN1332" s="20" t="str">
        <f>IF(E1332="","",SUM( INDEX($AM$9, 1) : AM1332))</f>
        <v/>
      </c>
      <c r="AO1332" s="43" t="str">
        <f t="shared" si="760"/>
        <v/>
      </c>
      <c r="AP1332" s="43" t="str">
        <f t="shared" si="761"/>
        <v/>
      </c>
      <c r="AQ1332" s="35" t="str">
        <f t="shared" si="762"/>
        <v/>
      </c>
      <c r="AR1332" s="35" t="str">
        <f t="shared" si="763"/>
        <v/>
      </c>
      <c r="AS1332" s="35" t="str">
        <f t="shared" si="764"/>
        <v/>
      </c>
      <c r="AT1332" s="35" t="str">
        <f t="shared" si="765"/>
        <v/>
      </c>
      <c r="AU1332" s="35" t="str">
        <f t="shared" si="766"/>
        <v/>
      </c>
      <c r="AV1332" s="35" t="str">
        <f t="shared" si="767"/>
        <v/>
      </c>
      <c r="AW1332" s="58" t="str">
        <f t="shared" si="768"/>
        <v/>
      </c>
      <c r="AX1332" s="62" t="str">
        <f t="shared" si="769"/>
        <v/>
      </c>
      <c r="AY1332" s="62" t="str">
        <f t="shared" si="770"/>
        <v/>
      </c>
      <c r="AZ1332" s="62" t="str">
        <f t="shared" si="771"/>
        <v/>
      </c>
      <c r="BA1332" s="62" t="str">
        <f t="shared" si="772"/>
        <v/>
      </c>
      <c r="BB1332" s="62" t="str">
        <f t="shared" si="773"/>
        <v/>
      </c>
      <c r="BC1332" s="62" t="str">
        <f t="shared" si="774"/>
        <v/>
      </c>
      <c r="BD1332" s="69" t="str">
        <f t="shared" si="775"/>
        <v/>
      </c>
      <c r="BE1332" s="69" t="str">
        <f t="shared" si="776"/>
        <v/>
      </c>
      <c r="BF1332" s="69" t="str">
        <f>IF(Z1332=Z1333,"",SUM(AW$9:AW1332)-SUM(BF$9:BF1331))</f>
        <v/>
      </c>
      <c r="BG1332" s="12">
        <f t="shared" si="778"/>
        <v>1324</v>
      </c>
    </row>
    <row r="1333" spans="1:59" ht="20.100000000000001" customHeight="1">
      <c r="A1333" s="13">
        <f t="shared" si="777"/>
        <v>1325</v>
      </c>
      <c r="B1333" s="153"/>
      <c r="C1333" s="33"/>
      <c r="D1333" s="33"/>
      <c r="E1333" s="154"/>
      <c r="F1333" s="155"/>
      <c r="G1333" s="156"/>
      <c r="H1333" s="19" t="str">
        <f t="shared" si="742"/>
        <v/>
      </c>
      <c r="I1333" s="157"/>
      <c r="J1333" s="19" t="str">
        <f t="shared" si="743"/>
        <v/>
      </c>
      <c r="K1333" s="33"/>
      <c r="L1333" s="34"/>
      <c r="M1333" s="34"/>
      <c r="N1333" s="19" t="str">
        <f t="shared" si="744"/>
        <v/>
      </c>
      <c r="O1333" s="157"/>
      <c r="P1333" s="19" t="str">
        <f t="shared" si="745"/>
        <v/>
      </c>
      <c r="Q1333" s="19" t="str">
        <f t="shared" si="746"/>
        <v/>
      </c>
      <c r="R1333" s="22"/>
      <c r="S1333" s="33"/>
      <c r="T1333" s="35" t="str">
        <f>IF(E1333="","",Instructions!$B$5)</f>
        <v/>
      </c>
      <c r="U1333" s="75" t="str">
        <f>IF(E1333="","",Instructions!$C$5)</f>
        <v/>
      </c>
      <c r="V1333" s="87" t="str">
        <f t="shared" si="747"/>
        <v/>
      </c>
      <c r="W1333" s="72" t="str">
        <f>IF(E1333="","",VLOOKUP(D1333,Supervisors!$B$9:$F$32,5,FALSE))</f>
        <v/>
      </c>
      <c r="X1333" s="72" t="str">
        <f>IF(E1333="","",VLOOKUP(D1333,Supervisors!$B$9:$G$32,6,FALSE))</f>
        <v/>
      </c>
      <c r="Y1333" s="20" t="str">
        <f t="shared" si="748"/>
        <v/>
      </c>
      <c r="Z1333" s="20" t="str">
        <f t="shared" si="749"/>
        <v/>
      </c>
      <c r="AA1333" s="20" t="str">
        <f t="shared" si="750"/>
        <v/>
      </c>
      <c r="AB1333" s="20" t="str">
        <f t="shared" si="751"/>
        <v/>
      </c>
      <c r="AC1333" s="20" t="str">
        <f t="shared" si="752"/>
        <v/>
      </c>
      <c r="AD1333" s="20" t="str">
        <f t="shared" si="753"/>
        <v/>
      </c>
      <c r="AE1333" s="20" t="str">
        <f>IF(E1333="","",SUM( INDEX( $H$9, 1) : H1333))</f>
        <v/>
      </c>
      <c r="AF1333" s="20" t="str">
        <f t="shared" si="754"/>
        <v/>
      </c>
      <c r="AG1333" s="20" t="str">
        <f>IF(E1333="","",SUM($AF$9:AF1333))</f>
        <v/>
      </c>
      <c r="AH1333" s="43" t="str">
        <f t="shared" si="755"/>
        <v/>
      </c>
      <c r="AI1333" s="20" t="str">
        <f t="shared" si="756"/>
        <v/>
      </c>
      <c r="AJ1333" s="20" t="str">
        <f t="shared" si="757"/>
        <v/>
      </c>
      <c r="AK1333" s="20" t="str">
        <f t="shared" si="758"/>
        <v/>
      </c>
      <c r="AL1333" s="20" t="str">
        <f>IF(E1333="","",SUM( INDEX($I$9, 1) : I1333))</f>
        <v/>
      </c>
      <c r="AM1333" s="20" t="str">
        <f t="shared" si="759"/>
        <v/>
      </c>
      <c r="AN1333" s="20" t="str">
        <f>IF(E1333="","",SUM( INDEX($AM$9, 1) : AM1333))</f>
        <v/>
      </c>
      <c r="AO1333" s="43" t="str">
        <f t="shared" si="760"/>
        <v/>
      </c>
      <c r="AP1333" s="43" t="str">
        <f t="shared" si="761"/>
        <v/>
      </c>
      <c r="AQ1333" s="35" t="str">
        <f t="shared" si="762"/>
        <v/>
      </c>
      <c r="AR1333" s="35" t="str">
        <f t="shared" si="763"/>
        <v/>
      </c>
      <c r="AS1333" s="35" t="str">
        <f t="shared" si="764"/>
        <v/>
      </c>
      <c r="AT1333" s="35" t="str">
        <f t="shared" si="765"/>
        <v/>
      </c>
      <c r="AU1333" s="35" t="str">
        <f t="shared" si="766"/>
        <v/>
      </c>
      <c r="AV1333" s="35" t="str">
        <f t="shared" si="767"/>
        <v/>
      </c>
      <c r="AW1333" s="58" t="str">
        <f t="shared" si="768"/>
        <v/>
      </c>
      <c r="AX1333" s="62" t="str">
        <f t="shared" si="769"/>
        <v/>
      </c>
      <c r="AY1333" s="62" t="str">
        <f t="shared" si="770"/>
        <v/>
      </c>
      <c r="AZ1333" s="62" t="str">
        <f t="shared" si="771"/>
        <v/>
      </c>
      <c r="BA1333" s="62" t="str">
        <f t="shared" si="772"/>
        <v/>
      </c>
      <c r="BB1333" s="62" t="str">
        <f t="shared" si="773"/>
        <v/>
      </c>
      <c r="BC1333" s="62" t="str">
        <f t="shared" si="774"/>
        <v/>
      </c>
      <c r="BD1333" s="69" t="str">
        <f t="shared" si="775"/>
        <v/>
      </c>
      <c r="BE1333" s="69" t="str">
        <f t="shared" si="776"/>
        <v/>
      </c>
      <c r="BF1333" s="69" t="str">
        <f>IF(Z1333=Z1334,"",SUM(AW$9:AW1333)-SUM(BF$9:BF1332))</f>
        <v/>
      </c>
      <c r="BG1333" s="12">
        <f t="shared" si="778"/>
        <v>1325</v>
      </c>
    </row>
    <row r="1334" spans="1:59" ht="20.100000000000001" customHeight="1">
      <c r="A1334" s="13">
        <f t="shared" si="777"/>
        <v>1326</v>
      </c>
      <c r="B1334" s="153"/>
      <c r="C1334" s="33"/>
      <c r="D1334" s="33"/>
      <c r="E1334" s="154"/>
      <c r="F1334" s="155"/>
      <c r="G1334" s="156"/>
      <c r="H1334" s="19" t="str">
        <f t="shared" si="742"/>
        <v/>
      </c>
      <c r="I1334" s="157"/>
      <c r="J1334" s="19" t="str">
        <f t="shared" si="743"/>
        <v/>
      </c>
      <c r="K1334" s="33"/>
      <c r="L1334" s="34"/>
      <c r="M1334" s="34"/>
      <c r="N1334" s="19" t="str">
        <f t="shared" si="744"/>
        <v/>
      </c>
      <c r="O1334" s="157"/>
      <c r="P1334" s="19" t="str">
        <f t="shared" si="745"/>
        <v/>
      </c>
      <c r="Q1334" s="19" t="str">
        <f t="shared" si="746"/>
        <v/>
      </c>
      <c r="R1334" s="22"/>
      <c r="S1334" s="33"/>
      <c r="T1334" s="35" t="str">
        <f>IF(E1334="","",Instructions!$B$5)</f>
        <v/>
      </c>
      <c r="U1334" s="75" t="str">
        <f>IF(E1334="","",Instructions!$C$5)</f>
        <v/>
      </c>
      <c r="V1334" s="87" t="str">
        <f t="shared" si="747"/>
        <v/>
      </c>
      <c r="W1334" s="72" t="str">
        <f>IF(E1334="","",VLOOKUP(D1334,Supervisors!$B$9:$F$32,5,FALSE))</f>
        <v/>
      </c>
      <c r="X1334" s="72" t="str">
        <f>IF(E1334="","",VLOOKUP(D1334,Supervisors!$B$9:$G$32,6,FALSE))</f>
        <v/>
      </c>
      <c r="Y1334" s="20" t="str">
        <f t="shared" si="748"/>
        <v/>
      </c>
      <c r="Z1334" s="20" t="str">
        <f t="shared" si="749"/>
        <v/>
      </c>
      <c r="AA1334" s="20" t="str">
        <f t="shared" si="750"/>
        <v/>
      </c>
      <c r="AB1334" s="20" t="str">
        <f t="shared" si="751"/>
        <v/>
      </c>
      <c r="AC1334" s="20" t="str">
        <f t="shared" si="752"/>
        <v/>
      </c>
      <c r="AD1334" s="20" t="str">
        <f t="shared" si="753"/>
        <v/>
      </c>
      <c r="AE1334" s="20" t="str">
        <f>IF(E1334="","",SUM( INDEX( $H$9, 1) : H1334))</f>
        <v/>
      </c>
      <c r="AF1334" s="20" t="str">
        <f t="shared" si="754"/>
        <v/>
      </c>
      <c r="AG1334" s="20" t="str">
        <f>IF(E1334="","",SUM($AF$9:AF1334))</f>
        <v/>
      </c>
      <c r="AH1334" s="43" t="str">
        <f t="shared" si="755"/>
        <v/>
      </c>
      <c r="AI1334" s="20" t="str">
        <f t="shared" si="756"/>
        <v/>
      </c>
      <c r="AJ1334" s="20" t="str">
        <f t="shared" si="757"/>
        <v/>
      </c>
      <c r="AK1334" s="20" t="str">
        <f t="shared" si="758"/>
        <v/>
      </c>
      <c r="AL1334" s="20" t="str">
        <f>IF(E1334="","",SUM( INDEX($I$9, 1) : I1334))</f>
        <v/>
      </c>
      <c r="AM1334" s="20" t="str">
        <f t="shared" si="759"/>
        <v/>
      </c>
      <c r="AN1334" s="20" t="str">
        <f>IF(E1334="","",SUM( INDEX($AM$9, 1) : AM1334))</f>
        <v/>
      </c>
      <c r="AO1334" s="43" t="str">
        <f t="shared" si="760"/>
        <v/>
      </c>
      <c r="AP1334" s="43" t="str">
        <f t="shared" si="761"/>
        <v/>
      </c>
      <c r="AQ1334" s="35" t="str">
        <f t="shared" si="762"/>
        <v/>
      </c>
      <c r="AR1334" s="35" t="str">
        <f t="shared" si="763"/>
        <v/>
      </c>
      <c r="AS1334" s="35" t="str">
        <f t="shared" si="764"/>
        <v/>
      </c>
      <c r="AT1334" s="35" t="str">
        <f t="shared" si="765"/>
        <v/>
      </c>
      <c r="AU1334" s="35" t="str">
        <f t="shared" si="766"/>
        <v/>
      </c>
      <c r="AV1334" s="35" t="str">
        <f t="shared" si="767"/>
        <v/>
      </c>
      <c r="AW1334" s="58" t="str">
        <f t="shared" si="768"/>
        <v/>
      </c>
      <c r="AX1334" s="62" t="str">
        <f t="shared" si="769"/>
        <v/>
      </c>
      <c r="AY1334" s="62" t="str">
        <f t="shared" si="770"/>
        <v/>
      </c>
      <c r="AZ1334" s="62" t="str">
        <f t="shared" si="771"/>
        <v/>
      </c>
      <c r="BA1334" s="62" t="str">
        <f t="shared" si="772"/>
        <v/>
      </c>
      <c r="BB1334" s="62" t="str">
        <f t="shared" si="773"/>
        <v/>
      </c>
      <c r="BC1334" s="62" t="str">
        <f t="shared" si="774"/>
        <v/>
      </c>
      <c r="BD1334" s="69" t="str">
        <f t="shared" si="775"/>
        <v/>
      </c>
      <c r="BE1334" s="69" t="str">
        <f t="shared" si="776"/>
        <v/>
      </c>
      <c r="BF1334" s="69" t="str">
        <f>IF(Z1334=Z1335,"",SUM(AW$9:AW1334)-SUM(BF$9:BF1333))</f>
        <v/>
      </c>
      <c r="BG1334" s="12">
        <f t="shared" si="778"/>
        <v>1326</v>
      </c>
    </row>
    <row r="1335" spans="1:59" ht="20.100000000000001" customHeight="1">
      <c r="A1335" s="13">
        <f t="shared" si="777"/>
        <v>1327</v>
      </c>
      <c r="B1335" s="153"/>
      <c r="C1335" s="33"/>
      <c r="D1335" s="33"/>
      <c r="E1335" s="154"/>
      <c r="F1335" s="155"/>
      <c r="G1335" s="156"/>
      <c r="H1335" s="19" t="str">
        <f t="shared" si="742"/>
        <v/>
      </c>
      <c r="I1335" s="157"/>
      <c r="J1335" s="19" t="str">
        <f t="shared" si="743"/>
        <v/>
      </c>
      <c r="K1335" s="33"/>
      <c r="L1335" s="34"/>
      <c r="M1335" s="34"/>
      <c r="N1335" s="19" t="str">
        <f t="shared" si="744"/>
        <v/>
      </c>
      <c r="O1335" s="157"/>
      <c r="P1335" s="19" t="str">
        <f t="shared" si="745"/>
        <v/>
      </c>
      <c r="Q1335" s="19" t="str">
        <f t="shared" si="746"/>
        <v/>
      </c>
      <c r="R1335" s="22"/>
      <c r="S1335" s="33"/>
      <c r="T1335" s="35" t="str">
        <f>IF(E1335="","",Instructions!$B$5)</f>
        <v/>
      </c>
      <c r="U1335" s="75" t="str">
        <f>IF(E1335="","",Instructions!$C$5)</f>
        <v/>
      </c>
      <c r="V1335" s="87" t="str">
        <f t="shared" si="747"/>
        <v/>
      </c>
      <c r="W1335" s="72" t="str">
        <f>IF(E1335="","",VLOOKUP(D1335,Supervisors!$B$9:$F$32,5,FALSE))</f>
        <v/>
      </c>
      <c r="X1335" s="72" t="str">
        <f>IF(E1335="","",VLOOKUP(D1335,Supervisors!$B$9:$G$32,6,FALSE))</f>
        <v/>
      </c>
      <c r="Y1335" s="20" t="str">
        <f t="shared" si="748"/>
        <v/>
      </c>
      <c r="Z1335" s="20" t="str">
        <f t="shared" si="749"/>
        <v/>
      </c>
      <c r="AA1335" s="20" t="str">
        <f t="shared" si="750"/>
        <v/>
      </c>
      <c r="AB1335" s="20" t="str">
        <f t="shared" si="751"/>
        <v/>
      </c>
      <c r="AC1335" s="20" t="str">
        <f t="shared" si="752"/>
        <v/>
      </c>
      <c r="AD1335" s="20" t="str">
        <f t="shared" si="753"/>
        <v/>
      </c>
      <c r="AE1335" s="20" t="str">
        <f>IF(E1335="","",SUM( INDEX( $H$9, 1) : H1335))</f>
        <v/>
      </c>
      <c r="AF1335" s="20" t="str">
        <f t="shared" si="754"/>
        <v/>
      </c>
      <c r="AG1335" s="20" t="str">
        <f>IF(E1335="","",SUM($AF$9:AF1335))</f>
        <v/>
      </c>
      <c r="AH1335" s="43" t="str">
        <f t="shared" si="755"/>
        <v/>
      </c>
      <c r="AI1335" s="20" t="str">
        <f t="shared" si="756"/>
        <v/>
      </c>
      <c r="AJ1335" s="20" t="str">
        <f t="shared" si="757"/>
        <v/>
      </c>
      <c r="AK1335" s="20" t="str">
        <f t="shared" si="758"/>
        <v/>
      </c>
      <c r="AL1335" s="20" t="str">
        <f>IF(E1335="","",SUM( INDEX($I$9, 1) : I1335))</f>
        <v/>
      </c>
      <c r="AM1335" s="20" t="str">
        <f t="shared" si="759"/>
        <v/>
      </c>
      <c r="AN1335" s="20" t="str">
        <f>IF(E1335="","",SUM( INDEX($AM$9, 1) : AM1335))</f>
        <v/>
      </c>
      <c r="AO1335" s="43" t="str">
        <f t="shared" si="760"/>
        <v/>
      </c>
      <c r="AP1335" s="43" t="str">
        <f t="shared" si="761"/>
        <v/>
      </c>
      <c r="AQ1335" s="35" t="str">
        <f t="shared" si="762"/>
        <v/>
      </c>
      <c r="AR1335" s="35" t="str">
        <f t="shared" si="763"/>
        <v/>
      </c>
      <c r="AS1335" s="35" t="str">
        <f t="shared" si="764"/>
        <v/>
      </c>
      <c r="AT1335" s="35" t="str">
        <f t="shared" si="765"/>
        <v/>
      </c>
      <c r="AU1335" s="35" t="str">
        <f t="shared" si="766"/>
        <v/>
      </c>
      <c r="AV1335" s="35" t="str">
        <f t="shared" si="767"/>
        <v/>
      </c>
      <c r="AW1335" s="58" t="str">
        <f t="shared" si="768"/>
        <v/>
      </c>
      <c r="AX1335" s="62" t="str">
        <f t="shared" si="769"/>
        <v/>
      </c>
      <c r="AY1335" s="62" t="str">
        <f t="shared" si="770"/>
        <v/>
      </c>
      <c r="AZ1335" s="62" t="str">
        <f t="shared" si="771"/>
        <v/>
      </c>
      <c r="BA1335" s="62" t="str">
        <f t="shared" si="772"/>
        <v/>
      </c>
      <c r="BB1335" s="62" t="str">
        <f t="shared" si="773"/>
        <v/>
      </c>
      <c r="BC1335" s="62" t="str">
        <f t="shared" si="774"/>
        <v/>
      </c>
      <c r="BD1335" s="69" t="str">
        <f t="shared" si="775"/>
        <v/>
      </c>
      <c r="BE1335" s="69" t="str">
        <f t="shared" si="776"/>
        <v/>
      </c>
      <c r="BF1335" s="69" t="str">
        <f>IF(Z1335=Z1336,"",SUM(AW$9:AW1335)-SUM(BF$9:BF1334))</f>
        <v/>
      </c>
      <c r="BG1335" s="12">
        <f t="shared" si="778"/>
        <v>1327</v>
      </c>
    </row>
    <row r="1336" spans="1:59" ht="20.100000000000001" customHeight="1">
      <c r="A1336" s="13">
        <f t="shared" si="777"/>
        <v>1328</v>
      </c>
      <c r="B1336" s="153"/>
      <c r="C1336" s="33"/>
      <c r="D1336" s="33"/>
      <c r="E1336" s="154"/>
      <c r="F1336" s="155"/>
      <c r="G1336" s="156"/>
      <c r="H1336" s="19" t="str">
        <f t="shared" si="742"/>
        <v/>
      </c>
      <c r="I1336" s="157"/>
      <c r="J1336" s="19" t="str">
        <f t="shared" si="743"/>
        <v/>
      </c>
      <c r="K1336" s="33"/>
      <c r="L1336" s="34"/>
      <c r="M1336" s="34"/>
      <c r="N1336" s="19" t="str">
        <f t="shared" si="744"/>
        <v/>
      </c>
      <c r="O1336" s="157"/>
      <c r="P1336" s="19" t="str">
        <f t="shared" si="745"/>
        <v/>
      </c>
      <c r="Q1336" s="19" t="str">
        <f t="shared" si="746"/>
        <v/>
      </c>
      <c r="R1336" s="22"/>
      <c r="S1336" s="33"/>
      <c r="T1336" s="35" t="str">
        <f>IF(E1336="","",Instructions!$B$5)</f>
        <v/>
      </c>
      <c r="U1336" s="75" t="str">
        <f>IF(E1336="","",Instructions!$C$5)</f>
        <v/>
      </c>
      <c r="V1336" s="87" t="str">
        <f t="shared" si="747"/>
        <v/>
      </c>
      <c r="W1336" s="72" t="str">
        <f>IF(E1336="","",VLOOKUP(D1336,Supervisors!$B$9:$F$32,5,FALSE))</f>
        <v/>
      </c>
      <c r="X1336" s="72" t="str">
        <f>IF(E1336="","",VLOOKUP(D1336,Supervisors!$B$9:$G$32,6,FALSE))</f>
        <v/>
      </c>
      <c r="Y1336" s="20" t="str">
        <f t="shared" si="748"/>
        <v/>
      </c>
      <c r="Z1336" s="20" t="str">
        <f t="shared" si="749"/>
        <v/>
      </c>
      <c r="AA1336" s="20" t="str">
        <f t="shared" si="750"/>
        <v/>
      </c>
      <c r="AB1336" s="20" t="str">
        <f t="shared" si="751"/>
        <v/>
      </c>
      <c r="AC1336" s="20" t="str">
        <f t="shared" si="752"/>
        <v/>
      </c>
      <c r="AD1336" s="20" t="str">
        <f t="shared" si="753"/>
        <v/>
      </c>
      <c r="AE1336" s="20" t="str">
        <f>IF(E1336="","",SUM( INDEX( $H$9, 1) : H1336))</f>
        <v/>
      </c>
      <c r="AF1336" s="20" t="str">
        <f t="shared" si="754"/>
        <v/>
      </c>
      <c r="AG1336" s="20" t="str">
        <f>IF(E1336="","",SUM($AF$9:AF1336))</f>
        <v/>
      </c>
      <c r="AH1336" s="43" t="str">
        <f t="shared" si="755"/>
        <v/>
      </c>
      <c r="AI1336" s="20" t="str">
        <f t="shared" si="756"/>
        <v/>
      </c>
      <c r="AJ1336" s="20" t="str">
        <f t="shared" si="757"/>
        <v/>
      </c>
      <c r="AK1336" s="20" t="str">
        <f t="shared" si="758"/>
        <v/>
      </c>
      <c r="AL1336" s="20" t="str">
        <f>IF(E1336="","",SUM( INDEX($I$9, 1) : I1336))</f>
        <v/>
      </c>
      <c r="AM1336" s="20" t="str">
        <f t="shared" si="759"/>
        <v/>
      </c>
      <c r="AN1336" s="20" t="str">
        <f>IF(E1336="","",SUM( INDEX($AM$9, 1) : AM1336))</f>
        <v/>
      </c>
      <c r="AO1336" s="43" t="str">
        <f t="shared" si="760"/>
        <v/>
      </c>
      <c r="AP1336" s="43" t="str">
        <f t="shared" si="761"/>
        <v/>
      </c>
      <c r="AQ1336" s="35" t="str">
        <f t="shared" si="762"/>
        <v/>
      </c>
      <c r="AR1336" s="35" t="str">
        <f t="shared" si="763"/>
        <v/>
      </c>
      <c r="AS1336" s="35" t="str">
        <f t="shared" si="764"/>
        <v/>
      </c>
      <c r="AT1336" s="35" t="str">
        <f t="shared" si="765"/>
        <v/>
      </c>
      <c r="AU1336" s="35" t="str">
        <f t="shared" si="766"/>
        <v/>
      </c>
      <c r="AV1336" s="35" t="str">
        <f t="shared" si="767"/>
        <v/>
      </c>
      <c r="AW1336" s="58" t="str">
        <f t="shared" si="768"/>
        <v/>
      </c>
      <c r="AX1336" s="62" t="str">
        <f t="shared" si="769"/>
        <v/>
      </c>
      <c r="AY1336" s="62" t="str">
        <f t="shared" si="770"/>
        <v/>
      </c>
      <c r="AZ1336" s="62" t="str">
        <f t="shared" si="771"/>
        <v/>
      </c>
      <c r="BA1336" s="62" t="str">
        <f t="shared" si="772"/>
        <v/>
      </c>
      <c r="BB1336" s="62" t="str">
        <f t="shared" si="773"/>
        <v/>
      </c>
      <c r="BC1336" s="62" t="str">
        <f t="shared" si="774"/>
        <v/>
      </c>
      <c r="BD1336" s="69" t="str">
        <f t="shared" si="775"/>
        <v/>
      </c>
      <c r="BE1336" s="69" t="str">
        <f t="shared" si="776"/>
        <v/>
      </c>
      <c r="BF1336" s="69" t="str">
        <f>IF(Z1336=Z1337,"",SUM(AW$9:AW1336)-SUM(BF$9:BF1335))</f>
        <v/>
      </c>
      <c r="BG1336" s="12">
        <f t="shared" si="778"/>
        <v>1328</v>
      </c>
    </row>
    <row r="1337" spans="1:59" ht="20.100000000000001" customHeight="1">
      <c r="A1337" s="13">
        <f t="shared" si="777"/>
        <v>1329</v>
      </c>
      <c r="B1337" s="153"/>
      <c r="C1337" s="33"/>
      <c r="D1337" s="33"/>
      <c r="E1337" s="154"/>
      <c r="F1337" s="155"/>
      <c r="G1337" s="156"/>
      <c r="H1337" s="19" t="str">
        <f t="shared" si="742"/>
        <v/>
      </c>
      <c r="I1337" s="157"/>
      <c r="J1337" s="19" t="str">
        <f t="shared" si="743"/>
        <v/>
      </c>
      <c r="K1337" s="33"/>
      <c r="L1337" s="34"/>
      <c r="M1337" s="34"/>
      <c r="N1337" s="19" t="str">
        <f t="shared" si="744"/>
        <v/>
      </c>
      <c r="O1337" s="157"/>
      <c r="P1337" s="19" t="str">
        <f t="shared" si="745"/>
        <v/>
      </c>
      <c r="Q1337" s="19" t="str">
        <f t="shared" si="746"/>
        <v/>
      </c>
      <c r="R1337" s="22"/>
      <c r="S1337" s="33"/>
      <c r="T1337" s="35" t="str">
        <f>IF(E1337="","",Instructions!$B$5)</f>
        <v/>
      </c>
      <c r="U1337" s="75" t="str">
        <f>IF(E1337="","",Instructions!$C$5)</f>
        <v/>
      </c>
      <c r="V1337" s="87" t="str">
        <f t="shared" si="747"/>
        <v/>
      </c>
      <c r="W1337" s="72" t="str">
        <f>IF(E1337="","",VLOOKUP(D1337,Supervisors!$B$9:$F$32,5,FALSE))</f>
        <v/>
      </c>
      <c r="X1337" s="72" t="str">
        <f>IF(E1337="","",VLOOKUP(D1337,Supervisors!$B$9:$G$32,6,FALSE))</f>
        <v/>
      </c>
      <c r="Y1337" s="20" t="str">
        <f t="shared" si="748"/>
        <v/>
      </c>
      <c r="Z1337" s="20" t="str">
        <f t="shared" si="749"/>
        <v/>
      </c>
      <c r="AA1337" s="20" t="str">
        <f t="shared" si="750"/>
        <v/>
      </c>
      <c r="AB1337" s="20" t="str">
        <f t="shared" si="751"/>
        <v/>
      </c>
      <c r="AC1337" s="20" t="str">
        <f t="shared" si="752"/>
        <v/>
      </c>
      <c r="AD1337" s="20" t="str">
        <f t="shared" si="753"/>
        <v/>
      </c>
      <c r="AE1337" s="20" t="str">
        <f>IF(E1337="","",SUM( INDEX( $H$9, 1) : H1337))</f>
        <v/>
      </c>
      <c r="AF1337" s="20" t="str">
        <f t="shared" si="754"/>
        <v/>
      </c>
      <c r="AG1337" s="20" t="str">
        <f>IF(E1337="","",SUM($AF$9:AF1337))</f>
        <v/>
      </c>
      <c r="AH1337" s="43" t="str">
        <f t="shared" si="755"/>
        <v/>
      </c>
      <c r="AI1337" s="20" t="str">
        <f t="shared" si="756"/>
        <v/>
      </c>
      <c r="AJ1337" s="20" t="str">
        <f t="shared" si="757"/>
        <v/>
      </c>
      <c r="AK1337" s="20" t="str">
        <f t="shared" si="758"/>
        <v/>
      </c>
      <c r="AL1337" s="20" t="str">
        <f>IF(E1337="","",SUM( INDEX($I$9, 1) : I1337))</f>
        <v/>
      </c>
      <c r="AM1337" s="20" t="str">
        <f t="shared" si="759"/>
        <v/>
      </c>
      <c r="AN1337" s="20" t="str">
        <f>IF(E1337="","",SUM( INDEX($AM$9, 1) : AM1337))</f>
        <v/>
      </c>
      <c r="AO1337" s="43" t="str">
        <f t="shared" si="760"/>
        <v/>
      </c>
      <c r="AP1337" s="43" t="str">
        <f t="shared" si="761"/>
        <v/>
      </c>
      <c r="AQ1337" s="35" t="str">
        <f t="shared" si="762"/>
        <v/>
      </c>
      <c r="AR1337" s="35" t="str">
        <f t="shared" si="763"/>
        <v/>
      </c>
      <c r="AS1337" s="35" t="str">
        <f t="shared" si="764"/>
        <v/>
      </c>
      <c r="AT1337" s="35" t="str">
        <f t="shared" si="765"/>
        <v/>
      </c>
      <c r="AU1337" s="35" t="str">
        <f t="shared" si="766"/>
        <v/>
      </c>
      <c r="AV1337" s="35" t="str">
        <f t="shared" si="767"/>
        <v/>
      </c>
      <c r="AW1337" s="58" t="str">
        <f t="shared" si="768"/>
        <v/>
      </c>
      <c r="AX1337" s="62" t="str">
        <f t="shared" si="769"/>
        <v/>
      </c>
      <c r="AY1337" s="62" t="str">
        <f t="shared" si="770"/>
        <v/>
      </c>
      <c r="AZ1337" s="62" t="str">
        <f t="shared" si="771"/>
        <v/>
      </c>
      <c r="BA1337" s="62" t="str">
        <f t="shared" si="772"/>
        <v/>
      </c>
      <c r="BB1337" s="62" t="str">
        <f t="shared" si="773"/>
        <v/>
      </c>
      <c r="BC1337" s="62" t="str">
        <f t="shared" si="774"/>
        <v/>
      </c>
      <c r="BD1337" s="69" t="str">
        <f t="shared" si="775"/>
        <v/>
      </c>
      <c r="BE1337" s="69" t="str">
        <f t="shared" si="776"/>
        <v/>
      </c>
      <c r="BF1337" s="69" t="str">
        <f>IF(Z1337=Z1338,"",SUM(AW$9:AW1337)-SUM(BF$9:BF1336))</f>
        <v/>
      </c>
      <c r="BG1337" s="12">
        <f t="shared" si="778"/>
        <v>1329</v>
      </c>
    </row>
    <row r="1338" spans="1:59" ht="20.100000000000001" customHeight="1">
      <c r="A1338" s="13">
        <f t="shared" si="777"/>
        <v>1330</v>
      </c>
      <c r="B1338" s="153"/>
      <c r="C1338" s="33"/>
      <c r="D1338" s="33"/>
      <c r="E1338" s="154"/>
      <c r="F1338" s="155"/>
      <c r="G1338" s="156"/>
      <c r="H1338" s="19" t="str">
        <f t="shared" si="742"/>
        <v/>
      </c>
      <c r="I1338" s="157"/>
      <c r="J1338" s="19" t="str">
        <f t="shared" si="743"/>
        <v/>
      </c>
      <c r="K1338" s="33"/>
      <c r="L1338" s="34"/>
      <c r="M1338" s="34"/>
      <c r="N1338" s="19" t="str">
        <f t="shared" si="744"/>
        <v/>
      </c>
      <c r="O1338" s="157"/>
      <c r="P1338" s="19" t="str">
        <f t="shared" si="745"/>
        <v/>
      </c>
      <c r="Q1338" s="19" t="str">
        <f t="shared" si="746"/>
        <v/>
      </c>
      <c r="R1338" s="22"/>
      <c r="S1338" s="33"/>
      <c r="T1338" s="35" t="str">
        <f>IF(E1338="","",Instructions!$B$5)</f>
        <v/>
      </c>
      <c r="U1338" s="75" t="str">
        <f>IF(E1338="","",Instructions!$C$5)</f>
        <v/>
      </c>
      <c r="V1338" s="87" t="str">
        <f t="shared" si="747"/>
        <v/>
      </c>
      <c r="W1338" s="72" t="str">
        <f>IF(E1338="","",VLOOKUP(D1338,Supervisors!$B$9:$F$32,5,FALSE))</f>
        <v/>
      </c>
      <c r="X1338" s="72" t="str">
        <f>IF(E1338="","",VLOOKUP(D1338,Supervisors!$B$9:$G$32,6,FALSE))</f>
        <v/>
      </c>
      <c r="Y1338" s="20" t="str">
        <f t="shared" si="748"/>
        <v/>
      </c>
      <c r="Z1338" s="20" t="str">
        <f t="shared" si="749"/>
        <v/>
      </c>
      <c r="AA1338" s="20" t="str">
        <f t="shared" si="750"/>
        <v/>
      </c>
      <c r="AB1338" s="20" t="str">
        <f t="shared" si="751"/>
        <v/>
      </c>
      <c r="AC1338" s="20" t="str">
        <f t="shared" si="752"/>
        <v/>
      </c>
      <c r="AD1338" s="20" t="str">
        <f t="shared" si="753"/>
        <v/>
      </c>
      <c r="AE1338" s="20" t="str">
        <f>IF(E1338="","",SUM( INDEX( $H$9, 1) : H1338))</f>
        <v/>
      </c>
      <c r="AF1338" s="20" t="str">
        <f t="shared" si="754"/>
        <v/>
      </c>
      <c r="AG1338" s="20" t="str">
        <f>IF(E1338="","",SUM($AF$9:AF1338))</f>
        <v/>
      </c>
      <c r="AH1338" s="43" t="str">
        <f t="shared" si="755"/>
        <v/>
      </c>
      <c r="AI1338" s="20" t="str">
        <f t="shared" si="756"/>
        <v/>
      </c>
      <c r="AJ1338" s="20" t="str">
        <f t="shared" si="757"/>
        <v/>
      </c>
      <c r="AK1338" s="20" t="str">
        <f t="shared" si="758"/>
        <v/>
      </c>
      <c r="AL1338" s="20" t="str">
        <f>IF(E1338="","",SUM( INDEX($I$9, 1) : I1338))</f>
        <v/>
      </c>
      <c r="AM1338" s="20" t="str">
        <f t="shared" si="759"/>
        <v/>
      </c>
      <c r="AN1338" s="20" t="str">
        <f>IF(E1338="","",SUM( INDEX($AM$9, 1) : AM1338))</f>
        <v/>
      </c>
      <c r="AO1338" s="43" t="str">
        <f t="shared" si="760"/>
        <v/>
      </c>
      <c r="AP1338" s="43" t="str">
        <f t="shared" si="761"/>
        <v/>
      </c>
      <c r="AQ1338" s="35" t="str">
        <f t="shared" si="762"/>
        <v/>
      </c>
      <c r="AR1338" s="35" t="str">
        <f t="shared" si="763"/>
        <v/>
      </c>
      <c r="AS1338" s="35" t="str">
        <f t="shared" si="764"/>
        <v/>
      </c>
      <c r="AT1338" s="35" t="str">
        <f t="shared" si="765"/>
        <v/>
      </c>
      <c r="AU1338" s="35" t="str">
        <f t="shared" si="766"/>
        <v/>
      </c>
      <c r="AV1338" s="35" t="str">
        <f t="shared" si="767"/>
        <v/>
      </c>
      <c r="AW1338" s="58" t="str">
        <f t="shared" si="768"/>
        <v/>
      </c>
      <c r="AX1338" s="62" t="str">
        <f t="shared" si="769"/>
        <v/>
      </c>
      <c r="AY1338" s="62" t="str">
        <f t="shared" si="770"/>
        <v/>
      </c>
      <c r="AZ1338" s="62" t="str">
        <f t="shared" si="771"/>
        <v/>
      </c>
      <c r="BA1338" s="62" t="str">
        <f t="shared" si="772"/>
        <v/>
      </c>
      <c r="BB1338" s="62" t="str">
        <f t="shared" si="773"/>
        <v/>
      </c>
      <c r="BC1338" s="62" t="str">
        <f t="shared" si="774"/>
        <v/>
      </c>
      <c r="BD1338" s="69" t="str">
        <f t="shared" si="775"/>
        <v/>
      </c>
      <c r="BE1338" s="69" t="str">
        <f t="shared" si="776"/>
        <v/>
      </c>
      <c r="BF1338" s="69" t="str">
        <f>IF(Z1338=Z1339,"",SUM(AW$9:AW1338)-SUM(BF$9:BF1337))</f>
        <v/>
      </c>
      <c r="BG1338" s="12">
        <f t="shared" si="778"/>
        <v>1330</v>
      </c>
    </row>
    <row r="1339" spans="1:59" ht="20.100000000000001" customHeight="1">
      <c r="A1339" s="13">
        <f t="shared" si="777"/>
        <v>1331</v>
      </c>
      <c r="B1339" s="153"/>
      <c r="C1339" s="33"/>
      <c r="D1339" s="33"/>
      <c r="E1339" s="154"/>
      <c r="F1339" s="155"/>
      <c r="G1339" s="156"/>
      <c r="H1339" s="19" t="str">
        <f t="shared" si="742"/>
        <v/>
      </c>
      <c r="I1339" s="157"/>
      <c r="J1339" s="19" t="str">
        <f t="shared" si="743"/>
        <v/>
      </c>
      <c r="K1339" s="33"/>
      <c r="L1339" s="34"/>
      <c r="M1339" s="34"/>
      <c r="N1339" s="19" t="str">
        <f t="shared" si="744"/>
        <v/>
      </c>
      <c r="O1339" s="157"/>
      <c r="P1339" s="19" t="str">
        <f t="shared" si="745"/>
        <v/>
      </c>
      <c r="Q1339" s="19" t="str">
        <f t="shared" si="746"/>
        <v/>
      </c>
      <c r="R1339" s="22"/>
      <c r="S1339" s="33"/>
      <c r="T1339" s="35" t="str">
        <f>IF(E1339="","",Instructions!$B$5)</f>
        <v/>
      </c>
      <c r="U1339" s="75" t="str">
        <f>IF(E1339="","",Instructions!$C$5)</f>
        <v/>
      </c>
      <c r="V1339" s="87" t="str">
        <f t="shared" si="747"/>
        <v/>
      </c>
      <c r="W1339" s="72" t="str">
        <f>IF(E1339="","",VLOOKUP(D1339,Supervisors!$B$9:$F$32,5,FALSE))</f>
        <v/>
      </c>
      <c r="X1339" s="72" t="str">
        <f>IF(E1339="","",VLOOKUP(D1339,Supervisors!$B$9:$G$32,6,FALSE))</f>
        <v/>
      </c>
      <c r="Y1339" s="20" t="str">
        <f t="shared" si="748"/>
        <v/>
      </c>
      <c r="Z1339" s="20" t="str">
        <f t="shared" si="749"/>
        <v/>
      </c>
      <c r="AA1339" s="20" t="str">
        <f t="shared" si="750"/>
        <v/>
      </c>
      <c r="AB1339" s="20" t="str">
        <f t="shared" si="751"/>
        <v/>
      </c>
      <c r="AC1339" s="20" t="str">
        <f t="shared" si="752"/>
        <v/>
      </c>
      <c r="AD1339" s="20" t="str">
        <f t="shared" si="753"/>
        <v/>
      </c>
      <c r="AE1339" s="20" t="str">
        <f>IF(E1339="","",SUM( INDEX( $H$9, 1) : H1339))</f>
        <v/>
      </c>
      <c r="AF1339" s="20" t="str">
        <f t="shared" si="754"/>
        <v/>
      </c>
      <c r="AG1339" s="20" t="str">
        <f>IF(E1339="","",SUM($AF$9:AF1339))</f>
        <v/>
      </c>
      <c r="AH1339" s="43" t="str">
        <f t="shared" si="755"/>
        <v/>
      </c>
      <c r="AI1339" s="20" t="str">
        <f t="shared" si="756"/>
        <v/>
      </c>
      <c r="AJ1339" s="20" t="str">
        <f t="shared" si="757"/>
        <v/>
      </c>
      <c r="AK1339" s="20" t="str">
        <f t="shared" si="758"/>
        <v/>
      </c>
      <c r="AL1339" s="20" t="str">
        <f>IF(E1339="","",SUM( INDEX($I$9, 1) : I1339))</f>
        <v/>
      </c>
      <c r="AM1339" s="20" t="str">
        <f t="shared" si="759"/>
        <v/>
      </c>
      <c r="AN1339" s="20" t="str">
        <f>IF(E1339="","",SUM( INDEX($AM$9, 1) : AM1339))</f>
        <v/>
      </c>
      <c r="AO1339" s="43" t="str">
        <f t="shared" si="760"/>
        <v/>
      </c>
      <c r="AP1339" s="43" t="str">
        <f t="shared" si="761"/>
        <v/>
      </c>
      <c r="AQ1339" s="35" t="str">
        <f t="shared" si="762"/>
        <v/>
      </c>
      <c r="AR1339" s="35" t="str">
        <f t="shared" si="763"/>
        <v/>
      </c>
      <c r="AS1339" s="35" t="str">
        <f t="shared" si="764"/>
        <v/>
      </c>
      <c r="AT1339" s="35" t="str">
        <f t="shared" si="765"/>
        <v/>
      </c>
      <c r="AU1339" s="35" t="str">
        <f t="shared" si="766"/>
        <v/>
      </c>
      <c r="AV1339" s="35" t="str">
        <f t="shared" si="767"/>
        <v/>
      </c>
      <c r="AW1339" s="58" t="str">
        <f t="shared" si="768"/>
        <v/>
      </c>
      <c r="AX1339" s="62" t="str">
        <f t="shared" si="769"/>
        <v/>
      </c>
      <c r="AY1339" s="62" t="str">
        <f t="shared" si="770"/>
        <v/>
      </c>
      <c r="AZ1339" s="62" t="str">
        <f t="shared" si="771"/>
        <v/>
      </c>
      <c r="BA1339" s="62" t="str">
        <f t="shared" si="772"/>
        <v/>
      </c>
      <c r="BB1339" s="62" t="str">
        <f t="shared" si="773"/>
        <v/>
      </c>
      <c r="BC1339" s="62" t="str">
        <f t="shared" si="774"/>
        <v/>
      </c>
      <c r="BD1339" s="69" t="str">
        <f t="shared" si="775"/>
        <v/>
      </c>
      <c r="BE1339" s="69" t="str">
        <f t="shared" si="776"/>
        <v/>
      </c>
      <c r="BF1339" s="69" t="str">
        <f>IF(Z1339=Z1340,"",SUM(AW$9:AW1339)-SUM(BF$9:BF1338))</f>
        <v/>
      </c>
      <c r="BG1339" s="12">
        <f t="shared" si="778"/>
        <v>1331</v>
      </c>
    </row>
    <row r="1340" spans="1:59" ht="20.100000000000001" customHeight="1">
      <c r="A1340" s="13">
        <f t="shared" si="777"/>
        <v>1332</v>
      </c>
      <c r="B1340" s="153"/>
      <c r="C1340" s="33"/>
      <c r="D1340" s="33"/>
      <c r="E1340" s="154"/>
      <c r="F1340" s="155"/>
      <c r="G1340" s="156"/>
      <c r="H1340" s="19" t="str">
        <f t="shared" si="742"/>
        <v/>
      </c>
      <c r="I1340" s="157"/>
      <c r="J1340" s="19" t="str">
        <f t="shared" si="743"/>
        <v/>
      </c>
      <c r="K1340" s="33"/>
      <c r="L1340" s="34"/>
      <c r="M1340" s="34"/>
      <c r="N1340" s="19" t="str">
        <f t="shared" si="744"/>
        <v/>
      </c>
      <c r="O1340" s="157"/>
      <c r="P1340" s="19" t="str">
        <f t="shared" si="745"/>
        <v/>
      </c>
      <c r="Q1340" s="19" t="str">
        <f t="shared" si="746"/>
        <v/>
      </c>
      <c r="R1340" s="22"/>
      <c r="S1340" s="33"/>
      <c r="T1340" s="35" t="str">
        <f>IF(E1340="","",Instructions!$B$5)</f>
        <v/>
      </c>
      <c r="U1340" s="75" t="str">
        <f>IF(E1340="","",Instructions!$C$5)</f>
        <v/>
      </c>
      <c r="V1340" s="87" t="str">
        <f t="shared" si="747"/>
        <v/>
      </c>
      <c r="W1340" s="72" t="str">
        <f>IF(E1340="","",VLOOKUP(D1340,Supervisors!$B$9:$F$32,5,FALSE))</f>
        <v/>
      </c>
      <c r="X1340" s="72" t="str">
        <f>IF(E1340="","",VLOOKUP(D1340,Supervisors!$B$9:$G$32,6,FALSE))</f>
        <v/>
      </c>
      <c r="Y1340" s="20" t="str">
        <f t="shared" si="748"/>
        <v/>
      </c>
      <c r="Z1340" s="20" t="str">
        <f t="shared" si="749"/>
        <v/>
      </c>
      <c r="AA1340" s="20" t="str">
        <f t="shared" si="750"/>
        <v/>
      </c>
      <c r="AB1340" s="20" t="str">
        <f t="shared" si="751"/>
        <v/>
      </c>
      <c r="AC1340" s="20" t="str">
        <f t="shared" si="752"/>
        <v/>
      </c>
      <c r="AD1340" s="20" t="str">
        <f t="shared" si="753"/>
        <v/>
      </c>
      <c r="AE1340" s="20" t="str">
        <f>IF(E1340="","",SUM( INDEX( $H$9, 1) : H1340))</f>
        <v/>
      </c>
      <c r="AF1340" s="20" t="str">
        <f t="shared" si="754"/>
        <v/>
      </c>
      <c r="AG1340" s="20" t="str">
        <f>IF(E1340="","",SUM($AF$9:AF1340))</f>
        <v/>
      </c>
      <c r="AH1340" s="43" t="str">
        <f t="shared" si="755"/>
        <v/>
      </c>
      <c r="AI1340" s="20" t="str">
        <f t="shared" si="756"/>
        <v/>
      </c>
      <c r="AJ1340" s="20" t="str">
        <f t="shared" si="757"/>
        <v/>
      </c>
      <c r="AK1340" s="20" t="str">
        <f t="shared" si="758"/>
        <v/>
      </c>
      <c r="AL1340" s="20" t="str">
        <f>IF(E1340="","",SUM( INDEX($I$9, 1) : I1340))</f>
        <v/>
      </c>
      <c r="AM1340" s="20" t="str">
        <f t="shared" si="759"/>
        <v/>
      </c>
      <c r="AN1340" s="20" t="str">
        <f>IF(E1340="","",SUM( INDEX($AM$9, 1) : AM1340))</f>
        <v/>
      </c>
      <c r="AO1340" s="43" t="str">
        <f t="shared" si="760"/>
        <v/>
      </c>
      <c r="AP1340" s="43" t="str">
        <f t="shared" si="761"/>
        <v/>
      </c>
      <c r="AQ1340" s="35" t="str">
        <f t="shared" si="762"/>
        <v/>
      </c>
      <c r="AR1340" s="35" t="str">
        <f t="shared" si="763"/>
        <v/>
      </c>
      <c r="AS1340" s="35" t="str">
        <f t="shared" si="764"/>
        <v/>
      </c>
      <c r="AT1340" s="35" t="str">
        <f t="shared" si="765"/>
        <v/>
      </c>
      <c r="AU1340" s="35" t="str">
        <f t="shared" si="766"/>
        <v/>
      </c>
      <c r="AV1340" s="35" t="str">
        <f t="shared" si="767"/>
        <v/>
      </c>
      <c r="AW1340" s="58" t="str">
        <f t="shared" si="768"/>
        <v/>
      </c>
      <c r="AX1340" s="62" t="str">
        <f t="shared" si="769"/>
        <v/>
      </c>
      <c r="AY1340" s="62" t="str">
        <f t="shared" si="770"/>
        <v/>
      </c>
      <c r="AZ1340" s="62" t="str">
        <f t="shared" si="771"/>
        <v/>
      </c>
      <c r="BA1340" s="62" t="str">
        <f t="shared" si="772"/>
        <v/>
      </c>
      <c r="BB1340" s="62" t="str">
        <f t="shared" si="773"/>
        <v/>
      </c>
      <c r="BC1340" s="62" t="str">
        <f t="shared" si="774"/>
        <v/>
      </c>
      <c r="BD1340" s="69" t="str">
        <f t="shared" si="775"/>
        <v/>
      </c>
      <c r="BE1340" s="69" t="str">
        <f t="shared" si="776"/>
        <v/>
      </c>
      <c r="BF1340" s="69" t="str">
        <f>IF(Z1340=Z1341,"",SUM(AW$9:AW1340)-SUM(BF$9:BF1339))</f>
        <v/>
      </c>
      <c r="BG1340" s="12">
        <f t="shared" si="778"/>
        <v>1332</v>
      </c>
    </row>
    <row r="1341" spans="1:59" ht="20.100000000000001" customHeight="1">
      <c r="A1341" s="13">
        <f t="shared" si="777"/>
        <v>1333</v>
      </c>
      <c r="B1341" s="153"/>
      <c r="C1341" s="33"/>
      <c r="D1341" s="33"/>
      <c r="E1341" s="154"/>
      <c r="F1341" s="155"/>
      <c r="G1341" s="156"/>
      <c r="H1341" s="19" t="str">
        <f t="shared" si="742"/>
        <v/>
      </c>
      <c r="I1341" s="157"/>
      <c r="J1341" s="19" t="str">
        <f t="shared" si="743"/>
        <v/>
      </c>
      <c r="K1341" s="33"/>
      <c r="L1341" s="34"/>
      <c r="M1341" s="34"/>
      <c r="N1341" s="19" t="str">
        <f t="shared" si="744"/>
        <v/>
      </c>
      <c r="O1341" s="157"/>
      <c r="P1341" s="19" t="str">
        <f t="shared" si="745"/>
        <v/>
      </c>
      <c r="Q1341" s="19" t="str">
        <f t="shared" si="746"/>
        <v/>
      </c>
      <c r="R1341" s="22"/>
      <c r="S1341" s="33"/>
      <c r="T1341" s="35" t="str">
        <f>IF(E1341="","",Instructions!$B$5)</f>
        <v/>
      </c>
      <c r="U1341" s="75" t="str">
        <f>IF(E1341="","",Instructions!$C$5)</f>
        <v/>
      </c>
      <c r="V1341" s="87" t="str">
        <f t="shared" si="747"/>
        <v/>
      </c>
      <c r="W1341" s="72" t="str">
        <f>IF(E1341="","",VLOOKUP(D1341,Supervisors!$B$9:$F$32,5,FALSE))</f>
        <v/>
      </c>
      <c r="X1341" s="72" t="str">
        <f>IF(E1341="","",VLOOKUP(D1341,Supervisors!$B$9:$G$32,6,FALSE))</f>
        <v/>
      </c>
      <c r="Y1341" s="20" t="str">
        <f t="shared" si="748"/>
        <v/>
      </c>
      <c r="Z1341" s="20" t="str">
        <f t="shared" si="749"/>
        <v/>
      </c>
      <c r="AA1341" s="20" t="str">
        <f t="shared" si="750"/>
        <v/>
      </c>
      <c r="AB1341" s="20" t="str">
        <f t="shared" si="751"/>
        <v/>
      </c>
      <c r="AC1341" s="20" t="str">
        <f t="shared" si="752"/>
        <v/>
      </c>
      <c r="AD1341" s="20" t="str">
        <f t="shared" si="753"/>
        <v/>
      </c>
      <c r="AE1341" s="20" t="str">
        <f>IF(E1341="","",SUM( INDEX( $H$9, 1) : H1341))</f>
        <v/>
      </c>
      <c r="AF1341" s="20" t="str">
        <f t="shared" si="754"/>
        <v/>
      </c>
      <c r="AG1341" s="20" t="str">
        <f>IF(E1341="","",SUM($AF$9:AF1341))</f>
        <v/>
      </c>
      <c r="AH1341" s="43" t="str">
        <f t="shared" si="755"/>
        <v/>
      </c>
      <c r="AI1341" s="20" t="str">
        <f t="shared" si="756"/>
        <v/>
      </c>
      <c r="AJ1341" s="20" t="str">
        <f t="shared" si="757"/>
        <v/>
      </c>
      <c r="AK1341" s="20" t="str">
        <f t="shared" si="758"/>
        <v/>
      </c>
      <c r="AL1341" s="20" t="str">
        <f>IF(E1341="","",SUM( INDEX($I$9, 1) : I1341))</f>
        <v/>
      </c>
      <c r="AM1341" s="20" t="str">
        <f t="shared" si="759"/>
        <v/>
      </c>
      <c r="AN1341" s="20" t="str">
        <f>IF(E1341="","",SUM( INDEX($AM$9, 1) : AM1341))</f>
        <v/>
      </c>
      <c r="AO1341" s="43" t="str">
        <f t="shared" si="760"/>
        <v/>
      </c>
      <c r="AP1341" s="43" t="str">
        <f t="shared" si="761"/>
        <v/>
      </c>
      <c r="AQ1341" s="35" t="str">
        <f t="shared" si="762"/>
        <v/>
      </c>
      <c r="AR1341" s="35" t="str">
        <f t="shared" si="763"/>
        <v/>
      </c>
      <c r="AS1341" s="35" t="str">
        <f t="shared" si="764"/>
        <v/>
      </c>
      <c r="AT1341" s="35" t="str">
        <f t="shared" si="765"/>
        <v/>
      </c>
      <c r="AU1341" s="35" t="str">
        <f t="shared" si="766"/>
        <v/>
      </c>
      <c r="AV1341" s="35" t="str">
        <f t="shared" si="767"/>
        <v/>
      </c>
      <c r="AW1341" s="58" t="str">
        <f t="shared" si="768"/>
        <v/>
      </c>
      <c r="AX1341" s="62" t="str">
        <f t="shared" si="769"/>
        <v/>
      </c>
      <c r="AY1341" s="62" t="str">
        <f t="shared" si="770"/>
        <v/>
      </c>
      <c r="AZ1341" s="62" t="str">
        <f t="shared" si="771"/>
        <v/>
      </c>
      <c r="BA1341" s="62" t="str">
        <f t="shared" si="772"/>
        <v/>
      </c>
      <c r="BB1341" s="62" t="str">
        <f t="shared" si="773"/>
        <v/>
      </c>
      <c r="BC1341" s="62" t="str">
        <f t="shared" si="774"/>
        <v/>
      </c>
      <c r="BD1341" s="69" t="str">
        <f t="shared" si="775"/>
        <v/>
      </c>
      <c r="BE1341" s="69" t="str">
        <f t="shared" si="776"/>
        <v/>
      </c>
      <c r="BF1341" s="69" t="str">
        <f>IF(Z1341=Z1342,"",SUM(AW$9:AW1341)-SUM(BF$9:BF1340))</f>
        <v/>
      </c>
      <c r="BG1341" s="12">
        <f t="shared" si="778"/>
        <v>1333</v>
      </c>
    </row>
    <row r="1342" spans="1:59" ht="20.100000000000001" customHeight="1">
      <c r="A1342" s="13">
        <f t="shared" si="777"/>
        <v>1334</v>
      </c>
      <c r="B1342" s="153"/>
      <c r="C1342" s="33"/>
      <c r="D1342" s="33"/>
      <c r="E1342" s="154"/>
      <c r="F1342" s="155"/>
      <c r="G1342" s="156"/>
      <c r="H1342" s="19" t="str">
        <f t="shared" si="742"/>
        <v/>
      </c>
      <c r="I1342" s="157"/>
      <c r="J1342" s="19" t="str">
        <f t="shared" si="743"/>
        <v/>
      </c>
      <c r="K1342" s="33"/>
      <c r="L1342" s="34"/>
      <c r="M1342" s="34"/>
      <c r="N1342" s="19" t="str">
        <f t="shared" si="744"/>
        <v/>
      </c>
      <c r="O1342" s="157"/>
      <c r="P1342" s="19" t="str">
        <f t="shared" si="745"/>
        <v/>
      </c>
      <c r="Q1342" s="19" t="str">
        <f t="shared" si="746"/>
        <v/>
      </c>
      <c r="R1342" s="22"/>
      <c r="S1342" s="33"/>
      <c r="T1342" s="35" t="str">
        <f>IF(E1342="","",Instructions!$B$5)</f>
        <v/>
      </c>
      <c r="U1342" s="75" t="str">
        <f>IF(E1342="","",Instructions!$C$5)</f>
        <v/>
      </c>
      <c r="V1342" s="87" t="str">
        <f t="shared" si="747"/>
        <v/>
      </c>
      <c r="W1342" s="72" t="str">
        <f>IF(E1342="","",VLOOKUP(D1342,Supervisors!$B$9:$F$32,5,FALSE))</f>
        <v/>
      </c>
      <c r="X1342" s="72" t="str">
        <f>IF(E1342="","",VLOOKUP(D1342,Supervisors!$B$9:$G$32,6,FALSE))</f>
        <v/>
      </c>
      <c r="Y1342" s="20" t="str">
        <f t="shared" si="748"/>
        <v/>
      </c>
      <c r="Z1342" s="20" t="str">
        <f t="shared" si="749"/>
        <v/>
      </c>
      <c r="AA1342" s="20" t="str">
        <f t="shared" si="750"/>
        <v/>
      </c>
      <c r="AB1342" s="20" t="str">
        <f t="shared" si="751"/>
        <v/>
      </c>
      <c r="AC1342" s="20" t="str">
        <f t="shared" si="752"/>
        <v/>
      </c>
      <c r="AD1342" s="20" t="str">
        <f t="shared" si="753"/>
        <v/>
      </c>
      <c r="AE1342" s="20" t="str">
        <f>IF(E1342="","",SUM( INDEX( $H$9, 1) : H1342))</f>
        <v/>
      </c>
      <c r="AF1342" s="20" t="str">
        <f t="shared" si="754"/>
        <v/>
      </c>
      <c r="AG1342" s="20" t="str">
        <f>IF(E1342="","",SUM($AF$9:AF1342))</f>
        <v/>
      </c>
      <c r="AH1342" s="43" t="str">
        <f t="shared" si="755"/>
        <v/>
      </c>
      <c r="AI1342" s="20" t="str">
        <f t="shared" si="756"/>
        <v/>
      </c>
      <c r="AJ1342" s="20" t="str">
        <f t="shared" si="757"/>
        <v/>
      </c>
      <c r="AK1342" s="20" t="str">
        <f t="shared" si="758"/>
        <v/>
      </c>
      <c r="AL1342" s="20" t="str">
        <f>IF(E1342="","",SUM( INDEX($I$9, 1) : I1342))</f>
        <v/>
      </c>
      <c r="AM1342" s="20" t="str">
        <f t="shared" si="759"/>
        <v/>
      </c>
      <c r="AN1342" s="20" t="str">
        <f>IF(E1342="","",SUM( INDEX($AM$9, 1) : AM1342))</f>
        <v/>
      </c>
      <c r="AO1342" s="43" t="str">
        <f t="shared" si="760"/>
        <v/>
      </c>
      <c r="AP1342" s="43" t="str">
        <f t="shared" si="761"/>
        <v/>
      </c>
      <c r="AQ1342" s="35" t="str">
        <f t="shared" si="762"/>
        <v/>
      </c>
      <c r="AR1342" s="35" t="str">
        <f t="shared" si="763"/>
        <v/>
      </c>
      <c r="AS1342" s="35" t="str">
        <f t="shared" si="764"/>
        <v/>
      </c>
      <c r="AT1342" s="35" t="str">
        <f t="shared" si="765"/>
        <v/>
      </c>
      <c r="AU1342" s="35" t="str">
        <f t="shared" si="766"/>
        <v/>
      </c>
      <c r="AV1342" s="35" t="str">
        <f t="shared" si="767"/>
        <v/>
      </c>
      <c r="AW1342" s="58" t="str">
        <f t="shared" si="768"/>
        <v/>
      </c>
      <c r="AX1342" s="62" t="str">
        <f t="shared" si="769"/>
        <v/>
      </c>
      <c r="AY1342" s="62" t="str">
        <f t="shared" si="770"/>
        <v/>
      </c>
      <c r="AZ1342" s="62" t="str">
        <f t="shared" si="771"/>
        <v/>
      </c>
      <c r="BA1342" s="62" t="str">
        <f t="shared" si="772"/>
        <v/>
      </c>
      <c r="BB1342" s="62" t="str">
        <f t="shared" si="773"/>
        <v/>
      </c>
      <c r="BC1342" s="62" t="str">
        <f t="shared" si="774"/>
        <v/>
      </c>
      <c r="BD1342" s="69" t="str">
        <f t="shared" si="775"/>
        <v/>
      </c>
      <c r="BE1342" s="69" t="str">
        <f t="shared" si="776"/>
        <v/>
      </c>
      <c r="BF1342" s="69" t="str">
        <f>IF(Z1342=Z1343,"",SUM(AW$9:AW1342)-SUM(BF$9:BF1341))</f>
        <v/>
      </c>
      <c r="BG1342" s="12">
        <f t="shared" si="778"/>
        <v>1334</v>
      </c>
    </row>
    <row r="1343" spans="1:59" ht="20.100000000000001" customHeight="1">
      <c r="A1343" s="13">
        <f t="shared" si="777"/>
        <v>1335</v>
      </c>
      <c r="B1343" s="153"/>
      <c r="C1343" s="33"/>
      <c r="D1343" s="33"/>
      <c r="E1343" s="154"/>
      <c r="F1343" s="155"/>
      <c r="G1343" s="156"/>
      <c r="H1343" s="19" t="str">
        <f t="shared" si="742"/>
        <v/>
      </c>
      <c r="I1343" s="157"/>
      <c r="J1343" s="19" t="str">
        <f t="shared" si="743"/>
        <v/>
      </c>
      <c r="K1343" s="33"/>
      <c r="L1343" s="34"/>
      <c r="M1343" s="34"/>
      <c r="N1343" s="19" t="str">
        <f t="shared" si="744"/>
        <v/>
      </c>
      <c r="O1343" s="157"/>
      <c r="P1343" s="19" t="str">
        <f t="shared" si="745"/>
        <v/>
      </c>
      <c r="Q1343" s="19" t="str">
        <f t="shared" si="746"/>
        <v/>
      </c>
      <c r="R1343" s="22"/>
      <c r="S1343" s="33"/>
      <c r="T1343" s="35" t="str">
        <f>IF(E1343="","",Instructions!$B$5)</f>
        <v/>
      </c>
      <c r="U1343" s="75" t="str">
        <f>IF(E1343="","",Instructions!$C$5)</f>
        <v/>
      </c>
      <c r="V1343" s="87" t="str">
        <f t="shared" si="747"/>
        <v/>
      </c>
      <c r="W1343" s="72" t="str">
        <f>IF(E1343="","",VLOOKUP(D1343,Supervisors!$B$9:$F$32,5,FALSE))</f>
        <v/>
      </c>
      <c r="X1343" s="72" t="str">
        <f>IF(E1343="","",VLOOKUP(D1343,Supervisors!$B$9:$G$32,6,FALSE))</f>
        <v/>
      </c>
      <c r="Y1343" s="20" t="str">
        <f t="shared" si="748"/>
        <v/>
      </c>
      <c r="Z1343" s="20" t="str">
        <f t="shared" si="749"/>
        <v/>
      </c>
      <c r="AA1343" s="20" t="str">
        <f t="shared" si="750"/>
        <v/>
      </c>
      <c r="AB1343" s="20" t="str">
        <f t="shared" si="751"/>
        <v/>
      </c>
      <c r="AC1343" s="20" t="str">
        <f t="shared" si="752"/>
        <v/>
      </c>
      <c r="AD1343" s="20" t="str">
        <f t="shared" si="753"/>
        <v/>
      </c>
      <c r="AE1343" s="20" t="str">
        <f>IF(E1343="","",SUM( INDEX( $H$9, 1) : H1343))</f>
        <v/>
      </c>
      <c r="AF1343" s="20" t="str">
        <f t="shared" si="754"/>
        <v/>
      </c>
      <c r="AG1343" s="20" t="str">
        <f>IF(E1343="","",SUM($AF$9:AF1343))</f>
        <v/>
      </c>
      <c r="AH1343" s="43" t="str">
        <f t="shared" si="755"/>
        <v/>
      </c>
      <c r="AI1343" s="20" t="str">
        <f t="shared" si="756"/>
        <v/>
      </c>
      <c r="AJ1343" s="20" t="str">
        <f t="shared" si="757"/>
        <v/>
      </c>
      <c r="AK1343" s="20" t="str">
        <f t="shared" si="758"/>
        <v/>
      </c>
      <c r="AL1343" s="20" t="str">
        <f>IF(E1343="","",SUM( INDEX($I$9, 1) : I1343))</f>
        <v/>
      </c>
      <c r="AM1343" s="20" t="str">
        <f t="shared" si="759"/>
        <v/>
      </c>
      <c r="AN1343" s="20" t="str">
        <f>IF(E1343="","",SUM( INDEX($AM$9, 1) : AM1343))</f>
        <v/>
      </c>
      <c r="AO1343" s="43" t="str">
        <f t="shared" si="760"/>
        <v/>
      </c>
      <c r="AP1343" s="43" t="str">
        <f t="shared" si="761"/>
        <v/>
      </c>
      <c r="AQ1343" s="35" t="str">
        <f t="shared" si="762"/>
        <v/>
      </c>
      <c r="AR1343" s="35" t="str">
        <f t="shared" si="763"/>
        <v/>
      </c>
      <c r="AS1343" s="35" t="str">
        <f t="shared" si="764"/>
        <v/>
      </c>
      <c r="AT1343" s="35" t="str">
        <f t="shared" si="765"/>
        <v/>
      </c>
      <c r="AU1343" s="35" t="str">
        <f t="shared" si="766"/>
        <v/>
      </c>
      <c r="AV1343" s="35" t="str">
        <f t="shared" si="767"/>
        <v/>
      </c>
      <c r="AW1343" s="58" t="str">
        <f t="shared" si="768"/>
        <v/>
      </c>
      <c r="AX1343" s="62" t="str">
        <f t="shared" si="769"/>
        <v/>
      </c>
      <c r="AY1343" s="62" t="str">
        <f t="shared" si="770"/>
        <v/>
      </c>
      <c r="AZ1343" s="62" t="str">
        <f t="shared" si="771"/>
        <v/>
      </c>
      <c r="BA1343" s="62" t="str">
        <f t="shared" si="772"/>
        <v/>
      </c>
      <c r="BB1343" s="62" t="str">
        <f t="shared" si="773"/>
        <v/>
      </c>
      <c r="BC1343" s="62" t="str">
        <f t="shared" si="774"/>
        <v/>
      </c>
      <c r="BD1343" s="69" t="str">
        <f t="shared" si="775"/>
        <v/>
      </c>
      <c r="BE1343" s="69" t="str">
        <f t="shared" si="776"/>
        <v/>
      </c>
      <c r="BF1343" s="69" t="str">
        <f>IF(Z1343=Z1344,"",SUM(AW$9:AW1343)-SUM(BF$9:BF1342))</f>
        <v/>
      </c>
      <c r="BG1343" s="12">
        <f t="shared" si="778"/>
        <v>1335</v>
      </c>
    </row>
    <row r="1344" spans="1:59" ht="20.100000000000001" customHeight="1">
      <c r="A1344" s="13">
        <f t="shared" si="777"/>
        <v>1336</v>
      </c>
      <c r="B1344" s="153"/>
      <c r="C1344" s="33"/>
      <c r="D1344" s="33"/>
      <c r="E1344" s="154"/>
      <c r="F1344" s="155"/>
      <c r="G1344" s="156"/>
      <c r="H1344" s="19" t="str">
        <f t="shared" si="742"/>
        <v/>
      </c>
      <c r="I1344" s="157"/>
      <c r="J1344" s="19" t="str">
        <f t="shared" si="743"/>
        <v/>
      </c>
      <c r="K1344" s="33"/>
      <c r="L1344" s="34"/>
      <c r="M1344" s="34"/>
      <c r="N1344" s="19" t="str">
        <f t="shared" si="744"/>
        <v/>
      </c>
      <c r="O1344" s="157"/>
      <c r="P1344" s="19" t="str">
        <f t="shared" si="745"/>
        <v/>
      </c>
      <c r="Q1344" s="19" t="str">
        <f t="shared" si="746"/>
        <v/>
      </c>
      <c r="R1344" s="22"/>
      <c r="S1344" s="33"/>
      <c r="T1344" s="35" t="str">
        <f>IF(E1344="","",Instructions!$B$5)</f>
        <v/>
      </c>
      <c r="U1344" s="75" t="str">
        <f>IF(E1344="","",Instructions!$C$5)</f>
        <v/>
      </c>
      <c r="V1344" s="87" t="str">
        <f t="shared" si="747"/>
        <v/>
      </c>
      <c r="W1344" s="72" t="str">
        <f>IF(E1344="","",VLOOKUP(D1344,Supervisors!$B$9:$F$32,5,FALSE))</f>
        <v/>
      </c>
      <c r="X1344" s="72" t="str">
        <f>IF(E1344="","",VLOOKUP(D1344,Supervisors!$B$9:$G$32,6,FALSE))</f>
        <v/>
      </c>
      <c r="Y1344" s="20" t="str">
        <f t="shared" si="748"/>
        <v/>
      </c>
      <c r="Z1344" s="20" t="str">
        <f t="shared" si="749"/>
        <v/>
      </c>
      <c r="AA1344" s="20" t="str">
        <f t="shared" si="750"/>
        <v/>
      </c>
      <c r="AB1344" s="20" t="str">
        <f t="shared" si="751"/>
        <v/>
      </c>
      <c r="AC1344" s="20" t="str">
        <f t="shared" si="752"/>
        <v/>
      </c>
      <c r="AD1344" s="20" t="str">
        <f t="shared" si="753"/>
        <v/>
      </c>
      <c r="AE1344" s="20" t="str">
        <f>IF(E1344="","",SUM( INDEX( $H$9, 1) : H1344))</f>
        <v/>
      </c>
      <c r="AF1344" s="20" t="str">
        <f t="shared" si="754"/>
        <v/>
      </c>
      <c r="AG1344" s="20" t="str">
        <f>IF(E1344="","",SUM($AF$9:AF1344))</f>
        <v/>
      </c>
      <c r="AH1344" s="43" t="str">
        <f t="shared" si="755"/>
        <v/>
      </c>
      <c r="AI1344" s="20" t="str">
        <f t="shared" si="756"/>
        <v/>
      </c>
      <c r="AJ1344" s="20" t="str">
        <f t="shared" si="757"/>
        <v/>
      </c>
      <c r="AK1344" s="20" t="str">
        <f t="shared" si="758"/>
        <v/>
      </c>
      <c r="AL1344" s="20" t="str">
        <f>IF(E1344="","",SUM( INDEX($I$9, 1) : I1344))</f>
        <v/>
      </c>
      <c r="AM1344" s="20" t="str">
        <f t="shared" si="759"/>
        <v/>
      </c>
      <c r="AN1344" s="20" t="str">
        <f>IF(E1344="","",SUM( INDEX($AM$9, 1) : AM1344))</f>
        <v/>
      </c>
      <c r="AO1344" s="43" t="str">
        <f t="shared" si="760"/>
        <v/>
      </c>
      <c r="AP1344" s="43" t="str">
        <f t="shared" si="761"/>
        <v/>
      </c>
      <c r="AQ1344" s="35" t="str">
        <f t="shared" si="762"/>
        <v/>
      </c>
      <c r="AR1344" s="35" t="str">
        <f t="shared" si="763"/>
        <v/>
      </c>
      <c r="AS1344" s="35" t="str">
        <f t="shared" si="764"/>
        <v/>
      </c>
      <c r="AT1344" s="35" t="str">
        <f t="shared" si="765"/>
        <v/>
      </c>
      <c r="AU1344" s="35" t="str">
        <f t="shared" si="766"/>
        <v/>
      </c>
      <c r="AV1344" s="35" t="str">
        <f t="shared" si="767"/>
        <v/>
      </c>
      <c r="AW1344" s="58" t="str">
        <f t="shared" si="768"/>
        <v/>
      </c>
      <c r="AX1344" s="62" t="str">
        <f t="shared" si="769"/>
        <v/>
      </c>
      <c r="AY1344" s="62" t="str">
        <f t="shared" si="770"/>
        <v/>
      </c>
      <c r="AZ1344" s="62" t="str">
        <f t="shared" si="771"/>
        <v/>
      </c>
      <c r="BA1344" s="62" t="str">
        <f t="shared" si="772"/>
        <v/>
      </c>
      <c r="BB1344" s="62" t="str">
        <f t="shared" si="773"/>
        <v/>
      </c>
      <c r="BC1344" s="62" t="str">
        <f t="shared" si="774"/>
        <v/>
      </c>
      <c r="BD1344" s="69" t="str">
        <f t="shared" si="775"/>
        <v/>
      </c>
      <c r="BE1344" s="69" t="str">
        <f t="shared" si="776"/>
        <v/>
      </c>
      <c r="BF1344" s="69" t="str">
        <f>IF(Z1344=Z1345,"",SUM(AW$9:AW1344)-SUM(BF$9:BF1343))</f>
        <v/>
      </c>
      <c r="BG1344" s="12">
        <f t="shared" si="778"/>
        <v>1336</v>
      </c>
    </row>
    <row r="1345" spans="1:59" ht="20.100000000000001" customHeight="1">
      <c r="A1345" s="13">
        <f t="shared" si="777"/>
        <v>1337</v>
      </c>
      <c r="B1345" s="153"/>
      <c r="C1345" s="33"/>
      <c r="D1345" s="33"/>
      <c r="E1345" s="154"/>
      <c r="F1345" s="155"/>
      <c r="G1345" s="156"/>
      <c r="H1345" s="19" t="str">
        <f t="shared" si="742"/>
        <v/>
      </c>
      <c r="I1345" s="157"/>
      <c r="J1345" s="19" t="str">
        <f t="shared" si="743"/>
        <v/>
      </c>
      <c r="K1345" s="33"/>
      <c r="L1345" s="34"/>
      <c r="M1345" s="34"/>
      <c r="N1345" s="19" t="str">
        <f t="shared" si="744"/>
        <v/>
      </c>
      <c r="O1345" s="157"/>
      <c r="P1345" s="19" t="str">
        <f t="shared" si="745"/>
        <v/>
      </c>
      <c r="Q1345" s="19" t="str">
        <f t="shared" si="746"/>
        <v/>
      </c>
      <c r="R1345" s="22"/>
      <c r="S1345" s="33"/>
      <c r="T1345" s="35" t="str">
        <f>IF(E1345="","",Instructions!$B$5)</f>
        <v/>
      </c>
      <c r="U1345" s="75" t="str">
        <f>IF(E1345="","",Instructions!$C$5)</f>
        <v/>
      </c>
      <c r="V1345" s="87" t="str">
        <f t="shared" si="747"/>
        <v/>
      </c>
      <c r="W1345" s="72" t="str">
        <f>IF(E1345="","",VLOOKUP(D1345,Supervisors!$B$9:$F$32,5,FALSE))</f>
        <v/>
      </c>
      <c r="X1345" s="72" t="str">
        <f>IF(E1345="","",VLOOKUP(D1345,Supervisors!$B$9:$G$32,6,FALSE))</f>
        <v/>
      </c>
      <c r="Y1345" s="20" t="str">
        <f t="shared" si="748"/>
        <v/>
      </c>
      <c r="Z1345" s="20" t="str">
        <f t="shared" si="749"/>
        <v/>
      </c>
      <c r="AA1345" s="20" t="str">
        <f t="shared" si="750"/>
        <v/>
      </c>
      <c r="AB1345" s="20" t="str">
        <f t="shared" si="751"/>
        <v/>
      </c>
      <c r="AC1345" s="20" t="str">
        <f t="shared" si="752"/>
        <v/>
      </c>
      <c r="AD1345" s="20" t="str">
        <f t="shared" si="753"/>
        <v/>
      </c>
      <c r="AE1345" s="20" t="str">
        <f>IF(E1345="","",SUM( INDEX( $H$9, 1) : H1345))</f>
        <v/>
      </c>
      <c r="AF1345" s="20" t="str">
        <f t="shared" si="754"/>
        <v/>
      </c>
      <c r="AG1345" s="20" t="str">
        <f>IF(E1345="","",SUM($AF$9:AF1345))</f>
        <v/>
      </c>
      <c r="AH1345" s="43" t="str">
        <f t="shared" si="755"/>
        <v/>
      </c>
      <c r="AI1345" s="20" t="str">
        <f t="shared" si="756"/>
        <v/>
      </c>
      <c r="AJ1345" s="20" t="str">
        <f t="shared" si="757"/>
        <v/>
      </c>
      <c r="AK1345" s="20" t="str">
        <f t="shared" si="758"/>
        <v/>
      </c>
      <c r="AL1345" s="20" t="str">
        <f>IF(E1345="","",SUM( INDEX($I$9, 1) : I1345))</f>
        <v/>
      </c>
      <c r="AM1345" s="20" t="str">
        <f t="shared" si="759"/>
        <v/>
      </c>
      <c r="AN1345" s="20" t="str">
        <f>IF(E1345="","",SUM( INDEX($AM$9, 1) : AM1345))</f>
        <v/>
      </c>
      <c r="AO1345" s="43" t="str">
        <f t="shared" si="760"/>
        <v/>
      </c>
      <c r="AP1345" s="43" t="str">
        <f t="shared" si="761"/>
        <v/>
      </c>
      <c r="AQ1345" s="35" t="str">
        <f t="shared" si="762"/>
        <v/>
      </c>
      <c r="AR1345" s="35" t="str">
        <f t="shared" si="763"/>
        <v/>
      </c>
      <c r="AS1345" s="35" t="str">
        <f t="shared" si="764"/>
        <v/>
      </c>
      <c r="AT1345" s="35" t="str">
        <f t="shared" si="765"/>
        <v/>
      </c>
      <c r="AU1345" s="35" t="str">
        <f t="shared" si="766"/>
        <v/>
      </c>
      <c r="AV1345" s="35" t="str">
        <f t="shared" si="767"/>
        <v/>
      </c>
      <c r="AW1345" s="58" t="str">
        <f t="shared" si="768"/>
        <v/>
      </c>
      <c r="AX1345" s="62" t="str">
        <f t="shared" si="769"/>
        <v/>
      </c>
      <c r="AY1345" s="62" t="str">
        <f t="shared" si="770"/>
        <v/>
      </c>
      <c r="AZ1345" s="62" t="str">
        <f t="shared" si="771"/>
        <v/>
      </c>
      <c r="BA1345" s="62" t="str">
        <f t="shared" si="772"/>
        <v/>
      </c>
      <c r="BB1345" s="62" t="str">
        <f t="shared" si="773"/>
        <v/>
      </c>
      <c r="BC1345" s="62" t="str">
        <f t="shared" si="774"/>
        <v/>
      </c>
      <c r="BD1345" s="69" t="str">
        <f t="shared" si="775"/>
        <v/>
      </c>
      <c r="BE1345" s="69" t="str">
        <f t="shared" si="776"/>
        <v/>
      </c>
      <c r="BF1345" s="69" t="str">
        <f>IF(Z1345=Z1346,"",SUM(AW$9:AW1345)-SUM(BF$9:BF1344))</f>
        <v/>
      </c>
      <c r="BG1345" s="12">
        <f t="shared" si="778"/>
        <v>1337</v>
      </c>
    </row>
    <row r="1346" spans="1:59" ht="20.100000000000001" customHeight="1">
      <c r="A1346" s="13">
        <f t="shared" si="777"/>
        <v>1338</v>
      </c>
      <c r="B1346" s="153"/>
      <c r="C1346" s="33"/>
      <c r="D1346" s="33"/>
      <c r="E1346" s="154"/>
      <c r="F1346" s="155"/>
      <c r="G1346" s="156"/>
      <c r="H1346" s="19" t="str">
        <f t="shared" si="742"/>
        <v/>
      </c>
      <c r="I1346" s="157"/>
      <c r="J1346" s="19" t="str">
        <f t="shared" si="743"/>
        <v/>
      </c>
      <c r="K1346" s="33"/>
      <c r="L1346" s="34"/>
      <c r="M1346" s="34"/>
      <c r="N1346" s="19" t="str">
        <f t="shared" si="744"/>
        <v/>
      </c>
      <c r="O1346" s="157"/>
      <c r="P1346" s="19" t="str">
        <f t="shared" si="745"/>
        <v/>
      </c>
      <c r="Q1346" s="19" t="str">
        <f t="shared" si="746"/>
        <v/>
      </c>
      <c r="R1346" s="22"/>
      <c r="S1346" s="33"/>
      <c r="T1346" s="35" t="str">
        <f>IF(E1346="","",Instructions!$B$5)</f>
        <v/>
      </c>
      <c r="U1346" s="75" t="str">
        <f>IF(E1346="","",Instructions!$C$5)</f>
        <v/>
      </c>
      <c r="V1346" s="87" t="str">
        <f t="shared" si="747"/>
        <v/>
      </c>
      <c r="W1346" s="72" t="str">
        <f>IF(E1346="","",VLOOKUP(D1346,Supervisors!$B$9:$F$32,5,FALSE))</f>
        <v/>
      </c>
      <c r="X1346" s="72" t="str">
        <f>IF(E1346="","",VLOOKUP(D1346,Supervisors!$B$9:$G$32,6,FALSE))</f>
        <v/>
      </c>
      <c r="Y1346" s="20" t="str">
        <f t="shared" si="748"/>
        <v/>
      </c>
      <c r="Z1346" s="20" t="str">
        <f t="shared" si="749"/>
        <v/>
      </c>
      <c r="AA1346" s="20" t="str">
        <f t="shared" si="750"/>
        <v/>
      </c>
      <c r="AB1346" s="20" t="str">
        <f t="shared" si="751"/>
        <v/>
      </c>
      <c r="AC1346" s="20" t="str">
        <f t="shared" si="752"/>
        <v/>
      </c>
      <c r="AD1346" s="20" t="str">
        <f t="shared" si="753"/>
        <v/>
      </c>
      <c r="AE1346" s="20" t="str">
        <f>IF(E1346="","",SUM( INDEX( $H$9, 1) : H1346))</f>
        <v/>
      </c>
      <c r="AF1346" s="20" t="str">
        <f t="shared" si="754"/>
        <v/>
      </c>
      <c r="AG1346" s="20" t="str">
        <f>IF(E1346="","",SUM($AF$9:AF1346))</f>
        <v/>
      </c>
      <c r="AH1346" s="43" t="str">
        <f t="shared" si="755"/>
        <v/>
      </c>
      <c r="AI1346" s="20" t="str">
        <f t="shared" si="756"/>
        <v/>
      </c>
      <c r="AJ1346" s="20" t="str">
        <f t="shared" si="757"/>
        <v/>
      </c>
      <c r="AK1346" s="20" t="str">
        <f t="shared" si="758"/>
        <v/>
      </c>
      <c r="AL1346" s="20" t="str">
        <f>IF(E1346="","",SUM( INDEX($I$9, 1) : I1346))</f>
        <v/>
      </c>
      <c r="AM1346" s="20" t="str">
        <f t="shared" si="759"/>
        <v/>
      </c>
      <c r="AN1346" s="20" t="str">
        <f>IF(E1346="","",SUM( INDEX($AM$9, 1) : AM1346))</f>
        <v/>
      </c>
      <c r="AO1346" s="43" t="str">
        <f t="shared" si="760"/>
        <v/>
      </c>
      <c r="AP1346" s="43" t="str">
        <f t="shared" si="761"/>
        <v/>
      </c>
      <c r="AQ1346" s="35" t="str">
        <f t="shared" si="762"/>
        <v/>
      </c>
      <c r="AR1346" s="35" t="str">
        <f t="shared" si="763"/>
        <v/>
      </c>
      <c r="AS1346" s="35" t="str">
        <f t="shared" si="764"/>
        <v/>
      </c>
      <c r="AT1346" s="35" t="str">
        <f t="shared" si="765"/>
        <v/>
      </c>
      <c r="AU1346" s="35" t="str">
        <f t="shared" si="766"/>
        <v/>
      </c>
      <c r="AV1346" s="35" t="str">
        <f t="shared" si="767"/>
        <v/>
      </c>
      <c r="AW1346" s="58" t="str">
        <f t="shared" si="768"/>
        <v/>
      </c>
      <c r="AX1346" s="62" t="str">
        <f t="shared" si="769"/>
        <v/>
      </c>
      <c r="AY1346" s="62" t="str">
        <f t="shared" si="770"/>
        <v/>
      </c>
      <c r="AZ1346" s="62" t="str">
        <f t="shared" si="771"/>
        <v/>
      </c>
      <c r="BA1346" s="62" t="str">
        <f t="shared" si="772"/>
        <v/>
      </c>
      <c r="BB1346" s="62" t="str">
        <f t="shared" si="773"/>
        <v/>
      </c>
      <c r="BC1346" s="62" t="str">
        <f t="shared" si="774"/>
        <v/>
      </c>
      <c r="BD1346" s="69" t="str">
        <f t="shared" si="775"/>
        <v/>
      </c>
      <c r="BE1346" s="69" t="str">
        <f t="shared" si="776"/>
        <v/>
      </c>
      <c r="BF1346" s="69" t="str">
        <f>IF(Z1346=Z1347,"",SUM(AW$9:AW1346)-SUM(BF$9:BF1345))</f>
        <v/>
      </c>
      <c r="BG1346" s="12">
        <f t="shared" si="778"/>
        <v>1338</v>
      </c>
    </row>
    <row r="1347" spans="1:59" ht="20.100000000000001" customHeight="1">
      <c r="A1347" s="13">
        <f t="shared" si="777"/>
        <v>1339</v>
      </c>
      <c r="B1347" s="153"/>
      <c r="C1347" s="33"/>
      <c r="D1347" s="33"/>
      <c r="E1347" s="154"/>
      <c r="F1347" s="155"/>
      <c r="G1347" s="156"/>
      <c r="H1347" s="19" t="str">
        <f t="shared" si="742"/>
        <v/>
      </c>
      <c r="I1347" s="157"/>
      <c r="J1347" s="19" t="str">
        <f t="shared" si="743"/>
        <v/>
      </c>
      <c r="K1347" s="33"/>
      <c r="L1347" s="34"/>
      <c r="M1347" s="34"/>
      <c r="N1347" s="19" t="str">
        <f t="shared" si="744"/>
        <v/>
      </c>
      <c r="O1347" s="157"/>
      <c r="P1347" s="19" t="str">
        <f t="shared" si="745"/>
        <v/>
      </c>
      <c r="Q1347" s="19" t="str">
        <f t="shared" si="746"/>
        <v/>
      </c>
      <c r="R1347" s="22"/>
      <c r="S1347" s="33"/>
      <c r="T1347" s="35" t="str">
        <f>IF(E1347="","",Instructions!$B$5)</f>
        <v/>
      </c>
      <c r="U1347" s="75" t="str">
        <f>IF(E1347="","",Instructions!$C$5)</f>
        <v/>
      </c>
      <c r="V1347" s="87" t="str">
        <f t="shared" si="747"/>
        <v/>
      </c>
      <c r="W1347" s="72" t="str">
        <f>IF(E1347="","",VLOOKUP(D1347,Supervisors!$B$9:$F$32,5,FALSE))</f>
        <v/>
      </c>
      <c r="X1347" s="72" t="str">
        <f>IF(E1347="","",VLOOKUP(D1347,Supervisors!$B$9:$G$32,6,FALSE))</f>
        <v/>
      </c>
      <c r="Y1347" s="20" t="str">
        <f t="shared" si="748"/>
        <v/>
      </c>
      <c r="Z1347" s="20" t="str">
        <f t="shared" si="749"/>
        <v/>
      </c>
      <c r="AA1347" s="20" t="str">
        <f t="shared" si="750"/>
        <v/>
      </c>
      <c r="AB1347" s="20" t="str">
        <f t="shared" si="751"/>
        <v/>
      </c>
      <c r="AC1347" s="20" t="str">
        <f t="shared" si="752"/>
        <v/>
      </c>
      <c r="AD1347" s="20" t="str">
        <f t="shared" si="753"/>
        <v/>
      </c>
      <c r="AE1347" s="20" t="str">
        <f>IF(E1347="","",SUM( INDEX( $H$9, 1) : H1347))</f>
        <v/>
      </c>
      <c r="AF1347" s="20" t="str">
        <f t="shared" si="754"/>
        <v/>
      </c>
      <c r="AG1347" s="20" t="str">
        <f>IF(E1347="","",SUM($AF$9:AF1347))</f>
        <v/>
      </c>
      <c r="AH1347" s="43" t="str">
        <f t="shared" si="755"/>
        <v/>
      </c>
      <c r="AI1347" s="20" t="str">
        <f t="shared" si="756"/>
        <v/>
      </c>
      <c r="AJ1347" s="20" t="str">
        <f t="shared" si="757"/>
        <v/>
      </c>
      <c r="AK1347" s="20" t="str">
        <f t="shared" si="758"/>
        <v/>
      </c>
      <c r="AL1347" s="20" t="str">
        <f>IF(E1347="","",SUM( INDEX($I$9, 1) : I1347))</f>
        <v/>
      </c>
      <c r="AM1347" s="20" t="str">
        <f t="shared" si="759"/>
        <v/>
      </c>
      <c r="AN1347" s="20" t="str">
        <f>IF(E1347="","",SUM( INDEX($AM$9, 1) : AM1347))</f>
        <v/>
      </c>
      <c r="AO1347" s="43" t="str">
        <f t="shared" si="760"/>
        <v/>
      </c>
      <c r="AP1347" s="43" t="str">
        <f t="shared" si="761"/>
        <v/>
      </c>
      <c r="AQ1347" s="35" t="str">
        <f t="shared" si="762"/>
        <v/>
      </c>
      <c r="AR1347" s="35" t="str">
        <f t="shared" si="763"/>
        <v/>
      </c>
      <c r="AS1347" s="35" t="str">
        <f t="shared" si="764"/>
        <v/>
      </c>
      <c r="AT1347" s="35" t="str">
        <f t="shared" si="765"/>
        <v/>
      </c>
      <c r="AU1347" s="35" t="str">
        <f t="shared" si="766"/>
        <v/>
      </c>
      <c r="AV1347" s="35" t="str">
        <f t="shared" si="767"/>
        <v/>
      </c>
      <c r="AW1347" s="58" t="str">
        <f t="shared" si="768"/>
        <v/>
      </c>
      <c r="AX1347" s="62" t="str">
        <f t="shared" si="769"/>
        <v/>
      </c>
      <c r="AY1347" s="62" t="str">
        <f t="shared" si="770"/>
        <v/>
      </c>
      <c r="AZ1347" s="62" t="str">
        <f t="shared" si="771"/>
        <v/>
      </c>
      <c r="BA1347" s="62" t="str">
        <f t="shared" si="772"/>
        <v/>
      </c>
      <c r="BB1347" s="62" t="str">
        <f t="shared" si="773"/>
        <v/>
      </c>
      <c r="BC1347" s="62" t="str">
        <f t="shared" si="774"/>
        <v/>
      </c>
      <c r="BD1347" s="69" t="str">
        <f t="shared" si="775"/>
        <v/>
      </c>
      <c r="BE1347" s="69" t="str">
        <f t="shared" si="776"/>
        <v/>
      </c>
      <c r="BF1347" s="69" t="str">
        <f>IF(Z1347=Z1348,"",SUM(AW$9:AW1347)-SUM(BF$9:BF1346))</f>
        <v/>
      </c>
      <c r="BG1347" s="12">
        <f t="shared" si="778"/>
        <v>1339</v>
      </c>
    </row>
    <row r="1348" spans="1:59" ht="20.100000000000001" customHeight="1">
      <c r="A1348" s="13">
        <f t="shared" si="777"/>
        <v>1340</v>
      </c>
      <c r="B1348" s="153"/>
      <c r="C1348" s="33"/>
      <c r="D1348" s="33"/>
      <c r="E1348" s="154"/>
      <c r="F1348" s="155"/>
      <c r="G1348" s="156"/>
      <c r="H1348" s="19" t="str">
        <f t="shared" si="742"/>
        <v/>
      </c>
      <c r="I1348" s="157"/>
      <c r="J1348" s="19" t="str">
        <f t="shared" si="743"/>
        <v/>
      </c>
      <c r="K1348" s="33"/>
      <c r="L1348" s="34"/>
      <c r="M1348" s="34"/>
      <c r="N1348" s="19" t="str">
        <f t="shared" si="744"/>
        <v/>
      </c>
      <c r="O1348" s="157"/>
      <c r="P1348" s="19" t="str">
        <f t="shared" si="745"/>
        <v/>
      </c>
      <c r="Q1348" s="19" t="str">
        <f t="shared" si="746"/>
        <v/>
      </c>
      <c r="R1348" s="22"/>
      <c r="S1348" s="33"/>
      <c r="T1348" s="35" t="str">
        <f>IF(E1348="","",Instructions!$B$5)</f>
        <v/>
      </c>
      <c r="U1348" s="75" t="str">
        <f>IF(E1348="","",Instructions!$C$5)</f>
        <v/>
      </c>
      <c r="V1348" s="87" t="str">
        <f t="shared" si="747"/>
        <v/>
      </c>
      <c r="W1348" s="72" t="str">
        <f>IF(E1348="","",VLOOKUP(D1348,Supervisors!$B$9:$F$32,5,FALSE))</f>
        <v/>
      </c>
      <c r="X1348" s="72" t="str">
        <f>IF(E1348="","",VLOOKUP(D1348,Supervisors!$B$9:$G$32,6,FALSE))</f>
        <v/>
      </c>
      <c r="Y1348" s="20" t="str">
        <f t="shared" si="748"/>
        <v/>
      </c>
      <c r="Z1348" s="20" t="str">
        <f t="shared" si="749"/>
        <v/>
      </c>
      <c r="AA1348" s="20" t="str">
        <f t="shared" si="750"/>
        <v/>
      </c>
      <c r="AB1348" s="20" t="str">
        <f t="shared" si="751"/>
        <v/>
      </c>
      <c r="AC1348" s="20" t="str">
        <f t="shared" si="752"/>
        <v/>
      </c>
      <c r="AD1348" s="20" t="str">
        <f t="shared" si="753"/>
        <v/>
      </c>
      <c r="AE1348" s="20" t="str">
        <f>IF(E1348="","",SUM( INDEX( $H$9, 1) : H1348))</f>
        <v/>
      </c>
      <c r="AF1348" s="20" t="str">
        <f t="shared" si="754"/>
        <v/>
      </c>
      <c r="AG1348" s="20" t="str">
        <f>IF(E1348="","",SUM($AF$9:AF1348))</f>
        <v/>
      </c>
      <c r="AH1348" s="43" t="str">
        <f t="shared" si="755"/>
        <v/>
      </c>
      <c r="AI1348" s="20" t="str">
        <f t="shared" si="756"/>
        <v/>
      </c>
      <c r="AJ1348" s="20" t="str">
        <f t="shared" si="757"/>
        <v/>
      </c>
      <c r="AK1348" s="20" t="str">
        <f t="shared" si="758"/>
        <v/>
      </c>
      <c r="AL1348" s="20" t="str">
        <f>IF(E1348="","",SUM( INDEX($I$9, 1) : I1348))</f>
        <v/>
      </c>
      <c r="AM1348" s="20" t="str">
        <f t="shared" si="759"/>
        <v/>
      </c>
      <c r="AN1348" s="20" t="str">
        <f>IF(E1348="","",SUM( INDEX($AM$9, 1) : AM1348))</f>
        <v/>
      </c>
      <c r="AO1348" s="43" t="str">
        <f t="shared" si="760"/>
        <v/>
      </c>
      <c r="AP1348" s="43" t="str">
        <f t="shared" si="761"/>
        <v/>
      </c>
      <c r="AQ1348" s="35" t="str">
        <f t="shared" si="762"/>
        <v/>
      </c>
      <c r="AR1348" s="35" t="str">
        <f t="shared" si="763"/>
        <v/>
      </c>
      <c r="AS1348" s="35" t="str">
        <f t="shared" si="764"/>
        <v/>
      </c>
      <c r="AT1348" s="35" t="str">
        <f t="shared" si="765"/>
        <v/>
      </c>
      <c r="AU1348" s="35" t="str">
        <f t="shared" si="766"/>
        <v/>
      </c>
      <c r="AV1348" s="35" t="str">
        <f t="shared" si="767"/>
        <v/>
      </c>
      <c r="AW1348" s="58" t="str">
        <f t="shared" si="768"/>
        <v/>
      </c>
      <c r="AX1348" s="62" t="str">
        <f t="shared" si="769"/>
        <v/>
      </c>
      <c r="AY1348" s="62" t="str">
        <f t="shared" si="770"/>
        <v/>
      </c>
      <c r="AZ1348" s="62" t="str">
        <f t="shared" si="771"/>
        <v/>
      </c>
      <c r="BA1348" s="62" t="str">
        <f t="shared" si="772"/>
        <v/>
      </c>
      <c r="BB1348" s="62" t="str">
        <f t="shared" si="773"/>
        <v/>
      </c>
      <c r="BC1348" s="62" t="str">
        <f t="shared" si="774"/>
        <v/>
      </c>
      <c r="BD1348" s="69" t="str">
        <f t="shared" si="775"/>
        <v/>
      </c>
      <c r="BE1348" s="69" t="str">
        <f t="shared" si="776"/>
        <v/>
      </c>
      <c r="BF1348" s="69" t="str">
        <f>IF(Z1348=Z1349,"",SUM(AW$9:AW1348)-SUM(BF$9:BF1347))</f>
        <v/>
      </c>
      <c r="BG1348" s="12">
        <f t="shared" si="778"/>
        <v>1340</v>
      </c>
    </row>
    <row r="1349" spans="1:59" ht="20.100000000000001" customHeight="1">
      <c r="A1349" s="13">
        <f t="shared" si="777"/>
        <v>1341</v>
      </c>
      <c r="B1349" s="153"/>
      <c r="C1349" s="33"/>
      <c r="D1349" s="33"/>
      <c r="E1349" s="154"/>
      <c r="F1349" s="155"/>
      <c r="G1349" s="156"/>
      <c r="H1349" s="19" t="str">
        <f t="shared" si="742"/>
        <v/>
      </c>
      <c r="I1349" s="157"/>
      <c r="J1349" s="19" t="str">
        <f t="shared" si="743"/>
        <v/>
      </c>
      <c r="K1349" s="33"/>
      <c r="L1349" s="34"/>
      <c r="M1349" s="34"/>
      <c r="N1349" s="19" t="str">
        <f t="shared" si="744"/>
        <v/>
      </c>
      <c r="O1349" s="157"/>
      <c r="P1349" s="19" t="str">
        <f t="shared" si="745"/>
        <v/>
      </c>
      <c r="Q1349" s="19" t="str">
        <f t="shared" si="746"/>
        <v/>
      </c>
      <c r="R1349" s="22"/>
      <c r="S1349" s="33"/>
      <c r="T1349" s="35" t="str">
        <f>IF(E1349="","",Instructions!$B$5)</f>
        <v/>
      </c>
      <c r="U1349" s="75" t="str">
        <f>IF(E1349="","",Instructions!$C$5)</f>
        <v/>
      </c>
      <c r="V1349" s="87" t="str">
        <f t="shared" si="747"/>
        <v/>
      </c>
      <c r="W1349" s="72" t="str">
        <f>IF(E1349="","",VLOOKUP(D1349,Supervisors!$B$9:$F$32,5,FALSE))</f>
        <v/>
      </c>
      <c r="X1349" s="72" t="str">
        <f>IF(E1349="","",VLOOKUP(D1349,Supervisors!$B$9:$G$32,6,FALSE))</f>
        <v/>
      </c>
      <c r="Y1349" s="20" t="str">
        <f t="shared" si="748"/>
        <v/>
      </c>
      <c r="Z1349" s="20" t="str">
        <f t="shared" si="749"/>
        <v/>
      </c>
      <c r="AA1349" s="20" t="str">
        <f t="shared" si="750"/>
        <v/>
      </c>
      <c r="AB1349" s="20" t="str">
        <f t="shared" si="751"/>
        <v/>
      </c>
      <c r="AC1349" s="20" t="str">
        <f t="shared" si="752"/>
        <v/>
      </c>
      <c r="AD1349" s="20" t="str">
        <f t="shared" si="753"/>
        <v/>
      </c>
      <c r="AE1349" s="20" t="str">
        <f>IF(E1349="","",SUM( INDEX( $H$9, 1) : H1349))</f>
        <v/>
      </c>
      <c r="AF1349" s="20" t="str">
        <f t="shared" si="754"/>
        <v/>
      </c>
      <c r="AG1349" s="20" t="str">
        <f>IF(E1349="","",SUM($AF$9:AF1349))</f>
        <v/>
      </c>
      <c r="AH1349" s="43" t="str">
        <f t="shared" si="755"/>
        <v/>
      </c>
      <c r="AI1349" s="20" t="str">
        <f t="shared" si="756"/>
        <v/>
      </c>
      <c r="AJ1349" s="20" t="str">
        <f t="shared" si="757"/>
        <v/>
      </c>
      <c r="AK1349" s="20" t="str">
        <f t="shared" si="758"/>
        <v/>
      </c>
      <c r="AL1349" s="20" t="str">
        <f>IF(E1349="","",SUM( INDEX($I$9, 1) : I1349))</f>
        <v/>
      </c>
      <c r="AM1349" s="20" t="str">
        <f t="shared" si="759"/>
        <v/>
      </c>
      <c r="AN1349" s="20" t="str">
        <f>IF(E1349="","",SUM( INDEX($AM$9, 1) : AM1349))</f>
        <v/>
      </c>
      <c r="AO1349" s="43" t="str">
        <f t="shared" si="760"/>
        <v/>
      </c>
      <c r="AP1349" s="43" t="str">
        <f t="shared" si="761"/>
        <v/>
      </c>
      <c r="AQ1349" s="35" t="str">
        <f t="shared" si="762"/>
        <v/>
      </c>
      <c r="AR1349" s="35" t="str">
        <f t="shared" si="763"/>
        <v/>
      </c>
      <c r="AS1349" s="35" t="str">
        <f t="shared" si="764"/>
        <v/>
      </c>
      <c r="AT1349" s="35" t="str">
        <f t="shared" si="765"/>
        <v/>
      </c>
      <c r="AU1349" s="35" t="str">
        <f t="shared" si="766"/>
        <v/>
      </c>
      <c r="AV1349" s="35" t="str">
        <f t="shared" si="767"/>
        <v/>
      </c>
      <c r="AW1349" s="58" t="str">
        <f t="shared" si="768"/>
        <v/>
      </c>
      <c r="AX1349" s="62" t="str">
        <f t="shared" si="769"/>
        <v/>
      </c>
      <c r="AY1349" s="62" t="str">
        <f t="shared" si="770"/>
        <v/>
      </c>
      <c r="AZ1349" s="62" t="str">
        <f t="shared" si="771"/>
        <v/>
      </c>
      <c r="BA1349" s="62" t="str">
        <f t="shared" si="772"/>
        <v/>
      </c>
      <c r="BB1349" s="62" t="str">
        <f t="shared" si="773"/>
        <v/>
      </c>
      <c r="BC1349" s="62" t="str">
        <f t="shared" si="774"/>
        <v/>
      </c>
      <c r="BD1349" s="69" t="str">
        <f t="shared" si="775"/>
        <v/>
      </c>
      <c r="BE1349" s="69" t="str">
        <f t="shared" si="776"/>
        <v/>
      </c>
      <c r="BF1349" s="69" t="str">
        <f>IF(Z1349=Z1350,"",SUM(AW$9:AW1349)-SUM(BF$9:BF1348))</f>
        <v/>
      </c>
      <c r="BG1349" s="12">
        <f t="shared" si="778"/>
        <v>1341</v>
      </c>
    </row>
    <row r="1350" spans="1:59" ht="20.100000000000001" customHeight="1">
      <c r="A1350" s="13">
        <f t="shared" si="777"/>
        <v>1342</v>
      </c>
      <c r="B1350" s="153"/>
      <c r="C1350" s="33"/>
      <c r="D1350" s="33"/>
      <c r="E1350" s="154"/>
      <c r="F1350" s="155"/>
      <c r="G1350" s="156"/>
      <c r="H1350" s="19" t="str">
        <f t="shared" si="742"/>
        <v/>
      </c>
      <c r="I1350" s="157"/>
      <c r="J1350" s="19" t="str">
        <f t="shared" si="743"/>
        <v/>
      </c>
      <c r="K1350" s="33"/>
      <c r="L1350" s="34"/>
      <c r="M1350" s="34"/>
      <c r="N1350" s="19" t="str">
        <f t="shared" si="744"/>
        <v/>
      </c>
      <c r="O1350" s="157"/>
      <c r="P1350" s="19" t="str">
        <f t="shared" si="745"/>
        <v/>
      </c>
      <c r="Q1350" s="19" t="str">
        <f t="shared" si="746"/>
        <v/>
      </c>
      <c r="R1350" s="22"/>
      <c r="S1350" s="33"/>
      <c r="T1350" s="35" t="str">
        <f>IF(E1350="","",Instructions!$B$5)</f>
        <v/>
      </c>
      <c r="U1350" s="75" t="str">
        <f>IF(E1350="","",Instructions!$C$5)</f>
        <v/>
      </c>
      <c r="V1350" s="87" t="str">
        <f t="shared" si="747"/>
        <v/>
      </c>
      <c r="W1350" s="72" t="str">
        <f>IF(E1350="","",VLOOKUP(D1350,Supervisors!$B$9:$F$32,5,FALSE))</f>
        <v/>
      </c>
      <c r="X1350" s="72" t="str">
        <f>IF(E1350="","",VLOOKUP(D1350,Supervisors!$B$9:$G$32,6,FALSE))</f>
        <v/>
      </c>
      <c r="Y1350" s="20" t="str">
        <f t="shared" si="748"/>
        <v/>
      </c>
      <c r="Z1350" s="20" t="str">
        <f t="shared" si="749"/>
        <v/>
      </c>
      <c r="AA1350" s="20" t="str">
        <f t="shared" si="750"/>
        <v/>
      </c>
      <c r="AB1350" s="20" t="str">
        <f t="shared" si="751"/>
        <v/>
      </c>
      <c r="AC1350" s="20" t="str">
        <f t="shared" si="752"/>
        <v/>
      </c>
      <c r="AD1350" s="20" t="str">
        <f t="shared" si="753"/>
        <v/>
      </c>
      <c r="AE1350" s="20" t="str">
        <f>IF(E1350="","",SUM( INDEX( $H$9, 1) : H1350))</f>
        <v/>
      </c>
      <c r="AF1350" s="20" t="str">
        <f t="shared" si="754"/>
        <v/>
      </c>
      <c r="AG1350" s="20" t="str">
        <f>IF(E1350="","",SUM($AF$9:AF1350))</f>
        <v/>
      </c>
      <c r="AH1350" s="43" t="str">
        <f t="shared" si="755"/>
        <v/>
      </c>
      <c r="AI1350" s="20" t="str">
        <f t="shared" si="756"/>
        <v/>
      </c>
      <c r="AJ1350" s="20" t="str">
        <f t="shared" si="757"/>
        <v/>
      </c>
      <c r="AK1350" s="20" t="str">
        <f t="shared" si="758"/>
        <v/>
      </c>
      <c r="AL1350" s="20" t="str">
        <f>IF(E1350="","",SUM( INDEX($I$9, 1) : I1350))</f>
        <v/>
      </c>
      <c r="AM1350" s="20" t="str">
        <f t="shared" si="759"/>
        <v/>
      </c>
      <c r="AN1350" s="20" t="str">
        <f>IF(E1350="","",SUM( INDEX($AM$9, 1) : AM1350))</f>
        <v/>
      </c>
      <c r="AO1350" s="43" t="str">
        <f t="shared" si="760"/>
        <v/>
      </c>
      <c r="AP1350" s="43" t="str">
        <f t="shared" si="761"/>
        <v/>
      </c>
      <c r="AQ1350" s="35" t="str">
        <f t="shared" si="762"/>
        <v/>
      </c>
      <c r="AR1350" s="35" t="str">
        <f t="shared" si="763"/>
        <v/>
      </c>
      <c r="AS1350" s="35" t="str">
        <f t="shared" si="764"/>
        <v/>
      </c>
      <c r="AT1350" s="35" t="str">
        <f t="shared" si="765"/>
        <v/>
      </c>
      <c r="AU1350" s="35" t="str">
        <f t="shared" si="766"/>
        <v/>
      </c>
      <c r="AV1350" s="35" t="str">
        <f t="shared" si="767"/>
        <v/>
      </c>
      <c r="AW1350" s="58" t="str">
        <f t="shared" si="768"/>
        <v/>
      </c>
      <c r="AX1350" s="62" t="str">
        <f t="shared" si="769"/>
        <v/>
      </c>
      <c r="AY1350" s="62" t="str">
        <f t="shared" si="770"/>
        <v/>
      </c>
      <c r="AZ1350" s="62" t="str">
        <f t="shared" si="771"/>
        <v/>
      </c>
      <c r="BA1350" s="62" t="str">
        <f t="shared" si="772"/>
        <v/>
      </c>
      <c r="BB1350" s="62" t="str">
        <f t="shared" si="773"/>
        <v/>
      </c>
      <c r="BC1350" s="62" t="str">
        <f t="shared" si="774"/>
        <v/>
      </c>
      <c r="BD1350" s="69" t="str">
        <f t="shared" si="775"/>
        <v/>
      </c>
      <c r="BE1350" s="69" t="str">
        <f t="shared" si="776"/>
        <v/>
      </c>
      <c r="BF1350" s="69" t="str">
        <f>IF(Z1350=Z1351,"",SUM(AW$9:AW1350)-SUM(BF$9:BF1349))</f>
        <v/>
      </c>
      <c r="BG1350" s="12">
        <f t="shared" si="778"/>
        <v>1342</v>
      </c>
    </row>
    <row r="1351" spans="1:59" ht="20.100000000000001" customHeight="1">
      <c r="A1351" s="13">
        <f t="shared" si="777"/>
        <v>1343</v>
      </c>
      <c r="B1351" s="153"/>
      <c r="C1351" s="33"/>
      <c r="D1351" s="33"/>
      <c r="E1351" s="154"/>
      <c r="F1351" s="155"/>
      <c r="G1351" s="156"/>
      <c r="H1351" s="19" t="str">
        <f t="shared" si="742"/>
        <v/>
      </c>
      <c r="I1351" s="157"/>
      <c r="J1351" s="19" t="str">
        <f t="shared" si="743"/>
        <v/>
      </c>
      <c r="K1351" s="33"/>
      <c r="L1351" s="34"/>
      <c r="M1351" s="34"/>
      <c r="N1351" s="19" t="str">
        <f t="shared" si="744"/>
        <v/>
      </c>
      <c r="O1351" s="157"/>
      <c r="P1351" s="19" t="str">
        <f t="shared" si="745"/>
        <v/>
      </c>
      <c r="Q1351" s="19" t="str">
        <f t="shared" si="746"/>
        <v/>
      </c>
      <c r="R1351" s="22"/>
      <c r="S1351" s="33"/>
      <c r="T1351" s="35" t="str">
        <f>IF(E1351="","",Instructions!$B$5)</f>
        <v/>
      </c>
      <c r="U1351" s="75" t="str">
        <f>IF(E1351="","",Instructions!$C$5)</f>
        <v/>
      </c>
      <c r="V1351" s="87" t="str">
        <f t="shared" si="747"/>
        <v/>
      </c>
      <c r="W1351" s="72" t="str">
        <f>IF(E1351="","",VLOOKUP(D1351,Supervisors!$B$9:$F$32,5,FALSE))</f>
        <v/>
      </c>
      <c r="X1351" s="72" t="str">
        <f>IF(E1351="","",VLOOKUP(D1351,Supervisors!$B$9:$G$32,6,FALSE))</f>
        <v/>
      </c>
      <c r="Y1351" s="20" t="str">
        <f t="shared" si="748"/>
        <v/>
      </c>
      <c r="Z1351" s="20" t="str">
        <f t="shared" si="749"/>
        <v/>
      </c>
      <c r="AA1351" s="20" t="str">
        <f t="shared" si="750"/>
        <v/>
      </c>
      <c r="AB1351" s="20" t="str">
        <f t="shared" si="751"/>
        <v/>
      </c>
      <c r="AC1351" s="20" t="str">
        <f t="shared" si="752"/>
        <v/>
      </c>
      <c r="AD1351" s="20" t="str">
        <f t="shared" si="753"/>
        <v/>
      </c>
      <c r="AE1351" s="20" t="str">
        <f>IF(E1351="","",SUM( INDEX( $H$9, 1) : H1351))</f>
        <v/>
      </c>
      <c r="AF1351" s="20" t="str">
        <f t="shared" si="754"/>
        <v/>
      </c>
      <c r="AG1351" s="20" t="str">
        <f>IF(E1351="","",SUM($AF$9:AF1351))</f>
        <v/>
      </c>
      <c r="AH1351" s="43" t="str">
        <f t="shared" si="755"/>
        <v/>
      </c>
      <c r="AI1351" s="20" t="str">
        <f t="shared" si="756"/>
        <v/>
      </c>
      <c r="AJ1351" s="20" t="str">
        <f t="shared" si="757"/>
        <v/>
      </c>
      <c r="AK1351" s="20" t="str">
        <f t="shared" si="758"/>
        <v/>
      </c>
      <c r="AL1351" s="20" t="str">
        <f>IF(E1351="","",SUM( INDEX($I$9, 1) : I1351))</f>
        <v/>
      </c>
      <c r="AM1351" s="20" t="str">
        <f t="shared" si="759"/>
        <v/>
      </c>
      <c r="AN1351" s="20" t="str">
        <f>IF(E1351="","",SUM( INDEX($AM$9, 1) : AM1351))</f>
        <v/>
      </c>
      <c r="AO1351" s="43" t="str">
        <f t="shared" si="760"/>
        <v/>
      </c>
      <c r="AP1351" s="43" t="str">
        <f t="shared" si="761"/>
        <v/>
      </c>
      <c r="AQ1351" s="35" t="str">
        <f t="shared" si="762"/>
        <v/>
      </c>
      <c r="AR1351" s="35" t="str">
        <f t="shared" si="763"/>
        <v/>
      </c>
      <c r="AS1351" s="35" t="str">
        <f t="shared" si="764"/>
        <v/>
      </c>
      <c r="AT1351" s="35" t="str">
        <f t="shared" si="765"/>
        <v/>
      </c>
      <c r="AU1351" s="35" t="str">
        <f t="shared" si="766"/>
        <v/>
      </c>
      <c r="AV1351" s="35" t="str">
        <f t="shared" si="767"/>
        <v/>
      </c>
      <c r="AW1351" s="58" t="str">
        <f t="shared" si="768"/>
        <v/>
      </c>
      <c r="AX1351" s="62" t="str">
        <f t="shared" si="769"/>
        <v/>
      </c>
      <c r="AY1351" s="62" t="str">
        <f t="shared" si="770"/>
        <v/>
      </c>
      <c r="AZ1351" s="62" t="str">
        <f t="shared" si="771"/>
        <v/>
      </c>
      <c r="BA1351" s="62" t="str">
        <f t="shared" si="772"/>
        <v/>
      </c>
      <c r="BB1351" s="62" t="str">
        <f t="shared" si="773"/>
        <v/>
      </c>
      <c r="BC1351" s="62" t="str">
        <f t="shared" si="774"/>
        <v/>
      </c>
      <c r="BD1351" s="69" t="str">
        <f t="shared" si="775"/>
        <v/>
      </c>
      <c r="BE1351" s="69" t="str">
        <f t="shared" si="776"/>
        <v/>
      </c>
      <c r="BF1351" s="69" t="str">
        <f>IF(Z1351=Z1352,"",SUM(AW$9:AW1351)-SUM(BF$9:BF1350))</f>
        <v/>
      </c>
      <c r="BG1351" s="12">
        <f t="shared" si="778"/>
        <v>1343</v>
      </c>
    </row>
    <row r="1352" spans="1:59" ht="20.100000000000001" customHeight="1">
      <c r="A1352" s="13">
        <f t="shared" si="777"/>
        <v>1344</v>
      </c>
      <c r="B1352" s="153"/>
      <c r="C1352" s="33"/>
      <c r="D1352" s="33"/>
      <c r="E1352" s="154"/>
      <c r="F1352" s="155"/>
      <c r="G1352" s="156"/>
      <c r="H1352" s="19" t="str">
        <f t="shared" si="742"/>
        <v/>
      </c>
      <c r="I1352" s="157"/>
      <c r="J1352" s="19" t="str">
        <f t="shared" si="743"/>
        <v/>
      </c>
      <c r="K1352" s="33"/>
      <c r="L1352" s="34"/>
      <c r="M1352" s="34"/>
      <c r="N1352" s="19" t="str">
        <f t="shared" si="744"/>
        <v/>
      </c>
      <c r="O1352" s="157"/>
      <c r="P1352" s="19" t="str">
        <f t="shared" si="745"/>
        <v/>
      </c>
      <c r="Q1352" s="19" t="str">
        <f t="shared" si="746"/>
        <v/>
      </c>
      <c r="R1352" s="22"/>
      <c r="S1352" s="33"/>
      <c r="T1352" s="35" t="str">
        <f>IF(E1352="","",Instructions!$B$5)</f>
        <v/>
      </c>
      <c r="U1352" s="75" t="str">
        <f>IF(E1352="","",Instructions!$C$5)</f>
        <v/>
      </c>
      <c r="V1352" s="87" t="str">
        <f t="shared" si="747"/>
        <v/>
      </c>
      <c r="W1352" s="72" t="str">
        <f>IF(E1352="","",VLOOKUP(D1352,Supervisors!$B$9:$F$32,5,FALSE))</f>
        <v/>
      </c>
      <c r="X1352" s="72" t="str">
        <f>IF(E1352="","",VLOOKUP(D1352,Supervisors!$B$9:$G$32,6,FALSE))</f>
        <v/>
      </c>
      <c r="Y1352" s="20" t="str">
        <f t="shared" si="748"/>
        <v/>
      </c>
      <c r="Z1352" s="20" t="str">
        <f t="shared" si="749"/>
        <v/>
      </c>
      <c r="AA1352" s="20" t="str">
        <f t="shared" si="750"/>
        <v/>
      </c>
      <c r="AB1352" s="20" t="str">
        <f t="shared" si="751"/>
        <v/>
      </c>
      <c r="AC1352" s="20" t="str">
        <f t="shared" si="752"/>
        <v/>
      </c>
      <c r="AD1352" s="20" t="str">
        <f t="shared" si="753"/>
        <v/>
      </c>
      <c r="AE1352" s="20" t="str">
        <f>IF(E1352="","",SUM( INDEX( $H$9, 1) : H1352))</f>
        <v/>
      </c>
      <c r="AF1352" s="20" t="str">
        <f t="shared" si="754"/>
        <v/>
      </c>
      <c r="AG1352" s="20" t="str">
        <f>IF(E1352="","",SUM($AF$9:AF1352))</f>
        <v/>
      </c>
      <c r="AH1352" s="43" t="str">
        <f t="shared" si="755"/>
        <v/>
      </c>
      <c r="AI1352" s="20" t="str">
        <f t="shared" si="756"/>
        <v/>
      </c>
      <c r="AJ1352" s="20" t="str">
        <f t="shared" si="757"/>
        <v/>
      </c>
      <c r="AK1352" s="20" t="str">
        <f t="shared" si="758"/>
        <v/>
      </c>
      <c r="AL1352" s="20" t="str">
        <f>IF(E1352="","",SUM( INDEX($I$9, 1) : I1352))</f>
        <v/>
      </c>
      <c r="AM1352" s="20" t="str">
        <f t="shared" si="759"/>
        <v/>
      </c>
      <c r="AN1352" s="20" t="str">
        <f>IF(E1352="","",SUM( INDEX($AM$9, 1) : AM1352))</f>
        <v/>
      </c>
      <c r="AO1352" s="43" t="str">
        <f t="shared" si="760"/>
        <v/>
      </c>
      <c r="AP1352" s="43" t="str">
        <f t="shared" si="761"/>
        <v/>
      </c>
      <c r="AQ1352" s="35" t="str">
        <f t="shared" si="762"/>
        <v/>
      </c>
      <c r="AR1352" s="35" t="str">
        <f t="shared" si="763"/>
        <v/>
      </c>
      <c r="AS1352" s="35" t="str">
        <f t="shared" si="764"/>
        <v/>
      </c>
      <c r="AT1352" s="35" t="str">
        <f t="shared" si="765"/>
        <v/>
      </c>
      <c r="AU1352" s="35" t="str">
        <f t="shared" si="766"/>
        <v/>
      </c>
      <c r="AV1352" s="35" t="str">
        <f t="shared" si="767"/>
        <v/>
      </c>
      <c r="AW1352" s="58" t="str">
        <f t="shared" si="768"/>
        <v/>
      </c>
      <c r="AX1352" s="62" t="str">
        <f t="shared" si="769"/>
        <v/>
      </c>
      <c r="AY1352" s="62" t="str">
        <f t="shared" si="770"/>
        <v/>
      </c>
      <c r="AZ1352" s="62" t="str">
        <f t="shared" si="771"/>
        <v/>
      </c>
      <c r="BA1352" s="62" t="str">
        <f t="shared" si="772"/>
        <v/>
      </c>
      <c r="BB1352" s="62" t="str">
        <f t="shared" si="773"/>
        <v/>
      </c>
      <c r="BC1352" s="62" t="str">
        <f t="shared" si="774"/>
        <v/>
      </c>
      <c r="BD1352" s="69" t="str">
        <f t="shared" si="775"/>
        <v/>
      </c>
      <c r="BE1352" s="69" t="str">
        <f t="shared" si="776"/>
        <v/>
      </c>
      <c r="BF1352" s="69" t="str">
        <f>IF(Z1352=Z1353,"",SUM(AW$9:AW1352)-SUM(BF$9:BF1351))</f>
        <v/>
      </c>
      <c r="BG1352" s="12">
        <f t="shared" si="778"/>
        <v>1344</v>
      </c>
    </row>
    <row r="1353" spans="1:59" ht="20.100000000000001" customHeight="1">
      <c r="A1353" s="13">
        <f t="shared" si="777"/>
        <v>1345</v>
      </c>
      <c r="B1353" s="153"/>
      <c r="C1353" s="33"/>
      <c r="D1353" s="33"/>
      <c r="E1353" s="154"/>
      <c r="F1353" s="155"/>
      <c r="G1353" s="156"/>
      <c r="H1353" s="19" t="str">
        <f t="shared" ref="H1353:H1416" si="779">IF(E1353="","",(ROUND((G1353-F1353),2) * 24))</f>
        <v/>
      </c>
      <c r="I1353" s="157"/>
      <c r="J1353" s="19" t="str">
        <f t="shared" ref="J1353:J1416" si="780">IF(H1353="","",H1353-I1353)</f>
        <v/>
      </c>
      <c r="K1353" s="33"/>
      <c r="L1353" s="34"/>
      <c r="M1353" s="34"/>
      <c r="N1353" s="19" t="str">
        <f t="shared" ref="N1353:N1416" si="781">IF(E1353="","",(ROUND((M1353-L1353),2) * 24))</f>
        <v/>
      </c>
      <c r="O1353" s="157"/>
      <c r="P1353" s="19" t="str">
        <f t="shared" ref="P1353:P1416" si="782">IF(N1353=0,"",IF(ISERROR(N1353-O1353),"",N1353-O1353))</f>
        <v/>
      </c>
      <c r="Q1353" s="19" t="str">
        <f t="shared" ref="Q1353:Q1416" si="783">IF(H1353="","",H1353-N1353)</f>
        <v/>
      </c>
      <c r="R1353" s="22"/>
      <c r="S1353" s="33"/>
      <c r="T1353" s="35" t="str">
        <f>IF(E1353="","",Instructions!$B$5)</f>
        <v/>
      </c>
      <c r="U1353" s="75" t="str">
        <f>IF(E1353="","",Instructions!$C$5)</f>
        <v/>
      </c>
      <c r="V1353" s="87" t="str">
        <f t="shared" ref="V1353:V1416" si="784">IF(E1353="","",IF(U1353="BCBA",1,IF(U1353="BCaBA",2,"")))</f>
        <v/>
      </c>
      <c r="W1353" s="72" t="str">
        <f>IF(E1353="","",VLOOKUP(D1353,Supervisors!$B$9:$F$32,5,FALSE))</f>
        <v/>
      </c>
      <c r="X1353" s="72" t="str">
        <f>IF(E1353="","",VLOOKUP(D1353,Supervisors!$B$9:$G$32,6,FALSE))</f>
        <v/>
      </c>
      <c r="Y1353" s="20" t="str">
        <f t="shared" ref="Y1353:Y1416" si="785">IF(E1353="","",TEXT(E1353,"yyyy"))</f>
        <v/>
      </c>
      <c r="Z1353" s="20" t="str">
        <f t="shared" ref="Z1353:Z1416" si="786">IF(E1353="","",TEXT(E1353,"mmmm"))</f>
        <v/>
      </c>
      <c r="AA1353" s="20" t="str">
        <f t="shared" ref="AA1353:AA1416" si="787">IF(E1353="","",TEXT(E1353,"dd"))</f>
        <v/>
      </c>
      <c r="AB1353" s="20" t="str">
        <f t="shared" ref="AB1353:AB1416" si="788">IF(E1353="","",TEXT(E1353, "yyyy-mm"))</f>
        <v/>
      </c>
      <c r="AC1353" s="20" t="str">
        <f t="shared" ref="AC1353:AC1416" si="789">IF(E1353="","",IF(B1353="Supervised Independent Fieldwork", "-1", IF(B1353="Practicum", "-2", IF(B1353="Intensive Practicum","-3",""))))</f>
        <v/>
      </c>
      <c r="AD1353" s="20" t="str">
        <f t="shared" ref="AD1353:AD1416" si="790">AB1353&amp;AC1353</f>
        <v/>
      </c>
      <c r="AE1353" s="20" t="str">
        <f>IF(E1353="","",SUM( INDEX( $H$9, 1) : H1353))</f>
        <v/>
      </c>
      <c r="AF1353" s="20" t="str">
        <f t="shared" ref="AF1353:AF1416" si="791">IF(E1353="","",IF(B1353="Supervised Independent Fieldwork",H1353, IF(B1353="Practicum",H1353*1.5,IF(B1353="Intensive Practicum",H1353*2,""))))</f>
        <v/>
      </c>
      <c r="AG1353" s="20" t="str">
        <f>IF(E1353="","",SUM($AF$9:AF1353))</f>
        <v/>
      </c>
      <c r="AH1353" s="43" t="str">
        <f t="shared" ref="AH1353:AH1416" si="792">IF(E1353="","",IF(U1353="BCBA",AG1353/1500,IF(U1353="BCaBA",AG1353/1000,"")))</f>
        <v/>
      </c>
      <c r="AI1353" s="20" t="str">
        <f t="shared" ref="AI1353:AI1416" si="793">IF(E1353="","",IF(B1353="Supervised Independent Fieldwork",H1353,""))</f>
        <v/>
      </c>
      <c r="AJ1353" s="20" t="str">
        <f t="shared" ref="AJ1353:AJ1416" si="794">IF(E1353="","",IF(B1353="Practicum",H1353,""))</f>
        <v/>
      </c>
      <c r="AK1353" s="20" t="str">
        <f t="shared" ref="AK1353:AK1416" si="795">IF(E1353="","",IF(B1353="Intensive Practicum",H1353,""))</f>
        <v/>
      </c>
      <c r="AL1353" s="20" t="str">
        <f>IF(E1353="","",SUM( INDEX($I$9, 1) : I1353))</f>
        <v/>
      </c>
      <c r="AM1353" s="20" t="str">
        <f t="shared" ref="AM1353:AM1416" si="796">IF(E1353="","",IF(B1353="Supervised Independent Fieldwork",I1353, IF(B1353="Practicum",I1353*1.5,IF(B1353="Intensive Practicum",I1353*2,""))))</f>
        <v/>
      </c>
      <c r="AN1353" s="20" t="str">
        <f>IF(E1353="","",SUM( INDEX($AM$9, 1) : AM1353))</f>
        <v/>
      </c>
      <c r="AO1353" s="43" t="str">
        <f t="shared" ref="AO1353:AO1416" si="797">IF(E1353="","",IF(U1353="BCaBA",MIN(100%,AN1353/1000), IF(U1353="BCBA",MIN(100%,AN1353/1500),0)))</f>
        <v/>
      </c>
      <c r="AP1353" s="43" t="str">
        <f t="shared" ref="AP1353:AP1416" si="798">IF(Z1353=Z1354,"",AO1353)</f>
        <v/>
      </c>
      <c r="AQ1353" s="35" t="str">
        <f t="shared" ref="AQ1353:AQ1416" si="799">IF(E1353="","",IF(OR(K1353="No Supervision Session",K1353=""),1,""))</f>
        <v/>
      </c>
      <c r="AR1353" s="35" t="str">
        <f t="shared" ref="AR1353:AR1416" si="800">IF(E1353="","",IF(K1353="Face-to-Face",1,""))</f>
        <v/>
      </c>
      <c r="AS1353" s="35" t="str">
        <f t="shared" ref="AS1353:AS1416" si="801">IF(E1353="","",IF(K1353="Video Conferencing",1,""))</f>
        <v/>
      </c>
      <c r="AT1353" s="35" t="str">
        <f t="shared" ref="AT1353:AT1416" si="802">IF(E1353="","",IF(K1353="Telephone",1,""))</f>
        <v/>
      </c>
      <c r="AU1353" s="35" t="str">
        <f t="shared" ref="AU1353:AU1416" si="803">IF(E1353="","",IF(N1353&gt;0,COUNT(N1353),""))</f>
        <v/>
      </c>
      <c r="AV1353" s="35" t="str">
        <f t="shared" ref="AV1353:AV1416" si="804">IF(E1353="","",IF(E1353="","",IF(R1353="Yes",1,"")))</f>
        <v/>
      </c>
      <c r="AW1353" s="58" t="str">
        <f t="shared" ref="AW1353:AW1416" si="805">IF(E1353="","",IF(E1353&lt;X1353,1,IF(E1353&lt;W1353,1,"")))</f>
        <v/>
      </c>
      <c r="AX1353" s="62" t="str">
        <f t="shared" ref="AX1353:AX1416" si="806">IF(E1353="","",IF(AW1353="",H1353,0))</f>
        <v/>
      </c>
      <c r="AY1353" s="62" t="str">
        <f t="shared" ref="AY1353:AY1416" si="807">IF(E1353="","",IF(AW1353="", I1353,0))</f>
        <v/>
      </c>
      <c r="AZ1353" s="62" t="str">
        <f t="shared" ref="AZ1353:AZ1416" si="808">IF(E1353="","",IF(AW1353&lt;&gt;"",0,IF(B1353="Supervised Independent Fieldwork",AX1353,IF(B1353="Practicum",AX1353*1.5,IF(B1353="Intensive Practicum",AX1353*2,0)))))</f>
        <v/>
      </c>
      <c r="BA1353" s="62" t="str">
        <f t="shared" ref="BA1353:BA1416" si="809">IF(E1353="","",IF(AW1353="", N1353,0))</f>
        <v/>
      </c>
      <c r="BB1353" s="62" t="str">
        <f t="shared" ref="BB1353:BB1416" si="810">IF(E1353="","",IF(AW1353="",P1353,0))</f>
        <v/>
      </c>
      <c r="BC1353" s="62" t="str">
        <f t="shared" ref="BC1353:BC1416" si="811">IF(E1353="","",IF(AW1353="",Q1353,0))</f>
        <v/>
      </c>
      <c r="BD1353" s="69" t="str">
        <f t="shared" ref="BD1353:BD1416" si="812">IF(AW1353="", AU1353,"")</f>
        <v/>
      </c>
      <c r="BE1353" s="69" t="str">
        <f t="shared" ref="BE1353:BE1416" si="813">IF(AW1353="", AV1353,"")</f>
        <v/>
      </c>
      <c r="BF1353" s="69" t="str">
        <f>IF(Z1353=Z1354,"",SUM(AW$9:AW1353)-SUM(BF$9:BF1352))</f>
        <v/>
      </c>
      <c r="BG1353" s="12">
        <f t="shared" si="778"/>
        <v>1345</v>
      </c>
    </row>
    <row r="1354" spans="1:59" ht="20.100000000000001" customHeight="1">
      <c r="A1354" s="13">
        <f t="shared" si="777"/>
        <v>1346</v>
      </c>
      <c r="B1354" s="153"/>
      <c r="C1354" s="33"/>
      <c r="D1354" s="33"/>
      <c r="E1354" s="154"/>
      <c r="F1354" s="155"/>
      <c r="G1354" s="156"/>
      <c r="H1354" s="19" t="str">
        <f t="shared" si="779"/>
        <v/>
      </c>
      <c r="I1354" s="157"/>
      <c r="J1354" s="19" t="str">
        <f t="shared" si="780"/>
        <v/>
      </c>
      <c r="K1354" s="33"/>
      <c r="L1354" s="34"/>
      <c r="M1354" s="34"/>
      <c r="N1354" s="19" t="str">
        <f t="shared" si="781"/>
        <v/>
      </c>
      <c r="O1354" s="157"/>
      <c r="P1354" s="19" t="str">
        <f t="shared" si="782"/>
        <v/>
      </c>
      <c r="Q1354" s="19" t="str">
        <f t="shared" si="783"/>
        <v/>
      </c>
      <c r="R1354" s="22"/>
      <c r="S1354" s="33"/>
      <c r="T1354" s="35" t="str">
        <f>IF(E1354="","",Instructions!$B$5)</f>
        <v/>
      </c>
      <c r="U1354" s="75" t="str">
        <f>IF(E1354="","",Instructions!$C$5)</f>
        <v/>
      </c>
      <c r="V1354" s="87" t="str">
        <f t="shared" si="784"/>
        <v/>
      </c>
      <c r="W1354" s="72" t="str">
        <f>IF(E1354="","",VLOOKUP(D1354,Supervisors!$B$9:$F$32,5,FALSE))</f>
        <v/>
      </c>
      <c r="X1354" s="72" t="str">
        <f>IF(E1354="","",VLOOKUP(D1354,Supervisors!$B$9:$G$32,6,FALSE))</f>
        <v/>
      </c>
      <c r="Y1354" s="20" t="str">
        <f t="shared" si="785"/>
        <v/>
      </c>
      <c r="Z1354" s="20" t="str">
        <f t="shared" si="786"/>
        <v/>
      </c>
      <c r="AA1354" s="20" t="str">
        <f t="shared" si="787"/>
        <v/>
      </c>
      <c r="AB1354" s="20" t="str">
        <f t="shared" si="788"/>
        <v/>
      </c>
      <c r="AC1354" s="20" t="str">
        <f t="shared" si="789"/>
        <v/>
      </c>
      <c r="AD1354" s="20" t="str">
        <f t="shared" si="790"/>
        <v/>
      </c>
      <c r="AE1354" s="20" t="str">
        <f>IF(E1354="","",SUM( INDEX( $H$9, 1) : H1354))</f>
        <v/>
      </c>
      <c r="AF1354" s="20" t="str">
        <f t="shared" si="791"/>
        <v/>
      </c>
      <c r="AG1354" s="20" t="str">
        <f>IF(E1354="","",SUM($AF$9:AF1354))</f>
        <v/>
      </c>
      <c r="AH1354" s="43" t="str">
        <f t="shared" si="792"/>
        <v/>
      </c>
      <c r="AI1354" s="20" t="str">
        <f t="shared" si="793"/>
        <v/>
      </c>
      <c r="AJ1354" s="20" t="str">
        <f t="shared" si="794"/>
        <v/>
      </c>
      <c r="AK1354" s="20" t="str">
        <f t="shared" si="795"/>
        <v/>
      </c>
      <c r="AL1354" s="20" t="str">
        <f>IF(E1354="","",SUM( INDEX($I$9, 1) : I1354))</f>
        <v/>
      </c>
      <c r="AM1354" s="20" t="str">
        <f t="shared" si="796"/>
        <v/>
      </c>
      <c r="AN1354" s="20" t="str">
        <f>IF(E1354="","",SUM( INDEX($AM$9, 1) : AM1354))</f>
        <v/>
      </c>
      <c r="AO1354" s="43" t="str">
        <f t="shared" si="797"/>
        <v/>
      </c>
      <c r="AP1354" s="43" t="str">
        <f t="shared" si="798"/>
        <v/>
      </c>
      <c r="AQ1354" s="35" t="str">
        <f t="shared" si="799"/>
        <v/>
      </c>
      <c r="AR1354" s="35" t="str">
        <f t="shared" si="800"/>
        <v/>
      </c>
      <c r="AS1354" s="35" t="str">
        <f t="shared" si="801"/>
        <v/>
      </c>
      <c r="AT1354" s="35" t="str">
        <f t="shared" si="802"/>
        <v/>
      </c>
      <c r="AU1354" s="35" t="str">
        <f t="shared" si="803"/>
        <v/>
      </c>
      <c r="AV1354" s="35" t="str">
        <f t="shared" si="804"/>
        <v/>
      </c>
      <c r="AW1354" s="58" t="str">
        <f t="shared" si="805"/>
        <v/>
      </c>
      <c r="AX1354" s="62" t="str">
        <f t="shared" si="806"/>
        <v/>
      </c>
      <c r="AY1354" s="62" t="str">
        <f t="shared" si="807"/>
        <v/>
      </c>
      <c r="AZ1354" s="62" t="str">
        <f t="shared" si="808"/>
        <v/>
      </c>
      <c r="BA1354" s="62" t="str">
        <f t="shared" si="809"/>
        <v/>
      </c>
      <c r="BB1354" s="62" t="str">
        <f t="shared" si="810"/>
        <v/>
      </c>
      <c r="BC1354" s="62" t="str">
        <f t="shared" si="811"/>
        <v/>
      </c>
      <c r="BD1354" s="69" t="str">
        <f t="shared" si="812"/>
        <v/>
      </c>
      <c r="BE1354" s="69" t="str">
        <f t="shared" si="813"/>
        <v/>
      </c>
      <c r="BF1354" s="69" t="str">
        <f>IF(Z1354=Z1355,"",SUM(AW$9:AW1354)-SUM(BF$9:BF1353))</f>
        <v/>
      </c>
      <c r="BG1354" s="12">
        <f t="shared" si="778"/>
        <v>1346</v>
      </c>
    </row>
    <row r="1355" spans="1:59" ht="20.100000000000001" customHeight="1">
      <c r="A1355" s="13">
        <f t="shared" si="777"/>
        <v>1347</v>
      </c>
      <c r="B1355" s="153"/>
      <c r="C1355" s="33"/>
      <c r="D1355" s="33"/>
      <c r="E1355" s="154"/>
      <c r="F1355" s="155"/>
      <c r="G1355" s="156"/>
      <c r="H1355" s="19" t="str">
        <f t="shared" si="779"/>
        <v/>
      </c>
      <c r="I1355" s="157"/>
      <c r="J1355" s="19" t="str">
        <f t="shared" si="780"/>
        <v/>
      </c>
      <c r="K1355" s="33"/>
      <c r="L1355" s="34"/>
      <c r="M1355" s="34"/>
      <c r="N1355" s="19" t="str">
        <f t="shared" si="781"/>
        <v/>
      </c>
      <c r="O1355" s="157"/>
      <c r="P1355" s="19" t="str">
        <f t="shared" si="782"/>
        <v/>
      </c>
      <c r="Q1355" s="19" t="str">
        <f t="shared" si="783"/>
        <v/>
      </c>
      <c r="R1355" s="22"/>
      <c r="S1355" s="33"/>
      <c r="T1355" s="35" t="str">
        <f>IF(E1355="","",Instructions!$B$5)</f>
        <v/>
      </c>
      <c r="U1355" s="75" t="str">
        <f>IF(E1355="","",Instructions!$C$5)</f>
        <v/>
      </c>
      <c r="V1355" s="87" t="str">
        <f t="shared" si="784"/>
        <v/>
      </c>
      <c r="W1355" s="72" t="str">
        <f>IF(E1355="","",VLOOKUP(D1355,Supervisors!$B$9:$F$32,5,FALSE))</f>
        <v/>
      </c>
      <c r="X1355" s="72" t="str">
        <f>IF(E1355="","",VLOOKUP(D1355,Supervisors!$B$9:$G$32,6,FALSE))</f>
        <v/>
      </c>
      <c r="Y1355" s="20" t="str">
        <f t="shared" si="785"/>
        <v/>
      </c>
      <c r="Z1355" s="20" t="str">
        <f t="shared" si="786"/>
        <v/>
      </c>
      <c r="AA1355" s="20" t="str">
        <f t="shared" si="787"/>
        <v/>
      </c>
      <c r="AB1355" s="20" t="str">
        <f t="shared" si="788"/>
        <v/>
      </c>
      <c r="AC1355" s="20" t="str">
        <f t="shared" si="789"/>
        <v/>
      </c>
      <c r="AD1355" s="20" t="str">
        <f t="shared" si="790"/>
        <v/>
      </c>
      <c r="AE1355" s="20" t="str">
        <f>IF(E1355="","",SUM( INDEX( $H$9, 1) : H1355))</f>
        <v/>
      </c>
      <c r="AF1355" s="20" t="str">
        <f t="shared" si="791"/>
        <v/>
      </c>
      <c r="AG1355" s="20" t="str">
        <f>IF(E1355="","",SUM($AF$9:AF1355))</f>
        <v/>
      </c>
      <c r="AH1355" s="43" t="str">
        <f t="shared" si="792"/>
        <v/>
      </c>
      <c r="AI1355" s="20" t="str">
        <f t="shared" si="793"/>
        <v/>
      </c>
      <c r="AJ1355" s="20" t="str">
        <f t="shared" si="794"/>
        <v/>
      </c>
      <c r="AK1355" s="20" t="str">
        <f t="shared" si="795"/>
        <v/>
      </c>
      <c r="AL1355" s="20" t="str">
        <f>IF(E1355="","",SUM( INDEX($I$9, 1) : I1355))</f>
        <v/>
      </c>
      <c r="AM1355" s="20" t="str">
        <f t="shared" si="796"/>
        <v/>
      </c>
      <c r="AN1355" s="20" t="str">
        <f>IF(E1355="","",SUM( INDEX($AM$9, 1) : AM1355))</f>
        <v/>
      </c>
      <c r="AO1355" s="43" t="str">
        <f t="shared" si="797"/>
        <v/>
      </c>
      <c r="AP1355" s="43" t="str">
        <f t="shared" si="798"/>
        <v/>
      </c>
      <c r="AQ1355" s="35" t="str">
        <f t="shared" si="799"/>
        <v/>
      </c>
      <c r="AR1355" s="35" t="str">
        <f t="shared" si="800"/>
        <v/>
      </c>
      <c r="AS1355" s="35" t="str">
        <f t="shared" si="801"/>
        <v/>
      </c>
      <c r="AT1355" s="35" t="str">
        <f t="shared" si="802"/>
        <v/>
      </c>
      <c r="AU1355" s="35" t="str">
        <f t="shared" si="803"/>
        <v/>
      </c>
      <c r="AV1355" s="35" t="str">
        <f t="shared" si="804"/>
        <v/>
      </c>
      <c r="AW1355" s="58" t="str">
        <f t="shared" si="805"/>
        <v/>
      </c>
      <c r="AX1355" s="62" t="str">
        <f t="shared" si="806"/>
        <v/>
      </c>
      <c r="AY1355" s="62" t="str">
        <f t="shared" si="807"/>
        <v/>
      </c>
      <c r="AZ1355" s="62" t="str">
        <f t="shared" si="808"/>
        <v/>
      </c>
      <c r="BA1355" s="62" t="str">
        <f t="shared" si="809"/>
        <v/>
      </c>
      <c r="BB1355" s="62" t="str">
        <f t="shared" si="810"/>
        <v/>
      </c>
      <c r="BC1355" s="62" t="str">
        <f t="shared" si="811"/>
        <v/>
      </c>
      <c r="BD1355" s="69" t="str">
        <f t="shared" si="812"/>
        <v/>
      </c>
      <c r="BE1355" s="69" t="str">
        <f t="shared" si="813"/>
        <v/>
      </c>
      <c r="BF1355" s="69" t="str">
        <f>IF(Z1355=Z1356,"",SUM(AW$9:AW1355)-SUM(BF$9:BF1354))</f>
        <v/>
      </c>
      <c r="BG1355" s="12">
        <f t="shared" si="778"/>
        <v>1347</v>
      </c>
    </row>
    <row r="1356" spans="1:59" ht="20.100000000000001" customHeight="1">
      <c r="A1356" s="13">
        <f t="shared" si="777"/>
        <v>1348</v>
      </c>
      <c r="B1356" s="153"/>
      <c r="C1356" s="33"/>
      <c r="D1356" s="33"/>
      <c r="E1356" s="154"/>
      <c r="F1356" s="155"/>
      <c r="G1356" s="156"/>
      <c r="H1356" s="19" t="str">
        <f t="shared" si="779"/>
        <v/>
      </c>
      <c r="I1356" s="157"/>
      <c r="J1356" s="19" t="str">
        <f t="shared" si="780"/>
        <v/>
      </c>
      <c r="K1356" s="33"/>
      <c r="L1356" s="34"/>
      <c r="M1356" s="34"/>
      <c r="N1356" s="19" t="str">
        <f t="shared" si="781"/>
        <v/>
      </c>
      <c r="O1356" s="157"/>
      <c r="P1356" s="19" t="str">
        <f t="shared" si="782"/>
        <v/>
      </c>
      <c r="Q1356" s="19" t="str">
        <f t="shared" si="783"/>
        <v/>
      </c>
      <c r="R1356" s="22"/>
      <c r="S1356" s="33"/>
      <c r="T1356" s="35" t="str">
        <f>IF(E1356="","",Instructions!$B$5)</f>
        <v/>
      </c>
      <c r="U1356" s="75" t="str">
        <f>IF(E1356="","",Instructions!$C$5)</f>
        <v/>
      </c>
      <c r="V1356" s="87" t="str">
        <f t="shared" si="784"/>
        <v/>
      </c>
      <c r="W1356" s="72" t="str">
        <f>IF(E1356="","",VLOOKUP(D1356,Supervisors!$B$9:$F$32,5,FALSE))</f>
        <v/>
      </c>
      <c r="X1356" s="72" t="str">
        <f>IF(E1356="","",VLOOKUP(D1356,Supervisors!$B$9:$G$32,6,FALSE))</f>
        <v/>
      </c>
      <c r="Y1356" s="20" t="str">
        <f t="shared" si="785"/>
        <v/>
      </c>
      <c r="Z1356" s="20" t="str">
        <f t="shared" si="786"/>
        <v/>
      </c>
      <c r="AA1356" s="20" t="str">
        <f t="shared" si="787"/>
        <v/>
      </c>
      <c r="AB1356" s="20" t="str">
        <f t="shared" si="788"/>
        <v/>
      </c>
      <c r="AC1356" s="20" t="str">
        <f t="shared" si="789"/>
        <v/>
      </c>
      <c r="AD1356" s="20" t="str">
        <f t="shared" si="790"/>
        <v/>
      </c>
      <c r="AE1356" s="20" t="str">
        <f>IF(E1356="","",SUM( INDEX( $H$9, 1) : H1356))</f>
        <v/>
      </c>
      <c r="AF1356" s="20" t="str">
        <f t="shared" si="791"/>
        <v/>
      </c>
      <c r="AG1356" s="20" t="str">
        <f>IF(E1356="","",SUM($AF$9:AF1356))</f>
        <v/>
      </c>
      <c r="AH1356" s="43" t="str">
        <f t="shared" si="792"/>
        <v/>
      </c>
      <c r="AI1356" s="20" t="str">
        <f t="shared" si="793"/>
        <v/>
      </c>
      <c r="AJ1356" s="20" t="str">
        <f t="shared" si="794"/>
        <v/>
      </c>
      <c r="AK1356" s="20" t="str">
        <f t="shared" si="795"/>
        <v/>
      </c>
      <c r="AL1356" s="20" t="str">
        <f>IF(E1356="","",SUM( INDEX($I$9, 1) : I1356))</f>
        <v/>
      </c>
      <c r="AM1356" s="20" t="str">
        <f t="shared" si="796"/>
        <v/>
      </c>
      <c r="AN1356" s="20" t="str">
        <f>IF(E1356="","",SUM( INDEX($AM$9, 1) : AM1356))</f>
        <v/>
      </c>
      <c r="AO1356" s="43" t="str">
        <f t="shared" si="797"/>
        <v/>
      </c>
      <c r="AP1356" s="43" t="str">
        <f t="shared" si="798"/>
        <v/>
      </c>
      <c r="AQ1356" s="35" t="str">
        <f t="shared" si="799"/>
        <v/>
      </c>
      <c r="AR1356" s="35" t="str">
        <f t="shared" si="800"/>
        <v/>
      </c>
      <c r="AS1356" s="35" t="str">
        <f t="shared" si="801"/>
        <v/>
      </c>
      <c r="AT1356" s="35" t="str">
        <f t="shared" si="802"/>
        <v/>
      </c>
      <c r="AU1356" s="35" t="str">
        <f t="shared" si="803"/>
        <v/>
      </c>
      <c r="AV1356" s="35" t="str">
        <f t="shared" si="804"/>
        <v/>
      </c>
      <c r="AW1356" s="58" t="str">
        <f t="shared" si="805"/>
        <v/>
      </c>
      <c r="AX1356" s="62" t="str">
        <f t="shared" si="806"/>
        <v/>
      </c>
      <c r="AY1356" s="62" t="str">
        <f t="shared" si="807"/>
        <v/>
      </c>
      <c r="AZ1356" s="62" t="str">
        <f t="shared" si="808"/>
        <v/>
      </c>
      <c r="BA1356" s="62" t="str">
        <f t="shared" si="809"/>
        <v/>
      </c>
      <c r="BB1356" s="62" t="str">
        <f t="shared" si="810"/>
        <v/>
      </c>
      <c r="BC1356" s="62" t="str">
        <f t="shared" si="811"/>
        <v/>
      </c>
      <c r="BD1356" s="69" t="str">
        <f t="shared" si="812"/>
        <v/>
      </c>
      <c r="BE1356" s="69" t="str">
        <f t="shared" si="813"/>
        <v/>
      </c>
      <c r="BF1356" s="69" t="str">
        <f>IF(Z1356=Z1357,"",SUM(AW$9:AW1356)-SUM(BF$9:BF1355))</f>
        <v/>
      </c>
      <c r="BG1356" s="12">
        <f t="shared" si="778"/>
        <v>1348</v>
      </c>
    </row>
    <row r="1357" spans="1:59" ht="20.100000000000001" customHeight="1">
      <c r="A1357" s="13">
        <f t="shared" si="777"/>
        <v>1349</v>
      </c>
      <c r="B1357" s="153"/>
      <c r="C1357" s="33"/>
      <c r="D1357" s="33"/>
      <c r="E1357" s="154"/>
      <c r="F1357" s="155"/>
      <c r="G1357" s="156"/>
      <c r="H1357" s="19" t="str">
        <f t="shared" si="779"/>
        <v/>
      </c>
      <c r="I1357" s="157"/>
      <c r="J1357" s="19" t="str">
        <f t="shared" si="780"/>
        <v/>
      </c>
      <c r="K1357" s="33"/>
      <c r="L1357" s="34"/>
      <c r="M1357" s="34"/>
      <c r="N1357" s="19" t="str">
        <f t="shared" si="781"/>
        <v/>
      </c>
      <c r="O1357" s="157"/>
      <c r="P1357" s="19" t="str">
        <f t="shared" si="782"/>
        <v/>
      </c>
      <c r="Q1357" s="19" t="str">
        <f t="shared" si="783"/>
        <v/>
      </c>
      <c r="R1357" s="22"/>
      <c r="S1357" s="33"/>
      <c r="T1357" s="35" t="str">
        <f>IF(E1357="","",Instructions!$B$5)</f>
        <v/>
      </c>
      <c r="U1357" s="75" t="str">
        <f>IF(E1357="","",Instructions!$C$5)</f>
        <v/>
      </c>
      <c r="V1357" s="87" t="str">
        <f t="shared" si="784"/>
        <v/>
      </c>
      <c r="W1357" s="72" t="str">
        <f>IF(E1357="","",VLOOKUP(D1357,Supervisors!$B$9:$F$32,5,FALSE))</f>
        <v/>
      </c>
      <c r="X1357" s="72" t="str">
        <f>IF(E1357="","",VLOOKUP(D1357,Supervisors!$B$9:$G$32,6,FALSE))</f>
        <v/>
      </c>
      <c r="Y1357" s="20" t="str">
        <f t="shared" si="785"/>
        <v/>
      </c>
      <c r="Z1357" s="20" t="str">
        <f t="shared" si="786"/>
        <v/>
      </c>
      <c r="AA1357" s="20" t="str">
        <f t="shared" si="787"/>
        <v/>
      </c>
      <c r="AB1357" s="20" t="str">
        <f t="shared" si="788"/>
        <v/>
      </c>
      <c r="AC1357" s="20" t="str">
        <f t="shared" si="789"/>
        <v/>
      </c>
      <c r="AD1357" s="20" t="str">
        <f t="shared" si="790"/>
        <v/>
      </c>
      <c r="AE1357" s="20" t="str">
        <f>IF(E1357="","",SUM( INDEX( $H$9, 1) : H1357))</f>
        <v/>
      </c>
      <c r="AF1357" s="20" t="str">
        <f t="shared" si="791"/>
        <v/>
      </c>
      <c r="AG1357" s="20" t="str">
        <f>IF(E1357="","",SUM($AF$9:AF1357))</f>
        <v/>
      </c>
      <c r="AH1357" s="43" t="str">
        <f t="shared" si="792"/>
        <v/>
      </c>
      <c r="AI1357" s="20" t="str">
        <f t="shared" si="793"/>
        <v/>
      </c>
      <c r="AJ1357" s="20" t="str">
        <f t="shared" si="794"/>
        <v/>
      </c>
      <c r="AK1357" s="20" t="str">
        <f t="shared" si="795"/>
        <v/>
      </c>
      <c r="AL1357" s="20" t="str">
        <f>IF(E1357="","",SUM( INDEX($I$9, 1) : I1357))</f>
        <v/>
      </c>
      <c r="AM1357" s="20" t="str">
        <f t="shared" si="796"/>
        <v/>
      </c>
      <c r="AN1357" s="20" t="str">
        <f>IF(E1357="","",SUM( INDEX($AM$9, 1) : AM1357))</f>
        <v/>
      </c>
      <c r="AO1357" s="43" t="str">
        <f t="shared" si="797"/>
        <v/>
      </c>
      <c r="AP1357" s="43" t="str">
        <f t="shared" si="798"/>
        <v/>
      </c>
      <c r="AQ1357" s="35" t="str">
        <f t="shared" si="799"/>
        <v/>
      </c>
      <c r="AR1357" s="35" t="str">
        <f t="shared" si="800"/>
        <v/>
      </c>
      <c r="AS1357" s="35" t="str">
        <f t="shared" si="801"/>
        <v/>
      </c>
      <c r="AT1357" s="35" t="str">
        <f t="shared" si="802"/>
        <v/>
      </c>
      <c r="AU1357" s="35" t="str">
        <f t="shared" si="803"/>
        <v/>
      </c>
      <c r="AV1357" s="35" t="str">
        <f t="shared" si="804"/>
        <v/>
      </c>
      <c r="AW1357" s="58" t="str">
        <f t="shared" si="805"/>
        <v/>
      </c>
      <c r="AX1357" s="62" t="str">
        <f t="shared" si="806"/>
        <v/>
      </c>
      <c r="AY1357" s="62" t="str">
        <f t="shared" si="807"/>
        <v/>
      </c>
      <c r="AZ1357" s="62" t="str">
        <f t="shared" si="808"/>
        <v/>
      </c>
      <c r="BA1357" s="62" t="str">
        <f t="shared" si="809"/>
        <v/>
      </c>
      <c r="BB1357" s="62" t="str">
        <f t="shared" si="810"/>
        <v/>
      </c>
      <c r="BC1357" s="62" t="str">
        <f t="shared" si="811"/>
        <v/>
      </c>
      <c r="BD1357" s="69" t="str">
        <f t="shared" si="812"/>
        <v/>
      </c>
      <c r="BE1357" s="69" t="str">
        <f t="shared" si="813"/>
        <v/>
      </c>
      <c r="BF1357" s="69" t="str">
        <f>IF(Z1357=Z1358,"",SUM(AW$9:AW1357)-SUM(BF$9:BF1356))</f>
        <v/>
      </c>
      <c r="BG1357" s="12">
        <f t="shared" si="778"/>
        <v>1349</v>
      </c>
    </row>
    <row r="1358" spans="1:59" ht="20.100000000000001" customHeight="1">
      <c r="A1358" s="13">
        <f t="shared" si="777"/>
        <v>1350</v>
      </c>
      <c r="B1358" s="153"/>
      <c r="C1358" s="33"/>
      <c r="D1358" s="33"/>
      <c r="E1358" s="154"/>
      <c r="F1358" s="155"/>
      <c r="G1358" s="156"/>
      <c r="H1358" s="19" t="str">
        <f t="shared" si="779"/>
        <v/>
      </c>
      <c r="I1358" s="157"/>
      <c r="J1358" s="19" t="str">
        <f t="shared" si="780"/>
        <v/>
      </c>
      <c r="K1358" s="33"/>
      <c r="L1358" s="34"/>
      <c r="M1358" s="34"/>
      <c r="N1358" s="19" t="str">
        <f t="shared" si="781"/>
        <v/>
      </c>
      <c r="O1358" s="157"/>
      <c r="P1358" s="19" t="str">
        <f t="shared" si="782"/>
        <v/>
      </c>
      <c r="Q1358" s="19" t="str">
        <f t="shared" si="783"/>
        <v/>
      </c>
      <c r="R1358" s="22"/>
      <c r="S1358" s="33"/>
      <c r="T1358" s="35" t="str">
        <f>IF(E1358="","",Instructions!$B$5)</f>
        <v/>
      </c>
      <c r="U1358" s="75" t="str">
        <f>IF(E1358="","",Instructions!$C$5)</f>
        <v/>
      </c>
      <c r="V1358" s="87" t="str">
        <f t="shared" si="784"/>
        <v/>
      </c>
      <c r="W1358" s="72" t="str">
        <f>IF(E1358="","",VLOOKUP(D1358,Supervisors!$B$9:$F$32,5,FALSE))</f>
        <v/>
      </c>
      <c r="X1358" s="72" t="str">
        <f>IF(E1358="","",VLOOKUP(D1358,Supervisors!$B$9:$G$32,6,FALSE))</f>
        <v/>
      </c>
      <c r="Y1358" s="20" t="str">
        <f t="shared" si="785"/>
        <v/>
      </c>
      <c r="Z1358" s="20" t="str">
        <f t="shared" si="786"/>
        <v/>
      </c>
      <c r="AA1358" s="20" t="str">
        <f t="shared" si="787"/>
        <v/>
      </c>
      <c r="AB1358" s="20" t="str">
        <f t="shared" si="788"/>
        <v/>
      </c>
      <c r="AC1358" s="20" t="str">
        <f t="shared" si="789"/>
        <v/>
      </c>
      <c r="AD1358" s="20" t="str">
        <f t="shared" si="790"/>
        <v/>
      </c>
      <c r="AE1358" s="20" t="str">
        <f>IF(E1358="","",SUM( INDEX( $H$9, 1) : H1358))</f>
        <v/>
      </c>
      <c r="AF1358" s="20" t="str">
        <f t="shared" si="791"/>
        <v/>
      </c>
      <c r="AG1358" s="20" t="str">
        <f>IF(E1358="","",SUM($AF$9:AF1358))</f>
        <v/>
      </c>
      <c r="AH1358" s="43" t="str">
        <f t="shared" si="792"/>
        <v/>
      </c>
      <c r="AI1358" s="20" t="str">
        <f t="shared" si="793"/>
        <v/>
      </c>
      <c r="AJ1358" s="20" t="str">
        <f t="shared" si="794"/>
        <v/>
      </c>
      <c r="AK1358" s="20" t="str">
        <f t="shared" si="795"/>
        <v/>
      </c>
      <c r="AL1358" s="20" t="str">
        <f>IF(E1358="","",SUM( INDEX($I$9, 1) : I1358))</f>
        <v/>
      </c>
      <c r="AM1358" s="20" t="str">
        <f t="shared" si="796"/>
        <v/>
      </c>
      <c r="AN1358" s="20" t="str">
        <f>IF(E1358="","",SUM( INDEX($AM$9, 1) : AM1358))</f>
        <v/>
      </c>
      <c r="AO1358" s="43" t="str">
        <f t="shared" si="797"/>
        <v/>
      </c>
      <c r="AP1358" s="43" t="str">
        <f t="shared" si="798"/>
        <v/>
      </c>
      <c r="AQ1358" s="35" t="str">
        <f t="shared" si="799"/>
        <v/>
      </c>
      <c r="AR1358" s="35" t="str">
        <f t="shared" si="800"/>
        <v/>
      </c>
      <c r="AS1358" s="35" t="str">
        <f t="shared" si="801"/>
        <v/>
      </c>
      <c r="AT1358" s="35" t="str">
        <f t="shared" si="802"/>
        <v/>
      </c>
      <c r="AU1358" s="35" t="str">
        <f t="shared" si="803"/>
        <v/>
      </c>
      <c r="AV1358" s="35" t="str">
        <f t="shared" si="804"/>
        <v/>
      </c>
      <c r="AW1358" s="58" t="str">
        <f t="shared" si="805"/>
        <v/>
      </c>
      <c r="AX1358" s="62" t="str">
        <f t="shared" si="806"/>
        <v/>
      </c>
      <c r="AY1358" s="62" t="str">
        <f t="shared" si="807"/>
        <v/>
      </c>
      <c r="AZ1358" s="62" t="str">
        <f t="shared" si="808"/>
        <v/>
      </c>
      <c r="BA1358" s="62" t="str">
        <f t="shared" si="809"/>
        <v/>
      </c>
      <c r="BB1358" s="62" t="str">
        <f t="shared" si="810"/>
        <v/>
      </c>
      <c r="BC1358" s="62" t="str">
        <f t="shared" si="811"/>
        <v/>
      </c>
      <c r="BD1358" s="69" t="str">
        <f t="shared" si="812"/>
        <v/>
      </c>
      <c r="BE1358" s="69" t="str">
        <f t="shared" si="813"/>
        <v/>
      </c>
      <c r="BF1358" s="69" t="str">
        <f>IF(Z1358=Z1359,"",SUM(AW$9:AW1358)-SUM(BF$9:BF1357))</f>
        <v/>
      </c>
      <c r="BG1358" s="12">
        <f t="shared" si="778"/>
        <v>1350</v>
      </c>
    </row>
    <row r="1359" spans="1:59" ht="20.100000000000001" customHeight="1">
      <c r="A1359" s="13">
        <f t="shared" si="777"/>
        <v>1351</v>
      </c>
      <c r="B1359" s="153"/>
      <c r="C1359" s="33"/>
      <c r="D1359" s="33"/>
      <c r="E1359" s="154"/>
      <c r="F1359" s="155"/>
      <c r="G1359" s="156"/>
      <c r="H1359" s="19" t="str">
        <f t="shared" si="779"/>
        <v/>
      </c>
      <c r="I1359" s="157"/>
      <c r="J1359" s="19" t="str">
        <f t="shared" si="780"/>
        <v/>
      </c>
      <c r="K1359" s="33"/>
      <c r="L1359" s="34"/>
      <c r="M1359" s="34"/>
      <c r="N1359" s="19" t="str">
        <f t="shared" si="781"/>
        <v/>
      </c>
      <c r="O1359" s="157"/>
      <c r="P1359" s="19" t="str">
        <f t="shared" si="782"/>
        <v/>
      </c>
      <c r="Q1359" s="19" t="str">
        <f t="shared" si="783"/>
        <v/>
      </c>
      <c r="R1359" s="22"/>
      <c r="S1359" s="33"/>
      <c r="T1359" s="35" t="str">
        <f>IF(E1359="","",Instructions!$B$5)</f>
        <v/>
      </c>
      <c r="U1359" s="75" t="str">
        <f>IF(E1359="","",Instructions!$C$5)</f>
        <v/>
      </c>
      <c r="V1359" s="87" t="str">
        <f t="shared" si="784"/>
        <v/>
      </c>
      <c r="W1359" s="72" t="str">
        <f>IF(E1359="","",VLOOKUP(D1359,Supervisors!$B$9:$F$32,5,FALSE))</f>
        <v/>
      </c>
      <c r="X1359" s="72" t="str">
        <f>IF(E1359="","",VLOOKUP(D1359,Supervisors!$B$9:$G$32,6,FALSE))</f>
        <v/>
      </c>
      <c r="Y1359" s="20" t="str">
        <f t="shared" si="785"/>
        <v/>
      </c>
      <c r="Z1359" s="20" t="str">
        <f t="shared" si="786"/>
        <v/>
      </c>
      <c r="AA1359" s="20" t="str">
        <f t="shared" si="787"/>
        <v/>
      </c>
      <c r="AB1359" s="20" t="str">
        <f t="shared" si="788"/>
        <v/>
      </c>
      <c r="AC1359" s="20" t="str">
        <f t="shared" si="789"/>
        <v/>
      </c>
      <c r="AD1359" s="20" t="str">
        <f t="shared" si="790"/>
        <v/>
      </c>
      <c r="AE1359" s="20" t="str">
        <f>IF(E1359="","",SUM( INDEX( $H$9, 1) : H1359))</f>
        <v/>
      </c>
      <c r="AF1359" s="20" t="str">
        <f t="shared" si="791"/>
        <v/>
      </c>
      <c r="AG1359" s="20" t="str">
        <f>IF(E1359="","",SUM($AF$9:AF1359))</f>
        <v/>
      </c>
      <c r="AH1359" s="43" t="str">
        <f t="shared" si="792"/>
        <v/>
      </c>
      <c r="AI1359" s="20" t="str">
        <f t="shared" si="793"/>
        <v/>
      </c>
      <c r="AJ1359" s="20" t="str">
        <f t="shared" si="794"/>
        <v/>
      </c>
      <c r="AK1359" s="20" t="str">
        <f t="shared" si="795"/>
        <v/>
      </c>
      <c r="AL1359" s="20" t="str">
        <f>IF(E1359="","",SUM( INDEX($I$9, 1) : I1359))</f>
        <v/>
      </c>
      <c r="AM1359" s="20" t="str">
        <f t="shared" si="796"/>
        <v/>
      </c>
      <c r="AN1359" s="20" t="str">
        <f>IF(E1359="","",SUM( INDEX($AM$9, 1) : AM1359))</f>
        <v/>
      </c>
      <c r="AO1359" s="43" t="str">
        <f t="shared" si="797"/>
        <v/>
      </c>
      <c r="AP1359" s="43" t="str">
        <f t="shared" si="798"/>
        <v/>
      </c>
      <c r="AQ1359" s="35" t="str">
        <f t="shared" si="799"/>
        <v/>
      </c>
      <c r="AR1359" s="35" t="str">
        <f t="shared" si="800"/>
        <v/>
      </c>
      <c r="AS1359" s="35" t="str">
        <f t="shared" si="801"/>
        <v/>
      </c>
      <c r="AT1359" s="35" t="str">
        <f t="shared" si="802"/>
        <v/>
      </c>
      <c r="AU1359" s="35" t="str">
        <f t="shared" si="803"/>
        <v/>
      </c>
      <c r="AV1359" s="35" t="str">
        <f t="shared" si="804"/>
        <v/>
      </c>
      <c r="AW1359" s="58" t="str">
        <f t="shared" si="805"/>
        <v/>
      </c>
      <c r="AX1359" s="62" t="str">
        <f t="shared" si="806"/>
        <v/>
      </c>
      <c r="AY1359" s="62" t="str">
        <f t="shared" si="807"/>
        <v/>
      </c>
      <c r="AZ1359" s="62" t="str">
        <f t="shared" si="808"/>
        <v/>
      </c>
      <c r="BA1359" s="62" t="str">
        <f t="shared" si="809"/>
        <v/>
      </c>
      <c r="BB1359" s="62" t="str">
        <f t="shared" si="810"/>
        <v/>
      </c>
      <c r="BC1359" s="62" t="str">
        <f t="shared" si="811"/>
        <v/>
      </c>
      <c r="BD1359" s="69" t="str">
        <f t="shared" si="812"/>
        <v/>
      </c>
      <c r="BE1359" s="69" t="str">
        <f t="shared" si="813"/>
        <v/>
      </c>
      <c r="BF1359" s="69" t="str">
        <f>IF(Z1359=Z1360,"",SUM(AW$9:AW1359)-SUM(BF$9:BF1358))</f>
        <v/>
      </c>
      <c r="BG1359" s="12">
        <f t="shared" si="778"/>
        <v>1351</v>
      </c>
    </row>
    <row r="1360" spans="1:59" ht="20.100000000000001" customHeight="1">
      <c r="A1360" s="13">
        <f t="shared" si="777"/>
        <v>1352</v>
      </c>
      <c r="B1360" s="153"/>
      <c r="C1360" s="33"/>
      <c r="D1360" s="33"/>
      <c r="E1360" s="154"/>
      <c r="F1360" s="155"/>
      <c r="G1360" s="156"/>
      <c r="H1360" s="19" t="str">
        <f t="shared" si="779"/>
        <v/>
      </c>
      <c r="I1360" s="157"/>
      <c r="J1360" s="19" t="str">
        <f t="shared" si="780"/>
        <v/>
      </c>
      <c r="K1360" s="33"/>
      <c r="L1360" s="34"/>
      <c r="M1360" s="34"/>
      <c r="N1360" s="19" t="str">
        <f t="shared" si="781"/>
        <v/>
      </c>
      <c r="O1360" s="157"/>
      <c r="P1360" s="19" t="str">
        <f t="shared" si="782"/>
        <v/>
      </c>
      <c r="Q1360" s="19" t="str">
        <f t="shared" si="783"/>
        <v/>
      </c>
      <c r="R1360" s="22"/>
      <c r="S1360" s="33"/>
      <c r="T1360" s="35" t="str">
        <f>IF(E1360="","",Instructions!$B$5)</f>
        <v/>
      </c>
      <c r="U1360" s="75" t="str">
        <f>IF(E1360="","",Instructions!$C$5)</f>
        <v/>
      </c>
      <c r="V1360" s="87" t="str">
        <f t="shared" si="784"/>
        <v/>
      </c>
      <c r="W1360" s="72" t="str">
        <f>IF(E1360="","",VLOOKUP(D1360,Supervisors!$B$9:$F$32,5,FALSE))</f>
        <v/>
      </c>
      <c r="X1360" s="72" t="str">
        <f>IF(E1360="","",VLOOKUP(D1360,Supervisors!$B$9:$G$32,6,FALSE))</f>
        <v/>
      </c>
      <c r="Y1360" s="20" t="str">
        <f t="shared" si="785"/>
        <v/>
      </c>
      <c r="Z1360" s="20" t="str">
        <f t="shared" si="786"/>
        <v/>
      </c>
      <c r="AA1360" s="20" t="str">
        <f t="shared" si="787"/>
        <v/>
      </c>
      <c r="AB1360" s="20" t="str">
        <f t="shared" si="788"/>
        <v/>
      </c>
      <c r="AC1360" s="20" t="str">
        <f t="shared" si="789"/>
        <v/>
      </c>
      <c r="AD1360" s="20" t="str">
        <f t="shared" si="790"/>
        <v/>
      </c>
      <c r="AE1360" s="20" t="str">
        <f>IF(E1360="","",SUM( INDEX( $H$9, 1) : H1360))</f>
        <v/>
      </c>
      <c r="AF1360" s="20" t="str">
        <f t="shared" si="791"/>
        <v/>
      </c>
      <c r="AG1360" s="20" t="str">
        <f>IF(E1360="","",SUM($AF$9:AF1360))</f>
        <v/>
      </c>
      <c r="AH1360" s="43" t="str">
        <f t="shared" si="792"/>
        <v/>
      </c>
      <c r="AI1360" s="20" t="str">
        <f t="shared" si="793"/>
        <v/>
      </c>
      <c r="AJ1360" s="20" t="str">
        <f t="shared" si="794"/>
        <v/>
      </c>
      <c r="AK1360" s="20" t="str">
        <f t="shared" si="795"/>
        <v/>
      </c>
      <c r="AL1360" s="20" t="str">
        <f>IF(E1360="","",SUM( INDEX($I$9, 1) : I1360))</f>
        <v/>
      </c>
      <c r="AM1360" s="20" t="str">
        <f t="shared" si="796"/>
        <v/>
      </c>
      <c r="AN1360" s="20" t="str">
        <f>IF(E1360="","",SUM( INDEX($AM$9, 1) : AM1360))</f>
        <v/>
      </c>
      <c r="AO1360" s="43" t="str">
        <f t="shared" si="797"/>
        <v/>
      </c>
      <c r="AP1360" s="43" t="str">
        <f t="shared" si="798"/>
        <v/>
      </c>
      <c r="AQ1360" s="35" t="str">
        <f t="shared" si="799"/>
        <v/>
      </c>
      <c r="AR1360" s="35" t="str">
        <f t="shared" si="800"/>
        <v/>
      </c>
      <c r="AS1360" s="35" t="str">
        <f t="shared" si="801"/>
        <v/>
      </c>
      <c r="AT1360" s="35" t="str">
        <f t="shared" si="802"/>
        <v/>
      </c>
      <c r="AU1360" s="35" t="str">
        <f t="shared" si="803"/>
        <v/>
      </c>
      <c r="AV1360" s="35" t="str">
        <f t="shared" si="804"/>
        <v/>
      </c>
      <c r="AW1360" s="58" t="str">
        <f t="shared" si="805"/>
        <v/>
      </c>
      <c r="AX1360" s="62" t="str">
        <f t="shared" si="806"/>
        <v/>
      </c>
      <c r="AY1360" s="62" t="str">
        <f t="shared" si="807"/>
        <v/>
      </c>
      <c r="AZ1360" s="62" t="str">
        <f t="shared" si="808"/>
        <v/>
      </c>
      <c r="BA1360" s="62" t="str">
        <f t="shared" si="809"/>
        <v/>
      </c>
      <c r="BB1360" s="62" t="str">
        <f t="shared" si="810"/>
        <v/>
      </c>
      <c r="BC1360" s="62" t="str">
        <f t="shared" si="811"/>
        <v/>
      </c>
      <c r="BD1360" s="69" t="str">
        <f t="shared" si="812"/>
        <v/>
      </c>
      <c r="BE1360" s="69" t="str">
        <f t="shared" si="813"/>
        <v/>
      </c>
      <c r="BF1360" s="69" t="str">
        <f>IF(Z1360=Z1361,"",SUM(AW$9:AW1360)-SUM(BF$9:BF1359))</f>
        <v/>
      </c>
      <c r="BG1360" s="12">
        <f t="shared" si="778"/>
        <v>1352</v>
      </c>
    </row>
    <row r="1361" spans="1:59" ht="20.100000000000001" customHeight="1">
      <c r="A1361" s="13">
        <f t="shared" si="777"/>
        <v>1353</v>
      </c>
      <c r="B1361" s="153"/>
      <c r="C1361" s="33"/>
      <c r="D1361" s="33"/>
      <c r="E1361" s="154"/>
      <c r="F1361" s="155"/>
      <c r="G1361" s="156"/>
      <c r="H1361" s="19" t="str">
        <f t="shared" si="779"/>
        <v/>
      </c>
      <c r="I1361" s="157"/>
      <c r="J1361" s="19" t="str">
        <f t="shared" si="780"/>
        <v/>
      </c>
      <c r="K1361" s="33"/>
      <c r="L1361" s="34"/>
      <c r="M1361" s="34"/>
      <c r="N1361" s="19" t="str">
        <f t="shared" si="781"/>
        <v/>
      </c>
      <c r="O1361" s="157"/>
      <c r="P1361" s="19" t="str">
        <f t="shared" si="782"/>
        <v/>
      </c>
      <c r="Q1361" s="19" t="str">
        <f t="shared" si="783"/>
        <v/>
      </c>
      <c r="R1361" s="22"/>
      <c r="S1361" s="33"/>
      <c r="T1361" s="35" t="str">
        <f>IF(E1361="","",Instructions!$B$5)</f>
        <v/>
      </c>
      <c r="U1361" s="75" t="str">
        <f>IF(E1361="","",Instructions!$C$5)</f>
        <v/>
      </c>
      <c r="V1361" s="87" t="str">
        <f t="shared" si="784"/>
        <v/>
      </c>
      <c r="W1361" s="72" t="str">
        <f>IF(E1361="","",VLOOKUP(D1361,Supervisors!$B$9:$F$32,5,FALSE))</f>
        <v/>
      </c>
      <c r="X1361" s="72" t="str">
        <f>IF(E1361="","",VLOOKUP(D1361,Supervisors!$B$9:$G$32,6,FALSE))</f>
        <v/>
      </c>
      <c r="Y1361" s="20" t="str">
        <f t="shared" si="785"/>
        <v/>
      </c>
      <c r="Z1361" s="20" t="str">
        <f t="shared" si="786"/>
        <v/>
      </c>
      <c r="AA1361" s="20" t="str">
        <f t="shared" si="787"/>
        <v/>
      </c>
      <c r="AB1361" s="20" t="str">
        <f t="shared" si="788"/>
        <v/>
      </c>
      <c r="AC1361" s="20" t="str">
        <f t="shared" si="789"/>
        <v/>
      </c>
      <c r="AD1361" s="20" t="str">
        <f t="shared" si="790"/>
        <v/>
      </c>
      <c r="AE1361" s="20" t="str">
        <f>IF(E1361="","",SUM( INDEX( $H$9, 1) : H1361))</f>
        <v/>
      </c>
      <c r="AF1361" s="20" t="str">
        <f t="shared" si="791"/>
        <v/>
      </c>
      <c r="AG1361" s="20" t="str">
        <f>IF(E1361="","",SUM($AF$9:AF1361))</f>
        <v/>
      </c>
      <c r="AH1361" s="43" t="str">
        <f t="shared" si="792"/>
        <v/>
      </c>
      <c r="AI1361" s="20" t="str">
        <f t="shared" si="793"/>
        <v/>
      </c>
      <c r="AJ1361" s="20" t="str">
        <f t="shared" si="794"/>
        <v/>
      </c>
      <c r="AK1361" s="20" t="str">
        <f t="shared" si="795"/>
        <v/>
      </c>
      <c r="AL1361" s="20" t="str">
        <f>IF(E1361="","",SUM( INDEX($I$9, 1) : I1361))</f>
        <v/>
      </c>
      <c r="AM1361" s="20" t="str">
        <f t="shared" si="796"/>
        <v/>
      </c>
      <c r="AN1361" s="20" t="str">
        <f>IF(E1361="","",SUM( INDEX($AM$9, 1) : AM1361))</f>
        <v/>
      </c>
      <c r="AO1361" s="43" t="str">
        <f t="shared" si="797"/>
        <v/>
      </c>
      <c r="AP1361" s="43" t="str">
        <f t="shared" si="798"/>
        <v/>
      </c>
      <c r="AQ1361" s="35" t="str">
        <f t="shared" si="799"/>
        <v/>
      </c>
      <c r="AR1361" s="35" t="str">
        <f t="shared" si="800"/>
        <v/>
      </c>
      <c r="AS1361" s="35" t="str">
        <f t="shared" si="801"/>
        <v/>
      </c>
      <c r="AT1361" s="35" t="str">
        <f t="shared" si="802"/>
        <v/>
      </c>
      <c r="AU1361" s="35" t="str">
        <f t="shared" si="803"/>
        <v/>
      </c>
      <c r="AV1361" s="35" t="str">
        <f t="shared" si="804"/>
        <v/>
      </c>
      <c r="AW1361" s="58" t="str">
        <f t="shared" si="805"/>
        <v/>
      </c>
      <c r="AX1361" s="62" t="str">
        <f t="shared" si="806"/>
        <v/>
      </c>
      <c r="AY1361" s="62" t="str">
        <f t="shared" si="807"/>
        <v/>
      </c>
      <c r="AZ1361" s="62" t="str">
        <f t="shared" si="808"/>
        <v/>
      </c>
      <c r="BA1361" s="62" t="str">
        <f t="shared" si="809"/>
        <v/>
      </c>
      <c r="BB1361" s="62" t="str">
        <f t="shared" si="810"/>
        <v/>
      </c>
      <c r="BC1361" s="62" t="str">
        <f t="shared" si="811"/>
        <v/>
      </c>
      <c r="BD1361" s="69" t="str">
        <f t="shared" si="812"/>
        <v/>
      </c>
      <c r="BE1361" s="69" t="str">
        <f t="shared" si="813"/>
        <v/>
      </c>
      <c r="BF1361" s="69" t="str">
        <f>IF(Z1361=Z1362,"",SUM(AW$9:AW1361)-SUM(BF$9:BF1360))</f>
        <v/>
      </c>
      <c r="BG1361" s="12">
        <f t="shared" si="778"/>
        <v>1353</v>
      </c>
    </row>
    <row r="1362" spans="1:59" ht="20.100000000000001" customHeight="1">
      <c r="A1362" s="13">
        <f t="shared" si="777"/>
        <v>1354</v>
      </c>
      <c r="B1362" s="153"/>
      <c r="C1362" s="33"/>
      <c r="D1362" s="33"/>
      <c r="E1362" s="154"/>
      <c r="F1362" s="155"/>
      <c r="G1362" s="156"/>
      <c r="H1362" s="19" t="str">
        <f t="shared" si="779"/>
        <v/>
      </c>
      <c r="I1362" s="157"/>
      <c r="J1362" s="19" t="str">
        <f t="shared" si="780"/>
        <v/>
      </c>
      <c r="K1362" s="33"/>
      <c r="L1362" s="34"/>
      <c r="M1362" s="34"/>
      <c r="N1362" s="19" t="str">
        <f t="shared" si="781"/>
        <v/>
      </c>
      <c r="O1362" s="157"/>
      <c r="P1362" s="19" t="str">
        <f t="shared" si="782"/>
        <v/>
      </c>
      <c r="Q1362" s="19" t="str">
        <f t="shared" si="783"/>
        <v/>
      </c>
      <c r="R1362" s="22"/>
      <c r="S1362" s="33"/>
      <c r="T1362" s="35" t="str">
        <f>IF(E1362="","",Instructions!$B$5)</f>
        <v/>
      </c>
      <c r="U1362" s="75" t="str">
        <f>IF(E1362="","",Instructions!$C$5)</f>
        <v/>
      </c>
      <c r="V1362" s="87" t="str">
        <f t="shared" si="784"/>
        <v/>
      </c>
      <c r="W1362" s="72" t="str">
        <f>IF(E1362="","",VLOOKUP(D1362,Supervisors!$B$9:$F$32,5,FALSE))</f>
        <v/>
      </c>
      <c r="X1362" s="72" t="str">
        <f>IF(E1362="","",VLOOKUP(D1362,Supervisors!$B$9:$G$32,6,FALSE))</f>
        <v/>
      </c>
      <c r="Y1362" s="20" t="str">
        <f t="shared" si="785"/>
        <v/>
      </c>
      <c r="Z1362" s="20" t="str">
        <f t="shared" si="786"/>
        <v/>
      </c>
      <c r="AA1362" s="20" t="str">
        <f t="shared" si="787"/>
        <v/>
      </c>
      <c r="AB1362" s="20" t="str">
        <f t="shared" si="788"/>
        <v/>
      </c>
      <c r="AC1362" s="20" t="str">
        <f t="shared" si="789"/>
        <v/>
      </c>
      <c r="AD1362" s="20" t="str">
        <f t="shared" si="790"/>
        <v/>
      </c>
      <c r="AE1362" s="20" t="str">
        <f>IF(E1362="","",SUM( INDEX( $H$9, 1) : H1362))</f>
        <v/>
      </c>
      <c r="AF1362" s="20" t="str">
        <f t="shared" si="791"/>
        <v/>
      </c>
      <c r="AG1362" s="20" t="str">
        <f>IF(E1362="","",SUM($AF$9:AF1362))</f>
        <v/>
      </c>
      <c r="AH1362" s="43" t="str">
        <f t="shared" si="792"/>
        <v/>
      </c>
      <c r="AI1362" s="20" t="str">
        <f t="shared" si="793"/>
        <v/>
      </c>
      <c r="AJ1362" s="20" t="str">
        <f t="shared" si="794"/>
        <v/>
      </c>
      <c r="AK1362" s="20" t="str">
        <f t="shared" si="795"/>
        <v/>
      </c>
      <c r="AL1362" s="20" t="str">
        <f>IF(E1362="","",SUM( INDEX($I$9, 1) : I1362))</f>
        <v/>
      </c>
      <c r="AM1362" s="20" t="str">
        <f t="shared" si="796"/>
        <v/>
      </c>
      <c r="AN1362" s="20" t="str">
        <f>IF(E1362="","",SUM( INDEX($AM$9, 1) : AM1362))</f>
        <v/>
      </c>
      <c r="AO1362" s="43" t="str">
        <f t="shared" si="797"/>
        <v/>
      </c>
      <c r="AP1362" s="43" t="str">
        <f t="shared" si="798"/>
        <v/>
      </c>
      <c r="AQ1362" s="35" t="str">
        <f t="shared" si="799"/>
        <v/>
      </c>
      <c r="AR1362" s="35" t="str">
        <f t="shared" si="800"/>
        <v/>
      </c>
      <c r="AS1362" s="35" t="str">
        <f t="shared" si="801"/>
        <v/>
      </c>
      <c r="AT1362" s="35" t="str">
        <f t="shared" si="802"/>
        <v/>
      </c>
      <c r="AU1362" s="35" t="str">
        <f t="shared" si="803"/>
        <v/>
      </c>
      <c r="AV1362" s="35" t="str">
        <f t="shared" si="804"/>
        <v/>
      </c>
      <c r="AW1362" s="58" t="str">
        <f t="shared" si="805"/>
        <v/>
      </c>
      <c r="AX1362" s="62" t="str">
        <f t="shared" si="806"/>
        <v/>
      </c>
      <c r="AY1362" s="62" t="str">
        <f t="shared" si="807"/>
        <v/>
      </c>
      <c r="AZ1362" s="62" t="str">
        <f t="shared" si="808"/>
        <v/>
      </c>
      <c r="BA1362" s="62" t="str">
        <f t="shared" si="809"/>
        <v/>
      </c>
      <c r="BB1362" s="62" t="str">
        <f t="shared" si="810"/>
        <v/>
      </c>
      <c r="BC1362" s="62" t="str">
        <f t="shared" si="811"/>
        <v/>
      </c>
      <c r="BD1362" s="69" t="str">
        <f t="shared" si="812"/>
        <v/>
      </c>
      <c r="BE1362" s="69" t="str">
        <f t="shared" si="813"/>
        <v/>
      </c>
      <c r="BF1362" s="69" t="str">
        <f>IF(Z1362=Z1363,"",SUM(AW$9:AW1362)-SUM(BF$9:BF1361))</f>
        <v/>
      </c>
      <c r="BG1362" s="12">
        <f t="shared" si="778"/>
        <v>1354</v>
      </c>
    </row>
    <row r="1363" spans="1:59" ht="20.100000000000001" customHeight="1">
      <c r="A1363" s="13">
        <f t="shared" si="777"/>
        <v>1355</v>
      </c>
      <c r="B1363" s="153"/>
      <c r="C1363" s="33"/>
      <c r="D1363" s="33"/>
      <c r="E1363" s="154"/>
      <c r="F1363" s="155"/>
      <c r="G1363" s="156"/>
      <c r="H1363" s="19" t="str">
        <f t="shared" si="779"/>
        <v/>
      </c>
      <c r="I1363" s="157"/>
      <c r="J1363" s="19" t="str">
        <f t="shared" si="780"/>
        <v/>
      </c>
      <c r="K1363" s="33"/>
      <c r="L1363" s="34"/>
      <c r="M1363" s="34"/>
      <c r="N1363" s="19" t="str">
        <f t="shared" si="781"/>
        <v/>
      </c>
      <c r="O1363" s="157"/>
      <c r="P1363" s="19" t="str">
        <f t="shared" si="782"/>
        <v/>
      </c>
      <c r="Q1363" s="19" t="str">
        <f t="shared" si="783"/>
        <v/>
      </c>
      <c r="R1363" s="22"/>
      <c r="S1363" s="33"/>
      <c r="T1363" s="35" t="str">
        <f>IF(E1363="","",Instructions!$B$5)</f>
        <v/>
      </c>
      <c r="U1363" s="75" t="str">
        <f>IF(E1363="","",Instructions!$C$5)</f>
        <v/>
      </c>
      <c r="V1363" s="87" t="str">
        <f t="shared" si="784"/>
        <v/>
      </c>
      <c r="W1363" s="72" t="str">
        <f>IF(E1363="","",VLOOKUP(D1363,Supervisors!$B$9:$F$32,5,FALSE))</f>
        <v/>
      </c>
      <c r="X1363" s="72" t="str">
        <f>IF(E1363="","",VLOOKUP(D1363,Supervisors!$B$9:$G$32,6,FALSE))</f>
        <v/>
      </c>
      <c r="Y1363" s="20" t="str">
        <f t="shared" si="785"/>
        <v/>
      </c>
      <c r="Z1363" s="20" t="str">
        <f t="shared" si="786"/>
        <v/>
      </c>
      <c r="AA1363" s="20" t="str">
        <f t="shared" si="787"/>
        <v/>
      </c>
      <c r="AB1363" s="20" t="str">
        <f t="shared" si="788"/>
        <v/>
      </c>
      <c r="AC1363" s="20" t="str">
        <f t="shared" si="789"/>
        <v/>
      </c>
      <c r="AD1363" s="20" t="str">
        <f t="shared" si="790"/>
        <v/>
      </c>
      <c r="AE1363" s="20" t="str">
        <f>IF(E1363="","",SUM( INDEX( $H$9, 1) : H1363))</f>
        <v/>
      </c>
      <c r="AF1363" s="20" t="str">
        <f t="shared" si="791"/>
        <v/>
      </c>
      <c r="AG1363" s="20" t="str">
        <f>IF(E1363="","",SUM($AF$9:AF1363))</f>
        <v/>
      </c>
      <c r="AH1363" s="43" t="str">
        <f t="shared" si="792"/>
        <v/>
      </c>
      <c r="AI1363" s="20" t="str">
        <f t="shared" si="793"/>
        <v/>
      </c>
      <c r="AJ1363" s="20" t="str">
        <f t="shared" si="794"/>
        <v/>
      </c>
      <c r="AK1363" s="20" t="str">
        <f t="shared" si="795"/>
        <v/>
      </c>
      <c r="AL1363" s="20" t="str">
        <f>IF(E1363="","",SUM( INDEX($I$9, 1) : I1363))</f>
        <v/>
      </c>
      <c r="AM1363" s="20" t="str">
        <f t="shared" si="796"/>
        <v/>
      </c>
      <c r="AN1363" s="20" t="str">
        <f>IF(E1363="","",SUM( INDEX($AM$9, 1) : AM1363))</f>
        <v/>
      </c>
      <c r="AO1363" s="43" t="str">
        <f t="shared" si="797"/>
        <v/>
      </c>
      <c r="AP1363" s="43" t="str">
        <f t="shared" si="798"/>
        <v/>
      </c>
      <c r="AQ1363" s="35" t="str">
        <f t="shared" si="799"/>
        <v/>
      </c>
      <c r="AR1363" s="35" t="str">
        <f t="shared" si="800"/>
        <v/>
      </c>
      <c r="AS1363" s="35" t="str">
        <f t="shared" si="801"/>
        <v/>
      </c>
      <c r="AT1363" s="35" t="str">
        <f t="shared" si="802"/>
        <v/>
      </c>
      <c r="AU1363" s="35" t="str">
        <f t="shared" si="803"/>
        <v/>
      </c>
      <c r="AV1363" s="35" t="str">
        <f t="shared" si="804"/>
        <v/>
      </c>
      <c r="AW1363" s="58" t="str">
        <f t="shared" si="805"/>
        <v/>
      </c>
      <c r="AX1363" s="62" t="str">
        <f t="shared" si="806"/>
        <v/>
      </c>
      <c r="AY1363" s="62" t="str">
        <f t="shared" si="807"/>
        <v/>
      </c>
      <c r="AZ1363" s="62" t="str">
        <f t="shared" si="808"/>
        <v/>
      </c>
      <c r="BA1363" s="62" t="str">
        <f t="shared" si="809"/>
        <v/>
      </c>
      <c r="BB1363" s="62" t="str">
        <f t="shared" si="810"/>
        <v/>
      </c>
      <c r="BC1363" s="62" t="str">
        <f t="shared" si="811"/>
        <v/>
      </c>
      <c r="BD1363" s="69" t="str">
        <f t="shared" si="812"/>
        <v/>
      </c>
      <c r="BE1363" s="69" t="str">
        <f t="shared" si="813"/>
        <v/>
      </c>
      <c r="BF1363" s="69" t="str">
        <f>IF(Z1363=Z1364,"",SUM(AW$9:AW1363)-SUM(BF$9:BF1362))</f>
        <v/>
      </c>
      <c r="BG1363" s="12">
        <f t="shared" si="778"/>
        <v>1355</v>
      </c>
    </row>
    <row r="1364" spans="1:59" ht="20.100000000000001" customHeight="1">
      <c r="A1364" s="13">
        <f t="shared" si="777"/>
        <v>1356</v>
      </c>
      <c r="B1364" s="153"/>
      <c r="C1364" s="33"/>
      <c r="D1364" s="33"/>
      <c r="E1364" s="154"/>
      <c r="F1364" s="155"/>
      <c r="G1364" s="156"/>
      <c r="H1364" s="19" t="str">
        <f t="shared" si="779"/>
        <v/>
      </c>
      <c r="I1364" s="157"/>
      <c r="J1364" s="19" t="str">
        <f t="shared" si="780"/>
        <v/>
      </c>
      <c r="K1364" s="33"/>
      <c r="L1364" s="34"/>
      <c r="M1364" s="34"/>
      <c r="N1364" s="19" t="str">
        <f t="shared" si="781"/>
        <v/>
      </c>
      <c r="O1364" s="157"/>
      <c r="P1364" s="19" t="str">
        <f t="shared" si="782"/>
        <v/>
      </c>
      <c r="Q1364" s="19" t="str">
        <f t="shared" si="783"/>
        <v/>
      </c>
      <c r="R1364" s="22"/>
      <c r="S1364" s="33"/>
      <c r="T1364" s="35" t="str">
        <f>IF(E1364="","",Instructions!$B$5)</f>
        <v/>
      </c>
      <c r="U1364" s="75" t="str">
        <f>IF(E1364="","",Instructions!$C$5)</f>
        <v/>
      </c>
      <c r="V1364" s="87" t="str">
        <f t="shared" si="784"/>
        <v/>
      </c>
      <c r="W1364" s="72" t="str">
        <f>IF(E1364="","",VLOOKUP(D1364,Supervisors!$B$9:$F$32,5,FALSE))</f>
        <v/>
      </c>
      <c r="X1364" s="72" t="str">
        <f>IF(E1364="","",VLOOKUP(D1364,Supervisors!$B$9:$G$32,6,FALSE))</f>
        <v/>
      </c>
      <c r="Y1364" s="20" t="str">
        <f t="shared" si="785"/>
        <v/>
      </c>
      <c r="Z1364" s="20" t="str">
        <f t="shared" si="786"/>
        <v/>
      </c>
      <c r="AA1364" s="20" t="str">
        <f t="shared" si="787"/>
        <v/>
      </c>
      <c r="AB1364" s="20" t="str">
        <f t="shared" si="788"/>
        <v/>
      </c>
      <c r="AC1364" s="20" t="str">
        <f t="shared" si="789"/>
        <v/>
      </c>
      <c r="AD1364" s="20" t="str">
        <f t="shared" si="790"/>
        <v/>
      </c>
      <c r="AE1364" s="20" t="str">
        <f>IF(E1364="","",SUM( INDEX( $H$9, 1) : H1364))</f>
        <v/>
      </c>
      <c r="AF1364" s="20" t="str">
        <f t="shared" si="791"/>
        <v/>
      </c>
      <c r="AG1364" s="20" t="str">
        <f>IF(E1364="","",SUM($AF$9:AF1364))</f>
        <v/>
      </c>
      <c r="AH1364" s="43" t="str">
        <f t="shared" si="792"/>
        <v/>
      </c>
      <c r="AI1364" s="20" t="str">
        <f t="shared" si="793"/>
        <v/>
      </c>
      <c r="AJ1364" s="20" t="str">
        <f t="shared" si="794"/>
        <v/>
      </c>
      <c r="AK1364" s="20" t="str">
        <f t="shared" si="795"/>
        <v/>
      </c>
      <c r="AL1364" s="20" t="str">
        <f>IF(E1364="","",SUM( INDEX($I$9, 1) : I1364))</f>
        <v/>
      </c>
      <c r="AM1364" s="20" t="str">
        <f t="shared" si="796"/>
        <v/>
      </c>
      <c r="AN1364" s="20" t="str">
        <f>IF(E1364="","",SUM( INDEX($AM$9, 1) : AM1364))</f>
        <v/>
      </c>
      <c r="AO1364" s="43" t="str">
        <f t="shared" si="797"/>
        <v/>
      </c>
      <c r="AP1364" s="43" t="str">
        <f t="shared" si="798"/>
        <v/>
      </c>
      <c r="AQ1364" s="35" t="str">
        <f t="shared" si="799"/>
        <v/>
      </c>
      <c r="AR1364" s="35" t="str">
        <f t="shared" si="800"/>
        <v/>
      </c>
      <c r="AS1364" s="35" t="str">
        <f t="shared" si="801"/>
        <v/>
      </c>
      <c r="AT1364" s="35" t="str">
        <f t="shared" si="802"/>
        <v/>
      </c>
      <c r="AU1364" s="35" t="str">
        <f t="shared" si="803"/>
        <v/>
      </c>
      <c r="AV1364" s="35" t="str">
        <f t="shared" si="804"/>
        <v/>
      </c>
      <c r="AW1364" s="58" t="str">
        <f t="shared" si="805"/>
        <v/>
      </c>
      <c r="AX1364" s="62" t="str">
        <f t="shared" si="806"/>
        <v/>
      </c>
      <c r="AY1364" s="62" t="str">
        <f t="shared" si="807"/>
        <v/>
      </c>
      <c r="AZ1364" s="62" t="str">
        <f t="shared" si="808"/>
        <v/>
      </c>
      <c r="BA1364" s="62" t="str">
        <f t="shared" si="809"/>
        <v/>
      </c>
      <c r="BB1364" s="62" t="str">
        <f t="shared" si="810"/>
        <v/>
      </c>
      <c r="BC1364" s="62" t="str">
        <f t="shared" si="811"/>
        <v/>
      </c>
      <c r="BD1364" s="69" t="str">
        <f t="shared" si="812"/>
        <v/>
      </c>
      <c r="BE1364" s="69" t="str">
        <f t="shared" si="813"/>
        <v/>
      </c>
      <c r="BF1364" s="69" t="str">
        <f>IF(Z1364=Z1365,"",SUM(AW$9:AW1364)-SUM(BF$9:BF1363))</f>
        <v/>
      </c>
      <c r="BG1364" s="12">
        <f t="shared" si="778"/>
        <v>1356</v>
      </c>
    </row>
    <row r="1365" spans="1:59" ht="20.100000000000001" customHeight="1">
      <c r="A1365" s="13">
        <f t="shared" si="777"/>
        <v>1357</v>
      </c>
      <c r="B1365" s="153"/>
      <c r="C1365" s="33"/>
      <c r="D1365" s="33"/>
      <c r="E1365" s="154"/>
      <c r="F1365" s="155"/>
      <c r="G1365" s="156"/>
      <c r="H1365" s="19" t="str">
        <f t="shared" si="779"/>
        <v/>
      </c>
      <c r="I1365" s="157"/>
      <c r="J1365" s="19" t="str">
        <f t="shared" si="780"/>
        <v/>
      </c>
      <c r="K1365" s="33"/>
      <c r="L1365" s="34"/>
      <c r="M1365" s="34"/>
      <c r="N1365" s="19" t="str">
        <f t="shared" si="781"/>
        <v/>
      </c>
      <c r="O1365" s="157"/>
      <c r="P1365" s="19" t="str">
        <f t="shared" si="782"/>
        <v/>
      </c>
      <c r="Q1365" s="19" t="str">
        <f t="shared" si="783"/>
        <v/>
      </c>
      <c r="R1365" s="22"/>
      <c r="S1365" s="33"/>
      <c r="T1365" s="35" t="str">
        <f>IF(E1365="","",Instructions!$B$5)</f>
        <v/>
      </c>
      <c r="U1365" s="75" t="str">
        <f>IF(E1365="","",Instructions!$C$5)</f>
        <v/>
      </c>
      <c r="V1365" s="87" t="str">
        <f t="shared" si="784"/>
        <v/>
      </c>
      <c r="W1365" s="72" t="str">
        <f>IF(E1365="","",VLOOKUP(D1365,Supervisors!$B$9:$F$32,5,FALSE))</f>
        <v/>
      </c>
      <c r="X1365" s="72" t="str">
        <f>IF(E1365="","",VLOOKUP(D1365,Supervisors!$B$9:$G$32,6,FALSE))</f>
        <v/>
      </c>
      <c r="Y1365" s="20" t="str">
        <f t="shared" si="785"/>
        <v/>
      </c>
      <c r="Z1365" s="20" t="str">
        <f t="shared" si="786"/>
        <v/>
      </c>
      <c r="AA1365" s="20" t="str">
        <f t="shared" si="787"/>
        <v/>
      </c>
      <c r="AB1365" s="20" t="str">
        <f t="shared" si="788"/>
        <v/>
      </c>
      <c r="AC1365" s="20" t="str">
        <f t="shared" si="789"/>
        <v/>
      </c>
      <c r="AD1365" s="20" t="str">
        <f t="shared" si="790"/>
        <v/>
      </c>
      <c r="AE1365" s="20" t="str">
        <f>IF(E1365="","",SUM( INDEX( $H$9, 1) : H1365))</f>
        <v/>
      </c>
      <c r="AF1365" s="20" t="str">
        <f t="shared" si="791"/>
        <v/>
      </c>
      <c r="AG1365" s="20" t="str">
        <f>IF(E1365="","",SUM($AF$9:AF1365))</f>
        <v/>
      </c>
      <c r="AH1365" s="43" t="str">
        <f t="shared" si="792"/>
        <v/>
      </c>
      <c r="AI1365" s="20" t="str">
        <f t="shared" si="793"/>
        <v/>
      </c>
      <c r="AJ1365" s="20" t="str">
        <f t="shared" si="794"/>
        <v/>
      </c>
      <c r="AK1365" s="20" t="str">
        <f t="shared" si="795"/>
        <v/>
      </c>
      <c r="AL1365" s="20" t="str">
        <f>IF(E1365="","",SUM( INDEX($I$9, 1) : I1365))</f>
        <v/>
      </c>
      <c r="AM1365" s="20" t="str">
        <f t="shared" si="796"/>
        <v/>
      </c>
      <c r="AN1365" s="20" t="str">
        <f>IF(E1365="","",SUM( INDEX($AM$9, 1) : AM1365))</f>
        <v/>
      </c>
      <c r="AO1365" s="43" t="str">
        <f t="shared" si="797"/>
        <v/>
      </c>
      <c r="AP1365" s="43" t="str">
        <f t="shared" si="798"/>
        <v/>
      </c>
      <c r="AQ1365" s="35" t="str">
        <f t="shared" si="799"/>
        <v/>
      </c>
      <c r="AR1365" s="35" t="str">
        <f t="shared" si="800"/>
        <v/>
      </c>
      <c r="AS1365" s="35" t="str">
        <f t="shared" si="801"/>
        <v/>
      </c>
      <c r="AT1365" s="35" t="str">
        <f t="shared" si="802"/>
        <v/>
      </c>
      <c r="AU1365" s="35" t="str">
        <f t="shared" si="803"/>
        <v/>
      </c>
      <c r="AV1365" s="35" t="str">
        <f t="shared" si="804"/>
        <v/>
      </c>
      <c r="AW1365" s="58" t="str">
        <f t="shared" si="805"/>
        <v/>
      </c>
      <c r="AX1365" s="62" t="str">
        <f t="shared" si="806"/>
        <v/>
      </c>
      <c r="AY1365" s="62" t="str">
        <f t="shared" si="807"/>
        <v/>
      </c>
      <c r="AZ1365" s="62" t="str">
        <f t="shared" si="808"/>
        <v/>
      </c>
      <c r="BA1365" s="62" t="str">
        <f t="shared" si="809"/>
        <v/>
      </c>
      <c r="BB1365" s="62" t="str">
        <f t="shared" si="810"/>
        <v/>
      </c>
      <c r="BC1365" s="62" t="str">
        <f t="shared" si="811"/>
        <v/>
      </c>
      <c r="BD1365" s="69" t="str">
        <f t="shared" si="812"/>
        <v/>
      </c>
      <c r="BE1365" s="69" t="str">
        <f t="shared" si="813"/>
        <v/>
      </c>
      <c r="BF1365" s="69" t="str">
        <f>IF(Z1365=Z1366,"",SUM(AW$9:AW1365)-SUM(BF$9:BF1364))</f>
        <v/>
      </c>
      <c r="BG1365" s="12">
        <f t="shared" si="778"/>
        <v>1357</v>
      </c>
    </row>
    <row r="1366" spans="1:59" ht="20.100000000000001" customHeight="1">
      <c r="A1366" s="13">
        <f t="shared" si="777"/>
        <v>1358</v>
      </c>
      <c r="B1366" s="153"/>
      <c r="C1366" s="33"/>
      <c r="D1366" s="33"/>
      <c r="E1366" s="154"/>
      <c r="F1366" s="155"/>
      <c r="G1366" s="156"/>
      <c r="H1366" s="19" t="str">
        <f t="shared" si="779"/>
        <v/>
      </c>
      <c r="I1366" s="157"/>
      <c r="J1366" s="19" t="str">
        <f t="shared" si="780"/>
        <v/>
      </c>
      <c r="K1366" s="33"/>
      <c r="L1366" s="34"/>
      <c r="M1366" s="34"/>
      <c r="N1366" s="19" t="str">
        <f t="shared" si="781"/>
        <v/>
      </c>
      <c r="O1366" s="157"/>
      <c r="P1366" s="19" t="str">
        <f t="shared" si="782"/>
        <v/>
      </c>
      <c r="Q1366" s="19" t="str">
        <f t="shared" si="783"/>
        <v/>
      </c>
      <c r="R1366" s="22"/>
      <c r="S1366" s="33"/>
      <c r="T1366" s="35" t="str">
        <f>IF(E1366="","",Instructions!$B$5)</f>
        <v/>
      </c>
      <c r="U1366" s="75" t="str">
        <f>IF(E1366="","",Instructions!$C$5)</f>
        <v/>
      </c>
      <c r="V1366" s="87" t="str">
        <f t="shared" si="784"/>
        <v/>
      </c>
      <c r="W1366" s="72" t="str">
        <f>IF(E1366="","",VLOOKUP(D1366,Supervisors!$B$9:$F$32,5,FALSE))</f>
        <v/>
      </c>
      <c r="X1366" s="72" t="str">
        <f>IF(E1366="","",VLOOKUP(D1366,Supervisors!$B$9:$G$32,6,FALSE))</f>
        <v/>
      </c>
      <c r="Y1366" s="20" t="str">
        <f t="shared" si="785"/>
        <v/>
      </c>
      <c r="Z1366" s="20" t="str">
        <f t="shared" si="786"/>
        <v/>
      </c>
      <c r="AA1366" s="20" t="str">
        <f t="shared" si="787"/>
        <v/>
      </c>
      <c r="AB1366" s="20" t="str">
        <f t="shared" si="788"/>
        <v/>
      </c>
      <c r="AC1366" s="20" t="str">
        <f t="shared" si="789"/>
        <v/>
      </c>
      <c r="AD1366" s="20" t="str">
        <f t="shared" si="790"/>
        <v/>
      </c>
      <c r="AE1366" s="20" t="str">
        <f>IF(E1366="","",SUM( INDEX( $H$9, 1) : H1366))</f>
        <v/>
      </c>
      <c r="AF1366" s="20" t="str">
        <f t="shared" si="791"/>
        <v/>
      </c>
      <c r="AG1366" s="20" t="str">
        <f>IF(E1366="","",SUM($AF$9:AF1366))</f>
        <v/>
      </c>
      <c r="AH1366" s="43" t="str">
        <f t="shared" si="792"/>
        <v/>
      </c>
      <c r="AI1366" s="20" t="str">
        <f t="shared" si="793"/>
        <v/>
      </c>
      <c r="AJ1366" s="20" t="str">
        <f t="shared" si="794"/>
        <v/>
      </c>
      <c r="AK1366" s="20" t="str">
        <f t="shared" si="795"/>
        <v/>
      </c>
      <c r="AL1366" s="20" t="str">
        <f>IF(E1366="","",SUM( INDEX($I$9, 1) : I1366))</f>
        <v/>
      </c>
      <c r="AM1366" s="20" t="str">
        <f t="shared" si="796"/>
        <v/>
      </c>
      <c r="AN1366" s="20" t="str">
        <f>IF(E1366="","",SUM( INDEX($AM$9, 1) : AM1366))</f>
        <v/>
      </c>
      <c r="AO1366" s="43" t="str">
        <f t="shared" si="797"/>
        <v/>
      </c>
      <c r="AP1366" s="43" t="str">
        <f t="shared" si="798"/>
        <v/>
      </c>
      <c r="AQ1366" s="35" t="str">
        <f t="shared" si="799"/>
        <v/>
      </c>
      <c r="AR1366" s="35" t="str">
        <f t="shared" si="800"/>
        <v/>
      </c>
      <c r="AS1366" s="35" t="str">
        <f t="shared" si="801"/>
        <v/>
      </c>
      <c r="AT1366" s="35" t="str">
        <f t="shared" si="802"/>
        <v/>
      </c>
      <c r="AU1366" s="35" t="str">
        <f t="shared" si="803"/>
        <v/>
      </c>
      <c r="AV1366" s="35" t="str">
        <f t="shared" si="804"/>
        <v/>
      </c>
      <c r="AW1366" s="58" t="str">
        <f t="shared" si="805"/>
        <v/>
      </c>
      <c r="AX1366" s="62" t="str">
        <f t="shared" si="806"/>
        <v/>
      </c>
      <c r="AY1366" s="62" t="str">
        <f t="shared" si="807"/>
        <v/>
      </c>
      <c r="AZ1366" s="62" t="str">
        <f t="shared" si="808"/>
        <v/>
      </c>
      <c r="BA1366" s="62" t="str">
        <f t="shared" si="809"/>
        <v/>
      </c>
      <c r="BB1366" s="62" t="str">
        <f t="shared" si="810"/>
        <v/>
      </c>
      <c r="BC1366" s="62" t="str">
        <f t="shared" si="811"/>
        <v/>
      </c>
      <c r="BD1366" s="69" t="str">
        <f t="shared" si="812"/>
        <v/>
      </c>
      <c r="BE1366" s="69" t="str">
        <f t="shared" si="813"/>
        <v/>
      </c>
      <c r="BF1366" s="69" t="str">
        <f>IF(Z1366=Z1367,"",SUM(AW$9:AW1366)-SUM(BF$9:BF1365))</f>
        <v/>
      </c>
      <c r="BG1366" s="12">
        <f t="shared" si="778"/>
        <v>1358</v>
      </c>
    </row>
    <row r="1367" spans="1:59" ht="20.100000000000001" customHeight="1">
      <c r="A1367" s="13">
        <f t="shared" si="777"/>
        <v>1359</v>
      </c>
      <c r="B1367" s="153"/>
      <c r="C1367" s="33"/>
      <c r="D1367" s="33"/>
      <c r="E1367" s="154"/>
      <c r="F1367" s="155"/>
      <c r="G1367" s="156"/>
      <c r="H1367" s="19" t="str">
        <f t="shared" si="779"/>
        <v/>
      </c>
      <c r="I1367" s="157"/>
      <c r="J1367" s="19" t="str">
        <f t="shared" si="780"/>
        <v/>
      </c>
      <c r="K1367" s="33"/>
      <c r="L1367" s="34"/>
      <c r="M1367" s="34"/>
      <c r="N1367" s="19" t="str">
        <f t="shared" si="781"/>
        <v/>
      </c>
      <c r="O1367" s="157"/>
      <c r="P1367" s="19" t="str">
        <f t="shared" si="782"/>
        <v/>
      </c>
      <c r="Q1367" s="19" t="str">
        <f t="shared" si="783"/>
        <v/>
      </c>
      <c r="R1367" s="22"/>
      <c r="S1367" s="33"/>
      <c r="T1367" s="35" t="str">
        <f>IF(E1367="","",Instructions!$B$5)</f>
        <v/>
      </c>
      <c r="U1367" s="75" t="str">
        <f>IF(E1367="","",Instructions!$C$5)</f>
        <v/>
      </c>
      <c r="V1367" s="87" t="str">
        <f t="shared" si="784"/>
        <v/>
      </c>
      <c r="W1367" s="72" t="str">
        <f>IF(E1367="","",VLOOKUP(D1367,Supervisors!$B$9:$F$32,5,FALSE))</f>
        <v/>
      </c>
      <c r="X1367" s="72" t="str">
        <f>IF(E1367="","",VLOOKUP(D1367,Supervisors!$B$9:$G$32,6,FALSE))</f>
        <v/>
      </c>
      <c r="Y1367" s="20" t="str">
        <f t="shared" si="785"/>
        <v/>
      </c>
      <c r="Z1367" s="20" t="str">
        <f t="shared" si="786"/>
        <v/>
      </c>
      <c r="AA1367" s="20" t="str">
        <f t="shared" si="787"/>
        <v/>
      </c>
      <c r="AB1367" s="20" t="str">
        <f t="shared" si="788"/>
        <v/>
      </c>
      <c r="AC1367" s="20" t="str">
        <f t="shared" si="789"/>
        <v/>
      </c>
      <c r="AD1367" s="20" t="str">
        <f t="shared" si="790"/>
        <v/>
      </c>
      <c r="AE1367" s="20" t="str">
        <f>IF(E1367="","",SUM( INDEX( $H$9, 1) : H1367))</f>
        <v/>
      </c>
      <c r="AF1367" s="20" t="str">
        <f t="shared" si="791"/>
        <v/>
      </c>
      <c r="AG1367" s="20" t="str">
        <f>IF(E1367="","",SUM($AF$9:AF1367))</f>
        <v/>
      </c>
      <c r="AH1367" s="43" t="str">
        <f t="shared" si="792"/>
        <v/>
      </c>
      <c r="AI1367" s="20" t="str">
        <f t="shared" si="793"/>
        <v/>
      </c>
      <c r="AJ1367" s="20" t="str">
        <f t="shared" si="794"/>
        <v/>
      </c>
      <c r="AK1367" s="20" t="str">
        <f t="shared" si="795"/>
        <v/>
      </c>
      <c r="AL1367" s="20" t="str">
        <f>IF(E1367="","",SUM( INDEX($I$9, 1) : I1367))</f>
        <v/>
      </c>
      <c r="AM1367" s="20" t="str">
        <f t="shared" si="796"/>
        <v/>
      </c>
      <c r="AN1367" s="20" t="str">
        <f>IF(E1367="","",SUM( INDEX($AM$9, 1) : AM1367))</f>
        <v/>
      </c>
      <c r="AO1367" s="43" t="str">
        <f t="shared" si="797"/>
        <v/>
      </c>
      <c r="AP1367" s="43" t="str">
        <f t="shared" si="798"/>
        <v/>
      </c>
      <c r="AQ1367" s="35" t="str">
        <f t="shared" si="799"/>
        <v/>
      </c>
      <c r="AR1367" s="35" t="str">
        <f t="shared" si="800"/>
        <v/>
      </c>
      <c r="AS1367" s="35" t="str">
        <f t="shared" si="801"/>
        <v/>
      </c>
      <c r="AT1367" s="35" t="str">
        <f t="shared" si="802"/>
        <v/>
      </c>
      <c r="AU1367" s="35" t="str">
        <f t="shared" si="803"/>
        <v/>
      </c>
      <c r="AV1367" s="35" t="str">
        <f t="shared" si="804"/>
        <v/>
      </c>
      <c r="AW1367" s="58" t="str">
        <f t="shared" si="805"/>
        <v/>
      </c>
      <c r="AX1367" s="62" t="str">
        <f t="shared" si="806"/>
        <v/>
      </c>
      <c r="AY1367" s="62" t="str">
        <f t="shared" si="807"/>
        <v/>
      </c>
      <c r="AZ1367" s="62" t="str">
        <f t="shared" si="808"/>
        <v/>
      </c>
      <c r="BA1367" s="62" t="str">
        <f t="shared" si="809"/>
        <v/>
      </c>
      <c r="BB1367" s="62" t="str">
        <f t="shared" si="810"/>
        <v/>
      </c>
      <c r="BC1367" s="62" t="str">
        <f t="shared" si="811"/>
        <v/>
      </c>
      <c r="BD1367" s="69" t="str">
        <f t="shared" si="812"/>
        <v/>
      </c>
      <c r="BE1367" s="69" t="str">
        <f t="shared" si="813"/>
        <v/>
      </c>
      <c r="BF1367" s="69" t="str">
        <f>IF(Z1367=Z1368,"",SUM(AW$9:AW1367)-SUM(BF$9:BF1366))</f>
        <v/>
      </c>
      <c r="BG1367" s="12">
        <f t="shared" si="778"/>
        <v>1359</v>
      </c>
    </row>
    <row r="1368" spans="1:59" ht="20.100000000000001" customHeight="1">
      <c r="A1368" s="13">
        <f t="shared" si="777"/>
        <v>1360</v>
      </c>
      <c r="B1368" s="153"/>
      <c r="C1368" s="33"/>
      <c r="D1368" s="33"/>
      <c r="E1368" s="154"/>
      <c r="F1368" s="155"/>
      <c r="G1368" s="156"/>
      <c r="H1368" s="19" t="str">
        <f t="shared" si="779"/>
        <v/>
      </c>
      <c r="I1368" s="157"/>
      <c r="J1368" s="19" t="str">
        <f t="shared" si="780"/>
        <v/>
      </c>
      <c r="K1368" s="33"/>
      <c r="L1368" s="34"/>
      <c r="M1368" s="34"/>
      <c r="N1368" s="19" t="str">
        <f t="shared" si="781"/>
        <v/>
      </c>
      <c r="O1368" s="157"/>
      <c r="P1368" s="19" t="str">
        <f t="shared" si="782"/>
        <v/>
      </c>
      <c r="Q1368" s="19" t="str">
        <f t="shared" si="783"/>
        <v/>
      </c>
      <c r="R1368" s="22"/>
      <c r="S1368" s="33"/>
      <c r="T1368" s="35" t="str">
        <f>IF(E1368="","",Instructions!$B$5)</f>
        <v/>
      </c>
      <c r="U1368" s="75" t="str">
        <f>IF(E1368="","",Instructions!$C$5)</f>
        <v/>
      </c>
      <c r="V1368" s="87" t="str">
        <f t="shared" si="784"/>
        <v/>
      </c>
      <c r="W1368" s="72" t="str">
        <f>IF(E1368="","",VLOOKUP(D1368,Supervisors!$B$9:$F$32,5,FALSE))</f>
        <v/>
      </c>
      <c r="X1368" s="72" t="str">
        <f>IF(E1368="","",VLOOKUP(D1368,Supervisors!$B$9:$G$32,6,FALSE))</f>
        <v/>
      </c>
      <c r="Y1368" s="20" t="str">
        <f t="shared" si="785"/>
        <v/>
      </c>
      <c r="Z1368" s="20" t="str">
        <f t="shared" si="786"/>
        <v/>
      </c>
      <c r="AA1368" s="20" t="str">
        <f t="shared" si="787"/>
        <v/>
      </c>
      <c r="AB1368" s="20" t="str">
        <f t="shared" si="788"/>
        <v/>
      </c>
      <c r="AC1368" s="20" t="str">
        <f t="shared" si="789"/>
        <v/>
      </c>
      <c r="AD1368" s="20" t="str">
        <f t="shared" si="790"/>
        <v/>
      </c>
      <c r="AE1368" s="20" t="str">
        <f>IF(E1368="","",SUM( INDEX( $H$9, 1) : H1368))</f>
        <v/>
      </c>
      <c r="AF1368" s="20" t="str">
        <f t="shared" si="791"/>
        <v/>
      </c>
      <c r="AG1368" s="20" t="str">
        <f>IF(E1368="","",SUM($AF$9:AF1368))</f>
        <v/>
      </c>
      <c r="AH1368" s="43" t="str">
        <f t="shared" si="792"/>
        <v/>
      </c>
      <c r="AI1368" s="20" t="str">
        <f t="shared" si="793"/>
        <v/>
      </c>
      <c r="AJ1368" s="20" t="str">
        <f t="shared" si="794"/>
        <v/>
      </c>
      <c r="AK1368" s="20" t="str">
        <f t="shared" si="795"/>
        <v/>
      </c>
      <c r="AL1368" s="20" t="str">
        <f>IF(E1368="","",SUM( INDEX($I$9, 1) : I1368))</f>
        <v/>
      </c>
      <c r="AM1368" s="20" t="str">
        <f t="shared" si="796"/>
        <v/>
      </c>
      <c r="AN1368" s="20" t="str">
        <f>IF(E1368="","",SUM( INDEX($AM$9, 1) : AM1368))</f>
        <v/>
      </c>
      <c r="AO1368" s="43" t="str">
        <f t="shared" si="797"/>
        <v/>
      </c>
      <c r="AP1368" s="43" t="str">
        <f t="shared" si="798"/>
        <v/>
      </c>
      <c r="AQ1368" s="35" t="str">
        <f t="shared" si="799"/>
        <v/>
      </c>
      <c r="AR1368" s="35" t="str">
        <f t="shared" si="800"/>
        <v/>
      </c>
      <c r="AS1368" s="35" t="str">
        <f t="shared" si="801"/>
        <v/>
      </c>
      <c r="AT1368" s="35" t="str">
        <f t="shared" si="802"/>
        <v/>
      </c>
      <c r="AU1368" s="35" t="str">
        <f t="shared" si="803"/>
        <v/>
      </c>
      <c r="AV1368" s="35" t="str">
        <f t="shared" si="804"/>
        <v/>
      </c>
      <c r="AW1368" s="58" t="str">
        <f t="shared" si="805"/>
        <v/>
      </c>
      <c r="AX1368" s="62" t="str">
        <f t="shared" si="806"/>
        <v/>
      </c>
      <c r="AY1368" s="62" t="str">
        <f t="shared" si="807"/>
        <v/>
      </c>
      <c r="AZ1368" s="62" t="str">
        <f t="shared" si="808"/>
        <v/>
      </c>
      <c r="BA1368" s="62" t="str">
        <f t="shared" si="809"/>
        <v/>
      </c>
      <c r="BB1368" s="62" t="str">
        <f t="shared" si="810"/>
        <v/>
      </c>
      <c r="BC1368" s="62" t="str">
        <f t="shared" si="811"/>
        <v/>
      </c>
      <c r="BD1368" s="69" t="str">
        <f t="shared" si="812"/>
        <v/>
      </c>
      <c r="BE1368" s="69" t="str">
        <f t="shared" si="813"/>
        <v/>
      </c>
      <c r="BF1368" s="69" t="str">
        <f>IF(Z1368=Z1369,"",SUM(AW$9:AW1368)-SUM(BF$9:BF1367))</f>
        <v/>
      </c>
      <c r="BG1368" s="12">
        <f t="shared" si="778"/>
        <v>1360</v>
      </c>
    </row>
    <row r="1369" spans="1:59" ht="20.100000000000001" customHeight="1">
      <c r="A1369" s="13">
        <f t="shared" si="777"/>
        <v>1361</v>
      </c>
      <c r="B1369" s="153"/>
      <c r="C1369" s="33"/>
      <c r="D1369" s="33"/>
      <c r="E1369" s="154"/>
      <c r="F1369" s="155"/>
      <c r="G1369" s="156"/>
      <c r="H1369" s="19" t="str">
        <f t="shared" si="779"/>
        <v/>
      </c>
      <c r="I1369" s="157"/>
      <c r="J1369" s="19" t="str">
        <f t="shared" si="780"/>
        <v/>
      </c>
      <c r="K1369" s="33"/>
      <c r="L1369" s="34"/>
      <c r="M1369" s="34"/>
      <c r="N1369" s="19" t="str">
        <f t="shared" si="781"/>
        <v/>
      </c>
      <c r="O1369" s="157"/>
      <c r="P1369" s="19" t="str">
        <f t="shared" si="782"/>
        <v/>
      </c>
      <c r="Q1369" s="19" t="str">
        <f t="shared" si="783"/>
        <v/>
      </c>
      <c r="R1369" s="22"/>
      <c r="S1369" s="33"/>
      <c r="T1369" s="35" t="str">
        <f>IF(E1369="","",Instructions!$B$5)</f>
        <v/>
      </c>
      <c r="U1369" s="75" t="str">
        <f>IF(E1369="","",Instructions!$C$5)</f>
        <v/>
      </c>
      <c r="V1369" s="87" t="str">
        <f t="shared" si="784"/>
        <v/>
      </c>
      <c r="W1369" s="72" t="str">
        <f>IF(E1369="","",VLOOKUP(D1369,Supervisors!$B$9:$F$32,5,FALSE))</f>
        <v/>
      </c>
      <c r="X1369" s="72" t="str">
        <f>IF(E1369="","",VLOOKUP(D1369,Supervisors!$B$9:$G$32,6,FALSE))</f>
        <v/>
      </c>
      <c r="Y1369" s="20" t="str">
        <f t="shared" si="785"/>
        <v/>
      </c>
      <c r="Z1369" s="20" t="str">
        <f t="shared" si="786"/>
        <v/>
      </c>
      <c r="AA1369" s="20" t="str">
        <f t="shared" si="787"/>
        <v/>
      </c>
      <c r="AB1369" s="20" t="str">
        <f t="shared" si="788"/>
        <v/>
      </c>
      <c r="AC1369" s="20" t="str">
        <f t="shared" si="789"/>
        <v/>
      </c>
      <c r="AD1369" s="20" t="str">
        <f t="shared" si="790"/>
        <v/>
      </c>
      <c r="AE1369" s="20" t="str">
        <f>IF(E1369="","",SUM( INDEX( $H$9, 1) : H1369))</f>
        <v/>
      </c>
      <c r="AF1369" s="20" t="str">
        <f t="shared" si="791"/>
        <v/>
      </c>
      <c r="AG1369" s="20" t="str">
        <f>IF(E1369="","",SUM($AF$9:AF1369))</f>
        <v/>
      </c>
      <c r="AH1369" s="43" t="str">
        <f t="shared" si="792"/>
        <v/>
      </c>
      <c r="AI1369" s="20" t="str">
        <f t="shared" si="793"/>
        <v/>
      </c>
      <c r="AJ1369" s="20" t="str">
        <f t="shared" si="794"/>
        <v/>
      </c>
      <c r="AK1369" s="20" t="str">
        <f t="shared" si="795"/>
        <v/>
      </c>
      <c r="AL1369" s="20" t="str">
        <f>IF(E1369="","",SUM( INDEX($I$9, 1) : I1369))</f>
        <v/>
      </c>
      <c r="AM1369" s="20" t="str">
        <f t="shared" si="796"/>
        <v/>
      </c>
      <c r="AN1369" s="20" t="str">
        <f>IF(E1369="","",SUM( INDEX($AM$9, 1) : AM1369))</f>
        <v/>
      </c>
      <c r="AO1369" s="43" t="str">
        <f t="shared" si="797"/>
        <v/>
      </c>
      <c r="AP1369" s="43" t="str">
        <f t="shared" si="798"/>
        <v/>
      </c>
      <c r="AQ1369" s="35" t="str">
        <f t="shared" si="799"/>
        <v/>
      </c>
      <c r="AR1369" s="35" t="str">
        <f t="shared" si="800"/>
        <v/>
      </c>
      <c r="AS1369" s="35" t="str">
        <f t="shared" si="801"/>
        <v/>
      </c>
      <c r="AT1369" s="35" t="str">
        <f t="shared" si="802"/>
        <v/>
      </c>
      <c r="AU1369" s="35" t="str">
        <f t="shared" si="803"/>
        <v/>
      </c>
      <c r="AV1369" s="35" t="str">
        <f t="shared" si="804"/>
        <v/>
      </c>
      <c r="AW1369" s="58" t="str">
        <f t="shared" si="805"/>
        <v/>
      </c>
      <c r="AX1369" s="62" t="str">
        <f t="shared" si="806"/>
        <v/>
      </c>
      <c r="AY1369" s="62" t="str">
        <f t="shared" si="807"/>
        <v/>
      </c>
      <c r="AZ1369" s="62" t="str">
        <f t="shared" si="808"/>
        <v/>
      </c>
      <c r="BA1369" s="62" t="str">
        <f t="shared" si="809"/>
        <v/>
      </c>
      <c r="BB1369" s="62" t="str">
        <f t="shared" si="810"/>
        <v/>
      </c>
      <c r="BC1369" s="62" t="str">
        <f t="shared" si="811"/>
        <v/>
      </c>
      <c r="BD1369" s="69" t="str">
        <f t="shared" si="812"/>
        <v/>
      </c>
      <c r="BE1369" s="69" t="str">
        <f t="shared" si="813"/>
        <v/>
      </c>
      <c r="BF1369" s="69" t="str">
        <f>IF(Z1369=Z1370,"",SUM(AW$9:AW1369)-SUM(BF$9:BF1368))</f>
        <v/>
      </c>
      <c r="BG1369" s="12">
        <f t="shared" si="778"/>
        <v>1361</v>
      </c>
    </row>
    <row r="1370" spans="1:59" ht="20.100000000000001" customHeight="1">
      <c r="A1370" s="13">
        <f t="shared" si="777"/>
        <v>1362</v>
      </c>
      <c r="B1370" s="153"/>
      <c r="C1370" s="33"/>
      <c r="D1370" s="33"/>
      <c r="E1370" s="154"/>
      <c r="F1370" s="155"/>
      <c r="G1370" s="156"/>
      <c r="H1370" s="19" t="str">
        <f t="shared" si="779"/>
        <v/>
      </c>
      <c r="I1370" s="157"/>
      <c r="J1370" s="19" t="str">
        <f t="shared" si="780"/>
        <v/>
      </c>
      <c r="K1370" s="33"/>
      <c r="L1370" s="34"/>
      <c r="M1370" s="34"/>
      <c r="N1370" s="19" t="str">
        <f t="shared" si="781"/>
        <v/>
      </c>
      <c r="O1370" s="157"/>
      <c r="P1370" s="19" t="str">
        <f t="shared" si="782"/>
        <v/>
      </c>
      <c r="Q1370" s="19" t="str">
        <f t="shared" si="783"/>
        <v/>
      </c>
      <c r="R1370" s="22"/>
      <c r="S1370" s="33"/>
      <c r="T1370" s="35" t="str">
        <f>IF(E1370="","",Instructions!$B$5)</f>
        <v/>
      </c>
      <c r="U1370" s="75" t="str">
        <f>IF(E1370="","",Instructions!$C$5)</f>
        <v/>
      </c>
      <c r="V1370" s="87" t="str">
        <f t="shared" si="784"/>
        <v/>
      </c>
      <c r="W1370" s="72" t="str">
        <f>IF(E1370="","",VLOOKUP(D1370,Supervisors!$B$9:$F$32,5,FALSE))</f>
        <v/>
      </c>
      <c r="X1370" s="72" t="str">
        <f>IF(E1370="","",VLOOKUP(D1370,Supervisors!$B$9:$G$32,6,FALSE))</f>
        <v/>
      </c>
      <c r="Y1370" s="20" t="str">
        <f t="shared" si="785"/>
        <v/>
      </c>
      <c r="Z1370" s="20" t="str">
        <f t="shared" si="786"/>
        <v/>
      </c>
      <c r="AA1370" s="20" t="str">
        <f t="shared" si="787"/>
        <v/>
      </c>
      <c r="AB1370" s="20" t="str">
        <f t="shared" si="788"/>
        <v/>
      </c>
      <c r="AC1370" s="20" t="str">
        <f t="shared" si="789"/>
        <v/>
      </c>
      <c r="AD1370" s="20" t="str">
        <f t="shared" si="790"/>
        <v/>
      </c>
      <c r="AE1370" s="20" t="str">
        <f>IF(E1370="","",SUM( INDEX( $H$9, 1) : H1370))</f>
        <v/>
      </c>
      <c r="AF1370" s="20" t="str">
        <f t="shared" si="791"/>
        <v/>
      </c>
      <c r="AG1370" s="20" t="str">
        <f>IF(E1370="","",SUM($AF$9:AF1370))</f>
        <v/>
      </c>
      <c r="AH1370" s="43" t="str">
        <f t="shared" si="792"/>
        <v/>
      </c>
      <c r="AI1370" s="20" t="str">
        <f t="shared" si="793"/>
        <v/>
      </c>
      <c r="AJ1370" s="20" t="str">
        <f t="shared" si="794"/>
        <v/>
      </c>
      <c r="AK1370" s="20" t="str">
        <f t="shared" si="795"/>
        <v/>
      </c>
      <c r="AL1370" s="20" t="str">
        <f>IF(E1370="","",SUM( INDEX($I$9, 1) : I1370))</f>
        <v/>
      </c>
      <c r="AM1370" s="20" t="str">
        <f t="shared" si="796"/>
        <v/>
      </c>
      <c r="AN1370" s="20" t="str">
        <f>IF(E1370="","",SUM( INDEX($AM$9, 1) : AM1370))</f>
        <v/>
      </c>
      <c r="AO1370" s="43" t="str">
        <f t="shared" si="797"/>
        <v/>
      </c>
      <c r="AP1370" s="43" t="str">
        <f t="shared" si="798"/>
        <v/>
      </c>
      <c r="AQ1370" s="35" t="str">
        <f t="shared" si="799"/>
        <v/>
      </c>
      <c r="AR1370" s="35" t="str">
        <f t="shared" si="800"/>
        <v/>
      </c>
      <c r="AS1370" s="35" t="str">
        <f t="shared" si="801"/>
        <v/>
      </c>
      <c r="AT1370" s="35" t="str">
        <f t="shared" si="802"/>
        <v/>
      </c>
      <c r="AU1370" s="35" t="str">
        <f t="shared" si="803"/>
        <v/>
      </c>
      <c r="AV1370" s="35" t="str">
        <f t="shared" si="804"/>
        <v/>
      </c>
      <c r="AW1370" s="58" t="str">
        <f t="shared" si="805"/>
        <v/>
      </c>
      <c r="AX1370" s="62" t="str">
        <f t="shared" si="806"/>
        <v/>
      </c>
      <c r="AY1370" s="62" t="str">
        <f t="shared" si="807"/>
        <v/>
      </c>
      <c r="AZ1370" s="62" t="str">
        <f t="shared" si="808"/>
        <v/>
      </c>
      <c r="BA1370" s="62" t="str">
        <f t="shared" si="809"/>
        <v/>
      </c>
      <c r="BB1370" s="62" t="str">
        <f t="shared" si="810"/>
        <v/>
      </c>
      <c r="BC1370" s="62" t="str">
        <f t="shared" si="811"/>
        <v/>
      </c>
      <c r="BD1370" s="69" t="str">
        <f t="shared" si="812"/>
        <v/>
      </c>
      <c r="BE1370" s="69" t="str">
        <f t="shared" si="813"/>
        <v/>
      </c>
      <c r="BF1370" s="69" t="str">
        <f>IF(Z1370=Z1371,"",SUM(AW$9:AW1370)-SUM(BF$9:BF1369))</f>
        <v/>
      </c>
      <c r="BG1370" s="12">
        <f t="shared" si="778"/>
        <v>1362</v>
      </c>
    </row>
    <row r="1371" spans="1:59" ht="20.100000000000001" customHeight="1">
      <c r="A1371" s="13">
        <f t="shared" si="777"/>
        <v>1363</v>
      </c>
      <c r="B1371" s="153"/>
      <c r="C1371" s="33"/>
      <c r="D1371" s="33"/>
      <c r="E1371" s="154"/>
      <c r="F1371" s="155"/>
      <c r="G1371" s="156"/>
      <c r="H1371" s="19" t="str">
        <f t="shared" si="779"/>
        <v/>
      </c>
      <c r="I1371" s="157"/>
      <c r="J1371" s="19" t="str">
        <f t="shared" si="780"/>
        <v/>
      </c>
      <c r="K1371" s="33"/>
      <c r="L1371" s="34"/>
      <c r="M1371" s="34"/>
      <c r="N1371" s="19" t="str">
        <f t="shared" si="781"/>
        <v/>
      </c>
      <c r="O1371" s="157"/>
      <c r="P1371" s="19" t="str">
        <f t="shared" si="782"/>
        <v/>
      </c>
      <c r="Q1371" s="19" t="str">
        <f t="shared" si="783"/>
        <v/>
      </c>
      <c r="R1371" s="22"/>
      <c r="S1371" s="33"/>
      <c r="T1371" s="35" t="str">
        <f>IF(E1371="","",Instructions!$B$5)</f>
        <v/>
      </c>
      <c r="U1371" s="75" t="str">
        <f>IF(E1371="","",Instructions!$C$5)</f>
        <v/>
      </c>
      <c r="V1371" s="87" t="str">
        <f t="shared" si="784"/>
        <v/>
      </c>
      <c r="W1371" s="72" t="str">
        <f>IF(E1371="","",VLOOKUP(D1371,Supervisors!$B$9:$F$32,5,FALSE))</f>
        <v/>
      </c>
      <c r="X1371" s="72" t="str">
        <f>IF(E1371="","",VLOOKUP(D1371,Supervisors!$B$9:$G$32,6,FALSE))</f>
        <v/>
      </c>
      <c r="Y1371" s="20" t="str">
        <f t="shared" si="785"/>
        <v/>
      </c>
      <c r="Z1371" s="20" t="str">
        <f t="shared" si="786"/>
        <v/>
      </c>
      <c r="AA1371" s="20" t="str">
        <f t="shared" si="787"/>
        <v/>
      </c>
      <c r="AB1371" s="20" t="str">
        <f t="shared" si="788"/>
        <v/>
      </c>
      <c r="AC1371" s="20" t="str">
        <f t="shared" si="789"/>
        <v/>
      </c>
      <c r="AD1371" s="20" t="str">
        <f t="shared" si="790"/>
        <v/>
      </c>
      <c r="AE1371" s="20" t="str">
        <f>IF(E1371="","",SUM( INDEX( $H$9, 1) : H1371))</f>
        <v/>
      </c>
      <c r="AF1371" s="20" t="str">
        <f t="shared" si="791"/>
        <v/>
      </c>
      <c r="AG1371" s="20" t="str">
        <f>IF(E1371="","",SUM($AF$9:AF1371))</f>
        <v/>
      </c>
      <c r="AH1371" s="43" t="str">
        <f t="shared" si="792"/>
        <v/>
      </c>
      <c r="AI1371" s="20" t="str">
        <f t="shared" si="793"/>
        <v/>
      </c>
      <c r="AJ1371" s="20" t="str">
        <f t="shared" si="794"/>
        <v/>
      </c>
      <c r="AK1371" s="20" t="str">
        <f t="shared" si="795"/>
        <v/>
      </c>
      <c r="AL1371" s="20" t="str">
        <f>IF(E1371="","",SUM( INDEX($I$9, 1) : I1371))</f>
        <v/>
      </c>
      <c r="AM1371" s="20" t="str">
        <f t="shared" si="796"/>
        <v/>
      </c>
      <c r="AN1371" s="20" t="str">
        <f>IF(E1371="","",SUM( INDEX($AM$9, 1) : AM1371))</f>
        <v/>
      </c>
      <c r="AO1371" s="43" t="str">
        <f t="shared" si="797"/>
        <v/>
      </c>
      <c r="AP1371" s="43" t="str">
        <f t="shared" si="798"/>
        <v/>
      </c>
      <c r="AQ1371" s="35" t="str">
        <f t="shared" si="799"/>
        <v/>
      </c>
      <c r="AR1371" s="35" t="str">
        <f t="shared" si="800"/>
        <v/>
      </c>
      <c r="AS1371" s="35" t="str">
        <f t="shared" si="801"/>
        <v/>
      </c>
      <c r="AT1371" s="35" t="str">
        <f t="shared" si="802"/>
        <v/>
      </c>
      <c r="AU1371" s="35" t="str">
        <f t="shared" si="803"/>
        <v/>
      </c>
      <c r="AV1371" s="35" t="str">
        <f t="shared" si="804"/>
        <v/>
      </c>
      <c r="AW1371" s="58" t="str">
        <f t="shared" si="805"/>
        <v/>
      </c>
      <c r="AX1371" s="62" t="str">
        <f t="shared" si="806"/>
        <v/>
      </c>
      <c r="AY1371" s="62" t="str">
        <f t="shared" si="807"/>
        <v/>
      </c>
      <c r="AZ1371" s="62" t="str">
        <f t="shared" si="808"/>
        <v/>
      </c>
      <c r="BA1371" s="62" t="str">
        <f t="shared" si="809"/>
        <v/>
      </c>
      <c r="BB1371" s="62" t="str">
        <f t="shared" si="810"/>
        <v/>
      </c>
      <c r="BC1371" s="62" t="str">
        <f t="shared" si="811"/>
        <v/>
      </c>
      <c r="BD1371" s="69" t="str">
        <f t="shared" si="812"/>
        <v/>
      </c>
      <c r="BE1371" s="69" t="str">
        <f t="shared" si="813"/>
        <v/>
      </c>
      <c r="BF1371" s="69" t="str">
        <f>IF(Z1371=Z1372,"",SUM(AW$9:AW1371)-SUM(BF$9:BF1370))</f>
        <v/>
      </c>
      <c r="BG1371" s="12">
        <f t="shared" si="778"/>
        <v>1363</v>
      </c>
    </row>
    <row r="1372" spans="1:59" ht="20.100000000000001" customHeight="1">
      <c r="A1372" s="13">
        <f t="shared" si="777"/>
        <v>1364</v>
      </c>
      <c r="B1372" s="153"/>
      <c r="C1372" s="33"/>
      <c r="D1372" s="33"/>
      <c r="E1372" s="154"/>
      <c r="F1372" s="155"/>
      <c r="G1372" s="156"/>
      <c r="H1372" s="19" t="str">
        <f t="shared" si="779"/>
        <v/>
      </c>
      <c r="I1372" s="157"/>
      <c r="J1372" s="19" t="str">
        <f t="shared" si="780"/>
        <v/>
      </c>
      <c r="K1372" s="33"/>
      <c r="L1372" s="34"/>
      <c r="M1372" s="34"/>
      <c r="N1372" s="19" t="str">
        <f t="shared" si="781"/>
        <v/>
      </c>
      <c r="O1372" s="157"/>
      <c r="P1372" s="19" t="str">
        <f t="shared" si="782"/>
        <v/>
      </c>
      <c r="Q1372" s="19" t="str">
        <f t="shared" si="783"/>
        <v/>
      </c>
      <c r="R1372" s="22"/>
      <c r="S1372" s="33"/>
      <c r="T1372" s="35" t="str">
        <f>IF(E1372="","",Instructions!$B$5)</f>
        <v/>
      </c>
      <c r="U1372" s="75" t="str">
        <f>IF(E1372="","",Instructions!$C$5)</f>
        <v/>
      </c>
      <c r="V1372" s="87" t="str">
        <f t="shared" si="784"/>
        <v/>
      </c>
      <c r="W1372" s="72" t="str">
        <f>IF(E1372="","",VLOOKUP(D1372,Supervisors!$B$9:$F$32,5,FALSE))</f>
        <v/>
      </c>
      <c r="X1372" s="72" t="str">
        <f>IF(E1372="","",VLOOKUP(D1372,Supervisors!$B$9:$G$32,6,FALSE))</f>
        <v/>
      </c>
      <c r="Y1372" s="20" t="str">
        <f t="shared" si="785"/>
        <v/>
      </c>
      <c r="Z1372" s="20" t="str">
        <f t="shared" si="786"/>
        <v/>
      </c>
      <c r="AA1372" s="20" t="str">
        <f t="shared" si="787"/>
        <v/>
      </c>
      <c r="AB1372" s="20" t="str">
        <f t="shared" si="788"/>
        <v/>
      </c>
      <c r="AC1372" s="20" t="str">
        <f t="shared" si="789"/>
        <v/>
      </c>
      <c r="AD1372" s="20" t="str">
        <f t="shared" si="790"/>
        <v/>
      </c>
      <c r="AE1372" s="20" t="str">
        <f>IF(E1372="","",SUM( INDEX( $H$9, 1) : H1372))</f>
        <v/>
      </c>
      <c r="AF1372" s="20" t="str">
        <f t="shared" si="791"/>
        <v/>
      </c>
      <c r="AG1372" s="20" t="str">
        <f>IF(E1372="","",SUM($AF$9:AF1372))</f>
        <v/>
      </c>
      <c r="AH1372" s="43" t="str">
        <f t="shared" si="792"/>
        <v/>
      </c>
      <c r="AI1372" s="20" t="str">
        <f t="shared" si="793"/>
        <v/>
      </c>
      <c r="AJ1372" s="20" t="str">
        <f t="shared" si="794"/>
        <v/>
      </c>
      <c r="AK1372" s="20" t="str">
        <f t="shared" si="795"/>
        <v/>
      </c>
      <c r="AL1372" s="20" t="str">
        <f>IF(E1372="","",SUM( INDEX($I$9, 1) : I1372))</f>
        <v/>
      </c>
      <c r="AM1372" s="20" t="str">
        <f t="shared" si="796"/>
        <v/>
      </c>
      <c r="AN1372" s="20" t="str">
        <f>IF(E1372="","",SUM( INDEX($AM$9, 1) : AM1372))</f>
        <v/>
      </c>
      <c r="AO1372" s="43" t="str">
        <f t="shared" si="797"/>
        <v/>
      </c>
      <c r="AP1372" s="43" t="str">
        <f t="shared" si="798"/>
        <v/>
      </c>
      <c r="AQ1372" s="35" t="str">
        <f t="shared" si="799"/>
        <v/>
      </c>
      <c r="AR1372" s="35" t="str">
        <f t="shared" si="800"/>
        <v/>
      </c>
      <c r="AS1372" s="35" t="str">
        <f t="shared" si="801"/>
        <v/>
      </c>
      <c r="AT1372" s="35" t="str">
        <f t="shared" si="802"/>
        <v/>
      </c>
      <c r="AU1372" s="35" t="str">
        <f t="shared" si="803"/>
        <v/>
      </c>
      <c r="AV1372" s="35" t="str">
        <f t="shared" si="804"/>
        <v/>
      </c>
      <c r="AW1372" s="58" t="str">
        <f t="shared" si="805"/>
        <v/>
      </c>
      <c r="AX1372" s="62" t="str">
        <f t="shared" si="806"/>
        <v/>
      </c>
      <c r="AY1372" s="62" t="str">
        <f t="shared" si="807"/>
        <v/>
      </c>
      <c r="AZ1372" s="62" t="str">
        <f t="shared" si="808"/>
        <v/>
      </c>
      <c r="BA1372" s="62" t="str">
        <f t="shared" si="809"/>
        <v/>
      </c>
      <c r="BB1372" s="62" t="str">
        <f t="shared" si="810"/>
        <v/>
      </c>
      <c r="BC1372" s="62" t="str">
        <f t="shared" si="811"/>
        <v/>
      </c>
      <c r="BD1372" s="69" t="str">
        <f t="shared" si="812"/>
        <v/>
      </c>
      <c r="BE1372" s="69" t="str">
        <f t="shared" si="813"/>
        <v/>
      </c>
      <c r="BF1372" s="69" t="str">
        <f>IF(Z1372=Z1373,"",SUM(AW$9:AW1372)-SUM(BF$9:BF1371))</f>
        <v/>
      </c>
      <c r="BG1372" s="12">
        <f t="shared" si="778"/>
        <v>1364</v>
      </c>
    </row>
    <row r="1373" spans="1:59" ht="20.100000000000001" customHeight="1">
      <c r="A1373" s="13">
        <f t="shared" si="777"/>
        <v>1365</v>
      </c>
      <c r="B1373" s="153"/>
      <c r="C1373" s="33"/>
      <c r="D1373" s="33"/>
      <c r="E1373" s="154"/>
      <c r="F1373" s="155"/>
      <c r="G1373" s="156"/>
      <c r="H1373" s="19" t="str">
        <f t="shared" si="779"/>
        <v/>
      </c>
      <c r="I1373" s="157"/>
      <c r="J1373" s="19" t="str">
        <f t="shared" si="780"/>
        <v/>
      </c>
      <c r="K1373" s="33"/>
      <c r="L1373" s="34"/>
      <c r="M1373" s="34"/>
      <c r="N1373" s="19" t="str">
        <f t="shared" si="781"/>
        <v/>
      </c>
      <c r="O1373" s="157"/>
      <c r="P1373" s="19" t="str">
        <f t="shared" si="782"/>
        <v/>
      </c>
      <c r="Q1373" s="19" t="str">
        <f t="shared" si="783"/>
        <v/>
      </c>
      <c r="R1373" s="22"/>
      <c r="S1373" s="33"/>
      <c r="T1373" s="35" t="str">
        <f>IF(E1373="","",Instructions!$B$5)</f>
        <v/>
      </c>
      <c r="U1373" s="75" t="str">
        <f>IF(E1373="","",Instructions!$C$5)</f>
        <v/>
      </c>
      <c r="V1373" s="87" t="str">
        <f t="shared" si="784"/>
        <v/>
      </c>
      <c r="W1373" s="72" t="str">
        <f>IF(E1373="","",VLOOKUP(D1373,Supervisors!$B$9:$F$32,5,FALSE))</f>
        <v/>
      </c>
      <c r="X1373" s="72" t="str">
        <f>IF(E1373="","",VLOOKUP(D1373,Supervisors!$B$9:$G$32,6,FALSE))</f>
        <v/>
      </c>
      <c r="Y1373" s="20" t="str">
        <f t="shared" si="785"/>
        <v/>
      </c>
      <c r="Z1373" s="20" t="str">
        <f t="shared" si="786"/>
        <v/>
      </c>
      <c r="AA1373" s="20" t="str">
        <f t="shared" si="787"/>
        <v/>
      </c>
      <c r="AB1373" s="20" t="str">
        <f t="shared" si="788"/>
        <v/>
      </c>
      <c r="AC1373" s="20" t="str">
        <f t="shared" si="789"/>
        <v/>
      </c>
      <c r="AD1373" s="20" t="str">
        <f t="shared" si="790"/>
        <v/>
      </c>
      <c r="AE1373" s="20" t="str">
        <f>IF(E1373="","",SUM( INDEX( $H$9, 1) : H1373))</f>
        <v/>
      </c>
      <c r="AF1373" s="20" t="str">
        <f t="shared" si="791"/>
        <v/>
      </c>
      <c r="AG1373" s="20" t="str">
        <f>IF(E1373="","",SUM($AF$9:AF1373))</f>
        <v/>
      </c>
      <c r="AH1373" s="43" t="str">
        <f t="shared" si="792"/>
        <v/>
      </c>
      <c r="AI1373" s="20" t="str">
        <f t="shared" si="793"/>
        <v/>
      </c>
      <c r="AJ1373" s="20" t="str">
        <f t="shared" si="794"/>
        <v/>
      </c>
      <c r="AK1373" s="20" t="str">
        <f t="shared" si="795"/>
        <v/>
      </c>
      <c r="AL1373" s="20" t="str">
        <f>IF(E1373="","",SUM( INDEX($I$9, 1) : I1373))</f>
        <v/>
      </c>
      <c r="AM1373" s="20" t="str">
        <f t="shared" si="796"/>
        <v/>
      </c>
      <c r="AN1373" s="20" t="str">
        <f>IF(E1373="","",SUM( INDEX($AM$9, 1) : AM1373))</f>
        <v/>
      </c>
      <c r="AO1373" s="43" t="str">
        <f t="shared" si="797"/>
        <v/>
      </c>
      <c r="AP1373" s="43" t="str">
        <f t="shared" si="798"/>
        <v/>
      </c>
      <c r="AQ1373" s="35" t="str">
        <f t="shared" si="799"/>
        <v/>
      </c>
      <c r="AR1373" s="35" t="str">
        <f t="shared" si="800"/>
        <v/>
      </c>
      <c r="AS1373" s="35" t="str">
        <f t="shared" si="801"/>
        <v/>
      </c>
      <c r="AT1373" s="35" t="str">
        <f t="shared" si="802"/>
        <v/>
      </c>
      <c r="AU1373" s="35" t="str">
        <f t="shared" si="803"/>
        <v/>
      </c>
      <c r="AV1373" s="35" t="str">
        <f t="shared" si="804"/>
        <v/>
      </c>
      <c r="AW1373" s="58" t="str">
        <f t="shared" si="805"/>
        <v/>
      </c>
      <c r="AX1373" s="62" t="str">
        <f t="shared" si="806"/>
        <v/>
      </c>
      <c r="AY1373" s="62" t="str">
        <f t="shared" si="807"/>
        <v/>
      </c>
      <c r="AZ1373" s="62" t="str">
        <f t="shared" si="808"/>
        <v/>
      </c>
      <c r="BA1373" s="62" t="str">
        <f t="shared" si="809"/>
        <v/>
      </c>
      <c r="BB1373" s="62" t="str">
        <f t="shared" si="810"/>
        <v/>
      </c>
      <c r="BC1373" s="62" t="str">
        <f t="shared" si="811"/>
        <v/>
      </c>
      <c r="BD1373" s="69" t="str">
        <f t="shared" si="812"/>
        <v/>
      </c>
      <c r="BE1373" s="69" t="str">
        <f t="shared" si="813"/>
        <v/>
      </c>
      <c r="BF1373" s="69" t="str">
        <f>IF(Z1373=Z1374,"",SUM(AW$9:AW1373)-SUM(BF$9:BF1372))</f>
        <v/>
      </c>
      <c r="BG1373" s="12">
        <f t="shared" si="778"/>
        <v>1365</v>
      </c>
    </row>
    <row r="1374" spans="1:59" ht="20.100000000000001" customHeight="1">
      <c r="A1374" s="13">
        <f t="shared" si="777"/>
        <v>1366</v>
      </c>
      <c r="B1374" s="153"/>
      <c r="C1374" s="33"/>
      <c r="D1374" s="33"/>
      <c r="E1374" s="154"/>
      <c r="F1374" s="155"/>
      <c r="G1374" s="156"/>
      <c r="H1374" s="19" t="str">
        <f t="shared" si="779"/>
        <v/>
      </c>
      <c r="I1374" s="157"/>
      <c r="J1374" s="19" t="str">
        <f t="shared" si="780"/>
        <v/>
      </c>
      <c r="K1374" s="33"/>
      <c r="L1374" s="34"/>
      <c r="M1374" s="34"/>
      <c r="N1374" s="19" t="str">
        <f t="shared" si="781"/>
        <v/>
      </c>
      <c r="O1374" s="157"/>
      <c r="P1374" s="19" t="str">
        <f t="shared" si="782"/>
        <v/>
      </c>
      <c r="Q1374" s="19" t="str">
        <f t="shared" si="783"/>
        <v/>
      </c>
      <c r="R1374" s="22"/>
      <c r="S1374" s="33"/>
      <c r="T1374" s="35" t="str">
        <f>IF(E1374="","",Instructions!$B$5)</f>
        <v/>
      </c>
      <c r="U1374" s="75" t="str">
        <f>IF(E1374="","",Instructions!$C$5)</f>
        <v/>
      </c>
      <c r="V1374" s="87" t="str">
        <f t="shared" si="784"/>
        <v/>
      </c>
      <c r="W1374" s="72" t="str">
        <f>IF(E1374="","",VLOOKUP(D1374,Supervisors!$B$9:$F$32,5,FALSE))</f>
        <v/>
      </c>
      <c r="X1374" s="72" t="str">
        <f>IF(E1374="","",VLOOKUP(D1374,Supervisors!$B$9:$G$32,6,FALSE))</f>
        <v/>
      </c>
      <c r="Y1374" s="20" t="str">
        <f t="shared" si="785"/>
        <v/>
      </c>
      <c r="Z1374" s="20" t="str">
        <f t="shared" si="786"/>
        <v/>
      </c>
      <c r="AA1374" s="20" t="str">
        <f t="shared" si="787"/>
        <v/>
      </c>
      <c r="AB1374" s="20" t="str">
        <f t="shared" si="788"/>
        <v/>
      </c>
      <c r="AC1374" s="20" t="str">
        <f t="shared" si="789"/>
        <v/>
      </c>
      <c r="AD1374" s="20" t="str">
        <f t="shared" si="790"/>
        <v/>
      </c>
      <c r="AE1374" s="20" t="str">
        <f>IF(E1374="","",SUM( INDEX( $H$9, 1) : H1374))</f>
        <v/>
      </c>
      <c r="AF1374" s="20" t="str">
        <f t="shared" si="791"/>
        <v/>
      </c>
      <c r="AG1374" s="20" t="str">
        <f>IF(E1374="","",SUM($AF$9:AF1374))</f>
        <v/>
      </c>
      <c r="AH1374" s="43" t="str">
        <f t="shared" si="792"/>
        <v/>
      </c>
      <c r="AI1374" s="20" t="str">
        <f t="shared" si="793"/>
        <v/>
      </c>
      <c r="AJ1374" s="20" t="str">
        <f t="shared" si="794"/>
        <v/>
      </c>
      <c r="AK1374" s="20" t="str">
        <f t="shared" si="795"/>
        <v/>
      </c>
      <c r="AL1374" s="20" t="str">
        <f>IF(E1374="","",SUM( INDEX($I$9, 1) : I1374))</f>
        <v/>
      </c>
      <c r="AM1374" s="20" t="str">
        <f t="shared" si="796"/>
        <v/>
      </c>
      <c r="AN1374" s="20" t="str">
        <f>IF(E1374="","",SUM( INDEX($AM$9, 1) : AM1374))</f>
        <v/>
      </c>
      <c r="AO1374" s="43" t="str">
        <f t="shared" si="797"/>
        <v/>
      </c>
      <c r="AP1374" s="43" t="str">
        <f t="shared" si="798"/>
        <v/>
      </c>
      <c r="AQ1374" s="35" t="str">
        <f t="shared" si="799"/>
        <v/>
      </c>
      <c r="AR1374" s="35" t="str">
        <f t="shared" si="800"/>
        <v/>
      </c>
      <c r="AS1374" s="35" t="str">
        <f t="shared" si="801"/>
        <v/>
      </c>
      <c r="AT1374" s="35" t="str">
        <f t="shared" si="802"/>
        <v/>
      </c>
      <c r="AU1374" s="35" t="str">
        <f t="shared" si="803"/>
        <v/>
      </c>
      <c r="AV1374" s="35" t="str">
        <f t="shared" si="804"/>
        <v/>
      </c>
      <c r="AW1374" s="58" t="str">
        <f t="shared" si="805"/>
        <v/>
      </c>
      <c r="AX1374" s="62" t="str">
        <f t="shared" si="806"/>
        <v/>
      </c>
      <c r="AY1374" s="62" t="str">
        <f t="shared" si="807"/>
        <v/>
      </c>
      <c r="AZ1374" s="62" t="str">
        <f t="shared" si="808"/>
        <v/>
      </c>
      <c r="BA1374" s="62" t="str">
        <f t="shared" si="809"/>
        <v/>
      </c>
      <c r="BB1374" s="62" t="str">
        <f t="shared" si="810"/>
        <v/>
      </c>
      <c r="BC1374" s="62" t="str">
        <f t="shared" si="811"/>
        <v/>
      </c>
      <c r="BD1374" s="69" t="str">
        <f t="shared" si="812"/>
        <v/>
      </c>
      <c r="BE1374" s="69" t="str">
        <f t="shared" si="813"/>
        <v/>
      </c>
      <c r="BF1374" s="69" t="str">
        <f>IF(Z1374=Z1375,"",SUM(AW$9:AW1374)-SUM(BF$9:BF1373))</f>
        <v/>
      </c>
      <c r="BG1374" s="12">
        <f t="shared" si="778"/>
        <v>1366</v>
      </c>
    </row>
    <row r="1375" spans="1:59" ht="20.100000000000001" customHeight="1">
      <c r="A1375" s="13">
        <f t="shared" si="777"/>
        <v>1367</v>
      </c>
      <c r="B1375" s="153"/>
      <c r="C1375" s="33"/>
      <c r="D1375" s="33"/>
      <c r="E1375" s="154"/>
      <c r="F1375" s="155"/>
      <c r="G1375" s="156"/>
      <c r="H1375" s="19" t="str">
        <f t="shared" si="779"/>
        <v/>
      </c>
      <c r="I1375" s="157"/>
      <c r="J1375" s="19" t="str">
        <f t="shared" si="780"/>
        <v/>
      </c>
      <c r="K1375" s="33"/>
      <c r="L1375" s="34"/>
      <c r="M1375" s="34"/>
      <c r="N1375" s="19" t="str">
        <f t="shared" si="781"/>
        <v/>
      </c>
      <c r="O1375" s="157"/>
      <c r="P1375" s="19" t="str">
        <f t="shared" si="782"/>
        <v/>
      </c>
      <c r="Q1375" s="19" t="str">
        <f t="shared" si="783"/>
        <v/>
      </c>
      <c r="R1375" s="22"/>
      <c r="S1375" s="33"/>
      <c r="T1375" s="35" t="str">
        <f>IF(E1375="","",Instructions!$B$5)</f>
        <v/>
      </c>
      <c r="U1375" s="75" t="str">
        <f>IF(E1375="","",Instructions!$C$5)</f>
        <v/>
      </c>
      <c r="V1375" s="87" t="str">
        <f t="shared" si="784"/>
        <v/>
      </c>
      <c r="W1375" s="72" t="str">
        <f>IF(E1375="","",VLOOKUP(D1375,Supervisors!$B$9:$F$32,5,FALSE))</f>
        <v/>
      </c>
      <c r="X1375" s="72" t="str">
        <f>IF(E1375="","",VLOOKUP(D1375,Supervisors!$B$9:$G$32,6,FALSE))</f>
        <v/>
      </c>
      <c r="Y1375" s="20" t="str">
        <f t="shared" si="785"/>
        <v/>
      </c>
      <c r="Z1375" s="20" t="str">
        <f t="shared" si="786"/>
        <v/>
      </c>
      <c r="AA1375" s="20" t="str">
        <f t="shared" si="787"/>
        <v/>
      </c>
      <c r="AB1375" s="20" t="str">
        <f t="shared" si="788"/>
        <v/>
      </c>
      <c r="AC1375" s="20" t="str">
        <f t="shared" si="789"/>
        <v/>
      </c>
      <c r="AD1375" s="20" t="str">
        <f t="shared" si="790"/>
        <v/>
      </c>
      <c r="AE1375" s="20" t="str">
        <f>IF(E1375="","",SUM( INDEX( $H$9, 1) : H1375))</f>
        <v/>
      </c>
      <c r="AF1375" s="20" t="str">
        <f t="shared" si="791"/>
        <v/>
      </c>
      <c r="AG1375" s="20" t="str">
        <f>IF(E1375="","",SUM($AF$9:AF1375))</f>
        <v/>
      </c>
      <c r="AH1375" s="43" t="str">
        <f t="shared" si="792"/>
        <v/>
      </c>
      <c r="AI1375" s="20" t="str">
        <f t="shared" si="793"/>
        <v/>
      </c>
      <c r="AJ1375" s="20" t="str">
        <f t="shared" si="794"/>
        <v/>
      </c>
      <c r="AK1375" s="20" t="str">
        <f t="shared" si="795"/>
        <v/>
      </c>
      <c r="AL1375" s="20" t="str">
        <f>IF(E1375="","",SUM( INDEX($I$9, 1) : I1375))</f>
        <v/>
      </c>
      <c r="AM1375" s="20" t="str">
        <f t="shared" si="796"/>
        <v/>
      </c>
      <c r="AN1375" s="20" t="str">
        <f>IF(E1375="","",SUM( INDEX($AM$9, 1) : AM1375))</f>
        <v/>
      </c>
      <c r="AO1375" s="43" t="str">
        <f t="shared" si="797"/>
        <v/>
      </c>
      <c r="AP1375" s="43" t="str">
        <f t="shared" si="798"/>
        <v/>
      </c>
      <c r="AQ1375" s="35" t="str">
        <f t="shared" si="799"/>
        <v/>
      </c>
      <c r="AR1375" s="35" t="str">
        <f t="shared" si="800"/>
        <v/>
      </c>
      <c r="AS1375" s="35" t="str">
        <f t="shared" si="801"/>
        <v/>
      </c>
      <c r="AT1375" s="35" t="str">
        <f t="shared" si="802"/>
        <v/>
      </c>
      <c r="AU1375" s="35" t="str">
        <f t="shared" si="803"/>
        <v/>
      </c>
      <c r="AV1375" s="35" t="str">
        <f t="shared" si="804"/>
        <v/>
      </c>
      <c r="AW1375" s="58" t="str">
        <f t="shared" si="805"/>
        <v/>
      </c>
      <c r="AX1375" s="62" t="str">
        <f t="shared" si="806"/>
        <v/>
      </c>
      <c r="AY1375" s="62" t="str">
        <f t="shared" si="807"/>
        <v/>
      </c>
      <c r="AZ1375" s="62" t="str">
        <f t="shared" si="808"/>
        <v/>
      </c>
      <c r="BA1375" s="62" t="str">
        <f t="shared" si="809"/>
        <v/>
      </c>
      <c r="BB1375" s="62" t="str">
        <f t="shared" si="810"/>
        <v/>
      </c>
      <c r="BC1375" s="62" t="str">
        <f t="shared" si="811"/>
        <v/>
      </c>
      <c r="BD1375" s="69" t="str">
        <f t="shared" si="812"/>
        <v/>
      </c>
      <c r="BE1375" s="69" t="str">
        <f t="shared" si="813"/>
        <v/>
      </c>
      <c r="BF1375" s="69" t="str">
        <f>IF(Z1375=Z1376,"",SUM(AW$9:AW1375)-SUM(BF$9:BF1374))</f>
        <v/>
      </c>
      <c r="BG1375" s="12">
        <f t="shared" si="778"/>
        <v>1367</v>
      </c>
    </row>
    <row r="1376" spans="1:59" ht="20.100000000000001" customHeight="1">
      <c r="A1376" s="13">
        <f t="shared" si="777"/>
        <v>1368</v>
      </c>
      <c r="B1376" s="153"/>
      <c r="C1376" s="33"/>
      <c r="D1376" s="33"/>
      <c r="E1376" s="154"/>
      <c r="F1376" s="155"/>
      <c r="G1376" s="156"/>
      <c r="H1376" s="19" t="str">
        <f t="shared" si="779"/>
        <v/>
      </c>
      <c r="I1376" s="157"/>
      <c r="J1376" s="19" t="str">
        <f t="shared" si="780"/>
        <v/>
      </c>
      <c r="K1376" s="33"/>
      <c r="L1376" s="34"/>
      <c r="M1376" s="34"/>
      <c r="N1376" s="19" t="str">
        <f t="shared" si="781"/>
        <v/>
      </c>
      <c r="O1376" s="157"/>
      <c r="P1376" s="19" t="str">
        <f t="shared" si="782"/>
        <v/>
      </c>
      <c r="Q1376" s="19" t="str">
        <f t="shared" si="783"/>
        <v/>
      </c>
      <c r="R1376" s="22"/>
      <c r="S1376" s="33"/>
      <c r="T1376" s="35" t="str">
        <f>IF(E1376="","",Instructions!$B$5)</f>
        <v/>
      </c>
      <c r="U1376" s="75" t="str">
        <f>IF(E1376="","",Instructions!$C$5)</f>
        <v/>
      </c>
      <c r="V1376" s="87" t="str">
        <f t="shared" si="784"/>
        <v/>
      </c>
      <c r="W1376" s="72" t="str">
        <f>IF(E1376="","",VLOOKUP(D1376,Supervisors!$B$9:$F$32,5,FALSE))</f>
        <v/>
      </c>
      <c r="X1376" s="72" t="str">
        <f>IF(E1376="","",VLOOKUP(D1376,Supervisors!$B$9:$G$32,6,FALSE))</f>
        <v/>
      </c>
      <c r="Y1376" s="20" t="str">
        <f t="shared" si="785"/>
        <v/>
      </c>
      <c r="Z1376" s="20" t="str">
        <f t="shared" si="786"/>
        <v/>
      </c>
      <c r="AA1376" s="20" t="str">
        <f t="shared" si="787"/>
        <v/>
      </c>
      <c r="AB1376" s="20" t="str">
        <f t="shared" si="788"/>
        <v/>
      </c>
      <c r="AC1376" s="20" t="str">
        <f t="shared" si="789"/>
        <v/>
      </c>
      <c r="AD1376" s="20" t="str">
        <f t="shared" si="790"/>
        <v/>
      </c>
      <c r="AE1376" s="20" t="str">
        <f>IF(E1376="","",SUM( INDEX( $H$9, 1) : H1376))</f>
        <v/>
      </c>
      <c r="AF1376" s="20" t="str">
        <f t="shared" si="791"/>
        <v/>
      </c>
      <c r="AG1376" s="20" t="str">
        <f>IF(E1376="","",SUM($AF$9:AF1376))</f>
        <v/>
      </c>
      <c r="AH1376" s="43" t="str">
        <f t="shared" si="792"/>
        <v/>
      </c>
      <c r="AI1376" s="20" t="str">
        <f t="shared" si="793"/>
        <v/>
      </c>
      <c r="AJ1376" s="20" t="str">
        <f t="shared" si="794"/>
        <v/>
      </c>
      <c r="AK1376" s="20" t="str">
        <f t="shared" si="795"/>
        <v/>
      </c>
      <c r="AL1376" s="20" t="str">
        <f>IF(E1376="","",SUM( INDEX($I$9, 1) : I1376))</f>
        <v/>
      </c>
      <c r="AM1376" s="20" t="str">
        <f t="shared" si="796"/>
        <v/>
      </c>
      <c r="AN1376" s="20" t="str">
        <f>IF(E1376="","",SUM( INDEX($AM$9, 1) : AM1376))</f>
        <v/>
      </c>
      <c r="AO1376" s="43" t="str">
        <f t="shared" si="797"/>
        <v/>
      </c>
      <c r="AP1376" s="43" t="str">
        <f t="shared" si="798"/>
        <v/>
      </c>
      <c r="AQ1376" s="35" t="str">
        <f t="shared" si="799"/>
        <v/>
      </c>
      <c r="AR1376" s="35" t="str">
        <f t="shared" si="800"/>
        <v/>
      </c>
      <c r="AS1376" s="35" t="str">
        <f t="shared" si="801"/>
        <v/>
      </c>
      <c r="AT1376" s="35" t="str">
        <f t="shared" si="802"/>
        <v/>
      </c>
      <c r="AU1376" s="35" t="str">
        <f t="shared" si="803"/>
        <v/>
      </c>
      <c r="AV1376" s="35" t="str">
        <f t="shared" si="804"/>
        <v/>
      </c>
      <c r="AW1376" s="58" t="str">
        <f t="shared" si="805"/>
        <v/>
      </c>
      <c r="AX1376" s="62" t="str">
        <f t="shared" si="806"/>
        <v/>
      </c>
      <c r="AY1376" s="62" t="str">
        <f t="shared" si="807"/>
        <v/>
      </c>
      <c r="AZ1376" s="62" t="str">
        <f t="shared" si="808"/>
        <v/>
      </c>
      <c r="BA1376" s="62" t="str">
        <f t="shared" si="809"/>
        <v/>
      </c>
      <c r="BB1376" s="62" t="str">
        <f t="shared" si="810"/>
        <v/>
      </c>
      <c r="BC1376" s="62" t="str">
        <f t="shared" si="811"/>
        <v/>
      </c>
      <c r="BD1376" s="69" t="str">
        <f t="shared" si="812"/>
        <v/>
      </c>
      <c r="BE1376" s="69" t="str">
        <f t="shared" si="813"/>
        <v/>
      </c>
      <c r="BF1376" s="69" t="str">
        <f>IF(Z1376=Z1377,"",SUM(AW$9:AW1376)-SUM(BF$9:BF1375))</f>
        <v/>
      </c>
      <c r="BG1376" s="12">
        <f t="shared" si="778"/>
        <v>1368</v>
      </c>
    </row>
    <row r="1377" spans="1:59" ht="20.100000000000001" customHeight="1">
      <c r="A1377" s="13">
        <f t="shared" si="777"/>
        <v>1369</v>
      </c>
      <c r="B1377" s="153"/>
      <c r="C1377" s="33"/>
      <c r="D1377" s="33"/>
      <c r="E1377" s="154"/>
      <c r="F1377" s="155"/>
      <c r="G1377" s="156"/>
      <c r="H1377" s="19" t="str">
        <f t="shared" si="779"/>
        <v/>
      </c>
      <c r="I1377" s="157"/>
      <c r="J1377" s="19" t="str">
        <f t="shared" si="780"/>
        <v/>
      </c>
      <c r="K1377" s="33"/>
      <c r="L1377" s="34"/>
      <c r="M1377" s="34"/>
      <c r="N1377" s="19" t="str">
        <f t="shared" si="781"/>
        <v/>
      </c>
      <c r="O1377" s="157"/>
      <c r="P1377" s="19" t="str">
        <f t="shared" si="782"/>
        <v/>
      </c>
      <c r="Q1377" s="19" t="str">
        <f t="shared" si="783"/>
        <v/>
      </c>
      <c r="R1377" s="22"/>
      <c r="S1377" s="33"/>
      <c r="T1377" s="35" t="str">
        <f>IF(E1377="","",Instructions!$B$5)</f>
        <v/>
      </c>
      <c r="U1377" s="75" t="str">
        <f>IF(E1377="","",Instructions!$C$5)</f>
        <v/>
      </c>
      <c r="V1377" s="87" t="str">
        <f t="shared" si="784"/>
        <v/>
      </c>
      <c r="W1377" s="72" t="str">
        <f>IF(E1377="","",VLOOKUP(D1377,Supervisors!$B$9:$F$32,5,FALSE))</f>
        <v/>
      </c>
      <c r="X1377" s="72" t="str">
        <f>IF(E1377="","",VLOOKUP(D1377,Supervisors!$B$9:$G$32,6,FALSE))</f>
        <v/>
      </c>
      <c r="Y1377" s="20" t="str">
        <f t="shared" si="785"/>
        <v/>
      </c>
      <c r="Z1377" s="20" t="str">
        <f t="shared" si="786"/>
        <v/>
      </c>
      <c r="AA1377" s="20" t="str">
        <f t="shared" si="787"/>
        <v/>
      </c>
      <c r="AB1377" s="20" t="str">
        <f t="shared" si="788"/>
        <v/>
      </c>
      <c r="AC1377" s="20" t="str">
        <f t="shared" si="789"/>
        <v/>
      </c>
      <c r="AD1377" s="20" t="str">
        <f t="shared" si="790"/>
        <v/>
      </c>
      <c r="AE1377" s="20" t="str">
        <f>IF(E1377="","",SUM( INDEX( $H$9, 1) : H1377))</f>
        <v/>
      </c>
      <c r="AF1377" s="20" t="str">
        <f t="shared" si="791"/>
        <v/>
      </c>
      <c r="AG1377" s="20" t="str">
        <f>IF(E1377="","",SUM($AF$9:AF1377))</f>
        <v/>
      </c>
      <c r="AH1377" s="43" t="str">
        <f t="shared" si="792"/>
        <v/>
      </c>
      <c r="AI1377" s="20" t="str">
        <f t="shared" si="793"/>
        <v/>
      </c>
      <c r="AJ1377" s="20" t="str">
        <f t="shared" si="794"/>
        <v/>
      </c>
      <c r="AK1377" s="20" t="str">
        <f t="shared" si="795"/>
        <v/>
      </c>
      <c r="AL1377" s="20" t="str">
        <f>IF(E1377="","",SUM( INDEX($I$9, 1) : I1377))</f>
        <v/>
      </c>
      <c r="AM1377" s="20" t="str">
        <f t="shared" si="796"/>
        <v/>
      </c>
      <c r="AN1377" s="20" t="str">
        <f>IF(E1377="","",SUM( INDEX($AM$9, 1) : AM1377))</f>
        <v/>
      </c>
      <c r="AO1377" s="43" t="str">
        <f t="shared" si="797"/>
        <v/>
      </c>
      <c r="AP1377" s="43" t="str">
        <f t="shared" si="798"/>
        <v/>
      </c>
      <c r="AQ1377" s="35" t="str">
        <f t="shared" si="799"/>
        <v/>
      </c>
      <c r="AR1377" s="35" t="str">
        <f t="shared" si="800"/>
        <v/>
      </c>
      <c r="AS1377" s="35" t="str">
        <f t="shared" si="801"/>
        <v/>
      </c>
      <c r="AT1377" s="35" t="str">
        <f t="shared" si="802"/>
        <v/>
      </c>
      <c r="AU1377" s="35" t="str">
        <f t="shared" si="803"/>
        <v/>
      </c>
      <c r="AV1377" s="35" t="str">
        <f t="shared" si="804"/>
        <v/>
      </c>
      <c r="AW1377" s="58" t="str">
        <f t="shared" si="805"/>
        <v/>
      </c>
      <c r="AX1377" s="62" t="str">
        <f t="shared" si="806"/>
        <v/>
      </c>
      <c r="AY1377" s="62" t="str">
        <f t="shared" si="807"/>
        <v/>
      </c>
      <c r="AZ1377" s="62" t="str">
        <f t="shared" si="808"/>
        <v/>
      </c>
      <c r="BA1377" s="62" t="str">
        <f t="shared" si="809"/>
        <v/>
      </c>
      <c r="BB1377" s="62" t="str">
        <f t="shared" si="810"/>
        <v/>
      </c>
      <c r="BC1377" s="62" t="str">
        <f t="shared" si="811"/>
        <v/>
      </c>
      <c r="BD1377" s="69" t="str">
        <f t="shared" si="812"/>
        <v/>
      </c>
      <c r="BE1377" s="69" t="str">
        <f t="shared" si="813"/>
        <v/>
      </c>
      <c r="BF1377" s="69" t="str">
        <f>IF(Z1377=Z1378,"",SUM(AW$9:AW1377)-SUM(BF$9:BF1376))</f>
        <v/>
      </c>
      <c r="BG1377" s="12">
        <f t="shared" si="778"/>
        <v>1369</v>
      </c>
    </row>
    <row r="1378" spans="1:59" ht="20.100000000000001" customHeight="1">
      <c r="A1378" s="13">
        <f t="shared" ref="A1378:A1441" si="814">ROW()-8</f>
        <v>1370</v>
      </c>
      <c r="B1378" s="153"/>
      <c r="C1378" s="33"/>
      <c r="D1378" s="33"/>
      <c r="E1378" s="154"/>
      <c r="F1378" s="155"/>
      <c r="G1378" s="156"/>
      <c r="H1378" s="19" t="str">
        <f t="shared" si="779"/>
        <v/>
      </c>
      <c r="I1378" s="157"/>
      <c r="J1378" s="19" t="str">
        <f t="shared" si="780"/>
        <v/>
      </c>
      <c r="K1378" s="33"/>
      <c r="L1378" s="34"/>
      <c r="M1378" s="34"/>
      <c r="N1378" s="19" t="str">
        <f t="shared" si="781"/>
        <v/>
      </c>
      <c r="O1378" s="157"/>
      <c r="P1378" s="19" t="str">
        <f t="shared" si="782"/>
        <v/>
      </c>
      <c r="Q1378" s="19" t="str">
        <f t="shared" si="783"/>
        <v/>
      </c>
      <c r="R1378" s="22"/>
      <c r="S1378" s="33"/>
      <c r="T1378" s="35" t="str">
        <f>IF(E1378="","",Instructions!$B$5)</f>
        <v/>
      </c>
      <c r="U1378" s="75" t="str">
        <f>IF(E1378="","",Instructions!$C$5)</f>
        <v/>
      </c>
      <c r="V1378" s="87" t="str">
        <f t="shared" si="784"/>
        <v/>
      </c>
      <c r="W1378" s="72" t="str">
        <f>IF(E1378="","",VLOOKUP(D1378,Supervisors!$B$9:$F$32,5,FALSE))</f>
        <v/>
      </c>
      <c r="X1378" s="72" t="str">
        <f>IF(E1378="","",VLOOKUP(D1378,Supervisors!$B$9:$G$32,6,FALSE))</f>
        <v/>
      </c>
      <c r="Y1378" s="20" t="str">
        <f t="shared" si="785"/>
        <v/>
      </c>
      <c r="Z1378" s="20" t="str">
        <f t="shared" si="786"/>
        <v/>
      </c>
      <c r="AA1378" s="20" t="str">
        <f t="shared" si="787"/>
        <v/>
      </c>
      <c r="AB1378" s="20" t="str">
        <f t="shared" si="788"/>
        <v/>
      </c>
      <c r="AC1378" s="20" t="str">
        <f t="shared" si="789"/>
        <v/>
      </c>
      <c r="AD1378" s="20" t="str">
        <f t="shared" si="790"/>
        <v/>
      </c>
      <c r="AE1378" s="20" t="str">
        <f>IF(E1378="","",SUM( INDEX( $H$9, 1) : H1378))</f>
        <v/>
      </c>
      <c r="AF1378" s="20" t="str">
        <f t="shared" si="791"/>
        <v/>
      </c>
      <c r="AG1378" s="20" t="str">
        <f>IF(E1378="","",SUM($AF$9:AF1378))</f>
        <v/>
      </c>
      <c r="AH1378" s="43" t="str">
        <f t="shared" si="792"/>
        <v/>
      </c>
      <c r="AI1378" s="20" t="str">
        <f t="shared" si="793"/>
        <v/>
      </c>
      <c r="AJ1378" s="20" t="str">
        <f t="shared" si="794"/>
        <v/>
      </c>
      <c r="AK1378" s="20" t="str">
        <f t="shared" si="795"/>
        <v/>
      </c>
      <c r="AL1378" s="20" t="str">
        <f>IF(E1378="","",SUM( INDEX($I$9, 1) : I1378))</f>
        <v/>
      </c>
      <c r="AM1378" s="20" t="str">
        <f t="shared" si="796"/>
        <v/>
      </c>
      <c r="AN1378" s="20" t="str">
        <f>IF(E1378="","",SUM( INDEX($AM$9, 1) : AM1378))</f>
        <v/>
      </c>
      <c r="AO1378" s="43" t="str">
        <f t="shared" si="797"/>
        <v/>
      </c>
      <c r="AP1378" s="43" t="str">
        <f t="shared" si="798"/>
        <v/>
      </c>
      <c r="AQ1378" s="35" t="str">
        <f t="shared" si="799"/>
        <v/>
      </c>
      <c r="AR1378" s="35" t="str">
        <f t="shared" si="800"/>
        <v/>
      </c>
      <c r="AS1378" s="35" t="str">
        <f t="shared" si="801"/>
        <v/>
      </c>
      <c r="AT1378" s="35" t="str">
        <f t="shared" si="802"/>
        <v/>
      </c>
      <c r="AU1378" s="35" t="str">
        <f t="shared" si="803"/>
        <v/>
      </c>
      <c r="AV1378" s="35" t="str">
        <f t="shared" si="804"/>
        <v/>
      </c>
      <c r="AW1378" s="58" t="str">
        <f t="shared" si="805"/>
        <v/>
      </c>
      <c r="AX1378" s="62" t="str">
        <f t="shared" si="806"/>
        <v/>
      </c>
      <c r="AY1378" s="62" t="str">
        <f t="shared" si="807"/>
        <v/>
      </c>
      <c r="AZ1378" s="62" t="str">
        <f t="shared" si="808"/>
        <v/>
      </c>
      <c r="BA1378" s="62" t="str">
        <f t="shared" si="809"/>
        <v/>
      </c>
      <c r="BB1378" s="62" t="str">
        <f t="shared" si="810"/>
        <v/>
      </c>
      <c r="BC1378" s="62" t="str">
        <f t="shared" si="811"/>
        <v/>
      </c>
      <c r="BD1378" s="69" t="str">
        <f t="shared" si="812"/>
        <v/>
      </c>
      <c r="BE1378" s="69" t="str">
        <f t="shared" si="813"/>
        <v/>
      </c>
      <c r="BF1378" s="69" t="str">
        <f>IF(Z1378=Z1379,"",SUM(AW$9:AW1378)-SUM(BF$9:BF1377))</f>
        <v/>
      </c>
      <c r="BG1378" s="12">
        <f t="shared" ref="BG1378:BG1441" si="815">ROW()-8</f>
        <v>1370</v>
      </c>
    </row>
    <row r="1379" spans="1:59" ht="20.100000000000001" customHeight="1">
      <c r="A1379" s="13">
        <f t="shared" si="814"/>
        <v>1371</v>
      </c>
      <c r="B1379" s="153"/>
      <c r="C1379" s="33"/>
      <c r="D1379" s="33"/>
      <c r="E1379" s="154"/>
      <c r="F1379" s="155"/>
      <c r="G1379" s="156"/>
      <c r="H1379" s="19" t="str">
        <f t="shared" si="779"/>
        <v/>
      </c>
      <c r="I1379" s="157"/>
      <c r="J1379" s="19" t="str">
        <f t="shared" si="780"/>
        <v/>
      </c>
      <c r="K1379" s="33"/>
      <c r="L1379" s="34"/>
      <c r="M1379" s="34"/>
      <c r="N1379" s="19" t="str">
        <f t="shared" si="781"/>
        <v/>
      </c>
      <c r="O1379" s="157"/>
      <c r="P1379" s="19" t="str">
        <f t="shared" si="782"/>
        <v/>
      </c>
      <c r="Q1379" s="19" t="str">
        <f t="shared" si="783"/>
        <v/>
      </c>
      <c r="R1379" s="22"/>
      <c r="S1379" s="33"/>
      <c r="T1379" s="35" t="str">
        <f>IF(E1379="","",Instructions!$B$5)</f>
        <v/>
      </c>
      <c r="U1379" s="75" t="str">
        <f>IF(E1379="","",Instructions!$C$5)</f>
        <v/>
      </c>
      <c r="V1379" s="87" t="str">
        <f t="shared" si="784"/>
        <v/>
      </c>
      <c r="W1379" s="72" t="str">
        <f>IF(E1379="","",VLOOKUP(D1379,Supervisors!$B$9:$F$32,5,FALSE))</f>
        <v/>
      </c>
      <c r="X1379" s="72" t="str">
        <f>IF(E1379="","",VLOOKUP(D1379,Supervisors!$B$9:$G$32,6,FALSE))</f>
        <v/>
      </c>
      <c r="Y1379" s="20" t="str">
        <f t="shared" si="785"/>
        <v/>
      </c>
      <c r="Z1379" s="20" t="str">
        <f t="shared" si="786"/>
        <v/>
      </c>
      <c r="AA1379" s="20" t="str">
        <f t="shared" si="787"/>
        <v/>
      </c>
      <c r="AB1379" s="20" t="str">
        <f t="shared" si="788"/>
        <v/>
      </c>
      <c r="AC1379" s="20" t="str">
        <f t="shared" si="789"/>
        <v/>
      </c>
      <c r="AD1379" s="20" t="str">
        <f t="shared" si="790"/>
        <v/>
      </c>
      <c r="AE1379" s="20" t="str">
        <f>IF(E1379="","",SUM( INDEX( $H$9, 1) : H1379))</f>
        <v/>
      </c>
      <c r="AF1379" s="20" t="str">
        <f t="shared" si="791"/>
        <v/>
      </c>
      <c r="AG1379" s="20" t="str">
        <f>IF(E1379="","",SUM($AF$9:AF1379))</f>
        <v/>
      </c>
      <c r="AH1379" s="43" t="str">
        <f t="shared" si="792"/>
        <v/>
      </c>
      <c r="AI1379" s="20" t="str">
        <f t="shared" si="793"/>
        <v/>
      </c>
      <c r="AJ1379" s="20" t="str">
        <f t="shared" si="794"/>
        <v/>
      </c>
      <c r="AK1379" s="20" t="str">
        <f t="shared" si="795"/>
        <v/>
      </c>
      <c r="AL1379" s="20" t="str">
        <f>IF(E1379="","",SUM( INDEX($I$9, 1) : I1379))</f>
        <v/>
      </c>
      <c r="AM1379" s="20" t="str">
        <f t="shared" si="796"/>
        <v/>
      </c>
      <c r="AN1379" s="20" t="str">
        <f>IF(E1379="","",SUM( INDEX($AM$9, 1) : AM1379))</f>
        <v/>
      </c>
      <c r="AO1379" s="43" t="str">
        <f t="shared" si="797"/>
        <v/>
      </c>
      <c r="AP1379" s="43" t="str">
        <f t="shared" si="798"/>
        <v/>
      </c>
      <c r="AQ1379" s="35" t="str">
        <f t="shared" si="799"/>
        <v/>
      </c>
      <c r="AR1379" s="35" t="str">
        <f t="shared" si="800"/>
        <v/>
      </c>
      <c r="AS1379" s="35" t="str">
        <f t="shared" si="801"/>
        <v/>
      </c>
      <c r="AT1379" s="35" t="str">
        <f t="shared" si="802"/>
        <v/>
      </c>
      <c r="AU1379" s="35" t="str">
        <f t="shared" si="803"/>
        <v/>
      </c>
      <c r="AV1379" s="35" t="str">
        <f t="shared" si="804"/>
        <v/>
      </c>
      <c r="AW1379" s="58" t="str">
        <f t="shared" si="805"/>
        <v/>
      </c>
      <c r="AX1379" s="62" t="str">
        <f t="shared" si="806"/>
        <v/>
      </c>
      <c r="AY1379" s="62" t="str">
        <f t="shared" si="807"/>
        <v/>
      </c>
      <c r="AZ1379" s="62" t="str">
        <f t="shared" si="808"/>
        <v/>
      </c>
      <c r="BA1379" s="62" t="str">
        <f t="shared" si="809"/>
        <v/>
      </c>
      <c r="BB1379" s="62" t="str">
        <f t="shared" si="810"/>
        <v/>
      </c>
      <c r="BC1379" s="62" t="str">
        <f t="shared" si="811"/>
        <v/>
      </c>
      <c r="BD1379" s="69" t="str">
        <f t="shared" si="812"/>
        <v/>
      </c>
      <c r="BE1379" s="69" t="str">
        <f t="shared" si="813"/>
        <v/>
      </c>
      <c r="BF1379" s="69" t="str">
        <f>IF(Z1379=Z1380,"",SUM(AW$9:AW1379)-SUM(BF$9:BF1378))</f>
        <v/>
      </c>
      <c r="BG1379" s="12">
        <f t="shared" si="815"/>
        <v>1371</v>
      </c>
    </row>
    <row r="1380" spans="1:59" ht="20.100000000000001" customHeight="1">
      <c r="A1380" s="13">
        <f t="shared" si="814"/>
        <v>1372</v>
      </c>
      <c r="B1380" s="153"/>
      <c r="C1380" s="33"/>
      <c r="D1380" s="33"/>
      <c r="E1380" s="154"/>
      <c r="F1380" s="155"/>
      <c r="G1380" s="156"/>
      <c r="H1380" s="19" t="str">
        <f t="shared" si="779"/>
        <v/>
      </c>
      <c r="I1380" s="157"/>
      <c r="J1380" s="19" t="str">
        <f t="shared" si="780"/>
        <v/>
      </c>
      <c r="K1380" s="33"/>
      <c r="L1380" s="34"/>
      <c r="M1380" s="34"/>
      <c r="N1380" s="19" t="str">
        <f t="shared" si="781"/>
        <v/>
      </c>
      <c r="O1380" s="157"/>
      <c r="P1380" s="19" t="str">
        <f t="shared" si="782"/>
        <v/>
      </c>
      <c r="Q1380" s="19" t="str">
        <f t="shared" si="783"/>
        <v/>
      </c>
      <c r="R1380" s="22"/>
      <c r="S1380" s="33"/>
      <c r="T1380" s="35" t="str">
        <f>IF(E1380="","",Instructions!$B$5)</f>
        <v/>
      </c>
      <c r="U1380" s="75" t="str">
        <f>IF(E1380="","",Instructions!$C$5)</f>
        <v/>
      </c>
      <c r="V1380" s="87" t="str">
        <f t="shared" si="784"/>
        <v/>
      </c>
      <c r="W1380" s="72" t="str">
        <f>IF(E1380="","",VLOOKUP(D1380,Supervisors!$B$9:$F$32,5,FALSE))</f>
        <v/>
      </c>
      <c r="X1380" s="72" t="str">
        <f>IF(E1380="","",VLOOKUP(D1380,Supervisors!$B$9:$G$32,6,FALSE))</f>
        <v/>
      </c>
      <c r="Y1380" s="20" t="str">
        <f t="shared" si="785"/>
        <v/>
      </c>
      <c r="Z1380" s="20" t="str">
        <f t="shared" si="786"/>
        <v/>
      </c>
      <c r="AA1380" s="20" t="str">
        <f t="shared" si="787"/>
        <v/>
      </c>
      <c r="AB1380" s="20" t="str">
        <f t="shared" si="788"/>
        <v/>
      </c>
      <c r="AC1380" s="20" t="str">
        <f t="shared" si="789"/>
        <v/>
      </c>
      <c r="AD1380" s="20" t="str">
        <f t="shared" si="790"/>
        <v/>
      </c>
      <c r="AE1380" s="20" t="str">
        <f>IF(E1380="","",SUM( INDEX( $H$9, 1) : H1380))</f>
        <v/>
      </c>
      <c r="AF1380" s="20" t="str">
        <f t="shared" si="791"/>
        <v/>
      </c>
      <c r="AG1380" s="20" t="str">
        <f>IF(E1380="","",SUM($AF$9:AF1380))</f>
        <v/>
      </c>
      <c r="AH1380" s="43" t="str">
        <f t="shared" si="792"/>
        <v/>
      </c>
      <c r="AI1380" s="20" t="str">
        <f t="shared" si="793"/>
        <v/>
      </c>
      <c r="AJ1380" s="20" t="str">
        <f t="shared" si="794"/>
        <v/>
      </c>
      <c r="AK1380" s="20" t="str">
        <f t="shared" si="795"/>
        <v/>
      </c>
      <c r="AL1380" s="20" t="str">
        <f>IF(E1380="","",SUM( INDEX($I$9, 1) : I1380))</f>
        <v/>
      </c>
      <c r="AM1380" s="20" t="str">
        <f t="shared" si="796"/>
        <v/>
      </c>
      <c r="AN1380" s="20" t="str">
        <f>IF(E1380="","",SUM( INDEX($AM$9, 1) : AM1380))</f>
        <v/>
      </c>
      <c r="AO1380" s="43" t="str">
        <f t="shared" si="797"/>
        <v/>
      </c>
      <c r="AP1380" s="43" t="str">
        <f t="shared" si="798"/>
        <v/>
      </c>
      <c r="AQ1380" s="35" t="str">
        <f t="shared" si="799"/>
        <v/>
      </c>
      <c r="AR1380" s="35" t="str">
        <f t="shared" si="800"/>
        <v/>
      </c>
      <c r="AS1380" s="35" t="str">
        <f t="shared" si="801"/>
        <v/>
      </c>
      <c r="AT1380" s="35" t="str">
        <f t="shared" si="802"/>
        <v/>
      </c>
      <c r="AU1380" s="35" t="str">
        <f t="shared" si="803"/>
        <v/>
      </c>
      <c r="AV1380" s="35" t="str">
        <f t="shared" si="804"/>
        <v/>
      </c>
      <c r="AW1380" s="58" t="str">
        <f t="shared" si="805"/>
        <v/>
      </c>
      <c r="AX1380" s="62" t="str">
        <f t="shared" si="806"/>
        <v/>
      </c>
      <c r="AY1380" s="62" t="str">
        <f t="shared" si="807"/>
        <v/>
      </c>
      <c r="AZ1380" s="62" t="str">
        <f t="shared" si="808"/>
        <v/>
      </c>
      <c r="BA1380" s="62" t="str">
        <f t="shared" si="809"/>
        <v/>
      </c>
      <c r="BB1380" s="62" t="str">
        <f t="shared" si="810"/>
        <v/>
      </c>
      <c r="BC1380" s="62" t="str">
        <f t="shared" si="811"/>
        <v/>
      </c>
      <c r="BD1380" s="69" t="str">
        <f t="shared" si="812"/>
        <v/>
      </c>
      <c r="BE1380" s="69" t="str">
        <f t="shared" si="813"/>
        <v/>
      </c>
      <c r="BF1380" s="69" t="str">
        <f>IF(Z1380=Z1381,"",SUM(AW$9:AW1380)-SUM(BF$9:BF1379))</f>
        <v/>
      </c>
      <c r="BG1380" s="12">
        <f t="shared" si="815"/>
        <v>1372</v>
      </c>
    </row>
    <row r="1381" spans="1:59" ht="20.100000000000001" customHeight="1">
      <c r="A1381" s="13">
        <f t="shared" si="814"/>
        <v>1373</v>
      </c>
      <c r="B1381" s="153"/>
      <c r="C1381" s="33"/>
      <c r="D1381" s="33"/>
      <c r="E1381" s="154"/>
      <c r="F1381" s="155"/>
      <c r="G1381" s="156"/>
      <c r="H1381" s="19" t="str">
        <f t="shared" si="779"/>
        <v/>
      </c>
      <c r="I1381" s="157"/>
      <c r="J1381" s="19" t="str">
        <f t="shared" si="780"/>
        <v/>
      </c>
      <c r="K1381" s="33"/>
      <c r="L1381" s="34"/>
      <c r="M1381" s="34"/>
      <c r="N1381" s="19" t="str">
        <f t="shared" si="781"/>
        <v/>
      </c>
      <c r="O1381" s="157"/>
      <c r="P1381" s="19" t="str">
        <f t="shared" si="782"/>
        <v/>
      </c>
      <c r="Q1381" s="19" t="str">
        <f t="shared" si="783"/>
        <v/>
      </c>
      <c r="R1381" s="22"/>
      <c r="S1381" s="33"/>
      <c r="T1381" s="35" t="str">
        <f>IF(E1381="","",Instructions!$B$5)</f>
        <v/>
      </c>
      <c r="U1381" s="75" t="str">
        <f>IF(E1381="","",Instructions!$C$5)</f>
        <v/>
      </c>
      <c r="V1381" s="87" t="str">
        <f t="shared" si="784"/>
        <v/>
      </c>
      <c r="W1381" s="72" t="str">
        <f>IF(E1381="","",VLOOKUP(D1381,Supervisors!$B$9:$F$32,5,FALSE))</f>
        <v/>
      </c>
      <c r="X1381" s="72" t="str">
        <f>IF(E1381="","",VLOOKUP(D1381,Supervisors!$B$9:$G$32,6,FALSE))</f>
        <v/>
      </c>
      <c r="Y1381" s="20" t="str">
        <f t="shared" si="785"/>
        <v/>
      </c>
      <c r="Z1381" s="20" t="str">
        <f t="shared" si="786"/>
        <v/>
      </c>
      <c r="AA1381" s="20" t="str">
        <f t="shared" si="787"/>
        <v/>
      </c>
      <c r="AB1381" s="20" t="str">
        <f t="shared" si="788"/>
        <v/>
      </c>
      <c r="AC1381" s="20" t="str">
        <f t="shared" si="789"/>
        <v/>
      </c>
      <c r="AD1381" s="20" t="str">
        <f t="shared" si="790"/>
        <v/>
      </c>
      <c r="AE1381" s="20" t="str">
        <f>IF(E1381="","",SUM( INDEX( $H$9, 1) : H1381))</f>
        <v/>
      </c>
      <c r="AF1381" s="20" t="str">
        <f t="shared" si="791"/>
        <v/>
      </c>
      <c r="AG1381" s="20" t="str">
        <f>IF(E1381="","",SUM($AF$9:AF1381))</f>
        <v/>
      </c>
      <c r="AH1381" s="43" t="str">
        <f t="shared" si="792"/>
        <v/>
      </c>
      <c r="AI1381" s="20" t="str">
        <f t="shared" si="793"/>
        <v/>
      </c>
      <c r="AJ1381" s="20" t="str">
        <f t="shared" si="794"/>
        <v/>
      </c>
      <c r="AK1381" s="20" t="str">
        <f t="shared" si="795"/>
        <v/>
      </c>
      <c r="AL1381" s="20" t="str">
        <f>IF(E1381="","",SUM( INDEX($I$9, 1) : I1381))</f>
        <v/>
      </c>
      <c r="AM1381" s="20" t="str">
        <f t="shared" si="796"/>
        <v/>
      </c>
      <c r="AN1381" s="20" t="str">
        <f>IF(E1381="","",SUM( INDEX($AM$9, 1) : AM1381))</f>
        <v/>
      </c>
      <c r="AO1381" s="43" t="str">
        <f t="shared" si="797"/>
        <v/>
      </c>
      <c r="AP1381" s="43" t="str">
        <f t="shared" si="798"/>
        <v/>
      </c>
      <c r="AQ1381" s="35" t="str">
        <f t="shared" si="799"/>
        <v/>
      </c>
      <c r="AR1381" s="35" t="str">
        <f t="shared" si="800"/>
        <v/>
      </c>
      <c r="AS1381" s="35" t="str">
        <f t="shared" si="801"/>
        <v/>
      </c>
      <c r="AT1381" s="35" t="str">
        <f t="shared" si="802"/>
        <v/>
      </c>
      <c r="AU1381" s="35" t="str">
        <f t="shared" si="803"/>
        <v/>
      </c>
      <c r="AV1381" s="35" t="str">
        <f t="shared" si="804"/>
        <v/>
      </c>
      <c r="AW1381" s="58" t="str">
        <f t="shared" si="805"/>
        <v/>
      </c>
      <c r="AX1381" s="62" t="str">
        <f t="shared" si="806"/>
        <v/>
      </c>
      <c r="AY1381" s="62" t="str">
        <f t="shared" si="807"/>
        <v/>
      </c>
      <c r="AZ1381" s="62" t="str">
        <f t="shared" si="808"/>
        <v/>
      </c>
      <c r="BA1381" s="62" t="str">
        <f t="shared" si="809"/>
        <v/>
      </c>
      <c r="BB1381" s="62" t="str">
        <f t="shared" si="810"/>
        <v/>
      </c>
      <c r="BC1381" s="62" t="str">
        <f t="shared" si="811"/>
        <v/>
      </c>
      <c r="BD1381" s="69" t="str">
        <f t="shared" si="812"/>
        <v/>
      </c>
      <c r="BE1381" s="69" t="str">
        <f t="shared" si="813"/>
        <v/>
      </c>
      <c r="BF1381" s="69" t="str">
        <f>IF(Z1381=Z1382,"",SUM(AW$9:AW1381)-SUM(BF$9:BF1380))</f>
        <v/>
      </c>
      <c r="BG1381" s="12">
        <f t="shared" si="815"/>
        <v>1373</v>
      </c>
    </row>
    <row r="1382" spans="1:59" ht="20.100000000000001" customHeight="1">
      <c r="A1382" s="13">
        <f t="shared" si="814"/>
        <v>1374</v>
      </c>
      <c r="B1382" s="153"/>
      <c r="C1382" s="33"/>
      <c r="D1382" s="33"/>
      <c r="E1382" s="154"/>
      <c r="F1382" s="155"/>
      <c r="G1382" s="156"/>
      <c r="H1382" s="19" t="str">
        <f t="shared" si="779"/>
        <v/>
      </c>
      <c r="I1382" s="157"/>
      <c r="J1382" s="19" t="str">
        <f t="shared" si="780"/>
        <v/>
      </c>
      <c r="K1382" s="33"/>
      <c r="L1382" s="34"/>
      <c r="M1382" s="34"/>
      <c r="N1382" s="19" t="str">
        <f t="shared" si="781"/>
        <v/>
      </c>
      <c r="O1382" s="157"/>
      <c r="P1382" s="19" t="str">
        <f t="shared" si="782"/>
        <v/>
      </c>
      <c r="Q1382" s="19" t="str">
        <f t="shared" si="783"/>
        <v/>
      </c>
      <c r="R1382" s="22"/>
      <c r="S1382" s="33"/>
      <c r="T1382" s="35" t="str">
        <f>IF(E1382="","",Instructions!$B$5)</f>
        <v/>
      </c>
      <c r="U1382" s="75" t="str">
        <f>IF(E1382="","",Instructions!$C$5)</f>
        <v/>
      </c>
      <c r="V1382" s="87" t="str">
        <f t="shared" si="784"/>
        <v/>
      </c>
      <c r="W1382" s="72" t="str">
        <f>IF(E1382="","",VLOOKUP(D1382,Supervisors!$B$9:$F$32,5,FALSE))</f>
        <v/>
      </c>
      <c r="X1382" s="72" t="str">
        <f>IF(E1382="","",VLOOKUP(D1382,Supervisors!$B$9:$G$32,6,FALSE))</f>
        <v/>
      </c>
      <c r="Y1382" s="20" t="str">
        <f t="shared" si="785"/>
        <v/>
      </c>
      <c r="Z1382" s="20" t="str">
        <f t="shared" si="786"/>
        <v/>
      </c>
      <c r="AA1382" s="20" t="str">
        <f t="shared" si="787"/>
        <v/>
      </c>
      <c r="AB1382" s="20" t="str">
        <f t="shared" si="788"/>
        <v/>
      </c>
      <c r="AC1382" s="20" t="str">
        <f t="shared" si="789"/>
        <v/>
      </c>
      <c r="AD1382" s="20" t="str">
        <f t="shared" si="790"/>
        <v/>
      </c>
      <c r="AE1382" s="20" t="str">
        <f>IF(E1382="","",SUM( INDEX( $H$9, 1) : H1382))</f>
        <v/>
      </c>
      <c r="AF1382" s="20" t="str">
        <f t="shared" si="791"/>
        <v/>
      </c>
      <c r="AG1382" s="20" t="str">
        <f>IF(E1382="","",SUM($AF$9:AF1382))</f>
        <v/>
      </c>
      <c r="AH1382" s="43" t="str">
        <f t="shared" si="792"/>
        <v/>
      </c>
      <c r="AI1382" s="20" t="str">
        <f t="shared" si="793"/>
        <v/>
      </c>
      <c r="AJ1382" s="20" t="str">
        <f t="shared" si="794"/>
        <v/>
      </c>
      <c r="AK1382" s="20" t="str">
        <f t="shared" si="795"/>
        <v/>
      </c>
      <c r="AL1382" s="20" t="str">
        <f>IF(E1382="","",SUM( INDEX($I$9, 1) : I1382))</f>
        <v/>
      </c>
      <c r="AM1382" s="20" t="str">
        <f t="shared" si="796"/>
        <v/>
      </c>
      <c r="AN1382" s="20" t="str">
        <f>IF(E1382="","",SUM( INDEX($AM$9, 1) : AM1382))</f>
        <v/>
      </c>
      <c r="AO1382" s="43" t="str">
        <f t="shared" si="797"/>
        <v/>
      </c>
      <c r="AP1382" s="43" t="str">
        <f t="shared" si="798"/>
        <v/>
      </c>
      <c r="AQ1382" s="35" t="str">
        <f t="shared" si="799"/>
        <v/>
      </c>
      <c r="AR1382" s="35" t="str">
        <f t="shared" si="800"/>
        <v/>
      </c>
      <c r="AS1382" s="35" t="str">
        <f t="shared" si="801"/>
        <v/>
      </c>
      <c r="AT1382" s="35" t="str">
        <f t="shared" si="802"/>
        <v/>
      </c>
      <c r="AU1382" s="35" t="str">
        <f t="shared" si="803"/>
        <v/>
      </c>
      <c r="AV1382" s="35" t="str">
        <f t="shared" si="804"/>
        <v/>
      </c>
      <c r="AW1382" s="58" t="str">
        <f t="shared" si="805"/>
        <v/>
      </c>
      <c r="AX1382" s="62" t="str">
        <f t="shared" si="806"/>
        <v/>
      </c>
      <c r="AY1382" s="62" t="str">
        <f t="shared" si="807"/>
        <v/>
      </c>
      <c r="AZ1382" s="62" t="str">
        <f t="shared" si="808"/>
        <v/>
      </c>
      <c r="BA1382" s="62" t="str">
        <f t="shared" si="809"/>
        <v/>
      </c>
      <c r="BB1382" s="62" t="str">
        <f t="shared" si="810"/>
        <v/>
      </c>
      <c r="BC1382" s="62" t="str">
        <f t="shared" si="811"/>
        <v/>
      </c>
      <c r="BD1382" s="69" t="str">
        <f t="shared" si="812"/>
        <v/>
      </c>
      <c r="BE1382" s="69" t="str">
        <f t="shared" si="813"/>
        <v/>
      </c>
      <c r="BF1382" s="69" t="str">
        <f>IF(Z1382=Z1383,"",SUM(AW$9:AW1382)-SUM(BF$9:BF1381))</f>
        <v/>
      </c>
      <c r="BG1382" s="12">
        <f t="shared" si="815"/>
        <v>1374</v>
      </c>
    </row>
    <row r="1383" spans="1:59" ht="20.100000000000001" customHeight="1">
      <c r="A1383" s="13">
        <f t="shared" si="814"/>
        <v>1375</v>
      </c>
      <c r="B1383" s="153"/>
      <c r="C1383" s="33"/>
      <c r="D1383" s="33"/>
      <c r="E1383" s="154"/>
      <c r="F1383" s="155"/>
      <c r="G1383" s="156"/>
      <c r="H1383" s="19" t="str">
        <f t="shared" si="779"/>
        <v/>
      </c>
      <c r="I1383" s="157"/>
      <c r="J1383" s="19" t="str">
        <f t="shared" si="780"/>
        <v/>
      </c>
      <c r="K1383" s="33"/>
      <c r="L1383" s="34"/>
      <c r="M1383" s="34"/>
      <c r="N1383" s="19" t="str">
        <f t="shared" si="781"/>
        <v/>
      </c>
      <c r="O1383" s="157"/>
      <c r="P1383" s="19" t="str">
        <f t="shared" si="782"/>
        <v/>
      </c>
      <c r="Q1383" s="19" t="str">
        <f t="shared" si="783"/>
        <v/>
      </c>
      <c r="R1383" s="22"/>
      <c r="S1383" s="33"/>
      <c r="T1383" s="35" t="str">
        <f>IF(E1383="","",Instructions!$B$5)</f>
        <v/>
      </c>
      <c r="U1383" s="75" t="str">
        <f>IF(E1383="","",Instructions!$C$5)</f>
        <v/>
      </c>
      <c r="V1383" s="87" t="str">
        <f t="shared" si="784"/>
        <v/>
      </c>
      <c r="W1383" s="72" t="str">
        <f>IF(E1383="","",VLOOKUP(D1383,Supervisors!$B$9:$F$32,5,FALSE))</f>
        <v/>
      </c>
      <c r="X1383" s="72" t="str">
        <f>IF(E1383="","",VLOOKUP(D1383,Supervisors!$B$9:$G$32,6,FALSE))</f>
        <v/>
      </c>
      <c r="Y1383" s="20" t="str">
        <f t="shared" si="785"/>
        <v/>
      </c>
      <c r="Z1383" s="20" t="str">
        <f t="shared" si="786"/>
        <v/>
      </c>
      <c r="AA1383" s="20" t="str">
        <f t="shared" si="787"/>
        <v/>
      </c>
      <c r="AB1383" s="20" t="str">
        <f t="shared" si="788"/>
        <v/>
      </c>
      <c r="AC1383" s="20" t="str">
        <f t="shared" si="789"/>
        <v/>
      </c>
      <c r="AD1383" s="20" t="str">
        <f t="shared" si="790"/>
        <v/>
      </c>
      <c r="AE1383" s="20" t="str">
        <f>IF(E1383="","",SUM( INDEX( $H$9, 1) : H1383))</f>
        <v/>
      </c>
      <c r="AF1383" s="20" t="str">
        <f t="shared" si="791"/>
        <v/>
      </c>
      <c r="AG1383" s="20" t="str">
        <f>IF(E1383="","",SUM($AF$9:AF1383))</f>
        <v/>
      </c>
      <c r="AH1383" s="43" t="str">
        <f t="shared" si="792"/>
        <v/>
      </c>
      <c r="AI1383" s="20" t="str">
        <f t="shared" si="793"/>
        <v/>
      </c>
      <c r="AJ1383" s="20" t="str">
        <f t="shared" si="794"/>
        <v/>
      </c>
      <c r="AK1383" s="20" t="str">
        <f t="shared" si="795"/>
        <v/>
      </c>
      <c r="AL1383" s="20" t="str">
        <f>IF(E1383="","",SUM( INDEX($I$9, 1) : I1383))</f>
        <v/>
      </c>
      <c r="AM1383" s="20" t="str">
        <f t="shared" si="796"/>
        <v/>
      </c>
      <c r="AN1383" s="20" t="str">
        <f>IF(E1383="","",SUM( INDEX($AM$9, 1) : AM1383))</f>
        <v/>
      </c>
      <c r="AO1383" s="43" t="str">
        <f t="shared" si="797"/>
        <v/>
      </c>
      <c r="AP1383" s="43" t="str">
        <f t="shared" si="798"/>
        <v/>
      </c>
      <c r="AQ1383" s="35" t="str">
        <f t="shared" si="799"/>
        <v/>
      </c>
      <c r="AR1383" s="35" t="str">
        <f t="shared" si="800"/>
        <v/>
      </c>
      <c r="AS1383" s="35" t="str">
        <f t="shared" si="801"/>
        <v/>
      </c>
      <c r="AT1383" s="35" t="str">
        <f t="shared" si="802"/>
        <v/>
      </c>
      <c r="AU1383" s="35" t="str">
        <f t="shared" si="803"/>
        <v/>
      </c>
      <c r="AV1383" s="35" t="str">
        <f t="shared" si="804"/>
        <v/>
      </c>
      <c r="AW1383" s="58" t="str">
        <f t="shared" si="805"/>
        <v/>
      </c>
      <c r="AX1383" s="62" t="str">
        <f t="shared" si="806"/>
        <v/>
      </c>
      <c r="AY1383" s="62" t="str">
        <f t="shared" si="807"/>
        <v/>
      </c>
      <c r="AZ1383" s="62" t="str">
        <f t="shared" si="808"/>
        <v/>
      </c>
      <c r="BA1383" s="62" t="str">
        <f t="shared" si="809"/>
        <v/>
      </c>
      <c r="BB1383" s="62" t="str">
        <f t="shared" si="810"/>
        <v/>
      </c>
      <c r="BC1383" s="62" t="str">
        <f t="shared" si="811"/>
        <v/>
      </c>
      <c r="BD1383" s="69" t="str">
        <f t="shared" si="812"/>
        <v/>
      </c>
      <c r="BE1383" s="69" t="str">
        <f t="shared" si="813"/>
        <v/>
      </c>
      <c r="BF1383" s="69" t="str">
        <f>IF(Z1383=Z1384,"",SUM(AW$9:AW1383)-SUM(BF$9:BF1382))</f>
        <v/>
      </c>
      <c r="BG1383" s="12">
        <f t="shared" si="815"/>
        <v>1375</v>
      </c>
    </row>
    <row r="1384" spans="1:59" ht="20.100000000000001" customHeight="1">
      <c r="A1384" s="13">
        <f t="shared" si="814"/>
        <v>1376</v>
      </c>
      <c r="B1384" s="153"/>
      <c r="C1384" s="33"/>
      <c r="D1384" s="33"/>
      <c r="E1384" s="154"/>
      <c r="F1384" s="155"/>
      <c r="G1384" s="156"/>
      <c r="H1384" s="19" t="str">
        <f t="shared" si="779"/>
        <v/>
      </c>
      <c r="I1384" s="157"/>
      <c r="J1384" s="19" t="str">
        <f t="shared" si="780"/>
        <v/>
      </c>
      <c r="K1384" s="33"/>
      <c r="L1384" s="34"/>
      <c r="M1384" s="34"/>
      <c r="N1384" s="19" t="str">
        <f t="shared" si="781"/>
        <v/>
      </c>
      <c r="O1384" s="157"/>
      <c r="P1384" s="19" t="str">
        <f t="shared" si="782"/>
        <v/>
      </c>
      <c r="Q1384" s="19" t="str">
        <f t="shared" si="783"/>
        <v/>
      </c>
      <c r="R1384" s="22"/>
      <c r="S1384" s="33"/>
      <c r="T1384" s="35" t="str">
        <f>IF(E1384="","",Instructions!$B$5)</f>
        <v/>
      </c>
      <c r="U1384" s="75" t="str">
        <f>IF(E1384="","",Instructions!$C$5)</f>
        <v/>
      </c>
      <c r="V1384" s="87" t="str">
        <f t="shared" si="784"/>
        <v/>
      </c>
      <c r="W1384" s="72" t="str">
        <f>IF(E1384="","",VLOOKUP(D1384,Supervisors!$B$9:$F$32,5,FALSE))</f>
        <v/>
      </c>
      <c r="X1384" s="72" t="str">
        <f>IF(E1384="","",VLOOKUP(D1384,Supervisors!$B$9:$G$32,6,FALSE))</f>
        <v/>
      </c>
      <c r="Y1384" s="20" t="str">
        <f t="shared" si="785"/>
        <v/>
      </c>
      <c r="Z1384" s="20" t="str">
        <f t="shared" si="786"/>
        <v/>
      </c>
      <c r="AA1384" s="20" t="str">
        <f t="shared" si="787"/>
        <v/>
      </c>
      <c r="AB1384" s="20" t="str">
        <f t="shared" si="788"/>
        <v/>
      </c>
      <c r="AC1384" s="20" t="str">
        <f t="shared" si="789"/>
        <v/>
      </c>
      <c r="AD1384" s="20" t="str">
        <f t="shared" si="790"/>
        <v/>
      </c>
      <c r="AE1384" s="20" t="str">
        <f>IF(E1384="","",SUM( INDEX( $H$9, 1) : H1384))</f>
        <v/>
      </c>
      <c r="AF1384" s="20" t="str">
        <f t="shared" si="791"/>
        <v/>
      </c>
      <c r="AG1384" s="20" t="str">
        <f>IF(E1384="","",SUM($AF$9:AF1384))</f>
        <v/>
      </c>
      <c r="AH1384" s="43" t="str">
        <f t="shared" si="792"/>
        <v/>
      </c>
      <c r="AI1384" s="20" t="str">
        <f t="shared" si="793"/>
        <v/>
      </c>
      <c r="AJ1384" s="20" t="str">
        <f t="shared" si="794"/>
        <v/>
      </c>
      <c r="AK1384" s="20" t="str">
        <f t="shared" si="795"/>
        <v/>
      </c>
      <c r="AL1384" s="20" t="str">
        <f>IF(E1384="","",SUM( INDEX($I$9, 1) : I1384))</f>
        <v/>
      </c>
      <c r="AM1384" s="20" t="str">
        <f t="shared" si="796"/>
        <v/>
      </c>
      <c r="AN1384" s="20" t="str">
        <f>IF(E1384="","",SUM( INDEX($AM$9, 1) : AM1384))</f>
        <v/>
      </c>
      <c r="AO1384" s="43" t="str">
        <f t="shared" si="797"/>
        <v/>
      </c>
      <c r="AP1384" s="43" t="str">
        <f t="shared" si="798"/>
        <v/>
      </c>
      <c r="AQ1384" s="35" t="str">
        <f t="shared" si="799"/>
        <v/>
      </c>
      <c r="AR1384" s="35" t="str">
        <f t="shared" si="800"/>
        <v/>
      </c>
      <c r="AS1384" s="35" t="str">
        <f t="shared" si="801"/>
        <v/>
      </c>
      <c r="AT1384" s="35" t="str">
        <f t="shared" si="802"/>
        <v/>
      </c>
      <c r="AU1384" s="35" t="str">
        <f t="shared" si="803"/>
        <v/>
      </c>
      <c r="AV1384" s="35" t="str">
        <f t="shared" si="804"/>
        <v/>
      </c>
      <c r="AW1384" s="58" t="str">
        <f t="shared" si="805"/>
        <v/>
      </c>
      <c r="AX1384" s="62" t="str">
        <f t="shared" si="806"/>
        <v/>
      </c>
      <c r="AY1384" s="62" t="str">
        <f t="shared" si="807"/>
        <v/>
      </c>
      <c r="AZ1384" s="62" t="str">
        <f t="shared" si="808"/>
        <v/>
      </c>
      <c r="BA1384" s="62" t="str">
        <f t="shared" si="809"/>
        <v/>
      </c>
      <c r="BB1384" s="62" t="str">
        <f t="shared" si="810"/>
        <v/>
      </c>
      <c r="BC1384" s="62" t="str">
        <f t="shared" si="811"/>
        <v/>
      </c>
      <c r="BD1384" s="69" t="str">
        <f t="shared" si="812"/>
        <v/>
      </c>
      <c r="BE1384" s="69" t="str">
        <f t="shared" si="813"/>
        <v/>
      </c>
      <c r="BF1384" s="69" t="str">
        <f>IF(Z1384=Z1385,"",SUM(AW$9:AW1384)-SUM(BF$9:BF1383))</f>
        <v/>
      </c>
      <c r="BG1384" s="12">
        <f t="shared" si="815"/>
        <v>1376</v>
      </c>
    </row>
    <row r="1385" spans="1:59" ht="20.100000000000001" customHeight="1">
      <c r="A1385" s="13">
        <f t="shared" si="814"/>
        <v>1377</v>
      </c>
      <c r="B1385" s="153"/>
      <c r="C1385" s="33"/>
      <c r="D1385" s="33"/>
      <c r="E1385" s="154"/>
      <c r="F1385" s="155"/>
      <c r="G1385" s="156"/>
      <c r="H1385" s="19" t="str">
        <f t="shared" si="779"/>
        <v/>
      </c>
      <c r="I1385" s="157"/>
      <c r="J1385" s="19" t="str">
        <f t="shared" si="780"/>
        <v/>
      </c>
      <c r="K1385" s="33"/>
      <c r="L1385" s="34"/>
      <c r="M1385" s="34"/>
      <c r="N1385" s="19" t="str">
        <f t="shared" si="781"/>
        <v/>
      </c>
      <c r="O1385" s="157"/>
      <c r="P1385" s="19" t="str">
        <f t="shared" si="782"/>
        <v/>
      </c>
      <c r="Q1385" s="19" t="str">
        <f t="shared" si="783"/>
        <v/>
      </c>
      <c r="R1385" s="22"/>
      <c r="S1385" s="33"/>
      <c r="T1385" s="35" t="str">
        <f>IF(E1385="","",Instructions!$B$5)</f>
        <v/>
      </c>
      <c r="U1385" s="75" t="str">
        <f>IF(E1385="","",Instructions!$C$5)</f>
        <v/>
      </c>
      <c r="V1385" s="87" t="str">
        <f t="shared" si="784"/>
        <v/>
      </c>
      <c r="W1385" s="72" t="str">
        <f>IF(E1385="","",VLOOKUP(D1385,Supervisors!$B$9:$F$32,5,FALSE))</f>
        <v/>
      </c>
      <c r="X1385" s="72" t="str">
        <f>IF(E1385="","",VLOOKUP(D1385,Supervisors!$B$9:$G$32,6,FALSE))</f>
        <v/>
      </c>
      <c r="Y1385" s="20" t="str">
        <f t="shared" si="785"/>
        <v/>
      </c>
      <c r="Z1385" s="20" t="str">
        <f t="shared" si="786"/>
        <v/>
      </c>
      <c r="AA1385" s="20" t="str">
        <f t="shared" si="787"/>
        <v/>
      </c>
      <c r="AB1385" s="20" t="str">
        <f t="shared" si="788"/>
        <v/>
      </c>
      <c r="AC1385" s="20" t="str">
        <f t="shared" si="789"/>
        <v/>
      </c>
      <c r="AD1385" s="20" t="str">
        <f t="shared" si="790"/>
        <v/>
      </c>
      <c r="AE1385" s="20" t="str">
        <f>IF(E1385="","",SUM( INDEX( $H$9, 1) : H1385))</f>
        <v/>
      </c>
      <c r="AF1385" s="20" t="str">
        <f t="shared" si="791"/>
        <v/>
      </c>
      <c r="AG1385" s="20" t="str">
        <f>IF(E1385="","",SUM($AF$9:AF1385))</f>
        <v/>
      </c>
      <c r="AH1385" s="43" t="str">
        <f t="shared" si="792"/>
        <v/>
      </c>
      <c r="AI1385" s="20" t="str">
        <f t="shared" si="793"/>
        <v/>
      </c>
      <c r="AJ1385" s="20" t="str">
        <f t="shared" si="794"/>
        <v/>
      </c>
      <c r="AK1385" s="20" t="str">
        <f t="shared" si="795"/>
        <v/>
      </c>
      <c r="AL1385" s="20" t="str">
        <f>IF(E1385="","",SUM( INDEX($I$9, 1) : I1385))</f>
        <v/>
      </c>
      <c r="AM1385" s="20" t="str">
        <f t="shared" si="796"/>
        <v/>
      </c>
      <c r="AN1385" s="20" t="str">
        <f>IF(E1385="","",SUM( INDEX($AM$9, 1) : AM1385))</f>
        <v/>
      </c>
      <c r="AO1385" s="43" t="str">
        <f t="shared" si="797"/>
        <v/>
      </c>
      <c r="AP1385" s="43" t="str">
        <f t="shared" si="798"/>
        <v/>
      </c>
      <c r="AQ1385" s="35" t="str">
        <f t="shared" si="799"/>
        <v/>
      </c>
      <c r="AR1385" s="35" t="str">
        <f t="shared" si="800"/>
        <v/>
      </c>
      <c r="AS1385" s="35" t="str">
        <f t="shared" si="801"/>
        <v/>
      </c>
      <c r="AT1385" s="35" t="str">
        <f t="shared" si="802"/>
        <v/>
      </c>
      <c r="AU1385" s="35" t="str">
        <f t="shared" si="803"/>
        <v/>
      </c>
      <c r="AV1385" s="35" t="str">
        <f t="shared" si="804"/>
        <v/>
      </c>
      <c r="AW1385" s="58" t="str">
        <f t="shared" si="805"/>
        <v/>
      </c>
      <c r="AX1385" s="62" t="str">
        <f t="shared" si="806"/>
        <v/>
      </c>
      <c r="AY1385" s="62" t="str">
        <f t="shared" si="807"/>
        <v/>
      </c>
      <c r="AZ1385" s="62" t="str">
        <f t="shared" si="808"/>
        <v/>
      </c>
      <c r="BA1385" s="62" t="str">
        <f t="shared" si="809"/>
        <v/>
      </c>
      <c r="BB1385" s="62" t="str">
        <f t="shared" si="810"/>
        <v/>
      </c>
      <c r="BC1385" s="62" t="str">
        <f t="shared" si="811"/>
        <v/>
      </c>
      <c r="BD1385" s="69" t="str">
        <f t="shared" si="812"/>
        <v/>
      </c>
      <c r="BE1385" s="69" t="str">
        <f t="shared" si="813"/>
        <v/>
      </c>
      <c r="BF1385" s="69" t="str">
        <f>IF(Z1385=Z1386,"",SUM(AW$9:AW1385)-SUM(BF$9:BF1384))</f>
        <v/>
      </c>
      <c r="BG1385" s="12">
        <f t="shared" si="815"/>
        <v>1377</v>
      </c>
    </row>
    <row r="1386" spans="1:59" ht="20.100000000000001" customHeight="1">
      <c r="A1386" s="13">
        <f t="shared" si="814"/>
        <v>1378</v>
      </c>
      <c r="B1386" s="153"/>
      <c r="C1386" s="33"/>
      <c r="D1386" s="33"/>
      <c r="E1386" s="154"/>
      <c r="F1386" s="155"/>
      <c r="G1386" s="156"/>
      <c r="H1386" s="19" t="str">
        <f t="shared" si="779"/>
        <v/>
      </c>
      <c r="I1386" s="157"/>
      <c r="J1386" s="19" t="str">
        <f t="shared" si="780"/>
        <v/>
      </c>
      <c r="K1386" s="33"/>
      <c r="L1386" s="34"/>
      <c r="M1386" s="34"/>
      <c r="N1386" s="19" t="str">
        <f t="shared" si="781"/>
        <v/>
      </c>
      <c r="O1386" s="157"/>
      <c r="P1386" s="19" t="str">
        <f t="shared" si="782"/>
        <v/>
      </c>
      <c r="Q1386" s="19" t="str">
        <f t="shared" si="783"/>
        <v/>
      </c>
      <c r="R1386" s="22"/>
      <c r="S1386" s="33"/>
      <c r="T1386" s="35" t="str">
        <f>IF(E1386="","",Instructions!$B$5)</f>
        <v/>
      </c>
      <c r="U1386" s="75" t="str">
        <f>IF(E1386="","",Instructions!$C$5)</f>
        <v/>
      </c>
      <c r="V1386" s="87" t="str">
        <f t="shared" si="784"/>
        <v/>
      </c>
      <c r="W1386" s="72" t="str">
        <f>IF(E1386="","",VLOOKUP(D1386,Supervisors!$B$9:$F$32,5,FALSE))</f>
        <v/>
      </c>
      <c r="X1386" s="72" t="str">
        <f>IF(E1386="","",VLOOKUP(D1386,Supervisors!$B$9:$G$32,6,FALSE))</f>
        <v/>
      </c>
      <c r="Y1386" s="20" t="str">
        <f t="shared" si="785"/>
        <v/>
      </c>
      <c r="Z1386" s="20" t="str">
        <f t="shared" si="786"/>
        <v/>
      </c>
      <c r="AA1386" s="20" t="str">
        <f t="shared" si="787"/>
        <v/>
      </c>
      <c r="AB1386" s="20" t="str">
        <f t="shared" si="788"/>
        <v/>
      </c>
      <c r="AC1386" s="20" t="str">
        <f t="shared" si="789"/>
        <v/>
      </c>
      <c r="AD1386" s="20" t="str">
        <f t="shared" si="790"/>
        <v/>
      </c>
      <c r="AE1386" s="20" t="str">
        <f>IF(E1386="","",SUM( INDEX( $H$9, 1) : H1386))</f>
        <v/>
      </c>
      <c r="AF1386" s="20" t="str">
        <f t="shared" si="791"/>
        <v/>
      </c>
      <c r="AG1386" s="20" t="str">
        <f>IF(E1386="","",SUM($AF$9:AF1386))</f>
        <v/>
      </c>
      <c r="AH1386" s="43" t="str">
        <f t="shared" si="792"/>
        <v/>
      </c>
      <c r="AI1386" s="20" t="str">
        <f t="shared" si="793"/>
        <v/>
      </c>
      <c r="AJ1386" s="20" t="str">
        <f t="shared" si="794"/>
        <v/>
      </c>
      <c r="AK1386" s="20" t="str">
        <f t="shared" si="795"/>
        <v/>
      </c>
      <c r="AL1386" s="20" t="str">
        <f>IF(E1386="","",SUM( INDEX($I$9, 1) : I1386))</f>
        <v/>
      </c>
      <c r="AM1386" s="20" t="str">
        <f t="shared" si="796"/>
        <v/>
      </c>
      <c r="AN1386" s="20" t="str">
        <f>IF(E1386="","",SUM( INDEX($AM$9, 1) : AM1386))</f>
        <v/>
      </c>
      <c r="AO1386" s="43" t="str">
        <f t="shared" si="797"/>
        <v/>
      </c>
      <c r="AP1386" s="43" t="str">
        <f t="shared" si="798"/>
        <v/>
      </c>
      <c r="AQ1386" s="35" t="str">
        <f t="shared" si="799"/>
        <v/>
      </c>
      <c r="AR1386" s="35" t="str">
        <f t="shared" si="800"/>
        <v/>
      </c>
      <c r="AS1386" s="35" t="str">
        <f t="shared" si="801"/>
        <v/>
      </c>
      <c r="AT1386" s="35" t="str">
        <f t="shared" si="802"/>
        <v/>
      </c>
      <c r="AU1386" s="35" t="str">
        <f t="shared" si="803"/>
        <v/>
      </c>
      <c r="AV1386" s="35" t="str">
        <f t="shared" si="804"/>
        <v/>
      </c>
      <c r="AW1386" s="58" t="str">
        <f t="shared" si="805"/>
        <v/>
      </c>
      <c r="AX1386" s="62" t="str">
        <f t="shared" si="806"/>
        <v/>
      </c>
      <c r="AY1386" s="62" t="str">
        <f t="shared" si="807"/>
        <v/>
      </c>
      <c r="AZ1386" s="62" t="str">
        <f t="shared" si="808"/>
        <v/>
      </c>
      <c r="BA1386" s="62" t="str">
        <f t="shared" si="809"/>
        <v/>
      </c>
      <c r="BB1386" s="62" t="str">
        <f t="shared" si="810"/>
        <v/>
      </c>
      <c r="BC1386" s="62" t="str">
        <f t="shared" si="811"/>
        <v/>
      </c>
      <c r="BD1386" s="69" t="str">
        <f t="shared" si="812"/>
        <v/>
      </c>
      <c r="BE1386" s="69" t="str">
        <f t="shared" si="813"/>
        <v/>
      </c>
      <c r="BF1386" s="69" t="str">
        <f>IF(Z1386=Z1387,"",SUM(AW$9:AW1386)-SUM(BF$9:BF1385))</f>
        <v/>
      </c>
      <c r="BG1386" s="12">
        <f t="shared" si="815"/>
        <v>1378</v>
      </c>
    </row>
    <row r="1387" spans="1:59" ht="20.100000000000001" customHeight="1">
      <c r="A1387" s="13">
        <f t="shared" si="814"/>
        <v>1379</v>
      </c>
      <c r="B1387" s="153"/>
      <c r="C1387" s="33"/>
      <c r="D1387" s="33"/>
      <c r="E1387" s="154"/>
      <c r="F1387" s="155"/>
      <c r="G1387" s="156"/>
      <c r="H1387" s="19" t="str">
        <f t="shared" si="779"/>
        <v/>
      </c>
      <c r="I1387" s="157"/>
      <c r="J1387" s="19" t="str">
        <f t="shared" si="780"/>
        <v/>
      </c>
      <c r="K1387" s="33"/>
      <c r="L1387" s="34"/>
      <c r="M1387" s="34"/>
      <c r="N1387" s="19" t="str">
        <f t="shared" si="781"/>
        <v/>
      </c>
      <c r="O1387" s="157"/>
      <c r="P1387" s="19" t="str">
        <f t="shared" si="782"/>
        <v/>
      </c>
      <c r="Q1387" s="19" t="str">
        <f t="shared" si="783"/>
        <v/>
      </c>
      <c r="R1387" s="22"/>
      <c r="S1387" s="33"/>
      <c r="T1387" s="35" t="str">
        <f>IF(E1387="","",Instructions!$B$5)</f>
        <v/>
      </c>
      <c r="U1387" s="75" t="str">
        <f>IF(E1387="","",Instructions!$C$5)</f>
        <v/>
      </c>
      <c r="V1387" s="87" t="str">
        <f t="shared" si="784"/>
        <v/>
      </c>
      <c r="W1387" s="72" t="str">
        <f>IF(E1387="","",VLOOKUP(D1387,Supervisors!$B$9:$F$32,5,FALSE))</f>
        <v/>
      </c>
      <c r="X1387" s="72" t="str">
        <f>IF(E1387="","",VLOOKUP(D1387,Supervisors!$B$9:$G$32,6,FALSE))</f>
        <v/>
      </c>
      <c r="Y1387" s="20" t="str">
        <f t="shared" si="785"/>
        <v/>
      </c>
      <c r="Z1387" s="20" t="str">
        <f t="shared" si="786"/>
        <v/>
      </c>
      <c r="AA1387" s="20" t="str">
        <f t="shared" si="787"/>
        <v/>
      </c>
      <c r="AB1387" s="20" t="str">
        <f t="shared" si="788"/>
        <v/>
      </c>
      <c r="AC1387" s="20" t="str">
        <f t="shared" si="789"/>
        <v/>
      </c>
      <c r="AD1387" s="20" t="str">
        <f t="shared" si="790"/>
        <v/>
      </c>
      <c r="AE1387" s="20" t="str">
        <f>IF(E1387="","",SUM( INDEX( $H$9, 1) : H1387))</f>
        <v/>
      </c>
      <c r="AF1387" s="20" t="str">
        <f t="shared" si="791"/>
        <v/>
      </c>
      <c r="AG1387" s="20" t="str">
        <f>IF(E1387="","",SUM($AF$9:AF1387))</f>
        <v/>
      </c>
      <c r="AH1387" s="43" t="str">
        <f t="shared" si="792"/>
        <v/>
      </c>
      <c r="AI1387" s="20" t="str">
        <f t="shared" si="793"/>
        <v/>
      </c>
      <c r="AJ1387" s="20" t="str">
        <f t="shared" si="794"/>
        <v/>
      </c>
      <c r="AK1387" s="20" t="str">
        <f t="shared" si="795"/>
        <v/>
      </c>
      <c r="AL1387" s="20" t="str">
        <f>IF(E1387="","",SUM( INDEX($I$9, 1) : I1387))</f>
        <v/>
      </c>
      <c r="AM1387" s="20" t="str">
        <f t="shared" si="796"/>
        <v/>
      </c>
      <c r="AN1387" s="20" t="str">
        <f>IF(E1387="","",SUM( INDEX($AM$9, 1) : AM1387))</f>
        <v/>
      </c>
      <c r="AO1387" s="43" t="str">
        <f t="shared" si="797"/>
        <v/>
      </c>
      <c r="AP1387" s="43" t="str">
        <f t="shared" si="798"/>
        <v/>
      </c>
      <c r="AQ1387" s="35" t="str">
        <f t="shared" si="799"/>
        <v/>
      </c>
      <c r="AR1387" s="35" t="str">
        <f t="shared" si="800"/>
        <v/>
      </c>
      <c r="AS1387" s="35" t="str">
        <f t="shared" si="801"/>
        <v/>
      </c>
      <c r="AT1387" s="35" t="str">
        <f t="shared" si="802"/>
        <v/>
      </c>
      <c r="AU1387" s="35" t="str">
        <f t="shared" si="803"/>
        <v/>
      </c>
      <c r="AV1387" s="35" t="str">
        <f t="shared" si="804"/>
        <v/>
      </c>
      <c r="AW1387" s="58" t="str">
        <f t="shared" si="805"/>
        <v/>
      </c>
      <c r="AX1387" s="62" t="str">
        <f t="shared" si="806"/>
        <v/>
      </c>
      <c r="AY1387" s="62" t="str">
        <f t="shared" si="807"/>
        <v/>
      </c>
      <c r="AZ1387" s="62" t="str">
        <f t="shared" si="808"/>
        <v/>
      </c>
      <c r="BA1387" s="62" t="str">
        <f t="shared" si="809"/>
        <v/>
      </c>
      <c r="BB1387" s="62" t="str">
        <f t="shared" si="810"/>
        <v/>
      </c>
      <c r="BC1387" s="62" t="str">
        <f t="shared" si="811"/>
        <v/>
      </c>
      <c r="BD1387" s="69" t="str">
        <f t="shared" si="812"/>
        <v/>
      </c>
      <c r="BE1387" s="69" t="str">
        <f t="shared" si="813"/>
        <v/>
      </c>
      <c r="BF1387" s="69" t="str">
        <f>IF(Z1387=Z1388,"",SUM(AW$9:AW1387)-SUM(BF$9:BF1386))</f>
        <v/>
      </c>
      <c r="BG1387" s="12">
        <f t="shared" si="815"/>
        <v>1379</v>
      </c>
    </row>
    <row r="1388" spans="1:59" ht="20.100000000000001" customHeight="1">
      <c r="A1388" s="13">
        <f t="shared" si="814"/>
        <v>1380</v>
      </c>
      <c r="B1388" s="153"/>
      <c r="C1388" s="33"/>
      <c r="D1388" s="33"/>
      <c r="E1388" s="154"/>
      <c r="F1388" s="155"/>
      <c r="G1388" s="156"/>
      <c r="H1388" s="19" t="str">
        <f t="shared" si="779"/>
        <v/>
      </c>
      <c r="I1388" s="157"/>
      <c r="J1388" s="19" t="str">
        <f t="shared" si="780"/>
        <v/>
      </c>
      <c r="K1388" s="33"/>
      <c r="L1388" s="34"/>
      <c r="M1388" s="34"/>
      <c r="N1388" s="19" t="str">
        <f t="shared" si="781"/>
        <v/>
      </c>
      <c r="O1388" s="157"/>
      <c r="P1388" s="19" t="str">
        <f t="shared" si="782"/>
        <v/>
      </c>
      <c r="Q1388" s="19" t="str">
        <f t="shared" si="783"/>
        <v/>
      </c>
      <c r="R1388" s="22"/>
      <c r="S1388" s="33"/>
      <c r="T1388" s="35" t="str">
        <f>IF(E1388="","",Instructions!$B$5)</f>
        <v/>
      </c>
      <c r="U1388" s="75" t="str">
        <f>IF(E1388="","",Instructions!$C$5)</f>
        <v/>
      </c>
      <c r="V1388" s="87" t="str">
        <f t="shared" si="784"/>
        <v/>
      </c>
      <c r="W1388" s="72" t="str">
        <f>IF(E1388="","",VLOOKUP(D1388,Supervisors!$B$9:$F$32,5,FALSE))</f>
        <v/>
      </c>
      <c r="X1388" s="72" t="str">
        <f>IF(E1388="","",VLOOKUP(D1388,Supervisors!$B$9:$G$32,6,FALSE))</f>
        <v/>
      </c>
      <c r="Y1388" s="20" t="str">
        <f t="shared" si="785"/>
        <v/>
      </c>
      <c r="Z1388" s="20" t="str">
        <f t="shared" si="786"/>
        <v/>
      </c>
      <c r="AA1388" s="20" t="str">
        <f t="shared" si="787"/>
        <v/>
      </c>
      <c r="AB1388" s="20" t="str">
        <f t="shared" si="788"/>
        <v/>
      </c>
      <c r="AC1388" s="20" t="str">
        <f t="shared" si="789"/>
        <v/>
      </c>
      <c r="AD1388" s="20" t="str">
        <f t="shared" si="790"/>
        <v/>
      </c>
      <c r="AE1388" s="20" t="str">
        <f>IF(E1388="","",SUM( INDEX( $H$9, 1) : H1388))</f>
        <v/>
      </c>
      <c r="AF1388" s="20" t="str">
        <f t="shared" si="791"/>
        <v/>
      </c>
      <c r="AG1388" s="20" t="str">
        <f>IF(E1388="","",SUM($AF$9:AF1388))</f>
        <v/>
      </c>
      <c r="AH1388" s="43" t="str">
        <f t="shared" si="792"/>
        <v/>
      </c>
      <c r="AI1388" s="20" t="str">
        <f t="shared" si="793"/>
        <v/>
      </c>
      <c r="AJ1388" s="20" t="str">
        <f t="shared" si="794"/>
        <v/>
      </c>
      <c r="AK1388" s="20" t="str">
        <f t="shared" si="795"/>
        <v/>
      </c>
      <c r="AL1388" s="20" t="str">
        <f>IF(E1388="","",SUM( INDEX($I$9, 1) : I1388))</f>
        <v/>
      </c>
      <c r="AM1388" s="20" t="str">
        <f t="shared" si="796"/>
        <v/>
      </c>
      <c r="AN1388" s="20" t="str">
        <f>IF(E1388="","",SUM( INDEX($AM$9, 1) : AM1388))</f>
        <v/>
      </c>
      <c r="AO1388" s="43" t="str">
        <f t="shared" si="797"/>
        <v/>
      </c>
      <c r="AP1388" s="43" t="str">
        <f t="shared" si="798"/>
        <v/>
      </c>
      <c r="AQ1388" s="35" t="str">
        <f t="shared" si="799"/>
        <v/>
      </c>
      <c r="AR1388" s="35" t="str">
        <f t="shared" si="800"/>
        <v/>
      </c>
      <c r="AS1388" s="35" t="str">
        <f t="shared" si="801"/>
        <v/>
      </c>
      <c r="AT1388" s="35" t="str">
        <f t="shared" si="802"/>
        <v/>
      </c>
      <c r="AU1388" s="35" t="str">
        <f t="shared" si="803"/>
        <v/>
      </c>
      <c r="AV1388" s="35" t="str">
        <f t="shared" si="804"/>
        <v/>
      </c>
      <c r="AW1388" s="58" t="str">
        <f t="shared" si="805"/>
        <v/>
      </c>
      <c r="AX1388" s="62" t="str">
        <f t="shared" si="806"/>
        <v/>
      </c>
      <c r="AY1388" s="62" t="str">
        <f t="shared" si="807"/>
        <v/>
      </c>
      <c r="AZ1388" s="62" t="str">
        <f t="shared" si="808"/>
        <v/>
      </c>
      <c r="BA1388" s="62" t="str">
        <f t="shared" si="809"/>
        <v/>
      </c>
      <c r="BB1388" s="62" t="str">
        <f t="shared" si="810"/>
        <v/>
      </c>
      <c r="BC1388" s="62" t="str">
        <f t="shared" si="811"/>
        <v/>
      </c>
      <c r="BD1388" s="69" t="str">
        <f t="shared" si="812"/>
        <v/>
      </c>
      <c r="BE1388" s="69" t="str">
        <f t="shared" si="813"/>
        <v/>
      </c>
      <c r="BF1388" s="69" t="str">
        <f>IF(Z1388=Z1389,"",SUM(AW$9:AW1388)-SUM(BF$9:BF1387))</f>
        <v/>
      </c>
      <c r="BG1388" s="12">
        <f t="shared" si="815"/>
        <v>1380</v>
      </c>
    </row>
    <row r="1389" spans="1:59" ht="20.100000000000001" customHeight="1">
      <c r="A1389" s="13">
        <f t="shared" si="814"/>
        <v>1381</v>
      </c>
      <c r="B1389" s="153"/>
      <c r="C1389" s="33"/>
      <c r="D1389" s="33"/>
      <c r="E1389" s="154"/>
      <c r="F1389" s="155"/>
      <c r="G1389" s="156"/>
      <c r="H1389" s="19" t="str">
        <f t="shared" si="779"/>
        <v/>
      </c>
      <c r="I1389" s="157"/>
      <c r="J1389" s="19" t="str">
        <f t="shared" si="780"/>
        <v/>
      </c>
      <c r="K1389" s="33"/>
      <c r="L1389" s="34"/>
      <c r="M1389" s="34"/>
      <c r="N1389" s="19" t="str">
        <f t="shared" si="781"/>
        <v/>
      </c>
      <c r="O1389" s="157"/>
      <c r="P1389" s="19" t="str">
        <f t="shared" si="782"/>
        <v/>
      </c>
      <c r="Q1389" s="19" t="str">
        <f t="shared" si="783"/>
        <v/>
      </c>
      <c r="R1389" s="22"/>
      <c r="S1389" s="33"/>
      <c r="T1389" s="35" t="str">
        <f>IF(E1389="","",Instructions!$B$5)</f>
        <v/>
      </c>
      <c r="U1389" s="75" t="str">
        <f>IF(E1389="","",Instructions!$C$5)</f>
        <v/>
      </c>
      <c r="V1389" s="87" t="str">
        <f t="shared" si="784"/>
        <v/>
      </c>
      <c r="W1389" s="72" t="str">
        <f>IF(E1389="","",VLOOKUP(D1389,Supervisors!$B$9:$F$32,5,FALSE))</f>
        <v/>
      </c>
      <c r="X1389" s="72" t="str">
        <f>IF(E1389="","",VLOOKUP(D1389,Supervisors!$B$9:$G$32,6,FALSE))</f>
        <v/>
      </c>
      <c r="Y1389" s="20" t="str">
        <f t="shared" si="785"/>
        <v/>
      </c>
      <c r="Z1389" s="20" t="str">
        <f t="shared" si="786"/>
        <v/>
      </c>
      <c r="AA1389" s="20" t="str">
        <f t="shared" si="787"/>
        <v/>
      </c>
      <c r="AB1389" s="20" t="str">
        <f t="shared" si="788"/>
        <v/>
      </c>
      <c r="AC1389" s="20" t="str">
        <f t="shared" si="789"/>
        <v/>
      </c>
      <c r="AD1389" s="20" t="str">
        <f t="shared" si="790"/>
        <v/>
      </c>
      <c r="AE1389" s="20" t="str">
        <f>IF(E1389="","",SUM( INDEX( $H$9, 1) : H1389))</f>
        <v/>
      </c>
      <c r="AF1389" s="20" t="str">
        <f t="shared" si="791"/>
        <v/>
      </c>
      <c r="AG1389" s="20" t="str">
        <f>IF(E1389="","",SUM($AF$9:AF1389))</f>
        <v/>
      </c>
      <c r="AH1389" s="43" t="str">
        <f t="shared" si="792"/>
        <v/>
      </c>
      <c r="AI1389" s="20" t="str">
        <f t="shared" si="793"/>
        <v/>
      </c>
      <c r="AJ1389" s="20" t="str">
        <f t="shared" si="794"/>
        <v/>
      </c>
      <c r="AK1389" s="20" t="str">
        <f t="shared" si="795"/>
        <v/>
      </c>
      <c r="AL1389" s="20" t="str">
        <f>IF(E1389="","",SUM( INDEX($I$9, 1) : I1389))</f>
        <v/>
      </c>
      <c r="AM1389" s="20" t="str">
        <f t="shared" si="796"/>
        <v/>
      </c>
      <c r="AN1389" s="20" t="str">
        <f>IF(E1389="","",SUM( INDEX($AM$9, 1) : AM1389))</f>
        <v/>
      </c>
      <c r="AO1389" s="43" t="str">
        <f t="shared" si="797"/>
        <v/>
      </c>
      <c r="AP1389" s="43" t="str">
        <f t="shared" si="798"/>
        <v/>
      </c>
      <c r="AQ1389" s="35" t="str">
        <f t="shared" si="799"/>
        <v/>
      </c>
      <c r="AR1389" s="35" t="str">
        <f t="shared" si="800"/>
        <v/>
      </c>
      <c r="AS1389" s="35" t="str">
        <f t="shared" si="801"/>
        <v/>
      </c>
      <c r="AT1389" s="35" t="str">
        <f t="shared" si="802"/>
        <v/>
      </c>
      <c r="AU1389" s="35" t="str">
        <f t="shared" si="803"/>
        <v/>
      </c>
      <c r="AV1389" s="35" t="str">
        <f t="shared" si="804"/>
        <v/>
      </c>
      <c r="AW1389" s="58" t="str">
        <f t="shared" si="805"/>
        <v/>
      </c>
      <c r="AX1389" s="62" t="str">
        <f t="shared" si="806"/>
        <v/>
      </c>
      <c r="AY1389" s="62" t="str">
        <f t="shared" si="807"/>
        <v/>
      </c>
      <c r="AZ1389" s="62" t="str">
        <f t="shared" si="808"/>
        <v/>
      </c>
      <c r="BA1389" s="62" t="str">
        <f t="shared" si="809"/>
        <v/>
      </c>
      <c r="BB1389" s="62" t="str">
        <f t="shared" si="810"/>
        <v/>
      </c>
      <c r="BC1389" s="62" t="str">
        <f t="shared" si="811"/>
        <v/>
      </c>
      <c r="BD1389" s="69" t="str">
        <f t="shared" si="812"/>
        <v/>
      </c>
      <c r="BE1389" s="69" t="str">
        <f t="shared" si="813"/>
        <v/>
      </c>
      <c r="BF1389" s="69" t="str">
        <f>IF(Z1389=Z1390,"",SUM(AW$9:AW1389)-SUM(BF$9:BF1388))</f>
        <v/>
      </c>
      <c r="BG1389" s="12">
        <f t="shared" si="815"/>
        <v>1381</v>
      </c>
    </row>
    <row r="1390" spans="1:59" ht="20.100000000000001" customHeight="1">
      <c r="A1390" s="13">
        <f t="shared" si="814"/>
        <v>1382</v>
      </c>
      <c r="B1390" s="153"/>
      <c r="C1390" s="33"/>
      <c r="D1390" s="33"/>
      <c r="E1390" s="154"/>
      <c r="F1390" s="155"/>
      <c r="G1390" s="156"/>
      <c r="H1390" s="19" t="str">
        <f t="shared" si="779"/>
        <v/>
      </c>
      <c r="I1390" s="157"/>
      <c r="J1390" s="19" t="str">
        <f t="shared" si="780"/>
        <v/>
      </c>
      <c r="K1390" s="33"/>
      <c r="L1390" s="34"/>
      <c r="M1390" s="34"/>
      <c r="N1390" s="19" t="str">
        <f t="shared" si="781"/>
        <v/>
      </c>
      <c r="O1390" s="157"/>
      <c r="P1390" s="19" t="str">
        <f t="shared" si="782"/>
        <v/>
      </c>
      <c r="Q1390" s="19" t="str">
        <f t="shared" si="783"/>
        <v/>
      </c>
      <c r="R1390" s="22"/>
      <c r="S1390" s="33"/>
      <c r="T1390" s="35" t="str">
        <f>IF(E1390="","",Instructions!$B$5)</f>
        <v/>
      </c>
      <c r="U1390" s="75" t="str">
        <f>IF(E1390="","",Instructions!$C$5)</f>
        <v/>
      </c>
      <c r="V1390" s="87" t="str">
        <f t="shared" si="784"/>
        <v/>
      </c>
      <c r="W1390" s="72" t="str">
        <f>IF(E1390="","",VLOOKUP(D1390,Supervisors!$B$9:$F$32,5,FALSE))</f>
        <v/>
      </c>
      <c r="X1390" s="72" t="str">
        <f>IF(E1390="","",VLOOKUP(D1390,Supervisors!$B$9:$G$32,6,FALSE))</f>
        <v/>
      </c>
      <c r="Y1390" s="20" t="str">
        <f t="shared" si="785"/>
        <v/>
      </c>
      <c r="Z1390" s="20" t="str">
        <f t="shared" si="786"/>
        <v/>
      </c>
      <c r="AA1390" s="20" t="str">
        <f t="shared" si="787"/>
        <v/>
      </c>
      <c r="AB1390" s="20" t="str">
        <f t="shared" si="788"/>
        <v/>
      </c>
      <c r="AC1390" s="20" t="str">
        <f t="shared" si="789"/>
        <v/>
      </c>
      <c r="AD1390" s="20" t="str">
        <f t="shared" si="790"/>
        <v/>
      </c>
      <c r="AE1390" s="20" t="str">
        <f>IF(E1390="","",SUM( INDEX( $H$9, 1) : H1390))</f>
        <v/>
      </c>
      <c r="AF1390" s="20" t="str">
        <f t="shared" si="791"/>
        <v/>
      </c>
      <c r="AG1390" s="20" t="str">
        <f>IF(E1390="","",SUM($AF$9:AF1390))</f>
        <v/>
      </c>
      <c r="AH1390" s="43" t="str">
        <f t="shared" si="792"/>
        <v/>
      </c>
      <c r="AI1390" s="20" t="str">
        <f t="shared" si="793"/>
        <v/>
      </c>
      <c r="AJ1390" s="20" t="str">
        <f t="shared" si="794"/>
        <v/>
      </c>
      <c r="AK1390" s="20" t="str">
        <f t="shared" si="795"/>
        <v/>
      </c>
      <c r="AL1390" s="20" t="str">
        <f>IF(E1390="","",SUM( INDEX($I$9, 1) : I1390))</f>
        <v/>
      </c>
      <c r="AM1390" s="20" t="str">
        <f t="shared" si="796"/>
        <v/>
      </c>
      <c r="AN1390" s="20" t="str">
        <f>IF(E1390="","",SUM( INDEX($AM$9, 1) : AM1390))</f>
        <v/>
      </c>
      <c r="AO1390" s="43" t="str">
        <f t="shared" si="797"/>
        <v/>
      </c>
      <c r="AP1390" s="43" t="str">
        <f t="shared" si="798"/>
        <v/>
      </c>
      <c r="AQ1390" s="35" t="str">
        <f t="shared" si="799"/>
        <v/>
      </c>
      <c r="AR1390" s="35" t="str">
        <f t="shared" si="800"/>
        <v/>
      </c>
      <c r="AS1390" s="35" t="str">
        <f t="shared" si="801"/>
        <v/>
      </c>
      <c r="AT1390" s="35" t="str">
        <f t="shared" si="802"/>
        <v/>
      </c>
      <c r="AU1390" s="35" t="str">
        <f t="shared" si="803"/>
        <v/>
      </c>
      <c r="AV1390" s="35" t="str">
        <f t="shared" si="804"/>
        <v/>
      </c>
      <c r="AW1390" s="58" t="str">
        <f t="shared" si="805"/>
        <v/>
      </c>
      <c r="AX1390" s="62" t="str">
        <f t="shared" si="806"/>
        <v/>
      </c>
      <c r="AY1390" s="62" t="str">
        <f t="shared" si="807"/>
        <v/>
      </c>
      <c r="AZ1390" s="62" t="str">
        <f t="shared" si="808"/>
        <v/>
      </c>
      <c r="BA1390" s="62" t="str">
        <f t="shared" si="809"/>
        <v/>
      </c>
      <c r="BB1390" s="62" t="str">
        <f t="shared" si="810"/>
        <v/>
      </c>
      <c r="BC1390" s="62" t="str">
        <f t="shared" si="811"/>
        <v/>
      </c>
      <c r="BD1390" s="69" t="str">
        <f t="shared" si="812"/>
        <v/>
      </c>
      <c r="BE1390" s="69" t="str">
        <f t="shared" si="813"/>
        <v/>
      </c>
      <c r="BF1390" s="69" t="str">
        <f>IF(Z1390=Z1391,"",SUM(AW$9:AW1390)-SUM(BF$9:BF1389))</f>
        <v/>
      </c>
      <c r="BG1390" s="12">
        <f t="shared" si="815"/>
        <v>1382</v>
      </c>
    </row>
    <row r="1391" spans="1:59" ht="20.100000000000001" customHeight="1">
      <c r="A1391" s="13">
        <f t="shared" si="814"/>
        <v>1383</v>
      </c>
      <c r="B1391" s="153"/>
      <c r="C1391" s="33"/>
      <c r="D1391" s="33"/>
      <c r="E1391" s="154"/>
      <c r="F1391" s="155"/>
      <c r="G1391" s="156"/>
      <c r="H1391" s="19" t="str">
        <f t="shared" si="779"/>
        <v/>
      </c>
      <c r="I1391" s="157"/>
      <c r="J1391" s="19" t="str">
        <f t="shared" si="780"/>
        <v/>
      </c>
      <c r="K1391" s="33"/>
      <c r="L1391" s="34"/>
      <c r="M1391" s="34"/>
      <c r="N1391" s="19" t="str">
        <f t="shared" si="781"/>
        <v/>
      </c>
      <c r="O1391" s="157"/>
      <c r="P1391" s="19" t="str">
        <f t="shared" si="782"/>
        <v/>
      </c>
      <c r="Q1391" s="19" t="str">
        <f t="shared" si="783"/>
        <v/>
      </c>
      <c r="R1391" s="22"/>
      <c r="S1391" s="33"/>
      <c r="T1391" s="35" t="str">
        <f>IF(E1391="","",Instructions!$B$5)</f>
        <v/>
      </c>
      <c r="U1391" s="75" t="str">
        <f>IF(E1391="","",Instructions!$C$5)</f>
        <v/>
      </c>
      <c r="V1391" s="87" t="str">
        <f t="shared" si="784"/>
        <v/>
      </c>
      <c r="W1391" s="72" t="str">
        <f>IF(E1391="","",VLOOKUP(D1391,Supervisors!$B$9:$F$32,5,FALSE))</f>
        <v/>
      </c>
      <c r="X1391" s="72" t="str">
        <f>IF(E1391="","",VLOOKUP(D1391,Supervisors!$B$9:$G$32,6,FALSE))</f>
        <v/>
      </c>
      <c r="Y1391" s="20" t="str">
        <f t="shared" si="785"/>
        <v/>
      </c>
      <c r="Z1391" s="20" t="str">
        <f t="shared" si="786"/>
        <v/>
      </c>
      <c r="AA1391" s="20" t="str">
        <f t="shared" si="787"/>
        <v/>
      </c>
      <c r="AB1391" s="20" t="str">
        <f t="shared" si="788"/>
        <v/>
      </c>
      <c r="AC1391" s="20" t="str">
        <f t="shared" si="789"/>
        <v/>
      </c>
      <c r="AD1391" s="20" t="str">
        <f t="shared" si="790"/>
        <v/>
      </c>
      <c r="AE1391" s="20" t="str">
        <f>IF(E1391="","",SUM( INDEX( $H$9, 1) : H1391))</f>
        <v/>
      </c>
      <c r="AF1391" s="20" t="str">
        <f t="shared" si="791"/>
        <v/>
      </c>
      <c r="AG1391" s="20" t="str">
        <f>IF(E1391="","",SUM($AF$9:AF1391))</f>
        <v/>
      </c>
      <c r="AH1391" s="43" t="str">
        <f t="shared" si="792"/>
        <v/>
      </c>
      <c r="AI1391" s="20" t="str">
        <f t="shared" si="793"/>
        <v/>
      </c>
      <c r="AJ1391" s="20" t="str">
        <f t="shared" si="794"/>
        <v/>
      </c>
      <c r="AK1391" s="20" t="str">
        <f t="shared" si="795"/>
        <v/>
      </c>
      <c r="AL1391" s="20" t="str">
        <f>IF(E1391="","",SUM( INDEX($I$9, 1) : I1391))</f>
        <v/>
      </c>
      <c r="AM1391" s="20" t="str">
        <f t="shared" si="796"/>
        <v/>
      </c>
      <c r="AN1391" s="20" t="str">
        <f>IF(E1391="","",SUM( INDEX($AM$9, 1) : AM1391))</f>
        <v/>
      </c>
      <c r="AO1391" s="43" t="str">
        <f t="shared" si="797"/>
        <v/>
      </c>
      <c r="AP1391" s="43" t="str">
        <f t="shared" si="798"/>
        <v/>
      </c>
      <c r="AQ1391" s="35" t="str">
        <f t="shared" si="799"/>
        <v/>
      </c>
      <c r="AR1391" s="35" t="str">
        <f t="shared" si="800"/>
        <v/>
      </c>
      <c r="AS1391" s="35" t="str">
        <f t="shared" si="801"/>
        <v/>
      </c>
      <c r="AT1391" s="35" t="str">
        <f t="shared" si="802"/>
        <v/>
      </c>
      <c r="AU1391" s="35" t="str">
        <f t="shared" si="803"/>
        <v/>
      </c>
      <c r="AV1391" s="35" t="str">
        <f t="shared" si="804"/>
        <v/>
      </c>
      <c r="AW1391" s="58" t="str">
        <f t="shared" si="805"/>
        <v/>
      </c>
      <c r="AX1391" s="62" t="str">
        <f t="shared" si="806"/>
        <v/>
      </c>
      <c r="AY1391" s="62" t="str">
        <f t="shared" si="807"/>
        <v/>
      </c>
      <c r="AZ1391" s="62" t="str">
        <f t="shared" si="808"/>
        <v/>
      </c>
      <c r="BA1391" s="62" t="str">
        <f t="shared" si="809"/>
        <v/>
      </c>
      <c r="BB1391" s="62" t="str">
        <f t="shared" si="810"/>
        <v/>
      </c>
      <c r="BC1391" s="62" t="str">
        <f t="shared" si="811"/>
        <v/>
      </c>
      <c r="BD1391" s="69" t="str">
        <f t="shared" si="812"/>
        <v/>
      </c>
      <c r="BE1391" s="69" t="str">
        <f t="shared" si="813"/>
        <v/>
      </c>
      <c r="BF1391" s="69" t="str">
        <f>IF(Z1391=Z1392,"",SUM(AW$9:AW1391)-SUM(BF$9:BF1390))</f>
        <v/>
      </c>
      <c r="BG1391" s="12">
        <f t="shared" si="815"/>
        <v>1383</v>
      </c>
    </row>
    <row r="1392" spans="1:59" ht="20.100000000000001" customHeight="1">
      <c r="A1392" s="13">
        <f t="shared" si="814"/>
        <v>1384</v>
      </c>
      <c r="B1392" s="153"/>
      <c r="C1392" s="33"/>
      <c r="D1392" s="33"/>
      <c r="E1392" s="154"/>
      <c r="F1392" s="155"/>
      <c r="G1392" s="156"/>
      <c r="H1392" s="19" t="str">
        <f t="shared" si="779"/>
        <v/>
      </c>
      <c r="I1392" s="157"/>
      <c r="J1392" s="19" t="str">
        <f t="shared" si="780"/>
        <v/>
      </c>
      <c r="K1392" s="33"/>
      <c r="L1392" s="34"/>
      <c r="M1392" s="34"/>
      <c r="N1392" s="19" t="str">
        <f t="shared" si="781"/>
        <v/>
      </c>
      <c r="O1392" s="157"/>
      <c r="P1392" s="19" t="str">
        <f t="shared" si="782"/>
        <v/>
      </c>
      <c r="Q1392" s="19" t="str">
        <f t="shared" si="783"/>
        <v/>
      </c>
      <c r="R1392" s="22"/>
      <c r="S1392" s="33"/>
      <c r="T1392" s="35" t="str">
        <f>IF(E1392="","",Instructions!$B$5)</f>
        <v/>
      </c>
      <c r="U1392" s="75" t="str">
        <f>IF(E1392="","",Instructions!$C$5)</f>
        <v/>
      </c>
      <c r="V1392" s="87" t="str">
        <f t="shared" si="784"/>
        <v/>
      </c>
      <c r="W1392" s="72" t="str">
        <f>IF(E1392="","",VLOOKUP(D1392,Supervisors!$B$9:$F$32,5,FALSE))</f>
        <v/>
      </c>
      <c r="X1392" s="72" t="str">
        <f>IF(E1392="","",VLOOKUP(D1392,Supervisors!$B$9:$G$32,6,FALSE))</f>
        <v/>
      </c>
      <c r="Y1392" s="20" t="str">
        <f t="shared" si="785"/>
        <v/>
      </c>
      <c r="Z1392" s="20" t="str">
        <f t="shared" si="786"/>
        <v/>
      </c>
      <c r="AA1392" s="20" t="str">
        <f t="shared" si="787"/>
        <v/>
      </c>
      <c r="AB1392" s="20" t="str">
        <f t="shared" si="788"/>
        <v/>
      </c>
      <c r="AC1392" s="20" t="str">
        <f t="shared" si="789"/>
        <v/>
      </c>
      <c r="AD1392" s="20" t="str">
        <f t="shared" si="790"/>
        <v/>
      </c>
      <c r="AE1392" s="20" t="str">
        <f>IF(E1392="","",SUM( INDEX( $H$9, 1) : H1392))</f>
        <v/>
      </c>
      <c r="AF1392" s="20" t="str">
        <f t="shared" si="791"/>
        <v/>
      </c>
      <c r="AG1392" s="20" t="str">
        <f>IF(E1392="","",SUM($AF$9:AF1392))</f>
        <v/>
      </c>
      <c r="AH1392" s="43" t="str">
        <f t="shared" si="792"/>
        <v/>
      </c>
      <c r="AI1392" s="20" t="str">
        <f t="shared" si="793"/>
        <v/>
      </c>
      <c r="AJ1392" s="20" t="str">
        <f t="shared" si="794"/>
        <v/>
      </c>
      <c r="AK1392" s="20" t="str">
        <f t="shared" si="795"/>
        <v/>
      </c>
      <c r="AL1392" s="20" t="str">
        <f>IF(E1392="","",SUM( INDEX($I$9, 1) : I1392))</f>
        <v/>
      </c>
      <c r="AM1392" s="20" t="str">
        <f t="shared" si="796"/>
        <v/>
      </c>
      <c r="AN1392" s="20" t="str">
        <f>IF(E1392="","",SUM( INDEX($AM$9, 1) : AM1392))</f>
        <v/>
      </c>
      <c r="AO1392" s="43" t="str">
        <f t="shared" si="797"/>
        <v/>
      </c>
      <c r="AP1392" s="43" t="str">
        <f t="shared" si="798"/>
        <v/>
      </c>
      <c r="AQ1392" s="35" t="str">
        <f t="shared" si="799"/>
        <v/>
      </c>
      <c r="AR1392" s="35" t="str">
        <f t="shared" si="800"/>
        <v/>
      </c>
      <c r="AS1392" s="35" t="str">
        <f t="shared" si="801"/>
        <v/>
      </c>
      <c r="AT1392" s="35" t="str">
        <f t="shared" si="802"/>
        <v/>
      </c>
      <c r="AU1392" s="35" t="str">
        <f t="shared" si="803"/>
        <v/>
      </c>
      <c r="AV1392" s="35" t="str">
        <f t="shared" si="804"/>
        <v/>
      </c>
      <c r="AW1392" s="58" t="str">
        <f t="shared" si="805"/>
        <v/>
      </c>
      <c r="AX1392" s="62" t="str">
        <f t="shared" si="806"/>
        <v/>
      </c>
      <c r="AY1392" s="62" t="str">
        <f t="shared" si="807"/>
        <v/>
      </c>
      <c r="AZ1392" s="62" t="str">
        <f t="shared" si="808"/>
        <v/>
      </c>
      <c r="BA1392" s="62" t="str">
        <f t="shared" si="809"/>
        <v/>
      </c>
      <c r="BB1392" s="62" t="str">
        <f t="shared" si="810"/>
        <v/>
      </c>
      <c r="BC1392" s="62" t="str">
        <f t="shared" si="811"/>
        <v/>
      </c>
      <c r="BD1392" s="69" t="str">
        <f t="shared" si="812"/>
        <v/>
      </c>
      <c r="BE1392" s="69" t="str">
        <f t="shared" si="813"/>
        <v/>
      </c>
      <c r="BF1392" s="69" t="str">
        <f>IF(Z1392=Z1393,"",SUM(AW$9:AW1392)-SUM(BF$9:BF1391))</f>
        <v/>
      </c>
      <c r="BG1392" s="12">
        <f t="shared" si="815"/>
        <v>1384</v>
      </c>
    </row>
    <row r="1393" spans="1:59" ht="20.100000000000001" customHeight="1">
      <c r="A1393" s="13">
        <f t="shared" si="814"/>
        <v>1385</v>
      </c>
      <c r="B1393" s="153"/>
      <c r="C1393" s="33"/>
      <c r="D1393" s="33"/>
      <c r="E1393" s="154"/>
      <c r="F1393" s="155"/>
      <c r="G1393" s="156"/>
      <c r="H1393" s="19" t="str">
        <f t="shared" si="779"/>
        <v/>
      </c>
      <c r="I1393" s="157"/>
      <c r="J1393" s="19" t="str">
        <f t="shared" si="780"/>
        <v/>
      </c>
      <c r="K1393" s="33"/>
      <c r="L1393" s="34"/>
      <c r="M1393" s="34"/>
      <c r="N1393" s="19" t="str">
        <f t="shared" si="781"/>
        <v/>
      </c>
      <c r="O1393" s="157"/>
      <c r="P1393" s="19" t="str">
        <f t="shared" si="782"/>
        <v/>
      </c>
      <c r="Q1393" s="19" t="str">
        <f t="shared" si="783"/>
        <v/>
      </c>
      <c r="R1393" s="22"/>
      <c r="S1393" s="33"/>
      <c r="T1393" s="35" t="str">
        <f>IF(E1393="","",Instructions!$B$5)</f>
        <v/>
      </c>
      <c r="U1393" s="75" t="str">
        <f>IF(E1393="","",Instructions!$C$5)</f>
        <v/>
      </c>
      <c r="V1393" s="87" t="str">
        <f t="shared" si="784"/>
        <v/>
      </c>
      <c r="W1393" s="72" t="str">
        <f>IF(E1393="","",VLOOKUP(D1393,Supervisors!$B$9:$F$32,5,FALSE))</f>
        <v/>
      </c>
      <c r="X1393" s="72" t="str">
        <f>IF(E1393="","",VLOOKUP(D1393,Supervisors!$B$9:$G$32,6,FALSE))</f>
        <v/>
      </c>
      <c r="Y1393" s="20" t="str">
        <f t="shared" si="785"/>
        <v/>
      </c>
      <c r="Z1393" s="20" t="str">
        <f t="shared" si="786"/>
        <v/>
      </c>
      <c r="AA1393" s="20" t="str">
        <f t="shared" si="787"/>
        <v/>
      </c>
      <c r="AB1393" s="20" t="str">
        <f t="shared" si="788"/>
        <v/>
      </c>
      <c r="AC1393" s="20" t="str">
        <f t="shared" si="789"/>
        <v/>
      </c>
      <c r="AD1393" s="20" t="str">
        <f t="shared" si="790"/>
        <v/>
      </c>
      <c r="AE1393" s="20" t="str">
        <f>IF(E1393="","",SUM( INDEX( $H$9, 1) : H1393))</f>
        <v/>
      </c>
      <c r="AF1393" s="20" t="str">
        <f t="shared" si="791"/>
        <v/>
      </c>
      <c r="AG1393" s="20" t="str">
        <f>IF(E1393="","",SUM($AF$9:AF1393))</f>
        <v/>
      </c>
      <c r="AH1393" s="43" t="str">
        <f t="shared" si="792"/>
        <v/>
      </c>
      <c r="AI1393" s="20" t="str">
        <f t="shared" si="793"/>
        <v/>
      </c>
      <c r="AJ1393" s="20" t="str">
        <f t="shared" si="794"/>
        <v/>
      </c>
      <c r="AK1393" s="20" t="str">
        <f t="shared" si="795"/>
        <v/>
      </c>
      <c r="AL1393" s="20" t="str">
        <f>IF(E1393="","",SUM( INDEX($I$9, 1) : I1393))</f>
        <v/>
      </c>
      <c r="AM1393" s="20" t="str">
        <f t="shared" si="796"/>
        <v/>
      </c>
      <c r="AN1393" s="20" t="str">
        <f>IF(E1393="","",SUM( INDEX($AM$9, 1) : AM1393))</f>
        <v/>
      </c>
      <c r="AO1393" s="43" t="str">
        <f t="shared" si="797"/>
        <v/>
      </c>
      <c r="AP1393" s="43" t="str">
        <f t="shared" si="798"/>
        <v/>
      </c>
      <c r="AQ1393" s="35" t="str">
        <f t="shared" si="799"/>
        <v/>
      </c>
      <c r="AR1393" s="35" t="str">
        <f t="shared" si="800"/>
        <v/>
      </c>
      <c r="AS1393" s="35" t="str">
        <f t="shared" si="801"/>
        <v/>
      </c>
      <c r="AT1393" s="35" t="str">
        <f t="shared" si="802"/>
        <v/>
      </c>
      <c r="AU1393" s="35" t="str">
        <f t="shared" si="803"/>
        <v/>
      </c>
      <c r="AV1393" s="35" t="str">
        <f t="shared" si="804"/>
        <v/>
      </c>
      <c r="AW1393" s="58" t="str">
        <f t="shared" si="805"/>
        <v/>
      </c>
      <c r="AX1393" s="62" t="str">
        <f t="shared" si="806"/>
        <v/>
      </c>
      <c r="AY1393" s="62" t="str">
        <f t="shared" si="807"/>
        <v/>
      </c>
      <c r="AZ1393" s="62" t="str">
        <f t="shared" si="808"/>
        <v/>
      </c>
      <c r="BA1393" s="62" t="str">
        <f t="shared" si="809"/>
        <v/>
      </c>
      <c r="BB1393" s="62" t="str">
        <f t="shared" si="810"/>
        <v/>
      </c>
      <c r="BC1393" s="62" t="str">
        <f t="shared" si="811"/>
        <v/>
      </c>
      <c r="BD1393" s="69" t="str">
        <f t="shared" si="812"/>
        <v/>
      </c>
      <c r="BE1393" s="69" t="str">
        <f t="shared" si="813"/>
        <v/>
      </c>
      <c r="BF1393" s="69" t="str">
        <f>IF(Z1393=Z1394,"",SUM(AW$9:AW1393)-SUM(BF$9:BF1392))</f>
        <v/>
      </c>
      <c r="BG1393" s="12">
        <f t="shared" si="815"/>
        <v>1385</v>
      </c>
    </row>
    <row r="1394" spans="1:59" ht="20.100000000000001" customHeight="1">
      <c r="A1394" s="13">
        <f t="shared" si="814"/>
        <v>1386</v>
      </c>
      <c r="B1394" s="153"/>
      <c r="C1394" s="33"/>
      <c r="D1394" s="33"/>
      <c r="E1394" s="154"/>
      <c r="F1394" s="155"/>
      <c r="G1394" s="156"/>
      <c r="H1394" s="19" t="str">
        <f t="shared" si="779"/>
        <v/>
      </c>
      <c r="I1394" s="157"/>
      <c r="J1394" s="19" t="str">
        <f t="shared" si="780"/>
        <v/>
      </c>
      <c r="K1394" s="33"/>
      <c r="L1394" s="34"/>
      <c r="M1394" s="34"/>
      <c r="N1394" s="19" t="str">
        <f t="shared" si="781"/>
        <v/>
      </c>
      <c r="O1394" s="157"/>
      <c r="P1394" s="19" t="str">
        <f t="shared" si="782"/>
        <v/>
      </c>
      <c r="Q1394" s="19" t="str">
        <f t="shared" si="783"/>
        <v/>
      </c>
      <c r="R1394" s="22"/>
      <c r="S1394" s="33"/>
      <c r="T1394" s="35" t="str">
        <f>IF(E1394="","",Instructions!$B$5)</f>
        <v/>
      </c>
      <c r="U1394" s="75" t="str">
        <f>IF(E1394="","",Instructions!$C$5)</f>
        <v/>
      </c>
      <c r="V1394" s="87" t="str">
        <f t="shared" si="784"/>
        <v/>
      </c>
      <c r="W1394" s="72" t="str">
        <f>IF(E1394="","",VLOOKUP(D1394,Supervisors!$B$9:$F$32,5,FALSE))</f>
        <v/>
      </c>
      <c r="X1394" s="72" t="str">
        <f>IF(E1394="","",VLOOKUP(D1394,Supervisors!$B$9:$G$32,6,FALSE))</f>
        <v/>
      </c>
      <c r="Y1394" s="20" t="str">
        <f t="shared" si="785"/>
        <v/>
      </c>
      <c r="Z1394" s="20" t="str">
        <f t="shared" si="786"/>
        <v/>
      </c>
      <c r="AA1394" s="20" t="str">
        <f t="shared" si="787"/>
        <v/>
      </c>
      <c r="AB1394" s="20" t="str">
        <f t="shared" si="788"/>
        <v/>
      </c>
      <c r="AC1394" s="20" t="str">
        <f t="shared" si="789"/>
        <v/>
      </c>
      <c r="AD1394" s="20" t="str">
        <f t="shared" si="790"/>
        <v/>
      </c>
      <c r="AE1394" s="20" t="str">
        <f>IF(E1394="","",SUM( INDEX( $H$9, 1) : H1394))</f>
        <v/>
      </c>
      <c r="AF1394" s="20" t="str">
        <f t="shared" si="791"/>
        <v/>
      </c>
      <c r="AG1394" s="20" t="str">
        <f>IF(E1394="","",SUM($AF$9:AF1394))</f>
        <v/>
      </c>
      <c r="AH1394" s="43" t="str">
        <f t="shared" si="792"/>
        <v/>
      </c>
      <c r="AI1394" s="20" t="str">
        <f t="shared" si="793"/>
        <v/>
      </c>
      <c r="AJ1394" s="20" t="str">
        <f t="shared" si="794"/>
        <v/>
      </c>
      <c r="AK1394" s="20" t="str">
        <f t="shared" si="795"/>
        <v/>
      </c>
      <c r="AL1394" s="20" t="str">
        <f>IF(E1394="","",SUM( INDEX($I$9, 1) : I1394))</f>
        <v/>
      </c>
      <c r="AM1394" s="20" t="str">
        <f t="shared" si="796"/>
        <v/>
      </c>
      <c r="AN1394" s="20" t="str">
        <f>IF(E1394="","",SUM( INDEX($AM$9, 1) : AM1394))</f>
        <v/>
      </c>
      <c r="AO1394" s="43" t="str">
        <f t="shared" si="797"/>
        <v/>
      </c>
      <c r="AP1394" s="43" t="str">
        <f t="shared" si="798"/>
        <v/>
      </c>
      <c r="AQ1394" s="35" t="str">
        <f t="shared" si="799"/>
        <v/>
      </c>
      <c r="AR1394" s="35" t="str">
        <f t="shared" si="800"/>
        <v/>
      </c>
      <c r="AS1394" s="35" t="str">
        <f t="shared" si="801"/>
        <v/>
      </c>
      <c r="AT1394" s="35" t="str">
        <f t="shared" si="802"/>
        <v/>
      </c>
      <c r="AU1394" s="35" t="str">
        <f t="shared" si="803"/>
        <v/>
      </c>
      <c r="AV1394" s="35" t="str">
        <f t="shared" si="804"/>
        <v/>
      </c>
      <c r="AW1394" s="58" t="str">
        <f t="shared" si="805"/>
        <v/>
      </c>
      <c r="AX1394" s="62" t="str">
        <f t="shared" si="806"/>
        <v/>
      </c>
      <c r="AY1394" s="62" t="str">
        <f t="shared" si="807"/>
        <v/>
      </c>
      <c r="AZ1394" s="62" t="str">
        <f t="shared" si="808"/>
        <v/>
      </c>
      <c r="BA1394" s="62" t="str">
        <f t="shared" si="809"/>
        <v/>
      </c>
      <c r="BB1394" s="62" t="str">
        <f t="shared" si="810"/>
        <v/>
      </c>
      <c r="BC1394" s="62" t="str">
        <f t="shared" si="811"/>
        <v/>
      </c>
      <c r="BD1394" s="69" t="str">
        <f t="shared" si="812"/>
        <v/>
      </c>
      <c r="BE1394" s="69" t="str">
        <f t="shared" si="813"/>
        <v/>
      </c>
      <c r="BF1394" s="69" t="str">
        <f>IF(Z1394=Z1395,"",SUM(AW$9:AW1394)-SUM(BF$9:BF1393))</f>
        <v/>
      </c>
      <c r="BG1394" s="12">
        <f t="shared" si="815"/>
        <v>1386</v>
      </c>
    </row>
    <row r="1395" spans="1:59" ht="20.100000000000001" customHeight="1">
      <c r="A1395" s="13">
        <f t="shared" si="814"/>
        <v>1387</v>
      </c>
      <c r="B1395" s="153"/>
      <c r="C1395" s="33"/>
      <c r="D1395" s="33"/>
      <c r="E1395" s="154"/>
      <c r="F1395" s="155"/>
      <c r="G1395" s="156"/>
      <c r="H1395" s="19" t="str">
        <f t="shared" si="779"/>
        <v/>
      </c>
      <c r="I1395" s="157"/>
      <c r="J1395" s="19" t="str">
        <f t="shared" si="780"/>
        <v/>
      </c>
      <c r="K1395" s="33"/>
      <c r="L1395" s="34"/>
      <c r="M1395" s="34"/>
      <c r="N1395" s="19" t="str">
        <f t="shared" si="781"/>
        <v/>
      </c>
      <c r="O1395" s="157"/>
      <c r="P1395" s="19" t="str">
        <f t="shared" si="782"/>
        <v/>
      </c>
      <c r="Q1395" s="19" t="str">
        <f t="shared" si="783"/>
        <v/>
      </c>
      <c r="R1395" s="22"/>
      <c r="S1395" s="33"/>
      <c r="T1395" s="35" t="str">
        <f>IF(E1395="","",Instructions!$B$5)</f>
        <v/>
      </c>
      <c r="U1395" s="75" t="str">
        <f>IF(E1395="","",Instructions!$C$5)</f>
        <v/>
      </c>
      <c r="V1395" s="87" t="str">
        <f t="shared" si="784"/>
        <v/>
      </c>
      <c r="W1395" s="72" t="str">
        <f>IF(E1395="","",VLOOKUP(D1395,Supervisors!$B$9:$F$32,5,FALSE))</f>
        <v/>
      </c>
      <c r="X1395" s="72" t="str">
        <f>IF(E1395="","",VLOOKUP(D1395,Supervisors!$B$9:$G$32,6,FALSE))</f>
        <v/>
      </c>
      <c r="Y1395" s="20" t="str">
        <f t="shared" si="785"/>
        <v/>
      </c>
      <c r="Z1395" s="20" t="str">
        <f t="shared" si="786"/>
        <v/>
      </c>
      <c r="AA1395" s="20" t="str">
        <f t="shared" si="787"/>
        <v/>
      </c>
      <c r="AB1395" s="20" t="str">
        <f t="shared" si="788"/>
        <v/>
      </c>
      <c r="AC1395" s="20" t="str">
        <f t="shared" si="789"/>
        <v/>
      </c>
      <c r="AD1395" s="20" t="str">
        <f t="shared" si="790"/>
        <v/>
      </c>
      <c r="AE1395" s="20" t="str">
        <f>IF(E1395="","",SUM( INDEX( $H$9, 1) : H1395))</f>
        <v/>
      </c>
      <c r="AF1395" s="20" t="str">
        <f t="shared" si="791"/>
        <v/>
      </c>
      <c r="AG1395" s="20" t="str">
        <f>IF(E1395="","",SUM($AF$9:AF1395))</f>
        <v/>
      </c>
      <c r="AH1395" s="43" t="str">
        <f t="shared" si="792"/>
        <v/>
      </c>
      <c r="AI1395" s="20" t="str">
        <f t="shared" si="793"/>
        <v/>
      </c>
      <c r="AJ1395" s="20" t="str">
        <f t="shared" si="794"/>
        <v/>
      </c>
      <c r="AK1395" s="20" t="str">
        <f t="shared" si="795"/>
        <v/>
      </c>
      <c r="AL1395" s="20" t="str">
        <f>IF(E1395="","",SUM( INDEX($I$9, 1) : I1395))</f>
        <v/>
      </c>
      <c r="AM1395" s="20" t="str">
        <f t="shared" si="796"/>
        <v/>
      </c>
      <c r="AN1395" s="20" t="str">
        <f>IF(E1395="","",SUM( INDEX($AM$9, 1) : AM1395))</f>
        <v/>
      </c>
      <c r="AO1395" s="43" t="str">
        <f t="shared" si="797"/>
        <v/>
      </c>
      <c r="AP1395" s="43" t="str">
        <f t="shared" si="798"/>
        <v/>
      </c>
      <c r="AQ1395" s="35" t="str">
        <f t="shared" si="799"/>
        <v/>
      </c>
      <c r="AR1395" s="35" t="str">
        <f t="shared" si="800"/>
        <v/>
      </c>
      <c r="AS1395" s="35" t="str">
        <f t="shared" si="801"/>
        <v/>
      </c>
      <c r="AT1395" s="35" t="str">
        <f t="shared" si="802"/>
        <v/>
      </c>
      <c r="AU1395" s="35" t="str">
        <f t="shared" si="803"/>
        <v/>
      </c>
      <c r="AV1395" s="35" t="str">
        <f t="shared" si="804"/>
        <v/>
      </c>
      <c r="AW1395" s="58" t="str">
        <f t="shared" si="805"/>
        <v/>
      </c>
      <c r="AX1395" s="62" t="str">
        <f t="shared" si="806"/>
        <v/>
      </c>
      <c r="AY1395" s="62" t="str">
        <f t="shared" si="807"/>
        <v/>
      </c>
      <c r="AZ1395" s="62" t="str">
        <f t="shared" si="808"/>
        <v/>
      </c>
      <c r="BA1395" s="62" t="str">
        <f t="shared" si="809"/>
        <v/>
      </c>
      <c r="BB1395" s="62" t="str">
        <f t="shared" si="810"/>
        <v/>
      </c>
      <c r="BC1395" s="62" t="str">
        <f t="shared" si="811"/>
        <v/>
      </c>
      <c r="BD1395" s="69" t="str">
        <f t="shared" si="812"/>
        <v/>
      </c>
      <c r="BE1395" s="69" t="str">
        <f t="shared" si="813"/>
        <v/>
      </c>
      <c r="BF1395" s="69" t="str">
        <f>IF(Z1395=Z1396,"",SUM(AW$9:AW1395)-SUM(BF$9:BF1394))</f>
        <v/>
      </c>
      <c r="BG1395" s="12">
        <f t="shared" si="815"/>
        <v>1387</v>
      </c>
    </row>
    <row r="1396" spans="1:59" ht="20.100000000000001" customHeight="1">
      <c r="A1396" s="13">
        <f t="shared" si="814"/>
        <v>1388</v>
      </c>
      <c r="B1396" s="153"/>
      <c r="C1396" s="33"/>
      <c r="D1396" s="33"/>
      <c r="E1396" s="154"/>
      <c r="F1396" s="155"/>
      <c r="G1396" s="156"/>
      <c r="H1396" s="19" t="str">
        <f t="shared" si="779"/>
        <v/>
      </c>
      <c r="I1396" s="157"/>
      <c r="J1396" s="19" t="str">
        <f t="shared" si="780"/>
        <v/>
      </c>
      <c r="K1396" s="33"/>
      <c r="L1396" s="34"/>
      <c r="M1396" s="34"/>
      <c r="N1396" s="19" t="str">
        <f t="shared" si="781"/>
        <v/>
      </c>
      <c r="O1396" s="157"/>
      <c r="P1396" s="19" t="str">
        <f t="shared" si="782"/>
        <v/>
      </c>
      <c r="Q1396" s="19" t="str">
        <f t="shared" si="783"/>
        <v/>
      </c>
      <c r="R1396" s="22"/>
      <c r="S1396" s="33"/>
      <c r="T1396" s="35" t="str">
        <f>IF(E1396="","",Instructions!$B$5)</f>
        <v/>
      </c>
      <c r="U1396" s="75" t="str">
        <f>IF(E1396="","",Instructions!$C$5)</f>
        <v/>
      </c>
      <c r="V1396" s="87" t="str">
        <f t="shared" si="784"/>
        <v/>
      </c>
      <c r="W1396" s="72" t="str">
        <f>IF(E1396="","",VLOOKUP(D1396,Supervisors!$B$9:$F$32,5,FALSE))</f>
        <v/>
      </c>
      <c r="X1396" s="72" t="str">
        <f>IF(E1396="","",VLOOKUP(D1396,Supervisors!$B$9:$G$32,6,FALSE))</f>
        <v/>
      </c>
      <c r="Y1396" s="20" t="str">
        <f t="shared" si="785"/>
        <v/>
      </c>
      <c r="Z1396" s="20" t="str">
        <f t="shared" si="786"/>
        <v/>
      </c>
      <c r="AA1396" s="20" t="str">
        <f t="shared" si="787"/>
        <v/>
      </c>
      <c r="AB1396" s="20" t="str">
        <f t="shared" si="788"/>
        <v/>
      </c>
      <c r="AC1396" s="20" t="str">
        <f t="shared" si="789"/>
        <v/>
      </c>
      <c r="AD1396" s="20" t="str">
        <f t="shared" si="790"/>
        <v/>
      </c>
      <c r="AE1396" s="20" t="str">
        <f>IF(E1396="","",SUM( INDEX( $H$9, 1) : H1396))</f>
        <v/>
      </c>
      <c r="AF1396" s="20" t="str">
        <f t="shared" si="791"/>
        <v/>
      </c>
      <c r="AG1396" s="20" t="str">
        <f>IF(E1396="","",SUM($AF$9:AF1396))</f>
        <v/>
      </c>
      <c r="AH1396" s="43" t="str">
        <f t="shared" si="792"/>
        <v/>
      </c>
      <c r="AI1396" s="20" t="str">
        <f t="shared" si="793"/>
        <v/>
      </c>
      <c r="AJ1396" s="20" t="str">
        <f t="shared" si="794"/>
        <v/>
      </c>
      <c r="AK1396" s="20" t="str">
        <f t="shared" si="795"/>
        <v/>
      </c>
      <c r="AL1396" s="20" t="str">
        <f>IF(E1396="","",SUM( INDEX($I$9, 1) : I1396))</f>
        <v/>
      </c>
      <c r="AM1396" s="20" t="str">
        <f t="shared" si="796"/>
        <v/>
      </c>
      <c r="AN1396" s="20" t="str">
        <f>IF(E1396="","",SUM( INDEX($AM$9, 1) : AM1396))</f>
        <v/>
      </c>
      <c r="AO1396" s="43" t="str">
        <f t="shared" si="797"/>
        <v/>
      </c>
      <c r="AP1396" s="43" t="str">
        <f t="shared" si="798"/>
        <v/>
      </c>
      <c r="AQ1396" s="35" t="str">
        <f t="shared" si="799"/>
        <v/>
      </c>
      <c r="AR1396" s="35" t="str">
        <f t="shared" si="800"/>
        <v/>
      </c>
      <c r="AS1396" s="35" t="str">
        <f t="shared" si="801"/>
        <v/>
      </c>
      <c r="AT1396" s="35" t="str">
        <f t="shared" si="802"/>
        <v/>
      </c>
      <c r="AU1396" s="35" t="str">
        <f t="shared" si="803"/>
        <v/>
      </c>
      <c r="AV1396" s="35" t="str">
        <f t="shared" si="804"/>
        <v/>
      </c>
      <c r="AW1396" s="58" t="str">
        <f t="shared" si="805"/>
        <v/>
      </c>
      <c r="AX1396" s="62" t="str">
        <f t="shared" si="806"/>
        <v/>
      </c>
      <c r="AY1396" s="62" t="str">
        <f t="shared" si="807"/>
        <v/>
      </c>
      <c r="AZ1396" s="62" t="str">
        <f t="shared" si="808"/>
        <v/>
      </c>
      <c r="BA1396" s="62" t="str">
        <f t="shared" si="809"/>
        <v/>
      </c>
      <c r="BB1396" s="62" t="str">
        <f t="shared" si="810"/>
        <v/>
      </c>
      <c r="BC1396" s="62" t="str">
        <f t="shared" si="811"/>
        <v/>
      </c>
      <c r="BD1396" s="69" t="str">
        <f t="shared" si="812"/>
        <v/>
      </c>
      <c r="BE1396" s="69" t="str">
        <f t="shared" si="813"/>
        <v/>
      </c>
      <c r="BF1396" s="69" t="str">
        <f>IF(Z1396=Z1397,"",SUM(AW$9:AW1396)-SUM(BF$9:BF1395))</f>
        <v/>
      </c>
      <c r="BG1396" s="12">
        <f t="shared" si="815"/>
        <v>1388</v>
      </c>
    </row>
    <row r="1397" spans="1:59" ht="20.100000000000001" customHeight="1">
      <c r="A1397" s="13">
        <f t="shared" si="814"/>
        <v>1389</v>
      </c>
      <c r="B1397" s="153"/>
      <c r="C1397" s="33"/>
      <c r="D1397" s="33"/>
      <c r="E1397" s="154"/>
      <c r="F1397" s="155"/>
      <c r="G1397" s="156"/>
      <c r="H1397" s="19" t="str">
        <f t="shared" si="779"/>
        <v/>
      </c>
      <c r="I1397" s="157"/>
      <c r="J1397" s="19" t="str">
        <f t="shared" si="780"/>
        <v/>
      </c>
      <c r="K1397" s="33"/>
      <c r="L1397" s="34"/>
      <c r="M1397" s="34"/>
      <c r="N1397" s="19" t="str">
        <f t="shared" si="781"/>
        <v/>
      </c>
      <c r="O1397" s="157"/>
      <c r="P1397" s="19" t="str">
        <f t="shared" si="782"/>
        <v/>
      </c>
      <c r="Q1397" s="19" t="str">
        <f t="shared" si="783"/>
        <v/>
      </c>
      <c r="R1397" s="22"/>
      <c r="S1397" s="33"/>
      <c r="T1397" s="35" t="str">
        <f>IF(E1397="","",Instructions!$B$5)</f>
        <v/>
      </c>
      <c r="U1397" s="75" t="str">
        <f>IF(E1397="","",Instructions!$C$5)</f>
        <v/>
      </c>
      <c r="V1397" s="87" t="str">
        <f t="shared" si="784"/>
        <v/>
      </c>
      <c r="W1397" s="72" t="str">
        <f>IF(E1397="","",VLOOKUP(D1397,Supervisors!$B$9:$F$32,5,FALSE))</f>
        <v/>
      </c>
      <c r="X1397" s="72" t="str">
        <f>IF(E1397="","",VLOOKUP(D1397,Supervisors!$B$9:$G$32,6,FALSE))</f>
        <v/>
      </c>
      <c r="Y1397" s="20" t="str">
        <f t="shared" si="785"/>
        <v/>
      </c>
      <c r="Z1397" s="20" t="str">
        <f t="shared" si="786"/>
        <v/>
      </c>
      <c r="AA1397" s="20" t="str">
        <f t="shared" si="787"/>
        <v/>
      </c>
      <c r="AB1397" s="20" t="str">
        <f t="shared" si="788"/>
        <v/>
      </c>
      <c r="AC1397" s="20" t="str">
        <f t="shared" si="789"/>
        <v/>
      </c>
      <c r="AD1397" s="20" t="str">
        <f t="shared" si="790"/>
        <v/>
      </c>
      <c r="AE1397" s="20" t="str">
        <f>IF(E1397="","",SUM( INDEX( $H$9, 1) : H1397))</f>
        <v/>
      </c>
      <c r="AF1397" s="20" t="str">
        <f t="shared" si="791"/>
        <v/>
      </c>
      <c r="AG1397" s="20" t="str">
        <f>IF(E1397="","",SUM($AF$9:AF1397))</f>
        <v/>
      </c>
      <c r="AH1397" s="43" t="str">
        <f t="shared" si="792"/>
        <v/>
      </c>
      <c r="AI1397" s="20" t="str">
        <f t="shared" si="793"/>
        <v/>
      </c>
      <c r="AJ1397" s="20" t="str">
        <f t="shared" si="794"/>
        <v/>
      </c>
      <c r="AK1397" s="20" t="str">
        <f t="shared" si="795"/>
        <v/>
      </c>
      <c r="AL1397" s="20" t="str">
        <f>IF(E1397="","",SUM( INDEX($I$9, 1) : I1397))</f>
        <v/>
      </c>
      <c r="AM1397" s="20" t="str">
        <f t="shared" si="796"/>
        <v/>
      </c>
      <c r="AN1397" s="20" t="str">
        <f>IF(E1397="","",SUM( INDEX($AM$9, 1) : AM1397))</f>
        <v/>
      </c>
      <c r="AO1397" s="43" t="str">
        <f t="shared" si="797"/>
        <v/>
      </c>
      <c r="AP1397" s="43" t="str">
        <f t="shared" si="798"/>
        <v/>
      </c>
      <c r="AQ1397" s="35" t="str">
        <f t="shared" si="799"/>
        <v/>
      </c>
      <c r="AR1397" s="35" t="str">
        <f t="shared" si="800"/>
        <v/>
      </c>
      <c r="AS1397" s="35" t="str">
        <f t="shared" si="801"/>
        <v/>
      </c>
      <c r="AT1397" s="35" t="str">
        <f t="shared" si="802"/>
        <v/>
      </c>
      <c r="AU1397" s="35" t="str">
        <f t="shared" si="803"/>
        <v/>
      </c>
      <c r="AV1397" s="35" t="str">
        <f t="shared" si="804"/>
        <v/>
      </c>
      <c r="AW1397" s="58" t="str">
        <f t="shared" si="805"/>
        <v/>
      </c>
      <c r="AX1397" s="62" t="str">
        <f t="shared" si="806"/>
        <v/>
      </c>
      <c r="AY1397" s="62" t="str">
        <f t="shared" si="807"/>
        <v/>
      </c>
      <c r="AZ1397" s="62" t="str">
        <f t="shared" si="808"/>
        <v/>
      </c>
      <c r="BA1397" s="62" t="str">
        <f t="shared" si="809"/>
        <v/>
      </c>
      <c r="BB1397" s="62" t="str">
        <f t="shared" si="810"/>
        <v/>
      </c>
      <c r="BC1397" s="62" t="str">
        <f t="shared" si="811"/>
        <v/>
      </c>
      <c r="BD1397" s="69" t="str">
        <f t="shared" si="812"/>
        <v/>
      </c>
      <c r="BE1397" s="69" t="str">
        <f t="shared" si="813"/>
        <v/>
      </c>
      <c r="BF1397" s="69" t="str">
        <f>IF(Z1397=Z1398,"",SUM(AW$9:AW1397)-SUM(BF$9:BF1396))</f>
        <v/>
      </c>
      <c r="BG1397" s="12">
        <f t="shared" si="815"/>
        <v>1389</v>
      </c>
    </row>
    <row r="1398" spans="1:59" ht="20.100000000000001" customHeight="1">
      <c r="A1398" s="13">
        <f t="shared" si="814"/>
        <v>1390</v>
      </c>
      <c r="B1398" s="153"/>
      <c r="C1398" s="33"/>
      <c r="D1398" s="33"/>
      <c r="E1398" s="154"/>
      <c r="F1398" s="155"/>
      <c r="G1398" s="156"/>
      <c r="H1398" s="19" t="str">
        <f t="shared" si="779"/>
        <v/>
      </c>
      <c r="I1398" s="157"/>
      <c r="J1398" s="19" t="str">
        <f t="shared" si="780"/>
        <v/>
      </c>
      <c r="K1398" s="33"/>
      <c r="L1398" s="34"/>
      <c r="M1398" s="34"/>
      <c r="N1398" s="19" t="str">
        <f t="shared" si="781"/>
        <v/>
      </c>
      <c r="O1398" s="157"/>
      <c r="P1398" s="19" t="str">
        <f t="shared" si="782"/>
        <v/>
      </c>
      <c r="Q1398" s="19" t="str">
        <f t="shared" si="783"/>
        <v/>
      </c>
      <c r="R1398" s="22"/>
      <c r="S1398" s="33"/>
      <c r="T1398" s="35" t="str">
        <f>IF(E1398="","",Instructions!$B$5)</f>
        <v/>
      </c>
      <c r="U1398" s="75" t="str">
        <f>IF(E1398="","",Instructions!$C$5)</f>
        <v/>
      </c>
      <c r="V1398" s="87" t="str">
        <f t="shared" si="784"/>
        <v/>
      </c>
      <c r="W1398" s="72" t="str">
        <f>IF(E1398="","",VLOOKUP(D1398,Supervisors!$B$9:$F$32,5,FALSE))</f>
        <v/>
      </c>
      <c r="X1398" s="72" t="str">
        <f>IF(E1398="","",VLOOKUP(D1398,Supervisors!$B$9:$G$32,6,FALSE))</f>
        <v/>
      </c>
      <c r="Y1398" s="20" t="str">
        <f t="shared" si="785"/>
        <v/>
      </c>
      <c r="Z1398" s="20" t="str">
        <f t="shared" si="786"/>
        <v/>
      </c>
      <c r="AA1398" s="20" t="str">
        <f t="shared" si="787"/>
        <v/>
      </c>
      <c r="AB1398" s="20" t="str">
        <f t="shared" si="788"/>
        <v/>
      </c>
      <c r="AC1398" s="20" t="str">
        <f t="shared" si="789"/>
        <v/>
      </c>
      <c r="AD1398" s="20" t="str">
        <f t="shared" si="790"/>
        <v/>
      </c>
      <c r="AE1398" s="20" t="str">
        <f>IF(E1398="","",SUM( INDEX( $H$9, 1) : H1398))</f>
        <v/>
      </c>
      <c r="AF1398" s="20" t="str">
        <f t="shared" si="791"/>
        <v/>
      </c>
      <c r="AG1398" s="20" t="str">
        <f>IF(E1398="","",SUM($AF$9:AF1398))</f>
        <v/>
      </c>
      <c r="AH1398" s="43" t="str">
        <f t="shared" si="792"/>
        <v/>
      </c>
      <c r="AI1398" s="20" t="str">
        <f t="shared" si="793"/>
        <v/>
      </c>
      <c r="AJ1398" s="20" t="str">
        <f t="shared" si="794"/>
        <v/>
      </c>
      <c r="AK1398" s="20" t="str">
        <f t="shared" si="795"/>
        <v/>
      </c>
      <c r="AL1398" s="20" t="str">
        <f>IF(E1398="","",SUM( INDEX($I$9, 1) : I1398))</f>
        <v/>
      </c>
      <c r="AM1398" s="20" t="str">
        <f t="shared" si="796"/>
        <v/>
      </c>
      <c r="AN1398" s="20" t="str">
        <f>IF(E1398="","",SUM( INDEX($AM$9, 1) : AM1398))</f>
        <v/>
      </c>
      <c r="AO1398" s="43" t="str">
        <f t="shared" si="797"/>
        <v/>
      </c>
      <c r="AP1398" s="43" t="str">
        <f t="shared" si="798"/>
        <v/>
      </c>
      <c r="AQ1398" s="35" t="str">
        <f t="shared" si="799"/>
        <v/>
      </c>
      <c r="AR1398" s="35" t="str">
        <f t="shared" si="800"/>
        <v/>
      </c>
      <c r="AS1398" s="35" t="str">
        <f t="shared" si="801"/>
        <v/>
      </c>
      <c r="AT1398" s="35" t="str">
        <f t="shared" si="802"/>
        <v/>
      </c>
      <c r="AU1398" s="35" t="str">
        <f t="shared" si="803"/>
        <v/>
      </c>
      <c r="AV1398" s="35" t="str">
        <f t="shared" si="804"/>
        <v/>
      </c>
      <c r="AW1398" s="58" t="str">
        <f t="shared" si="805"/>
        <v/>
      </c>
      <c r="AX1398" s="62" t="str">
        <f t="shared" si="806"/>
        <v/>
      </c>
      <c r="AY1398" s="62" t="str">
        <f t="shared" si="807"/>
        <v/>
      </c>
      <c r="AZ1398" s="62" t="str">
        <f t="shared" si="808"/>
        <v/>
      </c>
      <c r="BA1398" s="62" t="str">
        <f t="shared" si="809"/>
        <v/>
      </c>
      <c r="BB1398" s="62" t="str">
        <f t="shared" si="810"/>
        <v/>
      </c>
      <c r="BC1398" s="62" t="str">
        <f t="shared" si="811"/>
        <v/>
      </c>
      <c r="BD1398" s="69" t="str">
        <f t="shared" si="812"/>
        <v/>
      </c>
      <c r="BE1398" s="69" t="str">
        <f t="shared" si="813"/>
        <v/>
      </c>
      <c r="BF1398" s="69" t="str">
        <f>IF(Z1398=Z1399,"",SUM(AW$9:AW1398)-SUM(BF$9:BF1397))</f>
        <v/>
      </c>
      <c r="BG1398" s="12">
        <f t="shared" si="815"/>
        <v>1390</v>
      </c>
    </row>
    <row r="1399" spans="1:59" ht="20.100000000000001" customHeight="1">
      <c r="A1399" s="13">
        <f t="shared" si="814"/>
        <v>1391</v>
      </c>
      <c r="B1399" s="153"/>
      <c r="C1399" s="33"/>
      <c r="D1399" s="33"/>
      <c r="E1399" s="154"/>
      <c r="F1399" s="155"/>
      <c r="G1399" s="156"/>
      <c r="H1399" s="19" t="str">
        <f t="shared" si="779"/>
        <v/>
      </c>
      <c r="I1399" s="157"/>
      <c r="J1399" s="19" t="str">
        <f t="shared" si="780"/>
        <v/>
      </c>
      <c r="K1399" s="33"/>
      <c r="L1399" s="34"/>
      <c r="M1399" s="34"/>
      <c r="N1399" s="19" t="str">
        <f t="shared" si="781"/>
        <v/>
      </c>
      <c r="O1399" s="157"/>
      <c r="P1399" s="19" t="str">
        <f t="shared" si="782"/>
        <v/>
      </c>
      <c r="Q1399" s="19" t="str">
        <f t="shared" si="783"/>
        <v/>
      </c>
      <c r="R1399" s="22"/>
      <c r="S1399" s="33"/>
      <c r="T1399" s="35" t="str">
        <f>IF(E1399="","",Instructions!$B$5)</f>
        <v/>
      </c>
      <c r="U1399" s="75" t="str">
        <f>IF(E1399="","",Instructions!$C$5)</f>
        <v/>
      </c>
      <c r="V1399" s="87" t="str">
        <f t="shared" si="784"/>
        <v/>
      </c>
      <c r="W1399" s="72" t="str">
        <f>IF(E1399="","",VLOOKUP(D1399,Supervisors!$B$9:$F$32,5,FALSE))</f>
        <v/>
      </c>
      <c r="X1399" s="72" t="str">
        <f>IF(E1399="","",VLOOKUP(D1399,Supervisors!$B$9:$G$32,6,FALSE))</f>
        <v/>
      </c>
      <c r="Y1399" s="20" t="str">
        <f t="shared" si="785"/>
        <v/>
      </c>
      <c r="Z1399" s="20" t="str">
        <f t="shared" si="786"/>
        <v/>
      </c>
      <c r="AA1399" s="20" t="str">
        <f t="shared" si="787"/>
        <v/>
      </c>
      <c r="AB1399" s="20" t="str">
        <f t="shared" si="788"/>
        <v/>
      </c>
      <c r="AC1399" s="20" t="str">
        <f t="shared" si="789"/>
        <v/>
      </c>
      <c r="AD1399" s="20" t="str">
        <f t="shared" si="790"/>
        <v/>
      </c>
      <c r="AE1399" s="20" t="str">
        <f>IF(E1399="","",SUM( INDEX( $H$9, 1) : H1399))</f>
        <v/>
      </c>
      <c r="AF1399" s="20" t="str">
        <f t="shared" si="791"/>
        <v/>
      </c>
      <c r="AG1399" s="20" t="str">
        <f>IF(E1399="","",SUM($AF$9:AF1399))</f>
        <v/>
      </c>
      <c r="AH1399" s="43" t="str">
        <f t="shared" si="792"/>
        <v/>
      </c>
      <c r="AI1399" s="20" t="str">
        <f t="shared" si="793"/>
        <v/>
      </c>
      <c r="AJ1399" s="20" t="str">
        <f t="shared" si="794"/>
        <v/>
      </c>
      <c r="AK1399" s="20" t="str">
        <f t="shared" si="795"/>
        <v/>
      </c>
      <c r="AL1399" s="20" t="str">
        <f>IF(E1399="","",SUM( INDEX($I$9, 1) : I1399))</f>
        <v/>
      </c>
      <c r="AM1399" s="20" t="str">
        <f t="shared" si="796"/>
        <v/>
      </c>
      <c r="AN1399" s="20" t="str">
        <f>IF(E1399="","",SUM( INDEX($AM$9, 1) : AM1399))</f>
        <v/>
      </c>
      <c r="AO1399" s="43" t="str">
        <f t="shared" si="797"/>
        <v/>
      </c>
      <c r="AP1399" s="43" t="str">
        <f t="shared" si="798"/>
        <v/>
      </c>
      <c r="AQ1399" s="35" t="str">
        <f t="shared" si="799"/>
        <v/>
      </c>
      <c r="AR1399" s="35" t="str">
        <f t="shared" si="800"/>
        <v/>
      </c>
      <c r="AS1399" s="35" t="str">
        <f t="shared" si="801"/>
        <v/>
      </c>
      <c r="AT1399" s="35" t="str">
        <f t="shared" si="802"/>
        <v/>
      </c>
      <c r="AU1399" s="35" t="str">
        <f t="shared" si="803"/>
        <v/>
      </c>
      <c r="AV1399" s="35" t="str">
        <f t="shared" si="804"/>
        <v/>
      </c>
      <c r="AW1399" s="58" t="str">
        <f t="shared" si="805"/>
        <v/>
      </c>
      <c r="AX1399" s="62" t="str">
        <f t="shared" si="806"/>
        <v/>
      </c>
      <c r="AY1399" s="62" t="str">
        <f t="shared" si="807"/>
        <v/>
      </c>
      <c r="AZ1399" s="62" t="str">
        <f t="shared" si="808"/>
        <v/>
      </c>
      <c r="BA1399" s="62" t="str">
        <f t="shared" si="809"/>
        <v/>
      </c>
      <c r="BB1399" s="62" t="str">
        <f t="shared" si="810"/>
        <v/>
      </c>
      <c r="BC1399" s="62" t="str">
        <f t="shared" si="811"/>
        <v/>
      </c>
      <c r="BD1399" s="69" t="str">
        <f t="shared" si="812"/>
        <v/>
      </c>
      <c r="BE1399" s="69" t="str">
        <f t="shared" si="813"/>
        <v/>
      </c>
      <c r="BF1399" s="69" t="str">
        <f>IF(Z1399=Z1400,"",SUM(AW$9:AW1399)-SUM(BF$9:BF1398))</f>
        <v/>
      </c>
      <c r="BG1399" s="12">
        <f t="shared" si="815"/>
        <v>1391</v>
      </c>
    </row>
    <row r="1400" spans="1:59" ht="20.100000000000001" customHeight="1">
      <c r="A1400" s="13">
        <f t="shared" si="814"/>
        <v>1392</v>
      </c>
      <c r="B1400" s="153"/>
      <c r="C1400" s="33"/>
      <c r="D1400" s="33"/>
      <c r="E1400" s="154"/>
      <c r="F1400" s="155"/>
      <c r="G1400" s="156"/>
      <c r="H1400" s="19" t="str">
        <f t="shared" si="779"/>
        <v/>
      </c>
      <c r="I1400" s="157"/>
      <c r="J1400" s="19" t="str">
        <f t="shared" si="780"/>
        <v/>
      </c>
      <c r="K1400" s="33"/>
      <c r="L1400" s="34"/>
      <c r="M1400" s="34"/>
      <c r="N1400" s="19" t="str">
        <f t="shared" si="781"/>
        <v/>
      </c>
      <c r="O1400" s="157"/>
      <c r="P1400" s="19" t="str">
        <f t="shared" si="782"/>
        <v/>
      </c>
      <c r="Q1400" s="19" t="str">
        <f t="shared" si="783"/>
        <v/>
      </c>
      <c r="R1400" s="22"/>
      <c r="S1400" s="33"/>
      <c r="T1400" s="35" t="str">
        <f>IF(E1400="","",Instructions!$B$5)</f>
        <v/>
      </c>
      <c r="U1400" s="75" t="str">
        <f>IF(E1400="","",Instructions!$C$5)</f>
        <v/>
      </c>
      <c r="V1400" s="87" t="str">
        <f t="shared" si="784"/>
        <v/>
      </c>
      <c r="W1400" s="72" t="str">
        <f>IF(E1400="","",VLOOKUP(D1400,Supervisors!$B$9:$F$32,5,FALSE))</f>
        <v/>
      </c>
      <c r="X1400" s="72" t="str">
        <f>IF(E1400="","",VLOOKUP(D1400,Supervisors!$B$9:$G$32,6,FALSE))</f>
        <v/>
      </c>
      <c r="Y1400" s="20" t="str">
        <f t="shared" si="785"/>
        <v/>
      </c>
      <c r="Z1400" s="20" t="str">
        <f t="shared" si="786"/>
        <v/>
      </c>
      <c r="AA1400" s="20" t="str">
        <f t="shared" si="787"/>
        <v/>
      </c>
      <c r="AB1400" s="20" t="str">
        <f t="shared" si="788"/>
        <v/>
      </c>
      <c r="AC1400" s="20" t="str">
        <f t="shared" si="789"/>
        <v/>
      </c>
      <c r="AD1400" s="20" t="str">
        <f t="shared" si="790"/>
        <v/>
      </c>
      <c r="AE1400" s="20" t="str">
        <f>IF(E1400="","",SUM( INDEX( $H$9, 1) : H1400))</f>
        <v/>
      </c>
      <c r="AF1400" s="20" t="str">
        <f t="shared" si="791"/>
        <v/>
      </c>
      <c r="AG1400" s="20" t="str">
        <f>IF(E1400="","",SUM($AF$9:AF1400))</f>
        <v/>
      </c>
      <c r="AH1400" s="43" t="str">
        <f t="shared" si="792"/>
        <v/>
      </c>
      <c r="AI1400" s="20" t="str">
        <f t="shared" si="793"/>
        <v/>
      </c>
      <c r="AJ1400" s="20" t="str">
        <f t="shared" si="794"/>
        <v/>
      </c>
      <c r="AK1400" s="20" t="str">
        <f t="shared" si="795"/>
        <v/>
      </c>
      <c r="AL1400" s="20" t="str">
        <f>IF(E1400="","",SUM( INDEX($I$9, 1) : I1400))</f>
        <v/>
      </c>
      <c r="AM1400" s="20" t="str">
        <f t="shared" si="796"/>
        <v/>
      </c>
      <c r="AN1400" s="20" t="str">
        <f>IF(E1400="","",SUM( INDEX($AM$9, 1) : AM1400))</f>
        <v/>
      </c>
      <c r="AO1400" s="43" t="str">
        <f t="shared" si="797"/>
        <v/>
      </c>
      <c r="AP1400" s="43" t="str">
        <f t="shared" si="798"/>
        <v/>
      </c>
      <c r="AQ1400" s="35" t="str">
        <f t="shared" si="799"/>
        <v/>
      </c>
      <c r="AR1400" s="35" t="str">
        <f t="shared" si="800"/>
        <v/>
      </c>
      <c r="AS1400" s="35" t="str">
        <f t="shared" si="801"/>
        <v/>
      </c>
      <c r="AT1400" s="35" t="str">
        <f t="shared" si="802"/>
        <v/>
      </c>
      <c r="AU1400" s="35" t="str">
        <f t="shared" si="803"/>
        <v/>
      </c>
      <c r="AV1400" s="35" t="str">
        <f t="shared" si="804"/>
        <v/>
      </c>
      <c r="AW1400" s="58" t="str">
        <f t="shared" si="805"/>
        <v/>
      </c>
      <c r="AX1400" s="62" t="str">
        <f t="shared" si="806"/>
        <v/>
      </c>
      <c r="AY1400" s="62" t="str">
        <f t="shared" si="807"/>
        <v/>
      </c>
      <c r="AZ1400" s="62" t="str">
        <f t="shared" si="808"/>
        <v/>
      </c>
      <c r="BA1400" s="62" t="str">
        <f t="shared" si="809"/>
        <v/>
      </c>
      <c r="BB1400" s="62" t="str">
        <f t="shared" si="810"/>
        <v/>
      </c>
      <c r="BC1400" s="62" t="str">
        <f t="shared" si="811"/>
        <v/>
      </c>
      <c r="BD1400" s="69" t="str">
        <f t="shared" si="812"/>
        <v/>
      </c>
      <c r="BE1400" s="69" t="str">
        <f t="shared" si="813"/>
        <v/>
      </c>
      <c r="BF1400" s="69" t="str">
        <f>IF(Z1400=Z1401,"",SUM(AW$9:AW1400)-SUM(BF$9:BF1399))</f>
        <v/>
      </c>
      <c r="BG1400" s="12">
        <f t="shared" si="815"/>
        <v>1392</v>
      </c>
    </row>
    <row r="1401" spans="1:59" ht="20.100000000000001" customHeight="1">
      <c r="A1401" s="13">
        <f t="shared" si="814"/>
        <v>1393</v>
      </c>
      <c r="B1401" s="153"/>
      <c r="C1401" s="33"/>
      <c r="D1401" s="33"/>
      <c r="E1401" s="154"/>
      <c r="F1401" s="155"/>
      <c r="G1401" s="156"/>
      <c r="H1401" s="19" t="str">
        <f t="shared" si="779"/>
        <v/>
      </c>
      <c r="I1401" s="157"/>
      <c r="J1401" s="19" t="str">
        <f t="shared" si="780"/>
        <v/>
      </c>
      <c r="K1401" s="33"/>
      <c r="L1401" s="34"/>
      <c r="M1401" s="34"/>
      <c r="N1401" s="19" t="str">
        <f t="shared" si="781"/>
        <v/>
      </c>
      <c r="O1401" s="157"/>
      <c r="P1401" s="19" t="str">
        <f t="shared" si="782"/>
        <v/>
      </c>
      <c r="Q1401" s="19" t="str">
        <f t="shared" si="783"/>
        <v/>
      </c>
      <c r="R1401" s="22"/>
      <c r="S1401" s="33"/>
      <c r="T1401" s="35" t="str">
        <f>IF(E1401="","",Instructions!$B$5)</f>
        <v/>
      </c>
      <c r="U1401" s="75" t="str">
        <f>IF(E1401="","",Instructions!$C$5)</f>
        <v/>
      </c>
      <c r="V1401" s="87" t="str">
        <f t="shared" si="784"/>
        <v/>
      </c>
      <c r="W1401" s="72" t="str">
        <f>IF(E1401="","",VLOOKUP(D1401,Supervisors!$B$9:$F$32,5,FALSE))</f>
        <v/>
      </c>
      <c r="X1401" s="72" t="str">
        <f>IF(E1401="","",VLOOKUP(D1401,Supervisors!$B$9:$G$32,6,FALSE))</f>
        <v/>
      </c>
      <c r="Y1401" s="20" t="str">
        <f t="shared" si="785"/>
        <v/>
      </c>
      <c r="Z1401" s="20" t="str">
        <f t="shared" si="786"/>
        <v/>
      </c>
      <c r="AA1401" s="20" t="str">
        <f t="shared" si="787"/>
        <v/>
      </c>
      <c r="AB1401" s="20" t="str">
        <f t="shared" si="788"/>
        <v/>
      </c>
      <c r="AC1401" s="20" t="str">
        <f t="shared" si="789"/>
        <v/>
      </c>
      <c r="AD1401" s="20" t="str">
        <f t="shared" si="790"/>
        <v/>
      </c>
      <c r="AE1401" s="20" t="str">
        <f>IF(E1401="","",SUM( INDEX( $H$9, 1) : H1401))</f>
        <v/>
      </c>
      <c r="AF1401" s="20" t="str">
        <f t="shared" si="791"/>
        <v/>
      </c>
      <c r="AG1401" s="20" t="str">
        <f>IF(E1401="","",SUM($AF$9:AF1401))</f>
        <v/>
      </c>
      <c r="AH1401" s="43" t="str">
        <f t="shared" si="792"/>
        <v/>
      </c>
      <c r="AI1401" s="20" t="str">
        <f t="shared" si="793"/>
        <v/>
      </c>
      <c r="AJ1401" s="20" t="str">
        <f t="shared" si="794"/>
        <v/>
      </c>
      <c r="AK1401" s="20" t="str">
        <f t="shared" si="795"/>
        <v/>
      </c>
      <c r="AL1401" s="20" t="str">
        <f>IF(E1401="","",SUM( INDEX($I$9, 1) : I1401))</f>
        <v/>
      </c>
      <c r="AM1401" s="20" t="str">
        <f t="shared" si="796"/>
        <v/>
      </c>
      <c r="AN1401" s="20" t="str">
        <f>IF(E1401="","",SUM( INDEX($AM$9, 1) : AM1401))</f>
        <v/>
      </c>
      <c r="AO1401" s="43" t="str">
        <f t="shared" si="797"/>
        <v/>
      </c>
      <c r="AP1401" s="43" t="str">
        <f t="shared" si="798"/>
        <v/>
      </c>
      <c r="AQ1401" s="35" t="str">
        <f t="shared" si="799"/>
        <v/>
      </c>
      <c r="AR1401" s="35" t="str">
        <f t="shared" si="800"/>
        <v/>
      </c>
      <c r="AS1401" s="35" t="str">
        <f t="shared" si="801"/>
        <v/>
      </c>
      <c r="AT1401" s="35" t="str">
        <f t="shared" si="802"/>
        <v/>
      </c>
      <c r="AU1401" s="35" t="str">
        <f t="shared" si="803"/>
        <v/>
      </c>
      <c r="AV1401" s="35" t="str">
        <f t="shared" si="804"/>
        <v/>
      </c>
      <c r="AW1401" s="58" t="str">
        <f t="shared" si="805"/>
        <v/>
      </c>
      <c r="AX1401" s="62" t="str">
        <f t="shared" si="806"/>
        <v/>
      </c>
      <c r="AY1401" s="62" t="str">
        <f t="shared" si="807"/>
        <v/>
      </c>
      <c r="AZ1401" s="62" t="str">
        <f t="shared" si="808"/>
        <v/>
      </c>
      <c r="BA1401" s="62" t="str">
        <f t="shared" si="809"/>
        <v/>
      </c>
      <c r="BB1401" s="62" t="str">
        <f t="shared" si="810"/>
        <v/>
      </c>
      <c r="BC1401" s="62" t="str">
        <f t="shared" si="811"/>
        <v/>
      </c>
      <c r="BD1401" s="69" t="str">
        <f t="shared" si="812"/>
        <v/>
      </c>
      <c r="BE1401" s="69" t="str">
        <f t="shared" si="813"/>
        <v/>
      </c>
      <c r="BF1401" s="69" t="str">
        <f>IF(Z1401=Z1402,"",SUM(AW$9:AW1401)-SUM(BF$9:BF1400))</f>
        <v/>
      </c>
      <c r="BG1401" s="12">
        <f t="shared" si="815"/>
        <v>1393</v>
      </c>
    </row>
    <row r="1402" spans="1:59" ht="20.100000000000001" customHeight="1">
      <c r="A1402" s="13">
        <f t="shared" si="814"/>
        <v>1394</v>
      </c>
      <c r="B1402" s="153"/>
      <c r="C1402" s="33"/>
      <c r="D1402" s="33"/>
      <c r="E1402" s="154"/>
      <c r="F1402" s="155"/>
      <c r="G1402" s="156"/>
      <c r="H1402" s="19" t="str">
        <f t="shared" si="779"/>
        <v/>
      </c>
      <c r="I1402" s="157"/>
      <c r="J1402" s="19" t="str">
        <f t="shared" si="780"/>
        <v/>
      </c>
      <c r="K1402" s="33"/>
      <c r="L1402" s="34"/>
      <c r="M1402" s="34"/>
      <c r="N1402" s="19" t="str">
        <f t="shared" si="781"/>
        <v/>
      </c>
      <c r="O1402" s="157"/>
      <c r="P1402" s="19" t="str">
        <f t="shared" si="782"/>
        <v/>
      </c>
      <c r="Q1402" s="19" t="str">
        <f t="shared" si="783"/>
        <v/>
      </c>
      <c r="R1402" s="22"/>
      <c r="S1402" s="33"/>
      <c r="T1402" s="35" t="str">
        <f>IF(E1402="","",Instructions!$B$5)</f>
        <v/>
      </c>
      <c r="U1402" s="75" t="str">
        <f>IF(E1402="","",Instructions!$C$5)</f>
        <v/>
      </c>
      <c r="V1402" s="87" t="str">
        <f t="shared" si="784"/>
        <v/>
      </c>
      <c r="W1402" s="72" t="str">
        <f>IF(E1402="","",VLOOKUP(D1402,Supervisors!$B$9:$F$32,5,FALSE))</f>
        <v/>
      </c>
      <c r="X1402" s="72" t="str">
        <f>IF(E1402="","",VLOOKUP(D1402,Supervisors!$B$9:$G$32,6,FALSE))</f>
        <v/>
      </c>
      <c r="Y1402" s="20" t="str">
        <f t="shared" si="785"/>
        <v/>
      </c>
      <c r="Z1402" s="20" t="str">
        <f t="shared" si="786"/>
        <v/>
      </c>
      <c r="AA1402" s="20" t="str">
        <f t="shared" si="787"/>
        <v/>
      </c>
      <c r="AB1402" s="20" t="str">
        <f t="shared" si="788"/>
        <v/>
      </c>
      <c r="AC1402" s="20" t="str">
        <f t="shared" si="789"/>
        <v/>
      </c>
      <c r="AD1402" s="20" t="str">
        <f t="shared" si="790"/>
        <v/>
      </c>
      <c r="AE1402" s="20" t="str">
        <f>IF(E1402="","",SUM( INDEX( $H$9, 1) : H1402))</f>
        <v/>
      </c>
      <c r="AF1402" s="20" t="str">
        <f t="shared" si="791"/>
        <v/>
      </c>
      <c r="AG1402" s="20" t="str">
        <f>IF(E1402="","",SUM($AF$9:AF1402))</f>
        <v/>
      </c>
      <c r="AH1402" s="43" t="str">
        <f t="shared" si="792"/>
        <v/>
      </c>
      <c r="AI1402" s="20" t="str">
        <f t="shared" si="793"/>
        <v/>
      </c>
      <c r="AJ1402" s="20" t="str">
        <f t="shared" si="794"/>
        <v/>
      </c>
      <c r="AK1402" s="20" t="str">
        <f t="shared" si="795"/>
        <v/>
      </c>
      <c r="AL1402" s="20" t="str">
        <f>IF(E1402="","",SUM( INDEX($I$9, 1) : I1402))</f>
        <v/>
      </c>
      <c r="AM1402" s="20" t="str">
        <f t="shared" si="796"/>
        <v/>
      </c>
      <c r="AN1402" s="20" t="str">
        <f>IF(E1402="","",SUM( INDEX($AM$9, 1) : AM1402))</f>
        <v/>
      </c>
      <c r="AO1402" s="43" t="str">
        <f t="shared" si="797"/>
        <v/>
      </c>
      <c r="AP1402" s="43" t="str">
        <f t="shared" si="798"/>
        <v/>
      </c>
      <c r="AQ1402" s="35" t="str">
        <f t="shared" si="799"/>
        <v/>
      </c>
      <c r="AR1402" s="35" t="str">
        <f t="shared" si="800"/>
        <v/>
      </c>
      <c r="AS1402" s="35" t="str">
        <f t="shared" si="801"/>
        <v/>
      </c>
      <c r="AT1402" s="35" t="str">
        <f t="shared" si="802"/>
        <v/>
      </c>
      <c r="AU1402" s="35" t="str">
        <f t="shared" si="803"/>
        <v/>
      </c>
      <c r="AV1402" s="35" t="str">
        <f t="shared" si="804"/>
        <v/>
      </c>
      <c r="AW1402" s="58" t="str">
        <f t="shared" si="805"/>
        <v/>
      </c>
      <c r="AX1402" s="62" t="str">
        <f t="shared" si="806"/>
        <v/>
      </c>
      <c r="AY1402" s="62" t="str">
        <f t="shared" si="807"/>
        <v/>
      </c>
      <c r="AZ1402" s="62" t="str">
        <f t="shared" si="808"/>
        <v/>
      </c>
      <c r="BA1402" s="62" t="str">
        <f t="shared" si="809"/>
        <v/>
      </c>
      <c r="BB1402" s="62" t="str">
        <f t="shared" si="810"/>
        <v/>
      </c>
      <c r="BC1402" s="62" t="str">
        <f t="shared" si="811"/>
        <v/>
      </c>
      <c r="BD1402" s="69" t="str">
        <f t="shared" si="812"/>
        <v/>
      </c>
      <c r="BE1402" s="69" t="str">
        <f t="shared" si="813"/>
        <v/>
      </c>
      <c r="BF1402" s="69" t="str">
        <f>IF(Z1402=Z1403,"",SUM(AW$9:AW1402)-SUM(BF$9:BF1401))</f>
        <v/>
      </c>
      <c r="BG1402" s="12">
        <f t="shared" si="815"/>
        <v>1394</v>
      </c>
    </row>
    <row r="1403" spans="1:59" ht="20.100000000000001" customHeight="1">
      <c r="A1403" s="13">
        <f t="shared" si="814"/>
        <v>1395</v>
      </c>
      <c r="B1403" s="153"/>
      <c r="C1403" s="33"/>
      <c r="D1403" s="33"/>
      <c r="E1403" s="154"/>
      <c r="F1403" s="155"/>
      <c r="G1403" s="156"/>
      <c r="H1403" s="19" t="str">
        <f t="shared" si="779"/>
        <v/>
      </c>
      <c r="I1403" s="157"/>
      <c r="J1403" s="19" t="str">
        <f t="shared" si="780"/>
        <v/>
      </c>
      <c r="K1403" s="33"/>
      <c r="L1403" s="34"/>
      <c r="M1403" s="34"/>
      <c r="N1403" s="19" t="str">
        <f t="shared" si="781"/>
        <v/>
      </c>
      <c r="O1403" s="157"/>
      <c r="P1403" s="19" t="str">
        <f t="shared" si="782"/>
        <v/>
      </c>
      <c r="Q1403" s="19" t="str">
        <f t="shared" si="783"/>
        <v/>
      </c>
      <c r="R1403" s="22"/>
      <c r="S1403" s="33"/>
      <c r="T1403" s="35" t="str">
        <f>IF(E1403="","",Instructions!$B$5)</f>
        <v/>
      </c>
      <c r="U1403" s="75" t="str">
        <f>IF(E1403="","",Instructions!$C$5)</f>
        <v/>
      </c>
      <c r="V1403" s="87" t="str">
        <f t="shared" si="784"/>
        <v/>
      </c>
      <c r="W1403" s="72" t="str">
        <f>IF(E1403="","",VLOOKUP(D1403,Supervisors!$B$9:$F$32,5,FALSE))</f>
        <v/>
      </c>
      <c r="X1403" s="72" t="str">
        <f>IF(E1403="","",VLOOKUP(D1403,Supervisors!$B$9:$G$32,6,FALSE))</f>
        <v/>
      </c>
      <c r="Y1403" s="20" t="str">
        <f t="shared" si="785"/>
        <v/>
      </c>
      <c r="Z1403" s="20" t="str">
        <f t="shared" si="786"/>
        <v/>
      </c>
      <c r="AA1403" s="20" t="str">
        <f t="shared" si="787"/>
        <v/>
      </c>
      <c r="AB1403" s="20" t="str">
        <f t="shared" si="788"/>
        <v/>
      </c>
      <c r="AC1403" s="20" t="str">
        <f t="shared" si="789"/>
        <v/>
      </c>
      <c r="AD1403" s="20" t="str">
        <f t="shared" si="790"/>
        <v/>
      </c>
      <c r="AE1403" s="20" t="str">
        <f>IF(E1403="","",SUM( INDEX( $H$9, 1) : H1403))</f>
        <v/>
      </c>
      <c r="AF1403" s="20" t="str">
        <f t="shared" si="791"/>
        <v/>
      </c>
      <c r="AG1403" s="20" t="str">
        <f>IF(E1403="","",SUM($AF$9:AF1403))</f>
        <v/>
      </c>
      <c r="AH1403" s="43" t="str">
        <f t="shared" si="792"/>
        <v/>
      </c>
      <c r="AI1403" s="20" t="str">
        <f t="shared" si="793"/>
        <v/>
      </c>
      <c r="AJ1403" s="20" t="str">
        <f t="shared" si="794"/>
        <v/>
      </c>
      <c r="AK1403" s="20" t="str">
        <f t="shared" si="795"/>
        <v/>
      </c>
      <c r="AL1403" s="20" t="str">
        <f>IF(E1403="","",SUM( INDEX($I$9, 1) : I1403))</f>
        <v/>
      </c>
      <c r="AM1403" s="20" t="str">
        <f t="shared" si="796"/>
        <v/>
      </c>
      <c r="AN1403" s="20" t="str">
        <f>IF(E1403="","",SUM( INDEX($AM$9, 1) : AM1403))</f>
        <v/>
      </c>
      <c r="AO1403" s="43" t="str">
        <f t="shared" si="797"/>
        <v/>
      </c>
      <c r="AP1403" s="43" t="str">
        <f t="shared" si="798"/>
        <v/>
      </c>
      <c r="AQ1403" s="35" t="str">
        <f t="shared" si="799"/>
        <v/>
      </c>
      <c r="AR1403" s="35" t="str">
        <f t="shared" si="800"/>
        <v/>
      </c>
      <c r="AS1403" s="35" t="str">
        <f t="shared" si="801"/>
        <v/>
      </c>
      <c r="AT1403" s="35" t="str">
        <f t="shared" si="802"/>
        <v/>
      </c>
      <c r="AU1403" s="35" t="str">
        <f t="shared" si="803"/>
        <v/>
      </c>
      <c r="AV1403" s="35" t="str">
        <f t="shared" si="804"/>
        <v/>
      </c>
      <c r="AW1403" s="58" t="str">
        <f t="shared" si="805"/>
        <v/>
      </c>
      <c r="AX1403" s="62" t="str">
        <f t="shared" si="806"/>
        <v/>
      </c>
      <c r="AY1403" s="62" t="str">
        <f t="shared" si="807"/>
        <v/>
      </c>
      <c r="AZ1403" s="62" t="str">
        <f t="shared" si="808"/>
        <v/>
      </c>
      <c r="BA1403" s="62" t="str">
        <f t="shared" si="809"/>
        <v/>
      </c>
      <c r="BB1403" s="62" t="str">
        <f t="shared" si="810"/>
        <v/>
      </c>
      <c r="BC1403" s="62" t="str">
        <f t="shared" si="811"/>
        <v/>
      </c>
      <c r="BD1403" s="69" t="str">
        <f t="shared" si="812"/>
        <v/>
      </c>
      <c r="BE1403" s="69" t="str">
        <f t="shared" si="813"/>
        <v/>
      </c>
      <c r="BF1403" s="69" t="str">
        <f>IF(Z1403=Z1404,"",SUM(AW$9:AW1403)-SUM(BF$9:BF1402))</f>
        <v/>
      </c>
      <c r="BG1403" s="12">
        <f t="shared" si="815"/>
        <v>1395</v>
      </c>
    </row>
    <row r="1404" spans="1:59" ht="20.100000000000001" customHeight="1">
      <c r="A1404" s="13">
        <f t="shared" si="814"/>
        <v>1396</v>
      </c>
      <c r="B1404" s="153"/>
      <c r="C1404" s="33"/>
      <c r="D1404" s="33"/>
      <c r="E1404" s="154"/>
      <c r="F1404" s="155"/>
      <c r="G1404" s="156"/>
      <c r="H1404" s="19" t="str">
        <f t="shared" si="779"/>
        <v/>
      </c>
      <c r="I1404" s="157"/>
      <c r="J1404" s="19" t="str">
        <f t="shared" si="780"/>
        <v/>
      </c>
      <c r="K1404" s="33"/>
      <c r="L1404" s="34"/>
      <c r="M1404" s="34"/>
      <c r="N1404" s="19" t="str">
        <f t="shared" si="781"/>
        <v/>
      </c>
      <c r="O1404" s="157"/>
      <c r="P1404" s="19" t="str">
        <f t="shared" si="782"/>
        <v/>
      </c>
      <c r="Q1404" s="19" t="str">
        <f t="shared" si="783"/>
        <v/>
      </c>
      <c r="R1404" s="22"/>
      <c r="S1404" s="33"/>
      <c r="T1404" s="35" t="str">
        <f>IF(E1404="","",Instructions!$B$5)</f>
        <v/>
      </c>
      <c r="U1404" s="75" t="str">
        <f>IF(E1404="","",Instructions!$C$5)</f>
        <v/>
      </c>
      <c r="V1404" s="87" t="str">
        <f t="shared" si="784"/>
        <v/>
      </c>
      <c r="W1404" s="72" t="str">
        <f>IF(E1404="","",VLOOKUP(D1404,Supervisors!$B$9:$F$32,5,FALSE))</f>
        <v/>
      </c>
      <c r="X1404" s="72" t="str">
        <f>IF(E1404="","",VLOOKUP(D1404,Supervisors!$B$9:$G$32,6,FALSE))</f>
        <v/>
      </c>
      <c r="Y1404" s="20" t="str">
        <f t="shared" si="785"/>
        <v/>
      </c>
      <c r="Z1404" s="20" t="str">
        <f t="shared" si="786"/>
        <v/>
      </c>
      <c r="AA1404" s="20" t="str">
        <f t="shared" si="787"/>
        <v/>
      </c>
      <c r="AB1404" s="20" t="str">
        <f t="shared" si="788"/>
        <v/>
      </c>
      <c r="AC1404" s="20" t="str">
        <f t="shared" si="789"/>
        <v/>
      </c>
      <c r="AD1404" s="20" t="str">
        <f t="shared" si="790"/>
        <v/>
      </c>
      <c r="AE1404" s="20" t="str">
        <f>IF(E1404="","",SUM( INDEX( $H$9, 1) : H1404))</f>
        <v/>
      </c>
      <c r="AF1404" s="20" t="str">
        <f t="shared" si="791"/>
        <v/>
      </c>
      <c r="AG1404" s="20" t="str">
        <f>IF(E1404="","",SUM($AF$9:AF1404))</f>
        <v/>
      </c>
      <c r="AH1404" s="43" t="str">
        <f t="shared" si="792"/>
        <v/>
      </c>
      <c r="AI1404" s="20" t="str">
        <f t="shared" si="793"/>
        <v/>
      </c>
      <c r="AJ1404" s="20" t="str">
        <f t="shared" si="794"/>
        <v/>
      </c>
      <c r="AK1404" s="20" t="str">
        <f t="shared" si="795"/>
        <v/>
      </c>
      <c r="AL1404" s="20" t="str">
        <f>IF(E1404="","",SUM( INDEX($I$9, 1) : I1404))</f>
        <v/>
      </c>
      <c r="AM1404" s="20" t="str">
        <f t="shared" si="796"/>
        <v/>
      </c>
      <c r="AN1404" s="20" t="str">
        <f>IF(E1404="","",SUM( INDEX($AM$9, 1) : AM1404))</f>
        <v/>
      </c>
      <c r="AO1404" s="43" t="str">
        <f t="shared" si="797"/>
        <v/>
      </c>
      <c r="AP1404" s="43" t="str">
        <f t="shared" si="798"/>
        <v/>
      </c>
      <c r="AQ1404" s="35" t="str">
        <f t="shared" si="799"/>
        <v/>
      </c>
      <c r="AR1404" s="35" t="str">
        <f t="shared" si="800"/>
        <v/>
      </c>
      <c r="AS1404" s="35" t="str">
        <f t="shared" si="801"/>
        <v/>
      </c>
      <c r="AT1404" s="35" t="str">
        <f t="shared" si="802"/>
        <v/>
      </c>
      <c r="AU1404" s="35" t="str">
        <f t="shared" si="803"/>
        <v/>
      </c>
      <c r="AV1404" s="35" t="str">
        <f t="shared" si="804"/>
        <v/>
      </c>
      <c r="AW1404" s="58" t="str">
        <f t="shared" si="805"/>
        <v/>
      </c>
      <c r="AX1404" s="62" t="str">
        <f t="shared" si="806"/>
        <v/>
      </c>
      <c r="AY1404" s="62" t="str">
        <f t="shared" si="807"/>
        <v/>
      </c>
      <c r="AZ1404" s="62" t="str">
        <f t="shared" si="808"/>
        <v/>
      </c>
      <c r="BA1404" s="62" t="str">
        <f t="shared" si="809"/>
        <v/>
      </c>
      <c r="BB1404" s="62" t="str">
        <f t="shared" si="810"/>
        <v/>
      </c>
      <c r="BC1404" s="62" t="str">
        <f t="shared" si="811"/>
        <v/>
      </c>
      <c r="BD1404" s="69" t="str">
        <f t="shared" si="812"/>
        <v/>
      </c>
      <c r="BE1404" s="69" t="str">
        <f t="shared" si="813"/>
        <v/>
      </c>
      <c r="BF1404" s="69" t="str">
        <f>IF(Z1404=Z1405,"",SUM(AW$9:AW1404)-SUM(BF$9:BF1403))</f>
        <v/>
      </c>
      <c r="BG1404" s="12">
        <f t="shared" si="815"/>
        <v>1396</v>
      </c>
    </row>
    <row r="1405" spans="1:59" ht="20.100000000000001" customHeight="1">
      <c r="A1405" s="13">
        <f t="shared" si="814"/>
        <v>1397</v>
      </c>
      <c r="B1405" s="153"/>
      <c r="C1405" s="33"/>
      <c r="D1405" s="33"/>
      <c r="E1405" s="154"/>
      <c r="F1405" s="155"/>
      <c r="G1405" s="156"/>
      <c r="H1405" s="19" t="str">
        <f t="shared" si="779"/>
        <v/>
      </c>
      <c r="I1405" s="157"/>
      <c r="J1405" s="19" t="str">
        <f t="shared" si="780"/>
        <v/>
      </c>
      <c r="K1405" s="33"/>
      <c r="L1405" s="34"/>
      <c r="M1405" s="34"/>
      <c r="N1405" s="19" t="str">
        <f t="shared" si="781"/>
        <v/>
      </c>
      <c r="O1405" s="157"/>
      <c r="P1405" s="19" t="str">
        <f t="shared" si="782"/>
        <v/>
      </c>
      <c r="Q1405" s="19" t="str">
        <f t="shared" si="783"/>
        <v/>
      </c>
      <c r="R1405" s="22"/>
      <c r="S1405" s="33"/>
      <c r="T1405" s="35" t="str">
        <f>IF(E1405="","",Instructions!$B$5)</f>
        <v/>
      </c>
      <c r="U1405" s="75" t="str">
        <f>IF(E1405="","",Instructions!$C$5)</f>
        <v/>
      </c>
      <c r="V1405" s="87" t="str">
        <f t="shared" si="784"/>
        <v/>
      </c>
      <c r="W1405" s="72" t="str">
        <f>IF(E1405="","",VLOOKUP(D1405,Supervisors!$B$9:$F$32,5,FALSE))</f>
        <v/>
      </c>
      <c r="X1405" s="72" t="str">
        <f>IF(E1405="","",VLOOKUP(D1405,Supervisors!$B$9:$G$32,6,FALSE))</f>
        <v/>
      </c>
      <c r="Y1405" s="20" t="str">
        <f t="shared" si="785"/>
        <v/>
      </c>
      <c r="Z1405" s="20" t="str">
        <f t="shared" si="786"/>
        <v/>
      </c>
      <c r="AA1405" s="20" t="str">
        <f t="shared" si="787"/>
        <v/>
      </c>
      <c r="AB1405" s="20" t="str">
        <f t="shared" si="788"/>
        <v/>
      </c>
      <c r="AC1405" s="20" t="str">
        <f t="shared" si="789"/>
        <v/>
      </c>
      <c r="AD1405" s="20" t="str">
        <f t="shared" si="790"/>
        <v/>
      </c>
      <c r="AE1405" s="20" t="str">
        <f>IF(E1405="","",SUM( INDEX( $H$9, 1) : H1405))</f>
        <v/>
      </c>
      <c r="AF1405" s="20" t="str">
        <f t="shared" si="791"/>
        <v/>
      </c>
      <c r="AG1405" s="20" t="str">
        <f>IF(E1405="","",SUM($AF$9:AF1405))</f>
        <v/>
      </c>
      <c r="AH1405" s="43" t="str">
        <f t="shared" si="792"/>
        <v/>
      </c>
      <c r="AI1405" s="20" t="str">
        <f t="shared" si="793"/>
        <v/>
      </c>
      <c r="AJ1405" s="20" t="str">
        <f t="shared" si="794"/>
        <v/>
      </c>
      <c r="AK1405" s="20" t="str">
        <f t="shared" si="795"/>
        <v/>
      </c>
      <c r="AL1405" s="20" t="str">
        <f>IF(E1405="","",SUM( INDEX($I$9, 1) : I1405))</f>
        <v/>
      </c>
      <c r="AM1405" s="20" t="str">
        <f t="shared" si="796"/>
        <v/>
      </c>
      <c r="AN1405" s="20" t="str">
        <f>IF(E1405="","",SUM( INDEX($AM$9, 1) : AM1405))</f>
        <v/>
      </c>
      <c r="AO1405" s="43" t="str">
        <f t="shared" si="797"/>
        <v/>
      </c>
      <c r="AP1405" s="43" t="str">
        <f t="shared" si="798"/>
        <v/>
      </c>
      <c r="AQ1405" s="35" t="str">
        <f t="shared" si="799"/>
        <v/>
      </c>
      <c r="AR1405" s="35" t="str">
        <f t="shared" si="800"/>
        <v/>
      </c>
      <c r="AS1405" s="35" t="str">
        <f t="shared" si="801"/>
        <v/>
      </c>
      <c r="AT1405" s="35" t="str">
        <f t="shared" si="802"/>
        <v/>
      </c>
      <c r="AU1405" s="35" t="str">
        <f t="shared" si="803"/>
        <v/>
      </c>
      <c r="AV1405" s="35" t="str">
        <f t="shared" si="804"/>
        <v/>
      </c>
      <c r="AW1405" s="58" t="str">
        <f t="shared" si="805"/>
        <v/>
      </c>
      <c r="AX1405" s="62" t="str">
        <f t="shared" si="806"/>
        <v/>
      </c>
      <c r="AY1405" s="62" t="str">
        <f t="shared" si="807"/>
        <v/>
      </c>
      <c r="AZ1405" s="62" t="str">
        <f t="shared" si="808"/>
        <v/>
      </c>
      <c r="BA1405" s="62" t="str">
        <f t="shared" si="809"/>
        <v/>
      </c>
      <c r="BB1405" s="62" t="str">
        <f t="shared" si="810"/>
        <v/>
      </c>
      <c r="BC1405" s="62" t="str">
        <f t="shared" si="811"/>
        <v/>
      </c>
      <c r="BD1405" s="69" t="str">
        <f t="shared" si="812"/>
        <v/>
      </c>
      <c r="BE1405" s="69" t="str">
        <f t="shared" si="813"/>
        <v/>
      </c>
      <c r="BF1405" s="69" t="str">
        <f>IF(Z1405=Z1406,"",SUM(AW$9:AW1405)-SUM(BF$9:BF1404))</f>
        <v/>
      </c>
      <c r="BG1405" s="12">
        <f t="shared" si="815"/>
        <v>1397</v>
      </c>
    </row>
    <row r="1406" spans="1:59" ht="20.100000000000001" customHeight="1">
      <c r="A1406" s="13">
        <f t="shared" si="814"/>
        <v>1398</v>
      </c>
      <c r="B1406" s="153"/>
      <c r="C1406" s="33"/>
      <c r="D1406" s="33"/>
      <c r="E1406" s="154"/>
      <c r="F1406" s="155"/>
      <c r="G1406" s="156"/>
      <c r="H1406" s="19" t="str">
        <f t="shared" si="779"/>
        <v/>
      </c>
      <c r="I1406" s="157"/>
      <c r="J1406" s="19" t="str">
        <f t="shared" si="780"/>
        <v/>
      </c>
      <c r="K1406" s="33"/>
      <c r="L1406" s="34"/>
      <c r="M1406" s="34"/>
      <c r="N1406" s="19" t="str">
        <f t="shared" si="781"/>
        <v/>
      </c>
      <c r="O1406" s="157"/>
      <c r="P1406" s="19" t="str">
        <f t="shared" si="782"/>
        <v/>
      </c>
      <c r="Q1406" s="19" t="str">
        <f t="shared" si="783"/>
        <v/>
      </c>
      <c r="R1406" s="22"/>
      <c r="S1406" s="33"/>
      <c r="T1406" s="35" t="str">
        <f>IF(E1406="","",Instructions!$B$5)</f>
        <v/>
      </c>
      <c r="U1406" s="75" t="str">
        <f>IF(E1406="","",Instructions!$C$5)</f>
        <v/>
      </c>
      <c r="V1406" s="87" t="str">
        <f t="shared" si="784"/>
        <v/>
      </c>
      <c r="W1406" s="72" t="str">
        <f>IF(E1406="","",VLOOKUP(D1406,Supervisors!$B$9:$F$32,5,FALSE))</f>
        <v/>
      </c>
      <c r="X1406" s="72" t="str">
        <f>IF(E1406="","",VLOOKUP(D1406,Supervisors!$B$9:$G$32,6,FALSE))</f>
        <v/>
      </c>
      <c r="Y1406" s="20" t="str">
        <f t="shared" si="785"/>
        <v/>
      </c>
      <c r="Z1406" s="20" t="str">
        <f t="shared" si="786"/>
        <v/>
      </c>
      <c r="AA1406" s="20" t="str">
        <f t="shared" si="787"/>
        <v/>
      </c>
      <c r="AB1406" s="20" t="str">
        <f t="shared" si="788"/>
        <v/>
      </c>
      <c r="AC1406" s="20" t="str">
        <f t="shared" si="789"/>
        <v/>
      </c>
      <c r="AD1406" s="20" t="str">
        <f t="shared" si="790"/>
        <v/>
      </c>
      <c r="AE1406" s="20" t="str">
        <f>IF(E1406="","",SUM( INDEX( $H$9, 1) : H1406))</f>
        <v/>
      </c>
      <c r="AF1406" s="20" t="str">
        <f t="shared" si="791"/>
        <v/>
      </c>
      <c r="AG1406" s="20" t="str">
        <f>IF(E1406="","",SUM($AF$9:AF1406))</f>
        <v/>
      </c>
      <c r="AH1406" s="43" t="str">
        <f t="shared" si="792"/>
        <v/>
      </c>
      <c r="AI1406" s="20" t="str">
        <f t="shared" si="793"/>
        <v/>
      </c>
      <c r="AJ1406" s="20" t="str">
        <f t="shared" si="794"/>
        <v/>
      </c>
      <c r="AK1406" s="20" t="str">
        <f t="shared" si="795"/>
        <v/>
      </c>
      <c r="AL1406" s="20" t="str">
        <f>IF(E1406="","",SUM( INDEX($I$9, 1) : I1406))</f>
        <v/>
      </c>
      <c r="AM1406" s="20" t="str">
        <f t="shared" si="796"/>
        <v/>
      </c>
      <c r="AN1406" s="20" t="str">
        <f>IF(E1406="","",SUM( INDEX($AM$9, 1) : AM1406))</f>
        <v/>
      </c>
      <c r="AO1406" s="43" t="str">
        <f t="shared" si="797"/>
        <v/>
      </c>
      <c r="AP1406" s="43" t="str">
        <f t="shared" si="798"/>
        <v/>
      </c>
      <c r="AQ1406" s="35" t="str">
        <f t="shared" si="799"/>
        <v/>
      </c>
      <c r="AR1406" s="35" t="str">
        <f t="shared" si="800"/>
        <v/>
      </c>
      <c r="AS1406" s="35" t="str">
        <f t="shared" si="801"/>
        <v/>
      </c>
      <c r="AT1406" s="35" t="str">
        <f t="shared" si="802"/>
        <v/>
      </c>
      <c r="AU1406" s="35" t="str">
        <f t="shared" si="803"/>
        <v/>
      </c>
      <c r="AV1406" s="35" t="str">
        <f t="shared" si="804"/>
        <v/>
      </c>
      <c r="AW1406" s="58" t="str">
        <f t="shared" si="805"/>
        <v/>
      </c>
      <c r="AX1406" s="62" t="str">
        <f t="shared" si="806"/>
        <v/>
      </c>
      <c r="AY1406" s="62" t="str">
        <f t="shared" si="807"/>
        <v/>
      </c>
      <c r="AZ1406" s="62" t="str">
        <f t="shared" si="808"/>
        <v/>
      </c>
      <c r="BA1406" s="62" t="str">
        <f t="shared" si="809"/>
        <v/>
      </c>
      <c r="BB1406" s="62" t="str">
        <f t="shared" si="810"/>
        <v/>
      </c>
      <c r="BC1406" s="62" t="str">
        <f t="shared" si="811"/>
        <v/>
      </c>
      <c r="BD1406" s="69" t="str">
        <f t="shared" si="812"/>
        <v/>
      </c>
      <c r="BE1406" s="69" t="str">
        <f t="shared" si="813"/>
        <v/>
      </c>
      <c r="BF1406" s="69" t="str">
        <f>IF(Z1406=Z1407,"",SUM(AW$9:AW1406)-SUM(BF$9:BF1405))</f>
        <v/>
      </c>
      <c r="BG1406" s="12">
        <f t="shared" si="815"/>
        <v>1398</v>
      </c>
    </row>
    <row r="1407" spans="1:59" ht="20.100000000000001" customHeight="1">
      <c r="A1407" s="13">
        <f t="shared" si="814"/>
        <v>1399</v>
      </c>
      <c r="B1407" s="153"/>
      <c r="C1407" s="33"/>
      <c r="D1407" s="33"/>
      <c r="E1407" s="154"/>
      <c r="F1407" s="155"/>
      <c r="G1407" s="156"/>
      <c r="H1407" s="19" t="str">
        <f t="shared" si="779"/>
        <v/>
      </c>
      <c r="I1407" s="157"/>
      <c r="J1407" s="19" t="str">
        <f t="shared" si="780"/>
        <v/>
      </c>
      <c r="K1407" s="33"/>
      <c r="L1407" s="34"/>
      <c r="M1407" s="34"/>
      <c r="N1407" s="19" t="str">
        <f t="shared" si="781"/>
        <v/>
      </c>
      <c r="O1407" s="157"/>
      <c r="P1407" s="19" t="str">
        <f t="shared" si="782"/>
        <v/>
      </c>
      <c r="Q1407" s="19" t="str">
        <f t="shared" si="783"/>
        <v/>
      </c>
      <c r="R1407" s="22"/>
      <c r="S1407" s="33"/>
      <c r="T1407" s="35" t="str">
        <f>IF(E1407="","",Instructions!$B$5)</f>
        <v/>
      </c>
      <c r="U1407" s="75" t="str">
        <f>IF(E1407="","",Instructions!$C$5)</f>
        <v/>
      </c>
      <c r="V1407" s="87" t="str">
        <f t="shared" si="784"/>
        <v/>
      </c>
      <c r="W1407" s="72" t="str">
        <f>IF(E1407="","",VLOOKUP(D1407,Supervisors!$B$9:$F$32,5,FALSE))</f>
        <v/>
      </c>
      <c r="X1407" s="72" t="str">
        <f>IF(E1407="","",VLOOKUP(D1407,Supervisors!$B$9:$G$32,6,FALSE))</f>
        <v/>
      </c>
      <c r="Y1407" s="20" t="str">
        <f t="shared" si="785"/>
        <v/>
      </c>
      <c r="Z1407" s="20" t="str">
        <f t="shared" si="786"/>
        <v/>
      </c>
      <c r="AA1407" s="20" t="str">
        <f t="shared" si="787"/>
        <v/>
      </c>
      <c r="AB1407" s="20" t="str">
        <f t="shared" si="788"/>
        <v/>
      </c>
      <c r="AC1407" s="20" t="str">
        <f t="shared" si="789"/>
        <v/>
      </c>
      <c r="AD1407" s="20" t="str">
        <f t="shared" si="790"/>
        <v/>
      </c>
      <c r="AE1407" s="20" t="str">
        <f>IF(E1407="","",SUM( INDEX( $H$9, 1) : H1407))</f>
        <v/>
      </c>
      <c r="AF1407" s="20" t="str">
        <f t="shared" si="791"/>
        <v/>
      </c>
      <c r="AG1407" s="20" t="str">
        <f>IF(E1407="","",SUM($AF$9:AF1407))</f>
        <v/>
      </c>
      <c r="AH1407" s="43" t="str">
        <f t="shared" si="792"/>
        <v/>
      </c>
      <c r="AI1407" s="20" t="str">
        <f t="shared" si="793"/>
        <v/>
      </c>
      <c r="AJ1407" s="20" t="str">
        <f t="shared" si="794"/>
        <v/>
      </c>
      <c r="AK1407" s="20" t="str">
        <f t="shared" si="795"/>
        <v/>
      </c>
      <c r="AL1407" s="20" t="str">
        <f>IF(E1407="","",SUM( INDEX($I$9, 1) : I1407))</f>
        <v/>
      </c>
      <c r="AM1407" s="20" t="str">
        <f t="shared" si="796"/>
        <v/>
      </c>
      <c r="AN1407" s="20" t="str">
        <f>IF(E1407="","",SUM( INDEX($AM$9, 1) : AM1407))</f>
        <v/>
      </c>
      <c r="AO1407" s="43" t="str">
        <f t="shared" si="797"/>
        <v/>
      </c>
      <c r="AP1407" s="43" t="str">
        <f t="shared" si="798"/>
        <v/>
      </c>
      <c r="AQ1407" s="35" t="str">
        <f t="shared" si="799"/>
        <v/>
      </c>
      <c r="AR1407" s="35" t="str">
        <f t="shared" si="800"/>
        <v/>
      </c>
      <c r="AS1407" s="35" t="str">
        <f t="shared" si="801"/>
        <v/>
      </c>
      <c r="AT1407" s="35" t="str">
        <f t="shared" si="802"/>
        <v/>
      </c>
      <c r="AU1407" s="35" t="str">
        <f t="shared" si="803"/>
        <v/>
      </c>
      <c r="AV1407" s="35" t="str">
        <f t="shared" si="804"/>
        <v/>
      </c>
      <c r="AW1407" s="58" t="str">
        <f t="shared" si="805"/>
        <v/>
      </c>
      <c r="AX1407" s="62" t="str">
        <f t="shared" si="806"/>
        <v/>
      </c>
      <c r="AY1407" s="62" t="str">
        <f t="shared" si="807"/>
        <v/>
      </c>
      <c r="AZ1407" s="62" t="str">
        <f t="shared" si="808"/>
        <v/>
      </c>
      <c r="BA1407" s="62" t="str">
        <f t="shared" si="809"/>
        <v/>
      </c>
      <c r="BB1407" s="62" t="str">
        <f t="shared" si="810"/>
        <v/>
      </c>
      <c r="BC1407" s="62" t="str">
        <f t="shared" si="811"/>
        <v/>
      </c>
      <c r="BD1407" s="69" t="str">
        <f t="shared" si="812"/>
        <v/>
      </c>
      <c r="BE1407" s="69" t="str">
        <f t="shared" si="813"/>
        <v/>
      </c>
      <c r="BF1407" s="69" t="str">
        <f>IF(Z1407=Z1408,"",SUM(AW$9:AW1407)-SUM(BF$9:BF1406))</f>
        <v/>
      </c>
      <c r="BG1407" s="12">
        <f t="shared" si="815"/>
        <v>1399</v>
      </c>
    </row>
    <row r="1408" spans="1:59" ht="20.100000000000001" customHeight="1">
      <c r="A1408" s="13">
        <f t="shared" si="814"/>
        <v>1400</v>
      </c>
      <c r="B1408" s="153"/>
      <c r="C1408" s="33"/>
      <c r="D1408" s="33"/>
      <c r="E1408" s="154"/>
      <c r="F1408" s="155"/>
      <c r="G1408" s="156"/>
      <c r="H1408" s="19" t="str">
        <f t="shared" si="779"/>
        <v/>
      </c>
      <c r="I1408" s="157"/>
      <c r="J1408" s="19" t="str">
        <f t="shared" si="780"/>
        <v/>
      </c>
      <c r="K1408" s="33"/>
      <c r="L1408" s="34"/>
      <c r="M1408" s="34"/>
      <c r="N1408" s="19" t="str">
        <f t="shared" si="781"/>
        <v/>
      </c>
      <c r="O1408" s="157"/>
      <c r="P1408" s="19" t="str">
        <f t="shared" si="782"/>
        <v/>
      </c>
      <c r="Q1408" s="19" t="str">
        <f t="shared" si="783"/>
        <v/>
      </c>
      <c r="R1408" s="22"/>
      <c r="S1408" s="33"/>
      <c r="T1408" s="35" t="str">
        <f>IF(E1408="","",Instructions!$B$5)</f>
        <v/>
      </c>
      <c r="U1408" s="75" t="str">
        <f>IF(E1408="","",Instructions!$C$5)</f>
        <v/>
      </c>
      <c r="V1408" s="87" t="str">
        <f t="shared" si="784"/>
        <v/>
      </c>
      <c r="W1408" s="72" t="str">
        <f>IF(E1408="","",VLOOKUP(D1408,Supervisors!$B$9:$F$32,5,FALSE))</f>
        <v/>
      </c>
      <c r="X1408" s="72" t="str">
        <f>IF(E1408="","",VLOOKUP(D1408,Supervisors!$B$9:$G$32,6,FALSE))</f>
        <v/>
      </c>
      <c r="Y1408" s="20" t="str">
        <f t="shared" si="785"/>
        <v/>
      </c>
      <c r="Z1408" s="20" t="str">
        <f t="shared" si="786"/>
        <v/>
      </c>
      <c r="AA1408" s="20" t="str">
        <f t="shared" si="787"/>
        <v/>
      </c>
      <c r="AB1408" s="20" t="str">
        <f t="shared" si="788"/>
        <v/>
      </c>
      <c r="AC1408" s="20" t="str">
        <f t="shared" si="789"/>
        <v/>
      </c>
      <c r="AD1408" s="20" t="str">
        <f t="shared" si="790"/>
        <v/>
      </c>
      <c r="AE1408" s="20" t="str">
        <f>IF(E1408="","",SUM( INDEX( $H$9, 1) : H1408))</f>
        <v/>
      </c>
      <c r="AF1408" s="20" t="str">
        <f t="shared" si="791"/>
        <v/>
      </c>
      <c r="AG1408" s="20" t="str">
        <f>IF(E1408="","",SUM($AF$9:AF1408))</f>
        <v/>
      </c>
      <c r="AH1408" s="43" t="str">
        <f t="shared" si="792"/>
        <v/>
      </c>
      <c r="AI1408" s="20" t="str">
        <f t="shared" si="793"/>
        <v/>
      </c>
      <c r="AJ1408" s="20" t="str">
        <f t="shared" si="794"/>
        <v/>
      </c>
      <c r="AK1408" s="20" t="str">
        <f t="shared" si="795"/>
        <v/>
      </c>
      <c r="AL1408" s="20" t="str">
        <f>IF(E1408="","",SUM( INDEX($I$9, 1) : I1408))</f>
        <v/>
      </c>
      <c r="AM1408" s="20" t="str">
        <f t="shared" si="796"/>
        <v/>
      </c>
      <c r="AN1408" s="20" t="str">
        <f>IF(E1408="","",SUM( INDEX($AM$9, 1) : AM1408))</f>
        <v/>
      </c>
      <c r="AO1408" s="43" t="str">
        <f t="shared" si="797"/>
        <v/>
      </c>
      <c r="AP1408" s="43" t="str">
        <f t="shared" si="798"/>
        <v/>
      </c>
      <c r="AQ1408" s="35" t="str">
        <f t="shared" si="799"/>
        <v/>
      </c>
      <c r="AR1408" s="35" t="str">
        <f t="shared" si="800"/>
        <v/>
      </c>
      <c r="AS1408" s="35" t="str">
        <f t="shared" si="801"/>
        <v/>
      </c>
      <c r="AT1408" s="35" t="str">
        <f t="shared" si="802"/>
        <v/>
      </c>
      <c r="AU1408" s="35" t="str">
        <f t="shared" si="803"/>
        <v/>
      </c>
      <c r="AV1408" s="35" t="str">
        <f t="shared" si="804"/>
        <v/>
      </c>
      <c r="AW1408" s="58" t="str">
        <f t="shared" si="805"/>
        <v/>
      </c>
      <c r="AX1408" s="62" t="str">
        <f t="shared" si="806"/>
        <v/>
      </c>
      <c r="AY1408" s="62" t="str">
        <f t="shared" si="807"/>
        <v/>
      </c>
      <c r="AZ1408" s="62" t="str">
        <f t="shared" si="808"/>
        <v/>
      </c>
      <c r="BA1408" s="62" t="str">
        <f t="shared" si="809"/>
        <v/>
      </c>
      <c r="BB1408" s="62" t="str">
        <f t="shared" si="810"/>
        <v/>
      </c>
      <c r="BC1408" s="62" t="str">
        <f t="shared" si="811"/>
        <v/>
      </c>
      <c r="BD1408" s="69" t="str">
        <f t="shared" si="812"/>
        <v/>
      </c>
      <c r="BE1408" s="69" t="str">
        <f t="shared" si="813"/>
        <v/>
      </c>
      <c r="BF1408" s="69" t="str">
        <f>IF(Z1408=Z1409,"",SUM(AW$9:AW1408)-SUM(BF$9:BF1407))</f>
        <v/>
      </c>
      <c r="BG1408" s="12">
        <f t="shared" si="815"/>
        <v>1400</v>
      </c>
    </row>
    <row r="1409" spans="1:59" ht="20.100000000000001" customHeight="1">
      <c r="A1409" s="13">
        <f t="shared" si="814"/>
        <v>1401</v>
      </c>
      <c r="B1409" s="153"/>
      <c r="C1409" s="33"/>
      <c r="D1409" s="33"/>
      <c r="E1409" s="154"/>
      <c r="F1409" s="155"/>
      <c r="G1409" s="156"/>
      <c r="H1409" s="19" t="str">
        <f t="shared" si="779"/>
        <v/>
      </c>
      <c r="I1409" s="157"/>
      <c r="J1409" s="19" t="str">
        <f t="shared" si="780"/>
        <v/>
      </c>
      <c r="K1409" s="33"/>
      <c r="L1409" s="34"/>
      <c r="M1409" s="34"/>
      <c r="N1409" s="19" t="str">
        <f t="shared" si="781"/>
        <v/>
      </c>
      <c r="O1409" s="157"/>
      <c r="P1409" s="19" t="str">
        <f t="shared" si="782"/>
        <v/>
      </c>
      <c r="Q1409" s="19" t="str">
        <f t="shared" si="783"/>
        <v/>
      </c>
      <c r="R1409" s="22"/>
      <c r="S1409" s="33"/>
      <c r="T1409" s="35" t="str">
        <f>IF(E1409="","",Instructions!$B$5)</f>
        <v/>
      </c>
      <c r="U1409" s="75" t="str">
        <f>IF(E1409="","",Instructions!$C$5)</f>
        <v/>
      </c>
      <c r="V1409" s="87" t="str">
        <f t="shared" si="784"/>
        <v/>
      </c>
      <c r="W1409" s="72" t="str">
        <f>IF(E1409="","",VLOOKUP(D1409,Supervisors!$B$9:$F$32,5,FALSE))</f>
        <v/>
      </c>
      <c r="X1409" s="72" t="str">
        <f>IF(E1409="","",VLOOKUP(D1409,Supervisors!$B$9:$G$32,6,FALSE))</f>
        <v/>
      </c>
      <c r="Y1409" s="20" t="str">
        <f t="shared" si="785"/>
        <v/>
      </c>
      <c r="Z1409" s="20" t="str">
        <f t="shared" si="786"/>
        <v/>
      </c>
      <c r="AA1409" s="20" t="str">
        <f t="shared" si="787"/>
        <v/>
      </c>
      <c r="AB1409" s="20" t="str">
        <f t="shared" si="788"/>
        <v/>
      </c>
      <c r="AC1409" s="20" t="str">
        <f t="shared" si="789"/>
        <v/>
      </c>
      <c r="AD1409" s="20" t="str">
        <f t="shared" si="790"/>
        <v/>
      </c>
      <c r="AE1409" s="20" t="str">
        <f>IF(E1409="","",SUM( INDEX( $H$9, 1) : H1409))</f>
        <v/>
      </c>
      <c r="AF1409" s="20" t="str">
        <f t="shared" si="791"/>
        <v/>
      </c>
      <c r="AG1409" s="20" t="str">
        <f>IF(E1409="","",SUM($AF$9:AF1409))</f>
        <v/>
      </c>
      <c r="AH1409" s="43" t="str">
        <f t="shared" si="792"/>
        <v/>
      </c>
      <c r="AI1409" s="20" t="str">
        <f t="shared" si="793"/>
        <v/>
      </c>
      <c r="AJ1409" s="20" t="str">
        <f t="shared" si="794"/>
        <v/>
      </c>
      <c r="AK1409" s="20" t="str">
        <f t="shared" si="795"/>
        <v/>
      </c>
      <c r="AL1409" s="20" t="str">
        <f>IF(E1409="","",SUM( INDEX($I$9, 1) : I1409))</f>
        <v/>
      </c>
      <c r="AM1409" s="20" t="str">
        <f t="shared" si="796"/>
        <v/>
      </c>
      <c r="AN1409" s="20" t="str">
        <f>IF(E1409="","",SUM( INDEX($AM$9, 1) : AM1409))</f>
        <v/>
      </c>
      <c r="AO1409" s="43" t="str">
        <f t="shared" si="797"/>
        <v/>
      </c>
      <c r="AP1409" s="43" t="str">
        <f t="shared" si="798"/>
        <v/>
      </c>
      <c r="AQ1409" s="35" t="str">
        <f t="shared" si="799"/>
        <v/>
      </c>
      <c r="AR1409" s="35" t="str">
        <f t="shared" si="800"/>
        <v/>
      </c>
      <c r="AS1409" s="35" t="str">
        <f t="shared" si="801"/>
        <v/>
      </c>
      <c r="AT1409" s="35" t="str">
        <f t="shared" si="802"/>
        <v/>
      </c>
      <c r="AU1409" s="35" t="str">
        <f t="shared" si="803"/>
        <v/>
      </c>
      <c r="AV1409" s="35" t="str">
        <f t="shared" si="804"/>
        <v/>
      </c>
      <c r="AW1409" s="58" t="str">
        <f t="shared" si="805"/>
        <v/>
      </c>
      <c r="AX1409" s="62" t="str">
        <f t="shared" si="806"/>
        <v/>
      </c>
      <c r="AY1409" s="62" t="str">
        <f t="shared" si="807"/>
        <v/>
      </c>
      <c r="AZ1409" s="62" t="str">
        <f t="shared" si="808"/>
        <v/>
      </c>
      <c r="BA1409" s="62" t="str">
        <f t="shared" si="809"/>
        <v/>
      </c>
      <c r="BB1409" s="62" t="str">
        <f t="shared" si="810"/>
        <v/>
      </c>
      <c r="BC1409" s="62" t="str">
        <f t="shared" si="811"/>
        <v/>
      </c>
      <c r="BD1409" s="69" t="str">
        <f t="shared" si="812"/>
        <v/>
      </c>
      <c r="BE1409" s="69" t="str">
        <f t="shared" si="813"/>
        <v/>
      </c>
      <c r="BF1409" s="69" t="str">
        <f>IF(Z1409=Z1410,"",SUM(AW$9:AW1409)-SUM(BF$9:BF1408))</f>
        <v/>
      </c>
      <c r="BG1409" s="12">
        <f t="shared" si="815"/>
        <v>1401</v>
      </c>
    </row>
    <row r="1410" spans="1:59" ht="20.100000000000001" customHeight="1">
      <c r="A1410" s="13">
        <f t="shared" si="814"/>
        <v>1402</v>
      </c>
      <c r="B1410" s="153"/>
      <c r="C1410" s="33"/>
      <c r="D1410" s="33"/>
      <c r="E1410" s="154"/>
      <c r="F1410" s="155"/>
      <c r="G1410" s="156"/>
      <c r="H1410" s="19" t="str">
        <f t="shared" si="779"/>
        <v/>
      </c>
      <c r="I1410" s="157"/>
      <c r="J1410" s="19" t="str">
        <f t="shared" si="780"/>
        <v/>
      </c>
      <c r="K1410" s="33"/>
      <c r="L1410" s="34"/>
      <c r="M1410" s="34"/>
      <c r="N1410" s="19" t="str">
        <f t="shared" si="781"/>
        <v/>
      </c>
      <c r="O1410" s="157"/>
      <c r="P1410" s="19" t="str">
        <f t="shared" si="782"/>
        <v/>
      </c>
      <c r="Q1410" s="19" t="str">
        <f t="shared" si="783"/>
        <v/>
      </c>
      <c r="R1410" s="22"/>
      <c r="S1410" s="33"/>
      <c r="T1410" s="35" t="str">
        <f>IF(E1410="","",Instructions!$B$5)</f>
        <v/>
      </c>
      <c r="U1410" s="75" t="str">
        <f>IF(E1410="","",Instructions!$C$5)</f>
        <v/>
      </c>
      <c r="V1410" s="87" t="str">
        <f t="shared" si="784"/>
        <v/>
      </c>
      <c r="W1410" s="72" t="str">
        <f>IF(E1410="","",VLOOKUP(D1410,Supervisors!$B$9:$F$32,5,FALSE))</f>
        <v/>
      </c>
      <c r="X1410" s="72" t="str">
        <f>IF(E1410="","",VLOOKUP(D1410,Supervisors!$B$9:$G$32,6,FALSE))</f>
        <v/>
      </c>
      <c r="Y1410" s="20" t="str">
        <f t="shared" si="785"/>
        <v/>
      </c>
      <c r="Z1410" s="20" t="str">
        <f t="shared" si="786"/>
        <v/>
      </c>
      <c r="AA1410" s="20" t="str">
        <f t="shared" si="787"/>
        <v/>
      </c>
      <c r="AB1410" s="20" t="str">
        <f t="shared" si="788"/>
        <v/>
      </c>
      <c r="AC1410" s="20" t="str">
        <f t="shared" si="789"/>
        <v/>
      </c>
      <c r="AD1410" s="20" t="str">
        <f t="shared" si="790"/>
        <v/>
      </c>
      <c r="AE1410" s="20" t="str">
        <f>IF(E1410="","",SUM( INDEX( $H$9, 1) : H1410))</f>
        <v/>
      </c>
      <c r="AF1410" s="20" t="str">
        <f t="shared" si="791"/>
        <v/>
      </c>
      <c r="AG1410" s="20" t="str">
        <f>IF(E1410="","",SUM($AF$9:AF1410))</f>
        <v/>
      </c>
      <c r="AH1410" s="43" t="str">
        <f t="shared" si="792"/>
        <v/>
      </c>
      <c r="AI1410" s="20" t="str">
        <f t="shared" si="793"/>
        <v/>
      </c>
      <c r="AJ1410" s="20" t="str">
        <f t="shared" si="794"/>
        <v/>
      </c>
      <c r="AK1410" s="20" t="str">
        <f t="shared" si="795"/>
        <v/>
      </c>
      <c r="AL1410" s="20" t="str">
        <f>IF(E1410="","",SUM( INDEX($I$9, 1) : I1410))</f>
        <v/>
      </c>
      <c r="AM1410" s="20" t="str">
        <f t="shared" si="796"/>
        <v/>
      </c>
      <c r="AN1410" s="20" t="str">
        <f>IF(E1410="","",SUM( INDEX($AM$9, 1) : AM1410))</f>
        <v/>
      </c>
      <c r="AO1410" s="43" t="str">
        <f t="shared" si="797"/>
        <v/>
      </c>
      <c r="AP1410" s="43" t="str">
        <f t="shared" si="798"/>
        <v/>
      </c>
      <c r="AQ1410" s="35" t="str">
        <f t="shared" si="799"/>
        <v/>
      </c>
      <c r="AR1410" s="35" t="str">
        <f t="shared" si="800"/>
        <v/>
      </c>
      <c r="AS1410" s="35" t="str">
        <f t="shared" si="801"/>
        <v/>
      </c>
      <c r="AT1410" s="35" t="str">
        <f t="shared" si="802"/>
        <v/>
      </c>
      <c r="AU1410" s="35" t="str">
        <f t="shared" si="803"/>
        <v/>
      </c>
      <c r="AV1410" s="35" t="str">
        <f t="shared" si="804"/>
        <v/>
      </c>
      <c r="AW1410" s="58" t="str">
        <f t="shared" si="805"/>
        <v/>
      </c>
      <c r="AX1410" s="62" t="str">
        <f t="shared" si="806"/>
        <v/>
      </c>
      <c r="AY1410" s="62" t="str">
        <f t="shared" si="807"/>
        <v/>
      </c>
      <c r="AZ1410" s="62" t="str">
        <f t="shared" si="808"/>
        <v/>
      </c>
      <c r="BA1410" s="62" t="str">
        <f t="shared" si="809"/>
        <v/>
      </c>
      <c r="BB1410" s="62" t="str">
        <f t="shared" si="810"/>
        <v/>
      </c>
      <c r="BC1410" s="62" t="str">
        <f t="shared" si="811"/>
        <v/>
      </c>
      <c r="BD1410" s="69" t="str">
        <f t="shared" si="812"/>
        <v/>
      </c>
      <c r="BE1410" s="69" t="str">
        <f t="shared" si="813"/>
        <v/>
      </c>
      <c r="BF1410" s="69" t="str">
        <f>IF(Z1410=Z1411,"",SUM(AW$9:AW1410)-SUM(BF$9:BF1409))</f>
        <v/>
      </c>
      <c r="BG1410" s="12">
        <f t="shared" si="815"/>
        <v>1402</v>
      </c>
    </row>
    <row r="1411" spans="1:59" ht="20.100000000000001" customHeight="1">
      <c r="A1411" s="13">
        <f t="shared" si="814"/>
        <v>1403</v>
      </c>
      <c r="B1411" s="153"/>
      <c r="C1411" s="33"/>
      <c r="D1411" s="33"/>
      <c r="E1411" s="154"/>
      <c r="F1411" s="155"/>
      <c r="G1411" s="156"/>
      <c r="H1411" s="19" t="str">
        <f t="shared" si="779"/>
        <v/>
      </c>
      <c r="I1411" s="157"/>
      <c r="J1411" s="19" t="str">
        <f t="shared" si="780"/>
        <v/>
      </c>
      <c r="K1411" s="33"/>
      <c r="L1411" s="34"/>
      <c r="M1411" s="34"/>
      <c r="N1411" s="19" t="str">
        <f t="shared" si="781"/>
        <v/>
      </c>
      <c r="O1411" s="157"/>
      <c r="P1411" s="19" t="str">
        <f t="shared" si="782"/>
        <v/>
      </c>
      <c r="Q1411" s="19" t="str">
        <f t="shared" si="783"/>
        <v/>
      </c>
      <c r="R1411" s="22"/>
      <c r="S1411" s="33"/>
      <c r="T1411" s="35" t="str">
        <f>IF(E1411="","",Instructions!$B$5)</f>
        <v/>
      </c>
      <c r="U1411" s="75" t="str">
        <f>IF(E1411="","",Instructions!$C$5)</f>
        <v/>
      </c>
      <c r="V1411" s="87" t="str">
        <f t="shared" si="784"/>
        <v/>
      </c>
      <c r="W1411" s="72" t="str">
        <f>IF(E1411="","",VLOOKUP(D1411,Supervisors!$B$9:$F$32,5,FALSE))</f>
        <v/>
      </c>
      <c r="X1411" s="72" t="str">
        <f>IF(E1411="","",VLOOKUP(D1411,Supervisors!$B$9:$G$32,6,FALSE))</f>
        <v/>
      </c>
      <c r="Y1411" s="20" t="str">
        <f t="shared" si="785"/>
        <v/>
      </c>
      <c r="Z1411" s="20" t="str">
        <f t="shared" si="786"/>
        <v/>
      </c>
      <c r="AA1411" s="20" t="str">
        <f t="shared" si="787"/>
        <v/>
      </c>
      <c r="AB1411" s="20" t="str">
        <f t="shared" si="788"/>
        <v/>
      </c>
      <c r="AC1411" s="20" t="str">
        <f t="shared" si="789"/>
        <v/>
      </c>
      <c r="AD1411" s="20" t="str">
        <f t="shared" si="790"/>
        <v/>
      </c>
      <c r="AE1411" s="20" t="str">
        <f>IF(E1411="","",SUM( INDEX( $H$9, 1) : H1411))</f>
        <v/>
      </c>
      <c r="AF1411" s="20" t="str">
        <f t="shared" si="791"/>
        <v/>
      </c>
      <c r="AG1411" s="20" t="str">
        <f>IF(E1411="","",SUM($AF$9:AF1411))</f>
        <v/>
      </c>
      <c r="AH1411" s="43" t="str">
        <f t="shared" si="792"/>
        <v/>
      </c>
      <c r="AI1411" s="20" t="str">
        <f t="shared" si="793"/>
        <v/>
      </c>
      <c r="AJ1411" s="20" t="str">
        <f t="shared" si="794"/>
        <v/>
      </c>
      <c r="AK1411" s="20" t="str">
        <f t="shared" si="795"/>
        <v/>
      </c>
      <c r="AL1411" s="20" t="str">
        <f>IF(E1411="","",SUM( INDEX($I$9, 1) : I1411))</f>
        <v/>
      </c>
      <c r="AM1411" s="20" t="str">
        <f t="shared" si="796"/>
        <v/>
      </c>
      <c r="AN1411" s="20" t="str">
        <f>IF(E1411="","",SUM( INDEX($AM$9, 1) : AM1411))</f>
        <v/>
      </c>
      <c r="AO1411" s="43" t="str">
        <f t="shared" si="797"/>
        <v/>
      </c>
      <c r="AP1411" s="43" t="str">
        <f t="shared" si="798"/>
        <v/>
      </c>
      <c r="AQ1411" s="35" t="str">
        <f t="shared" si="799"/>
        <v/>
      </c>
      <c r="AR1411" s="35" t="str">
        <f t="shared" si="800"/>
        <v/>
      </c>
      <c r="AS1411" s="35" t="str">
        <f t="shared" si="801"/>
        <v/>
      </c>
      <c r="AT1411" s="35" t="str">
        <f t="shared" si="802"/>
        <v/>
      </c>
      <c r="AU1411" s="35" t="str">
        <f t="shared" si="803"/>
        <v/>
      </c>
      <c r="AV1411" s="35" t="str">
        <f t="shared" si="804"/>
        <v/>
      </c>
      <c r="AW1411" s="58" t="str">
        <f t="shared" si="805"/>
        <v/>
      </c>
      <c r="AX1411" s="62" t="str">
        <f t="shared" si="806"/>
        <v/>
      </c>
      <c r="AY1411" s="62" t="str">
        <f t="shared" si="807"/>
        <v/>
      </c>
      <c r="AZ1411" s="62" t="str">
        <f t="shared" si="808"/>
        <v/>
      </c>
      <c r="BA1411" s="62" t="str">
        <f t="shared" si="809"/>
        <v/>
      </c>
      <c r="BB1411" s="62" t="str">
        <f t="shared" si="810"/>
        <v/>
      </c>
      <c r="BC1411" s="62" t="str">
        <f t="shared" si="811"/>
        <v/>
      </c>
      <c r="BD1411" s="69" t="str">
        <f t="shared" si="812"/>
        <v/>
      </c>
      <c r="BE1411" s="69" t="str">
        <f t="shared" si="813"/>
        <v/>
      </c>
      <c r="BF1411" s="69" t="str">
        <f>IF(Z1411=Z1412,"",SUM(AW$9:AW1411)-SUM(BF$9:BF1410))</f>
        <v/>
      </c>
      <c r="BG1411" s="12">
        <f t="shared" si="815"/>
        <v>1403</v>
      </c>
    </row>
    <row r="1412" spans="1:59" ht="20.100000000000001" customHeight="1">
      <c r="A1412" s="13">
        <f t="shared" si="814"/>
        <v>1404</v>
      </c>
      <c r="B1412" s="153"/>
      <c r="C1412" s="33"/>
      <c r="D1412" s="33"/>
      <c r="E1412" s="154"/>
      <c r="F1412" s="155"/>
      <c r="G1412" s="156"/>
      <c r="H1412" s="19" t="str">
        <f t="shared" si="779"/>
        <v/>
      </c>
      <c r="I1412" s="157"/>
      <c r="J1412" s="19" t="str">
        <f t="shared" si="780"/>
        <v/>
      </c>
      <c r="K1412" s="33"/>
      <c r="L1412" s="34"/>
      <c r="M1412" s="34"/>
      <c r="N1412" s="19" t="str">
        <f t="shared" si="781"/>
        <v/>
      </c>
      <c r="O1412" s="157"/>
      <c r="P1412" s="19" t="str">
        <f t="shared" si="782"/>
        <v/>
      </c>
      <c r="Q1412" s="19" t="str">
        <f t="shared" si="783"/>
        <v/>
      </c>
      <c r="R1412" s="22"/>
      <c r="S1412" s="33"/>
      <c r="T1412" s="35" t="str">
        <f>IF(E1412="","",Instructions!$B$5)</f>
        <v/>
      </c>
      <c r="U1412" s="75" t="str">
        <f>IF(E1412="","",Instructions!$C$5)</f>
        <v/>
      </c>
      <c r="V1412" s="87" t="str">
        <f t="shared" si="784"/>
        <v/>
      </c>
      <c r="W1412" s="72" t="str">
        <f>IF(E1412="","",VLOOKUP(D1412,Supervisors!$B$9:$F$32,5,FALSE))</f>
        <v/>
      </c>
      <c r="X1412" s="72" t="str">
        <f>IF(E1412="","",VLOOKUP(D1412,Supervisors!$B$9:$G$32,6,FALSE))</f>
        <v/>
      </c>
      <c r="Y1412" s="20" t="str">
        <f t="shared" si="785"/>
        <v/>
      </c>
      <c r="Z1412" s="20" t="str">
        <f t="shared" si="786"/>
        <v/>
      </c>
      <c r="AA1412" s="20" t="str">
        <f t="shared" si="787"/>
        <v/>
      </c>
      <c r="AB1412" s="20" t="str">
        <f t="shared" si="788"/>
        <v/>
      </c>
      <c r="AC1412" s="20" t="str">
        <f t="shared" si="789"/>
        <v/>
      </c>
      <c r="AD1412" s="20" t="str">
        <f t="shared" si="790"/>
        <v/>
      </c>
      <c r="AE1412" s="20" t="str">
        <f>IF(E1412="","",SUM( INDEX( $H$9, 1) : H1412))</f>
        <v/>
      </c>
      <c r="AF1412" s="20" t="str">
        <f t="shared" si="791"/>
        <v/>
      </c>
      <c r="AG1412" s="20" t="str">
        <f>IF(E1412="","",SUM($AF$9:AF1412))</f>
        <v/>
      </c>
      <c r="AH1412" s="43" t="str">
        <f t="shared" si="792"/>
        <v/>
      </c>
      <c r="AI1412" s="20" t="str">
        <f t="shared" si="793"/>
        <v/>
      </c>
      <c r="AJ1412" s="20" t="str">
        <f t="shared" si="794"/>
        <v/>
      </c>
      <c r="AK1412" s="20" t="str">
        <f t="shared" si="795"/>
        <v/>
      </c>
      <c r="AL1412" s="20" t="str">
        <f>IF(E1412="","",SUM( INDEX($I$9, 1) : I1412))</f>
        <v/>
      </c>
      <c r="AM1412" s="20" t="str">
        <f t="shared" si="796"/>
        <v/>
      </c>
      <c r="AN1412" s="20" t="str">
        <f>IF(E1412="","",SUM( INDEX($AM$9, 1) : AM1412))</f>
        <v/>
      </c>
      <c r="AO1412" s="43" t="str">
        <f t="shared" si="797"/>
        <v/>
      </c>
      <c r="AP1412" s="43" t="str">
        <f t="shared" si="798"/>
        <v/>
      </c>
      <c r="AQ1412" s="35" t="str">
        <f t="shared" si="799"/>
        <v/>
      </c>
      <c r="AR1412" s="35" t="str">
        <f t="shared" si="800"/>
        <v/>
      </c>
      <c r="AS1412" s="35" t="str">
        <f t="shared" si="801"/>
        <v/>
      </c>
      <c r="AT1412" s="35" t="str">
        <f t="shared" si="802"/>
        <v/>
      </c>
      <c r="AU1412" s="35" t="str">
        <f t="shared" si="803"/>
        <v/>
      </c>
      <c r="AV1412" s="35" t="str">
        <f t="shared" si="804"/>
        <v/>
      </c>
      <c r="AW1412" s="58" t="str">
        <f t="shared" si="805"/>
        <v/>
      </c>
      <c r="AX1412" s="62" t="str">
        <f t="shared" si="806"/>
        <v/>
      </c>
      <c r="AY1412" s="62" t="str">
        <f t="shared" si="807"/>
        <v/>
      </c>
      <c r="AZ1412" s="62" t="str">
        <f t="shared" si="808"/>
        <v/>
      </c>
      <c r="BA1412" s="62" t="str">
        <f t="shared" si="809"/>
        <v/>
      </c>
      <c r="BB1412" s="62" t="str">
        <f t="shared" si="810"/>
        <v/>
      </c>
      <c r="BC1412" s="62" t="str">
        <f t="shared" si="811"/>
        <v/>
      </c>
      <c r="BD1412" s="69" t="str">
        <f t="shared" si="812"/>
        <v/>
      </c>
      <c r="BE1412" s="69" t="str">
        <f t="shared" si="813"/>
        <v/>
      </c>
      <c r="BF1412" s="69" t="str">
        <f>IF(Z1412=Z1413,"",SUM(AW$9:AW1412)-SUM(BF$9:BF1411))</f>
        <v/>
      </c>
      <c r="BG1412" s="12">
        <f t="shared" si="815"/>
        <v>1404</v>
      </c>
    </row>
    <row r="1413" spans="1:59" ht="20.100000000000001" customHeight="1">
      <c r="A1413" s="13">
        <f t="shared" si="814"/>
        <v>1405</v>
      </c>
      <c r="B1413" s="153"/>
      <c r="C1413" s="33"/>
      <c r="D1413" s="33"/>
      <c r="E1413" s="154"/>
      <c r="F1413" s="155"/>
      <c r="G1413" s="156"/>
      <c r="H1413" s="19" t="str">
        <f t="shared" si="779"/>
        <v/>
      </c>
      <c r="I1413" s="157"/>
      <c r="J1413" s="19" t="str">
        <f t="shared" si="780"/>
        <v/>
      </c>
      <c r="K1413" s="33"/>
      <c r="L1413" s="34"/>
      <c r="M1413" s="34"/>
      <c r="N1413" s="19" t="str">
        <f t="shared" si="781"/>
        <v/>
      </c>
      <c r="O1413" s="157"/>
      <c r="P1413" s="19" t="str">
        <f t="shared" si="782"/>
        <v/>
      </c>
      <c r="Q1413" s="19" t="str">
        <f t="shared" si="783"/>
        <v/>
      </c>
      <c r="R1413" s="22"/>
      <c r="S1413" s="33"/>
      <c r="T1413" s="35" t="str">
        <f>IF(E1413="","",Instructions!$B$5)</f>
        <v/>
      </c>
      <c r="U1413" s="75" t="str">
        <f>IF(E1413="","",Instructions!$C$5)</f>
        <v/>
      </c>
      <c r="V1413" s="87" t="str">
        <f t="shared" si="784"/>
        <v/>
      </c>
      <c r="W1413" s="72" t="str">
        <f>IF(E1413="","",VLOOKUP(D1413,Supervisors!$B$9:$F$32,5,FALSE))</f>
        <v/>
      </c>
      <c r="X1413" s="72" t="str">
        <f>IF(E1413="","",VLOOKUP(D1413,Supervisors!$B$9:$G$32,6,FALSE))</f>
        <v/>
      </c>
      <c r="Y1413" s="20" t="str">
        <f t="shared" si="785"/>
        <v/>
      </c>
      <c r="Z1413" s="20" t="str">
        <f t="shared" si="786"/>
        <v/>
      </c>
      <c r="AA1413" s="20" t="str">
        <f t="shared" si="787"/>
        <v/>
      </c>
      <c r="AB1413" s="20" t="str">
        <f t="shared" si="788"/>
        <v/>
      </c>
      <c r="AC1413" s="20" t="str">
        <f t="shared" si="789"/>
        <v/>
      </c>
      <c r="AD1413" s="20" t="str">
        <f t="shared" si="790"/>
        <v/>
      </c>
      <c r="AE1413" s="20" t="str">
        <f>IF(E1413="","",SUM( INDEX( $H$9, 1) : H1413))</f>
        <v/>
      </c>
      <c r="AF1413" s="20" t="str">
        <f t="shared" si="791"/>
        <v/>
      </c>
      <c r="AG1413" s="20" t="str">
        <f>IF(E1413="","",SUM($AF$9:AF1413))</f>
        <v/>
      </c>
      <c r="AH1413" s="43" t="str">
        <f t="shared" si="792"/>
        <v/>
      </c>
      <c r="AI1413" s="20" t="str">
        <f t="shared" si="793"/>
        <v/>
      </c>
      <c r="AJ1413" s="20" t="str">
        <f t="shared" si="794"/>
        <v/>
      </c>
      <c r="AK1413" s="20" t="str">
        <f t="shared" si="795"/>
        <v/>
      </c>
      <c r="AL1413" s="20" t="str">
        <f>IF(E1413="","",SUM( INDEX($I$9, 1) : I1413))</f>
        <v/>
      </c>
      <c r="AM1413" s="20" t="str">
        <f t="shared" si="796"/>
        <v/>
      </c>
      <c r="AN1413" s="20" t="str">
        <f>IF(E1413="","",SUM( INDEX($AM$9, 1) : AM1413))</f>
        <v/>
      </c>
      <c r="AO1413" s="43" t="str">
        <f t="shared" si="797"/>
        <v/>
      </c>
      <c r="AP1413" s="43" t="str">
        <f t="shared" si="798"/>
        <v/>
      </c>
      <c r="AQ1413" s="35" t="str">
        <f t="shared" si="799"/>
        <v/>
      </c>
      <c r="AR1413" s="35" t="str">
        <f t="shared" si="800"/>
        <v/>
      </c>
      <c r="AS1413" s="35" t="str">
        <f t="shared" si="801"/>
        <v/>
      </c>
      <c r="AT1413" s="35" t="str">
        <f t="shared" si="802"/>
        <v/>
      </c>
      <c r="AU1413" s="35" t="str">
        <f t="shared" si="803"/>
        <v/>
      </c>
      <c r="AV1413" s="35" t="str">
        <f t="shared" si="804"/>
        <v/>
      </c>
      <c r="AW1413" s="58" t="str">
        <f t="shared" si="805"/>
        <v/>
      </c>
      <c r="AX1413" s="62" t="str">
        <f t="shared" si="806"/>
        <v/>
      </c>
      <c r="AY1413" s="62" t="str">
        <f t="shared" si="807"/>
        <v/>
      </c>
      <c r="AZ1413" s="62" t="str">
        <f t="shared" si="808"/>
        <v/>
      </c>
      <c r="BA1413" s="62" t="str">
        <f t="shared" si="809"/>
        <v/>
      </c>
      <c r="BB1413" s="62" t="str">
        <f t="shared" si="810"/>
        <v/>
      </c>
      <c r="BC1413" s="62" t="str">
        <f t="shared" si="811"/>
        <v/>
      </c>
      <c r="BD1413" s="69" t="str">
        <f t="shared" si="812"/>
        <v/>
      </c>
      <c r="BE1413" s="69" t="str">
        <f t="shared" si="813"/>
        <v/>
      </c>
      <c r="BF1413" s="69" t="str">
        <f>IF(Z1413=Z1414,"",SUM(AW$9:AW1413)-SUM(BF$9:BF1412))</f>
        <v/>
      </c>
      <c r="BG1413" s="12">
        <f t="shared" si="815"/>
        <v>1405</v>
      </c>
    </row>
    <row r="1414" spans="1:59" ht="20.100000000000001" customHeight="1">
      <c r="A1414" s="13">
        <f t="shared" si="814"/>
        <v>1406</v>
      </c>
      <c r="B1414" s="153"/>
      <c r="C1414" s="33"/>
      <c r="D1414" s="33"/>
      <c r="E1414" s="154"/>
      <c r="F1414" s="155"/>
      <c r="G1414" s="156"/>
      <c r="H1414" s="19" t="str">
        <f t="shared" si="779"/>
        <v/>
      </c>
      <c r="I1414" s="157"/>
      <c r="J1414" s="19" t="str">
        <f t="shared" si="780"/>
        <v/>
      </c>
      <c r="K1414" s="33"/>
      <c r="L1414" s="34"/>
      <c r="M1414" s="34"/>
      <c r="N1414" s="19" t="str">
        <f t="shared" si="781"/>
        <v/>
      </c>
      <c r="O1414" s="157"/>
      <c r="P1414" s="19" t="str">
        <f t="shared" si="782"/>
        <v/>
      </c>
      <c r="Q1414" s="19" t="str">
        <f t="shared" si="783"/>
        <v/>
      </c>
      <c r="R1414" s="22"/>
      <c r="S1414" s="33"/>
      <c r="T1414" s="35" t="str">
        <f>IF(E1414="","",Instructions!$B$5)</f>
        <v/>
      </c>
      <c r="U1414" s="75" t="str">
        <f>IF(E1414="","",Instructions!$C$5)</f>
        <v/>
      </c>
      <c r="V1414" s="87" t="str">
        <f t="shared" si="784"/>
        <v/>
      </c>
      <c r="W1414" s="72" t="str">
        <f>IF(E1414="","",VLOOKUP(D1414,Supervisors!$B$9:$F$32,5,FALSE))</f>
        <v/>
      </c>
      <c r="X1414" s="72" t="str">
        <f>IF(E1414="","",VLOOKUP(D1414,Supervisors!$B$9:$G$32,6,FALSE))</f>
        <v/>
      </c>
      <c r="Y1414" s="20" t="str">
        <f t="shared" si="785"/>
        <v/>
      </c>
      <c r="Z1414" s="20" t="str">
        <f t="shared" si="786"/>
        <v/>
      </c>
      <c r="AA1414" s="20" t="str">
        <f t="shared" si="787"/>
        <v/>
      </c>
      <c r="AB1414" s="20" t="str">
        <f t="shared" si="788"/>
        <v/>
      </c>
      <c r="AC1414" s="20" t="str">
        <f t="shared" si="789"/>
        <v/>
      </c>
      <c r="AD1414" s="20" t="str">
        <f t="shared" si="790"/>
        <v/>
      </c>
      <c r="AE1414" s="20" t="str">
        <f>IF(E1414="","",SUM( INDEX( $H$9, 1) : H1414))</f>
        <v/>
      </c>
      <c r="AF1414" s="20" t="str">
        <f t="shared" si="791"/>
        <v/>
      </c>
      <c r="AG1414" s="20" t="str">
        <f>IF(E1414="","",SUM($AF$9:AF1414))</f>
        <v/>
      </c>
      <c r="AH1414" s="43" t="str">
        <f t="shared" si="792"/>
        <v/>
      </c>
      <c r="AI1414" s="20" t="str">
        <f t="shared" si="793"/>
        <v/>
      </c>
      <c r="AJ1414" s="20" t="str">
        <f t="shared" si="794"/>
        <v/>
      </c>
      <c r="AK1414" s="20" t="str">
        <f t="shared" si="795"/>
        <v/>
      </c>
      <c r="AL1414" s="20" t="str">
        <f>IF(E1414="","",SUM( INDEX($I$9, 1) : I1414))</f>
        <v/>
      </c>
      <c r="AM1414" s="20" t="str">
        <f t="shared" si="796"/>
        <v/>
      </c>
      <c r="AN1414" s="20" t="str">
        <f>IF(E1414="","",SUM( INDEX($AM$9, 1) : AM1414))</f>
        <v/>
      </c>
      <c r="AO1414" s="43" t="str">
        <f t="shared" si="797"/>
        <v/>
      </c>
      <c r="AP1414" s="43" t="str">
        <f t="shared" si="798"/>
        <v/>
      </c>
      <c r="AQ1414" s="35" t="str">
        <f t="shared" si="799"/>
        <v/>
      </c>
      <c r="AR1414" s="35" t="str">
        <f t="shared" si="800"/>
        <v/>
      </c>
      <c r="AS1414" s="35" t="str">
        <f t="shared" si="801"/>
        <v/>
      </c>
      <c r="AT1414" s="35" t="str">
        <f t="shared" si="802"/>
        <v/>
      </c>
      <c r="AU1414" s="35" t="str">
        <f t="shared" si="803"/>
        <v/>
      </c>
      <c r="AV1414" s="35" t="str">
        <f t="shared" si="804"/>
        <v/>
      </c>
      <c r="AW1414" s="58" t="str">
        <f t="shared" si="805"/>
        <v/>
      </c>
      <c r="AX1414" s="62" t="str">
        <f t="shared" si="806"/>
        <v/>
      </c>
      <c r="AY1414" s="62" t="str">
        <f t="shared" si="807"/>
        <v/>
      </c>
      <c r="AZ1414" s="62" t="str">
        <f t="shared" si="808"/>
        <v/>
      </c>
      <c r="BA1414" s="62" t="str">
        <f t="shared" si="809"/>
        <v/>
      </c>
      <c r="BB1414" s="62" t="str">
        <f t="shared" si="810"/>
        <v/>
      </c>
      <c r="BC1414" s="62" t="str">
        <f t="shared" si="811"/>
        <v/>
      </c>
      <c r="BD1414" s="69" t="str">
        <f t="shared" si="812"/>
        <v/>
      </c>
      <c r="BE1414" s="69" t="str">
        <f t="shared" si="813"/>
        <v/>
      </c>
      <c r="BF1414" s="69" t="str">
        <f>IF(Z1414=Z1415,"",SUM(AW$9:AW1414)-SUM(BF$9:BF1413))</f>
        <v/>
      </c>
      <c r="BG1414" s="12">
        <f t="shared" si="815"/>
        <v>1406</v>
      </c>
    </row>
    <row r="1415" spans="1:59" ht="20.100000000000001" customHeight="1">
      <c r="A1415" s="13">
        <f t="shared" si="814"/>
        <v>1407</v>
      </c>
      <c r="B1415" s="153"/>
      <c r="C1415" s="33"/>
      <c r="D1415" s="33"/>
      <c r="E1415" s="154"/>
      <c r="F1415" s="155"/>
      <c r="G1415" s="156"/>
      <c r="H1415" s="19" t="str">
        <f t="shared" si="779"/>
        <v/>
      </c>
      <c r="I1415" s="157"/>
      <c r="J1415" s="19" t="str">
        <f t="shared" si="780"/>
        <v/>
      </c>
      <c r="K1415" s="33"/>
      <c r="L1415" s="34"/>
      <c r="M1415" s="34"/>
      <c r="N1415" s="19" t="str">
        <f t="shared" si="781"/>
        <v/>
      </c>
      <c r="O1415" s="157"/>
      <c r="P1415" s="19" t="str">
        <f t="shared" si="782"/>
        <v/>
      </c>
      <c r="Q1415" s="19" t="str">
        <f t="shared" si="783"/>
        <v/>
      </c>
      <c r="R1415" s="22"/>
      <c r="S1415" s="33"/>
      <c r="T1415" s="35" t="str">
        <f>IF(E1415="","",Instructions!$B$5)</f>
        <v/>
      </c>
      <c r="U1415" s="75" t="str">
        <f>IF(E1415="","",Instructions!$C$5)</f>
        <v/>
      </c>
      <c r="V1415" s="87" t="str">
        <f t="shared" si="784"/>
        <v/>
      </c>
      <c r="W1415" s="72" t="str">
        <f>IF(E1415="","",VLOOKUP(D1415,Supervisors!$B$9:$F$32,5,FALSE))</f>
        <v/>
      </c>
      <c r="X1415" s="72" t="str">
        <f>IF(E1415="","",VLOOKUP(D1415,Supervisors!$B$9:$G$32,6,FALSE))</f>
        <v/>
      </c>
      <c r="Y1415" s="20" t="str">
        <f t="shared" si="785"/>
        <v/>
      </c>
      <c r="Z1415" s="20" t="str">
        <f t="shared" si="786"/>
        <v/>
      </c>
      <c r="AA1415" s="20" t="str">
        <f t="shared" si="787"/>
        <v/>
      </c>
      <c r="AB1415" s="20" t="str">
        <f t="shared" si="788"/>
        <v/>
      </c>
      <c r="AC1415" s="20" t="str">
        <f t="shared" si="789"/>
        <v/>
      </c>
      <c r="AD1415" s="20" t="str">
        <f t="shared" si="790"/>
        <v/>
      </c>
      <c r="AE1415" s="20" t="str">
        <f>IF(E1415="","",SUM( INDEX( $H$9, 1) : H1415))</f>
        <v/>
      </c>
      <c r="AF1415" s="20" t="str">
        <f t="shared" si="791"/>
        <v/>
      </c>
      <c r="AG1415" s="20" t="str">
        <f>IF(E1415="","",SUM($AF$9:AF1415))</f>
        <v/>
      </c>
      <c r="AH1415" s="43" t="str">
        <f t="shared" si="792"/>
        <v/>
      </c>
      <c r="AI1415" s="20" t="str">
        <f t="shared" si="793"/>
        <v/>
      </c>
      <c r="AJ1415" s="20" t="str">
        <f t="shared" si="794"/>
        <v/>
      </c>
      <c r="AK1415" s="20" t="str">
        <f t="shared" si="795"/>
        <v/>
      </c>
      <c r="AL1415" s="20" t="str">
        <f>IF(E1415="","",SUM( INDEX($I$9, 1) : I1415))</f>
        <v/>
      </c>
      <c r="AM1415" s="20" t="str">
        <f t="shared" si="796"/>
        <v/>
      </c>
      <c r="AN1415" s="20" t="str">
        <f>IF(E1415="","",SUM( INDEX($AM$9, 1) : AM1415))</f>
        <v/>
      </c>
      <c r="AO1415" s="43" t="str">
        <f t="shared" si="797"/>
        <v/>
      </c>
      <c r="AP1415" s="43" t="str">
        <f t="shared" si="798"/>
        <v/>
      </c>
      <c r="AQ1415" s="35" t="str">
        <f t="shared" si="799"/>
        <v/>
      </c>
      <c r="AR1415" s="35" t="str">
        <f t="shared" si="800"/>
        <v/>
      </c>
      <c r="AS1415" s="35" t="str">
        <f t="shared" si="801"/>
        <v/>
      </c>
      <c r="AT1415" s="35" t="str">
        <f t="shared" si="802"/>
        <v/>
      </c>
      <c r="AU1415" s="35" t="str">
        <f t="shared" si="803"/>
        <v/>
      </c>
      <c r="AV1415" s="35" t="str">
        <f t="shared" si="804"/>
        <v/>
      </c>
      <c r="AW1415" s="58" t="str">
        <f t="shared" si="805"/>
        <v/>
      </c>
      <c r="AX1415" s="62" t="str">
        <f t="shared" si="806"/>
        <v/>
      </c>
      <c r="AY1415" s="62" t="str">
        <f t="shared" si="807"/>
        <v/>
      </c>
      <c r="AZ1415" s="62" t="str">
        <f t="shared" si="808"/>
        <v/>
      </c>
      <c r="BA1415" s="62" t="str">
        <f t="shared" si="809"/>
        <v/>
      </c>
      <c r="BB1415" s="62" t="str">
        <f t="shared" si="810"/>
        <v/>
      </c>
      <c r="BC1415" s="62" t="str">
        <f t="shared" si="811"/>
        <v/>
      </c>
      <c r="BD1415" s="69" t="str">
        <f t="shared" si="812"/>
        <v/>
      </c>
      <c r="BE1415" s="69" t="str">
        <f t="shared" si="813"/>
        <v/>
      </c>
      <c r="BF1415" s="69" t="str">
        <f>IF(Z1415=Z1416,"",SUM(AW$9:AW1415)-SUM(BF$9:BF1414))</f>
        <v/>
      </c>
      <c r="BG1415" s="12">
        <f t="shared" si="815"/>
        <v>1407</v>
      </c>
    </row>
    <row r="1416" spans="1:59" ht="20.100000000000001" customHeight="1">
      <c r="A1416" s="13">
        <f t="shared" si="814"/>
        <v>1408</v>
      </c>
      <c r="B1416" s="153"/>
      <c r="C1416" s="33"/>
      <c r="D1416" s="33"/>
      <c r="E1416" s="154"/>
      <c r="F1416" s="155"/>
      <c r="G1416" s="156"/>
      <c r="H1416" s="19" t="str">
        <f t="shared" si="779"/>
        <v/>
      </c>
      <c r="I1416" s="157"/>
      <c r="J1416" s="19" t="str">
        <f t="shared" si="780"/>
        <v/>
      </c>
      <c r="K1416" s="33"/>
      <c r="L1416" s="34"/>
      <c r="M1416" s="34"/>
      <c r="N1416" s="19" t="str">
        <f t="shared" si="781"/>
        <v/>
      </c>
      <c r="O1416" s="157"/>
      <c r="P1416" s="19" t="str">
        <f t="shared" si="782"/>
        <v/>
      </c>
      <c r="Q1416" s="19" t="str">
        <f t="shared" si="783"/>
        <v/>
      </c>
      <c r="R1416" s="22"/>
      <c r="S1416" s="33"/>
      <c r="T1416" s="35" t="str">
        <f>IF(E1416="","",Instructions!$B$5)</f>
        <v/>
      </c>
      <c r="U1416" s="75" t="str">
        <f>IF(E1416="","",Instructions!$C$5)</f>
        <v/>
      </c>
      <c r="V1416" s="87" t="str">
        <f t="shared" si="784"/>
        <v/>
      </c>
      <c r="W1416" s="72" t="str">
        <f>IF(E1416="","",VLOOKUP(D1416,Supervisors!$B$9:$F$32,5,FALSE))</f>
        <v/>
      </c>
      <c r="X1416" s="72" t="str">
        <f>IF(E1416="","",VLOOKUP(D1416,Supervisors!$B$9:$G$32,6,FALSE))</f>
        <v/>
      </c>
      <c r="Y1416" s="20" t="str">
        <f t="shared" si="785"/>
        <v/>
      </c>
      <c r="Z1416" s="20" t="str">
        <f t="shared" si="786"/>
        <v/>
      </c>
      <c r="AA1416" s="20" t="str">
        <f t="shared" si="787"/>
        <v/>
      </c>
      <c r="AB1416" s="20" t="str">
        <f t="shared" si="788"/>
        <v/>
      </c>
      <c r="AC1416" s="20" t="str">
        <f t="shared" si="789"/>
        <v/>
      </c>
      <c r="AD1416" s="20" t="str">
        <f t="shared" si="790"/>
        <v/>
      </c>
      <c r="AE1416" s="20" t="str">
        <f>IF(E1416="","",SUM( INDEX( $H$9, 1) : H1416))</f>
        <v/>
      </c>
      <c r="AF1416" s="20" t="str">
        <f t="shared" si="791"/>
        <v/>
      </c>
      <c r="AG1416" s="20" t="str">
        <f>IF(E1416="","",SUM($AF$9:AF1416))</f>
        <v/>
      </c>
      <c r="AH1416" s="43" t="str">
        <f t="shared" si="792"/>
        <v/>
      </c>
      <c r="AI1416" s="20" t="str">
        <f t="shared" si="793"/>
        <v/>
      </c>
      <c r="AJ1416" s="20" t="str">
        <f t="shared" si="794"/>
        <v/>
      </c>
      <c r="AK1416" s="20" t="str">
        <f t="shared" si="795"/>
        <v/>
      </c>
      <c r="AL1416" s="20" t="str">
        <f>IF(E1416="","",SUM( INDEX($I$9, 1) : I1416))</f>
        <v/>
      </c>
      <c r="AM1416" s="20" t="str">
        <f t="shared" si="796"/>
        <v/>
      </c>
      <c r="AN1416" s="20" t="str">
        <f>IF(E1416="","",SUM( INDEX($AM$9, 1) : AM1416))</f>
        <v/>
      </c>
      <c r="AO1416" s="43" t="str">
        <f t="shared" si="797"/>
        <v/>
      </c>
      <c r="AP1416" s="43" t="str">
        <f t="shared" si="798"/>
        <v/>
      </c>
      <c r="AQ1416" s="35" t="str">
        <f t="shared" si="799"/>
        <v/>
      </c>
      <c r="AR1416" s="35" t="str">
        <f t="shared" si="800"/>
        <v/>
      </c>
      <c r="AS1416" s="35" t="str">
        <f t="shared" si="801"/>
        <v/>
      </c>
      <c r="AT1416" s="35" t="str">
        <f t="shared" si="802"/>
        <v/>
      </c>
      <c r="AU1416" s="35" t="str">
        <f t="shared" si="803"/>
        <v/>
      </c>
      <c r="AV1416" s="35" t="str">
        <f t="shared" si="804"/>
        <v/>
      </c>
      <c r="AW1416" s="58" t="str">
        <f t="shared" si="805"/>
        <v/>
      </c>
      <c r="AX1416" s="62" t="str">
        <f t="shared" si="806"/>
        <v/>
      </c>
      <c r="AY1416" s="62" t="str">
        <f t="shared" si="807"/>
        <v/>
      </c>
      <c r="AZ1416" s="62" t="str">
        <f t="shared" si="808"/>
        <v/>
      </c>
      <c r="BA1416" s="62" t="str">
        <f t="shared" si="809"/>
        <v/>
      </c>
      <c r="BB1416" s="62" t="str">
        <f t="shared" si="810"/>
        <v/>
      </c>
      <c r="BC1416" s="62" t="str">
        <f t="shared" si="811"/>
        <v/>
      </c>
      <c r="BD1416" s="69" t="str">
        <f t="shared" si="812"/>
        <v/>
      </c>
      <c r="BE1416" s="69" t="str">
        <f t="shared" si="813"/>
        <v/>
      </c>
      <c r="BF1416" s="69" t="str">
        <f>IF(Z1416=Z1417,"",SUM(AW$9:AW1416)-SUM(BF$9:BF1415))</f>
        <v/>
      </c>
      <c r="BG1416" s="12">
        <f t="shared" si="815"/>
        <v>1408</v>
      </c>
    </row>
    <row r="1417" spans="1:59" ht="20.100000000000001" customHeight="1">
      <c r="A1417" s="13">
        <f t="shared" si="814"/>
        <v>1409</v>
      </c>
      <c r="B1417" s="153"/>
      <c r="C1417" s="33"/>
      <c r="D1417" s="33"/>
      <c r="E1417" s="154"/>
      <c r="F1417" s="155"/>
      <c r="G1417" s="156"/>
      <c r="H1417" s="19" t="str">
        <f t="shared" ref="H1417:H1480" si="816">IF(E1417="","",(ROUND((G1417-F1417),2) * 24))</f>
        <v/>
      </c>
      <c r="I1417" s="157"/>
      <c r="J1417" s="19" t="str">
        <f t="shared" ref="J1417:J1480" si="817">IF(H1417="","",H1417-I1417)</f>
        <v/>
      </c>
      <c r="K1417" s="33"/>
      <c r="L1417" s="34"/>
      <c r="M1417" s="34"/>
      <c r="N1417" s="19" t="str">
        <f t="shared" ref="N1417:N1480" si="818">IF(E1417="","",(ROUND((M1417-L1417),2) * 24))</f>
        <v/>
      </c>
      <c r="O1417" s="157"/>
      <c r="P1417" s="19" t="str">
        <f t="shared" ref="P1417:P1480" si="819">IF(N1417=0,"",IF(ISERROR(N1417-O1417),"",N1417-O1417))</f>
        <v/>
      </c>
      <c r="Q1417" s="19" t="str">
        <f t="shared" ref="Q1417:Q1480" si="820">IF(H1417="","",H1417-N1417)</f>
        <v/>
      </c>
      <c r="R1417" s="22"/>
      <c r="S1417" s="33"/>
      <c r="T1417" s="35" t="str">
        <f>IF(E1417="","",Instructions!$B$5)</f>
        <v/>
      </c>
      <c r="U1417" s="75" t="str">
        <f>IF(E1417="","",Instructions!$C$5)</f>
        <v/>
      </c>
      <c r="V1417" s="87" t="str">
        <f t="shared" ref="V1417:V1480" si="821">IF(E1417="","",IF(U1417="BCBA",1,IF(U1417="BCaBA",2,"")))</f>
        <v/>
      </c>
      <c r="W1417" s="72" t="str">
        <f>IF(E1417="","",VLOOKUP(D1417,Supervisors!$B$9:$F$32,5,FALSE))</f>
        <v/>
      </c>
      <c r="X1417" s="72" t="str">
        <f>IF(E1417="","",VLOOKUP(D1417,Supervisors!$B$9:$G$32,6,FALSE))</f>
        <v/>
      </c>
      <c r="Y1417" s="20" t="str">
        <f t="shared" ref="Y1417:Y1480" si="822">IF(E1417="","",TEXT(E1417,"yyyy"))</f>
        <v/>
      </c>
      <c r="Z1417" s="20" t="str">
        <f t="shared" ref="Z1417:Z1480" si="823">IF(E1417="","",TEXT(E1417,"mmmm"))</f>
        <v/>
      </c>
      <c r="AA1417" s="20" t="str">
        <f t="shared" ref="AA1417:AA1480" si="824">IF(E1417="","",TEXT(E1417,"dd"))</f>
        <v/>
      </c>
      <c r="AB1417" s="20" t="str">
        <f t="shared" ref="AB1417:AB1480" si="825">IF(E1417="","",TEXT(E1417, "yyyy-mm"))</f>
        <v/>
      </c>
      <c r="AC1417" s="20" t="str">
        <f t="shared" ref="AC1417:AC1480" si="826">IF(E1417="","",IF(B1417="Supervised Independent Fieldwork", "-1", IF(B1417="Practicum", "-2", IF(B1417="Intensive Practicum","-3",""))))</f>
        <v/>
      </c>
      <c r="AD1417" s="20" t="str">
        <f t="shared" ref="AD1417:AD1480" si="827">AB1417&amp;AC1417</f>
        <v/>
      </c>
      <c r="AE1417" s="20" t="str">
        <f>IF(E1417="","",SUM( INDEX( $H$9, 1) : H1417))</f>
        <v/>
      </c>
      <c r="AF1417" s="20" t="str">
        <f t="shared" ref="AF1417:AF1480" si="828">IF(E1417="","",IF(B1417="Supervised Independent Fieldwork",H1417, IF(B1417="Practicum",H1417*1.5,IF(B1417="Intensive Practicum",H1417*2,""))))</f>
        <v/>
      </c>
      <c r="AG1417" s="20" t="str">
        <f>IF(E1417="","",SUM($AF$9:AF1417))</f>
        <v/>
      </c>
      <c r="AH1417" s="43" t="str">
        <f t="shared" ref="AH1417:AH1480" si="829">IF(E1417="","",IF(U1417="BCBA",AG1417/1500,IF(U1417="BCaBA",AG1417/1000,"")))</f>
        <v/>
      </c>
      <c r="AI1417" s="20" t="str">
        <f t="shared" ref="AI1417:AI1480" si="830">IF(E1417="","",IF(B1417="Supervised Independent Fieldwork",H1417,""))</f>
        <v/>
      </c>
      <c r="AJ1417" s="20" t="str">
        <f t="shared" ref="AJ1417:AJ1480" si="831">IF(E1417="","",IF(B1417="Practicum",H1417,""))</f>
        <v/>
      </c>
      <c r="AK1417" s="20" t="str">
        <f t="shared" ref="AK1417:AK1480" si="832">IF(E1417="","",IF(B1417="Intensive Practicum",H1417,""))</f>
        <v/>
      </c>
      <c r="AL1417" s="20" t="str">
        <f>IF(E1417="","",SUM( INDEX($I$9, 1) : I1417))</f>
        <v/>
      </c>
      <c r="AM1417" s="20" t="str">
        <f t="shared" ref="AM1417:AM1480" si="833">IF(E1417="","",IF(B1417="Supervised Independent Fieldwork",I1417, IF(B1417="Practicum",I1417*1.5,IF(B1417="Intensive Practicum",I1417*2,""))))</f>
        <v/>
      </c>
      <c r="AN1417" s="20" t="str">
        <f>IF(E1417="","",SUM( INDEX($AM$9, 1) : AM1417))</f>
        <v/>
      </c>
      <c r="AO1417" s="43" t="str">
        <f t="shared" ref="AO1417:AO1480" si="834">IF(E1417="","",IF(U1417="BCaBA",MIN(100%,AN1417/1000), IF(U1417="BCBA",MIN(100%,AN1417/1500),0)))</f>
        <v/>
      </c>
      <c r="AP1417" s="43" t="str">
        <f t="shared" ref="AP1417:AP1480" si="835">IF(Z1417=Z1418,"",AO1417)</f>
        <v/>
      </c>
      <c r="AQ1417" s="35" t="str">
        <f t="shared" ref="AQ1417:AQ1480" si="836">IF(E1417="","",IF(OR(K1417="No Supervision Session",K1417=""),1,""))</f>
        <v/>
      </c>
      <c r="AR1417" s="35" t="str">
        <f t="shared" ref="AR1417:AR1480" si="837">IF(E1417="","",IF(K1417="Face-to-Face",1,""))</f>
        <v/>
      </c>
      <c r="AS1417" s="35" t="str">
        <f t="shared" ref="AS1417:AS1480" si="838">IF(E1417="","",IF(K1417="Video Conferencing",1,""))</f>
        <v/>
      </c>
      <c r="AT1417" s="35" t="str">
        <f t="shared" ref="AT1417:AT1480" si="839">IF(E1417="","",IF(K1417="Telephone",1,""))</f>
        <v/>
      </c>
      <c r="AU1417" s="35" t="str">
        <f t="shared" ref="AU1417:AU1480" si="840">IF(E1417="","",IF(N1417&gt;0,COUNT(N1417),""))</f>
        <v/>
      </c>
      <c r="AV1417" s="35" t="str">
        <f t="shared" ref="AV1417:AV1480" si="841">IF(E1417="","",IF(E1417="","",IF(R1417="Yes",1,"")))</f>
        <v/>
      </c>
      <c r="AW1417" s="58" t="str">
        <f t="shared" ref="AW1417:AW1480" si="842">IF(E1417="","",IF(E1417&lt;X1417,1,IF(E1417&lt;W1417,1,"")))</f>
        <v/>
      </c>
      <c r="AX1417" s="62" t="str">
        <f t="shared" ref="AX1417:AX1480" si="843">IF(E1417="","",IF(AW1417="",H1417,0))</f>
        <v/>
      </c>
      <c r="AY1417" s="62" t="str">
        <f t="shared" ref="AY1417:AY1480" si="844">IF(E1417="","",IF(AW1417="", I1417,0))</f>
        <v/>
      </c>
      <c r="AZ1417" s="62" t="str">
        <f t="shared" ref="AZ1417:AZ1480" si="845">IF(E1417="","",IF(AW1417&lt;&gt;"",0,IF(B1417="Supervised Independent Fieldwork",AX1417,IF(B1417="Practicum",AX1417*1.5,IF(B1417="Intensive Practicum",AX1417*2,0)))))</f>
        <v/>
      </c>
      <c r="BA1417" s="62" t="str">
        <f t="shared" ref="BA1417:BA1480" si="846">IF(E1417="","",IF(AW1417="", N1417,0))</f>
        <v/>
      </c>
      <c r="BB1417" s="62" t="str">
        <f t="shared" ref="BB1417:BB1480" si="847">IF(E1417="","",IF(AW1417="",P1417,0))</f>
        <v/>
      </c>
      <c r="BC1417" s="62" t="str">
        <f t="shared" ref="BC1417:BC1480" si="848">IF(E1417="","",IF(AW1417="",Q1417,0))</f>
        <v/>
      </c>
      <c r="BD1417" s="69" t="str">
        <f t="shared" ref="BD1417:BD1480" si="849">IF(AW1417="", AU1417,"")</f>
        <v/>
      </c>
      <c r="BE1417" s="69" t="str">
        <f t="shared" ref="BE1417:BE1480" si="850">IF(AW1417="", AV1417,"")</f>
        <v/>
      </c>
      <c r="BF1417" s="69" t="str">
        <f>IF(Z1417=Z1418,"",SUM(AW$9:AW1417)-SUM(BF$9:BF1416))</f>
        <v/>
      </c>
      <c r="BG1417" s="12">
        <f t="shared" si="815"/>
        <v>1409</v>
      </c>
    </row>
    <row r="1418" spans="1:59" ht="20.100000000000001" customHeight="1">
      <c r="A1418" s="13">
        <f t="shared" si="814"/>
        <v>1410</v>
      </c>
      <c r="B1418" s="153"/>
      <c r="C1418" s="33"/>
      <c r="D1418" s="33"/>
      <c r="E1418" s="154"/>
      <c r="F1418" s="155"/>
      <c r="G1418" s="156"/>
      <c r="H1418" s="19" t="str">
        <f t="shared" si="816"/>
        <v/>
      </c>
      <c r="I1418" s="157"/>
      <c r="J1418" s="19" t="str">
        <f t="shared" si="817"/>
        <v/>
      </c>
      <c r="K1418" s="33"/>
      <c r="L1418" s="34"/>
      <c r="M1418" s="34"/>
      <c r="N1418" s="19" t="str">
        <f t="shared" si="818"/>
        <v/>
      </c>
      <c r="O1418" s="157"/>
      <c r="P1418" s="19" t="str">
        <f t="shared" si="819"/>
        <v/>
      </c>
      <c r="Q1418" s="19" t="str">
        <f t="shared" si="820"/>
        <v/>
      </c>
      <c r="R1418" s="22"/>
      <c r="S1418" s="33"/>
      <c r="T1418" s="35" t="str">
        <f>IF(E1418="","",Instructions!$B$5)</f>
        <v/>
      </c>
      <c r="U1418" s="75" t="str">
        <f>IF(E1418="","",Instructions!$C$5)</f>
        <v/>
      </c>
      <c r="V1418" s="87" t="str">
        <f t="shared" si="821"/>
        <v/>
      </c>
      <c r="W1418" s="72" t="str">
        <f>IF(E1418="","",VLOOKUP(D1418,Supervisors!$B$9:$F$32,5,FALSE))</f>
        <v/>
      </c>
      <c r="X1418" s="72" t="str">
        <f>IF(E1418="","",VLOOKUP(D1418,Supervisors!$B$9:$G$32,6,FALSE))</f>
        <v/>
      </c>
      <c r="Y1418" s="20" t="str">
        <f t="shared" si="822"/>
        <v/>
      </c>
      <c r="Z1418" s="20" t="str">
        <f t="shared" si="823"/>
        <v/>
      </c>
      <c r="AA1418" s="20" t="str">
        <f t="shared" si="824"/>
        <v/>
      </c>
      <c r="AB1418" s="20" t="str">
        <f t="shared" si="825"/>
        <v/>
      </c>
      <c r="AC1418" s="20" t="str">
        <f t="shared" si="826"/>
        <v/>
      </c>
      <c r="AD1418" s="20" t="str">
        <f t="shared" si="827"/>
        <v/>
      </c>
      <c r="AE1418" s="20" t="str">
        <f>IF(E1418="","",SUM( INDEX( $H$9, 1) : H1418))</f>
        <v/>
      </c>
      <c r="AF1418" s="20" t="str">
        <f t="shared" si="828"/>
        <v/>
      </c>
      <c r="AG1418" s="20" t="str">
        <f>IF(E1418="","",SUM($AF$9:AF1418))</f>
        <v/>
      </c>
      <c r="AH1418" s="43" t="str">
        <f t="shared" si="829"/>
        <v/>
      </c>
      <c r="AI1418" s="20" t="str">
        <f t="shared" si="830"/>
        <v/>
      </c>
      <c r="AJ1418" s="20" t="str">
        <f t="shared" si="831"/>
        <v/>
      </c>
      <c r="AK1418" s="20" t="str">
        <f t="shared" si="832"/>
        <v/>
      </c>
      <c r="AL1418" s="20" t="str">
        <f>IF(E1418="","",SUM( INDEX($I$9, 1) : I1418))</f>
        <v/>
      </c>
      <c r="AM1418" s="20" t="str">
        <f t="shared" si="833"/>
        <v/>
      </c>
      <c r="AN1418" s="20" t="str">
        <f>IF(E1418="","",SUM( INDEX($AM$9, 1) : AM1418))</f>
        <v/>
      </c>
      <c r="AO1418" s="43" t="str">
        <f t="shared" si="834"/>
        <v/>
      </c>
      <c r="AP1418" s="43" t="str">
        <f t="shared" si="835"/>
        <v/>
      </c>
      <c r="AQ1418" s="35" t="str">
        <f t="shared" si="836"/>
        <v/>
      </c>
      <c r="AR1418" s="35" t="str">
        <f t="shared" si="837"/>
        <v/>
      </c>
      <c r="AS1418" s="35" t="str">
        <f t="shared" si="838"/>
        <v/>
      </c>
      <c r="AT1418" s="35" t="str">
        <f t="shared" si="839"/>
        <v/>
      </c>
      <c r="AU1418" s="35" t="str">
        <f t="shared" si="840"/>
        <v/>
      </c>
      <c r="AV1418" s="35" t="str">
        <f t="shared" si="841"/>
        <v/>
      </c>
      <c r="AW1418" s="58" t="str">
        <f t="shared" si="842"/>
        <v/>
      </c>
      <c r="AX1418" s="62" t="str">
        <f t="shared" si="843"/>
        <v/>
      </c>
      <c r="AY1418" s="62" t="str">
        <f t="shared" si="844"/>
        <v/>
      </c>
      <c r="AZ1418" s="62" t="str">
        <f t="shared" si="845"/>
        <v/>
      </c>
      <c r="BA1418" s="62" t="str">
        <f t="shared" si="846"/>
        <v/>
      </c>
      <c r="BB1418" s="62" t="str">
        <f t="shared" si="847"/>
        <v/>
      </c>
      <c r="BC1418" s="62" t="str">
        <f t="shared" si="848"/>
        <v/>
      </c>
      <c r="BD1418" s="69" t="str">
        <f t="shared" si="849"/>
        <v/>
      </c>
      <c r="BE1418" s="69" t="str">
        <f t="shared" si="850"/>
        <v/>
      </c>
      <c r="BF1418" s="69" t="str">
        <f>IF(Z1418=Z1419,"",SUM(AW$9:AW1418)-SUM(BF$9:BF1417))</f>
        <v/>
      </c>
      <c r="BG1418" s="12">
        <f t="shared" si="815"/>
        <v>1410</v>
      </c>
    </row>
    <row r="1419" spans="1:59" ht="20.100000000000001" customHeight="1">
      <c r="A1419" s="13">
        <f t="shared" si="814"/>
        <v>1411</v>
      </c>
      <c r="B1419" s="153"/>
      <c r="C1419" s="33"/>
      <c r="D1419" s="33"/>
      <c r="E1419" s="154"/>
      <c r="F1419" s="155"/>
      <c r="G1419" s="156"/>
      <c r="H1419" s="19" t="str">
        <f t="shared" si="816"/>
        <v/>
      </c>
      <c r="I1419" s="157"/>
      <c r="J1419" s="19" t="str">
        <f t="shared" si="817"/>
        <v/>
      </c>
      <c r="K1419" s="33"/>
      <c r="L1419" s="34"/>
      <c r="M1419" s="34"/>
      <c r="N1419" s="19" t="str">
        <f t="shared" si="818"/>
        <v/>
      </c>
      <c r="O1419" s="157"/>
      <c r="P1419" s="19" t="str">
        <f t="shared" si="819"/>
        <v/>
      </c>
      <c r="Q1419" s="19" t="str">
        <f t="shared" si="820"/>
        <v/>
      </c>
      <c r="R1419" s="22"/>
      <c r="S1419" s="33"/>
      <c r="T1419" s="35" t="str">
        <f>IF(E1419="","",Instructions!$B$5)</f>
        <v/>
      </c>
      <c r="U1419" s="75" t="str">
        <f>IF(E1419="","",Instructions!$C$5)</f>
        <v/>
      </c>
      <c r="V1419" s="87" t="str">
        <f t="shared" si="821"/>
        <v/>
      </c>
      <c r="W1419" s="72" t="str">
        <f>IF(E1419="","",VLOOKUP(D1419,Supervisors!$B$9:$F$32,5,FALSE))</f>
        <v/>
      </c>
      <c r="X1419" s="72" t="str">
        <f>IF(E1419="","",VLOOKUP(D1419,Supervisors!$B$9:$G$32,6,FALSE))</f>
        <v/>
      </c>
      <c r="Y1419" s="20" t="str">
        <f t="shared" si="822"/>
        <v/>
      </c>
      <c r="Z1419" s="20" t="str">
        <f t="shared" si="823"/>
        <v/>
      </c>
      <c r="AA1419" s="20" t="str">
        <f t="shared" si="824"/>
        <v/>
      </c>
      <c r="AB1419" s="20" t="str">
        <f t="shared" si="825"/>
        <v/>
      </c>
      <c r="AC1419" s="20" t="str">
        <f t="shared" si="826"/>
        <v/>
      </c>
      <c r="AD1419" s="20" t="str">
        <f t="shared" si="827"/>
        <v/>
      </c>
      <c r="AE1419" s="20" t="str">
        <f>IF(E1419="","",SUM( INDEX( $H$9, 1) : H1419))</f>
        <v/>
      </c>
      <c r="AF1419" s="20" t="str">
        <f t="shared" si="828"/>
        <v/>
      </c>
      <c r="AG1419" s="20" t="str">
        <f>IF(E1419="","",SUM($AF$9:AF1419))</f>
        <v/>
      </c>
      <c r="AH1419" s="43" t="str">
        <f t="shared" si="829"/>
        <v/>
      </c>
      <c r="AI1419" s="20" t="str">
        <f t="shared" si="830"/>
        <v/>
      </c>
      <c r="AJ1419" s="20" t="str">
        <f t="shared" si="831"/>
        <v/>
      </c>
      <c r="AK1419" s="20" t="str">
        <f t="shared" si="832"/>
        <v/>
      </c>
      <c r="AL1419" s="20" t="str">
        <f>IF(E1419="","",SUM( INDEX($I$9, 1) : I1419))</f>
        <v/>
      </c>
      <c r="AM1419" s="20" t="str">
        <f t="shared" si="833"/>
        <v/>
      </c>
      <c r="AN1419" s="20" t="str">
        <f>IF(E1419="","",SUM( INDEX($AM$9, 1) : AM1419))</f>
        <v/>
      </c>
      <c r="AO1419" s="43" t="str">
        <f t="shared" si="834"/>
        <v/>
      </c>
      <c r="AP1419" s="43" t="str">
        <f t="shared" si="835"/>
        <v/>
      </c>
      <c r="AQ1419" s="35" t="str">
        <f t="shared" si="836"/>
        <v/>
      </c>
      <c r="AR1419" s="35" t="str">
        <f t="shared" si="837"/>
        <v/>
      </c>
      <c r="AS1419" s="35" t="str">
        <f t="shared" si="838"/>
        <v/>
      </c>
      <c r="AT1419" s="35" t="str">
        <f t="shared" si="839"/>
        <v/>
      </c>
      <c r="AU1419" s="35" t="str">
        <f t="shared" si="840"/>
        <v/>
      </c>
      <c r="AV1419" s="35" t="str">
        <f t="shared" si="841"/>
        <v/>
      </c>
      <c r="AW1419" s="58" t="str">
        <f t="shared" si="842"/>
        <v/>
      </c>
      <c r="AX1419" s="62" t="str">
        <f t="shared" si="843"/>
        <v/>
      </c>
      <c r="AY1419" s="62" t="str">
        <f t="shared" si="844"/>
        <v/>
      </c>
      <c r="AZ1419" s="62" t="str">
        <f t="shared" si="845"/>
        <v/>
      </c>
      <c r="BA1419" s="62" t="str">
        <f t="shared" si="846"/>
        <v/>
      </c>
      <c r="BB1419" s="62" t="str">
        <f t="shared" si="847"/>
        <v/>
      </c>
      <c r="BC1419" s="62" t="str">
        <f t="shared" si="848"/>
        <v/>
      </c>
      <c r="BD1419" s="69" t="str">
        <f t="shared" si="849"/>
        <v/>
      </c>
      <c r="BE1419" s="69" t="str">
        <f t="shared" si="850"/>
        <v/>
      </c>
      <c r="BF1419" s="69" t="str">
        <f>IF(Z1419=Z1420,"",SUM(AW$9:AW1419)-SUM(BF$9:BF1418))</f>
        <v/>
      </c>
      <c r="BG1419" s="12">
        <f t="shared" si="815"/>
        <v>1411</v>
      </c>
    </row>
    <row r="1420" spans="1:59" ht="20.100000000000001" customHeight="1">
      <c r="A1420" s="13">
        <f t="shared" si="814"/>
        <v>1412</v>
      </c>
      <c r="B1420" s="153"/>
      <c r="C1420" s="33"/>
      <c r="D1420" s="33"/>
      <c r="E1420" s="154"/>
      <c r="F1420" s="155"/>
      <c r="G1420" s="156"/>
      <c r="H1420" s="19" t="str">
        <f t="shared" si="816"/>
        <v/>
      </c>
      <c r="I1420" s="157"/>
      <c r="J1420" s="19" t="str">
        <f t="shared" si="817"/>
        <v/>
      </c>
      <c r="K1420" s="33"/>
      <c r="L1420" s="34"/>
      <c r="M1420" s="34"/>
      <c r="N1420" s="19" t="str">
        <f t="shared" si="818"/>
        <v/>
      </c>
      <c r="O1420" s="157"/>
      <c r="P1420" s="19" t="str">
        <f t="shared" si="819"/>
        <v/>
      </c>
      <c r="Q1420" s="19" t="str">
        <f t="shared" si="820"/>
        <v/>
      </c>
      <c r="R1420" s="22"/>
      <c r="S1420" s="33"/>
      <c r="T1420" s="35" t="str">
        <f>IF(E1420="","",Instructions!$B$5)</f>
        <v/>
      </c>
      <c r="U1420" s="75" t="str">
        <f>IF(E1420="","",Instructions!$C$5)</f>
        <v/>
      </c>
      <c r="V1420" s="87" t="str">
        <f t="shared" si="821"/>
        <v/>
      </c>
      <c r="W1420" s="72" t="str">
        <f>IF(E1420="","",VLOOKUP(D1420,Supervisors!$B$9:$F$32,5,FALSE))</f>
        <v/>
      </c>
      <c r="X1420" s="72" t="str">
        <f>IF(E1420="","",VLOOKUP(D1420,Supervisors!$B$9:$G$32,6,FALSE))</f>
        <v/>
      </c>
      <c r="Y1420" s="20" t="str">
        <f t="shared" si="822"/>
        <v/>
      </c>
      <c r="Z1420" s="20" t="str">
        <f t="shared" si="823"/>
        <v/>
      </c>
      <c r="AA1420" s="20" t="str">
        <f t="shared" si="824"/>
        <v/>
      </c>
      <c r="AB1420" s="20" t="str">
        <f t="shared" si="825"/>
        <v/>
      </c>
      <c r="AC1420" s="20" t="str">
        <f t="shared" si="826"/>
        <v/>
      </c>
      <c r="AD1420" s="20" t="str">
        <f t="shared" si="827"/>
        <v/>
      </c>
      <c r="AE1420" s="20" t="str">
        <f>IF(E1420="","",SUM( INDEX( $H$9, 1) : H1420))</f>
        <v/>
      </c>
      <c r="AF1420" s="20" t="str">
        <f t="shared" si="828"/>
        <v/>
      </c>
      <c r="AG1420" s="20" t="str">
        <f>IF(E1420="","",SUM($AF$9:AF1420))</f>
        <v/>
      </c>
      <c r="AH1420" s="43" t="str">
        <f t="shared" si="829"/>
        <v/>
      </c>
      <c r="AI1420" s="20" t="str">
        <f t="shared" si="830"/>
        <v/>
      </c>
      <c r="AJ1420" s="20" t="str">
        <f t="shared" si="831"/>
        <v/>
      </c>
      <c r="AK1420" s="20" t="str">
        <f t="shared" si="832"/>
        <v/>
      </c>
      <c r="AL1420" s="20" t="str">
        <f>IF(E1420="","",SUM( INDEX($I$9, 1) : I1420))</f>
        <v/>
      </c>
      <c r="AM1420" s="20" t="str">
        <f t="shared" si="833"/>
        <v/>
      </c>
      <c r="AN1420" s="20" t="str">
        <f>IF(E1420="","",SUM( INDEX($AM$9, 1) : AM1420))</f>
        <v/>
      </c>
      <c r="AO1420" s="43" t="str">
        <f t="shared" si="834"/>
        <v/>
      </c>
      <c r="AP1420" s="43" t="str">
        <f t="shared" si="835"/>
        <v/>
      </c>
      <c r="AQ1420" s="35" t="str">
        <f t="shared" si="836"/>
        <v/>
      </c>
      <c r="AR1420" s="35" t="str">
        <f t="shared" si="837"/>
        <v/>
      </c>
      <c r="AS1420" s="35" t="str">
        <f t="shared" si="838"/>
        <v/>
      </c>
      <c r="AT1420" s="35" t="str">
        <f t="shared" si="839"/>
        <v/>
      </c>
      <c r="AU1420" s="35" t="str">
        <f t="shared" si="840"/>
        <v/>
      </c>
      <c r="AV1420" s="35" t="str">
        <f t="shared" si="841"/>
        <v/>
      </c>
      <c r="AW1420" s="58" t="str">
        <f t="shared" si="842"/>
        <v/>
      </c>
      <c r="AX1420" s="62" t="str">
        <f t="shared" si="843"/>
        <v/>
      </c>
      <c r="AY1420" s="62" t="str">
        <f t="shared" si="844"/>
        <v/>
      </c>
      <c r="AZ1420" s="62" t="str">
        <f t="shared" si="845"/>
        <v/>
      </c>
      <c r="BA1420" s="62" t="str">
        <f t="shared" si="846"/>
        <v/>
      </c>
      <c r="BB1420" s="62" t="str">
        <f t="shared" si="847"/>
        <v/>
      </c>
      <c r="BC1420" s="62" t="str">
        <f t="shared" si="848"/>
        <v/>
      </c>
      <c r="BD1420" s="69" t="str">
        <f t="shared" si="849"/>
        <v/>
      </c>
      <c r="BE1420" s="69" t="str">
        <f t="shared" si="850"/>
        <v/>
      </c>
      <c r="BF1420" s="69" t="str">
        <f>IF(Z1420=Z1421,"",SUM(AW$9:AW1420)-SUM(BF$9:BF1419))</f>
        <v/>
      </c>
      <c r="BG1420" s="12">
        <f t="shared" si="815"/>
        <v>1412</v>
      </c>
    </row>
    <row r="1421" spans="1:59" ht="20.100000000000001" customHeight="1">
      <c r="A1421" s="13">
        <f t="shared" si="814"/>
        <v>1413</v>
      </c>
      <c r="B1421" s="153"/>
      <c r="C1421" s="33"/>
      <c r="D1421" s="33"/>
      <c r="E1421" s="154"/>
      <c r="F1421" s="155"/>
      <c r="G1421" s="156"/>
      <c r="H1421" s="19" t="str">
        <f t="shared" si="816"/>
        <v/>
      </c>
      <c r="I1421" s="157"/>
      <c r="J1421" s="19" t="str">
        <f t="shared" si="817"/>
        <v/>
      </c>
      <c r="K1421" s="33"/>
      <c r="L1421" s="34"/>
      <c r="M1421" s="34"/>
      <c r="N1421" s="19" t="str">
        <f t="shared" si="818"/>
        <v/>
      </c>
      <c r="O1421" s="157"/>
      <c r="P1421" s="19" t="str">
        <f t="shared" si="819"/>
        <v/>
      </c>
      <c r="Q1421" s="19" t="str">
        <f t="shared" si="820"/>
        <v/>
      </c>
      <c r="R1421" s="22"/>
      <c r="S1421" s="33"/>
      <c r="T1421" s="35" t="str">
        <f>IF(E1421="","",Instructions!$B$5)</f>
        <v/>
      </c>
      <c r="U1421" s="75" t="str">
        <f>IF(E1421="","",Instructions!$C$5)</f>
        <v/>
      </c>
      <c r="V1421" s="87" t="str">
        <f t="shared" si="821"/>
        <v/>
      </c>
      <c r="W1421" s="72" t="str">
        <f>IF(E1421="","",VLOOKUP(D1421,Supervisors!$B$9:$F$32,5,FALSE))</f>
        <v/>
      </c>
      <c r="X1421" s="72" t="str">
        <f>IF(E1421="","",VLOOKUP(D1421,Supervisors!$B$9:$G$32,6,FALSE))</f>
        <v/>
      </c>
      <c r="Y1421" s="20" t="str">
        <f t="shared" si="822"/>
        <v/>
      </c>
      <c r="Z1421" s="20" t="str">
        <f t="shared" si="823"/>
        <v/>
      </c>
      <c r="AA1421" s="20" t="str">
        <f t="shared" si="824"/>
        <v/>
      </c>
      <c r="AB1421" s="20" t="str">
        <f t="shared" si="825"/>
        <v/>
      </c>
      <c r="AC1421" s="20" t="str">
        <f t="shared" si="826"/>
        <v/>
      </c>
      <c r="AD1421" s="20" t="str">
        <f t="shared" si="827"/>
        <v/>
      </c>
      <c r="AE1421" s="20" t="str">
        <f>IF(E1421="","",SUM( INDEX( $H$9, 1) : H1421))</f>
        <v/>
      </c>
      <c r="AF1421" s="20" t="str">
        <f t="shared" si="828"/>
        <v/>
      </c>
      <c r="AG1421" s="20" t="str">
        <f>IF(E1421="","",SUM($AF$9:AF1421))</f>
        <v/>
      </c>
      <c r="AH1421" s="43" t="str">
        <f t="shared" si="829"/>
        <v/>
      </c>
      <c r="AI1421" s="20" t="str">
        <f t="shared" si="830"/>
        <v/>
      </c>
      <c r="AJ1421" s="20" t="str">
        <f t="shared" si="831"/>
        <v/>
      </c>
      <c r="AK1421" s="20" t="str">
        <f t="shared" si="832"/>
        <v/>
      </c>
      <c r="AL1421" s="20" t="str">
        <f>IF(E1421="","",SUM( INDEX($I$9, 1) : I1421))</f>
        <v/>
      </c>
      <c r="AM1421" s="20" t="str">
        <f t="shared" si="833"/>
        <v/>
      </c>
      <c r="AN1421" s="20" t="str">
        <f>IF(E1421="","",SUM( INDEX($AM$9, 1) : AM1421))</f>
        <v/>
      </c>
      <c r="AO1421" s="43" t="str">
        <f t="shared" si="834"/>
        <v/>
      </c>
      <c r="AP1421" s="43" t="str">
        <f t="shared" si="835"/>
        <v/>
      </c>
      <c r="AQ1421" s="35" t="str">
        <f t="shared" si="836"/>
        <v/>
      </c>
      <c r="AR1421" s="35" t="str">
        <f t="shared" si="837"/>
        <v/>
      </c>
      <c r="AS1421" s="35" t="str">
        <f t="shared" si="838"/>
        <v/>
      </c>
      <c r="AT1421" s="35" t="str">
        <f t="shared" si="839"/>
        <v/>
      </c>
      <c r="AU1421" s="35" t="str">
        <f t="shared" si="840"/>
        <v/>
      </c>
      <c r="AV1421" s="35" t="str">
        <f t="shared" si="841"/>
        <v/>
      </c>
      <c r="AW1421" s="58" t="str">
        <f t="shared" si="842"/>
        <v/>
      </c>
      <c r="AX1421" s="62" t="str">
        <f t="shared" si="843"/>
        <v/>
      </c>
      <c r="AY1421" s="62" t="str">
        <f t="shared" si="844"/>
        <v/>
      </c>
      <c r="AZ1421" s="62" t="str">
        <f t="shared" si="845"/>
        <v/>
      </c>
      <c r="BA1421" s="62" t="str">
        <f t="shared" si="846"/>
        <v/>
      </c>
      <c r="BB1421" s="62" t="str">
        <f t="shared" si="847"/>
        <v/>
      </c>
      <c r="BC1421" s="62" t="str">
        <f t="shared" si="848"/>
        <v/>
      </c>
      <c r="BD1421" s="69" t="str">
        <f t="shared" si="849"/>
        <v/>
      </c>
      <c r="BE1421" s="69" t="str">
        <f t="shared" si="850"/>
        <v/>
      </c>
      <c r="BF1421" s="69" t="str">
        <f>IF(Z1421=Z1422,"",SUM(AW$9:AW1421)-SUM(BF$9:BF1420))</f>
        <v/>
      </c>
      <c r="BG1421" s="12">
        <f t="shared" si="815"/>
        <v>1413</v>
      </c>
    </row>
    <row r="1422" spans="1:59" ht="20.100000000000001" customHeight="1">
      <c r="A1422" s="13">
        <f t="shared" si="814"/>
        <v>1414</v>
      </c>
      <c r="B1422" s="153"/>
      <c r="C1422" s="33"/>
      <c r="D1422" s="33"/>
      <c r="E1422" s="154"/>
      <c r="F1422" s="155"/>
      <c r="G1422" s="156"/>
      <c r="H1422" s="19" t="str">
        <f t="shared" si="816"/>
        <v/>
      </c>
      <c r="I1422" s="157"/>
      <c r="J1422" s="19" t="str">
        <f t="shared" si="817"/>
        <v/>
      </c>
      <c r="K1422" s="33"/>
      <c r="L1422" s="34"/>
      <c r="M1422" s="34"/>
      <c r="N1422" s="19" t="str">
        <f t="shared" si="818"/>
        <v/>
      </c>
      <c r="O1422" s="157"/>
      <c r="P1422" s="19" t="str">
        <f t="shared" si="819"/>
        <v/>
      </c>
      <c r="Q1422" s="19" t="str">
        <f t="shared" si="820"/>
        <v/>
      </c>
      <c r="R1422" s="22"/>
      <c r="S1422" s="33"/>
      <c r="T1422" s="35" t="str">
        <f>IF(E1422="","",Instructions!$B$5)</f>
        <v/>
      </c>
      <c r="U1422" s="75" t="str">
        <f>IF(E1422="","",Instructions!$C$5)</f>
        <v/>
      </c>
      <c r="V1422" s="87" t="str">
        <f t="shared" si="821"/>
        <v/>
      </c>
      <c r="W1422" s="72" t="str">
        <f>IF(E1422="","",VLOOKUP(D1422,Supervisors!$B$9:$F$32,5,FALSE))</f>
        <v/>
      </c>
      <c r="X1422" s="72" t="str">
        <f>IF(E1422="","",VLOOKUP(D1422,Supervisors!$B$9:$G$32,6,FALSE))</f>
        <v/>
      </c>
      <c r="Y1422" s="20" t="str">
        <f t="shared" si="822"/>
        <v/>
      </c>
      <c r="Z1422" s="20" t="str">
        <f t="shared" si="823"/>
        <v/>
      </c>
      <c r="AA1422" s="20" t="str">
        <f t="shared" si="824"/>
        <v/>
      </c>
      <c r="AB1422" s="20" t="str">
        <f t="shared" si="825"/>
        <v/>
      </c>
      <c r="AC1422" s="20" t="str">
        <f t="shared" si="826"/>
        <v/>
      </c>
      <c r="AD1422" s="20" t="str">
        <f t="shared" si="827"/>
        <v/>
      </c>
      <c r="AE1422" s="20" t="str">
        <f>IF(E1422="","",SUM( INDEX( $H$9, 1) : H1422))</f>
        <v/>
      </c>
      <c r="AF1422" s="20" t="str">
        <f t="shared" si="828"/>
        <v/>
      </c>
      <c r="AG1422" s="20" t="str">
        <f>IF(E1422="","",SUM($AF$9:AF1422))</f>
        <v/>
      </c>
      <c r="AH1422" s="43" t="str">
        <f t="shared" si="829"/>
        <v/>
      </c>
      <c r="AI1422" s="20" t="str">
        <f t="shared" si="830"/>
        <v/>
      </c>
      <c r="AJ1422" s="20" t="str">
        <f t="shared" si="831"/>
        <v/>
      </c>
      <c r="AK1422" s="20" t="str">
        <f t="shared" si="832"/>
        <v/>
      </c>
      <c r="AL1422" s="20" t="str">
        <f>IF(E1422="","",SUM( INDEX($I$9, 1) : I1422))</f>
        <v/>
      </c>
      <c r="AM1422" s="20" t="str">
        <f t="shared" si="833"/>
        <v/>
      </c>
      <c r="AN1422" s="20" t="str">
        <f>IF(E1422="","",SUM( INDEX($AM$9, 1) : AM1422))</f>
        <v/>
      </c>
      <c r="AO1422" s="43" t="str">
        <f t="shared" si="834"/>
        <v/>
      </c>
      <c r="AP1422" s="43" t="str">
        <f t="shared" si="835"/>
        <v/>
      </c>
      <c r="AQ1422" s="35" t="str">
        <f t="shared" si="836"/>
        <v/>
      </c>
      <c r="AR1422" s="35" t="str">
        <f t="shared" si="837"/>
        <v/>
      </c>
      <c r="AS1422" s="35" t="str">
        <f t="shared" si="838"/>
        <v/>
      </c>
      <c r="AT1422" s="35" t="str">
        <f t="shared" si="839"/>
        <v/>
      </c>
      <c r="AU1422" s="35" t="str">
        <f t="shared" si="840"/>
        <v/>
      </c>
      <c r="AV1422" s="35" t="str">
        <f t="shared" si="841"/>
        <v/>
      </c>
      <c r="AW1422" s="58" t="str">
        <f t="shared" si="842"/>
        <v/>
      </c>
      <c r="AX1422" s="62" t="str">
        <f t="shared" si="843"/>
        <v/>
      </c>
      <c r="AY1422" s="62" t="str">
        <f t="shared" si="844"/>
        <v/>
      </c>
      <c r="AZ1422" s="62" t="str">
        <f t="shared" si="845"/>
        <v/>
      </c>
      <c r="BA1422" s="62" t="str">
        <f t="shared" si="846"/>
        <v/>
      </c>
      <c r="BB1422" s="62" t="str">
        <f t="shared" si="847"/>
        <v/>
      </c>
      <c r="BC1422" s="62" t="str">
        <f t="shared" si="848"/>
        <v/>
      </c>
      <c r="BD1422" s="69" t="str">
        <f t="shared" si="849"/>
        <v/>
      </c>
      <c r="BE1422" s="69" t="str">
        <f t="shared" si="850"/>
        <v/>
      </c>
      <c r="BF1422" s="69" t="str">
        <f>IF(Z1422=Z1423,"",SUM(AW$9:AW1422)-SUM(BF$9:BF1421))</f>
        <v/>
      </c>
      <c r="BG1422" s="12">
        <f t="shared" si="815"/>
        <v>1414</v>
      </c>
    </row>
    <row r="1423" spans="1:59" ht="20.100000000000001" customHeight="1">
      <c r="A1423" s="13">
        <f t="shared" si="814"/>
        <v>1415</v>
      </c>
      <c r="B1423" s="153"/>
      <c r="C1423" s="33"/>
      <c r="D1423" s="33"/>
      <c r="E1423" s="154"/>
      <c r="F1423" s="155"/>
      <c r="G1423" s="156"/>
      <c r="H1423" s="19" t="str">
        <f t="shared" si="816"/>
        <v/>
      </c>
      <c r="I1423" s="157"/>
      <c r="J1423" s="19" t="str">
        <f t="shared" si="817"/>
        <v/>
      </c>
      <c r="K1423" s="33"/>
      <c r="L1423" s="34"/>
      <c r="M1423" s="34"/>
      <c r="N1423" s="19" t="str">
        <f t="shared" si="818"/>
        <v/>
      </c>
      <c r="O1423" s="157"/>
      <c r="P1423" s="19" t="str">
        <f t="shared" si="819"/>
        <v/>
      </c>
      <c r="Q1423" s="19" t="str">
        <f t="shared" si="820"/>
        <v/>
      </c>
      <c r="R1423" s="22"/>
      <c r="S1423" s="33"/>
      <c r="T1423" s="35" t="str">
        <f>IF(E1423="","",Instructions!$B$5)</f>
        <v/>
      </c>
      <c r="U1423" s="75" t="str">
        <f>IF(E1423="","",Instructions!$C$5)</f>
        <v/>
      </c>
      <c r="V1423" s="87" t="str">
        <f t="shared" si="821"/>
        <v/>
      </c>
      <c r="W1423" s="72" t="str">
        <f>IF(E1423="","",VLOOKUP(D1423,Supervisors!$B$9:$F$32,5,FALSE))</f>
        <v/>
      </c>
      <c r="X1423" s="72" t="str">
        <f>IF(E1423="","",VLOOKUP(D1423,Supervisors!$B$9:$G$32,6,FALSE))</f>
        <v/>
      </c>
      <c r="Y1423" s="20" t="str">
        <f t="shared" si="822"/>
        <v/>
      </c>
      <c r="Z1423" s="20" t="str">
        <f t="shared" si="823"/>
        <v/>
      </c>
      <c r="AA1423" s="20" t="str">
        <f t="shared" si="824"/>
        <v/>
      </c>
      <c r="AB1423" s="20" t="str">
        <f t="shared" si="825"/>
        <v/>
      </c>
      <c r="AC1423" s="20" t="str">
        <f t="shared" si="826"/>
        <v/>
      </c>
      <c r="AD1423" s="20" t="str">
        <f t="shared" si="827"/>
        <v/>
      </c>
      <c r="AE1423" s="20" t="str">
        <f>IF(E1423="","",SUM( INDEX( $H$9, 1) : H1423))</f>
        <v/>
      </c>
      <c r="AF1423" s="20" t="str">
        <f t="shared" si="828"/>
        <v/>
      </c>
      <c r="AG1423" s="20" t="str">
        <f>IF(E1423="","",SUM($AF$9:AF1423))</f>
        <v/>
      </c>
      <c r="AH1423" s="43" t="str">
        <f t="shared" si="829"/>
        <v/>
      </c>
      <c r="AI1423" s="20" t="str">
        <f t="shared" si="830"/>
        <v/>
      </c>
      <c r="AJ1423" s="20" t="str">
        <f t="shared" si="831"/>
        <v/>
      </c>
      <c r="AK1423" s="20" t="str">
        <f t="shared" si="832"/>
        <v/>
      </c>
      <c r="AL1423" s="20" t="str">
        <f>IF(E1423="","",SUM( INDEX($I$9, 1) : I1423))</f>
        <v/>
      </c>
      <c r="AM1423" s="20" t="str">
        <f t="shared" si="833"/>
        <v/>
      </c>
      <c r="AN1423" s="20" t="str">
        <f>IF(E1423="","",SUM( INDEX($AM$9, 1) : AM1423))</f>
        <v/>
      </c>
      <c r="AO1423" s="43" t="str">
        <f t="shared" si="834"/>
        <v/>
      </c>
      <c r="AP1423" s="43" t="str">
        <f t="shared" si="835"/>
        <v/>
      </c>
      <c r="AQ1423" s="35" t="str">
        <f t="shared" si="836"/>
        <v/>
      </c>
      <c r="AR1423" s="35" t="str">
        <f t="shared" si="837"/>
        <v/>
      </c>
      <c r="AS1423" s="35" t="str">
        <f t="shared" si="838"/>
        <v/>
      </c>
      <c r="AT1423" s="35" t="str">
        <f t="shared" si="839"/>
        <v/>
      </c>
      <c r="AU1423" s="35" t="str">
        <f t="shared" si="840"/>
        <v/>
      </c>
      <c r="AV1423" s="35" t="str">
        <f t="shared" si="841"/>
        <v/>
      </c>
      <c r="AW1423" s="58" t="str">
        <f t="shared" si="842"/>
        <v/>
      </c>
      <c r="AX1423" s="62" t="str">
        <f t="shared" si="843"/>
        <v/>
      </c>
      <c r="AY1423" s="62" t="str">
        <f t="shared" si="844"/>
        <v/>
      </c>
      <c r="AZ1423" s="62" t="str">
        <f t="shared" si="845"/>
        <v/>
      </c>
      <c r="BA1423" s="62" t="str">
        <f t="shared" si="846"/>
        <v/>
      </c>
      <c r="BB1423" s="62" t="str">
        <f t="shared" si="847"/>
        <v/>
      </c>
      <c r="BC1423" s="62" t="str">
        <f t="shared" si="848"/>
        <v/>
      </c>
      <c r="BD1423" s="69" t="str">
        <f t="shared" si="849"/>
        <v/>
      </c>
      <c r="BE1423" s="69" t="str">
        <f t="shared" si="850"/>
        <v/>
      </c>
      <c r="BF1423" s="69" t="str">
        <f>IF(Z1423=Z1424,"",SUM(AW$9:AW1423)-SUM(BF$9:BF1422))</f>
        <v/>
      </c>
      <c r="BG1423" s="12">
        <f t="shared" si="815"/>
        <v>1415</v>
      </c>
    </row>
    <row r="1424" spans="1:59" ht="20.100000000000001" customHeight="1">
      <c r="A1424" s="13">
        <f t="shared" si="814"/>
        <v>1416</v>
      </c>
      <c r="B1424" s="153"/>
      <c r="C1424" s="33"/>
      <c r="D1424" s="33"/>
      <c r="E1424" s="154"/>
      <c r="F1424" s="155"/>
      <c r="G1424" s="156"/>
      <c r="H1424" s="19" t="str">
        <f t="shared" si="816"/>
        <v/>
      </c>
      <c r="I1424" s="157"/>
      <c r="J1424" s="19" t="str">
        <f t="shared" si="817"/>
        <v/>
      </c>
      <c r="K1424" s="33"/>
      <c r="L1424" s="34"/>
      <c r="M1424" s="34"/>
      <c r="N1424" s="19" t="str">
        <f t="shared" si="818"/>
        <v/>
      </c>
      <c r="O1424" s="157"/>
      <c r="P1424" s="19" t="str">
        <f t="shared" si="819"/>
        <v/>
      </c>
      <c r="Q1424" s="19" t="str">
        <f t="shared" si="820"/>
        <v/>
      </c>
      <c r="R1424" s="22"/>
      <c r="S1424" s="33"/>
      <c r="T1424" s="35" t="str">
        <f>IF(E1424="","",Instructions!$B$5)</f>
        <v/>
      </c>
      <c r="U1424" s="75" t="str">
        <f>IF(E1424="","",Instructions!$C$5)</f>
        <v/>
      </c>
      <c r="V1424" s="87" t="str">
        <f t="shared" si="821"/>
        <v/>
      </c>
      <c r="W1424" s="72" t="str">
        <f>IF(E1424="","",VLOOKUP(D1424,Supervisors!$B$9:$F$32,5,FALSE))</f>
        <v/>
      </c>
      <c r="X1424" s="72" t="str">
        <f>IF(E1424="","",VLOOKUP(D1424,Supervisors!$B$9:$G$32,6,FALSE))</f>
        <v/>
      </c>
      <c r="Y1424" s="20" t="str">
        <f t="shared" si="822"/>
        <v/>
      </c>
      <c r="Z1424" s="20" t="str">
        <f t="shared" si="823"/>
        <v/>
      </c>
      <c r="AA1424" s="20" t="str">
        <f t="shared" si="824"/>
        <v/>
      </c>
      <c r="AB1424" s="20" t="str">
        <f t="shared" si="825"/>
        <v/>
      </c>
      <c r="AC1424" s="20" t="str">
        <f t="shared" si="826"/>
        <v/>
      </c>
      <c r="AD1424" s="20" t="str">
        <f t="shared" si="827"/>
        <v/>
      </c>
      <c r="AE1424" s="20" t="str">
        <f>IF(E1424="","",SUM( INDEX( $H$9, 1) : H1424))</f>
        <v/>
      </c>
      <c r="AF1424" s="20" t="str">
        <f t="shared" si="828"/>
        <v/>
      </c>
      <c r="AG1424" s="20" t="str">
        <f>IF(E1424="","",SUM($AF$9:AF1424))</f>
        <v/>
      </c>
      <c r="AH1424" s="43" t="str">
        <f t="shared" si="829"/>
        <v/>
      </c>
      <c r="AI1424" s="20" t="str">
        <f t="shared" si="830"/>
        <v/>
      </c>
      <c r="AJ1424" s="20" t="str">
        <f t="shared" si="831"/>
        <v/>
      </c>
      <c r="AK1424" s="20" t="str">
        <f t="shared" si="832"/>
        <v/>
      </c>
      <c r="AL1424" s="20" t="str">
        <f>IF(E1424="","",SUM( INDEX($I$9, 1) : I1424))</f>
        <v/>
      </c>
      <c r="AM1424" s="20" t="str">
        <f t="shared" si="833"/>
        <v/>
      </c>
      <c r="AN1424" s="20" t="str">
        <f>IF(E1424="","",SUM( INDEX($AM$9, 1) : AM1424))</f>
        <v/>
      </c>
      <c r="AO1424" s="43" t="str">
        <f t="shared" si="834"/>
        <v/>
      </c>
      <c r="AP1424" s="43" t="str">
        <f t="shared" si="835"/>
        <v/>
      </c>
      <c r="AQ1424" s="35" t="str">
        <f t="shared" si="836"/>
        <v/>
      </c>
      <c r="AR1424" s="35" t="str">
        <f t="shared" si="837"/>
        <v/>
      </c>
      <c r="AS1424" s="35" t="str">
        <f t="shared" si="838"/>
        <v/>
      </c>
      <c r="AT1424" s="35" t="str">
        <f t="shared" si="839"/>
        <v/>
      </c>
      <c r="AU1424" s="35" t="str">
        <f t="shared" si="840"/>
        <v/>
      </c>
      <c r="AV1424" s="35" t="str">
        <f t="shared" si="841"/>
        <v/>
      </c>
      <c r="AW1424" s="58" t="str">
        <f t="shared" si="842"/>
        <v/>
      </c>
      <c r="AX1424" s="62" t="str">
        <f t="shared" si="843"/>
        <v/>
      </c>
      <c r="AY1424" s="62" t="str">
        <f t="shared" si="844"/>
        <v/>
      </c>
      <c r="AZ1424" s="62" t="str">
        <f t="shared" si="845"/>
        <v/>
      </c>
      <c r="BA1424" s="62" t="str">
        <f t="shared" si="846"/>
        <v/>
      </c>
      <c r="BB1424" s="62" t="str">
        <f t="shared" si="847"/>
        <v/>
      </c>
      <c r="BC1424" s="62" t="str">
        <f t="shared" si="848"/>
        <v/>
      </c>
      <c r="BD1424" s="69" t="str">
        <f t="shared" si="849"/>
        <v/>
      </c>
      <c r="BE1424" s="69" t="str">
        <f t="shared" si="850"/>
        <v/>
      </c>
      <c r="BF1424" s="69" t="str">
        <f>IF(Z1424=Z1425,"",SUM(AW$9:AW1424)-SUM(BF$9:BF1423))</f>
        <v/>
      </c>
      <c r="BG1424" s="12">
        <f t="shared" si="815"/>
        <v>1416</v>
      </c>
    </row>
    <row r="1425" spans="1:59" ht="20.100000000000001" customHeight="1">
      <c r="A1425" s="13">
        <f t="shared" si="814"/>
        <v>1417</v>
      </c>
      <c r="B1425" s="153"/>
      <c r="C1425" s="33"/>
      <c r="D1425" s="33"/>
      <c r="E1425" s="154"/>
      <c r="F1425" s="155"/>
      <c r="G1425" s="156"/>
      <c r="H1425" s="19" t="str">
        <f t="shared" si="816"/>
        <v/>
      </c>
      <c r="I1425" s="157"/>
      <c r="J1425" s="19" t="str">
        <f t="shared" si="817"/>
        <v/>
      </c>
      <c r="K1425" s="33"/>
      <c r="L1425" s="34"/>
      <c r="M1425" s="34"/>
      <c r="N1425" s="19" t="str">
        <f t="shared" si="818"/>
        <v/>
      </c>
      <c r="O1425" s="157"/>
      <c r="P1425" s="19" t="str">
        <f t="shared" si="819"/>
        <v/>
      </c>
      <c r="Q1425" s="19" t="str">
        <f t="shared" si="820"/>
        <v/>
      </c>
      <c r="R1425" s="22"/>
      <c r="S1425" s="33"/>
      <c r="T1425" s="35" t="str">
        <f>IF(E1425="","",Instructions!$B$5)</f>
        <v/>
      </c>
      <c r="U1425" s="75" t="str">
        <f>IF(E1425="","",Instructions!$C$5)</f>
        <v/>
      </c>
      <c r="V1425" s="87" t="str">
        <f t="shared" si="821"/>
        <v/>
      </c>
      <c r="W1425" s="72" t="str">
        <f>IF(E1425="","",VLOOKUP(D1425,Supervisors!$B$9:$F$32,5,FALSE))</f>
        <v/>
      </c>
      <c r="X1425" s="72" t="str">
        <f>IF(E1425="","",VLOOKUP(D1425,Supervisors!$B$9:$G$32,6,FALSE))</f>
        <v/>
      </c>
      <c r="Y1425" s="20" t="str">
        <f t="shared" si="822"/>
        <v/>
      </c>
      <c r="Z1425" s="20" t="str">
        <f t="shared" si="823"/>
        <v/>
      </c>
      <c r="AA1425" s="20" t="str">
        <f t="shared" si="824"/>
        <v/>
      </c>
      <c r="AB1425" s="20" t="str">
        <f t="shared" si="825"/>
        <v/>
      </c>
      <c r="AC1425" s="20" t="str">
        <f t="shared" si="826"/>
        <v/>
      </c>
      <c r="AD1425" s="20" t="str">
        <f t="shared" si="827"/>
        <v/>
      </c>
      <c r="AE1425" s="20" t="str">
        <f>IF(E1425="","",SUM( INDEX( $H$9, 1) : H1425))</f>
        <v/>
      </c>
      <c r="AF1425" s="20" t="str">
        <f t="shared" si="828"/>
        <v/>
      </c>
      <c r="AG1425" s="20" t="str">
        <f>IF(E1425="","",SUM($AF$9:AF1425))</f>
        <v/>
      </c>
      <c r="AH1425" s="43" t="str">
        <f t="shared" si="829"/>
        <v/>
      </c>
      <c r="AI1425" s="20" t="str">
        <f t="shared" si="830"/>
        <v/>
      </c>
      <c r="AJ1425" s="20" t="str">
        <f t="shared" si="831"/>
        <v/>
      </c>
      <c r="AK1425" s="20" t="str">
        <f t="shared" si="832"/>
        <v/>
      </c>
      <c r="AL1425" s="20" t="str">
        <f>IF(E1425="","",SUM( INDEX($I$9, 1) : I1425))</f>
        <v/>
      </c>
      <c r="AM1425" s="20" t="str">
        <f t="shared" si="833"/>
        <v/>
      </c>
      <c r="AN1425" s="20" t="str">
        <f>IF(E1425="","",SUM( INDEX($AM$9, 1) : AM1425))</f>
        <v/>
      </c>
      <c r="AO1425" s="43" t="str">
        <f t="shared" si="834"/>
        <v/>
      </c>
      <c r="AP1425" s="43" t="str">
        <f t="shared" si="835"/>
        <v/>
      </c>
      <c r="AQ1425" s="35" t="str">
        <f t="shared" si="836"/>
        <v/>
      </c>
      <c r="AR1425" s="35" t="str">
        <f t="shared" si="837"/>
        <v/>
      </c>
      <c r="AS1425" s="35" t="str">
        <f t="shared" si="838"/>
        <v/>
      </c>
      <c r="AT1425" s="35" t="str">
        <f t="shared" si="839"/>
        <v/>
      </c>
      <c r="AU1425" s="35" t="str">
        <f t="shared" si="840"/>
        <v/>
      </c>
      <c r="AV1425" s="35" t="str">
        <f t="shared" si="841"/>
        <v/>
      </c>
      <c r="AW1425" s="58" t="str">
        <f t="shared" si="842"/>
        <v/>
      </c>
      <c r="AX1425" s="62" t="str">
        <f t="shared" si="843"/>
        <v/>
      </c>
      <c r="AY1425" s="62" t="str">
        <f t="shared" si="844"/>
        <v/>
      </c>
      <c r="AZ1425" s="62" t="str">
        <f t="shared" si="845"/>
        <v/>
      </c>
      <c r="BA1425" s="62" t="str">
        <f t="shared" si="846"/>
        <v/>
      </c>
      <c r="BB1425" s="62" t="str">
        <f t="shared" si="847"/>
        <v/>
      </c>
      <c r="BC1425" s="62" t="str">
        <f t="shared" si="848"/>
        <v/>
      </c>
      <c r="BD1425" s="69" t="str">
        <f t="shared" si="849"/>
        <v/>
      </c>
      <c r="BE1425" s="69" t="str">
        <f t="shared" si="850"/>
        <v/>
      </c>
      <c r="BF1425" s="69" t="str">
        <f>IF(Z1425=Z1426,"",SUM(AW$9:AW1425)-SUM(BF$9:BF1424))</f>
        <v/>
      </c>
      <c r="BG1425" s="12">
        <f t="shared" si="815"/>
        <v>1417</v>
      </c>
    </row>
    <row r="1426" spans="1:59" ht="20.100000000000001" customHeight="1">
      <c r="A1426" s="13">
        <f t="shared" si="814"/>
        <v>1418</v>
      </c>
      <c r="B1426" s="153"/>
      <c r="C1426" s="33"/>
      <c r="D1426" s="33"/>
      <c r="E1426" s="154"/>
      <c r="F1426" s="155"/>
      <c r="G1426" s="156"/>
      <c r="H1426" s="19" t="str">
        <f t="shared" si="816"/>
        <v/>
      </c>
      <c r="I1426" s="157"/>
      <c r="J1426" s="19" t="str">
        <f t="shared" si="817"/>
        <v/>
      </c>
      <c r="K1426" s="33"/>
      <c r="L1426" s="34"/>
      <c r="M1426" s="34"/>
      <c r="N1426" s="19" t="str">
        <f t="shared" si="818"/>
        <v/>
      </c>
      <c r="O1426" s="157"/>
      <c r="P1426" s="19" t="str">
        <f t="shared" si="819"/>
        <v/>
      </c>
      <c r="Q1426" s="19" t="str">
        <f t="shared" si="820"/>
        <v/>
      </c>
      <c r="R1426" s="22"/>
      <c r="S1426" s="33"/>
      <c r="T1426" s="35" t="str">
        <f>IF(E1426="","",Instructions!$B$5)</f>
        <v/>
      </c>
      <c r="U1426" s="75" t="str">
        <f>IF(E1426="","",Instructions!$C$5)</f>
        <v/>
      </c>
      <c r="V1426" s="87" t="str">
        <f t="shared" si="821"/>
        <v/>
      </c>
      <c r="W1426" s="72" t="str">
        <f>IF(E1426="","",VLOOKUP(D1426,Supervisors!$B$9:$F$32,5,FALSE))</f>
        <v/>
      </c>
      <c r="X1426" s="72" t="str">
        <f>IF(E1426="","",VLOOKUP(D1426,Supervisors!$B$9:$G$32,6,FALSE))</f>
        <v/>
      </c>
      <c r="Y1426" s="20" t="str">
        <f t="shared" si="822"/>
        <v/>
      </c>
      <c r="Z1426" s="20" t="str">
        <f t="shared" si="823"/>
        <v/>
      </c>
      <c r="AA1426" s="20" t="str">
        <f t="shared" si="824"/>
        <v/>
      </c>
      <c r="AB1426" s="20" t="str">
        <f t="shared" si="825"/>
        <v/>
      </c>
      <c r="AC1426" s="20" t="str">
        <f t="shared" si="826"/>
        <v/>
      </c>
      <c r="AD1426" s="20" t="str">
        <f t="shared" si="827"/>
        <v/>
      </c>
      <c r="AE1426" s="20" t="str">
        <f>IF(E1426="","",SUM( INDEX( $H$9, 1) : H1426))</f>
        <v/>
      </c>
      <c r="AF1426" s="20" t="str">
        <f t="shared" si="828"/>
        <v/>
      </c>
      <c r="AG1426" s="20" t="str">
        <f>IF(E1426="","",SUM($AF$9:AF1426))</f>
        <v/>
      </c>
      <c r="AH1426" s="43" t="str">
        <f t="shared" si="829"/>
        <v/>
      </c>
      <c r="AI1426" s="20" t="str">
        <f t="shared" si="830"/>
        <v/>
      </c>
      <c r="AJ1426" s="20" t="str">
        <f t="shared" si="831"/>
        <v/>
      </c>
      <c r="AK1426" s="20" t="str">
        <f t="shared" si="832"/>
        <v/>
      </c>
      <c r="AL1426" s="20" t="str">
        <f>IF(E1426="","",SUM( INDEX($I$9, 1) : I1426))</f>
        <v/>
      </c>
      <c r="AM1426" s="20" t="str">
        <f t="shared" si="833"/>
        <v/>
      </c>
      <c r="AN1426" s="20" t="str">
        <f>IF(E1426="","",SUM( INDEX($AM$9, 1) : AM1426))</f>
        <v/>
      </c>
      <c r="AO1426" s="43" t="str">
        <f t="shared" si="834"/>
        <v/>
      </c>
      <c r="AP1426" s="43" t="str">
        <f t="shared" si="835"/>
        <v/>
      </c>
      <c r="AQ1426" s="35" t="str">
        <f t="shared" si="836"/>
        <v/>
      </c>
      <c r="AR1426" s="35" t="str">
        <f t="shared" si="837"/>
        <v/>
      </c>
      <c r="AS1426" s="35" t="str">
        <f t="shared" si="838"/>
        <v/>
      </c>
      <c r="AT1426" s="35" t="str">
        <f t="shared" si="839"/>
        <v/>
      </c>
      <c r="AU1426" s="35" t="str">
        <f t="shared" si="840"/>
        <v/>
      </c>
      <c r="AV1426" s="35" t="str">
        <f t="shared" si="841"/>
        <v/>
      </c>
      <c r="AW1426" s="58" t="str">
        <f t="shared" si="842"/>
        <v/>
      </c>
      <c r="AX1426" s="62" t="str">
        <f t="shared" si="843"/>
        <v/>
      </c>
      <c r="AY1426" s="62" t="str">
        <f t="shared" si="844"/>
        <v/>
      </c>
      <c r="AZ1426" s="62" t="str">
        <f t="shared" si="845"/>
        <v/>
      </c>
      <c r="BA1426" s="62" t="str">
        <f t="shared" si="846"/>
        <v/>
      </c>
      <c r="BB1426" s="62" t="str">
        <f t="shared" si="847"/>
        <v/>
      </c>
      <c r="BC1426" s="62" t="str">
        <f t="shared" si="848"/>
        <v/>
      </c>
      <c r="BD1426" s="69" t="str">
        <f t="shared" si="849"/>
        <v/>
      </c>
      <c r="BE1426" s="69" t="str">
        <f t="shared" si="850"/>
        <v/>
      </c>
      <c r="BF1426" s="69" t="str">
        <f>IF(Z1426=Z1427,"",SUM(AW$9:AW1426)-SUM(BF$9:BF1425))</f>
        <v/>
      </c>
      <c r="BG1426" s="12">
        <f t="shared" si="815"/>
        <v>1418</v>
      </c>
    </row>
    <row r="1427" spans="1:59" ht="20.100000000000001" customHeight="1">
      <c r="A1427" s="13">
        <f t="shared" si="814"/>
        <v>1419</v>
      </c>
      <c r="B1427" s="153"/>
      <c r="C1427" s="33"/>
      <c r="D1427" s="33"/>
      <c r="E1427" s="154"/>
      <c r="F1427" s="155"/>
      <c r="G1427" s="156"/>
      <c r="H1427" s="19" t="str">
        <f t="shared" si="816"/>
        <v/>
      </c>
      <c r="I1427" s="157"/>
      <c r="J1427" s="19" t="str">
        <f t="shared" si="817"/>
        <v/>
      </c>
      <c r="K1427" s="33"/>
      <c r="L1427" s="34"/>
      <c r="M1427" s="34"/>
      <c r="N1427" s="19" t="str">
        <f t="shared" si="818"/>
        <v/>
      </c>
      <c r="O1427" s="157"/>
      <c r="P1427" s="19" t="str">
        <f t="shared" si="819"/>
        <v/>
      </c>
      <c r="Q1427" s="19" t="str">
        <f t="shared" si="820"/>
        <v/>
      </c>
      <c r="R1427" s="22"/>
      <c r="S1427" s="33"/>
      <c r="T1427" s="35" t="str">
        <f>IF(E1427="","",Instructions!$B$5)</f>
        <v/>
      </c>
      <c r="U1427" s="75" t="str">
        <f>IF(E1427="","",Instructions!$C$5)</f>
        <v/>
      </c>
      <c r="V1427" s="87" t="str">
        <f t="shared" si="821"/>
        <v/>
      </c>
      <c r="W1427" s="72" t="str">
        <f>IF(E1427="","",VLOOKUP(D1427,Supervisors!$B$9:$F$32,5,FALSE))</f>
        <v/>
      </c>
      <c r="X1427" s="72" t="str">
        <f>IF(E1427="","",VLOOKUP(D1427,Supervisors!$B$9:$G$32,6,FALSE))</f>
        <v/>
      </c>
      <c r="Y1427" s="20" t="str">
        <f t="shared" si="822"/>
        <v/>
      </c>
      <c r="Z1427" s="20" t="str">
        <f t="shared" si="823"/>
        <v/>
      </c>
      <c r="AA1427" s="20" t="str">
        <f t="shared" si="824"/>
        <v/>
      </c>
      <c r="AB1427" s="20" t="str">
        <f t="shared" si="825"/>
        <v/>
      </c>
      <c r="AC1427" s="20" t="str">
        <f t="shared" si="826"/>
        <v/>
      </c>
      <c r="AD1427" s="20" t="str">
        <f t="shared" si="827"/>
        <v/>
      </c>
      <c r="AE1427" s="20" t="str">
        <f>IF(E1427="","",SUM( INDEX( $H$9, 1) : H1427))</f>
        <v/>
      </c>
      <c r="AF1427" s="20" t="str">
        <f t="shared" si="828"/>
        <v/>
      </c>
      <c r="AG1427" s="20" t="str">
        <f>IF(E1427="","",SUM($AF$9:AF1427))</f>
        <v/>
      </c>
      <c r="AH1427" s="43" t="str">
        <f t="shared" si="829"/>
        <v/>
      </c>
      <c r="AI1427" s="20" t="str">
        <f t="shared" si="830"/>
        <v/>
      </c>
      <c r="AJ1427" s="20" t="str">
        <f t="shared" si="831"/>
        <v/>
      </c>
      <c r="AK1427" s="20" t="str">
        <f t="shared" si="832"/>
        <v/>
      </c>
      <c r="AL1427" s="20" t="str">
        <f>IF(E1427="","",SUM( INDEX($I$9, 1) : I1427))</f>
        <v/>
      </c>
      <c r="AM1427" s="20" t="str">
        <f t="shared" si="833"/>
        <v/>
      </c>
      <c r="AN1427" s="20" t="str">
        <f>IF(E1427="","",SUM( INDEX($AM$9, 1) : AM1427))</f>
        <v/>
      </c>
      <c r="AO1427" s="43" t="str">
        <f t="shared" si="834"/>
        <v/>
      </c>
      <c r="AP1427" s="43" t="str">
        <f t="shared" si="835"/>
        <v/>
      </c>
      <c r="AQ1427" s="35" t="str">
        <f t="shared" si="836"/>
        <v/>
      </c>
      <c r="AR1427" s="35" t="str">
        <f t="shared" si="837"/>
        <v/>
      </c>
      <c r="AS1427" s="35" t="str">
        <f t="shared" si="838"/>
        <v/>
      </c>
      <c r="AT1427" s="35" t="str">
        <f t="shared" si="839"/>
        <v/>
      </c>
      <c r="AU1427" s="35" t="str">
        <f t="shared" si="840"/>
        <v/>
      </c>
      <c r="AV1427" s="35" t="str">
        <f t="shared" si="841"/>
        <v/>
      </c>
      <c r="AW1427" s="58" t="str">
        <f t="shared" si="842"/>
        <v/>
      </c>
      <c r="AX1427" s="62" t="str">
        <f t="shared" si="843"/>
        <v/>
      </c>
      <c r="AY1427" s="62" t="str">
        <f t="shared" si="844"/>
        <v/>
      </c>
      <c r="AZ1427" s="62" t="str">
        <f t="shared" si="845"/>
        <v/>
      </c>
      <c r="BA1427" s="62" t="str">
        <f t="shared" si="846"/>
        <v/>
      </c>
      <c r="BB1427" s="62" t="str">
        <f t="shared" si="847"/>
        <v/>
      </c>
      <c r="BC1427" s="62" t="str">
        <f t="shared" si="848"/>
        <v/>
      </c>
      <c r="BD1427" s="69" t="str">
        <f t="shared" si="849"/>
        <v/>
      </c>
      <c r="BE1427" s="69" t="str">
        <f t="shared" si="850"/>
        <v/>
      </c>
      <c r="BF1427" s="69" t="str">
        <f>IF(Z1427=Z1428,"",SUM(AW$9:AW1427)-SUM(BF$9:BF1426))</f>
        <v/>
      </c>
      <c r="BG1427" s="12">
        <f t="shared" si="815"/>
        <v>1419</v>
      </c>
    </row>
    <row r="1428" spans="1:59" ht="20.100000000000001" customHeight="1">
      <c r="A1428" s="13">
        <f t="shared" si="814"/>
        <v>1420</v>
      </c>
      <c r="B1428" s="153"/>
      <c r="C1428" s="33"/>
      <c r="D1428" s="33"/>
      <c r="E1428" s="154"/>
      <c r="F1428" s="155"/>
      <c r="G1428" s="156"/>
      <c r="H1428" s="19" t="str">
        <f t="shared" si="816"/>
        <v/>
      </c>
      <c r="I1428" s="157"/>
      <c r="J1428" s="19" t="str">
        <f t="shared" si="817"/>
        <v/>
      </c>
      <c r="K1428" s="33"/>
      <c r="L1428" s="34"/>
      <c r="M1428" s="34"/>
      <c r="N1428" s="19" t="str">
        <f t="shared" si="818"/>
        <v/>
      </c>
      <c r="O1428" s="157"/>
      <c r="P1428" s="19" t="str">
        <f t="shared" si="819"/>
        <v/>
      </c>
      <c r="Q1428" s="19" t="str">
        <f t="shared" si="820"/>
        <v/>
      </c>
      <c r="R1428" s="22"/>
      <c r="S1428" s="33"/>
      <c r="T1428" s="35" t="str">
        <f>IF(E1428="","",Instructions!$B$5)</f>
        <v/>
      </c>
      <c r="U1428" s="75" t="str">
        <f>IF(E1428="","",Instructions!$C$5)</f>
        <v/>
      </c>
      <c r="V1428" s="87" t="str">
        <f t="shared" si="821"/>
        <v/>
      </c>
      <c r="W1428" s="72" t="str">
        <f>IF(E1428="","",VLOOKUP(D1428,Supervisors!$B$9:$F$32,5,FALSE))</f>
        <v/>
      </c>
      <c r="X1428" s="72" t="str">
        <f>IF(E1428="","",VLOOKUP(D1428,Supervisors!$B$9:$G$32,6,FALSE))</f>
        <v/>
      </c>
      <c r="Y1428" s="20" t="str">
        <f t="shared" si="822"/>
        <v/>
      </c>
      <c r="Z1428" s="20" t="str">
        <f t="shared" si="823"/>
        <v/>
      </c>
      <c r="AA1428" s="20" t="str">
        <f t="shared" si="824"/>
        <v/>
      </c>
      <c r="AB1428" s="20" t="str">
        <f t="shared" si="825"/>
        <v/>
      </c>
      <c r="AC1428" s="20" t="str">
        <f t="shared" si="826"/>
        <v/>
      </c>
      <c r="AD1428" s="20" t="str">
        <f t="shared" si="827"/>
        <v/>
      </c>
      <c r="AE1428" s="20" t="str">
        <f>IF(E1428="","",SUM( INDEX( $H$9, 1) : H1428))</f>
        <v/>
      </c>
      <c r="AF1428" s="20" t="str">
        <f t="shared" si="828"/>
        <v/>
      </c>
      <c r="AG1428" s="20" t="str">
        <f>IF(E1428="","",SUM($AF$9:AF1428))</f>
        <v/>
      </c>
      <c r="AH1428" s="43" t="str">
        <f t="shared" si="829"/>
        <v/>
      </c>
      <c r="AI1428" s="20" t="str">
        <f t="shared" si="830"/>
        <v/>
      </c>
      <c r="AJ1428" s="20" t="str">
        <f t="shared" si="831"/>
        <v/>
      </c>
      <c r="AK1428" s="20" t="str">
        <f t="shared" si="832"/>
        <v/>
      </c>
      <c r="AL1428" s="20" t="str">
        <f>IF(E1428="","",SUM( INDEX($I$9, 1) : I1428))</f>
        <v/>
      </c>
      <c r="AM1428" s="20" t="str">
        <f t="shared" si="833"/>
        <v/>
      </c>
      <c r="AN1428" s="20" t="str">
        <f>IF(E1428="","",SUM( INDEX($AM$9, 1) : AM1428))</f>
        <v/>
      </c>
      <c r="AO1428" s="43" t="str">
        <f t="shared" si="834"/>
        <v/>
      </c>
      <c r="AP1428" s="43" t="str">
        <f t="shared" si="835"/>
        <v/>
      </c>
      <c r="AQ1428" s="35" t="str">
        <f t="shared" si="836"/>
        <v/>
      </c>
      <c r="AR1428" s="35" t="str">
        <f t="shared" si="837"/>
        <v/>
      </c>
      <c r="AS1428" s="35" t="str">
        <f t="shared" si="838"/>
        <v/>
      </c>
      <c r="AT1428" s="35" t="str">
        <f t="shared" si="839"/>
        <v/>
      </c>
      <c r="AU1428" s="35" t="str">
        <f t="shared" si="840"/>
        <v/>
      </c>
      <c r="AV1428" s="35" t="str">
        <f t="shared" si="841"/>
        <v/>
      </c>
      <c r="AW1428" s="58" t="str">
        <f t="shared" si="842"/>
        <v/>
      </c>
      <c r="AX1428" s="62" t="str">
        <f t="shared" si="843"/>
        <v/>
      </c>
      <c r="AY1428" s="62" t="str">
        <f t="shared" si="844"/>
        <v/>
      </c>
      <c r="AZ1428" s="62" t="str">
        <f t="shared" si="845"/>
        <v/>
      </c>
      <c r="BA1428" s="62" t="str">
        <f t="shared" si="846"/>
        <v/>
      </c>
      <c r="BB1428" s="62" t="str">
        <f t="shared" si="847"/>
        <v/>
      </c>
      <c r="BC1428" s="62" t="str">
        <f t="shared" si="848"/>
        <v/>
      </c>
      <c r="BD1428" s="69" t="str">
        <f t="shared" si="849"/>
        <v/>
      </c>
      <c r="BE1428" s="69" t="str">
        <f t="shared" si="850"/>
        <v/>
      </c>
      <c r="BF1428" s="69" t="str">
        <f>IF(Z1428=Z1429,"",SUM(AW$9:AW1428)-SUM(BF$9:BF1427))</f>
        <v/>
      </c>
      <c r="BG1428" s="12">
        <f t="shared" si="815"/>
        <v>1420</v>
      </c>
    </row>
    <row r="1429" spans="1:59" ht="20.100000000000001" customHeight="1">
      <c r="A1429" s="13">
        <f t="shared" si="814"/>
        <v>1421</v>
      </c>
      <c r="B1429" s="153"/>
      <c r="C1429" s="33"/>
      <c r="D1429" s="33"/>
      <c r="E1429" s="154"/>
      <c r="F1429" s="155"/>
      <c r="G1429" s="156"/>
      <c r="H1429" s="19" t="str">
        <f t="shared" si="816"/>
        <v/>
      </c>
      <c r="I1429" s="157"/>
      <c r="J1429" s="19" t="str">
        <f t="shared" si="817"/>
        <v/>
      </c>
      <c r="K1429" s="33"/>
      <c r="L1429" s="34"/>
      <c r="M1429" s="34"/>
      <c r="N1429" s="19" t="str">
        <f t="shared" si="818"/>
        <v/>
      </c>
      <c r="O1429" s="157"/>
      <c r="P1429" s="19" t="str">
        <f t="shared" si="819"/>
        <v/>
      </c>
      <c r="Q1429" s="19" t="str">
        <f t="shared" si="820"/>
        <v/>
      </c>
      <c r="R1429" s="22"/>
      <c r="S1429" s="33"/>
      <c r="T1429" s="35" t="str">
        <f>IF(E1429="","",Instructions!$B$5)</f>
        <v/>
      </c>
      <c r="U1429" s="75" t="str">
        <f>IF(E1429="","",Instructions!$C$5)</f>
        <v/>
      </c>
      <c r="V1429" s="87" t="str">
        <f t="shared" si="821"/>
        <v/>
      </c>
      <c r="W1429" s="72" t="str">
        <f>IF(E1429="","",VLOOKUP(D1429,Supervisors!$B$9:$F$32,5,FALSE))</f>
        <v/>
      </c>
      <c r="X1429" s="72" t="str">
        <f>IF(E1429="","",VLOOKUP(D1429,Supervisors!$B$9:$G$32,6,FALSE))</f>
        <v/>
      </c>
      <c r="Y1429" s="20" t="str">
        <f t="shared" si="822"/>
        <v/>
      </c>
      <c r="Z1429" s="20" t="str">
        <f t="shared" si="823"/>
        <v/>
      </c>
      <c r="AA1429" s="20" t="str">
        <f t="shared" si="824"/>
        <v/>
      </c>
      <c r="AB1429" s="20" t="str">
        <f t="shared" si="825"/>
        <v/>
      </c>
      <c r="AC1429" s="20" t="str">
        <f t="shared" si="826"/>
        <v/>
      </c>
      <c r="AD1429" s="20" t="str">
        <f t="shared" si="827"/>
        <v/>
      </c>
      <c r="AE1429" s="20" t="str">
        <f>IF(E1429="","",SUM( INDEX( $H$9, 1) : H1429))</f>
        <v/>
      </c>
      <c r="AF1429" s="20" t="str">
        <f t="shared" si="828"/>
        <v/>
      </c>
      <c r="AG1429" s="20" t="str">
        <f>IF(E1429="","",SUM($AF$9:AF1429))</f>
        <v/>
      </c>
      <c r="AH1429" s="43" t="str">
        <f t="shared" si="829"/>
        <v/>
      </c>
      <c r="AI1429" s="20" t="str">
        <f t="shared" si="830"/>
        <v/>
      </c>
      <c r="AJ1429" s="20" t="str">
        <f t="shared" si="831"/>
        <v/>
      </c>
      <c r="AK1429" s="20" t="str">
        <f t="shared" si="832"/>
        <v/>
      </c>
      <c r="AL1429" s="20" t="str">
        <f>IF(E1429="","",SUM( INDEX($I$9, 1) : I1429))</f>
        <v/>
      </c>
      <c r="AM1429" s="20" t="str">
        <f t="shared" si="833"/>
        <v/>
      </c>
      <c r="AN1429" s="20" t="str">
        <f>IF(E1429="","",SUM( INDEX($AM$9, 1) : AM1429))</f>
        <v/>
      </c>
      <c r="AO1429" s="43" t="str">
        <f t="shared" si="834"/>
        <v/>
      </c>
      <c r="AP1429" s="43" t="str">
        <f t="shared" si="835"/>
        <v/>
      </c>
      <c r="AQ1429" s="35" t="str">
        <f t="shared" si="836"/>
        <v/>
      </c>
      <c r="AR1429" s="35" t="str">
        <f t="shared" si="837"/>
        <v/>
      </c>
      <c r="AS1429" s="35" t="str">
        <f t="shared" si="838"/>
        <v/>
      </c>
      <c r="AT1429" s="35" t="str">
        <f t="shared" si="839"/>
        <v/>
      </c>
      <c r="AU1429" s="35" t="str">
        <f t="shared" si="840"/>
        <v/>
      </c>
      <c r="AV1429" s="35" t="str">
        <f t="shared" si="841"/>
        <v/>
      </c>
      <c r="AW1429" s="58" t="str">
        <f t="shared" si="842"/>
        <v/>
      </c>
      <c r="AX1429" s="62" t="str">
        <f t="shared" si="843"/>
        <v/>
      </c>
      <c r="AY1429" s="62" t="str">
        <f t="shared" si="844"/>
        <v/>
      </c>
      <c r="AZ1429" s="62" t="str">
        <f t="shared" si="845"/>
        <v/>
      </c>
      <c r="BA1429" s="62" t="str">
        <f t="shared" si="846"/>
        <v/>
      </c>
      <c r="BB1429" s="62" t="str">
        <f t="shared" si="847"/>
        <v/>
      </c>
      <c r="BC1429" s="62" t="str">
        <f t="shared" si="848"/>
        <v/>
      </c>
      <c r="BD1429" s="69" t="str">
        <f t="shared" si="849"/>
        <v/>
      </c>
      <c r="BE1429" s="69" t="str">
        <f t="shared" si="850"/>
        <v/>
      </c>
      <c r="BF1429" s="69" t="str">
        <f>IF(Z1429=Z1430,"",SUM(AW$9:AW1429)-SUM(BF$9:BF1428))</f>
        <v/>
      </c>
      <c r="BG1429" s="12">
        <f t="shared" si="815"/>
        <v>1421</v>
      </c>
    </row>
    <row r="1430" spans="1:59" ht="20.100000000000001" customHeight="1">
      <c r="A1430" s="13">
        <f t="shared" si="814"/>
        <v>1422</v>
      </c>
      <c r="B1430" s="153"/>
      <c r="C1430" s="33"/>
      <c r="D1430" s="33"/>
      <c r="E1430" s="154"/>
      <c r="F1430" s="155"/>
      <c r="G1430" s="156"/>
      <c r="H1430" s="19" t="str">
        <f t="shared" si="816"/>
        <v/>
      </c>
      <c r="I1430" s="157"/>
      <c r="J1430" s="19" t="str">
        <f t="shared" si="817"/>
        <v/>
      </c>
      <c r="K1430" s="33"/>
      <c r="L1430" s="34"/>
      <c r="M1430" s="34"/>
      <c r="N1430" s="19" t="str">
        <f t="shared" si="818"/>
        <v/>
      </c>
      <c r="O1430" s="157"/>
      <c r="P1430" s="19" t="str">
        <f t="shared" si="819"/>
        <v/>
      </c>
      <c r="Q1430" s="19" t="str">
        <f t="shared" si="820"/>
        <v/>
      </c>
      <c r="R1430" s="22"/>
      <c r="S1430" s="33"/>
      <c r="T1430" s="35" t="str">
        <f>IF(E1430="","",Instructions!$B$5)</f>
        <v/>
      </c>
      <c r="U1430" s="75" t="str">
        <f>IF(E1430="","",Instructions!$C$5)</f>
        <v/>
      </c>
      <c r="V1430" s="87" t="str">
        <f t="shared" si="821"/>
        <v/>
      </c>
      <c r="W1430" s="72" t="str">
        <f>IF(E1430="","",VLOOKUP(D1430,Supervisors!$B$9:$F$32,5,FALSE))</f>
        <v/>
      </c>
      <c r="X1430" s="72" t="str">
        <f>IF(E1430="","",VLOOKUP(D1430,Supervisors!$B$9:$G$32,6,FALSE))</f>
        <v/>
      </c>
      <c r="Y1430" s="20" t="str">
        <f t="shared" si="822"/>
        <v/>
      </c>
      <c r="Z1430" s="20" t="str">
        <f t="shared" si="823"/>
        <v/>
      </c>
      <c r="AA1430" s="20" t="str">
        <f t="shared" si="824"/>
        <v/>
      </c>
      <c r="AB1430" s="20" t="str">
        <f t="shared" si="825"/>
        <v/>
      </c>
      <c r="AC1430" s="20" t="str">
        <f t="shared" si="826"/>
        <v/>
      </c>
      <c r="AD1430" s="20" t="str">
        <f t="shared" si="827"/>
        <v/>
      </c>
      <c r="AE1430" s="20" t="str">
        <f>IF(E1430="","",SUM( INDEX( $H$9, 1) : H1430))</f>
        <v/>
      </c>
      <c r="AF1430" s="20" t="str">
        <f t="shared" si="828"/>
        <v/>
      </c>
      <c r="AG1430" s="20" t="str">
        <f>IF(E1430="","",SUM($AF$9:AF1430))</f>
        <v/>
      </c>
      <c r="AH1430" s="43" t="str">
        <f t="shared" si="829"/>
        <v/>
      </c>
      <c r="AI1430" s="20" t="str">
        <f t="shared" si="830"/>
        <v/>
      </c>
      <c r="AJ1430" s="20" t="str">
        <f t="shared" si="831"/>
        <v/>
      </c>
      <c r="AK1430" s="20" t="str">
        <f t="shared" si="832"/>
        <v/>
      </c>
      <c r="AL1430" s="20" t="str">
        <f>IF(E1430="","",SUM( INDEX($I$9, 1) : I1430))</f>
        <v/>
      </c>
      <c r="AM1430" s="20" t="str">
        <f t="shared" si="833"/>
        <v/>
      </c>
      <c r="AN1430" s="20" t="str">
        <f>IF(E1430="","",SUM( INDEX($AM$9, 1) : AM1430))</f>
        <v/>
      </c>
      <c r="AO1430" s="43" t="str">
        <f t="shared" si="834"/>
        <v/>
      </c>
      <c r="AP1430" s="43" t="str">
        <f t="shared" si="835"/>
        <v/>
      </c>
      <c r="AQ1430" s="35" t="str">
        <f t="shared" si="836"/>
        <v/>
      </c>
      <c r="AR1430" s="35" t="str">
        <f t="shared" si="837"/>
        <v/>
      </c>
      <c r="AS1430" s="35" t="str">
        <f t="shared" si="838"/>
        <v/>
      </c>
      <c r="AT1430" s="35" t="str">
        <f t="shared" si="839"/>
        <v/>
      </c>
      <c r="AU1430" s="35" t="str">
        <f t="shared" si="840"/>
        <v/>
      </c>
      <c r="AV1430" s="35" t="str">
        <f t="shared" si="841"/>
        <v/>
      </c>
      <c r="AW1430" s="58" t="str">
        <f t="shared" si="842"/>
        <v/>
      </c>
      <c r="AX1430" s="62" t="str">
        <f t="shared" si="843"/>
        <v/>
      </c>
      <c r="AY1430" s="62" t="str">
        <f t="shared" si="844"/>
        <v/>
      </c>
      <c r="AZ1430" s="62" t="str">
        <f t="shared" si="845"/>
        <v/>
      </c>
      <c r="BA1430" s="62" t="str">
        <f t="shared" si="846"/>
        <v/>
      </c>
      <c r="BB1430" s="62" t="str">
        <f t="shared" si="847"/>
        <v/>
      </c>
      <c r="BC1430" s="62" t="str">
        <f t="shared" si="848"/>
        <v/>
      </c>
      <c r="BD1430" s="69" t="str">
        <f t="shared" si="849"/>
        <v/>
      </c>
      <c r="BE1430" s="69" t="str">
        <f t="shared" si="850"/>
        <v/>
      </c>
      <c r="BF1430" s="69" t="str">
        <f>IF(Z1430=Z1431,"",SUM(AW$9:AW1430)-SUM(BF$9:BF1429))</f>
        <v/>
      </c>
      <c r="BG1430" s="12">
        <f t="shared" si="815"/>
        <v>1422</v>
      </c>
    </row>
    <row r="1431" spans="1:59" ht="20.100000000000001" customHeight="1">
      <c r="A1431" s="13">
        <f t="shared" si="814"/>
        <v>1423</v>
      </c>
      <c r="B1431" s="153"/>
      <c r="C1431" s="33"/>
      <c r="D1431" s="33"/>
      <c r="E1431" s="154"/>
      <c r="F1431" s="155"/>
      <c r="G1431" s="156"/>
      <c r="H1431" s="19" t="str">
        <f t="shared" si="816"/>
        <v/>
      </c>
      <c r="I1431" s="157"/>
      <c r="J1431" s="19" t="str">
        <f t="shared" si="817"/>
        <v/>
      </c>
      <c r="K1431" s="33"/>
      <c r="L1431" s="34"/>
      <c r="M1431" s="34"/>
      <c r="N1431" s="19" t="str">
        <f t="shared" si="818"/>
        <v/>
      </c>
      <c r="O1431" s="157"/>
      <c r="P1431" s="19" t="str">
        <f t="shared" si="819"/>
        <v/>
      </c>
      <c r="Q1431" s="19" t="str">
        <f t="shared" si="820"/>
        <v/>
      </c>
      <c r="R1431" s="22"/>
      <c r="S1431" s="33"/>
      <c r="T1431" s="35" t="str">
        <f>IF(E1431="","",Instructions!$B$5)</f>
        <v/>
      </c>
      <c r="U1431" s="75" t="str">
        <f>IF(E1431="","",Instructions!$C$5)</f>
        <v/>
      </c>
      <c r="V1431" s="87" t="str">
        <f t="shared" si="821"/>
        <v/>
      </c>
      <c r="W1431" s="72" t="str">
        <f>IF(E1431="","",VLOOKUP(D1431,Supervisors!$B$9:$F$32,5,FALSE))</f>
        <v/>
      </c>
      <c r="X1431" s="72" t="str">
        <f>IF(E1431="","",VLOOKUP(D1431,Supervisors!$B$9:$G$32,6,FALSE))</f>
        <v/>
      </c>
      <c r="Y1431" s="20" t="str">
        <f t="shared" si="822"/>
        <v/>
      </c>
      <c r="Z1431" s="20" t="str">
        <f t="shared" si="823"/>
        <v/>
      </c>
      <c r="AA1431" s="20" t="str">
        <f t="shared" si="824"/>
        <v/>
      </c>
      <c r="AB1431" s="20" t="str">
        <f t="shared" si="825"/>
        <v/>
      </c>
      <c r="AC1431" s="20" t="str">
        <f t="shared" si="826"/>
        <v/>
      </c>
      <c r="AD1431" s="20" t="str">
        <f t="shared" si="827"/>
        <v/>
      </c>
      <c r="AE1431" s="20" t="str">
        <f>IF(E1431="","",SUM( INDEX( $H$9, 1) : H1431))</f>
        <v/>
      </c>
      <c r="AF1431" s="20" t="str">
        <f t="shared" si="828"/>
        <v/>
      </c>
      <c r="AG1431" s="20" t="str">
        <f>IF(E1431="","",SUM($AF$9:AF1431))</f>
        <v/>
      </c>
      <c r="AH1431" s="43" t="str">
        <f t="shared" si="829"/>
        <v/>
      </c>
      <c r="AI1431" s="20" t="str">
        <f t="shared" si="830"/>
        <v/>
      </c>
      <c r="AJ1431" s="20" t="str">
        <f t="shared" si="831"/>
        <v/>
      </c>
      <c r="AK1431" s="20" t="str">
        <f t="shared" si="832"/>
        <v/>
      </c>
      <c r="AL1431" s="20" t="str">
        <f>IF(E1431="","",SUM( INDEX($I$9, 1) : I1431))</f>
        <v/>
      </c>
      <c r="AM1431" s="20" t="str">
        <f t="shared" si="833"/>
        <v/>
      </c>
      <c r="AN1431" s="20" t="str">
        <f>IF(E1431="","",SUM( INDEX($AM$9, 1) : AM1431))</f>
        <v/>
      </c>
      <c r="AO1431" s="43" t="str">
        <f t="shared" si="834"/>
        <v/>
      </c>
      <c r="AP1431" s="43" t="str">
        <f t="shared" si="835"/>
        <v/>
      </c>
      <c r="AQ1431" s="35" t="str">
        <f t="shared" si="836"/>
        <v/>
      </c>
      <c r="AR1431" s="35" t="str">
        <f t="shared" si="837"/>
        <v/>
      </c>
      <c r="AS1431" s="35" t="str">
        <f t="shared" si="838"/>
        <v/>
      </c>
      <c r="AT1431" s="35" t="str">
        <f t="shared" si="839"/>
        <v/>
      </c>
      <c r="AU1431" s="35" t="str">
        <f t="shared" si="840"/>
        <v/>
      </c>
      <c r="AV1431" s="35" t="str">
        <f t="shared" si="841"/>
        <v/>
      </c>
      <c r="AW1431" s="58" t="str">
        <f t="shared" si="842"/>
        <v/>
      </c>
      <c r="AX1431" s="62" t="str">
        <f t="shared" si="843"/>
        <v/>
      </c>
      <c r="AY1431" s="62" t="str">
        <f t="shared" si="844"/>
        <v/>
      </c>
      <c r="AZ1431" s="62" t="str">
        <f t="shared" si="845"/>
        <v/>
      </c>
      <c r="BA1431" s="62" t="str">
        <f t="shared" si="846"/>
        <v/>
      </c>
      <c r="BB1431" s="62" t="str">
        <f t="shared" si="847"/>
        <v/>
      </c>
      <c r="BC1431" s="62" t="str">
        <f t="shared" si="848"/>
        <v/>
      </c>
      <c r="BD1431" s="69" t="str">
        <f t="shared" si="849"/>
        <v/>
      </c>
      <c r="BE1431" s="69" t="str">
        <f t="shared" si="850"/>
        <v/>
      </c>
      <c r="BF1431" s="69" t="str">
        <f>IF(Z1431=Z1432,"",SUM(AW$9:AW1431)-SUM(BF$9:BF1430))</f>
        <v/>
      </c>
      <c r="BG1431" s="12">
        <f t="shared" si="815"/>
        <v>1423</v>
      </c>
    </row>
    <row r="1432" spans="1:59" ht="20.100000000000001" customHeight="1">
      <c r="A1432" s="13">
        <f t="shared" si="814"/>
        <v>1424</v>
      </c>
      <c r="B1432" s="153"/>
      <c r="C1432" s="33"/>
      <c r="D1432" s="33"/>
      <c r="E1432" s="154"/>
      <c r="F1432" s="155"/>
      <c r="G1432" s="156"/>
      <c r="H1432" s="19" t="str">
        <f t="shared" si="816"/>
        <v/>
      </c>
      <c r="I1432" s="157"/>
      <c r="J1432" s="19" t="str">
        <f t="shared" si="817"/>
        <v/>
      </c>
      <c r="K1432" s="33"/>
      <c r="L1432" s="34"/>
      <c r="M1432" s="34"/>
      <c r="N1432" s="19" t="str">
        <f t="shared" si="818"/>
        <v/>
      </c>
      <c r="O1432" s="157"/>
      <c r="P1432" s="19" t="str">
        <f t="shared" si="819"/>
        <v/>
      </c>
      <c r="Q1432" s="19" t="str">
        <f t="shared" si="820"/>
        <v/>
      </c>
      <c r="R1432" s="22"/>
      <c r="S1432" s="33"/>
      <c r="T1432" s="35" t="str">
        <f>IF(E1432="","",Instructions!$B$5)</f>
        <v/>
      </c>
      <c r="U1432" s="75" t="str">
        <f>IF(E1432="","",Instructions!$C$5)</f>
        <v/>
      </c>
      <c r="V1432" s="87" t="str">
        <f t="shared" si="821"/>
        <v/>
      </c>
      <c r="W1432" s="72" t="str">
        <f>IF(E1432="","",VLOOKUP(D1432,Supervisors!$B$9:$F$32,5,FALSE))</f>
        <v/>
      </c>
      <c r="X1432" s="72" t="str">
        <f>IF(E1432="","",VLOOKUP(D1432,Supervisors!$B$9:$G$32,6,FALSE))</f>
        <v/>
      </c>
      <c r="Y1432" s="20" t="str">
        <f t="shared" si="822"/>
        <v/>
      </c>
      <c r="Z1432" s="20" t="str">
        <f t="shared" si="823"/>
        <v/>
      </c>
      <c r="AA1432" s="20" t="str">
        <f t="shared" si="824"/>
        <v/>
      </c>
      <c r="AB1432" s="20" t="str">
        <f t="shared" si="825"/>
        <v/>
      </c>
      <c r="AC1432" s="20" t="str">
        <f t="shared" si="826"/>
        <v/>
      </c>
      <c r="AD1432" s="20" t="str">
        <f t="shared" si="827"/>
        <v/>
      </c>
      <c r="AE1432" s="20" t="str">
        <f>IF(E1432="","",SUM( INDEX( $H$9, 1) : H1432))</f>
        <v/>
      </c>
      <c r="AF1432" s="20" t="str">
        <f t="shared" si="828"/>
        <v/>
      </c>
      <c r="AG1432" s="20" t="str">
        <f>IF(E1432="","",SUM($AF$9:AF1432))</f>
        <v/>
      </c>
      <c r="AH1432" s="43" t="str">
        <f t="shared" si="829"/>
        <v/>
      </c>
      <c r="AI1432" s="20" t="str">
        <f t="shared" si="830"/>
        <v/>
      </c>
      <c r="AJ1432" s="20" t="str">
        <f t="shared" si="831"/>
        <v/>
      </c>
      <c r="AK1432" s="20" t="str">
        <f t="shared" si="832"/>
        <v/>
      </c>
      <c r="AL1432" s="20" t="str">
        <f>IF(E1432="","",SUM( INDEX($I$9, 1) : I1432))</f>
        <v/>
      </c>
      <c r="AM1432" s="20" t="str">
        <f t="shared" si="833"/>
        <v/>
      </c>
      <c r="AN1432" s="20" t="str">
        <f>IF(E1432="","",SUM( INDEX($AM$9, 1) : AM1432))</f>
        <v/>
      </c>
      <c r="AO1432" s="43" t="str">
        <f t="shared" si="834"/>
        <v/>
      </c>
      <c r="AP1432" s="43" t="str">
        <f t="shared" si="835"/>
        <v/>
      </c>
      <c r="AQ1432" s="35" t="str">
        <f t="shared" si="836"/>
        <v/>
      </c>
      <c r="AR1432" s="35" t="str">
        <f t="shared" si="837"/>
        <v/>
      </c>
      <c r="AS1432" s="35" t="str">
        <f t="shared" si="838"/>
        <v/>
      </c>
      <c r="AT1432" s="35" t="str">
        <f t="shared" si="839"/>
        <v/>
      </c>
      <c r="AU1432" s="35" t="str">
        <f t="shared" si="840"/>
        <v/>
      </c>
      <c r="AV1432" s="35" t="str">
        <f t="shared" si="841"/>
        <v/>
      </c>
      <c r="AW1432" s="58" t="str">
        <f t="shared" si="842"/>
        <v/>
      </c>
      <c r="AX1432" s="62" t="str">
        <f t="shared" si="843"/>
        <v/>
      </c>
      <c r="AY1432" s="62" t="str">
        <f t="shared" si="844"/>
        <v/>
      </c>
      <c r="AZ1432" s="62" t="str">
        <f t="shared" si="845"/>
        <v/>
      </c>
      <c r="BA1432" s="62" t="str">
        <f t="shared" si="846"/>
        <v/>
      </c>
      <c r="BB1432" s="62" t="str">
        <f t="shared" si="847"/>
        <v/>
      </c>
      <c r="BC1432" s="62" t="str">
        <f t="shared" si="848"/>
        <v/>
      </c>
      <c r="BD1432" s="69" t="str">
        <f t="shared" si="849"/>
        <v/>
      </c>
      <c r="BE1432" s="69" t="str">
        <f t="shared" si="850"/>
        <v/>
      </c>
      <c r="BF1432" s="69" t="str">
        <f>IF(Z1432=Z1433,"",SUM(AW$9:AW1432)-SUM(BF$9:BF1431))</f>
        <v/>
      </c>
      <c r="BG1432" s="12">
        <f t="shared" si="815"/>
        <v>1424</v>
      </c>
    </row>
    <row r="1433" spans="1:59" ht="20.100000000000001" customHeight="1">
      <c r="A1433" s="13">
        <f t="shared" si="814"/>
        <v>1425</v>
      </c>
      <c r="B1433" s="153"/>
      <c r="C1433" s="33"/>
      <c r="D1433" s="33"/>
      <c r="E1433" s="154"/>
      <c r="F1433" s="155"/>
      <c r="G1433" s="156"/>
      <c r="H1433" s="19" t="str">
        <f t="shared" si="816"/>
        <v/>
      </c>
      <c r="I1433" s="157"/>
      <c r="J1433" s="19" t="str">
        <f t="shared" si="817"/>
        <v/>
      </c>
      <c r="K1433" s="33"/>
      <c r="L1433" s="34"/>
      <c r="M1433" s="34"/>
      <c r="N1433" s="19" t="str">
        <f t="shared" si="818"/>
        <v/>
      </c>
      <c r="O1433" s="157"/>
      <c r="P1433" s="19" t="str">
        <f t="shared" si="819"/>
        <v/>
      </c>
      <c r="Q1433" s="19" t="str">
        <f t="shared" si="820"/>
        <v/>
      </c>
      <c r="R1433" s="22"/>
      <c r="S1433" s="33"/>
      <c r="T1433" s="35" t="str">
        <f>IF(E1433="","",Instructions!$B$5)</f>
        <v/>
      </c>
      <c r="U1433" s="75" t="str">
        <f>IF(E1433="","",Instructions!$C$5)</f>
        <v/>
      </c>
      <c r="V1433" s="87" t="str">
        <f t="shared" si="821"/>
        <v/>
      </c>
      <c r="W1433" s="72" t="str">
        <f>IF(E1433="","",VLOOKUP(D1433,Supervisors!$B$9:$F$32,5,FALSE))</f>
        <v/>
      </c>
      <c r="X1433" s="72" t="str">
        <f>IF(E1433="","",VLOOKUP(D1433,Supervisors!$B$9:$G$32,6,FALSE))</f>
        <v/>
      </c>
      <c r="Y1433" s="20" t="str">
        <f t="shared" si="822"/>
        <v/>
      </c>
      <c r="Z1433" s="20" t="str">
        <f t="shared" si="823"/>
        <v/>
      </c>
      <c r="AA1433" s="20" t="str">
        <f t="shared" si="824"/>
        <v/>
      </c>
      <c r="AB1433" s="20" t="str">
        <f t="shared" si="825"/>
        <v/>
      </c>
      <c r="AC1433" s="20" t="str">
        <f t="shared" si="826"/>
        <v/>
      </c>
      <c r="AD1433" s="20" t="str">
        <f t="shared" si="827"/>
        <v/>
      </c>
      <c r="AE1433" s="20" t="str">
        <f>IF(E1433="","",SUM( INDEX( $H$9, 1) : H1433))</f>
        <v/>
      </c>
      <c r="AF1433" s="20" t="str">
        <f t="shared" si="828"/>
        <v/>
      </c>
      <c r="AG1433" s="20" t="str">
        <f>IF(E1433="","",SUM($AF$9:AF1433))</f>
        <v/>
      </c>
      <c r="AH1433" s="43" t="str">
        <f t="shared" si="829"/>
        <v/>
      </c>
      <c r="AI1433" s="20" t="str">
        <f t="shared" si="830"/>
        <v/>
      </c>
      <c r="AJ1433" s="20" t="str">
        <f t="shared" si="831"/>
        <v/>
      </c>
      <c r="AK1433" s="20" t="str">
        <f t="shared" si="832"/>
        <v/>
      </c>
      <c r="AL1433" s="20" t="str">
        <f>IF(E1433="","",SUM( INDEX($I$9, 1) : I1433))</f>
        <v/>
      </c>
      <c r="AM1433" s="20" t="str">
        <f t="shared" si="833"/>
        <v/>
      </c>
      <c r="AN1433" s="20" t="str">
        <f>IF(E1433="","",SUM( INDEX($AM$9, 1) : AM1433))</f>
        <v/>
      </c>
      <c r="AO1433" s="43" t="str">
        <f t="shared" si="834"/>
        <v/>
      </c>
      <c r="AP1433" s="43" t="str">
        <f t="shared" si="835"/>
        <v/>
      </c>
      <c r="AQ1433" s="35" t="str">
        <f t="shared" si="836"/>
        <v/>
      </c>
      <c r="AR1433" s="35" t="str">
        <f t="shared" si="837"/>
        <v/>
      </c>
      <c r="AS1433" s="35" t="str">
        <f t="shared" si="838"/>
        <v/>
      </c>
      <c r="AT1433" s="35" t="str">
        <f t="shared" si="839"/>
        <v/>
      </c>
      <c r="AU1433" s="35" t="str">
        <f t="shared" si="840"/>
        <v/>
      </c>
      <c r="AV1433" s="35" t="str">
        <f t="shared" si="841"/>
        <v/>
      </c>
      <c r="AW1433" s="58" t="str">
        <f t="shared" si="842"/>
        <v/>
      </c>
      <c r="AX1433" s="62" t="str">
        <f t="shared" si="843"/>
        <v/>
      </c>
      <c r="AY1433" s="62" t="str">
        <f t="shared" si="844"/>
        <v/>
      </c>
      <c r="AZ1433" s="62" t="str">
        <f t="shared" si="845"/>
        <v/>
      </c>
      <c r="BA1433" s="62" t="str">
        <f t="shared" si="846"/>
        <v/>
      </c>
      <c r="BB1433" s="62" t="str">
        <f t="shared" si="847"/>
        <v/>
      </c>
      <c r="BC1433" s="62" t="str">
        <f t="shared" si="848"/>
        <v/>
      </c>
      <c r="BD1433" s="69" t="str">
        <f t="shared" si="849"/>
        <v/>
      </c>
      <c r="BE1433" s="69" t="str">
        <f t="shared" si="850"/>
        <v/>
      </c>
      <c r="BF1433" s="69" t="str">
        <f>IF(Z1433=Z1434,"",SUM(AW$9:AW1433)-SUM(BF$9:BF1432))</f>
        <v/>
      </c>
      <c r="BG1433" s="12">
        <f t="shared" si="815"/>
        <v>1425</v>
      </c>
    </row>
    <row r="1434" spans="1:59" ht="20.100000000000001" customHeight="1">
      <c r="A1434" s="13">
        <f t="shared" si="814"/>
        <v>1426</v>
      </c>
      <c r="B1434" s="153"/>
      <c r="C1434" s="33"/>
      <c r="D1434" s="33"/>
      <c r="E1434" s="154"/>
      <c r="F1434" s="155"/>
      <c r="G1434" s="156"/>
      <c r="H1434" s="19" t="str">
        <f t="shared" si="816"/>
        <v/>
      </c>
      <c r="I1434" s="157"/>
      <c r="J1434" s="19" t="str">
        <f t="shared" si="817"/>
        <v/>
      </c>
      <c r="K1434" s="33"/>
      <c r="L1434" s="34"/>
      <c r="M1434" s="34"/>
      <c r="N1434" s="19" t="str">
        <f t="shared" si="818"/>
        <v/>
      </c>
      <c r="O1434" s="157"/>
      <c r="P1434" s="19" t="str">
        <f t="shared" si="819"/>
        <v/>
      </c>
      <c r="Q1434" s="19" t="str">
        <f t="shared" si="820"/>
        <v/>
      </c>
      <c r="R1434" s="22"/>
      <c r="S1434" s="33"/>
      <c r="T1434" s="35" t="str">
        <f>IF(E1434="","",Instructions!$B$5)</f>
        <v/>
      </c>
      <c r="U1434" s="75" t="str">
        <f>IF(E1434="","",Instructions!$C$5)</f>
        <v/>
      </c>
      <c r="V1434" s="87" t="str">
        <f t="shared" si="821"/>
        <v/>
      </c>
      <c r="W1434" s="72" t="str">
        <f>IF(E1434="","",VLOOKUP(D1434,Supervisors!$B$9:$F$32,5,FALSE))</f>
        <v/>
      </c>
      <c r="X1434" s="72" t="str">
        <f>IF(E1434="","",VLOOKUP(D1434,Supervisors!$B$9:$G$32,6,FALSE))</f>
        <v/>
      </c>
      <c r="Y1434" s="20" t="str">
        <f t="shared" si="822"/>
        <v/>
      </c>
      <c r="Z1434" s="20" t="str">
        <f t="shared" si="823"/>
        <v/>
      </c>
      <c r="AA1434" s="20" t="str">
        <f t="shared" si="824"/>
        <v/>
      </c>
      <c r="AB1434" s="20" t="str">
        <f t="shared" si="825"/>
        <v/>
      </c>
      <c r="AC1434" s="20" t="str">
        <f t="shared" si="826"/>
        <v/>
      </c>
      <c r="AD1434" s="20" t="str">
        <f t="shared" si="827"/>
        <v/>
      </c>
      <c r="AE1434" s="20" t="str">
        <f>IF(E1434="","",SUM( INDEX( $H$9, 1) : H1434))</f>
        <v/>
      </c>
      <c r="AF1434" s="20" t="str">
        <f t="shared" si="828"/>
        <v/>
      </c>
      <c r="AG1434" s="20" t="str">
        <f>IF(E1434="","",SUM($AF$9:AF1434))</f>
        <v/>
      </c>
      <c r="AH1434" s="43" t="str">
        <f t="shared" si="829"/>
        <v/>
      </c>
      <c r="AI1434" s="20" t="str">
        <f t="shared" si="830"/>
        <v/>
      </c>
      <c r="AJ1434" s="20" t="str">
        <f t="shared" si="831"/>
        <v/>
      </c>
      <c r="AK1434" s="20" t="str">
        <f t="shared" si="832"/>
        <v/>
      </c>
      <c r="AL1434" s="20" t="str">
        <f>IF(E1434="","",SUM( INDEX($I$9, 1) : I1434))</f>
        <v/>
      </c>
      <c r="AM1434" s="20" t="str">
        <f t="shared" si="833"/>
        <v/>
      </c>
      <c r="AN1434" s="20" t="str">
        <f>IF(E1434="","",SUM( INDEX($AM$9, 1) : AM1434))</f>
        <v/>
      </c>
      <c r="AO1434" s="43" t="str">
        <f t="shared" si="834"/>
        <v/>
      </c>
      <c r="AP1434" s="43" t="str">
        <f t="shared" si="835"/>
        <v/>
      </c>
      <c r="AQ1434" s="35" t="str">
        <f t="shared" si="836"/>
        <v/>
      </c>
      <c r="AR1434" s="35" t="str">
        <f t="shared" si="837"/>
        <v/>
      </c>
      <c r="AS1434" s="35" t="str">
        <f t="shared" si="838"/>
        <v/>
      </c>
      <c r="AT1434" s="35" t="str">
        <f t="shared" si="839"/>
        <v/>
      </c>
      <c r="AU1434" s="35" t="str">
        <f t="shared" si="840"/>
        <v/>
      </c>
      <c r="AV1434" s="35" t="str">
        <f t="shared" si="841"/>
        <v/>
      </c>
      <c r="AW1434" s="58" t="str">
        <f t="shared" si="842"/>
        <v/>
      </c>
      <c r="AX1434" s="62" t="str">
        <f t="shared" si="843"/>
        <v/>
      </c>
      <c r="AY1434" s="62" t="str">
        <f t="shared" si="844"/>
        <v/>
      </c>
      <c r="AZ1434" s="62" t="str">
        <f t="shared" si="845"/>
        <v/>
      </c>
      <c r="BA1434" s="62" t="str">
        <f t="shared" si="846"/>
        <v/>
      </c>
      <c r="BB1434" s="62" t="str">
        <f t="shared" si="847"/>
        <v/>
      </c>
      <c r="BC1434" s="62" t="str">
        <f t="shared" si="848"/>
        <v/>
      </c>
      <c r="BD1434" s="69" t="str">
        <f t="shared" si="849"/>
        <v/>
      </c>
      <c r="BE1434" s="69" t="str">
        <f t="shared" si="850"/>
        <v/>
      </c>
      <c r="BF1434" s="69" t="str">
        <f>IF(Z1434=Z1435,"",SUM(AW$9:AW1434)-SUM(BF$9:BF1433))</f>
        <v/>
      </c>
      <c r="BG1434" s="12">
        <f t="shared" si="815"/>
        <v>1426</v>
      </c>
    </row>
    <row r="1435" spans="1:59" ht="20.100000000000001" customHeight="1">
      <c r="A1435" s="13">
        <f t="shared" si="814"/>
        <v>1427</v>
      </c>
      <c r="B1435" s="153"/>
      <c r="C1435" s="33"/>
      <c r="D1435" s="33"/>
      <c r="E1435" s="154"/>
      <c r="F1435" s="155"/>
      <c r="G1435" s="156"/>
      <c r="H1435" s="19" t="str">
        <f t="shared" si="816"/>
        <v/>
      </c>
      <c r="I1435" s="157"/>
      <c r="J1435" s="19" t="str">
        <f t="shared" si="817"/>
        <v/>
      </c>
      <c r="K1435" s="33"/>
      <c r="L1435" s="34"/>
      <c r="M1435" s="34"/>
      <c r="N1435" s="19" t="str">
        <f t="shared" si="818"/>
        <v/>
      </c>
      <c r="O1435" s="157"/>
      <c r="P1435" s="19" t="str">
        <f t="shared" si="819"/>
        <v/>
      </c>
      <c r="Q1435" s="19" t="str">
        <f t="shared" si="820"/>
        <v/>
      </c>
      <c r="R1435" s="22"/>
      <c r="S1435" s="33"/>
      <c r="T1435" s="35" t="str">
        <f>IF(E1435="","",Instructions!$B$5)</f>
        <v/>
      </c>
      <c r="U1435" s="75" t="str">
        <f>IF(E1435="","",Instructions!$C$5)</f>
        <v/>
      </c>
      <c r="V1435" s="87" t="str">
        <f t="shared" si="821"/>
        <v/>
      </c>
      <c r="W1435" s="72" t="str">
        <f>IF(E1435="","",VLOOKUP(D1435,Supervisors!$B$9:$F$32,5,FALSE))</f>
        <v/>
      </c>
      <c r="X1435" s="72" t="str">
        <f>IF(E1435="","",VLOOKUP(D1435,Supervisors!$B$9:$G$32,6,FALSE))</f>
        <v/>
      </c>
      <c r="Y1435" s="20" t="str">
        <f t="shared" si="822"/>
        <v/>
      </c>
      <c r="Z1435" s="20" t="str">
        <f t="shared" si="823"/>
        <v/>
      </c>
      <c r="AA1435" s="20" t="str">
        <f t="shared" si="824"/>
        <v/>
      </c>
      <c r="AB1435" s="20" t="str">
        <f t="shared" si="825"/>
        <v/>
      </c>
      <c r="AC1435" s="20" t="str">
        <f t="shared" si="826"/>
        <v/>
      </c>
      <c r="AD1435" s="20" t="str">
        <f t="shared" si="827"/>
        <v/>
      </c>
      <c r="AE1435" s="20" t="str">
        <f>IF(E1435="","",SUM( INDEX( $H$9, 1) : H1435))</f>
        <v/>
      </c>
      <c r="AF1435" s="20" t="str">
        <f t="shared" si="828"/>
        <v/>
      </c>
      <c r="AG1435" s="20" t="str">
        <f>IF(E1435="","",SUM($AF$9:AF1435))</f>
        <v/>
      </c>
      <c r="AH1435" s="43" t="str">
        <f t="shared" si="829"/>
        <v/>
      </c>
      <c r="AI1435" s="20" t="str">
        <f t="shared" si="830"/>
        <v/>
      </c>
      <c r="AJ1435" s="20" t="str">
        <f t="shared" si="831"/>
        <v/>
      </c>
      <c r="AK1435" s="20" t="str">
        <f t="shared" si="832"/>
        <v/>
      </c>
      <c r="AL1435" s="20" t="str">
        <f>IF(E1435="","",SUM( INDEX($I$9, 1) : I1435))</f>
        <v/>
      </c>
      <c r="AM1435" s="20" t="str">
        <f t="shared" si="833"/>
        <v/>
      </c>
      <c r="AN1435" s="20" t="str">
        <f>IF(E1435="","",SUM( INDEX($AM$9, 1) : AM1435))</f>
        <v/>
      </c>
      <c r="AO1435" s="43" t="str">
        <f t="shared" si="834"/>
        <v/>
      </c>
      <c r="AP1435" s="43" t="str">
        <f t="shared" si="835"/>
        <v/>
      </c>
      <c r="AQ1435" s="35" t="str">
        <f t="shared" si="836"/>
        <v/>
      </c>
      <c r="AR1435" s="35" t="str">
        <f t="shared" si="837"/>
        <v/>
      </c>
      <c r="AS1435" s="35" t="str">
        <f t="shared" si="838"/>
        <v/>
      </c>
      <c r="AT1435" s="35" t="str">
        <f t="shared" si="839"/>
        <v/>
      </c>
      <c r="AU1435" s="35" t="str">
        <f t="shared" si="840"/>
        <v/>
      </c>
      <c r="AV1435" s="35" t="str">
        <f t="shared" si="841"/>
        <v/>
      </c>
      <c r="AW1435" s="58" t="str">
        <f t="shared" si="842"/>
        <v/>
      </c>
      <c r="AX1435" s="62" t="str">
        <f t="shared" si="843"/>
        <v/>
      </c>
      <c r="AY1435" s="62" t="str">
        <f t="shared" si="844"/>
        <v/>
      </c>
      <c r="AZ1435" s="62" t="str">
        <f t="shared" si="845"/>
        <v/>
      </c>
      <c r="BA1435" s="62" t="str">
        <f t="shared" si="846"/>
        <v/>
      </c>
      <c r="BB1435" s="62" t="str">
        <f t="shared" si="847"/>
        <v/>
      </c>
      <c r="BC1435" s="62" t="str">
        <f t="shared" si="848"/>
        <v/>
      </c>
      <c r="BD1435" s="69" t="str">
        <f t="shared" si="849"/>
        <v/>
      </c>
      <c r="BE1435" s="69" t="str">
        <f t="shared" si="850"/>
        <v/>
      </c>
      <c r="BF1435" s="69" t="str">
        <f>IF(Z1435=Z1436,"",SUM(AW$9:AW1435)-SUM(BF$9:BF1434))</f>
        <v/>
      </c>
      <c r="BG1435" s="12">
        <f t="shared" si="815"/>
        <v>1427</v>
      </c>
    </row>
    <row r="1436" spans="1:59" ht="20.100000000000001" customHeight="1">
      <c r="A1436" s="13">
        <f t="shared" si="814"/>
        <v>1428</v>
      </c>
      <c r="B1436" s="153"/>
      <c r="C1436" s="33"/>
      <c r="D1436" s="33"/>
      <c r="E1436" s="154"/>
      <c r="F1436" s="155"/>
      <c r="G1436" s="156"/>
      <c r="H1436" s="19" t="str">
        <f t="shared" si="816"/>
        <v/>
      </c>
      <c r="I1436" s="157"/>
      <c r="J1436" s="19" t="str">
        <f t="shared" si="817"/>
        <v/>
      </c>
      <c r="K1436" s="33"/>
      <c r="L1436" s="34"/>
      <c r="M1436" s="34"/>
      <c r="N1436" s="19" t="str">
        <f t="shared" si="818"/>
        <v/>
      </c>
      <c r="O1436" s="157"/>
      <c r="P1436" s="19" t="str">
        <f t="shared" si="819"/>
        <v/>
      </c>
      <c r="Q1436" s="19" t="str">
        <f t="shared" si="820"/>
        <v/>
      </c>
      <c r="R1436" s="22"/>
      <c r="S1436" s="33"/>
      <c r="T1436" s="35" t="str">
        <f>IF(E1436="","",Instructions!$B$5)</f>
        <v/>
      </c>
      <c r="U1436" s="75" t="str">
        <f>IF(E1436="","",Instructions!$C$5)</f>
        <v/>
      </c>
      <c r="V1436" s="87" t="str">
        <f t="shared" si="821"/>
        <v/>
      </c>
      <c r="W1436" s="72" t="str">
        <f>IF(E1436="","",VLOOKUP(D1436,Supervisors!$B$9:$F$32,5,FALSE))</f>
        <v/>
      </c>
      <c r="X1436" s="72" t="str">
        <f>IF(E1436="","",VLOOKUP(D1436,Supervisors!$B$9:$G$32,6,FALSE))</f>
        <v/>
      </c>
      <c r="Y1436" s="20" t="str">
        <f t="shared" si="822"/>
        <v/>
      </c>
      <c r="Z1436" s="20" t="str">
        <f t="shared" si="823"/>
        <v/>
      </c>
      <c r="AA1436" s="20" t="str">
        <f t="shared" si="824"/>
        <v/>
      </c>
      <c r="AB1436" s="20" t="str">
        <f t="shared" si="825"/>
        <v/>
      </c>
      <c r="AC1436" s="20" t="str">
        <f t="shared" si="826"/>
        <v/>
      </c>
      <c r="AD1436" s="20" t="str">
        <f t="shared" si="827"/>
        <v/>
      </c>
      <c r="AE1436" s="20" t="str">
        <f>IF(E1436="","",SUM( INDEX( $H$9, 1) : H1436))</f>
        <v/>
      </c>
      <c r="AF1436" s="20" t="str">
        <f t="shared" si="828"/>
        <v/>
      </c>
      <c r="AG1436" s="20" t="str">
        <f>IF(E1436="","",SUM($AF$9:AF1436))</f>
        <v/>
      </c>
      <c r="AH1436" s="43" t="str">
        <f t="shared" si="829"/>
        <v/>
      </c>
      <c r="AI1436" s="20" t="str">
        <f t="shared" si="830"/>
        <v/>
      </c>
      <c r="AJ1436" s="20" t="str">
        <f t="shared" si="831"/>
        <v/>
      </c>
      <c r="AK1436" s="20" t="str">
        <f t="shared" si="832"/>
        <v/>
      </c>
      <c r="AL1436" s="20" t="str">
        <f>IF(E1436="","",SUM( INDEX($I$9, 1) : I1436))</f>
        <v/>
      </c>
      <c r="AM1436" s="20" t="str">
        <f t="shared" si="833"/>
        <v/>
      </c>
      <c r="AN1436" s="20" t="str">
        <f>IF(E1436="","",SUM( INDEX($AM$9, 1) : AM1436))</f>
        <v/>
      </c>
      <c r="AO1436" s="43" t="str">
        <f t="shared" si="834"/>
        <v/>
      </c>
      <c r="AP1436" s="43" t="str">
        <f t="shared" si="835"/>
        <v/>
      </c>
      <c r="AQ1436" s="35" t="str">
        <f t="shared" si="836"/>
        <v/>
      </c>
      <c r="AR1436" s="35" t="str">
        <f t="shared" si="837"/>
        <v/>
      </c>
      <c r="AS1436" s="35" t="str">
        <f t="shared" si="838"/>
        <v/>
      </c>
      <c r="AT1436" s="35" t="str">
        <f t="shared" si="839"/>
        <v/>
      </c>
      <c r="AU1436" s="35" t="str">
        <f t="shared" si="840"/>
        <v/>
      </c>
      <c r="AV1436" s="35" t="str">
        <f t="shared" si="841"/>
        <v/>
      </c>
      <c r="AW1436" s="58" t="str">
        <f t="shared" si="842"/>
        <v/>
      </c>
      <c r="AX1436" s="62" t="str">
        <f t="shared" si="843"/>
        <v/>
      </c>
      <c r="AY1436" s="62" t="str">
        <f t="shared" si="844"/>
        <v/>
      </c>
      <c r="AZ1436" s="62" t="str">
        <f t="shared" si="845"/>
        <v/>
      </c>
      <c r="BA1436" s="62" t="str">
        <f t="shared" si="846"/>
        <v/>
      </c>
      <c r="BB1436" s="62" t="str">
        <f t="shared" si="847"/>
        <v/>
      </c>
      <c r="BC1436" s="62" t="str">
        <f t="shared" si="848"/>
        <v/>
      </c>
      <c r="BD1436" s="69" t="str">
        <f t="shared" si="849"/>
        <v/>
      </c>
      <c r="BE1436" s="69" t="str">
        <f t="shared" si="850"/>
        <v/>
      </c>
      <c r="BF1436" s="69" t="str">
        <f>IF(Z1436=Z1437,"",SUM(AW$9:AW1436)-SUM(BF$9:BF1435))</f>
        <v/>
      </c>
      <c r="BG1436" s="12">
        <f t="shared" si="815"/>
        <v>1428</v>
      </c>
    </row>
    <row r="1437" spans="1:59" ht="20.100000000000001" customHeight="1">
      <c r="A1437" s="13">
        <f t="shared" si="814"/>
        <v>1429</v>
      </c>
      <c r="B1437" s="153"/>
      <c r="C1437" s="33"/>
      <c r="D1437" s="33"/>
      <c r="E1437" s="154"/>
      <c r="F1437" s="155"/>
      <c r="G1437" s="156"/>
      <c r="H1437" s="19" t="str">
        <f t="shared" si="816"/>
        <v/>
      </c>
      <c r="I1437" s="157"/>
      <c r="J1437" s="19" t="str">
        <f t="shared" si="817"/>
        <v/>
      </c>
      <c r="K1437" s="33"/>
      <c r="L1437" s="34"/>
      <c r="M1437" s="34"/>
      <c r="N1437" s="19" t="str">
        <f t="shared" si="818"/>
        <v/>
      </c>
      <c r="O1437" s="157"/>
      <c r="P1437" s="19" t="str">
        <f t="shared" si="819"/>
        <v/>
      </c>
      <c r="Q1437" s="19" t="str">
        <f t="shared" si="820"/>
        <v/>
      </c>
      <c r="R1437" s="22"/>
      <c r="S1437" s="33"/>
      <c r="T1437" s="35" t="str">
        <f>IF(E1437="","",Instructions!$B$5)</f>
        <v/>
      </c>
      <c r="U1437" s="75" t="str">
        <f>IF(E1437="","",Instructions!$C$5)</f>
        <v/>
      </c>
      <c r="V1437" s="87" t="str">
        <f t="shared" si="821"/>
        <v/>
      </c>
      <c r="W1437" s="72" t="str">
        <f>IF(E1437="","",VLOOKUP(D1437,Supervisors!$B$9:$F$32,5,FALSE))</f>
        <v/>
      </c>
      <c r="X1437" s="72" t="str">
        <f>IF(E1437="","",VLOOKUP(D1437,Supervisors!$B$9:$G$32,6,FALSE))</f>
        <v/>
      </c>
      <c r="Y1437" s="20" t="str">
        <f t="shared" si="822"/>
        <v/>
      </c>
      <c r="Z1437" s="20" t="str">
        <f t="shared" si="823"/>
        <v/>
      </c>
      <c r="AA1437" s="20" t="str">
        <f t="shared" si="824"/>
        <v/>
      </c>
      <c r="AB1437" s="20" t="str">
        <f t="shared" si="825"/>
        <v/>
      </c>
      <c r="AC1437" s="20" t="str">
        <f t="shared" si="826"/>
        <v/>
      </c>
      <c r="AD1437" s="20" t="str">
        <f t="shared" si="827"/>
        <v/>
      </c>
      <c r="AE1437" s="20" t="str">
        <f>IF(E1437="","",SUM( INDEX( $H$9, 1) : H1437))</f>
        <v/>
      </c>
      <c r="AF1437" s="20" t="str">
        <f t="shared" si="828"/>
        <v/>
      </c>
      <c r="AG1437" s="20" t="str">
        <f>IF(E1437="","",SUM($AF$9:AF1437))</f>
        <v/>
      </c>
      <c r="AH1437" s="43" t="str">
        <f t="shared" si="829"/>
        <v/>
      </c>
      <c r="AI1437" s="20" t="str">
        <f t="shared" si="830"/>
        <v/>
      </c>
      <c r="AJ1437" s="20" t="str">
        <f t="shared" si="831"/>
        <v/>
      </c>
      <c r="AK1437" s="20" t="str">
        <f t="shared" si="832"/>
        <v/>
      </c>
      <c r="AL1437" s="20" t="str">
        <f>IF(E1437="","",SUM( INDEX($I$9, 1) : I1437))</f>
        <v/>
      </c>
      <c r="AM1437" s="20" t="str">
        <f t="shared" si="833"/>
        <v/>
      </c>
      <c r="AN1437" s="20" t="str">
        <f>IF(E1437="","",SUM( INDEX($AM$9, 1) : AM1437))</f>
        <v/>
      </c>
      <c r="AO1437" s="43" t="str">
        <f t="shared" si="834"/>
        <v/>
      </c>
      <c r="AP1437" s="43" t="str">
        <f t="shared" si="835"/>
        <v/>
      </c>
      <c r="AQ1437" s="35" t="str">
        <f t="shared" si="836"/>
        <v/>
      </c>
      <c r="AR1437" s="35" t="str">
        <f t="shared" si="837"/>
        <v/>
      </c>
      <c r="AS1437" s="35" t="str">
        <f t="shared" si="838"/>
        <v/>
      </c>
      <c r="AT1437" s="35" t="str">
        <f t="shared" si="839"/>
        <v/>
      </c>
      <c r="AU1437" s="35" t="str">
        <f t="shared" si="840"/>
        <v/>
      </c>
      <c r="AV1437" s="35" t="str">
        <f t="shared" si="841"/>
        <v/>
      </c>
      <c r="AW1437" s="58" t="str">
        <f t="shared" si="842"/>
        <v/>
      </c>
      <c r="AX1437" s="62" t="str">
        <f t="shared" si="843"/>
        <v/>
      </c>
      <c r="AY1437" s="62" t="str">
        <f t="shared" si="844"/>
        <v/>
      </c>
      <c r="AZ1437" s="62" t="str">
        <f t="shared" si="845"/>
        <v/>
      </c>
      <c r="BA1437" s="62" t="str">
        <f t="shared" si="846"/>
        <v/>
      </c>
      <c r="BB1437" s="62" t="str">
        <f t="shared" si="847"/>
        <v/>
      </c>
      <c r="BC1437" s="62" t="str">
        <f t="shared" si="848"/>
        <v/>
      </c>
      <c r="BD1437" s="69" t="str">
        <f t="shared" si="849"/>
        <v/>
      </c>
      <c r="BE1437" s="69" t="str">
        <f t="shared" si="850"/>
        <v/>
      </c>
      <c r="BF1437" s="69" t="str">
        <f>IF(Z1437=Z1438,"",SUM(AW$9:AW1437)-SUM(BF$9:BF1436))</f>
        <v/>
      </c>
      <c r="BG1437" s="12">
        <f t="shared" si="815"/>
        <v>1429</v>
      </c>
    </row>
    <row r="1438" spans="1:59" ht="20.100000000000001" customHeight="1">
      <c r="A1438" s="13">
        <f t="shared" si="814"/>
        <v>1430</v>
      </c>
      <c r="B1438" s="153"/>
      <c r="C1438" s="33"/>
      <c r="D1438" s="33"/>
      <c r="E1438" s="154"/>
      <c r="F1438" s="155"/>
      <c r="G1438" s="156"/>
      <c r="H1438" s="19" t="str">
        <f t="shared" si="816"/>
        <v/>
      </c>
      <c r="I1438" s="157"/>
      <c r="J1438" s="19" t="str">
        <f t="shared" si="817"/>
        <v/>
      </c>
      <c r="K1438" s="33"/>
      <c r="L1438" s="34"/>
      <c r="M1438" s="34"/>
      <c r="N1438" s="19" t="str">
        <f t="shared" si="818"/>
        <v/>
      </c>
      <c r="O1438" s="157"/>
      <c r="P1438" s="19" t="str">
        <f t="shared" si="819"/>
        <v/>
      </c>
      <c r="Q1438" s="19" t="str">
        <f t="shared" si="820"/>
        <v/>
      </c>
      <c r="R1438" s="22"/>
      <c r="S1438" s="33"/>
      <c r="T1438" s="35" t="str">
        <f>IF(E1438="","",Instructions!$B$5)</f>
        <v/>
      </c>
      <c r="U1438" s="75" t="str">
        <f>IF(E1438="","",Instructions!$C$5)</f>
        <v/>
      </c>
      <c r="V1438" s="87" t="str">
        <f t="shared" si="821"/>
        <v/>
      </c>
      <c r="W1438" s="72" t="str">
        <f>IF(E1438="","",VLOOKUP(D1438,Supervisors!$B$9:$F$32,5,FALSE))</f>
        <v/>
      </c>
      <c r="X1438" s="72" t="str">
        <f>IF(E1438="","",VLOOKUP(D1438,Supervisors!$B$9:$G$32,6,FALSE))</f>
        <v/>
      </c>
      <c r="Y1438" s="20" t="str">
        <f t="shared" si="822"/>
        <v/>
      </c>
      <c r="Z1438" s="20" t="str">
        <f t="shared" si="823"/>
        <v/>
      </c>
      <c r="AA1438" s="20" t="str">
        <f t="shared" si="824"/>
        <v/>
      </c>
      <c r="AB1438" s="20" t="str">
        <f t="shared" si="825"/>
        <v/>
      </c>
      <c r="AC1438" s="20" t="str">
        <f t="shared" si="826"/>
        <v/>
      </c>
      <c r="AD1438" s="20" t="str">
        <f t="shared" si="827"/>
        <v/>
      </c>
      <c r="AE1438" s="20" t="str">
        <f>IF(E1438="","",SUM( INDEX( $H$9, 1) : H1438))</f>
        <v/>
      </c>
      <c r="AF1438" s="20" t="str">
        <f t="shared" si="828"/>
        <v/>
      </c>
      <c r="AG1438" s="20" t="str">
        <f>IF(E1438="","",SUM($AF$9:AF1438))</f>
        <v/>
      </c>
      <c r="AH1438" s="43" t="str">
        <f t="shared" si="829"/>
        <v/>
      </c>
      <c r="AI1438" s="20" t="str">
        <f t="shared" si="830"/>
        <v/>
      </c>
      <c r="AJ1438" s="20" t="str">
        <f t="shared" si="831"/>
        <v/>
      </c>
      <c r="AK1438" s="20" t="str">
        <f t="shared" si="832"/>
        <v/>
      </c>
      <c r="AL1438" s="20" t="str">
        <f>IF(E1438="","",SUM( INDEX($I$9, 1) : I1438))</f>
        <v/>
      </c>
      <c r="AM1438" s="20" t="str">
        <f t="shared" si="833"/>
        <v/>
      </c>
      <c r="AN1438" s="20" t="str">
        <f>IF(E1438="","",SUM( INDEX($AM$9, 1) : AM1438))</f>
        <v/>
      </c>
      <c r="AO1438" s="43" t="str">
        <f t="shared" si="834"/>
        <v/>
      </c>
      <c r="AP1438" s="43" t="str">
        <f t="shared" si="835"/>
        <v/>
      </c>
      <c r="AQ1438" s="35" t="str">
        <f t="shared" si="836"/>
        <v/>
      </c>
      <c r="AR1438" s="35" t="str">
        <f t="shared" si="837"/>
        <v/>
      </c>
      <c r="AS1438" s="35" t="str">
        <f t="shared" si="838"/>
        <v/>
      </c>
      <c r="AT1438" s="35" t="str">
        <f t="shared" si="839"/>
        <v/>
      </c>
      <c r="AU1438" s="35" t="str">
        <f t="shared" si="840"/>
        <v/>
      </c>
      <c r="AV1438" s="35" t="str">
        <f t="shared" si="841"/>
        <v/>
      </c>
      <c r="AW1438" s="58" t="str">
        <f t="shared" si="842"/>
        <v/>
      </c>
      <c r="AX1438" s="62" t="str">
        <f t="shared" si="843"/>
        <v/>
      </c>
      <c r="AY1438" s="62" t="str">
        <f t="shared" si="844"/>
        <v/>
      </c>
      <c r="AZ1438" s="62" t="str">
        <f t="shared" si="845"/>
        <v/>
      </c>
      <c r="BA1438" s="62" t="str">
        <f t="shared" si="846"/>
        <v/>
      </c>
      <c r="BB1438" s="62" t="str">
        <f t="shared" si="847"/>
        <v/>
      </c>
      <c r="BC1438" s="62" t="str">
        <f t="shared" si="848"/>
        <v/>
      </c>
      <c r="BD1438" s="69" t="str">
        <f t="shared" si="849"/>
        <v/>
      </c>
      <c r="BE1438" s="69" t="str">
        <f t="shared" si="850"/>
        <v/>
      </c>
      <c r="BF1438" s="69" t="str">
        <f>IF(Z1438=Z1439,"",SUM(AW$9:AW1438)-SUM(BF$9:BF1437))</f>
        <v/>
      </c>
      <c r="BG1438" s="12">
        <f t="shared" si="815"/>
        <v>1430</v>
      </c>
    </row>
    <row r="1439" spans="1:59" ht="20.100000000000001" customHeight="1">
      <c r="A1439" s="13">
        <f t="shared" si="814"/>
        <v>1431</v>
      </c>
      <c r="B1439" s="153"/>
      <c r="C1439" s="33"/>
      <c r="D1439" s="33"/>
      <c r="E1439" s="154"/>
      <c r="F1439" s="155"/>
      <c r="G1439" s="156"/>
      <c r="H1439" s="19" t="str">
        <f t="shared" si="816"/>
        <v/>
      </c>
      <c r="I1439" s="157"/>
      <c r="J1439" s="19" t="str">
        <f t="shared" si="817"/>
        <v/>
      </c>
      <c r="K1439" s="33"/>
      <c r="L1439" s="34"/>
      <c r="M1439" s="34"/>
      <c r="N1439" s="19" t="str">
        <f t="shared" si="818"/>
        <v/>
      </c>
      <c r="O1439" s="157"/>
      <c r="P1439" s="19" t="str">
        <f t="shared" si="819"/>
        <v/>
      </c>
      <c r="Q1439" s="19" t="str">
        <f t="shared" si="820"/>
        <v/>
      </c>
      <c r="R1439" s="22"/>
      <c r="S1439" s="33"/>
      <c r="T1439" s="35" t="str">
        <f>IF(E1439="","",Instructions!$B$5)</f>
        <v/>
      </c>
      <c r="U1439" s="75" t="str">
        <f>IF(E1439="","",Instructions!$C$5)</f>
        <v/>
      </c>
      <c r="V1439" s="87" t="str">
        <f t="shared" si="821"/>
        <v/>
      </c>
      <c r="W1439" s="72" t="str">
        <f>IF(E1439="","",VLOOKUP(D1439,Supervisors!$B$9:$F$32,5,FALSE))</f>
        <v/>
      </c>
      <c r="X1439" s="72" t="str">
        <f>IF(E1439="","",VLOOKUP(D1439,Supervisors!$B$9:$G$32,6,FALSE))</f>
        <v/>
      </c>
      <c r="Y1439" s="20" t="str">
        <f t="shared" si="822"/>
        <v/>
      </c>
      <c r="Z1439" s="20" t="str">
        <f t="shared" si="823"/>
        <v/>
      </c>
      <c r="AA1439" s="20" t="str">
        <f t="shared" si="824"/>
        <v/>
      </c>
      <c r="AB1439" s="20" t="str">
        <f t="shared" si="825"/>
        <v/>
      </c>
      <c r="AC1439" s="20" t="str">
        <f t="shared" si="826"/>
        <v/>
      </c>
      <c r="AD1439" s="20" t="str">
        <f t="shared" si="827"/>
        <v/>
      </c>
      <c r="AE1439" s="20" t="str">
        <f>IF(E1439="","",SUM( INDEX( $H$9, 1) : H1439))</f>
        <v/>
      </c>
      <c r="AF1439" s="20" t="str">
        <f t="shared" si="828"/>
        <v/>
      </c>
      <c r="AG1439" s="20" t="str">
        <f>IF(E1439="","",SUM($AF$9:AF1439))</f>
        <v/>
      </c>
      <c r="AH1439" s="43" t="str">
        <f t="shared" si="829"/>
        <v/>
      </c>
      <c r="AI1439" s="20" t="str">
        <f t="shared" si="830"/>
        <v/>
      </c>
      <c r="AJ1439" s="20" t="str">
        <f t="shared" si="831"/>
        <v/>
      </c>
      <c r="AK1439" s="20" t="str">
        <f t="shared" si="832"/>
        <v/>
      </c>
      <c r="AL1439" s="20" t="str">
        <f>IF(E1439="","",SUM( INDEX($I$9, 1) : I1439))</f>
        <v/>
      </c>
      <c r="AM1439" s="20" t="str">
        <f t="shared" si="833"/>
        <v/>
      </c>
      <c r="AN1439" s="20" t="str">
        <f>IF(E1439="","",SUM( INDEX($AM$9, 1) : AM1439))</f>
        <v/>
      </c>
      <c r="AO1439" s="43" t="str">
        <f t="shared" si="834"/>
        <v/>
      </c>
      <c r="AP1439" s="43" t="str">
        <f t="shared" si="835"/>
        <v/>
      </c>
      <c r="AQ1439" s="35" t="str">
        <f t="shared" si="836"/>
        <v/>
      </c>
      <c r="AR1439" s="35" t="str">
        <f t="shared" si="837"/>
        <v/>
      </c>
      <c r="AS1439" s="35" t="str">
        <f t="shared" si="838"/>
        <v/>
      </c>
      <c r="AT1439" s="35" t="str">
        <f t="shared" si="839"/>
        <v/>
      </c>
      <c r="AU1439" s="35" t="str">
        <f t="shared" si="840"/>
        <v/>
      </c>
      <c r="AV1439" s="35" t="str">
        <f t="shared" si="841"/>
        <v/>
      </c>
      <c r="AW1439" s="58" t="str">
        <f t="shared" si="842"/>
        <v/>
      </c>
      <c r="AX1439" s="62" t="str">
        <f t="shared" si="843"/>
        <v/>
      </c>
      <c r="AY1439" s="62" t="str">
        <f t="shared" si="844"/>
        <v/>
      </c>
      <c r="AZ1439" s="62" t="str">
        <f t="shared" si="845"/>
        <v/>
      </c>
      <c r="BA1439" s="62" t="str">
        <f t="shared" si="846"/>
        <v/>
      </c>
      <c r="BB1439" s="62" t="str">
        <f t="shared" si="847"/>
        <v/>
      </c>
      <c r="BC1439" s="62" t="str">
        <f t="shared" si="848"/>
        <v/>
      </c>
      <c r="BD1439" s="69" t="str">
        <f t="shared" si="849"/>
        <v/>
      </c>
      <c r="BE1439" s="69" t="str">
        <f t="shared" si="850"/>
        <v/>
      </c>
      <c r="BF1439" s="69" t="str">
        <f>IF(Z1439=Z1440,"",SUM(AW$9:AW1439)-SUM(BF$9:BF1438))</f>
        <v/>
      </c>
      <c r="BG1439" s="12">
        <f t="shared" si="815"/>
        <v>1431</v>
      </c>
    </row>
    <row r="1440" spans="1:59" ht="20.100000000000001" customHeight="1">
      <c r="A1440" s="13">
        <f t="shared" si="814"/>
        <v>1432</v>
      </c>
      <c r="B1440" s="153"/>
      <c r="C1440" s="33"/>
      <c r="D1440" s="33"/>
      <c r="E1440" s="154"/>
      <c r="F1440" s="155"/>
      <c r="G1440" s="156"/>
      <c r="H1440" s="19" t="str">
        <f t="shared" si="816"/>
        <v/>
      </c>
      <c r="I1440" s="157"/>
      <c r="J1440" s="19" t="str">
        <f t="shared" si="817"/>
        <v/>
      </c>
      <c r="K1440" s="33"/>
      <c r="L1440" s="34"/>
      <c r="M1440" s="34"/>
      <c r="N1440" s="19" t="str">
        <f t="shared" si="818"/>
        <v/>
      </c>
      <c r="O1440" s="157"/>
      <c r="P1440" s="19" t="str">
        <f t="shared" si="819"/>
        <v/>
      </c>
      <c r="Q1440" s="19" t="str">
        <f t="shared" si="820"/>
        <v/>
      </c>
      <c r="R1440" s="22"/>
      <c r="S1440" s="33"/>
      <c r="T1440" s="35" t="str">
        <f>IF(E1440="","",Instructions!$B$5)</f>
        <v/>
      </c>
      <c r="U1440" s="75" t="str">
        <f>IF(E1440="","",Instructions!$C$5)</f>
        <v/>
      </c>
      <c r="V1440" s="87" t="str">
        <f t="shared" si="821"/>
        <v/>
      </c>
      <c r="W1440" s="72" t="str">
        <f>IF(E1440="","",VLOOKUP(D1440,Supervisors!$B$9:$F$32,5,FALSE))</f>
        <v/>
      </c>
      <c r="X1440" s="72" t="str">
        <f>IF(E1440="","",VLOOKUP(D1440,Supervisors!$B$9:$G$32,6,FALSE))</f>
        <v/>
      </c>
      <c r="Y1440" s="20" t="str">
        <f t="shared" si="822"/>
        <v/>
      </c>
      <c r="Z1440" s="20" t="str">
        <f t="shared" si="823"/>
        <v/>
      </c>
      <c r="AA1440" s="20" t="str">
        <f t="shared" si="824"/>
        <v/>
      </c>
      <c r="AB1440" s="20" t="str">
        <f t="shared" si="825"/>
        <v/>
      </c>
      <c r="AC1440" s="20" t="str">
        <f t="shared" si="826"/>
        <v/>
      </c>
      <c r="AD1440" s="20" t="str">
        <f t="shared" si="827"/>
        <v/>
      </c>
      <c r="AE1440" s="20" t="str">
        <f>IF(E1440="","",SUM( INDEX( $H$9, 1) : H1440))</f>
        <v/>
      </c>
      <c r="AF1440" s="20" t="str">
        <f t="shared" si="828"/>
        <v/>
      </c>
      <c r="AG1440" s="20" t="str">
        <f>IF(E1440="","",SUM($AF$9:AF1440))</f>
        <v/>
      </c>
      <c r="AH1440" s="43" t="str">
        <f t="shared" si="829"/>
        <v/>
      </c>
      <c r="AI1440" s="20" t="str">
        <f t="shared" si="830"/>
        <v/>
      </c>
      <c r="AJ1440" s="20" t="str">
        <f t="shared" si="831"/>
        <v/>
      </c>
      <c r="AK1440" s="20" t="str">
        <f t="shared" si="832"/>
        <v/>
      </c>
      <c r="AL1440" s="20" t="str">
        <f>IF(E1440="","",SUM( INDEX($I$9, 1) : I1440))</f>
        <v/>
      </c>
      <c r="AM1440" s="20" t="str">
        <f t="shared" si="833"/>
        <v/>
      </c>
      <c r="AN1440" s="20" t="str">
        <f>IF(E1440="","",SUM( INDEX($AM$9, 1) : AM1440))</f>
        <v/>
      </c>
      <c r="AO1440" s="43" t="str">
        <f t="shared" si="834"/>
        <v/>
      </c>
      <c r="AP1440" s="43" t="str">
        <f t="shared" si="835"/>
        <v/>
      </c>
      <c r="AQ1440" s="35" t="str">
        <f t="shared" si="836"/>
        <v/>
      </c>
      <c r="AR1440" s="35" t="str">
        <f t="shared" si="837"/>
        <v/>
      </c>
      <c r="AS1440" s="35" t="str">
        <f t="shared" si="838"/>
        <v/>
      </c>
      <c r="AT1440" s="35" t="str">
        <f t="shared" si="839"/>
        <v/>
      </c>
      <c r="AU1440" s="35" t="str">
        <f t="shared" si="840"/>
        <v/>
      </c>
      <c r="AV1440" s="35" t="str">
        <f t="shared" si="841"/>
        <v/>
      </c>
      <c r="AW1440" s="58" t="str">
        <f t="shared" si="842"/>
        <v/>
      </c>
      <c r="AX1440" s="62" t="str">
        <f t="shared" si="843"/>
        <v/>
      </c>
      <c r="AY1440" s="62" t="str">
        <f t="shared" si="844"/>
        <v/>
      </c>
      <c r="AZ1440" s="62" t="str">
        <f t="shared" si="845"/>
        <v/>
      </c>
      <c r="BA1440" s="62" t="str">
        <f t="shared" si="846"/>
        <v/>
      </c>
      <c r="BB1440" s="62" t="str">
        <f t="shared" si="847"/>
        <v/>
      </c>
      <c r="BC1440" s="62" t="str">
        <f t="shared" si="848"/>
        <v/>
      </c>
      <c r="BD1440" s="69" t="str">
        <f t="shared" si="849"/>
        <v/>
      </c>
      <c r="BE1440" s="69" t="str">
        <f t="shared" si="850"/>
        <v/>
      </c>
      <c r="BF1440" s="69" t="str">
        <f>IF(Z1440=Z1441,"",SUM(AW$9:AW1440)-SUM(BF$9:BF1439))</f>
        <v/>
      </c>
      <c r="BG1440" s="12">
        <f t="shared" si="815"/>
        <v>1432</v>
      </c>
    </row>
    <row r="1441" spans="1:59" ht="20.100000000000001" customHeight="1">
      <c r="A1441" s="13">
        <f t="shared" si="814"/>
        <v>1433</v>
      </c>
      <c r="B1441" s="153"/>
      <c r="C1441" s="33"/>
      <c r="D1441" s="33"/>
      <c r="E1441" s="154"/>
      <c r="F1441" s="155"/>
      <c r="G1441" s="156"/>
      <c r="H1441" s="19" t="str">
        <f t="shared" si="816"/>
        <v/>
      </c>
      <c r="I1441" s="157"/>
      <c r="J1441" s="19" t="str">
        <f t="shared" si="817"/>
        <v/>
      </c>
      <c r="K1441" s="33"/>
      <c r="L1441" s="34"/>
      <c r="M1441" s="34"/>
      <c r="N1441" s="19" t="str">
        <f t="shared" si="818"/>
        <v/>
      </c>
      <c r="O1441" s="157"/>
      <c r="P1441" s="19" t="str">
        <f t="shared" si="819"/>
        <v/>
      </c>
      <c r="Q1441" s="19" t="str">
        <f t="shared" si="820"/>
        <v/>
      </c>
      <c r="R1441" s="22"/>
      <c r="S1441" s="33"/>
      <c r="T1441" s="35" t="str">
        <f>IF(E1441="","",Instructions!$B$5)</f>
        <v/>
      </c>
      <c r="U1441" s="75" t="str">
        <f>IF(E1441="","",Instructions!$C$5)</f>
        <v/>
      </c>
      <c r="V1441" s="87" t="str">
        <f t="shared" si="821"/>
        <v/>
      </c>
      <c r="W1441" s="72" t="str">
        <f>IF(E1441="","",VLOOKUP(D1441,Supervisors!$B$9:$F$32,5,FALSE))</f>
        <v/>
      </c>
      <c r="X1441" s="72" t="str">
        <f>IF(E1441="","",VLOOKUP(D1441,Supervisors!$B$9:$G$32,6,FALSE))</f>
        <v/>
      </c>
      <c r="Y1441" s="20" t="str">
        <f t="shared" si="822"/>
        <v/>
      </c>
      <c r="Z1441" s="20" t="str">
        <f t="shared" si="823"/>
        <v/>
      </c>
      <c r="AA1441" s="20" t="str">
        <f t="shared" si="824"/>
        <v/>
      </c>
      <c r="AB1441" s="20" t="str">
        <f t="shared" si="825"/>
        <v/>
      </c>
      <c r="AC1441" s="20" t="str">
        <f t="shared" si="826"/>
        <v/>
      </c>
      <c r="AD1441" s="20" t="str">
        <f t="shared" si="827"/>
        <v/>
      </c>
      <c r="AE1441" s="20" t="str">
        <f>IF(E1441="","",SUM( INDEX( $H$9, 1) : H1441))</f>
        <v/>
      </c>
      <c r="AF1441" s="20" t="str">
        <f t="shared" si="828"/>
        <v/>
      </c>
      <c r="AG1441" s="20" t="str">
        <f>IF(E1441="","",SUM($AF$9:AF1441))</f>
        <v/>
      </c>
      <c r="AH1441" s="43" t="str">
        <f t="shared" si="829"/>
        <v/>
      </c>
      <c r="AI1441" s="20" t="str">
        <f t="shared" si="830"/>
        <v/>
      </c>
      <c r="AJ1441" s="20" t="str">
        <f t="shared" si="831"/>
        <v/>
      </c>
      <c r="AK1441" s="20" t="str">
        <f t="shared" si="832"/>
        <v/>
      </c>
      <c r="AL1441" s="20" t="str">
        <f>IF(E1441="","",SUM( INDEX($I$9, 1) : I1441))</f>
        <v/>
      </c>
      <c r="AM1441" s="20" t="str">
        <f t="shared" si="833"/>
        <v/>
      </c>
      <c r="AN1441" s="20" t="str">
        <f>IF(E1441="","",SUM( INDEX($AM$9, 1) : AM1441))</f>
        <v/>
      </c>
      <c r="AO1441" s="43" t="str">
        <f t="shared" si="834"/>
        <v/>
      </c>
      <c r="AP1441" s="43" t="str">
        <f t="shared" si="835"/>
        <v/>
      </c>
      <c r="AQ1441" s="35" t="str">
        <f t="shared" si="836"/>
        <v/>
      </c>
      <c r="AR1441" s="35" t="str">
        <f t="shared" si="837"/>
        <v/>
      </c>
      <c r="AS1441" s="35" t="str">
        <f t="shared" si="838"/>
        <v/>
      </c>
      <c r="AT1441" s="35" t="str">
        <f t="shared" si="839"/>
        <v/>
      </c>
      <c r="AU1441" s="35" t="str">
        <f t="shared" si="840"/>
        <v/>
      </c>
      <c r="AV1441" s="35" t="str">
        <f t="shared" si="841"/>
        <v/>
      </c>
      <c r="AW1441" s="58" t="str">
        <f t="shared" si="842"/>
        <v/>
      </c>
      <c r="AX1441" s="62" t="str">
        <f t="shared" si="843"/>
        <v/>
      </c>
      <c r="AY1441" s="62" t="str">
        <f t="shared" si="844"/>
        <v/>
      </c>
      <c r="AZ1441" s="62" t="str">
        <f t="shared" si="845"/>
        <v/>
      </c>
      <c r="BA1441" s="62" t="str">
        <f t="shared" si="846"/>
        <v/>
      </c>
      <c r="BB1441" s="62" t="str">
        <f t="shared" si="847"/>
        <v/>
      </c>
      <c r="BC1441" s="62" t="str">
        <f t="shared" si="848"/>
        <v/>
      </c>
      <c r="BD1441" s="69" t="str">
        <f t="shared" si="849"/>
        <v/>
      </c>
      <c r="BE1441" s="69" t="str">
        <f t="shared" si="850"/>
        <v/>
      </c>
      <c r="BF1441" s="69" t="str">
        <f>IF(Z1441=Z1442,"",SUM(AW$9:AW1441)-SUM(BF$9:BF1440))</f>
        <v/>
      </c>
      <c r="BG1441" s="12">
        <f t="shared" si="815"/>
        <v>1433</v>
      </c>
    </row>
    <row r="1442" spans="1:59" ht="20.100000000000001" customHeight="1">
      <c r="A1442" s="13">
        <f t="shared" ref="A1442:A1505" si="851">ROW()-8</f>
        <v>1434</v>
      </c>
      <c r="B1442" s="153"/>
      <c r="C1442" s="33"/>
      <c r="D1442" s="33"/>
      <c r="E1442" s="154"/>
      <c r="F1442" s="155"/>
      <c r="G1442" s="156"/>
      <c r="H1442" s="19" t="str">
        <f t="shared" si="816"/>
        <v/>
      </c>
      <c r="I1442" s="157"/>
      <c r="J1442" s="19" t="str">
        <f t="shared" si="817"/>
        <v/>
      </c>
      <c r="K1442" s="33"/>
      <c r="L1442" s="34"/>
      <c r="M1442" s="34"/>
      <c r="N1442" s="19" t="str">
        <f t="shared" si="818"/>
        <v/>
      </c>
      <c r="O1442" s="157"/>
      <c r="P1442" s="19" t="str">
        <f t="shared" si="819"/>
        <v/>
      </c>
      <c r="Q1442" s="19" t="str">
        <f t="shared" si="820"/>
        <v/>
      </c>
      <c r="R1442" s="22"/>
      <c r="S1442" s="33"/>
      <c r="T1442" s="35" t="str">
        <f>IF(E1442="","",Instructions!$B$5)</f>
        <v/>
      </c>
      <c r="U1442" s="75" t="str">
        <f>IF(E1442="","",Instructions!$C$5)</f>
        <v/>
      </c>
      <c r="V1442" s="87" t="str">
        <f t="shared" si="821"/>
        <v/>
      </c>
      <c r="W1442" s="72" t="str">
        <f>IF(E1442="","",VLOOKUP(D1442,Supervisors!$B$9:$F$32,5,FALSE))</f>
        <v/>
      </c>
      <c r="X1442" s="72" t="str">
        <f>IF(E1442="","",VLOOKUP(D1442,Supervisors!$B$9:$G$32,6,FALSE))</f>
        <v/>
      </c>
      <c r="Y1442" s="20" t="str">
        <f t="shared" si="822"/>
        <v/>
      </c>
      <c r="Z1442" s="20" t="str">
        <f t="shared" si="823"/>
        <v/>
      </c>
      <c r="AA1442" s="20" t="str">
        <f t="shared" si="824"/>
        <v/>
      </c>
      <c r="AB1442" s="20" t="str">
        <f t="shared" si="825"/>
        <v/>
      </c>
      <c r="AC1442" s="20" t="str">
        <f t="shared" si="826"/>
        <v/>
      </c>
      <c r="AD1442" s="20" t="str">
        <f t="shared" si="827"/>
        <v/>
      </c>
      <c r="AE1442" s="20" t="str">
        <f>IF(E1442="","",SUM( INDEX( $H$9, 1) : H1442))</f>
        <v/>
      </c>
      <c r="AF1442" s="20" t="str">
        <f t="shared" si="828"/>
        <v/>
      </c>
      <c r="AG1442" s="20" t="str">
        <f>IF(E1442="","",SUM($AF$9:AF1442))</f>
        <v/>
      </c>
      <c r="AH1442" s="43" t="str">
        <f t="shared" si="829"/>
        <v/>
      </c>
      <c r="AI1442" s="20" t="str">
        <f t="shared" si="830"/>
        <v/>
      </c>
      <c r="AJ1442" s="20" t="str">
        <f t="shared" si="831"/>
        <v/>
      </c>
      <c r="AK1442" s="20" t="str">
        <f t="shared" si="832"/>
        <v/>
      </c>
      <c r="AL1442" s="20" t="str">
        <f>IF(E1442="","",SUM( INDEX($I$9, 1) : I1442))</f>
        <v/>
      </c>
      <c r="AM1442" s="20" t="str">
        <f t="shared" si="833"/>
        <v/>
      </c>
      <c r="AN1442" s="20" t="str">
        <f>IF(E1442="","",SUM( INDEX($AM$9, 1) : AM1442))</f>
        <v/>
      </c>
      <c r="AO1442" s="43" t="str">
        <f t="shared" si="834"/>
        <v/>
      </c>
      <c r="AP1442" s="43" t="str">
        <f t="shared" si="835"/>
        <v/>
      </c>
      <c r="AQ1442" s="35" t="str">
        <f t="shared" si="836"/>
        <v/>
      </c>
      <c r="AR1442" s="35" t="str">
        <f t="shared" si="837"/>
        <v/>
      </c>
      <c r="AS1442" s="35" t="str">
        <f t="shared" si="838"/>
        <v/>
      </c>
      <c r="AT1442" s="35" t="str">
        <f t="shared" si="839"/>
        <v/>
      </c>
      <c r="AU1442" s="35" t="str">
        <f t="shared" si="840"/>
        <v/>
      </c>
      <c r="AV1442" s="35" t="str">
        <f t="shared" si="841"/>
        <v/>
      </c>
      <c r="AW1442" s="58" t="str">
        <f t="shared" si="842"/>
        <v/>
      </c>
      <c r="AX1442" s="62" t="str">
        <f t="shared" si="843"/>
        <v/>
      </c>
      <c r="AY1442" s="62" t="str">
        <f t="shared" si="844"/>
        <v/>
      </c>
      <c r="AZ1442" s="62" t="str">
        <f t="shared" si="845"/>
        <v/>
      </c>
      <c r="BA1442" s="62" t="str">
        <f t="shared" si="846"/>
        <v/>
      </c>
      <c r="BB1442" s="62" t="str">
        <f t="shared" si="847"/>
        <v/>
      </c>
      <c r="BC1442" s="62" t="str">
        <f t="shared" si="848"/>
        <v/>
      </c>
      <c r="BD1442" s="69" t="str">
        <f t="shared" si="849"/>
        <v/>
      </c>
      <c r="BE1442" s="69" t="str">
        <f t="shared" si="850"/>
        <v/>
      </c>
      <c r="BF1442" s="69" t="str">
        <f>IF(Z1442=Z1443,"",SUM(AW$9:AW1442)-SUM(BF$9:BF1441))</f>
        <v/>
      </c>
      <c r="BG1442" s="12">
        <f t="shared" ref="BG1442:BG1505" si="852">ROW()-8</f>
        <v>1434</v>
      </c>
    </row>
    <row r="1443" spans="1:59" ht="20.100000000000001" customHeight="1">
      <c r="A1443" s="13">
        <f t="shared" si="851"/>
        <v>1435</v>
      </c>
      <c r="B1443" s="153"/>
      <c r="C1443" s="33"/>
      <c r="D1443" s="33"/>
      <c r="E1443" s="154"/>
      <c r="F1443" s="155"/>
      <c r="G1443" s="156"/>
      <c r="H1443" s="19" t="str">
        <f t="shared" si="816"/>
        <v/>
      </c>
      <c r="I1443" s="157"/>
      <c r="J1443" s="19" t="str">
        <f t="shared" si="817"/>
        <v/>
      </c>
      <c r="K1443" s="33"/>
      <c r="L1443" s="34"/>
      <c r="M1443" s="34"/>
      <c r="N1443" s="19" t="str">
        <f t="shared" si="818"/>
        <v/>
      </c>
      <c r="O1443" s="157"/>
      <c r="P1443" s="19" t="str">
        <f t="shared" si="819"/>
        <v/>
      </c>
      <c r="Q1443" s="19" t="str">
        <f t="shared" si="820"/>
        <v/>
      </c>
      <c r="R1443" s="22"/>
      <c r="S1443" s="33"/>
      <c r="T1443" s="35" t="str">
        <f>IF(E1443="","",Instructions!$B$5)</f>
        <v/>
      </c>
      <c r="U1443" s="75" t="str">
        <f>IF(E1443="","",Instructions!$C$5)</f>
        <v/>
      </c>
      <c r="V1443" s="87" t="str">
        <f t="shared" si="821"/>
        <v/>
      </c>
      <c r="W1443" s="72" t="str">
        <f>IF(E1443="","",VLOOKUP(D1443,Supervisors!$B$9:$F$32,5,FALSE))</f>
        <v/>
      </c>
      <c r="X1443" s="72" t="str">
        <f>IF(E1443="","",VLOOKUP(D1443,Supervisors!$B$9:$G$32,6,FALSE))</f>
        <v/>
      </c>
      <c r="Y1443" s="20" t="str">
        <f t="shared" si="822"/>
        <v/>
      </c>
      <c r="Z1443" s="20" t="str">
        <f t="shared" si="823"/>
        <v/>
      </c>
      <c r="AA1443" s="20" t="str">
        <f t="shared" si="824"/>
        <v/>
      </c>
      <c r="AB1443" s="20" t="str">
        <f t="shared" si="825"/>
        <v/>
      </c>
      <c r="AC1443" s="20" t="str">
        <f t="shared" si="826"/>
        <v/>
      </c>
      <c r="AD1443" s="20" t="str">
        <f t="shared" si="827"/>
        <v/>
      </c>
      <c r="AE1443" s="20" t="str">
        <f>IF(E1443="","",SUM( INDEX( $H$9, 1) : H1443))</f>
        <v/>
      </c>
      <c r="AF1443" s="20" t="str">
        <f t="shared" si="828"/>
        <v/>
      </c>
      <c r="AG1443" s="20" t="str">
        <f>IF(E1443="","",SUM($AF$9:AF1443))</f>
        <v/>
      </c>
      <c r="AH1443" s="43" t="str">
        <f t="shared" si="829"/>
        <v/>
      </c>
      <c r="AI1443" s="20" t="str">
        <f t="shared" si="830"/>
        <v/>
      </c>
      <c r="AJ1443" s="20" t="str">
        <f t="shared" si="831"/>
        <v/>
      </c>
      <c r="AK1443" s="20" t="str">
        <f t="shared" si="832"/>
        <v/>
      </c>
      <c r="AL1443" s="20" t="str">
        <f>IF(E1443="","",SUM( INDEX($I$9, 1) : I1443))</f>
        <v/>
      </c>
      <c r="AM1443" s="20" t="str">
        <f t="shared" si="833"/>
        <v/>
      </c>
      <c r="AN1443" s="20" t="str">
        <f>IF(E1443="","",SUM( INDEX($AM$9, 1) : AM1443))</f>
        <v/>
      </c>
      <c r="AO1443" s="43" t="str">
        <f t="shared" si="834"/>
        <v/>
      </c>
      <c r="AP1443" s="43" t="str">
        <f t="shared" si="835"/>
        <v/>
      </c>
      <c r="AQ1443" s="35" t="str">
        <f t="shared" si="836"/>
        <v/>
      </c>
      <c r="AR1443" s="35" t="str">
        <f t="shared" si="837"/>
        <v/>
      </c>
      <c r="AS1443" s="35" t="str">
        <f t="shared" si="838"/>
        <v/>
      </c>
      <c r="AT1443" s="35" t="str">
        <f t="shared" si="839"/>
        <v/>
      </c>
      <c r="AU1443" s="35" t="str">
        <f t="shared" si="840"/>
        <v/>
      </c>
      <c r="AV1443" s="35" t="str">
        <f t="shared" si="841"/>
        <v/>
      </c>
      <c r="AW1443" s="58" t="str">
        <f t="shared" si="842"/>
        <v/>
      </c>
      <c r="AX1443" s="62" t="str">
        <f t="shared" si="843"/>
        <v/>
      </c>
      <c r="AY1443" s="62" t="str">
        <f t="shared" si="844"/>
        <v/>
      </c>
      <c r="AZ1443" s="62" t="str">
        <f t="shared" si="845"/>
        <v/>
      </c>
      <c r="BA1443" s="62" t="str">
        <f t="shared" si="846"/>
        <v/>
      </c>
      <c r="BB1443" s="62" t="str">
        <f t="shared" si="847"/>
        <v/>
      </c>
      <c r="BC1443" s="62" t="str">
        <f t="shared" si="848"/>
        <v/>
      </c>
      <c r="BD1443" s="69" t="str">
        <f t="shared" si="849"/>
        <v/>
      </c>
      <c r="BE1443" s="69" t="str">
        <f t="shared" si="850"/>
        <v/>
      </c>
      <c r="BF1443" s="69" t="str">
        <f>IF(Z1443=Z1444,"",SUM(AW$9:AW1443)-SUM(BF$9:BF1442))</f>
        <v/>
      </c>
      <c r="BG1443" s="12">
        <f t="shared" si="852"/>
        <v>1435</v>
      </c>
    </row>
    <row r="1444" spans="1:59" ht="20.100000000000001" customHeight="1">
      <c r="A1444" s="13">
        <f t="shared" si="851"/>
        <v>1436</v>
      </c>
      <c r="B1444" s="153"/>
      <c r="C1444" s="33"/>
      <c r="D1444" s="33"/>
      <c r="E1444" s="154"/>
      <c r="F1444" s="155"/>
      <c r="G1444" s="156"/>
      <c r="H1444" s="19" t="str">
        <f t="shared" si="816"/>
        <v/>
      </c>
      <c r="I1444" s="157"/>
      <c r="J1444" s="19" t="str">
        <f t="shared" si="817"/>
        <v/>
      </c>
      <c r="K1444" s="33"/>
      <c r="L1444" s="34"/>
      <c r="M1444" s="34"/>
      <c r="N1444" s="19" t="str">
        <f t="shared" si="818"/>
        <v/>
      </c>
      <c r="O1444" s="157"/>
      <c r="P1444" s="19" t="str">
        <f t="shared" si="819"/>
        <v/>
      </c>
      <c r="Q1444" s="19" t="str">
        <f t="shared" si="820"/>
        <v/>
      </c>
      <c r="R1444" s="22"/>
      <c r="S1444" s="33"/>
      <c r="T1444" s="35" t="str">
        <f>IF(E1444="","",Instructions!$B$5)</f>
        <v/>
      </c>
      <c r="U1444" s="75" t="str">
        <f>IF(E1444="","",Instructions!$C$5)</f>
        <v/>
      </c>
      <c r="V1444" s="87" t="str">
        <f t="shared" si="821"/>
        <v/>
      </c>
      <c r="W1444" s="72" t="str">
        <f>IF(E1444="","",VLOOKUP(D1444,Supervisors!$B$9:$F$32,5,FALSE))</f>
        <v/>
      </c>
      <c r="X1444" s="72" t="str">
        <f>IF(E1444="","",VLOOKUP(D1444,Supervisors!$B$9:$G$32,6,FALSE))</f>
        <v/>
      </c>
      <c r="Y1444" s="20" t="str">
        <f t="shared" si="822"/>
        <v/>
      </c>
      <c r="Z1444" s="20" t="str">
        <f t="shared" si="823"/>
        <v/>
      </c>
      <c r="AA1444" s="20" t="str">
        <f t="shared" si="824"/>
        <v/>
      </c>
      <c r="AB1444" s="20" t="str">
        <f t="shared" si="825"/>
        <v/>
      </c>
      <c r="AC1444" s="20" t="str">
        <f t="shared" si="826"/>
        <v/>
      </c>
      <c r="AD1444" s="20" t="str">
        <f t="shared" si="827"/>
        <v/>
      </c>
      <c r="AE1444" s="20" t="str">
        <f>IF(E1444="","",SUM( INDEX( $H$9, 1) : H1444))</f>
        <v/>
      </c>
      <c r="AF1444" s="20" t="str">
        <f t="shared" si="828"/>
        <v/>
      </c>
      <c r="AG1444" s="20" t="str">
        <f>IF(E1444="","",SUM($AF$9:AF1444))</f>
        <v/>
      </c>
      <c r="AH1444" s="43" t="str">
        <f t="shared" si="829"/>
        <v/>
      </c>
      <c r="AI1444" s="20" t="str">
        <f t="shared" si="830"/>
        <v/>
      </c>
      <c r="AJ1444" s="20" t="str">
        <f t="shared" si="831"/>
        <v/>
      </c>
      <c r="AK1444" s="20" t="str">
        <f t="shared" si="832"/>
        <v/>
      </c>
      <c r="AL1444" s="20" t="str">
        <f>IF(E1444="","",SUM( INDEX($I$9, 1) : I1444))</f>
        <v/>
      </c>
      <c r="AM1444" s="20" t="str">
        <f t="shared" si="833"/>
        <v/>
      </c>
      <c r="AN1444" s="20" t="str">
        <f>IF(E1444="","",SUM( INDEX($AM$9, 1) : AM1444))</f>
        <v/>
      </c>
      <c r="AO1444" s="43" t="str">
        <f t="shared" si="834"/>
        <v/>
      </c>
      <c r="AP1444" s="43" t="str">
        <f t="shared" si="835"/>
        <v/>
      </c>
      <c r="AQ1444" s="35" t="str">
        <f t="shared" si="836"/>
        <v/>
      </c>
      <c r="AR1444" s="35" t="str">
        <f t="shared" si="837"/>
        <v/>
      </c>
      <c r="AS1444" s="35" t="str">
        <f t="shared" si="838"/>
        <v/>
      </c>
      <c r="AT1444" s="35" t="str">
        <f t="shared" si="839"/>
        <v/>
      </c>
      <c r="AU1444" s="35" t="str">
        <f t="shared" si="840"/>
        <v/>
      </c>
      <c r="AV1444" s="35" t="str">
        <f t="shared" si="841"/>
        <v/>
      </c>
      <c r="AW1444" s="58" t="str">
        <f t="shared" si="842"/>
        <v/>
      </c>
      <c r="AX1444" s="62" t="str">
        <f t="shared" si="843"/>
        <v/>
      </c>
      <c r="AY1444" s="62" t="str">
        <f t="shared" si="844"/>
        <v/>
      </c>
      <c r="AZ1444" s="62" t="str">
        <f t="shared" si="845"/>
        <v/>
      </c>
      <c r="BA1444" s="62" t="str">
        <f t="shared" si="846"/>
        <v/>
      </c>
      <c r="BB1444" s="62" t="str">
        <f t="shared" si="847"/>
        <v/>
      </c>
      <c r="BC1444" s="62" t="str">
        <f t="shared" si="848"/>
        <v/>
      </c>
      <c r="BD1444" s="69" t="str">
        <f t="shared" si="849"/>
        <v/>
      </c>
      <c r="BE1444" s="69" t="str">
        <f t="shared" si="850"/>
        <v/>
      </c>
      <c r="BF1444" s="69" t="str">
        <f>IF(Z1444=Z1445,"",SUM(AW$9:AW1444)-SUM(BF$9:BF1443))</f>
        <v/>
      </c>
      <c r="BG1444" s="12">
        <f t="shared" si="852"/>
        <v>1436</v>
      </c>
    </row>
    <row r="1445" spans="1:59" ht="20.100000000000001" customHeight="1">
      <c r="A1445" s="13">
        <f t="shared" si="851"/>
        <v>1437</v>
      </c>
      <c r="B1445" s="153"/>
      <c r="C1445" s="33"/>
      <c r="D1445" s="33"/>
      <c r="E1445" s="154"/>
      <c r="F1445" s="155"/>
      <c r="G1445" s="156"/>
      <c r="H1445" s="19" t="str">
        <f t="shared" si="816"/>
        <v/>
      </c>
      <c r="I1445" s="157"/>
      <c r="J1445" s="19" t="str">
        <f t="shared" si="817"/>
        <v/>
      </c>
      <c r="K1445" s="33"/>
      <c r="L1445" s="34"/>
      <c r="M1445" s="34"/>
      <c r="N1445" s="19" t="str">
        <f t="shared" si="818"/>
        <v/>
      </c>
      <c r="O1445" s="157"/>
      <c r="P1445" s="19" t="str">
        <f t="shared" si="819"/>
        <v/>
      </c>
      <c r="Q1445" s="19" t="str">
        <f t="shared" si="820"/>
        <v/>
      </c>
      <c r="R1445" s="22"/>
      <c r="S1445" s="33"/>
      <c r="T1445" s="35" t="str">
        <f>IF(E1445="","",Instructions!$B$5)</f>
        <v/>
      </c>
      <c r="U1445" s="75" t="str">
        <f>IF(E1445="","",Instructions!$C$5)</f>
        <v/>
      </c>
      <c r="V1445" s="87" t="str">
        <f t="shared" si="821"/>
        <v/>
      </c>
      <c r="W1445" s="72" t="str">
        <f>IF(E1445="","",VLOOKUP(D1445,Supervisors!$B$9:$F$32,5,FALSE))</f>
        <v/>
      </c>
      <c r="X1445" s="72" t="str">
        <f>IF(E1445="","",VLOOKUP(D1445,Supervisors!$B$9:$G$32,6,FALSE))</f>
        <v/>
      </c>
      <c r="Y1445" s="20" t="str">
        <f t="shared" si="822"/>
        <v/>
      </c>
      <c r="Z1445" s="20" t="str">
        <f t="shared" si="823"/>
        <v/>
      </c>
      <c r="AA1445" s="20" t="str">
        <f t="shared" si="824"/>
        <v/>
      </c>
      <c r="AB1445" s="20" t="str">
        <f t="shared" si="825"/>
        <v/>
      </c>
      <c r="AC1445" s="20" t="str">
        <f t="shared" si="826"/>
        <v/>
      </c>
      <c r="AD1445" s="20" t="str">
        <f t="shared" si="827"/>
        <v/>
      </c>
      <c r="AE1445" s="20" t="str">
        <f>IF(E1445="","",SUM( INDEX( $H$9, 1) : H1445))</f>
        <v/>
      </c>
      <c r="AF1445" s="20" t="str">
        <f t="shared" si="828"/>
        <v/>
      </c>
      <c r="AG1445" s="20" t="str">
        <f>IF(E1445="","",SUM($AF$9:AF1445))</f>
        <v/>
      </c>
      <c r="AH1445" s="43" t="str">
        <f t="shared" si="829"/>
        <v/>
      </c>
      <c r="AI1445" s="20" t="str">
        <f t="shared" si="830"/>
        <v/>
      </c>
      <c r="AJ1445" s="20" t="str">
        <f t="shared" si="831"/>
        <v/>
      </c>
      <c r="AK1445" s="20" t="str">
        <f t="shared" si="832"/>
        <v/>
      </c>
      <c r="AL1445" s="20" t="str">
        <f>IF(E1445="","",SUM( INDEX($I$9, 1) : I1445))</f>
        <v/>
      </c>
      <c r="AM1445" s="20" t="str">
        <f t="shared" si="833"/>
        <v/>
      </c>
      <c r="AN1445" s="20" t="str">
        <f>IF(E1445="","",SUM( INDEX($AM$9, 1) : AM1445))</f>
        <v/>
      </c>
      <c r="AO1445" s="43" t="str">
        <f t="shared" si="834"/>
        <v/>
      </c>
      <c r="AP1445" s="43" t="str">
        <f t="shared" si="835"/>
        <v/>
      </c>
      <c r="AQ1445" s="35" t="str">
        <f t="shared" si="836"/>
        <v/>
      </c>
      <c r="AR1445" s="35" t="str">
        <f t="shared" si="837"/>
        <v/>
      </c>
      <c r="AS1445" s="35" t="str">
        <f t="shared" si="838"/>
        <v/>
      </c>
      <c r="AT1445" s="35" t="str">
        <f t="shared" si="839"/>
        <v/>
      </c>
      <c r="AU1445" s="35" t="str">
        <f t="shared" si="840"/>
        <v/>
      </c>
      <c r="AV1445" s="35" t="str">
        <f t="shared" si="841"/>
        <v/>
      </c>
      <c r="AW1445" s="58" t="str">
        <f t="shared" si="842"/>
        <v/>
      </c>
      <c r="AX1445" s="62" t="str">
        <f t="shared" si="843"/>
        <v/>
      </c>
      <c r="AY1445" s="62" t="str">
        <f t="shared" si="844"/>
        <v/>
      </c>
      <c r="AZ1445" s="62" t="str">
        <f t="shared" si="845"/>
        <v/>
      </c>
      <c r="BA1445" s="62" t="str">
        <f t="shared" si="846"/>
        <v/>
      </c>
      <c r="BB1445" s="62" t="str">
        <f t="shared" si="847"/>
        <v/>
      </c>
      <c r="BC1445" s="62" t="str">
        <f t="shared" si="848"/>
        <v/>
      </c>
      <c r="BD1445" s="69" t="str">
        <f t="shared" si="849"/>
        <v/>
      </c>
      <c r="BE1445" s="69" t="str">
        <f t="shared" si="850"/>
        <v/>
      </c>
      <c r="BF1445" s="69" t="str">
        <f>IF(Z1445=Z1446,"",SUM(AW$9:AW1445)-SUM(BF$9:BF1444))</f>
        <v/>
      </c>
      <c r="BG1445" s="12">
        <f t="shared" si="852"/>
        <v>1437</v>
      </c>
    </row>
    <row r="1446" spans="1:59" ht="20.100000000000001" customHeight="1">
      <c r="A1446" s="13">
        <f t="shared" si="851"/>
        <v>1438</v>
      </c>
      <c r="B1446" s="153"/>
      <c r="C1446" s="33"/>
      <c r="D1446" s="33"/>
      <c r="E1446" s="154"/>
      <c r="F1446" s="155"/>
      <c r="G1446" s="156"/>
      <c r="H1446" s="19" t="str">
        <f t="shared" si="816"/>
        <v/>
      </c>
      <c r="I1446" s="157"/>
      <c r="J1446" s="19" t="str">
        <f t="shared" si="817"/>
        <v/>
      </c>
      <c r="K1446" s="33"/>
      <c r="L1446" s="34"/>
      <c r="M1446" s="34"/>
      <c r="N1446" s="19" t="str">
        <f t="shared" si="818"/>
        <v/>
      </c>
      <c r="O1446" s="157"/>
      <c r="P1446" s="19" t="str">
        <f t="shared" si="819"/>
        <v/>
      </c>
      <c r="Q1446" s="19" t="str">
        <f t="shared" si="820"/>
        <v/>
      </c>
      <c r="R1446" s="22"/>
      <c r="S1446" s="33"/>
      <c r="T1446" s="35" t="str">
        <f>IF(E1446="","",Instructions!$B$5)</f>
        <v/>
      </c>
      <c r="U1446" s="75" t="str">
        <f>IF(E1446="","",Instructions!$C$5)</f>
        <v/>
      </c>
      <c r="V1446" s="87" t="str">
        <f t="shared" si="821"/>
        <v/>
      </c>
      <c r="W1446" s="72" t="str">
        <f>IF(E1446="","",VLOOKUP(D1446,Supervisors!$B$9:$F$32,5,FALSE))</f>
        <v/>
      </c>
      <c r="X1446" s="72" t="str">
        <f>IF(E1446="","",VLOOKUP(D1446,Supervisors!$B$9:$G$32,6,FALSE))</f>
        <v/>
      </c>
      <c r="Y1446" s="20" t="str">
        <f t="shared" si="822"/>
        <v/>
      </c>
      <c r="Z1446" s="20" t="str">
        <f t="shared" si="823"/>
        <v/>
      </c>
      <c r="AA1446" s="20" t="str">
        <f t="shared" si="824"/>
        <v/>
      </c>
      <c r="AB1446" s="20" t="str">
        <f t="shared" si="825"/>
        <v/>
      </c>
      <c r="AC1446" s="20" t="str">
        <f t="shared" si="826"/>
        <v/>
      </c>
      <c r="AD1446" s="20" t="str">
        <f t="shared" si="827"/>
        <v/>
      </c>
      <c r="AE1446" s="20" t="str">
        <f>IF(E1446="","",SUM( INDEX( $H$9, 1) : H1446))</f>
        <v/>
      </c>
      <c r="AF1446" s="20" t="str">
        <f t="shared" si="828"/>
        <v/>
      </c>
      <c r="AG1446" s="20" t="str">
        <f>IF(E1446="","",SUM($AF$9:AF1446))</f>
        <v/>
      </c>
      <c r="AH1446" s="43" t="str">
        <f t="shared" si="829"/>
        <v/>
      </c>
      <c r="AI1446" s="20" t="str">
        <f t="shared" si="830"/>
        <v/>
      </c>
      <c r="AJ1446" s="20" t="str">
        <f t="shared" si="831"/>
        <v/>
      </c>
      <c r="AK1446" s="20" t="str">
        <f t="shared" si="832"/>
        <v/>
      </c>
      <c r="AL1446" s="20" t="str">
        <f>IF(E1446="","",SUM( INDEX($I$9, 1) : I1446))</f>
        <v/>
      </c>
      <c r="AM1446" s="20" t="str">
        <f t="shared" si="833"/>
        <v/>
      </c>
      <c r="AN1446" s="20" t="str">
        <f>IF(E1446="","",SUM( INDEX($AM$9, 1) : AM1446))</f>
        <v/>
      </c>
      <c r="AO1446" s="43" t="str">
        <f t="shared" si="834"/>
        <v/>
      </c>
      <c r="AP1446" s="43" t="str">
        <f t="shared" si="835"/>
        <v/>
      </c>
      <c r="AQ1446" s="35" t="str">
        <f t="shared" si="836"/>
        <v/>
      </c>
      <c r="AR1446" s="35" t="str">
        <f t="shared" si="837"/>
        <v/>
      </c>
      <c r="AS1446" s="35" t="str">
        <f t="shared" si="838"/>
        <v/>
      </c>
      <c r="AT1446" s="35" t="str">
        <f t="shared" si="839"/>
        <v/>
      </c>
      <c r="AU1446" s="35" t="str">
        <f t="shared" si="840"/>
        <v/>
      </c>
      <c r="AV1446" s="35" t="str">
        <f t="shared" si="841"/>
        <v/>
      </c>
      <c r="AW1446" s="58" t="str">
        <f t="shared" si="842"/>
        <v/>
      </c>
      <c r="AX1446" s="62" t="str">
        <f t="shared" si="843"/>
        <v/>
      </c>
      <c r="AY1446" s="62" t="str">
        <f t="shared" si="844"/>
        <v/>
      </c>
      <c r="AZ1446" s="62" t="str">
        <f t="shared" si="845"/>
        <v/>
      </c>
      <c r="BA1446" s="62" t="str">
        <f t="shared" si="846"/>
        <v/>
      </c>
      <c r="BB1446" s="62" t="str">
        <f t="shared" si="847"/>
        <v/>
      </c>
      <c r="BC1446" s="62" t="str">
        <f t="shared" si="848"/>
        <v/>
      </c>
      <c r="BD1446" s="69" t="str">
        <f t="shared" si="849"/>
        <v/>
      </c>
      <c r="BE1446" s="69" t="str">
        <f t="shared" si="850"/>
        <v/>
      </c>
      <c r="BF1446" s="69" t="str">
        <f>IF(Z1446=Z1447,"",SUM(AW$9:AW1446)-SUM(BF$9:BF1445))</f>
        <v/>
      </c>
      <c r="BG1446" s="12">
        <f t="shared" si="852"/>
        <v>1438</v>
      </c>
    </row>
    <row r="1447" spans="1:59" ht="20.100000000000001" customHeight="1">
      <c r="A1447" s="13">
        <f t="shared" si="851"/>
        <v>1439</v>
      </c>
      <c r="B1447" s="153"/>
      <c r="C1447" s="33"/>
      <c r="D1447" s="33"/>
      <c r="E1447" s="154"/>
      <c r="F1447" s="155"/>
      <c r="G1447" s="156"/>
      <c r="H1447" s="19" t="str">
        <f t="shared" si="816"/>
        <v/>
      </c>
      <c r="I1447" s="157"/>
      <c r="J1447" s="19" t="str">
        <f t="shared" si="817"/>
        <v/>
      </c>
      <c r="K1447" s="33"/>
      <c r="L1447" s="34"/>
      <c r="M1447" s="34"/>
      <c r="N1447" s="19" t="str">
        <f t="shared" si="818"/>
        <v/>
      </c>
      <c r="O1447" s="157"/>
      <c r="P1447" s="19" t="str">
        <f t="shared" si="819"/>
        <v/>
      </c>
      <c r="Q1447" s="19" t="str">
        <f t="shared" si="820"/>
        <v/>
      </c>
      <c r="R1447" s="22"/>
      <c r="S1447" s="33"/>
      <c r="T1447" s="35" t="str">
        <f>IF(E1447="","",Instructions!$B$5)</f>
        <v/>
      </c>
      <c r="U1447" s="75" t="str">
        <f>IF(E1447="","",Instructions!$C$5)</f>
        <v/>
      </c>
      <c r="V1447" s="87" t="str">
        <f t="shared" si="821"/>
        <v/>
      </c>
      <c r="W1447" s="72" t="str">
        <f>IF(E1447="","",VLOOKUP(D1447,Supervisors!$B$9:$F$32,5,FALSE))</f>
        <v/>
      </c>
      <c r="X1447" s="72" t="str">
        <f>IF(E1447="","",VLOOKUP(D1447,Supervisors!$B$9:$G$32,6,FALSE))</f>
        <v/>
      </c>
      <c r="Y1447" s="20" t="str">
        <f t="shared" si="822"/>
        <v/>
      </c>
      <c r="Z1447" s="20" t="str">
        <f t="shared" si="823"/>
        <v/>
      </c>
      <c r="AA1447" s="20" t="str">
        <f t="shared" si="824"/>
        <v/>
      </c>
      <c r="AB1447" s="20" t="str">
        <f t="shared" si="825"/>
        <v/>
      </c>
      <c r="AC1447" s="20" t="str">
        <f t="shared" si="826"/>
        <v/>
      </c>
      <c r="AD1447" s="20" t="str">
        <f t="shared" si="827"/>
        <v/>
      </c>
      <c r="AE1447" s="20" t="str">
        <f>IF(E1447="","",SUM( INDEX( $H$9, 1) : H1447))</f>
        <v/>
      </c>
      <c r="AF1447" s="20" t="str">
        <f t="shared" si="828"/>
        <v/>
      </c>
      <c r="AG1447" s="20" t="str">
        <f>IF(E1447="","",SUM($AF$9:AF1447))</f>
        <v/>
      </c>
      <c r="AH1447" s="43" t="str">
        <f t="shared" si="829"/>
        <v/>
      </c>
      <c r="AI1447" s="20" t="str">
        <f t="shared" si="830"/>
        <v/>
      </c>
      <c r="AJ1447" s="20" t="str">
        <f t="shared" si="831"/>
        <v/>
      </c>
      <c r="AK1447" s="20" t="str">
        <f t="shared" si="832"/>
        <v/>
      </c>
      <c r="AL1447" s="20" t="str">
        <f>IF(E1447="","",SUM( INDEX($I$9, 1) : I1447))</f>
        <v/>
      </c>
      <c r="AM1447" s="20" t="str">
        <f t="shared" si="833"/>
        <v/>
      </c>
      <c r="AN1447" s="20" t="str">
        <f>IF(E1447="","",SUM( INDEX($AM$9, 1) : AM1447))</f>
        <v/>
      </c>
      <c r="AO1447" s="43" t="str">
        <f t="shared" si="834"/>
        <v/>
      </c>
      <c r="AP1447" s="43" t="str">
        <f t="shared" si="835"/>
        <v/>
      </c>
      <c r="AQ1447" s="35" t="str">
        <f t="shared" si="836"/>
        <v/>
      </c>
      <c r="AR1447" s="35" t="str">
        <f t="shared" si="837"/>
        <v/>
      </c>
      <c r="AS1447" s="35" t="str">
        <f t="shared" si="838"/>
        <v/>
      </c>
      <c r="AT1447" s="35" t="str">
        <f t="shared" si="839"/>
        <v/>
      </c>
      <c r="AU1447" s="35" t="str">
        <f t="shared" si="840"/>
        <v/>
      </c>
      <c r="AV1447" s="35" t="str">
        <f t="shared" si="841"/>
        <v/>
      </c>
      <c r="AW1447" s="58" t="str">
        <f t="shared" si="842"/>
        <v/>
      </c>
      <c r="AX1447" s="62" t="str">
        <f t="shared" si="843"/>
        <v/>
      </c>
      <c r="AY1447" s="62" t="str">
        <f t="shared" si="844"/>
        <v/>
      </c>
      <c r="AZ1447" s="62" t="str">
        <f t="shared" si="845"/>
        <v/>
      </c>
      <c r="BA1447" s="62" t="str">
        <f t="shared" si="846"/>
        <v/>
      </c>
      <c r="BB1447" s="62" t="str">
        <f t="shared" si="847"/>
        <v/>
      </c>
      <c r="BC1447" s="62" t="str">
        <f t="shared" si="848"/>
        <v/>
      </c>
      <c r="BD1447" s="69" t="str">
        <f t="shared" si="849"/>
        <v/>
      </c>
      <c r="BE1447" s="69" t="str">
        <f t="shared" si="850"/>
        <v/>
      </c>
      <c r="BF1447" s="69" t="str">
        <f>IF(Z1447=Z1448,"",SUM(AW$9:AW1447)-SUM(BF$9:BF1446))</f>
        <v/>
      </c>
      <c r="BG1447" s="12">
        <f t="shared" si="852"/>
        <v>1439</v>
      </c>
    </row>
    <row r="1448" spans="1:59" ht="20.100000000000001" customHeight="1">
      <c r="A1448" s="13">
        <f t="shared" si="851"/>
        <v>1440</v>
      </c>
      <c r="B1448" s="153"/>
      <c r="C1448" s="33"/>
      <c r="D1448" s="33"/>
      <c r="E1448" s="154"/>
      <c r="F1448" s="155"/>
      <c r="G1448" s="156"/>
      <c r="H1448" s="19" t="str">
        <f t="shared" si="816"/>
        <v/>
      </c>
      <c r="I1448" s="157"/>
      <c r="J1448" s="19" t="str">
        <f t="shared" si="817"/>
        <v/>
      </c>
      <c r="K1448" s="33"/>
      <c r="L1448" s="34"/>
      <c r="M1448" s="34"/>
      <c r="N1448" s="19" t="str">
        <f t="shared" si="818"/>
        <v/>
      </c>
      <c r="O1448" s="157"/>
      <c r="P1448" s="19" t="str">
        <f t="shared" si="819"/>
        <v/>
      </c>
      <c r="Q1448" s="19" t="str">
        <f t="shared" si="820"/>
        <v/>
      </c>
      <c r="R1448" s="22"/>
      <c r="S1448" s="33"/>
      <c r="T1448" s="35" t="str">
        <f>IF(E1448="","",Instructions!$B$5)</f>
        <v/>
      </c>
      <c r="U1448" s="75" t="str">
        <f>IF(E1448="","",Instructions!$C$5)</f>
        <v/>
      </c>
      <c r="V1448" s="87" t="str">
        <f t="shared" si="821"/>
        <v/>
      </c>
      <c r="W1448" s="72" t="str">
        <f>IF(E1448="","",VLOOKUP(D1448,Supervisors!$B$9:$F$32,5,FALSE))</f>
        <v/>
      </c>
      <c r="X1448" s="72" t="str">
        <f>IF(E1448="","",VLOOKUP(D1448,Supervisors!$B$9:$G$32,6,FALSE))</f>
        <v/>
      </c>
      <c r="Y1448" s="20" t="str">
        <f t="shared" si="822"/>
        <v/>
      </c>
      <c r="Z1448" s="20" t="str">
        <f t="shared" si="823"/>
        <v/>
      </c>
      <c r="AA1448" s="20" t="str">
        <f t="shared" si="824"/>
        <v/>
      </c>
      <c r="AB1448" s="20" t="str">
        <f t="shared" si="825"/>
        <v/>
      </c>
      <c r="AC1448" s="20" t="str">
        <f t="shared" si="826"/>
        <v/>
      </c>
      <c r="AD1448" s="20" t="str">
        <f t="shared" si="827"/>
        <v/>
      </c>
      <c r="AE1448" s="20" t="str">
        <f>IF(E1448="","",SUM( INDEX( $H$9, 1) : H1448))</f>
        <v/>
      </c>
      <c r="AF1448" s="20" t="str">
        <f t="shared" si="828"/>
        <v/>
      </c>
      <c r="AG1448" s="20" t="str">
        <f>IF(E1448="","",SUM($AF$9:AF1448))</f>
        <v/>
      </c>
      <c r="AH1448" s="43" t="str">
        <f t="shared" si="829"/>
        <v/>
      </c>
      <c r="AI1448" s="20" t="str">
        <f t="shared" si="830"/>
        <v/>
      </c>
      <c r="AJ1448" s="20" t="str">
        <f t="shared" si="831"/>
        <v/>
      </c>
      <c r="AK1448" s="20" t="str">
        <f t="shared" si="832"/>
        <v/>
      </c>
      <c r="AL1448" s="20" t="str">
        <f>IF(E1448="","",SUM( INDEX($I$9, 1) : I1448))</f>
        <v/>
      </c>
      <c r="AM1448" s="20" t="str">
        <f t="shared" si="833"/>
        <v/>
      </c>
      <c r="AN1448" s="20" t="str">
        <f>IF(E1448="","",SUM( INDEX($AM$9, 1) : AM1448))</f>
        <v/>
      </c>
      <c r="AO1448" s="43" t="str">
        <f t="shared" si="834"/>
        <v/>
      </c>
      <c r="AP1448" s="43" t="str">
        <f t="shared" si="835"/>
        <v/>
      </c>
      <c r="AQ1448" s="35" t="str">
        <f t="shared" si="836"/>
        <v/>
      </c>
      <c r="AR1448" s="35" t="str">
        <f t="shared" si="837"/>
        <v/>
      </c>
      <c r="AS1448" s="35" t="str">
        <f t="shared" si="838"/>
        <v/>
      </c>
      <c r="AT1448" s="35" t="str">
        <f t="shared" si="839"/>
        <v/>
      </c>
      <c r="AU1448" s="35" t="str">
        <f t="shared" si="840"/>
        <v/>
      </c>
      <c r="AV1448" s="35" t="str">
        <f t="shared" si="841"/>
        <v/>
      </c>
      <c r="AW1448" s="58" t="str">
        <f t="shared" si="842"/>
        <v/>
      </c>
      <c r="AX1448" s="62" t="str">
        <f t="shared" si="843"/>
        <v/>
      </c>
      <c r="AY1448" s="62" t="str">
        <f t="shared" si="844"/>
        <v/>
      </c>
      <c r="AZ1448" s="62" t="str">
        <f t="shared" si="845"/>
        <v/>
      </c>
      <c r="BA1448" s="62" t="str">
        <f t="shared" si="846"/>
        <v/>
      </c>
      <c r="BB1448" s="62" t="str">
        <f t="shared" si="847"/>
        <v/>
      </c>
      <c r="BC1448" s="62" t="str">
        <f t="shared" si="848"/>
        <v/>
      </c>
      <c r="BD1448" s="69" t="str">
        <f t="shared" si="849"/>
        <v/>
      </c>
      <c r="BE1448" s="69" t="str">
        <f t="shared" si="850"/>
        <v/>
      </c>
      <c r="BF1448" s="69" t="str">
        <f>IF(Z1448=Z1449,"",SUM(AW$9:AW1448)-SUM(BF$9:BF1447))</f>
        <v/>
      </c>
      <c r="BG1448" s="12">
        <f t="shared" si="852"/>
        <v>1440</v>
      </c>
    </row>
    <row r="1449" spans="1:59" ht="20.100000000000001" customHeight="1">
      <c r="A1449" s="13">
        <f t="shared" si="851"/>
        <v>1441</v>
      </c>
      <c r="B1449" s="153"/>
      <c r="C1449" s="33"/>
      <c r="D1449" s="33"/>
      <c r="E1449" s="154"/>
      <c r="F1449" s="155"/>
      <c r="G1449" s="156"/>
      <c r="H1449" s="19" t="str">
        <f t="shared" si="816"/>
        <v/>
      </c>
      <c r="I1449" s="157"/>
      <c r="J1449" s="19" t="str">
        <f t="shared" si="817"/>
        <v/>
      </c>
      <c r="K1449" s="33"/>
      <c r="L1449" s="34"/>
      <c r="M1449" s="34"/>
      <c r="N1449" s="19" t="str">
        <f t="shared" si="818"/>
        <v/>
      </c>
      <c r="O1449" s="157"/>
      <c r="P1449" s="19" t="str">
        <f t="shared" si="819"/>
        <v/>
      </c>
      <c r="Q1449" s="19" t="str">
        <f t="shared" si="820"/>
        <v/>
      </c>
      <c r="R1449" s="22"/>
      <c r="S1449" s="33"/>
      <c r="T1449" s="35" t="str">
        <f>IF(E1449="","",Instructions!$B$5)</f>
        <v/>
      </c>
      <c r="U1449" s="75" t="str">
        <f>IF(E1449="","",Instructions!$C$5)</f>
        <v/>
      </c>
      <c r="V1449" s="87" t="str">
        <f t="shared" si="821"/>
        <v/>
      </c>
      <c r="W1449" s="72" t="str">
        <f>IF(E1449="","",VLOOKUP(D1449,Supervisors!$B$9:$F$32,5,FALSE))</f>
        <v/>
      </c>
      <c r="X1449" s="72" t="str">
        <f>IF(E1449="","",VLOOKUP(D1449,Supervisors!$B$9:$G$32,6,FALSE))</f>
        <v/>
      </c>
      <c r="Y1449" s="20" t="str">
        <f t="shared" si="822"/>
        <v/>
      </c>
      <c r="Z1449" s="20" t="str">
        <f t="shared" si="823"/>
        <v/>
      </c>
      <c r="AA1449" s="20" t="str">
        <f t="shared" si="824"/>
        <v/>
      </c>
      <c r="AB1449" s="20" t="str">
        <f t="shared" si="825"/>
        <v/>
      </c>
      <c r="AC1449" s="20" t="str">
        <f t="shared" si="826"/>
        <v/>
      </c>
      <c r="AD1449" s="20" t="str">
        <f t="shared" si="827"/>
        <v/>
      </c>
      <c r="AE1449" s="20" t="str">
        <f>IF(E1449="","",SUM( INDEX( $H$9, 1) : H1449))</f>
        <v/>
      </c>
      <c r="AF1449" s="20" t="str">
        <f t="shared" si="828"/>
        <v/>
      </c>
      <c r="AG1449" s="20" t="str">
        <f>IF(E1449="","",SUM($AF$9:AF1449))</f>
        <v/>
      </c>
      <c r="AH1449" s="43" t="str">
        <f t="shared" si="829"/>
        <v/>
      </c>
      <c r="AI1449" s="20" t="str">
        <f t="shared" si="830"/>
        <v/>
      </c>
      <c r="AJ1449" s="20" t="str">
        <f t="shared" si="831"/>
        <v/>
      </c>
      <c r="AK1449" s="20" t="str">
        <f t="shared" si="832"/>
        <v/>
      </c>
      <c r="AL1449" s="20" t="str">
        <f>IF(E1449="","",SUM( INDEX($I$9, 1) : I1449))</f>
        <v/>
      </c>
      <c r="AM1449" s="20" t="str">
        <f t="shared" si="833"/>
        <v/>
      </c>
      <c r="AN1449" s="20" t="str">
        <f>IF(E1449="","",SUM( INDEX($AM$9, 1) : AM1449))</f>
        <v/>
      </c>
      <c r="AO1449" s="43" t="str">
        <f t="shared" si="834"/>
        <v/>
      </c>
      <c r="AP1449" s="43" t="str">
        <f t="shared" si="835"/>
        <v/>
      </c>
      <c r="AQ1449" s="35" t="str">
        <f t="shared" si="836"/>
        <v/>
      </c>
      <c r="AR1449" s="35" t="str">
        <f t="shared" si="837"/>
        <v/>
      </c>
      <c r="AS1449" s="35" t="str">
        <f t="shared" si="838"/>
        <v/>
      </c>
      <c r="AT1449" s="35" t="str">
        <f t="shared" si="839"/>
        <v/>
      </c>
      <c r="AU1449" s="35" t="str">
        <f t="shared" si="840"/>
        <v/>
      </c>
      <c r="AV1449" s="35" t="str">
        <f t="shared" si="841"/>
        <v/>
      </c>
      <c r="AW1449" s="58" t="str">
        <f t="shared" si="842"/>
        <v/>
      </c>
      <c r="AX1449" s="62" t="str">
        <f t="shared" si="843"/>
        <v/>
      </c>
      <c r="AY1449" s="62" t="str">
        <f t="shared" si="844"/>
        <v/>
      </c>
      <c r="AZ1449" s="62" t="str">
        <f t="shared" si="845"/>
        <v/>
      </c>
      <c r="BA1449" s="62" t="str">
        <f t="shared" si="846"/>
        <v/>
      </c>
      <c r="BB1449" s="62" t="str">
        <f t="shared" si="847"/>
        <v/>
      </c>
      <c r="BC1449" s="62" t="str">
        <f t="shared" si="848"/>
        <v/>
      </c>
      <c r="BD1449" s="69" t="str">
        <f t="shared" si="849"/>
        <v/>
      </c>
      <c r="BE1449" s="69" t="str">
        <f t="shared" si="850"/>
        <v/>
      </c>
      <c r="BF1449" s="69" t="str">
        <f>IF(Z1449=Z1450,"",SUM(AW$9:AW1449)-SUM(BF$9:BF1448))</f>
        <v/>
      </c>
      <c r="BG1449" s="12">
        <f t="shared" si="852"/>
        <v>1441</v>
      </c>
    </row>
    <row r="1450" spans="1:59" ht="20.100000000000001" customHeight="1">
      <c r="A1450" s="13">
        <f t="shared" si="851"/>
        <v>1442</v>
      </c>
      <c r="B1450" s="153"/>
      <c r="C1450" s="33"/>
      <c r="D1450" s="33"/>
      <c r="E1450" s="154"/>
      <c r="F1450" s="155"/>
      <c r="G1450" s="156"/>
      <c r="H1450" s="19" t="str">
        <f t="shared" si="816"/>
        <v/>
      </c>
      <c r="I1450" s="157"/>
      <c r="J1450" s="19" t="str">
        <f t="shared" si="817"/>
        <v/>
      </c>
      <c r="K1450" s="33"/>
      <c r="L1450" s="34"/>
      <c r="M1450" s="34"/>
      <c r="N1450" s="19" t="str">
        <f t="shared" si="818"/>
        <v/>
      </c>
      <c r="O1450" s="157"/>
      <c r="P1450" s="19" t="str">
        <f t="shared" si="819"/>
        <v/>
      </c>
      <c r="Q1450" s="19" t="str">
        <f t="shared" si="820"/>
        <v/>
      </c>
      <c r="R1450" s="22"/>
      <c r="S1450" s="33"/>
      <c r="T1450" s="35" t="str">
        <f>IF(E1450="","",Instructions!$B$5)</f>
        <v/>
      </c>
      <c r="U1450" s="75" t="str">
        <f>IF(E1450="","",Instructions!$C$5)</f>
        <v/>
      </c>
      <c r="V1450" s="87" t="str">
        <f t="shared" si="821"/>
        <v/>
      </c>
      <c r="W1450" s="72" t="str">
        <f>IF(E1450="","",VLOOKUP(D1450,Supervisors!$B$9:$F$32,5,FALSE))</f>
        <v/>
      </c>
      <c r="X1450" s="72" t="str">
        <f>IF(E1450="","",VLOOKUP(D1450,Supervisors!$B$9:$G$32,6,FALSE))</f>
        <v/>
      </c>
      <c r="Y1450" s="20" t="str">
        <f t="shared" si="822"/>
        <v/>
      </c>
      <c r="Z1450" s="20" t="str">
        <f t="shared" si="823"/>
        <v/>
      </c>
      <c r="AA1450" s="20" t="str">
        <f t="shared" si="824"/>
        <v/>
      </c>
      <c r="AB1450" s="20" t="str">
        <f t="shared" si="825"/>
        <v/>
      </c>
      <c r="AC1450" s="20" t="str">
        <f t="shared" si="826"/>
        <v/>
      </c>
      <c r="AD1450" s="20" t="str">
        <f t="shared" si="827"/>
        <v/>
      </c>
      <c r="AE1450" s="20" t="str">
        <f>IF(E1450="","",SUM( INDEX( $H$9, 1) : H1450))</f>
        <v/>
      </c>
      <c r="AF1450" s="20" t="str">
        <f t="shared" si="828"/>
        <v/>
      </c>
      <c r="AG1450" s="20" t="str">
        <f>IF(E1450="","",SUM($AF$9:AF1450))</f>
        <v/>
      </c>
      <c r="AH1450" s="43" t="str">
        <f t="shared" si="829"/>
        <v/>
      </c>
      <c r="AI1450" s="20" t="str">
        <f t="shared" si="830"/>
        <v/>
      </c>
      <c r="AJ1450" s="20" t="str">
        <f t="shared" si="831"/>
        <v/>
      </c>
      <c r="AK1450" s="20" t="str">
        <f t="shared" si="832"/>
        <v/>
      </c>
      <c r="AL1450" s="20" t="str">
        <f>IF(E1450="","",SUM( INDEX($I$9, 1) : I1450))</f>
        <v/>
      </c>
      <c r="AM1450" s="20" t="str">
        <f t="shared" si="833"/>
        <v/>
      </c>
      <c r="AN1450" s="20" t="str">
        <f>IF(E1450="","",SUM( INDEX($AM$9, 1) : AM1450))</f>
        <v/>
      </c>
      <c r="AO1450" s="43" t="str">
        <f t="shared" si="834"/>
        <v/>
      </c>
      <c r="AP1450" s="43" t="str">
        <f t="shared" si="835"/>
        <v/>
      </c>
      <c r="AQ1450" s="35" t="str">
        <f t="shared" si="836"/>
        <v/>
      </c>
      <c r="AR1450" s="35" t="str">
        <f t="shared" si="837"/>
        <v/>
      </c>
      <c r="AS1450" s="35" t="str">
        <f t="shared" si="838"/>
        <v/>
      </c>
      <c r="AT1450" s="35" t="str">
        <f t="shared" si="839"/>
        <v/>
      </c>
      <c r="AU1450" s="35" t="str">
        <f t="shared" si="840"/>
        <v/>
      </c>
      <c r="AV1450" s="35" t="str">
        <f t="shared" si="841"/>
        <v/>
      </c>
      <c r="AW1450" s="58" t="str">
        <f t="shared" si="842"/>
        <v/>
      </c>
      <c r="AX1450" s="62" t="str">
        <f t="shared" si="843"/>
        <v/>
      </c>
      <c r="AY1450" s="62" t="str">
        <f t="shared" si="844"/>
        <v/>
      </c>
      <c r="AZ1450" s="62" t="str">
        <f t="shared" si="845"/>
        <v/>
      </c>
      <c r="BA1450" s="62" t="str">
        <f t="shared" si="846"/>
        <v/>
      </c>
      <c r="BB1450" s="62" t="str">
        <f t="shared" si="847"/>
        <v/>
      </c>
      <c r="BC1450" s="62" t="str">
        <f t="shared" si="848"/>
        <v/>
      </c>
      <c r="BD1450" s="69" t="str">
        <f t="shared" si="849"/>
        <v/>
      </c>
      <c r="BE1450" s="69" t="str">
        <f t="shared" si="850"/>
        <v/>
      </c>
      <c r="BF1450" s="69" t="str">
        <f>IF(Z1450=Z1451,"",SUM(AW$9:AW1450)-SUM(BF$9:BF1449))</f>
        <v/>
      </c>
      <c r="BG1450" s="12">
        <f t="shared" si="852"/>
        <v>1442</v>
      </c>
    </row>
    <row r="1451" spans="1:59" ht="20.100000000000001" customHeight="1">
      <c r="A1451" s="13">
        <f t="shared" si="851"/>
        <v>1443</v>
      </c>
      <c r="B1451" s="153"/>
      <c r="C1451" s="33"/>
      <c r="D1451" s="33"/>
      <c r="E1451" s="154"/>
      <c r="F1451" s="155"/>
      <c r="G1451" s="156"/>
      <c r="H1451" s="19" t="str">
        <f t="shared" si="816"/>
        <v/>
      </c>
      <c r="I1451" s="157"/>
      <c r="J1451" s="19" t="str">
        <f t="shared" si="817"/>
        <v/>
      </c>
      <c r="K1451" s="33"/>
      <c r="L1451" s="34"/>
      <c r="M1451" s="34"/>
      <c r="N1451" s="19" t="str">
        <f t="shared" si="818"/>
        <v/>
      </c>
      <c r="O1451" s="157"/>
      <c r="P1451" s="19" t="str">
        <f t="shared" si="819"/>
        <v/>
      </c>
      <c r="Q1451" s="19" t="str">
        <f t="shared" si="820"/>
        <v/>
      </c>
      <c r="R1451" s="22"/>
      <c r="S1451" s="33"/>
      <c r="T1451" s="35" t="str">
        <f>IF(E1451="","",Instructions!$B$5)</f>
        <v/>
      </c>
      <c r="U1451" s="75" t="str">
        <f>IF(E1451="","",Instructions!$C$5)</f>
        <v/>
      </c>
      <c r="V1451" s="87" t="str">
        <f t="shared" si="821"/>
        <v/>
      </c>
      <c r="W1451" s="72" t="str">
        <f>IF(E1451="","",VLOOKUP(D1451,Supervisors!$B$9:$F$32,5,FALSE))</f>
        <v/>
      </c>
      <c r="X1451" s="72" t="str">
        <f>IF(E1451="","",VLOOKUP(D1451,Supervisors!$B$9:$G$32,6,FALSE))</f>
        <v/>
      </c>
      <c r="Y1451" s="20" t="str">
        <f t="shared" si="822"/>
        <v/>
      </c>
      <c r="Z1451" s="20" t="str">
        <f t="shared" si="823"/>
        <v/>
      </c>
      <c r="AA1451" s="20" t="str">
        <f t="shared" si="824"/>
        <v/>
      </c>
      <c r="AB1451" s="20" t="str">
        <f t="shared" si="825"/>
        <v/>
      </c>
      <c r="AC1451" s="20" t="str">
        <f t="shared" si="826"/>
        <v/>
      </c>
      <c r="AD1451" s="20" t="str">
        <f t="shared" si="827"/>
        <v/>
      </c>
      <c r="AE1451" s="20" t="str">
        <f>IF(E1451="","",SUM( INDEX( $H$9, 1) : H1451))</f>
        <v/>
      </c>
      <c r="AF1451" s="20" t="str">
        <f t="shared" si="828"/>
        <v/>
      </c>
      <c r="AG1451" s="20" t="str">
        <f>IF(E1451="","",SUM($AF$9:AF1451))</f>
        <v/>
      </c>
      <c r="AH1451" s="43" t="str">
        <f t="shared" si="829"/>
        <v/>
      </c>
      <c r="AI1451" s="20" t="str">
        <f t="shared" si="830"/>
        <v/>
      </c>
      <c r="AJ1451" s="20" t="str">
        <f t="shared" si="831"/>
        <v/>
      </c>
      <c r="AK1451" s="20" t="str">
        <f t="shared" si="832"/>
        <v/>
      </c>
      <c r="AL1451" s="20" t="str">
        <f>IF(E1451="","",SUM( INDEX($I$9, 1) : I1451))</f>
        <v/>
      </c>
      <c r="AM1451" s="20" t="str">
        <f t="shared" si="833"/>
        <v/>
      </c>
      <c r="AN1451" s="20" t="str">
        <f>IF(E1451="","",SUM( INDEX($AM$9, 1) : AM1451))</f>
        <v/>
      </c>
      <c r="AO1451" s="43" t="str">
        <f t="shared" si="834"/>
        <v/>
      </c>
      <c r="AP1451" s="43" t="str">
        <f t="shared" si="835"/>
        <v/>
      </c>
      <c r="AQ1451" s="35" t="str">
        <f t="shared" si="836"/>
        <v/>
      </c>
      <c r="AR1451" s="35" t="str">
        <f t="shared" si="837"/>
        <v/>
      </c>
      <c r="AS1451" s="35" t="str">
        <f t="shared" si="838"/>
        <v/>
      </c>
      <c r="AT1451" s="35" t="str">
        <f t="shared" si="839"/>
        <v/>
      </c>
      <c r="AU1451" s="35" t="str">
        <f t="shared" si="840"/>
        <v/>
      </c>
      <c r="AV1451" s="35" t="str">
        <f t="shared" si="841"/>
        <v/>
      </c>
      <c r="AW1451" s="58" t="str">
        <f t="shared" si="842"/>
        <v/>
      </c>
      <c r="AX1451" s="62" t="str">
        <f t="shared" si="843"/>
        <v/>
      </c>
      <c r="AY1451" s="62" t="str">
        <f t="shared" si="844"/>
        <v/>
      </c>
      <c r="AZ1451" s="62" t="str">
        <f t="shared" si="845"/>
        <v/>
      </c>
      <c r="BA1451" s="62" t="str">
        <f t="shared" si="846"/>
        <v/>
      </c>
      <c r="BB1451" s="62" t="str">
        <f t="shared" si="847"/>
        <v/>
      </c>
      <c r="BC1451" s="62" t="str">
        <f t="shared" si="848"/>
        <v/>
      </c>
      <c r="BD1451" s="69" t="str">
        <f t="shared" si="849"/>
        <v/>
      </c>
      <c r="BE1451" s="69" t="str">
        <f t="shared" si="850"/>
        <v/>
      </c>
      <c r="BF1451" s="69" t="str">
        <f>IF(Z1451=Z1452,"",SUM(AW$9:AW1451)-SUM(BF$9:BF1450))</f>
        <v/>
      </c>
      <c r="BG1451" s="12">
        <f t="shared" si="852"/>
        <v>1443</v>
      </c>
    </row>
    <row r="1452" spans="1:59" ht="20.100000000000001" customHeight="1">
      <c r="A1452" s="13">
        <f t="shared" si="851"/>
        <v>1444</v>
      </c>
      <c r="B1452" s="153"/>
      <c r="C1452" s="33"/>
      <c r="D1452" s="33"/>
      <c r="E1452" s="154"/>
      <c r="F1452" s="155"/>
      <c r="G1452" s="156"/>
      <c r="H1452" s="19" t="str">
        <f t="shared" si="816"/>
        <v/>
      </c>
      <c r="I1452" s="157"/>
      <c r="J1452" s="19" t="str">
        <f t="shared" si="817"/>
        <v/>
      </c>
      <c r="K1452" s="33"/>
      <c r="L1452" s="34"/>
      <c r="M1452" s="34"/>
      <c r="N1452" s="19" t="str">
        <f t="shared" si="818"/>
        <v/>
      </c>
      <c r="O1452" s="157"/>
      <c r="P1452" s="19" t="str">
        <f t="shared" si="819"/>
        <v/>
      </c>
      <c r="Q1452" s="19" t="str">
        <f t="shared" si="820"/>
        <v/>
      </c>
      <c r="R1452" s="22"/>
      <c r="S1452" s="33"/>
      <c r="T1452" s="35" t="str">
        <f>IF(E1452="","",Instructions!$B$5)</f>
        <v/>
      </c>
      <c r="U1452" s="75" t="str">
        <f>IF(E1452="","",Instructions!$C$5)</f>
        <v/>
      </c>
      <c r="V1452" s="87" t="str">
        <f t="shared" si="821"/>
        <v/>
      </c>
      <c r="W1452" s="72" t="str">
        <f>IF(E1452="","",VLOOKUP(D1452,Supervisors!$B$9:$F$32,5,FALSE))</f>
        <v/>
      </c>
      <c r="X1452" s="72" t="str">
        <f>IF(E1452="","",VLOOKUP(D1452,Supervisors!$B$9:$G$32,6,FALSE))</f>
        <v/>
      </c>
      <c r="Y1452" s="20" t="str">
        <f t="shared" si="822"/>
        <v/>
      </c>
      <c r="Z1452" s="20" t="str">
        <f t="shared" si="823"/>
        <v/>
      </c>
      <c r="AA1452" s="20" t="str">
        <f t="shared" si="824"/>
        <v/>
      </c>
      <c r="AB1452" s="20" t="str">
        <f t="shared" si="825"/>
        <v/>
      </c>
      <c r="AC1452" s="20" t="str">
        <f t="shared" si="826"/>
        <v/>
      </c>
      <c r="AD1452" s="20" t="str">
        <f t="shared" si="827"/>
        <v/>
      </c>
      <c r="AE1452" s="20" t="str">
        <f>IF(E1452="","",SUM( INDEX( $H$9, 1) : H1452))</f>
        <v/>
      </c>
      <c r="AF1452" s="20" t="str">
        <f t="shared" si="828"/>
        <v/>
      </c>
      <c r="AG1452" s="20" t="str">
        <f>IF(E1452="","",SUM($AF$9:AF1452))</f>
        <v/>
      </c>
      <c r="AH1452" s="43" t="str">
        <f t="shared" si="829"/>
        <v/>
      </c>
      <c r="AI1452" s="20" t="str">
        <f t="shared" si="830"/>
        <v/>
      </c>
      <c r="AJ1452" s="20" t="str">
        <f t="shared" si="831"/>
        <v/>
      </c>
      <c r="AK1452" s="20" t="str">
        <f t="shared" si="832"/>
        <v/>
      </c>
      <c r="AL1452" s="20" t="str">
        <f>IF(E1452="","",SUM( INDEX($I$9, 1) : I1452))</f>
        <v/>
      </c>
      <c r="AM1452" s="20" t="str">
        <f t="shared" si="833"/>
        <v/>
      </c>
      <c r="AN1452" s="20" t="str">
        <f>IF(E1452="","",SUM( INDEX($AM$9, 1) : AM1452))</f>
        <v/>
      </c>
      <c r="AO1452" s="43" t="str">
        <f t="shared" si="834"/>
        <v/>
      </c>
      <c r="AP1452" s="43" t="str">
        <f t="shared" si="835"/>
        <v/>
      </c>
      <c r="AQ1452" s="35" t="str">
        <f t="shared" si="836"/>
        <v/>
      </c>
      <c r="AR1452" s="35" t="str">
        <f t="shared" si="837"/>
        <v/>
      </c>
      <c r="AS1452" s="35" t="str">
        <f t="shared" si="838"/>
        <v/>
      </c>
      <c r="AT1452" s="35" t="str">
        <f t="shared" si="839"/>
        <v/>
      </c>
      <c r="AU1452" s="35" t="str">
        <f t="shared" si="840"/>
        <v/>
      </c>
      <c r="AV1452" s="35" t="str">
        <f t="shared" si="841"/>
        <v/>
      </c>
      <c r="AW1452" s="58" t="str">
        <f t="shared" si="842"/>
        <v/>
      </c>
      <c r="AX1452" s="62" t="str">
        <f t="shared" si="843"/>
        <v/>
      </c>
      <c r="AY1452" s="62" t="str">
        <f t="shared" si="844"/>
        <v/>
      </c>
      <c r="AZ1452" s="62" t="str">
        <f t="shared" si="845"/>
        <v/>
      </c>
      <c r="BA1452" s="62" t="str">
        <f t="shared" si="846"/>
        <v/>
      </c>
      <c r="BB1452" s="62" t="str">
        <f t="shared" si="847"/>
        <v/>
      </c>
      <c r="BC1452" s="62" t="str">
        <f t="shared" si="848"/>
        <v/>
      </c>
      <c r="BD1452" s="69" t="str">
        <f t="shared" si="849"/>
        <v/>
      </c>
      <c r="BE1452" s="69" t="str">
        <f t="shared" si="850"/>
        <v/>
      </c>
      <c r="BF1452" s="69" t="str">
        <f>IF(Z1452=Z1453,"",SUM(AW$9:AW1452)-SUM(BF$9:BF1451))</f>
        <v/>
      </c>
      <c r="BG1452" s="12">
        <f t="shared" si="852"/>
        <v>1444</v>
      </c>
    </row>
    <row r="1453" spans="1:59" ht="20.100000000000001" customHeight="1">
      <c r="A1453" s="13">
        <f t="shared" si="851"/>
        <v>1445</v>
      </c>
      <c r="B1453" s="153"/>
      <c r="C1453" s="33"/>
      <c r="D1453" s="33"/>
      <c r="E1453" s="154"/>
      <c r="F1453" s="155"/>
      <c r="G1453" s="156"/>
      <c r="H1453" s="19" t="str">
        <f t="shared" si="816"/>
        <v/>
      </c>
      <c r="I1453" s="157"/>
      <c r="J1453" s="19" t="str">
        <f t="shared" si="817"/>
        <v/>
      </c>
      <c r="K1453" s="33"/>
      <c r="L1453" s="34"/>
      <c r="M1453" s="34"/>
      <c r="N1453" s="19" t="str">
        <f t="shared" si="818"/>
        <v/>
      </c>
      <c r="O1453" s="157"/>
      <c r="P1453" s="19" t="str">
        <f t="shared" si="819"/>
        <v/>
      </c>
      <c r="Q1453" s="19" t="str">
        <f t="shared" si="820"/>
        <v/>
      </c>
      <c r="R1453" s="22"/>
      <c r="S1453" s="33"/>
      <c r="T1453" s="35" t="str">
        <f>IF(E1453="","",Instructions!$B$5)</f>
        <v/>
      </c>
      <c r="U1453" s="75" t="str">
        <f>IF(E1453="","",Instructions!$C$5)</f>
        <v/>
      </c>
      <c r="V1453" s="87" t="str">
        <f t="shared" si="821"/>
        <v/>
      </c>
      <c r="W1453" s="72" t="str">
        <f>IF(E1453="","",VLOOKUP(D1453,Supervisors!$B$9:$F$32,5,FALSE))</f>
        <v/>
      </c>
      <c r="X1453" s="72" t="str">
        <f>IF(E1453="","",VLOOKUP(D1453,Supervisors!$B$9:$G$32,6,FALSE))</f>
        <v/>
      </c>
      <c r="Y1453" s="20" t="str">
        <f t="shared" si="822"/>
        <v/>
      </c>
      <c r="Z1453" s="20" t="str">
        <f t="shared" si="823"/>
        <v/>
      </c>
      <c r="AA1453" s="20" t="str">
        <f t="shared" si="824"/>
        <v/>
      </c>
      <c r="AB1453" s="20" t="str">
        <f t="shared" si="825"/>
        <v/>
      </c>
      <c r="AC1453" s="20" t="str">
        <f t="shared" si="826"/>
        <v/>
      </c>
      <c r="AD1453" s="20" t="str">
        <f t="shared" si="827"/>
        <v/>
      </c>
      <c r="AE1453" s="20" t="str">
        <f>IF(E1453="","",SUM( INDEX( $H$9, 1) : H1453))</f>
        <v/>
      </c>
      <c r="AF1453" s="20" t="str">
        <f t="shared" si="828"/>
        <v/>
      </c>
      <c r="AG1453" s="20" t="str">
        <f>IF(E1453="","",SUM($AF$9:AF1453))</f>
        <v/>
      </c>
      <c r="AH1453" s="43" t="str">
        <f t="shared" si="829"/>
        <v/>
      </c>
      <c r="AI1453" s="20" t="str">
        <f t="shared" si="830"/>
        <v/>
      </c>
      <c r="AJ1453" s="20" t="str">
        <f t="shared" si="831"/>
        <v/>
      </c>
      <c r="AK1453" s="20" t="str">
        <f t="shared" si="832"/>
        <v/>
      </c>
      <c r="AL1453" s="20" t="str">
        <f>IF(E1453="","",SUM( INDEX($I$9, 1) : I1453))</f>
        <v/>
      </c>
      <c r="AM1453" s="20" t="str">
        <f t="shared" si="833"/>
        <v/>
      </c>
      <c r="AN1453" s="20" t="str">
        <f>IF(E1453="","",SUM( INDEX($AM$9, 1) : AM1453))</f>
        <v/>
      </c>
      <c r="AO1453" s="43" t="str">
        <f t="shared" si="834"/>
        <v/>
      </c>
      <c r="AP1453" s="43" t="str">
        <f t="shared" si="835"/>
        <v/>
      </c>
      <c r="AQ1453" s="35" t="str">
        <f t="shared" si="836"/>
        <v/>
      </c>
      <c r="AR1453" s="35" t="str">
        <f t="shared" si="837"/>
        <v/>
      </c>
      <c r="AS1453" s="35" t="str">
        <f t="shared" si="838"/>
        <v/>
      </c>
      <c r="AT1453" s="35" t="str">
        <f t="shared" si="839"/>
        <v/>
      </c>
      <c r="AU1453" s="35" t="str">
        <f t="shared" si="840"/>
        <v/>
      </c>
      <c r="AV1453" s="35" t="str">
        <f t="shared" si="841"/>
        <v/>
      </c>
      <c r="AW1453" s="58" t="str">
        <f t="shared" si="842"/>
        <v/>
      </c>
      <c r="AX1453" s="62" t="str">
        <f t="shared" si="843"/>
        <v/>
      </c>
      <c r="AY1453" s="62" t="str">
        <f t="shared" si="844"/>
        <v/>
      </c>
      <c r="AZ1453" s="62" t="str">
        <f t="shared" si="845"/>
        <v/>
      </c>
      <c r="BA1453" s="62" t="str">
        <f t="shared" si="846"/>
        <v/>
      </c>
      <c r="BB1453" s="62" t="str">
        <f t="shared" si="847"/>
        <v/>
      </c>
      <c r="BC1453" s="62" t="str">
        <f t="shared" si="848"/>
        <v/>
      </c>
      <c r="BD1453" s="69" t="str">
        <f t="shared" si="849"/>
        <v/>
      </c>
      <c r="BE1453" s="69" t="str">
        <f t="shared" si="850"/>
        <v/>
      </c>
      <c r="BF1453" s="69" t="str">
        <f>IF(Z1453=Z1454,"",SUM(AW$9:AW1453)-SUM(BF$9:BF1452))</f>
        <v/>
      </c>
      <c r="BG1453" s="12">
        <f t="shared" si="852"/>
        <v>1445</v>
      </c>
    </row>
    <row r="1454" spans="1:59" ht="20.100000000000001" customHeight="1">
      <c r="A1454" s="13">
        <f t="shared" si="851"/>
        <v>1446</v>
      </c>
      <c r="B1454" s="153"/>
      <c r="C1454" s="33"/>
      <c r="D1454" s="33"/>
      <c r="E1454" s="154"/>
      <c r="F1454" s="155"/>
      <c r="G1454" s="156"/>
      <c r="H1454" s="19" t="str">
        <f t="shared" si="816"/>
        <v/>
      </c>
      <c r="I1454" s="157"/>
      <c r="J1454" s="19" t="str">
        <f t="shared" si="817"/>
        <v/>
      </c>
      <c r="K1454" s="33"/>
      <c r="L1454" s="34"/>
      <c r="M1454" s="34"/>
      <c r="N1454" s="19" t="str">
        <f t="shared" si="818"/>
        <v/>
      </c>
      <c r="O1454" s="157"/>
      <c r="P1454" s="19" t="str">
        <f t="shared" si="819"/>
        <v/>
      </c>
      <c r="Q1454" s="19" t="str">
        <f t="shared" si="820"/>
        <v/>
      </c>
      <c r="R1454" s="22"/>
      <c r="S1454" s="33"/>
      <c r="T1454" s="35" t="str">
        <f>IF(E1454="","",Instructions!$B$5)</f>
        <v/>
      </c>
      <c r="U1454" s="75" t="str">
        <f>IF(E1454="","",Instructions!$C$5)</f>
        <v/>
      </c>
      <c r="V1454" s="87" t="str">
        <f t="shared" si="821"/>
        <v/>
      </c>
      <c r="W1454" s="72" t="str">
        <f>IF(E1454="","",VLOOKUP(D1454,Supervisors!$B$9:$F$32,5,FALSE))</f>
        <v/>
      </c>
      <c r="X1454" s="72" t="str">
        <f>IF(E1454="","",VLOOKUP(D1454,Supervisors!$B$9:$G$32,6,FALSE))</f>
        <v/>
      </c>
      <c r="Y1454" s="20" t="str">
        <f t="shared" si="822"/>
        <v/>
      </c>
      <c r="Z1454" s="20" t="str">
        <f t="shared" si="823"/>
        <v/>
      </c>
      <c r="AA1454" s="20" t="str">
        <f t="shared" si="824"/>
        <v/>
      </c>
      <c r="AB1454" s="20" t="str">
        <f t="shared" si="825"/>
        <v/>
      </c>
      <c r="AC1454" s="20" t="str">
        <f t="shared" si="826"/>
        <v/>
      </c>
      <c r="AD1454" s="20" t="str">
        <f t="shared" si="827"/>
        <v/>
      </c>
      <c r="AE1454" s="20" t="str">
        <f>IF(E1454="","",SUM( INDEX( $H$9, 1) : H1454))</f>
        <v/>
      </c>
      <c r="AF1454" s="20" t="str">
        <f t="shared" si="828"/>
        <v/>
      </c>
      <c r="AG1454" s="20" t="str">
        <f>IF(E1454="","",SUM($AF$9:AF1454))</f>
        <v/>
      </c>
      <c r="AH1454" s="43" t="str">
        <f t="shared" si="829"/>
        <v/>
      </c>
      <c r="AI1454" s="20" t="str">
        <f t="shared" si="830"/>
        <v/>
      </c>
      <c r="AJ1454" s="20" t="str">
        <f t="shared" si="831"/>
        <v/>
      </c>
      <c r="AK1454" s="20" t="str">
        <f t="shared" si="832"/>
        <v/>
      </c>
      <c r="AL1454" s="20" t="str">
        <f>IF(E1454="","",SUM( INDEX($I$9, 1) : I1454))</f>
        <v/>
      </c>
      <c r="AM1454" s="20" t="str">
        <f t="shared" si="833"/>
        <v/>
      </c>
      <c r="AN1454" s="20" t="str">
        <f>IF(E1454="","",SUM( INDEX($AM$9, 1) : AM1454))</f>
        <v/>
      </c>
      <c r="AO1454" s="43" t="str">
        <f t="shared" si="834"/>
        <v/>
      </c>
      <c r="AP1454" s="43" t="str">
        <f t="shared" si="835"/>
        <v/>
      </c>
      <c r="AQ1454" s="35" t="str">
        <f t="shared" si="836"/>
        <v/>
      </c>
      <c r="AR1454" s="35" t="str">
        <f t="shared" si="837"/>
        <v/>
      </c>
      <c r="AS1454" s="35" t="str">
        <f t="shared" si="838"/>
        <v/>
      </c>
      <c r="AT1454" s="35" t="str">
        <f t="shared" si="839"/>
        <v/>
      </c>
      <c r="AU1454" s="35" t="str">
        <f t="shared" si="840"/>
        <v/>
      </c>
      <c r="AV1454" s="35" t="str">
        <f t="shared" si="841"/>
        <v/>
      </c>
      <c r="AW1454" s="58" t="str">
        <f t="shared" si="842"/>
        <v/>
      </c>
      <c r="AX1454" s="62" t="str">
        <f t="shared" si="843"/>
        <v/>
      </c>
      <c r="AY1454" s="62" t="str">
        <f t="shared" si="844"/>
        <v/>
      </c>
      <c r="AZ1454" s="62" t="str">
        <f t="shared" si="845"/>
        <v/>
      </c>
      <c r="BA1454" s="62" t="str">
        <f t="shared" si="846"/>
        <v/>
      </c>
      <c r="BB1454" s="62" t="str">
        <f t="shared" si="847"/>
        <v/>
      </c>
      <c r="BC1454" s="62" t="str">
        <f t="shared" si="848"/>
        <v/>
      </c>
      <c r="BD1454" s="69" t="str">
        <f t="shared" si="849"/>
        <v/>
      </c>
      <c r="BE1454" s="69" t="str">
        <f t="shared" si="850"/>
        <v/>
      </c>
      <c r="BF1454" s="69" t="str">
        <f>IF(Z1454=Z1455,"",SUM(AW$9:AW1454)-SUM(BF$9:BF1453))</f>
        <v/>
      </c>
      <c r="BG1454" s="12">
        <f t="shared" si="852"/>
        <v>1446</v>
      </c>
    </row>
    <row r="1455" spans="1:59" ht="20.100000000000001" customHeight="1">
      <c r="A1455" s="13">
        <f t="shared" si="851"/>
        <v>1447</v>
      </c>
      <c r="B1455" s="153"/>
      <c r="C1455" s="33"/>
      <c r="D1455" s="33"/>
      <c r="E1455" s="154"/>
      <c r="F1455" s="155"/>
      <c r="G1455" s="156"/>
      <c r="H1455" s="19" t="str">
        <f t="shared" si="816"/>
        <v/>
      </c>
      <c r="I1455" s="157"/>
      <c r="J1455" s="19" t="str">
        <f t="shared" si="817"/>
        <v/>
      </c>
      <c r="K1455" s="33"/>
      <c r="L1455" s="34"/>
      <c r="M1455" s="34"/>
      <c r="N1455" s="19" t="str">
        <f t="shared" si="818"/>
        <v/>
      </c>
      <c r="O1455" s="157"/>
      <c r="P1455" s="19" t="str">
        <f t="shared" si="819"/>
        <v/>
      </c>
      <c r="Q1455" s="19" t="str">
        <f t="shared" si="820"/>
        <v/>
      </c>
      <c r="R1455" s="22"/>
      <c r="S1455" s="33"/>
      <c r="T1455" s="35" t="str">
        <f>IF(E1455="","",Instructions!$B$5)</f>
        <v/>
      </c>
      <c r="U1455" s="75" t="str">
        <f>IF(E1455="","",Instructions!$C$5)</f>
        <v/>
      </c>
      <c r="V1455" s="87" t="str">
        <f t="shared" si="821"/>
        <v/>
      </c>
      <c r="W1455" s="72" t="str">
        <f>IF(E1455="","",VLOOKUP(D1455,Supervisors!$B$9:$F$32,5,FALSE))</f>
        <v/>
      </c>
      <c r="X1455" s="72" t="str">
        <f>IF(E1455="","",VLOOKUP(D1455,Supervisors!$B$9:$G$32,6,FALSE))</f>
        <v/>
      </c>
      <c r="Y1455" s="20" t="str">
        <f t="shared" si="822"/>
        <v/>
      </c>
      <c r="Z1455" s="20" t="str">
        <f t="shared" si="823"/>
        <v/>
      </c>
      <c r="AA1455" s="20" t="str">
        <f t="shared" si="824"/>
        <v/>
      </c>
      <c r="AB1455" s="20" t="str">
        <f t="shared" si="825"/>
        <v/>
      </c>
      <c r="AC1455" s="20" t="str">
        <f t="shared" si="826"/>
        <v/>
      </c>
      <c r="AD1455" s="20" t="str">
        <f t="shared" si="827"/>
        <v/>
      </c>
      <c r="AE1455" s="20" t="str">
        <f>IF(E1455="","",SUM( INDEX( $H$9, 1) : H1455))</f>
        <v/>
      </c>
      <c r="AF1455" s="20" t="str">
        <f t="shared" si="828"/>
        <v/>
      </c>
      <c r="AG1455" s="20" t="str">
        <f>IF(E1455="","",SUM($AF$9:AF1455))</f>
        <v/>
      </c>
      <c r="AH1455" s="43" t="str">
        <f t="shared" si="829"/>
        <v/>
      </c>
      <c r="AI1455" s="20" t="str">
        <f t="shared" si="830"/>
        <v/>
      </c>
      <c r="AJ1455" s="20" t="str">
        <f t="shared" si="831"/>
        <v/>
      </c>
      <c r="AK1455" s="20" t="str">
        <f t="shared" si="832"/>
        <v/>
      </c>
      <c r="AL1455" s="20" t="str">
        <f>IF(E1455="","",SUM( INDEX($I$9, 1) : I1455))</f>
        <v/>
      </c>
      <c r="AM1455" s="20" t="str">
        <f t="shared" si="833"/>
        <v/>
      </c>
      <c r="AN1455" s="20" t="str">
        <f>IF(E1455="","",SUM( INDEX($AM$9, 1) : AM1455))</f>
        <v/>
      </c>
      <c r="AO1455" s="43" t="str">
        <f t="shared" si="834"/>
        <v/>
      </c>
      <c r="AP1455" s="43" t="str">
        <f t="shared" si="835"/>
        <v/>
      </c>
      <c r="AQ1455" s="35" t="str">
        <f t="shared" si="836"/>
        <v/>
      </c>
      <c r="AR1455" s="35" t="str">
        <f t="shared" si="837"/>
        <v/>
      </c>
      <c r="AS1455" s="35" t="str">
        <f t="shared" si="838"/>
        <v/>
      </c>
      <c r="AT1455" s="35" t="str">
        <f t="shared" si="839"/>
        <v/>
      </c>
      <c r="AU1455" s="35" t="str">
        <f t="shared" si="840"/>
        <v/>
      </c>
      <c r="AV1455" s="35" t="str">
        <f t="shared" si="841"/>
        <v/>
      </c>
      <c r="AW1455" s="58" t="str">
        <f t="shared" si="842"/>
        <v/>
      </c>
      <c r="AX1455" s="62" t="str">
        <f t="shared" si="843"/>
        <v/>
      </c>
      <c r="AY1455" s="62" t="str">
        <f t="shared" si="844"/>
        <v/>
      </c>
      <c r="AZ1455" s="62" t="str">
        <f t="shared" si="845"/>
        <v/>
      </c>
      <c r="BA1455" s="62" t="str">
        <f t="shared" si="846"/>
        <v/>
      </c>
      <c r="BB1455" s="62" t="str">
        <f t="shared" si="847"/>
        <v/>
      </c>
      <c r="BC1455" s="62" t="str">
        <f t="shared" si="848"/>
        <v/>
      </c>
      <c r="BD1455" s="69" t="str">
        <f t="shared" si="849"/>
        <v/>
      </c>
      <c r="BE1455" s="69" t="str">
        <f t="shared" si="850"/>
        <v/>
      </c>
      <c r="BF1455" s="69" t="str">
        <f>IF(Z1455=Z1456,"",SUM(AW$9:AW1455)-SUM(BF$9:BF1454))</f>
        <v/>
      </c>
      <c r="BG1455" s="12">
        <f t="shared" si="852"/>
        <v>1447</v>
      </c>
    </row>
    <row r="1456" spans="1:59" ht="20.100000000000001" customHeight="1">
      <c r="A1456" s="13">
        <f t="shared" si="851"/>
        <v>1448</v>
      </c>
      <c r="B1456" s="153"/>
      <c r="C1456" s="33"/>
      <c r="D1456" s="33"/>
      <c r="E1456" s="154"/>
      <c r="F1456" s="155"/>
      <c r="G1456" s="156"/>
      <c r="H1456" s="19" t="str">
        <f t="shared" si="816"/>
        <v/>
      </c>
      <c r="I1456" s="157"/>
      <c r="J1456" s="19" t="str">
        <f t="shared" si="817"/>
        <v/>
      </c>
      <c r="K1456" s="33"/>
      <c r="L1456" s="34"/>
      <c r="M1456" s="34"/>
      <c r="N1456" s="19" t="str">
        <f t="shared" si="818"/>
        <v/>
      </c>
      <c r="O1456" s="157"/>
      <c r="P1456" s="19" t="str">
        <f t="shared" si="819"/>
        <v/>
      </c>
      <c r="Q1456" s="19" t="str">
        <f t="shared" si="820"/>
        <v/>
      </c>
      <c r="R1456" s="22"/>
      <c r="S1456" s="33"/>
      <c r="T1456" s="35" t="str">
        <f>IF(E1456="","",Instructions!$B$5)</f>
        <v/>
      </c>
      <c r="U1456" s="75" t="str">
        <f>IF(E1456="","",Instructions!$C$5)</f>
        <v/>
      </c>
      <c r="V1456" s="87" t="str">
        <f t="shared" si="821"/>
        <v/>
      </c>
      <c r="W1456" s="72" t="str">
        <f>IF(E1456="","",VLOOKUP(D1456,Supervisors!$B$9:$F$32,5,FALSE))</f>
        <v/>
      </c>
      <c r="X1456" s="72" t="str">
        <f>IF(E1456="","",VLOOKUP(D1456,Supervisors!$B$9:$G$32,6,FALSE))</f>
        <v/>
      </c>
      <c r="Y1456" s="20" t="str">
        <f t="shared" si="822"/>
        <v/>
      </c>
      <c r="Z1456" s="20" t="str">
        <f t="shared" si="823"/>
        <v/>
      </c>
      <c r="AA1456" s="20" t="str">
        <f t="shared" si="824"/>
        <v/>
      </c>
      <c r="AB1456" s="20" t="str">
        <f t="shared" si="825"/>
        <v/>
      </c>
      <c r="AC1456" s="20" t="str">
        <f t="shared" si="826"/>
        <v/>
      </c>
      <c r="AD1456" s="20" t="str">
        <f t="shared" si="827"/>
        <v/>
      </c>
      <c r="AE1456" s="20" t="str">
        <f>IF(E1456="","",SUM( INDEX( $H$9, 1) : H1456))</f>
        <v/>
      </c>
      <c r="AF1456" s="20" t="str">
        <f t="shared" si="828"/>
        <v/>
      </c>
      <c r="AG1456" s="20" t="str">
        <f>IF(E1456="","",SUM($AF$9:AF1456))</f>
        <v/>
      </c>
      <c r="AH1456" s="43" t="str">
        <f t="shared" si="829"/>
        <v/>
      </c>
      <c r="AI1456" s="20" t="str">
        <f t="shared" si="830"/>
        <v/>
      </c>
      <c r="AJ1456" s="20" t="str">
        <f t="shared" si="831"/>
        <v/>
      </c>
      <c r="AK1456" s="20" t="str">
        <f t="shared" si="832"/>
        <v/>
      </c>
      <c r="AL1456" s="20" t="str">
        <f>IF(E1456="","",SUM( INDEX($I$9, 1) : I1456))</f>
        <v/>
      </c>
      <c r="AM1456" s="20" t="str">
        <f t="shared" si="833"/>
        <v/>
      </c>
      <c r="AN1456" s="20" t="str">
        <f>IF(E1456="","",SUM( INDEX($AM$9, 1) : AM1456))</f>
        <v/>
      </c>
      <c r="AO1456" s="43" t="str">
        <f t="shared" si="834"/>
        <v/>
      </c>
      <c r="AP1456" s="43" t="str">
        <f t="shared" si="835"/>
        <v/>
      </c>
      <c r="AQ1456" s="35" t="str">
        <f t="shared" si="836"/>
        <v/>
      </c>
      <c r="AR1456" s="35" t="str">
        <f t="shared" si="837"/>
        <v/>
      </c>
      <c r="AS1456" s="35" t="str">
        <f t="shared" si="838"/>
        <v/>
      </c>
      <c r="AT1456" s="35" t="str">
        <f t="shared" si="839"/>
        <v/>
      </c>
      <c r="AU1456" s="35" t="str">
        <f t="shared" si="840"/>
        <v/>
      </c>
      <c r="AV1456" s="35" t="str">
        <f t="shared" si="841"/>
        <v/>
      </c>
      <c r="AW1456" s="58" t="str">
        <f t="shared" si="842"/>
        <v/>
      </c>
      <c r="AX1456" s="62" t="str">
        <f t="shared" si="843"/>
        <v/>
      </c>
      <c r="AY1456" s="62" t="str">
        <f t="shared" si="844"/>
        <v/>
      </c>
      <c r="AZ1456" s="62" t="str">
        <f t="shared" si="845"/>
        <v/>
      </c>
      <c r="BA1456" s="62" t="str">
        <f t="shared" si="846"/>
        <v/>
      </c>
      <c r="BB1456" s="62" t="str">
        <f t="shared" si="847"/>
        <v/>
      </c>
      <c r="BC1456" s="62" t="str">
        <f t="shared" si="848"/>
        <v/>
      </c>
      <c r="BD1456" s="69" t="str">
        <f t="shared" si="849"/>
        <v/>
      </c>
      <c r="BE1456" s="69" t="str">
        <f t="shared" si="850"/>
        <v/>
      </c>
      <c r="BF1456" s="69" t="str">
        <f>IF(Z1456=Z1457,"",SUM(AW$9:AW1456)-SUM(BF$9:BF1455))</f>
        <v/>
      </c>
      <c r="BG1456" s="12">
        <f t="shared" si="852"/>
        <v>1448</v>
      </c>
    </row>
    <row r="1457" spans="1:59" ht="20.100000000000001" customHeight="1">
      <c r="A1457" s="13">
        <f t="shared" si="851"/>
        <v>1449</v>
      </c>
      <c r="B1457" s="153"/>
      <c r="C1457" s="33"/>
      <c r="D1457" s="33"/>
      <c r="E1457" s="154"/>
      <c r="F1457" s="155"/>
      <c r="G1457" s="156"/>
      <c r="H1457" s="19" t="str">
        <f t="shared" si="816"/>
        <v/>
      </c>
      <c r="I1457" s="157"/>
      <c r="J1457" s="19" t="str">
        <f t="shared" si="817"/>
        <v/>
      </c>
      <c r="K1457" s="33"/>
      <c r="L1457" s="34"/>
      <c r="M1457" s="34"/>
      <c r="N1457" s="19" t="str">
        <f t="shared" si="818"/>
        <v/>
      </c>
      <c r="O1457" s="157"/>
      <c r="P1457" s="19" t="str">
        <f t="shared" si="819"/>
        <v/>
      </c>
      <c r="Q1457" s="19" t="str">
        <f t="shared" si="820"/>
        <v/>
      </c>
      <c r="R1457" s="22"/>
      <c r="S1457" s="33"/>
      <c r="T1457" s="35" t="str">
        <f>IF(E1457="","",Instructions!$B$5)</f>
        <v/>
      </c>
      <c r="U1457" s="75" t="str">
        <f>IF(E1457="","",Instructions!$C$5)</f>
        <v/>
      </c>
      <c r="V1457" s="87" t="str">
        <f t="shared" si="821"/>
        <v/>
      </c>
      <c r="W1457" s="72" t="str">
        <f>IF(E1457="","",VLOOKUP(D1457,Supervisors!$B$9:$F$32,5,FALSE))</f>
        <v/>
      </c>
      <c r="X1457" s="72" t="str">
        <f>IF(E1457="","",VLOOKUP(D1457,Supervisors!$B$9:$G$32,6,FALSE))</f>
        <v/>
      </c>
      <c r="Y1457" s="20" t="str">
        <f t="shared" si="822"/>
        <v/>
      </c>
      <c r="Z1457" s="20" t="str">
        <f t="shared" si="823"/>
        <v/>
      </c>
      <c r="AA1457" s="20" t="str">
        <f t="shared" si="824"/>
        <v/>
      </c>
      <c r="AB1457" s="20" t="str">
        <f t="shared" si="825"/>
        <v/>
      </c>
      <c r="AC1457" s="20" t="str">
        <f t="shared" si="826"/>
        <v/>
      </c>
      <c r="AD1457" s="20" t="str">
        <f t="shared" si="827"/>
        <v/>
      </c>
      <c r="AE1457" s="20" t="str">
        <f>IF(E1457="","",SUM( INDEX( $H$9, 1) : H1457))</f>
        <v/>
      </c>
      <c r="AF1457" s="20" t="str">
        <f t="shared" si="828"/>
        <v/>
      </c>
      <c r="AG1457" s="20" t="str">
        <f>IF(E1457="","",SUM($AF$9:AF1457))</f>
        <v/>
      </c>
      <c r="AH1457" s="43" t="str">
        <f t="shared" si="829"/>
        <v/>
      </c>
      <c r="AI1457" s="20" t="str">
        <f t="shared" si="830"/>
        <v/>
      </c>
      <c r="AJ1457" s="20" t="str">
        <f t="shared" si="831"/>
        <v/>
      </c>
      <c r="AK1457" s="20" t="str">
        <f t="shared" si="832"/>
        <v/>
      </c>
      <c r="AL1457" s="20" t="str">
        <f>IF(E1457="","",SUM( INDEX($I$9, 1) : I1457))</f>
        <v/>
      </c>
      <c r="AM1457" s="20" t="str">
        <f t="shared" si="833"/>
        <v/>
      </c>
      <c r="AN1457" s="20" t="str">
        <f>IF(E1457="","",SUM( INDEX($AM$9, 1) : AM1457))</f>
        <v/>
      </c>
      <c r="AO1457" s="43" t="str">
        <f t="shared" si="834"/>
        <v/>
      </c>
      <c r="AP1457" s="43" t="str">
        <f t="shared" si="835"/>
        <v/>
      </c>
      <c r="AQ1457" s="35" t="str">
        <f t="shared" si="836"/>
        <v/>
      </c>
      <c r="AR1457" s="35" t="str">
        <f t="shared" si="837"/>
        <v/>
      </c>
      <c r="AS1457" s="35" t="str">
        <f t="shared" si="838"/>
        <v/>
      </c>
      <c r="AT1457" s="35" t="str">
        <f t="shared" si="839"/>
        <v/>
      </c>
      <c r="AU1457" s="35" t="str">
        <f t="shared" si="840"/>
        <v/>
      </c>
      <c r="AV1457" s="35" t="str">
        <f t="shared" si="841"/>
        <v/>
      </c>
      <c r="AW1457" s="58" t="str">
        <f t="shared" si="842"/>
        <v/>
      </c>
      <c r="AX1457" s="62" t="str">
        <f t="shared" si="843"/>
        <v/>
      </c>
      <c r="AY1457" s="62" t="str">
        <f t="shared" si="844"/>
        <v/>
      </c>
      <c r="AZ1457" s="62" t="str">
        <f t="shared" si="845"/>
        <v/>
      </c>
      <c r="BA1457" s="62" t="str">
        <f t="shared" si="846"/>
        <v/>
      </c>
      <c r="BB1457" s="62" t="str">
        <f t="shared" si="847"/>
        <v/>
      </c>
      <c r="BC1457" s="62" t="str">
        <f t="shared" si="848"/>
        <v/>
      </c>
      <c r="BD1457" s="69" t="str">
        <f t="shared" si="849"/>
        <v/>
      </c>
      <c r="BE1457" s="69" t="str">
        <f t="shared" si="850"/>
        <v/>
      </c>
      <c r="BF1457" s="69" t="str">
        <f>IF(Z1457=Z1458,"",SUM(AW$9:AW1457)-SUM(BF$9:BF1456))</f>
        <v/>
      </c>
      <c r="BG1457" s="12">
        <f t="shared" si="852"/>
        <v>1449</v>
      </c>
    </row>
    <row r="1458" spans="1:59" ht="20.100000000000001" customHeight="1">
      <c r="A1458" s="13">
        <f t="shared" si="851"/>
        <v>1450</v>
      </c>
      <c r="B1458" s="153"/>
      <c r="C1458" s="33"/>
      <c r="D1458" s="33"/>
      <c r="E1458" s="154"/>
      <c r="F1458" s="155"/>
      <c r="G1458" s="156"/>
      <c r="H1458" s="19" t="str">
        <f t="shared" si="816"/>
        <v/>
      </c>
      <c r="I1458" s="157"/>
      <c r="J1458" s="19" t="str">
        <f t="shared" si="817"/>
        <v/>
      </c>
      <c r="K1458" s="33"/>
      <c r="L1458" s="34"/>
      <c r="M1458" s="34"/>
      <c r="N1458" s="19" t="str">
        <f t="shared" si="818"/>
        <v/>
      </c>
      <c r="O1458" s="157"/>
      <c r="P1458" s="19" t="str">
        <f t="shared" si="819"/>
        <v/>
      </c>
      <c r="Q1458" s="19" t="str">
        <f t="shared" si="820"/>
        <v/>
      </c>
      <c r="R1458" s="22"/>
      <c r="S1458" s="33"/>
      <c r="T1458" s="35" t="str">
        <f>IF(E1458="","",Instructions!$B$5)</f>
        <v/>
      </c>
      <c r="U1458" s="75" t="str">
        <f>IF(E1458="","",Instructions!$C$5)</f>
        <v/>
      </c>
      <c r="V1458" s="87" t="str">
        <f t="shared" si="821"/>
        <v/>
      </c>
      <c r="W1458" s="72" t="str">
        <f>IF(E1458="","",VLOOKUP(D1458,Supervisors!$B$9:$F$32,5,FALSE))</f>
        <v/>
      </c>
      <c r="X1458" s="72" t="str">
        <f>IF(E1458="","",VLOOKUP(D1458,Supervisors!$B$9:$G$32,6,FALSE))</f>
        <v/>
      </c>
      <c r="Y1458" s="20" t="str">
        <f t="shared" si="822"/>
        <v/>
      </c>
      <c r="Z1458" s="20" t="str">
        <f t="shared" si="823"/>
        <v/>
      </c>
      <c r="AA1458" s="20" t="str">
        <f t="shared" si="824"/>
        <v/>
      </c>
      <c r="AB1458" s="20" t="str">
        <f t="shared" si="825"/>
        <v/>
      </c>
      <c r="AC1458" s="20" t="str">
        <f t="shared" si="826"/>
        <v/>
      </c>
      <c r="AD1458" s="20" t="str">
        <f t="shared" si="827"/>
        <v/>
      </c>
      <c r="AE1458" s="20" t="str">
        <f>IF(E1458="","",SUM( INDEX( $H$9, 1) : H1458))</f>
        <v/>
      </c>
      <c r="AF1458" s="20" t="str">
        <f t="shared" si="828"/>
        <v/>
      </c>
      <c r="AG1458" s="20" t="str">
        <f>IF(E1458="","",SUM($AF$9:AF1458))</f>
        <v/>
      </c>
      <c r="AH1458" s="43" t="str">
        <f t="shared" si="829"/>
        <v/>
      </c>
      <c r="AI1458" s="20" t="str">
        <f t="shared" si="830"/>
        <v/>
      </c>
      <c r="AJ1458" s="20" t="str">
        <f t="shared" si="831"/>
        <v/>
      </c>
      <c r="AK1458" s="20" t="str">
        <f t="shared" si="832"/>
        <v/>
      </c>
      <c r="AL1458" s="20" t="str">
        <f>IF(E1458="","",SUM( INDEX($I$9, 1) : I1458))</f>
        <v/>
      </c>
      <c r="AM1458" s="20" t="str">
        <f t="shared" si="833"/>
        <v/>
      </c>
      <c r="AN1458" s="20" t="str">
        <f>IF(E1458="","",SUM( INDEX($AM$9, 1) : AM1458))</f>
        <v/>
      </c>
      <c r="AO1458" s="43" t="str">
        <f t="shared" si="834"/>
        <v/>
      </c>
      <c r="AP1458" s="43" t="str">
        <f t="shared" si="835"/>
        <v/>
      </c>
      <c r="AQ1458" s="35" t="str">
        <f t="shared" si="836"/>
        <v/>
      </c>
      <c r="AR1458" s="35" t="str">
        <f t="shared" si="837"/>
        <v/>
      </c>
      <c r="AS1458" s="35" t="str">
        <f t="shared" si="838"/>
        <v/>
      </c>
      <c r="AT1458" s="35" t="str">
        <f t="shared" si="839"/>
        <v/>
      </c>
      <c r="AU1458" s="35" t="str">
        <f t="shared" si="840"/>
        <v/>
      </c>
      <c r="AV1458" s="35" t="str">
        <f t="shared" si="841"/>
        <v/>
      </c>
      <c r="AW1458" s="58" t="str">
        <f t="shared" si="842"/>
        <v/>
      </c>
      <c r="AX1458" s="62" t="str">
        <f t="shared" si="843"/>
        <v/>
      </c>
      <c r="AY1458" s="62" t="str">
        <f t="shared" si="844"/>
        <v/>
      </c>
      <c r="AZ1458" s="62" t="str">
        <f t="shared" si="845"/>
        <v/>
      </c>
      <c r="BA1458" s="62" t="str">
        <f t="shared" si="846"/>
        <v/>
      </c>
      <c r="BB1458" s="62" t="str">
        <f t="shared" si="847"/>
        <v/>
      </c>
      <c r="BC1458" s="62" t="str">
        <f t="shared" si="848"/>
        <v/>
      </c>
      <c r="BD1458" s="69" t="str">
        <f t="shared" si="849"/>
        <v/>
      </c>
      <c r="BE1458" s="69" t="str">
        <f t="shared" si="850"/>
        <v/>
      </c>
      <c r="BF1458" s="69" t="str">
        <f>IF(Z1458=Z1459,"",SUM(AW$9:AW1458)-SUM(BF$9:BF1457))</f>
        <v/>
      </c>
      <c r="BG1458" s="12">
        <f t="shared" si="852"/>
        <v>1450</v>
      </c>
    </row>
    <row r="1459" spans="1:59" ht="20.100000000000001" customHeight="1">
      <c r="A1459" s="13">
        <f t="shared" si="851"/>
        <v>1451</v>
      </c>
      <c r="B1459" s="153"/>
      <c r="C1459" s="33"/>
      <c r="D1459" s="33"/>
      <c r="E1459" s="154"/>
      <c r="F1459" s="155"/>
      <c r="G1459" s="156"/>
      <c r="H1459" s="19" t="str">
        <f t="shared" si="816"/>
        <v/>
      </c>
      <c r="I1459" s="157"/>
      <c r="J1459" s="19" t="str">
        <f t="shared" si="817"/>
        <v/>
      </c>
      <c r="K1459" s="33"/>
      <c r="L1459" s="34"/>
      <c r="M1459" s="34"/>
      <c r="N1459" s="19" t="str">
        <f t="shared" si="818"/>
        <v/>
      </c>
      <c r="O1459" s="157"/>
      <c r="P1459" s="19" t="str">
        <f t="shared" si="819"/>
        <v/>
      </c>
      <c r="Q1459" s="19" t="str">
        <f t="shared" si="820"/>
        <v/>
      </c>
      <c r="R1459" s="22"/>
      <c r="S1459" s="33"/>
      <c r="T1459" s="35" t="str">
        <f>IF(E1459="","",Instructions!$B$5)</f>
        <v/>
      </c>
      <c r="U1459" s="75" t="str">
        <f>IF(E1459="","",Instructions!$C$5)</f>
        <v/>
      </c>
      <c r="V1459" s="87" t="str">
        <f t="shared" si="821"/>
        <v/>
      </c>
      <c r="W1459" s="72" t="str">
        <f>IF(E1459="","",VLOOKUP(D1459,Supervisors!$B$9:$F$32,5,FALSE))</f>
        <v/>
      </c>
      <c r="X1459" s="72" t="str">
        <f>IF(E1459="","",VLOOKUP(D1459,Supervisors!$B$9:$G$32,6,FALSE))</f>
        <v/>
      </c>
      <c r="Y1459" s="20" t="str">
        <f t="shared" si="822"/>
        <v/>
      </c>
      <c r="Z1459" s="20" t="str">
        <f t="shared" si="823"/>
        <v/>
      </c>
      <c r="AA1459" s="20" t="str">
        <f t="shared" si="824"/>
        <v/>
      </c>
      <c r="AB1459" s="20" t="str">
        <f t="shared" si="825"/>
        <v/>
      </c>
      <c r="AC1459" s="20" t="str">
        <f t="shared" si="826"/>
        <v/>
      </c>
      <c r="AD1459" s="20" t="str">
        <f t="shared" si="827"/>
        <v/>
      </c>
      <c r="AE1459" s="20" t="str">
        <f>IF(E1459="","",SUM( INDEX( $H$9, 1) : H1459))</f>
        <v/>
      </c>
      <c r="AF1459" s="20" t="str">
        <f t="shared" si="828"/>
        <v/>
      </c>
      <c r="AG1459" s="20" t="str">
        <f>IF(E1459="","",SUM($AF$9:AF1459))</f>
        <v/>
      </c>
      <c r="AH1459" s="43" t="str">
        <f t="shared" si="829"/>
        <v/>
      </c>
      <c r="AI1459" s="20" t="str">
        <f t="shared" si="830"/>
        <v/>
      </c>
      <c r="AJ1459" s="20" t="str">
        <f t="shared" si="831"/>
        <v/>
      </c>
      <c r="AK1459" s="20" t="str">
        <f t="shared" si="832"/>
        <v/>
      </c>
      <c r="AL1459" s="20" t="str">
        <f>IF(E1459="","",SUM( INDEX($I$9, 1) : I1459))</f>
        <v/>
      </c>
      <c r="AM1459" s="20" t="str">
        <f t="shared" si="833"/>
        <v/>
      </c>
      <c r="AN1459" s="20" t="str">
        <f>IF(E1459="","",SUM( INDEX($AM$9, 1) : AM1459))</f>
        <v/>
      </c>
      <c r="AO1459" s="43" t="str">
        <f t="shared" si="834"/>
        <v/>
      </c>
      <c r="AP1459" s="43" t="str">
        <f t="shared" si="835"/>
        <v/>
      </c>
      <c r="AQ1459" s="35" t="str">
        <f t="shared" si="836"/>
        <v/>
      </c>
      <c r="AR1459" s="35" t="str">
        <f t="shared" si="837"/>
        <v/>
      </c>
      <c r="AS1459" s="35" t="str">
        <f t="shared" si="838"/>
        <v/>
      </c>
      <c r="AT1459" s="35" t="str">
        <f t="shared" si="839"/>
        <v/>
      </c>
      <c r="AU1459" s="35" t="str">
        <f t="shared" si="840"/>
        <v/>
      </c>
      <c r="AV1459" s="35" t="str">
        <f t="shared" si="841"/>
        <v/>
      </c>
      <c r="AW1459" s="58" t="str">
        <f t="shared" si="842"/>
        <v/>
      </c>
      <c r="AX1459" s="62" t="str">
        <f t="shared" si="843"/>
        <v/>
      </c>
      <c r="AY1459" s="62" t="str">
        <f t="shared" si="844"/>
        <v/>
      </c>
      <c r="AZ1459" s="62" t="str">
        <f t="shared" si="845"/>
        <v/>
      </c>
      <c r="BA1459" s="62" t="str">
        <f t="shared" si="846"/>
        <v/>
      </c>
      <c r="BB1459" s="62" t="str">
        <f t="shared" si="847"/>
        <v/>
      </c>
      <c r="BC1459" s="62" t="str">
        <f t="shared" si="848"/>
        <v/>
      </c>
      <c r="BD1459" s="69" t="str">
        <f t="shared" si="849"/>
        <v/>
      </c>
      <c r="BE1459" s="69" t="str">
        <f t="shared" si="850"/>
        <v/>
      </c>
      <c r="BF1459" s="69" t="str">
        <f>IF(Z1459=Z1460,"",SUM(AW$9:AW1459)-SUM(BF$9:BF1458))</f>
        <v/>
      </c>
      <c r="BG1459" s="12">
        <f t="shared" si="852"/>
        <v>1451</v>
      </c>
    </row>
    <row r="1460" spans="1:59" ht="20.100000000000001" customHeight="1">
      <c r="A1460" s="13">
        <f t="shared" si="851"/>
        <v>1452</v>
      </c>
      <c r="B1460" s="153"/>
      <c r="C1460" s="33"/>
      <c r="D1460" s="33"/>
      <c r="E1460" s="154"/>
      <c r="F1460" s="155"/>
      <c r="G1460" s="156"/>
      <c r="H1460" s="19" t="str">
        <f t="shared" si="816"/>
        <v/>
      </c>
      <c r="I1460" s="157"/>
      <c r="J1460" s="19" t="str">
        <f t="shared" si="817"/>
        <v/>
      </c>
      <c r="K1460" s="33"/>
      <c r="L1460" s="34"/>
      <c r="M1460" s="34"/>
      <c r="N1460" s="19" t="str">
        <f t="shared" si="818"/>
        <v/>
      </c>
      <c r="O1460" s="157"/>
      <c r="P1460" s="19" t="str">
        <f t="shared" si="819"/>
        <v/>
      </c>
      <c r="Q1460" s="19" t="str">
        <f t="shared" si="820"/>
        <v/>
      </c>
      <c r="R1460" s="22"/>
      <c r="S1460" s="33"/>
      <c r="T1460" s="35" t="str">
        <f>IF(E1460="","",Instructions!$B$5)</f>
        <v/>
      </c>
      <c r="U1460" s="75" t="str">
        <f>IF(E1460="","",Instructions!$C$5)</f>
        <v/>
      </c>
      <c r="V1460" s="87" t="str">
        <f t="shared" si="821"/>
        <v/>
      </c>
      <c r="W1460" s="72" t="str">
        <f>IF(E1460="","",VLOOKUP(D1460,Supervisors!$B$9:$F$32,5,FALSE))</f>
        <v/>
      </c>
      <c r="X1460" s="72" t="str">
        <f>IF(E1460="","",VLOOKUP(D1460,Supervisors!$B$9:$G$32,6,FALSE))</f>
        <v/>
      </c>
      <c r="Y1460" s="20" t="str">
        <f t="shared" si="822"/>
        <v/>
      </c>
      <c r="Z1460" s="20" t="str">
        <f t="shared" si="823"/>
        <v/>
      </c>
      <c r="AA1460" s="20" t="str">
        <f t="shared" si="824"/>
        <v/>
      </c>
      <c r="AB1460" s="20" t="str">
        <f t="shared" si="825"/>
        <v/>
      </c>
      <c r="AC1460" s="20" t="str">
        <f t="shared" si="826"/>
        <v/>
      </c>
      <c r="AD1460" s="20" t="str">
        <f t="shared" si="827"/>
        <v/>
      </c>
      <c r="AE1460" s="20" t="str">
        <f>IF(E1460="","",SUM( INDEX( $H$9, 1) : H1460))</f>
        <v/>
      </c>
      <c r="AF1460" s="20" t="str">
        <f t="shared" si="828"/>
        <v/>
      </c>
      <c r="AG1460" s="20" t="str">
        <f>IF(E1460="","",SUM($AF$9:AF1460))</f>
        <v/>
      </c>
      <c r="AH1460" s="43" t="str">
        <f t="shared" si="829"/>
        <v/>
      </c>
      <c r="AI1460" s="20" t="str">
        <f t="shared" si="830"/>
        <v/>
      </c>
      <c r="AJ1460" s="20" t="str">
        <f t="shared" si="831"/>
        <v/>
      </c>
      <c r="AK1460" s="20" t="str">
        <f t="shared" si="832"/>
        <v/>
      </c>
      <c r="AL1460" s="20" t="str">
        <f>IF(E1460="","",SUM( INDEX($I$9, 1) : I1460))</f>
        <v/>
      </c>
      <c r="AM1460" s="20" t="str">
        <f t="shared" si="833"/>
        <v/>
      </c>
      <c r="AN1460" s="20" t="str">
        <f>IF(E1460="","",SUM( INDEX($AM$9, 1) : AM1460))</f>
        <v/>
      </c>
      <c r="AO1460" s="43" t="str">
        <f t="shared" si="834"/>
        <v/>
      </c>
      <c r="AP1460" s="43" t="str">
        <f t="shared" si="835"/>
        <v/>
      </c>
      <c r="AQ1460" s="35" t="str">
        <f t="shared" si="836"/>
        <v/>
      </c>
      <c r="AR1460" s="35" t="str">
        <f t="shared" si="837"/>
        <v/>
      </c>
      <c r="AS1460" s="35" t="str">
        <f t="shared" si="838"/>
        <v/>
      </c>
      <c r="AT1460" s="35" t="str">
        <f t="shared" si="839"/>
        <v/>
      </c>
      <c r="AU1460" s="35" t="str">
        <f t="shared" si="840"/>
        <v/>
      </c>
      <c r="AV1460" s="35" t="str">
        <f t="shared" si="841"/>
        <v/>
      </c>
      <c r="AW1460" s="58" t="str">
        <f t="shared" si="842"/>
        <v/>
      </c>
      <c r="AX1460" s="62" t="str">
        <f t="shared" si="843"/>
        <v/>
      </c>
      <c r="AY1460" s="62" t="str">
        <f t="shared" si="844"/>
        <v/>
      </c>
      <c r="AZ1460" s="62" t="str">
        <f t="shared" si="845"/>
        <v/>
      </c>
      <c r="BA1460" s="62" t="str">
        <f t="shared" si="846"/>
        <v/>
      </c>
      <c r="BB1460" s="62" t="str">
        <f t="shared" si="847"/>
        <v/>
      </c>
      <c r="BC1460" s="62" t="str">
        <f t="shared" si="848"/>
        <v/>
      </c>
      <c r="BD1460" s="69" t="str">
        <f t="shared" si="849"/>
        <v/>
      </c>
      <c r="BE1460" s="69" t="str">
        <f t="shared" si="850"/>
        <v/>
      </c>
      <c r="BF1460" s="69" t="str">
        <f>IF(Z1460=Z1461,"",SUM(AW$9:AW1460)-SUM(BF$9:BF1459))</f>
        <v/>
      </c>
      <c r="BG1460" s="12">
        <f t="shared" si="852"/>
        <v>1452</v>
      </c>
    </row>
    <row r="1461" spans="1:59" ht="20.100000000000001" customHeight="1">
      <c r="A1461" s="13">
        <f t="shared" si="851"/>
        <v>1453</v>
      </c>
      <c r="B1461" s="153"/>
      <c r="C1461" s="33"/>
      <c r="D1461" s="33"/>
      <c r="E1461" s="154"/>
      <c r="F1461" s="155"/>
      <c r="G1461" s="156"/>
      <c r="H1461" s="19" t="str">
        <f t="shared" si="816"/>
        <v/>
      </c>
      <c r="I1461" s="157"/>
      <c r="J1461" s="19" t="str">
        <f t="shared" si="817"/>
        <v/>
      </c>
      <c r="K1461" s="33"/>
      <c r="L1461" s="34"/>
      <c r="M1461" s="34"/>
      <c r="N1461" s="19" t="str">
        <f t="shared" si="818"/>
        <v/>
      </c>
      <c r="O1461" s="157"/>
      <c r="P1461" s="19" t="str">
        <f t="shared" si="819"/>
        <v/>
      </c>
      <c r="Q1461" s="19" t="str">
        <f t="shared" si="820"/>
        <v/>
      </c>
      <c r="R1461" s="22"/>
      <c r="S1461" s="33"/>
      <c r="T1461" s="35" t="str">
        <f>IF(E1461="","",Instructions!$B$5)</f>
        <v/>
      </c>
      <c r="U1461" s="75" t="str">
        <f>IF(E1461="","",Instructions!$C$5)</f>
        <v/>
      </c>
      <c r="V1461" s="87" t="str">
        <f t="shared" si="821"/>
        <v/>
      </c>
      <c r="W1461" s="72" t="str">
        <f>IF(E1461="","",VLOOKUP(D1461,Supervisors!$B$9:$F$32,5,FALSE))</f>
        <v/>
      </c>
      <c r="X1461" s="72" t="str">
        <f>IF(E1461="","",VLOOKUP(D1461,Supervisors!$B$9:$G$32,6,FALSE))</f>
        <v/>
      </c>
      <c r="Y1461" s="20" t="str">
        <f t="shared" si="822"/>
        <v/>
      </c>
      <c r="Z1461" s="20" t="str">
        <f t="shared" si="823"/>
        <v/>
      </c>
      <c r="AA1461" s="20" t="str">
        <f t="shared" si="824"/>
        <v/>
      </c>
      <c r="AB1461" s="20" t="str">
        <f t="shared" si="825"/>
        <v/>
      </c>
      <c r="AC1461" s="20" t="str">
        <f t="shared" si="826"/>
        <v/>
      </c>
      <c r="AD1461" s="20" t="str">
        <f t="shared" si="827"/>
        <v/>
      </c>
      <c r="AE1461" s="20" t="str">
        <f>IF(E1461="","",SUM( INDEX( $H$9, 1) : H1461))</f>
        <v/>
      </c>
      <c r="AF1461" s="20" t="str">
        <f t="shared" si="828"/>
        <v/>
      </c>
      <c r="AG1461" s="20" t="str">
        <f>IF(E1461="","",SUM($AF$9:AF1461))</f>
        <v/>
      </c>
      <c r="AH1461" s="43" t="str">
        <f t="shared" si="829"/>
        <v/>
      </c>
      <c r="AI1461" s="20" t="str">
        <f t="shared" si="830"/>
        <v/>
      </c>
      <c r="AJ1461" s="20" t="str">
        <f t="shared" si="831"/>
        <v/>
      </c>
      <c r="AK1461" s="20" t="str">
        <f t="shared" si="832"/>
        <v/>
      </c>
      <c r="AL1461" s="20" t="str">
        <f>IF(E1461="","",SUM( INDEX($I$9, 1) : I1461))</f>
        <v/>
      </c>
      <c r="AM1461" s="20" t="str">
        <f t="shared" si="833"/>
        <v/>
      </c>
      <c r="AN1461" s="20" t="str">
        <f>IF(E1461="","",SUM( INDEX($AM$9, 1) : AM1461))</f>
        <v/>
      </c>
      <c r="AO1461" s="43" t="str">
        <f t="shared" si="834"/>
        <v/>
      </c>
      <c r="AP1461" s="43" t="str">
        <f t="shared" si="835"/>
        <v/>
      </c>
      <c r="AQ1461" s="35" t="str">
        <f t="shared" si="836"/>
        <v/>
      </c>
      <c r="AR1461" s="35" t="str">
        <f t="shared" si="837"/>
        <v/>
      </c>
      <c r="AS1461" s="35" t="str">
        <f t="shared" si="838"/>
        <v/>
      </c>
      <c r="AT1461" s="35" t="str">
        <f t="shared" si="839"/>
        <v/>
      </c>
      <c r="AU1461" s="35" t="str">
        <f t="shared" si="840"/>
        <v/>
      </c>
      <c r="AV1461" s="35" t="str">
        <f t="shared" si="841"/>
        <v/>
      </c>
      <c r="AW1461" s="58" t="str">
        <f t="shared" si="842"/>
        <v/>
      </c>
      <c r="AX1461" s="62" t="str">
        <f t="shared" si="843"/>
        <v/>
      </c>
      <c r="AY1461" s="62" t="str">
        <f t="shared" si="844"/>
        <v/>
      </c>
      <c r="AZ1461" s="62" t="str">
        <f t="shared" si="845"/>
        <v/>
      </c>
      <c r="BA1461" s="62" t="str">
        <f t="shared" si="846"/>
        <v/>
      </c>
      <c r="BB1461" s="62" t="str">
        <f t="shared" si="847"/>
        <v/>
      </c>
      <c r="BC1461" s="62" t="str">
        <f t="shared" si="848"/>
        <v/>
      </c>
      <c r="BD1461" s="69" t="str">
        <f t="shared" si="849"/>
        <v/>
      </c>
      <c r="BE1461" s="69" t="str">
        <f t="shared" si="850"/>
        <v/>
      </c>
      <c r="BF1461" s="69" t="str">
        <f>IF(Z1461=Z1462,"",SUM(AW$9:AW1461)-SUM(BF$9:BF1460))</f>
        <v/>
      </c>
      <c r="BG1461" s="12">
        <f t="shared" si="852"/>
        <v>1453</v>
      </c>
    </row>
    <row r="1462" spans="1:59" ht="20.100000000000001" customHeight="1">
      <c r="A1462" s="13">
        <f t="shared" si="851"/>
        <v>1454</v>
      </c>
      <c r="B1462" s="153"/>
      <c r="C1462" s="33"/>
      <c r="D1462" s="33"/>
      <c r="E1462" s="154"/>
      <c r="F1462" s="155"/>
      <c r="G1462" s="156"/>
      <c r="H1462" s="19" t="str">
        <f t="shared" si="816"/>
        <v/>
      </c>
      <c r="I1462" s="157"/>
      <c r="J1462" s="19" t="str">
        <f t="shared" si="817"/>
        <v/>
      </c>
      <c r="K1462" s="33"/>
      <c r="L1462" s="34"/>
      <c r="M1462" s="34"/>
      <c r="N1462" s="19" t="str">
        <f t="shared" si="818"/>
        <v/>
      </c>
      <c r="O1462" s="157"/>
      <c r="P1462" s="19" t="str">
        <f t="shared" si="819"/>
        <v/>
      </c>
      <c r="Q1462" s="19" t="str">
        <f t="shared" si="820"/>
        <v/>
      </c>
      <c r="R1462" s="22"/>
      <c r="S1462" s="33"/>
      <c r="T1462" s="35" t="str">
        <f>IF(E1462="","",Instructions!$B$5)</f>
        <v/>
      </c>
      <c r="U1462" s="75" t="str">
        <f>IF(E1462="","",Instructions!$C$5)</f>
        <v/>
      </c>
      <c r="V1462" s="87" t="str">
        <f t="shared" si="821"/>
        <v/>
      </c>
      <c r="W1462" s="72" t="str">
        <f>IF(E1462="","",VLOOKUP(D1462,Supervisors!$B$9:$F$32,5,FALSE))</f>
        <v/>
      </c>
      <c r="X1462" s="72" t="str">
        <f>IF(E1462="","",VLOOKUP(D1462,Supervisors!$B$9:$G$32,6,FALSE))</f>
        <v/>
      </c>
      <c r="Y1462" s="20" t="str">
        <f t="shared" si="822"/>
        <v/>
      </c>
      <c r="Z1462" s="20" t="str">
        <f t="shared" si="823"/>
        <v/>
      </c>
      <c r="AA1462" s="20" t="str">
        <f t="shared" si="824"/>
        <v/>
      </c>
      <c r="AB1462" s="20" t="str">
        <f t="shared" si="825"/>
        <v/>
      </c>
      <c r="AC1462" s="20" t="str">
        <f t="shared" si="826"/>
        <v/>
      </c>
      <c r="AD1462" s="20" t="str">
        <f t="shared" si="827"/>
        <v/>
      </c>
      <c r="AE1462" s="20" t="str">
        <f>IF(E1462="","",SUM( INDEX( $H$9, 1) : H1462))</f>
        <v/>
      </c>
      <c r="AF1462" s="20" t="str">
        <f t="shared" si="828"/>
        <v/>
      </c>
      <c r="AG1462" s="20" t="str">
        <f>IF(E1462="","",SUM($AF$9:AF1462))</f>
        <v/>
      </c>
      <c r="AH1462" s="43" t="str">
        <f t="shared" si="829"/>
        <v/>
      </c>
      <c r="AI1462" s="20" t="str">
        <f t="shared" si="830"/>
        <v/>
      </c>
      <c r="AJ1462" s="20" t="str">
        <f t="shared" si="831"/>
        <v/>
      </c>
      <c r="AK1462" s="20" t="str">
        <f t="shared" si="832"/>
        <v/>
      </c>
      <c r="AL1462" s="20" t="str">
        <f>IF(E1462="","",SUM( INDEX($I$9, 1) : I1462))</f>
        <v/>
      </c>
      <c r="AM1462" s="20" t="str">
        <f t="shared" si="833"/>
        <v/>
      </c>
      <c r="AN1462" s="20" t="str">
        <f>IF(E1462="","",SUM( INDEX($AM$9, 1) : AM1462))</f>
        <v/>
      </c>
      <c r="AO1462" s="43" t="str">
        <f t="shared" si="834"/>
        <v/>
      </c>
      <c r="AP1462" s="43" t="str">
        <f t="shared" si="835"/>
        <v/>
      </c>
      <c r="AQ1462" s="35" t="str">
        <f t="shared" si="836"/>
        <v/>
      </c>
      <c r="AR1462" s="35" t="str">
        <f t="shared" si="837"/>
        <v/>
      </c>
      <c r="AS1462" s="35" t="str">
        <f t="shared" si="838"/>
        <v/>
      </c>
      <c r="AT1462" s="35" t="str">
        <f t="shared" si="839"/>
        <v/>
      </c>
      <c r="AU1462" s="35" t="str">
        <f t="shared" si="840"/>
        <v/>
      </c>
      <c r="AV1462" s="35" t="str">
        <f t="shared" si="841"/>
        <v/>
      </c>
      <c r="AW1462" s="58" t="str">
        <f t="shared" si="842"/>
        <v/>
      </c>
      <c r="AX1462" s="62" t="str">
        <f t="shared" si="843"/>
        <v/>
      </c>
      <c r="AY1462" s="62" t="str">
        <f t="shared" si="844"/>
        <v/>
      </c>
      <c r="AZ1462" s="62" t="str">
        <f t="shared" si="845"/>
        <v/>
      </c>
      <c r="BA1462" s="62" t="str">
        <f t="shared" si="846"/>
        <v/>
      </c>
      <c r="BB1462" s="62" t="str">
        <f t="shared" si="847"/>
        <v/>
      </c>
      <c r="BC1462" s="62" t="str">
        <f t="shared" si="848"/>
        <v/>
      </c>
      <c r="BD1462" s="69" t="str">
        <f t="shared" si="849"/>
        <v/>
      </c>
      <c r="BE1462" s="69" t="str">
        <f t="shared" si="850"/>
        <v/>
      </c>
      <c r="BF1462" s="69" t="str">
        <f>IF(Z1462=Z1463,"",SUM(AW$9:AW1462)-SUM(BF$9:BF1461))</f>
        <v/>
      </c>
      <c r="BG1462" s="12">
        <f t="shared" si="852"/>
        <v>1454</v>
      </c>
    </row>
    <row r="1463" spans="1:59" ht="20.100000000000001" customHeight="1">
      <c r="A1463" s="13">
        <f t="shared" si="851"/>
        <v>1455</v>
      </c>
      <c r="B1463" s="153"/>
      <c r="C1463" s="33"/>
      <c r="D1463" s="33"/>
      <c r="E1463" s="154"/>
      <c r="F1463" s="155"/>
      <c r="G1463" s="156"/>
      <c r="H1463" s="19" t="str">
        <f t="shared" si="816"/>
        <v/>
      </c>
      <c r="I1463" s="157"/>
      <c r="J1463" s="19" t="str">
        <f t="shared" si="817"/>
        <v/>
      </c>
      <c r="K1463" s="33"/>
      <c r="L1463" s="34"/>
      <c r="M1463" s="34"/>
      <c r="N1463" s="19" t="str">
        <f t="shared" si="818"/>
        <v/>
      </c>
      <c r="O1463" s="157"/>
      <c r="P1463" s="19" t="str">
        <f t="shared" si="819"/>
        <v/>
      </c>
      <c r="Q1463" s="19" t="str">
        <f t="shared" si="820"/>
        <v/>
      </c>
      <c r="R1463" s="22"/>
      <c r="S1463" s="33"/>
      <c r="T1463" s="35" t="str">
        <f>IF(E1463="","",Instructions!$B$5)</f>
        <v/>
      </c>
      <c r="U1463" s="75" t="str">
        <f>IF(E1463="","",Instructions!$C$5)</f>
        <v/>
      </c>
      <c r="V1463" s="87" t="str">
        <f t="shared" si="821"/>
        <v/>
      </c>
      <c r="W1463" s="72" t="str">
        <f>IF(E1463="","",VLOOKUP(D1463,Supervisors!$B$9:$F$32,5,FALSE))</f>
        <v/>
      </c>
      <c r="X1463" s="72" t="str">
        <f>IF(E1463="","",VLOOKUP(D1463,Supervisors!$B$9:$G$32,6,FALSE))</f>
        <v/>
      </c>
      <c r="Y1463" s="20" t="str">
        <f t="shared" si="822"/>
        <v/>
      </c>
      <c r="Z1463" s="20" t="str">
        <f t="shared" si="823"/>
        <v/>
      </c>
      <c r="AA1463" s="20" t="str">
        <f t="shared" si="824"/>
        <v/>
      </c>
      <c r="AB1463" s="20" t="str">
        <f t="shared" si="825"/>
        <v/>
      </c>
      <c r="AC1463" s="20" t="str">
        <f t="shared" si="826"/>
        <v/>
      </c>
      <c r="AD1463" s="20" t="str">
        <f t="shared" si="827"/>
        <v/>
      </c>
      <c r="AE1463" s="20" t="str">
        <f>IF(E1463="","",SUM( INDEX( $H$9, 1) : H1463))</f>
        <v/>
      </c>
      <c r="AF1463" s="20" t="str">
        <f t="shared" si="828"/>
        <v/>
      </c>
      <c r="AG1463" s="20" t="str">
        <f>IF(E1463="","",SUM($AF$9:AF1463))</f>
        <v/>
      </c>
      <c r="AH1463" s="43" t="str">
        <f t="shared" si="829"/>
        <v/>
      </c>
      <c r="AI1463" s="20" t="str">
        <f t="shared" si="830"/>
        <v/>
      </c>
      <c r="AJ1463" s="20" t="str">
        <f t="shared" si="831"/>
        <v/>
      </c>
      <c r="AK1463" s="20" t="str">
        <f t="shared" si="832"/>
        <v/>
      </c>
      <c r="AL1463" s="20" t="str">
        <f>IF(E1463="","",SUM( INDEX($I$9, 1) : I1463))</f>
        <v/>
      </c>
      <c r="AM1463" s="20" t="str">
        <f t="shared" si="833"/>
        <v/>
      </c>
      <c r="AN1463" s="20" t="str">
        <f>IF(E1463="","",SUM( INDEX($AM$9, 1) : AM1463))</f>
        <v/>
      </c>
      <c r="AO1463" s="43" t="str">
        <f t="shared" si="834"/>
        <v/>
      </c>
      <c r="AP1463" s="43" t="str">
        <f t="shared" si="835"/>
        <v/>
      </c>
      <c r="AQ1463" s="35" t="str">
        <f t="shared" si="836"/>
        <v/>
      </c>
      <c r="AR1463" s="35" t="str">
        <f t="shared" si="837"/>
        <v/>
      </c>
      <c r="AS1463" s="35" t="str">
        <f t="shared" si="838"/>
        <v/>
      </c>
      <c r="AT1463" s="35" t="str">
        <f t="shared" si="839"/>
        <v/>
      </c>
      <c r="AU1463" s="35" t="str">
        <f t="shared" si="840"/>
        <v/>
      </c>
      <c r="AV1463" s="35" t="str">
        <f t="shared" si="841"/>
        <v/>
      </c>
      <c r="AW1463" s="58" t="str">
        <f t="shared" si="842"/>
        <v/>
      </c>
      <c r="AX1463" s="62" t="str">
        <f t="shared" si="843"/>
        <v/>
      </c>
      <c r="AY1463" s="62" t="str">
        <f t="shared" si="844"/>
        <v/>
      </c>
      <c r="AZ1463" s="62" t="str">
        <f t="shared" si="845"/>
        <v/>
      </c>
      <c r="BA1463" s="62" t="str">
        <f t="shared" si="846"/>
        <v/>
      </c>
      <c r="BB1463" s="62" t="str">
        <f t="shared" si="847"/>
        <v/>
      </c>
      <c r="BC1463" s="62" t="str">
        <f t="shared" si="848"/>
        <v/>
      </c>
      <c r="BD1463" s="69" t="str">
        <f t="shared" si="849"/>
        <v/>
      </c>
      <c r="BE1463" s="69" t="str">
        <f t="shared" si="850"/>
        <v/>
      </c>
      <c r="BF1463" s="69" t="str">
        <f>IF(Z1463=Z1464,"",SUM(AW$9:AW1463)-SUM(BF$9:BF1462))</f>
        <v/>
      </c>
      <c r="BG1463" s="12">
        <f t="shared" si="852"/>
        <v>1455</v>
      </c>
    </row>
    <row r="1464" spans="1:59" ht="20.100000000000001" customHeight="1">
      <c r="A1464" s="13">
        <f t="shared" si="851"/>
        <v>1456</v>
      </c>
      <c r="B1464" s="153"/>
      <c r="C1464" s="33"/>
      <c r="D1464" s="33"/>
      <c r="E1464" s="154"/>
      <c r="F1464" s="155"/>
      <c r="G1464" s="156"/>
      <c r="H1464" s="19" t="str">
        <f t="shared" si="816"/>
        <v/>
      </c>
      <c r="I1464" s="157"/>
      <c r="J1464" s="19" t="str">
        <f t="shared" si="817"/>
        <v/>
      </c>
      <c r="K1464" s="33"/>
      <c r="L1464" s="34"/>
      <c r="M1464" s="34"/>
      <c r="N1464" s="19" t="str">
        <f t="shared" si="818"/>
        <v/>
      </c>
      <c r="O1464" s="157"/>
      <c r="P1464" s="19" t="str">
        <f t="shared" si="819"/>
        <v/>
      </c>
      <c r="Q1464" s="19" t="str">
        <f t="shared" si="820"/>
        <v/>
      </c>
      <c r="R1464" s="22"/>
      <c r="S1464" s="33"/>
      <c r="T1464" s="35" t="str">
        <f>IF(E1464="","",Instructions!$B$5)</f>
        <v/>
      </c>
      <c r="U1464" s="75" t="str">
        <f>IF(E1464="","",Instructions!$C$5)</f>
        <v/>
      </c>
      <c r="V1464" s="87" t="str">
        <f t="shared" si="821"/>
        <v/>
      </c>
      <c r="W1464" s="72" t="str">
        <f>IF(E1464="","",VLOOKUP(D1464,Supervisors!$B$9:$F$32,5,FALSE))</f>
        <v/>
      </c>
      <c r="X1464" s="72" t="str">
        <f>IF(E1464="","",VLOOKUP(D1464,Supervisors!$B$9:$G$32,6,FALSE))</f>
        <v/>
      </c>
      <c r="Y1464" s="20" t="str">
        <f t="shared" si="822"/>
        <v/>
      </c>
      <c r="Z1464" s="20" t="str">
        <f t="shared" si="823"/>
        <v/>
      </c>
      <c r="AA1464" s="20" t="str">
        <f t="shared" si="824"/>
        <v/>
      </c>
      <c r="AB1464" s="20" t="str">
        <f t="shared" si="825"/>
        <v/>
      </c>
      <c r="AC1464" s="20" t="str">
        <f t="shared" si="826"/>
        <v/>
      </c>
      <c r="AD1464" s="20" t="str">
        <f t="shared" si="827"/>
        <v/>
      </c>
      <c r="AE1464" s="20" t="str">
        <f>IF(E1464="","",SUM( INDEX( $H$9, 1) : H1464))</f>
        <v/>
      </c>
      <c r="AF1464" s="20" t="str">
        <f t="shared" si="828"/>
        <v/>
      </c>
      <c r="AG1464" s="20" t="str">
        <f>IF(E1464="","",SUM($AF$9:AF1464))</f>
        <v/>
      </c>
      <c r="AH1464" s="43" t="str">
        <f t="shared" si="829"/>
        <v/>
      </c>
      <c r="AI1464" s="20" t="str">
        <f t="shared" si="830"/>
        <v/>
      </c>
      <c r="AJ1464" s="20" t="str">
        <f t="shared" si="831"/>
        <v/>
      </c>
      <c r="AK1464" s="20" t="str">
        <f t="shared" si="832"/>
        <v/>
      </c>
      <c r="AL1464" s="20" t="str">
        <f>IF(E1464="","",SUM( INDEX($I$9, 1) : I1464))</f>
        <v/>
      </c>
      <c r="AM1464" s="20" t="str">
        <f t="shared" si="833"/>
        <v/>
      </c>
      <c r="AN1464" s="20" t="str">
        <f>IF(E1464="","",SUM( INDEX($AM$9, 1) : AM1464))</f>
        <v/>
      </c>
      <c r="AO1464" s="43" t="str">
        <f t="shared" si="834"/>
        <v/>
      </c>
      <c r="AP1464" s="43" t="str">
        <f t="shared" si="835"/>
        <v/>
      </c>
      <c r="AQ1464" s="35" t="str">
        <f t="shared" si="836"/>
        <v/>
      </c>
      <c r="AR1464" s="35" t="str">
        <f t="shared" si="837"/>
        <v/>
      </c>
      <c r="AS1464" s="35" t="str">
        <f t="shared" si="838"/>
        <v/>
      </c>
      <c r="AT1464" s="35" t="str">
        <f t="shared" si="839"/>
        <v/>
      </c>
      <c r="AU1464" s="35" t="str">
        <f t="shared" si="840"/>
        <v/>
      </c>
      <c r="AV1464" s="35" t="str">
        <f t="shared" si="841"/>
        <v/>
      </c>
      <c r="AW1464" s="58" t="str">
        <f t="shared" si="842"/>
        <v/>
      </c>
      <c r="AX1464" s="62" t="str">
        <f t="shared" si="843"/>
        <v/>
      </c>
      <c r="AY1464" s="62" t="str">
        <f t="shared" si="844"/>
        <v/>
      </c>
      <c r="AZ1464" s="62" t="str">
        <f t="shared" si="845"/>
        <v/>
      </c>
      <c r="BA1464" s="62" t="str">
        <f t="shared" si="846"/>
        <v/>
      </c>
      <c r="BB1464" s="62" t="str">
        <f t="shared" si="847"/>
        <v/>
      </c>
      <c r="BC1464" s="62" t="str">
        <f t="shared" si="848"/>
        <v/>
      </c>
      <c r="BD1464" s="69" t="str">
        <f t="shared" si="849"/>
        <v/>
      </c>
      <c r="BE1464" s="69" t="str">
        <f t="shared" si="850"/>
        <v/>
      </c>
      <c r="BF1464" s="69" t="str">
        <f>IF(Z1464=Z1465,"",SUM(AW$9:AW1464)-SUM(BF$9:BF1463))</f>
        <v/>
      </c>
      <c r="BG1464" s="12">
        <f t="shared" si="852"/>
        <v>1456</v>
      </c>
    </row>
    <row r="1465" spans="1:59" ht="20.100000000000001" customHeight="1">
      <c r="A1465" s="13">
        <f t="shared" si="851"/>
        <v>1457</v>
      </c>
      <c r="B1465" s="153"/>
      <c r="C1465" s="33"/>
      <c r="D1465" s="33"/>
      <c r="E1465" s="154"/>
      <c r="F1465" s="155"/>
      <c r="G1465" s="156"/>
      <c r="H1465" s="19" t="str">
        <f t="shared" si="816"/>
        <v/>
      </c>
      <c r="I1465" s="157"/>
      <c r="J1465" s="19" t="str">
        <f t="shared" si="817"/>
        <v/>
      </c>
      <c r="K1465" s="33"/>
      <c r="L1465" s="34"/>
      <c r="M1465" s="34"/>
      <c r="N1465" s="19" t="str">
        <f t="shared" si="818"/>
        <v/>
      </c>
      <c r="O1465" s="157"/>
      <c r="P1465" s="19" t="str">
        <f t="shared" si="819"/>
        <v/>
      </c>
      <c r="Q1465" s="19" t="str">
        <f t="shared" si="820"/>
        <v/>
      </c>
      <c r="R1465" s="22"/>
      <c r="S1465" s="33"/>
      <c r="T1465" s="35" t="str">
        <f>IF(E1465="","",Instructions!$B$5)</f>
        <v/>
      </c>
      <c r="U1465" s="75" t="str">
        <f>IF(E1465="","",Instructions!$C$5)</f>
        <v/>
      </c>
      <c r="V1465" s="87" t="str">
        <f t="shared" si="821"/>
        <v/>
      </c>
      <c r="W1465" s="72" t="str">
        <f>IF(E1465="","",VLOOKUP(D1465,Supervisors!$B$9:$F$32,5,FALSE))</f>
        <v/>
      </c>
      <c r="X1465" s="72" t="str">
        <f>IF(E1465="","",VLOOKUP(D1465,Supervisors!$B$9:$G$32,6,FALSE))</f>
        <v/>
      </c>
      <c r="Y1465" s="20" t="str">
        <f t="shared" si="822"/>
        <v/>
      </c>
      <c r="Z1465" s="20" t="str">
        <f t="shared" si="823"/>
        <v/>
      </c>
      <c r="AA1465" s="20" t="str">
        <f t="shared" si="824"/>
        <v/>
      </c>
      <c r="AB1465" s="20" t="str">
        <f t="shared" si="825"/>
        <v/>
      </c>
      <c r="AC1465" s="20" t="str">
        <f t="shared" si="826"/>
        <v/>
      </c>
      <c r="AD1465" s="20" t="str">
        <f t="shared" si="827"/>
        <v/>
      </c>
      <c r="AE1465" s="20" t="str">
        <f>IF(E1465="","",SUM( INDEX( $H$9, 1) : H1465))</f>
        <v/>
      </c>
      <c r="AF1465" s="20" t="str">
        <f t="shared" si="828"/>
        <v/>
      </c>
      <c r="AG1465" s="20" t="str">
        <f>IF(E1465="","",SUM($AF$9:AF1465))</f>
        <v/>
      </c>
      <c r="AH1465" s="43" t="str">
        <f t="shared" si="829"/>
        <v/>
      </c>
      <c r="AI1465" s="20" t="str">
        <f t="shared" si="830"/>
        <v/>
      </c>
      <c r="AJ1465" s="20" t="str">
        <f t="shared" si="831"/>
        <v/>
      </c>
      <c r="AK1465" s="20" t="str">
        <f t="shared" si="832"/>
        <v/>
      </c>
      <c r="AL1465" s="20" t="str">
        <f>IF(E1465="","",SUM( INDEX($I$9, 1) : I1465))</f>
        <v/>
      </c>
      <c r="AM1465" s="20" t="str">
        <f t="shared" si="833"/>
        <v/>
      </c>
      <c r="AN1465" s="20" t="str">
        <f>IF(E1465="","",SUM( INDEX($AM$9, 1) : AM1465))</f>
        <v/>
      </c>
      <c r="AO1465" s="43" t="str">
        <f t="shared" si="834"/>
        <v/>
      </c>
      <c r="AP1465" s="43" t="str">
        <f t="shared" si="835"/>
        <v/>
      </c>
      <c r="AQ1465" s="35" t="str">
        <f t="shared" si="836"/>
        <v/>
      </c>
      <c r="AR1465" s="35" t="str">
        <f t="shared" si="837"/>
        <v/>
      </c>
      <c r="AS1465" s="35" t="str">
        <f t="shared" si="838"/>
        <v/>
      </c>
      <c r="AT1465" s="35" t="str">
        <f t="shared" si="839"/>
        <v/>
      </c>
      <c r="AU1465" s="35" t="str">
        <f t="shared" si="840"/>
        <v/>
      </c>
      <c r="AV1465" s="35" t="str">
        <f t="shared" si="841"/>
        <v/>
      </c>
      <c r="AW1465" s="58" t="str">
        <f t="shared" si="842"/>
        <v/>
      </c>
      <c r="AX1465" s="62" t="str">
        <f t="shared" si="843"/>
        <v/>
      </c>
      <c r="AY1465" s="62" t="str">
        <f t="shared" si="844"/>
        <v/>
      </c>
      <c r="AZ1465" s="62" t="str">
        <f t="shared" si="845"/>
        <v/>
      </c>
      <c r="BA1465" s="62" t="str">
        <f t="shared" si="846"/>
        <v/>
      </c>
      <c r="BB1465" s="62" t="str">
        <f t="shared" si="847"/>
        <v/>
      </c>
      <c r="BC1465" s="62" t="str">
        <f t="shared" si="848"/>
        <v/>
      </c>
      <c r="BD1465" s="69" t="str">
        <f t="shared" si="849"/>
        <v/>
      </c>
      <c r="BE1465" s="69" t="str">
        <f t="shared" si="850"/>
        <v/>
      </c>
      <c r="BF1465" s="69" t="str">
        <f>IF(Z1465=Z1466,"",SUM(AW$9:AW1465)-SUM(BF$9:BF1464))</f>
        <v/>
      </c>
      <c r="BG1465" s="12">
        <f t="shared" si="852"/>
        <v>1457</v>
      </c>
    </row>
    <row r="1466" spans="1:59" ht="20.100000000000001" customHeight="1">
      <c r="A1466" s="13">
        <f t="shared" si="851"/>
        <v>1458</v>
      </c>
      <c r="B1466" s="153"/>
      <c r="C1466" s="33"/>
      <c r="D1466" s="33"/>
      <c r="E1466" s="154"/>
      <c r="F1466" s="155"/>
      <c r="G1466" s="156"/>
      <c r="H1466" s="19" t="str">
        <f t="shared" si="816"/>
        <v/>
      </c>
      <c r="I1466" s="157"/>
      <c r="J1466" s="19" t="str">
        <f t="shared" si="817"/>
        <v/>
      </c>
      <c r="K1466" s="33"/>
      <c r="L1466" s="34"/>
      <c r="M1466" s="34"/>
      <c r="N1466" s="19" t="str">
        <f t="shared" si="818"/>
        <v/>
      </c>
      <c r="O1466" s="157"/>
      <c r="P1466" s="19" t="str">
        <f t="shared" si="819"/>
        <v/>
      </c>
      <c r="Q1466" s="19" t="str">
        <f t="shared" si="820"/>
        <v/>
      </c>
      <c r="R1466" s="22"/>
      <c r="S1466" s="33"/>
      <c r="T1466" s="35" t="str">
        <f>IF(E1466="","",Instructions!$B$5)</f>
        <v/>
      </c>
      <c r="U1466" s="75" t="str">
        <f>IF(E1466="","",Instructions!$C$5)</f>
        <v/>
      </c>
      <c r="V1466" s="87" t="str">
        <f t="shared" si="821"/>
        <v/>
      </c>
      <c r="W1466" s="72" t="str">
        <f>IF(E1466="","",VLOOKUP(D1466,Supervisors!$B$9:$F$32,5,FALSE))</f>
        <v/>
      </c>
      <c r="X1466" s="72" t="str">
        <f>IF(E1466="","",VLOOKUP(D1466,Supervisors!$B$9:$G$32,6,FALSE))</f>
        <v/>
      </c>
      <c r="Y1466" s="20" t="str">
        <f t="shared" si="822"/>
        <v/>
      </c>
      <c r="Z1466" s="20" t="str">
        <f t="shared" si="823"/>
        <v/>
      </c>
      <c r="AA1466" s="20" t="str">
        <f t="shared" si="824"/>
        <v/>
      </c>
      <c r="AB1466" s="20" t="str">
        <f t="shared" si="825"/>
        <v/>
      </c>
      <c r="AC1466" s="20" t="str">
        <f t="shared" si="826"/>
        <v/>
      </c>
      <c r="AD1466" s="20" t="str">
        <f t="shared" si="827"/>
        <v/>
      </c>
      <c r="AE1466" s="20" t="str">
        <f>IF(E1466="","",SUM( INDEX( $H$9, 1) : H1466))</f>
        <v/>
      </c>
      <c r="AF1466" s="20" t="str">
        <f t="shared" si="828"/>
        <v/>
      </c>
      <c r="AG1466" s="20" t="str">
        <f>IF(E1466="","",SUM($AF$9:AF1466))</f>
        <v/>
      </c>
      <c r="AH1466" s="43" t="str">
        <f t="shared" si="829"/>
        <v/>
      </c>
      <c r="AI1466" s="20" t="str">
        <f t="shared" si="830"/>
        <v/>
      </c>
      <c r="AJ1466" s="20" t="str">
        <f t="shared" si="831"/>
        <v/>
      </c>
      <c r="AK1466" s="20" t="str">
        <f t="shared" si="832"/>
        <v/>
      </c>
      <c r="AL1466" s="20" t="str">
        <f>IF(E1466="","",SUM( INDEX($I$9, 1) : I1466))</f>
        <v/>
      </c>
      <c r="AM1466" s="20" t="str">
        <f t="shared" si="833"/>
        <v/>
      </c>
      <c r="AN1466" s="20" t="str">
        <f>IF(E1466="","",SUM( INDEX($AM$9, 1) : AM1466))</f>
        <v/>
      </c>
      <c r="AO1466" s="43" t="str">
        <f t="shared" si="834"/>
        <v/>
      </c>
      <c r="AP1466" s="43" t="str">
        <f t="shared" si="835"/>
        <v/>
      </c>
      <c r="AQ1466" s="35" t="str">
        <f t="shared" si="836"/>
        <v/>
      </c>
      <c r="AR1466" s="35" t="str">
        <f t="shared" si="837"/>
        <v/>
      </c>
      <c r="AS1466" s="35" t="str">
        <f t="shared" si="838"/>
        <v/>
      </c>
      <c r="AT1466" s="35" t="str">
        <f t="shared" si="839"/>
        <v/>
      </c>
      <c r="AU1466" s="35" t="str">
        <f t="shared" si="840"/>
        <v/>
      </c>
      <c r="AV1466" s="35" t="str">
        <f t="shared" si="841"/>
        <v/>
      </c>
      <c r="AW1466" s="58" t="str">
        <f t="shared" si="842"/>
        <v/>
      </c>
      <c r="AX1466" s="62" t="str">
        <f t="shared" si="843"/>
        <v/>
      </c>
      <c r="AY1466" s="62" t="str">
        <f t="shared" si="844"/>
        <v/>
      </c>
      <c r="AZ1466" s="62" t="str">
        <f t="shared" si="845"/>
        <v/>
      </c>
      <c r="BA1466" s="62" t="str">
        <f t="shared" si="846"/>
        <v/>
      </c>
      <c r="BB1466" s="62" t="str">
        <f t="shared" si="847"/>
        <v/>
      </c>
      <c r="BC1466" s="62" t="str">
        <f t="shared" si="848"/>
        <v/>
      </c>
      <c r="BD1466" s="69" t="str">
        <f t="shared" si="849"/>
        <v/>
      </c>
      <c r="BE1466" s="69" t="str">
        <f t="shared" si="850"/>
        <v/>
      </c>
      <c r="BF1466" s="69" t="str">
        <f>IF(Z1466=Z1467,"",SUM(AW$9:AW1466)-SUM(BF$9:BF1465))</f>
        <v/>
      </c>
      <c r="BG1466" s="12">
        <f t="shared" si="852"/>
        <v>1458</v>
      </c>
    </row>
    <row r="1467" spans="1:59" ht="20.100000000000001" customHeight="1">
      <c r="A1467" s="13">
        <f t="shared" si="851"/>
        <v>1459</v>
      </c>
      <c r="B1467" s="153"/>
      <c r="C1467" s="33"/>
      <c r="D1467" s="33"/>
      <c r="E1467" s="154"/>
      <c r="F1467" s="155"/>
      <c r="G1467" s="156"/>
      <c r="H1467" s="19" t="str">
        <f t="shared" si="816"/>
        <v/>
      </c>
      <c r="I1467" s="157"/>
      <c r="J1467" s="19" t="str">
        <f t="shared" si="817"/>
        <v/>
      </c>
      <c r="K1467" s="33"/>
      <c r="L1467" s="34"/>
      <c r="M1467" s="34"/>
      <c r="N1467" s="19" t="str">
        <f t="shared" si="818"/>
        <v/>
      </c>
      <c r="O1467" s="157"/>
      <c r="P1467" s="19" t="str">
        <f t="shared" si="819"/>
        <v/>
      </c>
      <c r="Q1467" s="19" t="str">
        <f t="shared" si="820"/>
        <v/>
      </c>
      <c r="R1467" s="22"/>
      <c r="S1467" s="33"/>
      <c r="T1467" s="35" t="str">
        <f>IF(E1467="","",Instructions!$B$5)</f>
        <v/>
      </c>
      <c r="U1467" s="75" t="str">
        <f>IF(E1467="","",Instructions!$C$5)</f>
        <v/>
      </c>
      <c r="V1467" s="87" t="str">
        <f t="shared" si="821"/>
        <v/>
      </c>
      <c r="W1467" s="72" t="str">
        <f>IF(E1467="","",VLOOKUP(D1467,Supervisors!$B$9:$F$32,5,FALSE))</f>
        <v/>
      </c>
      <c r="X1467" s="72" t="str">
        <f>IF(E1467="","",VLOOKUP(D1467,Supervisors!$B$9:$G$32,6,FALSE))</f>
        <v/>
      </c>
      <c r="Y1467" s="20" t="str">
        <f t="shared" si="822"/>
        <v/>
      </c>
      <c r="Z1467" s="20" t="str">
        <f t="shared" si="823"/>
        <v/>
      </c>
      <c r="AA1467" s="20" t="str">
        <f t="shared" si="824"/>
        <v/>
      </c>
      <c r="AB1467" s="20" t="str">
        <f t="shared" si="825"/>
        <v/>
      </c>
      <c r="AC1467" s="20" t="str">
        <f t="shared" si="826"/>
        <v/>
      </c>
      <c r="AD1467" s="20" t="str">
        <f t="shared" si="827"/>
        <v/>
      </c>
      <c r="AE1467" s="20" t="str">
        <f>IF(E1467="","",SUM( INDEX( $H$9, 1) : H1467))</f>
        <v/>
      </c>
      <c r="AF1467" s="20" t="str">
        <f t="shared" si="828"/>
        <v/>
      </c>
      <c r="AG1467" s="20" t="str">
        <f>IF(E1467="","",SUM($AF$9:AF1467))</f>
        <v/>
      </c>
      <c r="AH1467" s="43" t="str">
        <f t="shared" si="829"/>
        <v/>
      </c>
      <c r="AI1467" s="20" t="str">
        <f t="shared" si="830"/>
        <v/>
      </c>
      <c r="AJ1467" s="20" t="str">
        <f t="shared" si="831"/>
        <v/>
      </c>
      <c r="AK1467" s="20" t="str">
        <f t="shared" si="832"/>
        <v/>
      </c>
      <c r="AL1467" s="20" t="str">
        <f>IF(E1467="","",SUM( INDEX($I$9, 1) : I1467))</f>
        <v/>
      </c>
      <c r="AM1467" s="20" t="str">
        <f t="shared" si="833"/>
        <v/>
      </c>
      <c r="AN1467" s="20" t="str">
        <f>IF(E1467="","",SUM( INDEX($AM$9, 1) : AM1467))</f>
        <v/>
      </c>
      <c r="AO1467" s="43" t="str">
        <f t="shared" si="834"/>
        <v/>
      </c>
      <c r="AP1467" s="43" t="str">
        <f t="shared" si="835"/>
        <v/>
      </c>
      <c r="AQ1467" s="35" t="str">
        <f t="shared" si="836"/>
        <v/>
      </c>
      <c r="AR1467" s="35" t="str">
        <f t="shared" si="837"/>
        <v/>
      </c>
      <c r="AS1467" s="35" t="str">
        <f t="shared" si="838"/>
        <v/>
      </c>
      <c r="AT1467" s="35" t="str">
        <f t="shared" si="839"/>
        <v/>
      </c>
      <c r="AU1467" s="35" t="str">
        <f t="shared" si="840"/>
        <v/>
      </c>
      <c r="AV1467" s="35" t="str">
        <f t="shared" si="841"/>
        <v/>
      </c>
      <c r="AW1467" s="58" t="str">
        <f t="shared" si="842"/>
        <v/>
      </c>
      <c r="AX1467" s="62" t="str">
        <f t="shared" si="843"/>
        <v/>
      </c>
      <c r="AY1467" s="62" t="str">
        <f t="shared" si="844"/>
        <v/>
      </c>
      <c r="AZ1467" s="62" t="str">
        <f t="shared" si="845"/>
        <v/>
      </c>
      <c r="BA1467" s="62" t="str">
        <f t="shared" si="846"/>
        <v/>
      </c>
      <c r="BB1467" s="62" t="str">
        <f t="shared" si="847"/>
        <v/>
      </c>
      <c r="BC1467" s="62" t="str">
        <f t="shared" si="848"/>
        <v/>
      </c>
      <c r="BD1467" s="69" t="str">
        <f t="shared" si="849"/>
        <v/>
      </c>
      <c r="BE1467" s="69" t="str">
        <f t="shared" si="850"/>
        <v/>
      </c>
      <c r="BF1467" s="69" t="str">
        <f>IF(Z1467=Z1468,"",SUM(AW$9:AW1467)-SUM(BF$9:BF1466))</f>
        <v/>
      </c>
      <c r="BG1467" s="12">
        <f t="shared" si="852"/>
        <v>1459</v>
      </c>
    </row>
    <row r="1468" spans="1:59" ht="20.100000000000001" customHeight="1">
      <c r="A1468" s="13">
        <f t="shared" si="851"/>
        <v>1460</v>
      </c>
      <c r="B1468" s="153"/>
      <c r="C1468" s="33"/>
      <c r="D1468" s="33"/>
      <c r="E1468" s="154"/>
      <c r="F1468" s="155"/>
      <c r="G1468" s="156"/>
      <c r="H1468" s="19" t="str">
        <f t="shared" si="816"/>
        <v/>
      </c>
      <c r="I1468" s="157"/>
      <c r="J1468" s="19" t="str">
        <f t="shared" si="817"/>
        <v/>
      </c>
      <c r="K1468" s="33"/>
      <c r="L1468" s="34"/>
      <c r="M1468" s="34"/>
      <c r="N1468" s="19" t="str">
        <f t="shared" si="818"/>
        <v/>
      </c>
      <c r="O1468" s="157"/>
      <c r="P1468" s="19" t="str">
        <f t="shared" si="819"/>
        <v/>
      </c>
      <c r="Q1468" s="19" t="str">
        <f t="shared" si="820"/>
        <v/>
      </c>
      <c r="R1468" s="22"/>
      <c r="S1468" s="33"/>
      <c r="T1468" s="35" t="str">
        <f>IF(E1468="","",Instructions!$B$5)</f>
        <v/>
      </c>
      <c r="U1468" s="75" t="str">
        <f>IF(E1468="","",Instructions!$C$5)</f>
        <v/>
      </c>
      <c r="V1468" s="87" t="str">
        <f t="shared" si="821"/>
        <v/>
      </c>
      <c r="W1468" s="72" t="str">
        <f>IF(E1468="","",VLOOKUP(D1468,Supervisors!$B$9:$F$32,5,FALSE))</f>
        <v/>
      </c>
      <c r="X1468" s="72" t="str">
        <f>IF(E1468="","",VLOOKUP(D1468,Supervisors!$B$9:$G$32,6,FALSE))</f>
        <v/>
      </c>
      <c r="Y1468" s="20" t="str">
        <f t="shared" si="822"/>
        <v/>
      </c>
      <c r="Z1468" s="20" t="str">
        <f t="shared" si="823"/>
        <v/>
      </c>
      <c r="AA1468" s="20" t="str">
        <f t="shared" si="824"/>
        <v/>
      </c>
      <c r="AB1468" s="20" t="str">
        <f t="shared" si="825"/>
        <v/>
      </c>
      <c r="AC1468" s="20" t="str">
        <f t="shared" si="826"/>
        <v/>
      </c>
      <c r="AD1468" s="20" t="str">
        <f t="shared" si="827"/>
        <v/>
      </c>
      <c r="AE1468" s="20" t="str">
        <f>IF(E1468="","",SUM( INDEX( $H$9, 1) : H1468))</f>
        <v/>
      </c>
      <c r="AF1468" s="20" t="str">
        <f t="shared" si="828"/>
        <v/>
      </c>
      <c r="AG1468" s="20" t="str">
        <f>IF(E1468="","",SUM($AF$9:AF1468))</f>
        <v/>
      </c>
      <c r="AH1468" s="43" t="str">
        <f t="shared" si="829"/>
        <v/>
      </c>
      <c r="AI1468" s="20" t="str">
        <f t="shared" si="830"/>
        <v/>
      </c>
      <c r="AJ1468" s="20" t="str">
        <f t="shared" si="831"/>
        <v/>
      </c>
      <c r="AK1468" s="20" t="str">
        <f t="shared" si="832"/>
        <v/>
      </c>
      <c r="AL1468" s="20" t="str">
        <f>IF(E1468="","",SUM( INDEX($I$9, 1) : I1468))</f>
        <v/>
      </c>
      <c r="AM1468" s="20" t="str">
        <f t="shared" si="833"/>
        <v/>
      </c>
      <c r="AN1468" s="20" t="str">
        <f>IF(E1468="","",SUM( INDEX($AM$9, 1) : AM1468))</f>
        <v/>
      </c>
      <c r="AO1468" s="43" t="str">
        <f t="shared" si="834"/>
        <v/>
      </c>
      <c r="AP1468" s="43" t="str">
        <f t="shared" si="835"/>
        <v/>
      </c>
      <c r="AQ1468" s="35" t="str">
        <f t="shared" si="836"/>
        <v/>
      </c>
      <c r="AR1468" s="35" t="str">
        <f t="shared" si="837"/>
        <v/>
      </c>
      <c r="AS1468" s="35" t="str">
        <f t="shared" si="838"/>
        <v/>
      </c>
      <c r="AT1468" s="35" t="str">
        <f t="shared" si="839"/>
        <v/>
      </c>
      <c r="AU1468" s="35" t="str">
        <f t="shared" si="840"/>
        <v/>
      </c>
      <c r="AV1468" s="35" t="str">
        <f t="shared" si="841"/>
        <v/>
      </c>
      <c r="AW1468" s="58" t="str">
        <f t="shared" si="842"/>
        <v/>
      </c>
      <c r="AX1468" s="62" t="str">
        <f t="shared" si="843"/>
        <v/>
      </c>
      <c r="AY1468" s="62" t="str">
        <f t="shared" si="844"/>
        <v/>
      </c>
      <c r="AZ1468" s="62" t="str">
        <f t="shared" si="845"/>
        <v/>
      </c>
      <c r="BA1468" s="62" t="str">
        <f t="shared" si="846"/>
        <v/>
      </c>
      <c r="BB1468" s="62" t="str">
        <f t="shared" si="847"/>
        <v/>
      </c>
      <c r="BC1468" s="62" t="str">
        <f t="shared" si="848"/>
        <v/>
      </c>
      <c r="BD1468" s="69" t="str">
        <f t="shared" si="849"/>
        <v/>
      </c>
      <c r="BE1468" s="69" t="str">
        <f t="shared" si="850"/>
        <v/>
      </c>
      <c r="BF1468" s="69" t="str">
        <f>IF(Z1468=Z1469,"",SUM(AW$9:AW1468)-SUM(BF$9:BF1467))</f>
        <v/>
      </c>
      <c r="BG1468" s="12">
        <f t="shared" si="852"/>
        <v>1460</v>
      </c>
    </row>
    <row r="1469" spans="1:59" ht="20.100000000000001" customHeight="1">
      <c r="A1469" s="13">
        <f t="shared" si="851"/>
        <v>1461</v>
      </c>
      <c r="B1469" s="153"/>
      <c r="C1469" s="33"/>
      <c r="D1469" s="33"/>
      <c r="E1469" s="154"/>
      <c r="F1469" s="155"/>
      <c r="G1469" s="156"/>
      <c r="H1469" s="19" t="str">
        <f t="shared" si="816"/>
        <v/>
      </c>
      <c r="I1469" s="157"/>
      <c r="J1469" s="19" t="str">
        <f t="shared" si="817"/>
        <v/>
      </c>
      <c r="K1469" s="33"/>
      <c r="L1469" s="34"/>
      <c r="M1469" s="34"/>
      <c r="N1469" s="19" t="str">
        <f t="shared" si="818"/>
        <v/>
      </c>
      <c r="O1469" s="157"/>
      <c r="P1469" s="19" t="str">
        <f t="shared" si="819"/>
        <v/>
      </c>
      <c r="Q1469" s="19" t="str">
        <f t="shared" si="820"/>
        <v/>
      </c>
      <c r="R1469" s="22"/>
      <c r="S1469" s="33"/>
      <c r="T1469" s="35" t="str">
        <f>IF(E1469="","",Instructions!$B$5)</f>
        <v/>
      </c>
      <c r="U1469" s="75" t="str">
        <f>IF(E1469="","",Instructions!$C$5)</f>
        <v/>
      </c>
      <c r="V1469" s="87" t="str">
        <f t="shared" si="821"/>
        <v/>
      </c>
      <c r="W1469" s="72" t="str">
        <f>IF(E1469="","",VLOOKUP(D1469,Supervisors!$B$9:$F$32,5,FALSE))</f>
        <v/>
      </c>
      <c r="X1469" s="72" t="str">
        <f>IF(E1469="","",VLOOKUP(D1469,Supervisors!$B$9:$G$32,6,FALSE))</f>
        <v/>
      </c>
      <c r="Y1469" s="20" t="str">
        <f t="shared" si="822"/>
        <v/>
      </c>
      <c r="Z1469" s="20" t="str">
        <f t="shared" si="823"/>
        <v/>
      </c>
      <c r="AA1469" s="20" t="str">
        <f t="shared" si="824"/>
        <v/>
      </c>
      <c r="AB1469" s="20" t="str">
        <f t="shared" si="825"/>
        <v/>
      </c>
      <c r="AC1469" s="20" t="str">
        <f t="shared" si="826"/>
        <v/>
      </c>
      <c r="AD1469" s="20" t="str">
        <f t="shared" si="827"/>
        <v/>
      </c>
      <c r="AE1469" s="20" t="str">
        <f>IF(E1469="","",SUM( INDEX( $H$9, 1) : H1469))</f>
        <v/>
      </c>
      <c r="AF1469" s="20" t="str">
        <f t="shared" si="828"/>
        <v/>
      </c>
      <c r="AG1469" s="20" t="str">
        <f>IF(E1469="","",SUM($AF$9:AF1469))</f>
        <v/>
      </c>
      <c r="AH1469" s="43" t="str">
        <f t="shared" si="829"/>
        <v/>
      </c>
      <c r="AI1469" s="20" t="str">
        <f t="shared" si="830"/>
        <v/>
      </c>
      <c r="AJ1469" s="20" t="str">
        <f t="shared" si="831"/>
        <v/>
      </c>
      <c r="AK1469" s="20" t="str">
        <f t="shared" si="832"/>
        <v/>
      </c>
      <c r="AL1469" s="20" t="str">
        <f>IF(E1469="","",SUM( INDEX($I$9, 1) : I1469))</f>
        <v/>
      </c>
      <c r="AM1469" s="20" t="str">
        <f t="shared" si="833"/>
        <v/>
      </c>
      <c r="AN1469" s="20" t="str">
        <f>IF(E1469="","",SUM( INDEX($AM$9, 1) : AM1469))</f>
        <v/>
      </c>
      <c r="AO1469" s="43" t="str">
        <f t="shared" si="834"/>
        <v/>
      </c>
      <c r="AP1469" s="43" t="str">
        <f t="shared" si="835"/>
        <v/>
      </c>
      <c r="AQ1469" s="35" t="str">
        <f t="shared" si="836"/>
        <v/>
      </c>
      <c r="AR1469" s="35" t="str">
        <f t="shared" si="837"/>
        <v/>
      </c>
      <c r="AS1469" s="35" t="str">
        <f t="shared" si="838"/>
        <v/>
      </c>
      <c r="AT1469" s="35" t="str">
        <f t="shared" si="839"/>
        <v/>
      </c>
      <c r="AU1469" s="35" t="str">
        <f t="shared" si="840"/>
        <v/>
      </c>
      <c r="AV1469" s="35" t="str">
        <f t="shared" si="841"/>
        <v/>
      </c>
      <c r="AW1469" s="58" t="str">
        <f t="shared" si="842"/>
        <v/>
      </c>
      <c r="AX1469" s="62" t="str">
        <f t="shared" si="843"/>
        <v/>
      </c>
      <c r="AY1469" s="62" t="str">
        <f t="shared" si="844"/>
        <v/>
      </c>
      <c r="AZ1469" s="62" t="str">
        <f t="shared" si="845"/>
        <v/>
      </c>
      <c r="BA1469" s="62" t="str">
        <f t="shared" si="846"/>
        <v/>
      </c>
      <c r="BB1469" s="62" t="str">
        <f t="shared" si="847"/>
        <v/>
      </c>
      <c r="BC1469" s="62" t="str">
        <f t="shared" si="848"/>
        <v/>
      </c>
      <c r="BD1469" s="69" t="str">
        <f t="shared" si="849"/>
        <v/>
      </c>
      <c r="BE1469" s="69" t="str">
        <f t="shared" si="850"/>
        <v/>
      </c>
      <c r="BF1469" s="69" t="str">
        <f>IF(Z1469=Z1470,"",SUM(AW$9:AW1469)-SUM(BF$9:BF1468))</f>
        <v/>
      </c>
      <c r="BG1469" s="12">
        <f t="shared" si="852"/>
        <v>1461</v>
      </c>
    </row>
    <row r="1470" spans="1:59" ht="20.100000000000001" customHeight="1">
      <c r="A1470" s="13">
        <f t="shared" si="851"/>
        <v>1462</v>
      </c>
      <c r="B1470" s="153"/>
      <c r="C1470" s="33"/>
      <c r="D1470" s="33"/>
      <c r="E1470" s="154"/>
      <c r="F1470" s="155"/>
      <c r="G1470" s="156"/>
      <c r="H1470" s="19" t="str">
        <f t="shared" si="816"/>
        <v/>
      </c>
      <c r="I1470" s="157"/>
      <c r="J1470" s="19" t="str">
        <f t="shared" si="817"/>
        <v/>
      </c>
      <c r="K1470" s="33"/>
      <c r="L1470" s="34"/>
      <c r="M1470" s="34"/>
      <c r="N1470" s="19" t="str">
        <f t="shared" si="818"/>
        <v/>
      </c>
      <c r="O1470" s="157"/>
      <c r="P1470" s="19" t="str">
        <f t="shared" si="819"/>
        <v/>
      </c>
      <c r="Q1470" s="19" t="str">
        <f t="shared" si="820"/>
        <v/>
      </c>
      <c r="R1470" s="22"/>
      <c r="S1470" s="33"/>
      <c r="T1470" s="35" t="str">
        <f>IF(E1470="","",Instructions!$B$5)</f>
        <v/>
      </c>
      <c r="U1470" s="75" t="str">
        <f>IF(E1470="","",Instructions!$C$5)</f>
        <v/>
      </c>
      <c r="V1470" s="87" t="str">
        <f t="shared" si="821"/>
        <v/>
      </c>
      <c r="W1470" s="72" t="str">
        <f>IF(E1470="","",VLOOKUP(D1470,Supervisors!$B$9:$F$32,5,FALSE))</f>
        <v/>
      </c>
      <c r="X1470" s="72" t="str">
        <f>IF(E1470="","",VLOOKUP(D1470,Supervisors!$B$9:$G$32,6,FALSE))</f>
        <v/>
      </c>
      <c r="Y1470" s="20" t="str">
        <f t="shared" si="822"/>
        <v/>
      </c>
      <c r="Z1470" s="20" t="str">
        <f t="shared" si="823"/>
        <v/>
      </c>
      <c r="AA1470" s="20" t="str">
        <f t="shared" si="824"/>
        <v/>
      </c>
      <c r="AB1470" s="20" t="str">
        <f t="shared" si="825"/>
        <v/>
      </c>
      <c r="AC1470" s="20" t="str">
        <f t="shared" si="826"/>
        <v/>
      </c>
      <c r="AD1470" s="20" t="str">
        <f t="shared" si="827"/>
        <v/>
      </c>
      <c r="AE1470" s="20" t="str">
        <f>IF(E1470="","",SUM( INDEX( $H$9, 1) : H1470))</f>
        <v/>
      </c>
      <c r="AF1470" s="20" t="str">
        <f t="shared" si="828"/>
        <v/>
      </c>
      <c r="AG1470" s="20" t="str">
        <f>IF(E1470="","",SUM($AF$9:AF1470))</f>
        <v/>
      </c>
      <c r="AH1470" s="43" t="str">
        <f t="shared" si="829"/>
        <v/>
      </c>
      <c r="AI1470" s="20" t="str">
        <f t="shared" si="830"/>
        <v/>
      </c>
      <c r="AJ1470" s="20" t="str">
        <f t="shared" si="831"/>
        <v/>
      </c>
      <c r="AK1470" s="20" t="str">
        <f t="shared" si="832"/>
        <v/>
      </c>
      <c r="AL1470" s="20" t="str">
        <f>IF(E1470="","",SUM( INDEX($I$9, 1) : I1470))</f>
        <v/>
      </c>
      <c r="AM1470" s="20" t="str">
        <f t="shared" si="833"/>
        <v/>
      </c>
      <c r="AN1470" s="20" t="str">
        <f>IF(E1470="","",SUM( INDEX($AM$9, 1) : AM1470))</f>
        <v/>
      </c>
      <c r="AO1470" s="43" t="str">
        <f t="shared" si="834"/>
        <v/>
      </c>
      <c r="AP1470" s="43" t="str">
        <f t="shared" si="835"/>
        <v/>
      </c>
      <c r="AQ1470" s="35" t="str">
        <f t="shared" si="836"/>
        <v/>
      </c>
      <c r="AR1470" s="35" t="str">
        <f t="shared" si="837"/>
        <v/>
      </c>
      <c r="AS1470" s="35" t="str">
        <f t="shared" si="838"/>
        <v/>
      </c>
      <c r="AT1470" s="35" t="str">
        <f t="shared" si="839"/>
        <v/>
      </c>
      <c r="AU1470" s="35" t="str">
        <f t="shared" si="840"/>
        <v/>
      </c>
      <c r="AV1470" s="35" t="str">
        <f t="shared" si="841"/>
        <v/>
      </c>
      <c r="AW1470" s="58" t="str">
        <f t="shared" si="842"/>
        <v/>
      </c>
      <c r="AX1470" s="62" t="str">
        <f t="shared" si="843"/>
        <v/>
      </c>
      <c r="AY1470" s="62" t="str">
        <f t="shared" si="844"/>
        <v/>
      </c>
      <c r="AZ1470" s="62" t="str">
        <f t="shared" si="845"/>
        <v/>
      </c>
      <c r="BA1470" s="62" t="str">
        <f t="shared" si="846"/>
        <v/>
      </c>
      <c r="BB1470" s="62" t="str">
        <f t="shared" si="847"/>
        <v/>
      </c>
      <c r="BC1470" s="62" t="str">
        <f t="shared" si="848"/>
        <v/>
      </c>
      <c r="BD1470" s="69" t="str">
        <f t="shared" si="849"/>
        <v/>
      </c>
      <c r="BE1470" s="69" t="str">
        <f t="shared" si="850"/>
        <v/>
      </c>
      <c r="BF1470" s="69" t="str">
        <f>IF(Z1470=Z1471,"",SUM(AW$9:AW1470)-SUM(BF$9:BF1469))</f>
        <v/>
      </c>
      <c r="BG1470" s="12">
        <f t="shared" si="852"/>
        <v>1462</v>
      </c>
    </row>
    <row r="1471" spans="1:59" ht="20.100000000000001" customHeight="1">
      <c r="A1471" s="13">
        <f t="shared" si="851"/>
        <v>1463</v>
      </c>
      <c r="B1471" s="153"/>
      <c r="C1471" s="33"/>
      <c r="D1471" s="33"/>
      <c r="E1471" s="154"/>
      <c r="F1471" s="155"/>
      <c r="G1471" s="156"/>
      <c r="H1471" s="19" t="str">
        <f t="shared" si="816"/>
        <v/>
      </c>
      <c r="I1471" s="157"/>
      <c r="J1471" s="19" t="str">
        <f t="shared" si="817"/>
        <v/>
      </c>
      <c r="K1471" s="33"/>
      <c r="L1471" s="34"/>
      <c r="M1471" s="34"/>
      <c r="N1471" s="19" t="str">
        <f t="shared" si="818"/>
        <v/>
      </c>
      <c r="O1471" s="157"/>
      <c r="P1471" s="19" t="str">
        <f t="shared" si="819"/>
        <v/>
      </c>
      <c r="Q1471" s="19" t="str">
        <f t="shared" si="820"/>
        <v/>
      </c>
      <c r="R1471" s="22"/>
      <c r="S1471" s="33"/>
      <c r="T1471" s="35" t="str">
        <f>IF(E1471="","",Instructions!$B$5)</f>
        <v/>
      </c>
      <c r="U1471" s="75" t="str">
        <f>IF(E1471="","",Instructions!$C$5)</f>
        <v/>
      </c>
      <c r="V1471" s="87" t="str">
        <f t="shared" si="821"/>
        <v/>
      </c>
      <c r="W1471" s="72" t="str">
        <f>IF(E1471="","",VLOOKUP(D1471,Supervisors!$B$9:$F$32,5,FALSE))</f>
        <v/>
      </c>
      <c r="X1471" s="72" t="str">
        <f>IF(E1471="","",VLOOKUP(D1471,Supervisors!$B$9:$G$32,6,FALSE))</f>
        <v/>
      </c>
      <c r="Y1471" s="20" t="str">
        <f t="shared" si="822"/>
        <v/>
      </c>
      <c r="Z1471" s="20" t="str">
        <f t="shared" si="823"/>
        <v/>
      </c>
      <c r="AA1471" s="20" t="str">
        <f t="shared" si="824"/>
        <v/>
      </c>
      <c r="AB1471" s="20" t="str">
        <f t="shared" si="825"/>
        <v/>
      </c>
      <c r="AC1471" s="20" t="str">
        <f t="shared" si="826"/>
        <v/>
      </c>
      <c r="AD1471" s="20" t="str">
        <f t="shared" si="827"/>
        <v/>
      </c>
      <c r="AE1471" s="20" t="str">
        <f>IF(E1471="","",SUM( INDEX( $H$9, 1) : H1471))</f>
        <v/>
      </c>
      <c r="AF1471" s="20" t="str">
        <f t="shared" si="828"/>
        <v/>
      </c>
      <c r="AG1471" s="20" t="str">
        <f>IF(E1471="","",SUM($AF$9:AF1471))</f>
        <v/>
      </c>
      <c r="AH1471" s="43" t="str">
        <f t="shared" si="829"/>
        <v/>
      </c>
      <c r="AI1471" s="20" t="str">
        <f t="shared" si="830"/>
        <v/>
      </c>
      <c r="AJ1471" s="20" t="str">
        <f t="shared" si="831"/>
        <v/>
      </c>
      <c r="AK1471" s="20" t="str">
        <f t="shared" si="832"/>
        <v/>
      </c>
      <c r="AL1471" s="20" t="str">
        <f>IF(E1471="","",SUM( INDEX($I$9, 1) : I1471))</f>
        <v/>
      </c>
      <c r="AM1471" s="20" t="str">
        <f t="shared" si="833"/>
        <v/>
      </c>
      <c r="AN1471" s="20" t="str">
        <f>IF(E1471="","",SUM( INDEX($AM$9, 1) : AM1471))</f>
        <v/>
      </c>
      <c r="AO1471" s="43" t="str">
        <f t="shared" si="834"/>
        <v/>
      </c>
      <c r="AP1471" s="43" t="str">
        <f t="shared" si="835"/>
        <v/>
      </c>
      <c r="AQ1471" s="35" t="str">
        <f t="shared" si="836"/>
        <v/>
      </c>
      <c r="AR1471" s="35" t="str">
        <f t="shared" si="837"/>
        <v/>
      </c>
      <c r="AS1471" s="35" t="str">
        <f t="shared" si="838"/>
        <v/>
      </c>
      <c r="AT1471" s="35" t="str">
        <f t="shared" si="839"/>
        <v/>
      </c>
      <c r="AU1471" s="35" t="str">
        <f t="shared" si="840"/>
        <v/>
      </c>
      <c r="AV1471" s="35" t="str">
        <f t="shared" si="841"/>
        <v/>
      </c>
      <c r="AW1471" s="58" t="str">
        <f t="shared" si="842"/>
        <v/>
      </c>
      <c r="AX1471" s="62" t="str">
        <f t="shared" si="843"/>
        <v/>
      </c>
      <c r="AY1471" s="62" t="str">
        <f t="shared" si="844"/>
        <v/>
      </c>
      <c r="AZ1471" s="62" t="str">
        <f t="shared" si="845"/>
        <v/>
      </c>
      <c r="BA1471" s="62" t="str">
        <f t="shared" si="846"/>
        <v/>
      </c>
      <c r="BB1471" s="62" t="str">
        <f t="shared" si="847"/>
        <v/>
      </c>
      <c r="BC1471" s="62" t="str">
        <f t="shared" si="848"/>
        <v/>
      </c>
      <c r="BD1471" s="69" t="str">
        <f t="shared" si="849"/>
        <v/>
      </c>
      <c r="BE1471" s="69" t="str">
        <f t="shared" si="850"/>
        <v/>
      </c>
      <c r="BF1471" s="69" t="str">
        <f>IF(Z1471=Z1472,"",SUM(AW$9:AW1471)-SUM(BF$9:BF1470))</f>
        <v/>
      </c>
      <c r="BG1471" s="12">
        <f t="shared" si="852"/>
        <v>1463</v>
      </c>
    </row>
    <row r="1472" spans="1:59" ht="20.100000000000001" customHeight="1">
      <c r="A1472" s="13">
        <f t="shared" si="851"/>
        <v>1464</v>
      </c>
      <c r="B1472" s="153"/>
      <c r="C1472" s="33"/>
      <c r="D1472" s="33"/>
      <c r="E1472" s="154"/>
      <c r="F1472" s="155"/>
      <c r="G1472" s="156"/>
      <c r="H1472" s="19" t="str">
        <f t="shared" si="816"/>
        <v/>
      </c>
      <c r="I1472" s="157"/>
      <c r="J1472" s="19" t="str">
        <f t="shared" si="817"/>
        <v/>
      </c>
      <c r="K1472" s="33"/>
      <c r="L1472" s="34"/>
      <c r="M1472" s="34"/>
      <c r="N1472" s="19" t="str">
        <f t="shared" si="818"/>
        <v/>
      </c>
      <c r="O1472" s="157"/>
      <c r="P1472" s="19" t="str">
        <f t="shared" si="819"/>
        <v/>
      </c>
      <c r="Q1472" s="19" t="str">
        <f t="shared" si="820"/>
        <v/>
      </c>
      <c r="R1472" s="22"/>
      <c r="S1472" s="33"/>
      <c r="T1472" s="35" t="str">
        <f>IF(E1472="","",Instructions!$B$5)</f>
        <v/>
      </c>
      <c r="U1472" s="75" t="str">
        <f>IF(E1472="","",Instructions!$C$5)</f>
        <v/>
      </c>
      <c r="V1472" s="87" t="str">
        <f t="shared" si="821"/>
        <v/>
      </c>
      <c r="W1472" s="72" t="str">
        <f>IF(E1472="","",VLOOKUP(D1472,Supervisors!$B$9:$F$32,5,FALSE))</f>
        <v/>
      </c>
      <c r="X1472" s="72" t="str">
        <f>IF(E1472="","",VLOOKUP(D1472,Supervisors!$B$9:$G$32,6,FALSE))</f>
        <v/>
      </c>
      <c r="Y1472" s="20" t="str">
        <f t="shared" si="822"/>
        <v/>
      </c>
      <c r="Z1472" s="20" t="str">
        <f t="shared" si="823"/>
        <v/>
      </c>
      <c r="AA1472" s="20" t="str">
        <f t="shared" si="824"/>
        <v/>
      </c>
      <c r="AB1472" s="20" t="str">
        <f t="shared" si="825"/>
        <v/>
      </c>
      <c r="AC1472" s="20" t="str">
        <f t="shared" si="826"/>
        <v/>
      </c>
      <c r="AD1472" s="20" t="str">
        <f t="shared" si="827"/>
        <v/>
      </c>
      <c r="AE1472" s="20" t="str">
        <f>IF(E1472="","",SUM( INDEX( $H$9, 1) : H1472))</f>
        <v/>
      </c>
      <c r="AF1472" s="20" t="str">
        <f t="shared" si="828"/>
        <v/>
      </c>
      <c r="AG1472" s="20" t="str">
        <f>IF(E1472="","",SUM($AF$9:AF1472))</f>
        <v/>
      </c>
      <c r="AH1472" s="43" t="str">
        <f t="shared" si="829"/>
        <v/>
      </c>
      <c r="AI1472" s="20" t="str">
        <f t="shared" si="830"/>
        <v/>
      </c>
      <c r="AJ1472" s="20" t="str">
        <f t="shared" si="831"/>
        <v/>
      </c>
      <c r="AK1472" s="20" t="str">
        <f t="shared" si="832"/>
        <v/>
      </c>
      <c r="AL1472" s="20" t="str">
        <f>IF(E1472="","",SUM( INDEX($I$9, 1) : I1472))</f>
        <v/>
      </c>
      <c r="AM1472" s="20" t="str">
        <f t="shared" si="833"/>
        <v/>
      </c>
      <c r="AN1472" s="20" t="str">
        <f>IF(E1472="","",SUM( INDEX($AM$9, 1) : AM1472))</f>
        <v/>
      </c>
      <c r="AO1472" s="43" t="str">
        <f t="shared" si="834"/>
        <v/>
      </c>
      <c r="AP1472" s="43" t="str">
        <f t="shared" si="835"/>
        <v/>
      </c>
      <c r="AQ1472" s="35" t="str">
        <f t="shared" si="836"/>
        <v/>
      </c>
      <c r="AR1472" s="35" t="str">
        <f t="shared" si="837"/>
        <v/>
      </c>
      <c r="AS1472" s="35" t="str">
        <f t="shared" si="838"/>
        <v/>
      </c>
      <c r="AT1472" s="35" t="str">
        <f t="shared" si="839"/>
        <v/>
      </c>
      <c r="AU1472" s="35" t="str">
        <f t="shared" si="840"/>
        <v/>
      </c>
      <c r="AV1472" s="35" t="str">
        <f t="shared" si="841"/>
        <v/>
      </c>
      <c r="AW1472" s="58" t="str">
        <f t="shared" si="842"/>
        <v/>
      </c>
      <c r="AX1472" s="62" t="str">
        <f t="shared" si="843"/>
        <v/>
      </c>
      <c r="AY1472" s="62" t="str">
        <f t="shared" si="844"/>
        <v/>
      </c>
      <c r="AZ1472" s="62" t="str">
        <f t="shared" si="845"/>
        <v/>
      </c>
      <c r="BA1472" s="62" t="str">
        <f t="shared" si="846"/>
        <v/>
      </c>
      <c r="BB1472" s="62" t="str">
        <f t="shared" si="847"/>
        <v/>
      </c>
      <c r="BC1472" s="62" t="str">
        <f t="shared" si="848"/>
        <v/>
      </c>
      <c r="BD1472" s="69" t="str">
        <f t="shared" si="849"/>
        <v/>
      </c>
      <c r="BE1472" s="69" t="str">
        <f t="shared" si="850"/>
        <v/>
      </c>
      <c r="BF1472" s="69" t="str">
        <f>IF(Z1472=Z1473,"",SUM(AW$9:AW1472)-SUM(BF$9:BF1471))</f>
        <v/>
      </c>
      <c r="BG1472" s="12">
        <f t="shared" si="852"/>
        <v>1464</v>
      </c>
    </row>
    <row r="1473" spans="1:59" ht="20.100000000000001" customHeight="1">
      <c r="A1473" s="13">
        <f t="shared" si="851"/>
        <v>1465</v>
      </c>
      <c r="B1473" s="153"/>
      <c r="C1473" s="33"/>
      <c r="D1473" s="33"/>
      <c r="E1473" s="154"/>
      <c r="F1473" s="155"/>
      <c r="G1473" s="156"/>
      <c r="H1473" s="19" t="str">
        <f t="shared" si="816"/>
        <v/>
      </c>
      <c r="I1473" s="157"/>
      <c r="J1473" s="19" t="str">
        <f t="shared" si="817"/>
        <v/>
      </c>
      <c r="K1473" s="33"/>
      <c r="L1473" s="34"/>
      <c r="M1473" s="34"/>
      <c r="N1473" s="19" t="str">
        <f t="shared" si="818"/>
        <v/>
      </c>
      <c r="O1473" s="157"/>
      <c r="P1473" s="19" t="str">
        <f t="shared" si="819"/>
        <v/>
      </c>
      <c r="Q1473" s="19" t="str">
        <f t="shared" si="820"/>
        <v/>
      </c>
      <c r="R1473" s="22"/>
      <c r="S1473" s="33"/>
      <c r="T1473" s="35" t="str">
        <f>IF(E1473="","",Instructions!$B$5)</f>
        <v/>
      </c>
      <c r="U1473" s="75" t="str">
        <f>IF(E1473="","",Instructions!$C$5)</f>
        <v/>
      </c>
      <c r="V1473" s="87" t="str">
        <f t="shared" si="821"/>
        <v/>
      </c>
      <c r="W1473" s="72" t="str">
        <f>IF(E1473="","",VLOOKUP(D1473,Supervisors!$B$9:$F$32,5,FALSE))</f>
        <v/>
      </c>
      <c r="X1473" s="72" t="str">
        <f>IF(E1473="","",VLOOKUP(D1473,Supervisors!$B$9:$G$32,6,FALSE))</f>
        <v/>
      </c>
      <c r="Y1473" s="20" t="str">
        <f t="shared" si="822"/>
        <v/>
      </c>
      <c r="Z1473" s="20" t="str">
        <f t="shared" si="823"/>
        <v/>
      </c>
      <c r="AA1473" s="20" t="str">
        <f t="shared" si="824"/>
        <v/>
      </c>
      <c r="AB1473" s="20" t="str">
        <f t="shared" si="825"/>
        <v/>
      </c>
      <c r="AC1473" s="20" t="str">
        <f t="shared" si="826"/>
        <v/>
      </c>
      <c r="AD1473" s="20" t="str">
        <f t="shared" si="827"/>
        <v/>
      </c>
      <c r="AE1473" s="20" t="str">
        <f>IF(E1473="","",SUM( INDEX( $H$9, 1) : H1473))</f>
        <v/>
      </c>
      <c r="AF1473" s="20" t="str">
        <f t="shared" si="828"/>
        <v/>
      </c>
      <c r="AG1473" s="20" t="str">
        <f>IF(E1473="","",SUM($AF$9:AF1473))</f>
        <v/>
      </c>
      <c r="AH1473" s="43" t="str">
        <f t="shared" si="829"/>
        <v/>
      </c>
      <c r="AI1473" s="20" t="str">
        <f t="shared" si="830"/>
        <v/>
      </c>
      <c r="AJ1473" s="20" t="str">
        <f t="shared" si="831"/>
        <v/>
      </c>
      <c r="AK1473" s="20" t="str">
        <f t="shared" si="832"/>
        <v/>
      </c>
      <c r="AL1473" s="20" t="str">
        <f>IF(E1473="","",SUM( INDEX($I$9, 1) : I1473))</f>
        <v/>
      </c>
      <c r="AM1473" s="20" t="str">
        <f t="shared" si="833"/>
        <v/>
      </c>
      <c r="AN1473" s="20" t="str">
        <f>IF(E1473="","",SUM( INDEX($AM$9, 1) : AM1473))</f>
        <v/>
      </c>
      <c r="AO1473" s="43" t="str">
        <f t="shared" si="834"/>
        <v/>
      </c>
      <c r="AP1473" s="43" t="str">
        <f t="shared" si="835"/>
        <v/>
      </c>
      <c r="AQ1473" s="35" t="str">
        <f t="shared" si="836"/>
        <v/>
      </c>
      <c r="AR1473" s="35" t="str">
        <f t="shared" si="837"/>
        <v/>
      </c>
      <c r="AS1473" s="35" t="str">
        <f t="shared" si="838"/>
        <v/>
      </c>
      <c r="AT1473" s="35" t="str">
        <f t="shared" si="839"/>
        <v/>
      </c>
      <c r="AU1473" s="35" t="str">
        <f t="shared" si="840"/>
        <v/>
      </c>
      <c r="AV1473" s="35" t="str">
        <f t="shared" si="841"/>
        <v/>
      </c>
      <c r="AW1473" s="58" t="str">
        <f t="shared" si="842"/>
        <v/>
      </c>
      <c r="AX1473" s="62" t="str">
        <f t="shared" si="843"/>
        <v/>
      </c>
      <c r="AY1473" s="62" t="str">
        <f t="shared" si="844"/>
        <v/>
      </c>
      <c r="AZ1473" s="62" t="str">
        <f t="shared" si="845"/>
        <v/>
      </c>
      <c r="BA1473" s="62" t="str">
        <f t="shared" si="846"/>
        <v/>
      </c>
      <c r="BB1473" s="62" t="str">
        <f t="shared" si="847"/>
        <v/>
      </c>
      <c r="BC1473" s="62" t="str">
        <f t="shared" si="848"/>
        <v/>
      </c>
      <c r="BD1473" s="69" t="str">
        <f t="shared" si="849"/>
        <v/>
      </c>
      <c r="BE1473" s="69" t="str">
        <f t="shared" si="850"/>
        <v/>
      </c>
      <c r="BF1473" s="69" t="str">
        <f>IF(Z1473=Z1474,"",SUM(AW$9:AW1473)-SUM(BF$9:BF1472))</f>
        <v/>
      </c>
      <c r="BG1473" s="12">
        <f t="shared" si="852"/>
        <v>1465</v>
      </c>
    </row>
    <row r="1474" spans="1:59" ht="20.100000000000001" customHeight="1">
      <c r="A1474" s="13">
        <f t="shared" si="851"/>
        <v>1466</v>
      </c>
      <c r="B1474" s="153"/>
      <c r="C1474" s="33"/>
      <c r="D1474" s="33"/>
      <c r="E1474" s="154"/>
      <c r="F1474" s="155"/>
      <c r="G1474" s="156"/>
      <c r="H1474" s="19" t="str">
        <f t="shared" si="816"/>
        <v/>
      </c>
      <c r="I1474" s="157"/>
      <c r="J1474" s="19" t="str">
        <f t="shared" si="817"/>
        <v/>
      </c>
      <c r="K1474" s="33"/>
      <c r="L1474" s="34"/>
      <c r="M1474" s="34"/>
      <c r="N1474" s="19" t="str">
        <f t="shared" si="818"/>
        <v/>
      </c>
      <c r="O1474" s="157"/>
      <c r="P1474" s="19" t="str">
        <f t="shared" si="819"/>
        <v/>
      </c>
      <c r="Q1474" s="19" t="str">
        <f t="shared" si="820"/>
        <v/>
      </c>
      <c r="R1474" s="22"/>
      <c r="S1474" s="33"/>
      <c r="T1474" s="35" t="str">
        <f>IF(E1474="","",Instructions!$B$5)</f>
        <v/>
      </c>
      <c r="U1474" s="75" t="str">
        <f>IF(E1474="","",Instructions!$C$5)</f>
        <v/>
      </c>
      <c r="V1474" s="87" t="str">
        <f t="shared" si="821"/>
        <v/>
      </c>
      <c r="W1474" s="72" t="str">
        <f>IF(E1474="","",VLOOKUP(D1474,Supervisors!$B$9:$F$32,5,FALSE))</f>
        <v/>
      </c>
      <c r="X1474" s="72" t="str">
        <f>IF(E1474="","",VLOOKUP(D1474,Supervisors!$B$9:$G$32,6,FALSE))</f>
        <v/>
      </c>
      <c r="Y1474" s="20" t="str">
        <f t="shared" si="822"/>
        <v/>
      </c>
      <c r="Z1474" s="20" t="str">
        <f t="shared" si="823"/>
        <v/>
      </c>
      <c r="AA1474" s="20" t="str">
        <f t="shared" si="824"/>
        <v/>
      </c>
      <c r="AB1474" s="20" t="str">
        <f t="shared" si="825"/>
        <v/>
      </c>
      <c r="AC1474" s="20" t="str">
        <f t="shared" si="826"/>
        <v/>
      </c>
      <c r="AD1474" s="20" t="str">
        <f t="shared" si="827"/>
        <v/>
      </c>
      <c r="AE1474" s="20" t="str">
        <f>IF(E1474="","",SUM( INDEX( $H$9, 1) : H1474))</f>
        <v/>
      </c>
      <c r="AF1474" s="20" t="str">
        <f t="shared" si="828"/>
        <v/>
      </c>
      <c r="AG1474" s="20" t="str">
        <f>IF(E1474="","",SUM($AF$9:AF1474))</f>
        <v/>
      </c>
      <c r="AH1474" s="43" t="str">
        <f t="shared" si="829"/>
        <v/>
      </c>
      <c r="AI1474" s="20" t="str">
        <f t="shared" si="830"/>
        <v/>
      </c>
      <c r="AJ1474" s="20" t="str">
        <f t="shared" si="831"/>
        <v/>
      </c>
      <c r="AK1474" s="20" t="str">
        <f t="shared" si="832"/>
        <v/>
      </c>
      <c r="AL1474" s="20" t="str">
        <f>IF(E1474="","",SUM( INDEX($I$9, 1) : I1474))</f>
        <v/>
      </c>
      <c r="AM1474" s="20" t="str">
        <f t="shared" si="833"/>
        <v/>
      </c>
      <c r="AN1474" s="20" t="str">
        <f>IF(E1474="","",SUM( INDEX($AM$9, 1) : AM1474))</f>
        <v/>
      </c>
      <c r="AO1474" s="43" t="str">
        <f t="shared" si="834"/>
        <v/>
      </c>
      <c r="AP1474" s="43" t="str">
        <f t="shared" si="835"/>
        <v/>
      </c>
      <c r="AQ1474" s="35" t="str">
        <f t="shared" si="836"/>
        <v/>
      </c>
      <c r="AR1474" s="35" t="str">
        <f t="shared" si="837"/>
        <v/>
      </c>
      <c r="AS1474" s="35" t="str">
        <f t="shared" si="838"/>
        <v/>
      </c>
      <c r="AT1474" s="35" t="str">
        <f t="shared" si="839"/>
        <v/>
      </c>
      <c r="AU1474" s="35" t="str">
        <f t="shared" si="840"/>
        <v/>
      </c>
      <c r="AV1474" s="35" t="str">
        <f t="shared" si="841"/>
        <v/>
      </c>
      <c r="AW1474" s="58" t="str">
        <f t="shared" si="842"/>
        <v/>
      </c>
      <c r="AX1474" s="62" t="str">
        <f t="shared" si="843"/>
        <v/>
      </c>
      <c r="AY1474" s="62" t="str">
        <f t="shared" si="844"/>
        <v/>
      </c>
      <c r="AZ1474" s="62" t="str">
        <f t="shared" si="845"/>
        <v/>
      </c>
      <c r="BA1474" s="62" t="str">
        <f t="shared" si="846"/>
        <v/>
      </c>
      <c r="BB1474" s="62" t="str">
        <f t="shared" si="847"/>
        <v/>
      </c>
      <c r="BC1474" s="62" t="str">
        <f t="shared" si="848"/>
        <v/>
      </c>
      <c r="BD1474" s="69" t="str">
        <f t="shared" si="849"/>
        <v/>
      </c>
      <c r="BE1474" s="69" t="str">
        <f t="shared" si="850"/>
        <v/>
      </c>
      <c r="BF1474" s="69" t="str">
        <f>IF(Z1474=Z1475,"",SUM(AW$9:AW1474)-SUM(BF$9:BF1473))</f>
        <v/>
      </c>
      <c r="BG1474" s="12">
        <f t="shared" si="852"/>
        <v>1466</v>
      </c>
    </row>
    <row r="1475" spans="1:59" ht="20.100000000000001" customHeight="1">
      <c r="A1475" s="13">
        <f t="shared" si="851"/>
        <v>1467</v>
      </c>
      <c r="B1475" s="153"/>
      <c r="C1475" s="33"/>
      <c r="D1475" s="33"/>
      <c r="E1475" s="154"/>
      <c r="F1475" s="155"/>
      <c r="G1475" s="156"/>
      <c r="H1475" s="19" t="str">
        <f t="shared" si="816"/>
        <v/>
      </c>
      <c r="I1475" s="157"/>
      <c r="J1475" s="19" t="str">
        <f t="shared" si="817"/>
        <v/>
      </c>
      <c r="K1475" s="33"/>
      <c r="L1475" s="34"/>
      <c r="M1475" s="34"/>
      <c r="N1475" s="19" t="str">
        <f t="shared" si="818"/>
        <v/>
      </c>
      <c r="O1475" s="157"/>
      <c r="P1475" s="19" t="str">
        <f t="shared" si="819"/>
        <v/>
      </c>
      <c r="Q1475" s="19" t="str">
        <f t="shared" si="820"/>
        <v/>
      </c>
      <c r="R1475" s="22"/>
      <c r="S1475" s="33"/>
      <c r="T1475" s="35" t="str">
        <f>IF(E1475="","",Instructions!$B$5)</f>
        <v/>
      </c>
      <c r="U1475" s="75" t="str">
        <f>IF(E1475="","",Instructions!$C$5)</f>
        <v/>
      </c>
      <c r="V1475" s="87" t="str">
        <f t="shared" si="821"/>
        <v/>
      </c>
      <c r="W1475" s="72" t="str">
        <f>IF(E1475="","",VLOOKUP(D1475,Supervisors!$B$9:$F$32,5,FALSE))</f>
        <v/>
      </c>
      <c r="X1475" s="72" t="str">
        <f>IF(E1475="","",VLOOKUP(D1475,Supervisors!$B$9:$G$32,6,FALSE))</f>
        <v/>
      </c>
      <c r="Y1475" s="20" t="str">
        <f t="shared" si="822"/>
        <v/>
      </c>
      <c r="Z1475" s="20" t="str">
        <f t="shared" si="823"/>
        <v/>
      </c>
      <c r="AA1475" s="20" t="str">
        <f t="shared" si="824"/>
        <v/>
      </c>
      <c r="AB1475" s="20" t="str">
        <f t="shared" si="825"/>
        <v/>
      </c>
      <c r="AC1475" s="20" t="str">
        <f t="shared" si="826"/>
        <v/>
      </c>
      <c r="AD1475" s="20" t="str">
        <f t="shared" si="827"/>
        <v/>
      </c>
      <c r="AE1475" s="20" t="str">
        <f>IF(E1475="","",SUM( INDEX( $H$9, 1) : H1475))</f>
        <v/>
      </c>
      <c r="AF1475" s="20" t="str">
        <f t="shared" si="828"/>
        <v/>
      </c>
      <c r="AG1475" s="20" t="str">
        <f>IF(E1475="","",SUM($AF$9:AF1475))</f>
        <v/>
      </c>
      <c r="AH1475" s="43" t="str">
        <f t="shared" si="829"/>
        <v/>
      </c>
      <c r="AI1475" s="20" t="str">
        <f t="shared" si="830"/>
        <v/>
      </c>
      <c r="AJ1475" s="20" t="str">
        <f t="shared" si="831"/>
        <v/>
      </c>
      <c r="AK1475" s="20" t="str">
        <f t="shared" si="832"/>
        <v/>
      </c>
      <c r="AL1475" s="20" t="str">
        <f>IF(E1475="","",SUM( INDEX($I$9, 1) : I1475))</f>
        <v/>
      </c>
      <c r="AM1475" s="20" t="str">
        <f t="shared" si="833"/>
        <v/>
      </c>
      <c r="AN1475" s="20" t="str">
        <f>IF(E1475="","",SUM( INDEX($AM$9, 1) : AM1475))</f>
        <v/>
      </c>
      <c r="AO1475" s="43" t="str">
        <f t="shared" si="834"/>
        <v/>
      </c>
      <c r="AP1475" s="43" t="str">
        <f t="shared" si="835"/>
        <v/>
      </c>
      <c r="AQ1475" s="35" t="str">
        <f t="shared" si="836"/>
        <v/>
      </c>
      <c r="AR1475" s="35" t="str">
        <f t="shared" si="837"/>
        <v/>
      </c>
      <c r="AS1475" s="35" t="str">
        <f t="shared" si="838"/>
        <v/>
      </c>
      <c r="AT1475" s="35" t="str">
        <f t="shared" si="839"/>
        <v/>
      </c>
      <c r="AU1475" s="35" t="str">
        <f t="shared" si="840"/>
        <v/>
      </c>
      <c r="AV1475" s="35" t="str">
        <f t="shared" si="841"/>
        <v/>
      </c>
      <c r="AW1475" s="58" t="str">
        <f t="shared" si="842"/>
        <v/>
      </c>
      <c r="AX1475" s="62" t="str">
        <f t="shared" si="843"/>
        <v/>
      </c>
      <c r="AY1475" s="62" t="str">
        <f t="shared" si="844"/>
        <v/>
      </c>
      <c r="AZ1475" s="62" t="str">
        <f t="shared" si="845"/>
        <v/>
      </c>
      <c r="BA1475" s="62" t="str">
        <f t="shared" si="846"/>
        <v/>
      </c>
      <c r="BB1475" s="62" t="str">
        <f t="shared" si="847"/>
        <v/>
      </c>
      <c r="BC1475" s="62" t="str">
        <f t="shared" si="848"/>
        <v/>
      </c>
      <c r="BD1475" s="69" t="str">
        <f t="shared" si="849"/>
        <v/>
      </c>
      <c r="BE1475" s="69" t="str">
        <f t="shared" si="850"/>
        <v/>
      </c>
      <c r="BF1475" s="69" t="str">
        <f>IF(Z1475=Z1476,"",SUM(AW$9:AW1475)-SUM(BF$9:BF1474))</f>
        <v/>
      </c>
      <c r="BG1475" s="12">
        <f t="shared" si="852"/>
        <v>1467</v>
      </c>
    </row>
    <row r="1476" spans="1:59" ht="20.100000000000001" customHeight="1">
      <c r="A1476" s="13">
        <f t="shared" si="851"/>
        <v>1468</v>
      </c>
      <c r="B1476" s="153"/>
      <c r="C1476" s="33"/>
      <c r="D1476" s="33"/>
      <c r="E1476" s="154"/>
      <c r="F1476" s="155"/>
      <c r="G1476" s="156"/>
      <c r="H1476" s="19" t="str">
        <f t="shared" si="816"/>
        <v/>
      </c>
      <c r="I1476" s="157"/>
      <c r="J1476" s="19" t="str">
        <f t="shared" si="817"/>
        <v/>
      </c>
      <c r="K1476" s="33"/>
      <c r="L1476" s="34"/>
      <c r="M1476" s="34"/>
      <c r="N1476" s="19" t="str">
        <f t="shared" si="818"/>
        <v/>
      </c>
      <c r="O1476" s="157"/>
      <c r="P1476" s="19" t="str">
        <f t="shared" si="819"/>
        <v/>
      </c>
      <c r="Q1476" s="19" t="str">
        <f t="shared" si="820"/>
        <v/>
      </c>
      <c r="R1476" s="22"/>
      <c r="S1476" s="33"/>
      <c r="T1476" s="35" t="str">
        <f>IF(E1476="","",Instructions!$B$5)</f>
        <v/>
      </c>
      <c r="U1476" s="75" t="str">
        <f>IF(E1476="","",Instructions!$C$5)</f>
        <v/>
      </c>
      <c r="V1476" s="87" t="str">
        <f t="shared" si="821"/>
        <v/>
      </c>
      <c r="W1476" s="72" t="str">
        <f>IF(E1476="","",VLOOKUP(D1476,Supervisors!$B$9:$F$32,5,FALSE))</f>
        <v/>
      </c>
      <c r="X1476" s="72" t="str">
        <f>IF(E1476="","",VLOOKUP(D1476,Supervisors!$B$9:$G$32,6,FALSE))</f>
        <v/>
      </c>
      <c r="Y1476" s="20" t="str">
        <f t="shared" si="822"/>
        <v/>
      </c>
      <c r="Z1476" s="20" t="str">
        <f t="shared" si="823"/>
        <v/>
      </c>
      <c r="AA1476" s="20" t="str">
        <f t="shared" si="824"/>
        <v/>
      </c>
      <c r="AB1476" s="20" t="str">
        <f t="shared" si="825"/>
        <v/>
      </c>
      <c r="AC1476" s="20" t="str">
        <f t="shared" si="826"/>
        <v/>
      </c>
      <c r="AD1476" s="20" t="str">
        <f t="shared" si="827"/>
        <v/>
      </c>
      <c r="AE1476" s="20" t="str">
        <f>IF(E1476="","",SUM( INDEX( $H$9, 1) : H1476))</f>
        <v/>
      </c>
      <c r="AF1476" s="20" t="str">
        <f t="shared" si="828"/>
        <v/>
      </c>
      <c r="AG1476" s="20" t="str">
        <f>IF(E1476="","",SUM($AF$9:AF1476))</f>
        <v/>
      </c>
      <c r="AH1476" s="43" t="str">
        <f t="shared" si="829"/>
        <v/>
      </c>
      <c r="AI1476" s="20" t="str">
        <f t="shared" si="830"/>
        <v/>
      </c>
      <c r="AJ1476" s="20" t="str">
        <f t="shared" si="831"/>
        <v/>
      </c>
      <c r="AK1476" s="20" t="str">
        <f t="shared" si="832"/>
        <v/>
      </c>
      <c r="AL1476" s="20" t="str">
        <f>IF(E1476="","",SUM( INDEX($I$9, 1) : I1476))</f>
        <v/>
      </c>
      <c r="AM1476" s="20" t="str">
        <f t="shared" si="833"/>
        <v/>
      </c>
      <c r="AN1476" s="20" t="str">
        <f>IF(E1476="","",SUM( INDEX($AM$9, 1) : AM1476))</f>
        <v/>
      </c>
      <c r="AO1476" s="43" t="str">
        <f t="shared" si="834"/>
        <v/>
      </c>
      <c r="AP1476" s="43" t="str">
        <f t="shared" si="835"/>
        <v/>
      </c>
      <c r="AQ1476" s="35" t="str">
        <f t="shared" si="836"/>
        <v/>
      </c>
      <c r="AR1476" s="35" t="str">
        <f t="shared" si="837"/>
        <v/>
      </c>
      <c r="AS1476" s="35" t="str">
        <f t="shared" si="838"/>
        <v/>
      </c>
      <c r="AT1476" s="35" t="str">
        <f t="shared" si="839"/>
        <v/>
      </c>
      <c r="AU1476" s="35" t="str">
        <f t="shared" si="840"/>
        <v/>
      </c>
      <c r="AV1476" s="35" t="str">
        <f t="shared" si="841"/>
        <v/>
      </c>
      <c r="AW1476" s="58" t="str">
        <f t="shared" si="842"/>
        <v/>
      </c>
      <c r="AX1476" s="62" t="str">
        <f t="shared" si="843"/>
        <v/>
      </c>
      <c r="AY1476" s="62" t="str">
        <f t="shared" si="844"/>
        <v/>
      </c>
      <c r="AZ1476" s="62" t="str">
        <f t="shared" si="845"/>
        <v/>
      </c>
      <c r="BA1476" s="62" t="str">
        <f t="shared" si="846"/>
        <v/>
      </c>
      <c r="BB1476" s="62" t="str">
        <f t="shared" si="847"/>
        <v/>
      </c>
      <c r="BC1476" s="62" t="str">
        <f t="shared" si="848"/>
        <v/>
      </c>
      <c r="BD1476" s="69" t="str">
        <f t="shared" si="849"/>
        <v/>
      </c>
      <c r="BE1476" s="69" t="str">
        <f t="shared" si="850"/>
        <v/>
      </c>
      <c r="BF1476" s="69" t="str">
        <f>IF(Z1476=Z1477,"",SUM(AW$9:AW1476)-SUM(BF$9:BF1475))</f>
        <v/>
      </c>
      <c r="BG1476" s="12">
        <f t="shared" si="852"/>
        <v>1468</v>
      </c>
    </row>
    <row r="1477" spans="1:59" ht="20.100000000000001" customHeight="1">
      <c r="A1477" s="13">
        <f t="shared" si="851"/>
        <v>1469</v>
      </c>
      <c r="B1477" s="153"/>
      <c r="C1477" s="33"/>
      <c r="D1477" s="33"/>
      <c r="E1477" s="154"/>
      <c r="F1477" s="155"/>
      <c r="G1477" s="156"/>
      <c r="H1477" s="19" t="str">
        <f t="shared" si="816"/>
        <v/>
      </c>
      <c r="I1477" s="157"/>
      <c r="J1477" s="19" t="str">
        <f t="shared" si="817"/>
        <v/>
      </c>
      <c r="K1477" s="33"/>
      <c r="L1477" s="34"/>
      <c r="M1477" s="34"/>
      <c r="N1477" s="19" t="str">
        <f t="shared" si="818"/>
        <v/>
      </c>
      <c r="O1477" s="157"/>
      <c r="P1477" s="19" t="str">
        <f t="shared" si="819"/>
        <v/>
      </c>
      <c r="Q1477" s="19" t="str">
        <f t="shared" si="820"/>
        <v/>
      </c>
      <c r="R1477" s="22"/>
      <c r="S1477" s="33"/>
      <c r="T1477" s="35" t="str">
        <f>IF(E1477="","",Instructions!$B$5)</f>
        <v/>
      </c>
      <c r="U1477" s="75" t="str">
        <f>IF(E1477="","",Instructions!$C$5)</f>
        <v/>
      </c>
      <c r="V1477" s="87" t="str">
        <f t="shared" si="821"/>
        <v/>
      </c>
      <c r="W1477" s="72" t="str">
        <f>IF(E1477="","",VLOOKUP(D1477,Supervisors!$B$9:$F$32,5,FALSE))</f>
        <v/>
      </c>
      <c r="X1477" s="72" t="str">
        <f>IF(E1477="","",VLOOKUP(D1477,Supervisors!$B$9:$G$32,6,FALSE))</f>
        <v/>
      </c>
      <c r="Y1477" s="20" t="str">
        <f t="shared" si="822"/>
        <v/>
      </c>
      <c r="Z1477" s="20" t="str">
        <f t="shared" si="823"/>
        <v/>
      </c>
      <c r="AA1477" s="20" t="str">
        <f t="shared" si="824"/>
        <v/>
      </c>
      <c r="AB1477" s="20" t="str">
        <f t="shared" si="825"/>
        <v/>
      </c>
      <c r="AC1477" s="20" t="str">
        <f t="shared" si="826"/>
        <v/>
      </c>
      <c r="AD1477" s="20" t="str">
        <f t="shared" si="827"/>
        <v/>
      </c>
      <c r="AE1477" s="20" t="str">
        <f>IF(E1477="","",SUM( INDEX( $H$9, 1) : H1477))</f>
        <v/>
      </c>
      <c r="AF1477" s="20" t="str">
        <f t="shared" si="828"/>
        <v/>
      </c>
      <c r="AG1477" s="20" t="str">
        <f>IF(E1477="","",SUM($AF$9:AF1477))</f>
        <v/>
      </c>
      <c r="AH1477" s="43" t="str">
        <f t="shared" si="829"/>
        <v/>
      </c>
      <c r="AI1477" s="20" t="str">
        <f t="shared" si="830"/>
        <v/>
      </c>
      <c r="AJ1477" s="20" t="str">
        <f t="shared" si="831"/>
        <v/>
      </c>
      <c r="AK1477" s="20" t="str">
        <f t="shared" si="832"/>
        <v/>
      </c>
      <c r="AL1477" s="20" t="str">
        <f>IF(E1477="","",SUM( INDEX($I$9, 1) : I1477))</f>
        <v/>
      </c>
      <c r="AM1477" s="20" t="str">
        <f t="shared" si="833"/>
        <v/>
      </c>
      <c r="AN1477" s="20" t="str">
        <f>IF(E1477="","",SUM( INDEX($AM$9, 1) : AM1477))</f>
        <v/>
      </c>
      <c r="AO1477" s="43" t="str">
        <f t="shared" si="834"/>
        <v/>
      </c>
      <c r="AP1477" s="43" t="str">
        <f t="shared" si="835"/>
        <v/>
      </c>
      <c r="AQ1477" s="35" t="str">
        <f t="shared" si="836"/>
        <v/>
      </c>
      <c r="AR1477" s="35" t="str">
        <f t="shared" si="837"/>
        <v/>
      </c>
      <c r="AS1477" s="35" t="str">
        <f t="shared" si="838"/>
        <v/>
      </c>
      <c r="AT1477" s="35" t="str">
        <f t="shared" si="839"/>
        <v/>
      </c>
      <c r="AU1477" s="35" t="str">
        <f t="shared" si="840"/>
        <v/>
      </c>
      <c r="AV1477" s="35" t="str">
        <f t="shared" si="841"/>
        <v/>
      </c>
      <c r="AW1477" s="58" t="str">
        <f t="shared" si="842"/>
        <v/>
      </c>
      <c r="AX1477" s="62" t="str">
        <f t="shared" si="843"/>
        <v/>
      </c>
      <c r="AY1477" s="62" t="str">
        <f t="shared" si="844"/>
        <v/>
      </c>
      <c r="AZ1477" s="62" t="str">
        <f t="shared" si="845"/>
        <v/>
      </c>
      <c r="BA1477" s="62" t="str">
        <f t="shared" si="846"/>
        <v/>
      </c>
      <c r="BB1477" s="62" t="str">
        <f t="shared" si="847"/>
        <v/>
      </c>
      <c r="BC1477" s="62" t="str">
        <f t="shared" si="848"/>
        <v/>
      </c>
      <c r="BD1477" s="69" t="str">
        <f t="shared" si="849"/>
        <v/>
      </c>
      <c r="BE1477" s="69" t="str">
        <f t="shared" si="850"/>
        <v/>
      </c>
      <c r="BF1477" s="69" t="str">
        <f>IF(Z1477=Z1478,"",SUM(AW$9:AW1477)-SUM(BF$9:BF1476))</f>
        <v/>
      </c>
      <c r="BG1477" s="12">
        <f t="shared" si="852"/>
        <v>1469</v>
      </c>
    </row>
    <row r="1478" spans="1:59" ht="20.100000000000001" customHeight="1">
      <c r="A1478" s="13">
        <f t="shared" si="851"/>
        <v>1470</v>
      </c>
      <c r="B1478" s="153"/>
      <c r="C1478" s="33"/>
      <c r="D1478" s="33"/>
      <c r="E1478" s="154"/>
      <c r="F1478" s="155"/>
      <c r="G1478" s="156"/>
      <c r="H1478" s="19" t="str">
        <f t="shared" si="816"/>
        <v/>
      </c>
      <c r="I1478" s="157"/>
      <c r="J1478" s="19" t="str">
        <f t="shared" si="817"/>
        <v/>
      </c>
      <c r="K1478" s="33"/>
      <c r="L1478" s="34"/>
      <c r="M1478" s="34"/>
      <c r="N1478" s="19" t="str">
        <f t="shared" si="818"/>
        <v/>
      </c>
      <c r="O1478" s="157"/>
      <c r="P1478" s="19" t="str">
        <f t="shared" si="819"/>
        <v/>
      </c>
      <c r="Q1478" s="19" t="str">
        <f t="shared" si="820"/>
        <v/>
      </c>
      <c r="R1478" s="22"/>
      <c r="S1478" s="33"/>
      <c r="T1478" s="35" t="str">
        <f>IF(E1478="","",Instructions!$B$5)</f>
        <v/>
      </c>
      <c r="U1478" s="75" t="str">
        <f>IF(E1478="","",Instructions!$C$5)</f>
        <v/>
      </c>
      <c r="V1478" s="87" t="str">
        <f t="shared" si="821"/>
        <v/>
      </c>
      <c r="W1478" s="72" t="str">
        <f>IF(E1478="","",VLOOKUP(D1478,Supervisors!$B$9:$F$32,5,FALSE))</f>
        <v/>
      </c>
      <c r="X1478" s="72" t="str">
        <f>IF(E1478="","",VLOOKUP(D1478,Supervisors!$B$9:$G$32,6,FALSE))</f>
        <v/>
      </c>
      <c r="Y1478" s="20" t="str">
        <f t="shared" si="822"/>
        <v/>
      </c>
      <c r="Z1478" s="20" t="str">
        <f t="shared" si="823"/>
        <v/>
      </c>
      <c r="AA1478" s="20" t="str">
        <f t="shared" si="824"/>
        <v/>
      </c>
      <c r="AB1478" s="20" t="str">
        <f t="shared" si="825"/>
        <v/>
      </c>
      <c r="AC1478" s="20" t="str">
        <f t="shared" si="826"/>
        <v/>
      </c>
      <c r="AD1478" s="20" t="str">
        <f t="shared" si="827"/>
        <v/>
      </c>
      <c r="AE1478" s="20" t="str">
        <f>IF(E1478="","",SUM( INDEX( $H$9, 1) : H1478))</f>
        <v/>
      </c>
      <c r="AF1478" s="20" t="str">
        <f t="shared" si="828"/>
        <v/>
      </c>
      <c r="AG1478" s="20" t="str">
        <f>IF(E1478="","",SUM($AF$9:AF1478))</f>
        <v/>
      </c>
      <c r="AH1478" s="43" t="str">
        <f t="shared" si="829"/>
        <v/>
      </c>
      <c r="AI1478" s="20" t="str">
        <f t="shared" si="830"/>
        <v/>
      </c>
      <c r="AJ1478" s="20" t="str">
        <f t="shared" si="831"/>
        <v/>
      </c>
      <c r="AK1478" s="20" t="str">
        <f t="shared" si="832"/>
        <v/>
      </c>
      <c r="AL1478" s="20" t="str">
        <f>IF(E1478="","",SUM( INDEX($I$9, 1) : I1478))</f>
        <v/>
      </c>
      <c r="AM1478" s="20" t="str">
        <f t="shared" si="833"/>
        <v/>
      </c>
      <c r="AN1478" s="20" t="str">
        <f>IF(E1478="","",SUM( INDEX($AM$9, 1) : AM1478))</f>
        <v/>
      </c>
      <c r="AO1478" s="43" t="str">
        <f t="shared" si="834"/>
        <v/>
      </c>
      <c r="AP1478" s="43" t="str">
        <f t="shared" si="835"/>
        <v/>
      </c>
      <c r="AQ1478" s="35" t="str">
        <f t="shared" si="836"/>
        <v/>
      </c>
      <c r="AR1478" s="35" t="str">
        <f t="shared" si="837"/>
        <v/>
      </c>
      <c r="AS1478" s="35" t="str">
        <f t="shared" si="838"/>
        <v/>
      </c>
      <c r="AT1478" s="35" t="str">
        <f t="shared" si="839"/>
        <v/>
      </c>
      <c r="AU1478" s="35" t="str">
        <f t="shared" si="840"/>
        <v/>
      </c>
      <c r="AV1478" s="35" t="str">
        <f t="shared" si="841"/>
        <v/>
      </c>
      <c r="AW1478" s="58" t="str">
        <f t="shared" si="842"/>
        <v/>
      </c>
      <c r="AX1478" s="62" t="str">
        <f t="shared" si="843"/>
        <v/>
      </c>
      <c r="AY1478" s="62" t="str">
        <f t="shared" si="844"/>
        <v/>
      </c>
      <c r="AZ1478" s="62" t="str">
        <f t="shared" si="845"/>
        <v/>
      </c>
      <c r="BA1478" s="62" t="str">
        <f t="shared" si="846"/>
        <v/>
      </c>
      <c r="BB1478" s="62" t="str">
        <f t="shared" si="847"/>
        <v/>
      </c>
      <c r="BC1478" s="62" t="str">
        <f t="shared" si="848"/>
        <v/>
      </c>
      <c r="BD1478" s="69" t="str">
        <f t="shared" si="849"/>
        <v/>
      </c>
      <c r="BE1478" s="69" t="str">
        <f t="shared" si="850"/>
        <v/>
      </c>
      <c r="BF1478" s="69" t="str">
        <f>IF(Z1478=Z1479,"",SUM(AW$9:AW1478)-SUM(BF$9:BF1477))</f>
        <v/>
      </c>
      <c r="BG1478" s="12">
        <f t="shared" si="852"/>
        <v>1470</v>
      </c>
    </row>
    <row r="1479" spans="1:59" ht="20.100000000000001" customHeight="1">
      <c r="A1479" s="13">
        <f t="shared" si="851"/>
        <v>1471</v>
      </c>
      <c r="B1479" s="153"/>
      <c r="C1479" s="33"/>
      <c r="D1479" s="33"/>
      <c r="E1479" s="154"/>
      <c r="F1479" s="155"/>
      <c r="G1479" s="156"/>
      <c r="H1479" s="19" t="str">
        <f t="shared" si="816"/>
        <v/>
      </c>
      <c r="I1479" s="157"/>
      <c r="J1479" s="19" t="str">
        <f t="shared" si="817"/>
        <v/>
      </c>
      <c r="K1479" s="33"/>
      <c r="L1479" s="34"/>
      <c r="M1479" s="34"/>
      <c r="N1479" s="19" t="str">
        <f t="shared" si="818"/>
        <v/>
      </c>
      <c r="O1479" s="157"/>
      <c r="P1479" s="19" t="str">
        <f t="shared" si="819"/>
        <v/>
      </c>
      <c r="Q1479" s="19" t="str">
        <f t="shared" si="820"/>
        <v/>
      </c>
      <c r="R1479" s="22"/>
      <c r="S1479" s="33"/>
      <c r="T1479" s="35" t="str">
        <f>IF(E1479="","",Instructions!$B$5)</f>
        <v/>
      </c>
      <c r="U1479" s="75" t="str">
        <f>IF(E1479="","",Instructions!$C$5)</f>
        <v/>
      </c>
      <c r="V1479" s="87" t="str">
        <f t="shared" si="821"/>
        <v/>
      </c>
      <c r="W1479" s="72" t="str">
        <f>IF(E1479="","",VLOOKUP(D1479,Supervisors!$B$9:$F$32,5,FALSE))</f>
        <v/>
      </c>
      <c r="X1479" s="72" t="str">
        <f>IF(E1479="","",VLOOKUP(D1479,Supervisors!$B$9:$G$32,6,FALSE))</f>
        <v/>
      </c>
      <c r="Y1479" s="20" t="str">
        <f t="shared" si="822"/>
        <v/>
      </c>
      <c r="Z1479" s="20" t="str">
        <f t="shared" si="823"/>
        <v/>
      </c>
      <c r="AA1479" s="20" t="str">
        <f t="shared" si="824"/>
        <v/>
      </c>
      <c r="AB1479" s="20" t="str">
        <f t="shared" si="825"/>
        <v/>
      </c>
      <c r="AC1479" s="20" t="str">
        <f t="shared" si="826"/>
        <v/>
      </c>
      <c r="AD1479" s="20" t="str">
        <f t="shared" si="827"/>
        <v/>
      </c>
      <c r="AE1479" s="20" t="str">
        <f>IF(E1479="","",SUM( INDEX( $H$9, 1) : H1479))</f>
        <v/>
      </c>
      <c r="AF1479" s="20" t="str">
        <f t="shared" si="828"/>
        <v/>
      </c>
      <c r="AG1479" s="20" t="str">
        <f>IF(E1479="","",SUM($AF$9:AF1479))</f>
        <v/>
      </c>
      <c r="AH1479" s="43" t="str">
        <f t="shared" si="829"/>
        <v/>
      </c>
      <c r="AI1479" s="20" t="str">
        <f t="shared" si="830"/>
        <v/>
      </c>
      <c r="AJ1479" s="20" t="str">
        <f t="shared" si="831"/>
        <v/>
      </c>
      <c r="AK1479" s="20" t="str">
        <f t="shared" si="832"/>
        <v/>
      </c>
      <c r="AL1479" s="20" t="str">
        <f>IF(E1479="","",SUM( INDEX($I$9, 1) : I1479))</f>
        <v/>
      </c>
      <c r="AM1479" s="20" t="str">
        <f t="shared" si="833"/>
        <v/>
      </c>
      <c r="AN1479" s="20" t="str">
        <f>IF(E1479="","",SUM( INDEX($AM$9, 1) : AM1479))</f>
        <v/>
      </c>
      <c r="AO1479" s="43" t="str">
        <f t="shared" si="834"/>
        <v/>
      </c>
      <c r="AP1479" s="43" t="str">
        <f t="shared" si="835"/>
        <v/>
      </c>
      <c r="AQ1479" s="35" t="str">
        <f t="shared" si="836"/>
        <v/>
      </c>
      <c r="AR1479" s="35" t="str">
        <f t="shared" si="837"/>
        <v/>
      </c>
      <c r="AS1479" s="35" t="str">
        <f t="shared" si="838"/>
        <v/>
      </c>
      <c r="AT1479" s="35" t="str">
        <f t="shared" si="839"/>
        <v/>
      </c>
      <c r="AU1479" s="35" t="str">
        <f t="shared" si="840"/>
        <v/>
      </c>
      <c r="AV1479" s="35" t="str">
        <f t="shared" si="841"/>
        <v/>
      </c>
      <c r="AW1479" s="58" t="str">
        <f t="shared" si="842"/>
        <v/>
      </c>
      <c r="AX1479" s="62" t="str">
        <f t="shared" si="843"/>
        <v/>
      </c>
      <c r="AY1479" s="62" t="str">
        <f t="shared" si="844"/>
        <v/>
      </c>
      <c r="AZ1479" s="62" t="str">
        <f t="shared" si="845"/>
        <v/>
      </c>
      <c r="BA1479" s="62" t="str">
        <f t="shared" si="846"/>
        <v/>
      </c>
      <c r="BB1479" s="62" t="str">
        <f t="shared" si="847"/>
        <v/>
      </c>
      <c r="BC1479" s="62" t="str">
        <f t="shared" si="848"/>
        <v/>
      </c>
      <c r="BD1479" s="69" t="str">
        <f t="shared" si="849"/>
        <v/>
      </c>
      <c r="BE1479" s="69" t="str">
        <f t="shared" si="850"/>
        <v/>
      </c>
      <c r="BF1479" s="69" t="str">
        <f>IF(Z1479=Z1480,"",SUM(AW$9:AW1479)-SUM(BF$9:BF1478))</f>
        <v/>
      </c>
      <c r="BG1479" s="12">
        <f t="shared" si="852"/>
        <v>1471</v>
      </c>
    </row>
    <row r="1480" spans="1:59" ht="20.100000000000001" customHeight="1">
      <c r="A1480" s="13">
        <f t="shared" si="851"/>
        <v>1472</v>
      </c>
      <c r="B1480" s="153"/>
      <c r="C1480" s="33"/>
      <c r="D1480" s="33"/>
      <c r="E1480" s="154"/>
      <c r="F1480" s="155"/>
      <c r="G1480" s="156"/>
      <c r="H1480" s="19" t="str">
        <f t="shared" si="816"/>
        <v/>
      </c>
      <c r="I1480" s="157"/>
      <c r="J1480" s="19" t="str">
        <f t="shared" si="817"/>
        <v/>
      </c>
      <c r="K1480" s="33"/>
      <c r="L1480" s="34"/>
      <c r="M1480" s="34"/>
      <c r="N1480" s="19" t="str">
        <f t="shared" si="818"/>
        <v/>
      </c>
      <c r="O1480" s="157"/>
      <c r="P1480" s="19" t="str">
        <f t="shared" si="819"/>
        <v/>
      </c>
      <c r="Q1480" s="19" t="str">
        <f t="shared" si="820"/>
        <v/>
      </c>
      <c r="R1480" s="22"/>
      <c r="S1480" s="33"/>
      <c r="T1480" s="35" t="str">
        <f>IF(E1480="","",Instructions!$B$5)</f>
        <v/>
      </c>
      <c r="U1480" s="75" t="str">
        <f>IF(E1480="","",Instructions!$C$5)</f>
        <v/>
      </c>
      <c r="V1480" s="87" t="str">
        <f t="shared" si="821"/>
        <v/>
      </c>
      <c r="W1480" s="72" t="str">
        <f>IF(E1480="","",VLOOKUP(D1480,Supervisors!$B$9:$F$32,5,FALSE))</f>
        <v/>
      </c>
      <c r="X1480" s="72" t="str">
        <f>IF(E1480="","",VLOOKUP(D1480,Supervisors!$B$9:$G$32,6,FALSE))</f>
        <v/>
      </c>
      <c r="Y1480" s="20" t="str">
        <f t="shared" si="822"/>
        <v/>
      </c>
      <c r="Z1480" s="20" t="str">
        <f t="shared" si="823"/>
        <v/>
      </c>
      <c r="AA1480" s="20" t="str">
        <f t="shared" si="824"/>
        <v/>
      </c>
      <c r="AB1480" s="20" t="str">
        <f t="shared" si="825"/>
        <v/>
      </c>
      <c r="AC1480" s="20" t="str">
        <f t="shared" si="826"/>
        <v/>
      </c>
      <c r="AD1480" s="20" t="str">
        <f t="shared" si="827"/>
        <v/>
      </c>
      <c r="AE1480" s="20" t="str">
        <f>IF(E1480="","",SUM( INDEX( $H$9, 1) : H1480))</f>
        <v/>
      </c>
      <c r="AF1480" s="20" t="str">
        <f t="shared" si="828"/>
        <v/>
      </c>
      <c r="AG1480" s="20" t="str">
        <f>IF(E1480="","",SUM($AF$9:AF1480))</f>
        <v/>
      </c>
      <c r="AH1480" s="43" t="str">
        <f t="shared" si="829"/>
        <v/>
      </c>
      <c r="AI1480" s="20" t="str">
        <f t="shared" si="830"/>
        <v/>
      </c>
      <c r="AJ1480" s="20" t="str">
        <f t="shared" si="831"/>
        <v/>
      </c>
      <c r="AK1480" s="20" t="str">
        <f t="shared" si="832"/>
        <v/>
      </c>
      <c r="AL1480" s="20" t="str">
        <f>IF(E1480="","",SUM( INDEX($I$9, 1) : I1480))</f>
        <v/>
      </c>
      <c r="AM1480" s="20" t="str">
        <f t="shared" si="833"/>
        <v/>
      </c>
      <c r="AN1480" s="20" t="str">
        <f>IF(E1480="","",SUM( INDEX($AM$9, 1) : AM1480))</f>
        <v/>
      </c>
      <c r="AO1480" s="43" t="str">
        <f t="shared" si="834"/>
        <v/>
      </c>
      <c r="AP1480" s="43" t="str">
        <f t="shared" si="835"/>
        <v/>
      </c>
      <c r="AQ1480" s="35" t="str">
        <f t="shared" si="836"/>
        <v/>
      </c>
      <c r="AR1480" s="35" t="str">
        <f t="shared" si="837"/>
        <v/>
      </c>
      <c r="AS1480" s="35" t="str">
        <f t="shared" si="838"/>
        <v/>
      </c>
      <c r="AT1480" s="35" t="str">
        <f t="shared" si="839"/>
        <v/>
      </c>
      <c r="AU1480" s="35" t="str">
        <f t="shared" si="840"/>
        <v/>
      </c>
      <c r="AV1480" s="35" t="str">
        <f t="shared" si="841"/>
        <v/>
      </c>
      <c r="AW1480" s="58" t="str">
        <f t="shared" si="842"/>
        <v/>
      </c>
      <c r="AX1480" s="62" t="str">
        <f t="shared" si="843"/>
        <v/>
      </c>
      <c r="AY1480" s="62" t="str">
        <f t="shared" si="844"/>
        <v/>
      </c>
      <c r="AZ1480" s="62" t="str">
        <f t="shared" si="845"/>
        <v/>
      </c>
      <c r="BA1480" s="62" t="str">
        <f t="shared" si="846"/>
        <v/>
      </c>
      <c r="BB1480" s="62" t="str">
        <f t="shared" si="847"/>
        <v/>
      </c>
      <c r="BC1480" s="62" t="str">
        <f t="shared" si="848"/>
        <v/>
      </c>
      <c r="BD1480" s="69" t="str">
        <f t="shared" si="849"/>
        <v/>
      </c>
      <c r="BE1480" s="69" t="str">
        <f t="shared" si="850"/>
        <v/>
      </c>
      <c r="BF1480" s="69" t="str">
        <f>IF(Z1480=Z1481,"",SUM(AW$9:AW1480)-SUM(BF$9:BF1479))</f>
        <v/>
      </c>
      <c r="BG1480" s="12">
        <f t="shared" si="852"/>
        <v>1472</v>
      </c>
    </row>
    <row r="1481" spans="1:59" ht="20.100000000000001" customHeight="1">
      <c r="A1481" s="13">
        <f t="shared" si="851"/>
        <v>1473</v>
      </c>
      <c r="B1481" s="153"/>
      <c r="C1481" s="33"/>
      <c r="D1481" s="33"/>
      <c r="E1481" s="154"/>
      <c r="F1481" s="155"/>
      <c r="G1481" s="156"/>
      <c r="H1481" s="19" t="str">
        <f t="shared" ref="H1481:H1544" si="853">IF(E1481="","",(ROUND((G1481-F1481),2) * 24))</f>
        <v/>
      </c>
      <c r="I1481" s="157"/>
      <c r="J1481" s="19" t="str">
        <f t="shared" ref="J1481:J1544" si="854">IF(H1481="","",H1481-I1481)</f>
        <v/>
      </c>
      <c r="K1481" s="33"/>
      <c r="L1481" s="34"/>
      <c r="M1481" s="34"/>
      <c r="N1481" s="19" t="str">
        <f t="shared" ref="N1481:N1544" si="855">IF(E1481="","",(ROUND((M1481-L1481),2) * 24))</f>
        <v/>
      </c>
      <c r="O1481" s="157"/>
      <c r="P1481" s="19" t="str">
        <f t="shared" ref="P1481:P1544" si="856">IF(N1481=0,"",IF(ISERROR(N1481-O1481),"",N1481-O1481))</f>
        <v/>
      </c>
      <c r="Q1481" s="19" t="str">
        <f t="shared" ref="Q1481:Q1544" si="857">IF(H1481="","",H1481-N1481)</f>
        <v/>
      </c>
      <c r="R1481" s="22"/>
      <c r="S1481" s="33"/>
      <c r="T1481" s="35" t="str">
        <f>IF(E1481="","",Instructions!$B$5)</f>
        <v/>
      </c>
      <c r="U1481" s="75" t="str">
        <f>IF(E1481="","",Instructions!$C$5)</f>
        <v/>
      </c>
      <c r="V1481" s="87" t="str">
        <f t="shared" ref="V1481:V1544" si="858">IF(E1481="","",IF(U1481="BCBA",1,IF(U1481="BCaBA",2,"")))</f>
        <v/>
      </c>
      <c r="W1481" s="72" t="str">
        <f>IF(E1481="","",VLOOKUP(D1481,Supervisors!$B$9:$F$32,5,FALSE))</f>
        <v/>
      </c>
      <c r="X1481" s="72" t="str">
        <f>IF(E1481="","",VLOOKUP(D1481,Supervisors!$B$9:$G$32,6,FALSE))</f>
        <v/>
      </c>
      <c r="Y1481" s="20" t="str">
        <f t="shared" ref="Y1481:Y1544" si="859">IF(E1481="","",TEXT(E1481,"yyyy"))</f>
        <v/>
      </c>
      <c r="Z1481" s="20" t="str">
        <f t="shared" ref="Z1481:Z1544" si="860">IF(E1481="","",TEXT(E1481,"mmmm"))</f>
        <v/>
      </c>
      <c r="AA1481" s="20" t="str">
        <f t="shared" ref="AA1481:AA1544" si="861">IF(E1481="","",TEXT(E1481,"dd"))</f>
        <v/>
      </c>
      <c r="AB1481" s="20" t="str">
        <f t="shared" ref="AB1481:AB1544" si="862">IF(E1481="","",TEXT(E1481, "yyyy-mm"))</f>
        <v/>
      </c>
      <c r="AC1481" s="20" t="str">
        <f t="shared" ref="AC1481:AC1544" si="863">IF(E1481="","",IF(B1481="Supervised Independent Fieldwork", "-1", IF(B1481="Practicum", "-2", IF(B1481="Intensive Practicum","-3",""))))</f>
        <v/>
      </c>
      <c r="AD1481" s="20" t="str">
        <f t="shared" ref="AD1481:AD1544" si="864">AB1481&amp;AC1481</f>
        <v/>
      </c>
      <c r="AE1481" s="20" t="str">
        <f>IF(E1481="","",SUM( INDEX( $H$9, 1) : H1481))</f>
        <v/>
      </c>
      <c r="AF1481" s="20" t="str">
        <f t="shared" ref="AF1481:AF1544" si="865">IF(E1481="","",IF(B1481="Supervised Independent Fieldwork",H1481, IF(B1481="Practicum",H1481*1.5,IF(B1481="Intensive Practicum",H1481*2,""))))</f>
        <v/>
      </c>
      <c r="AG1481" s="20" t="str">
        <f>IF(E1481="","",SUM($AF$9:AF1481))</f>
        <v/>
      </c>
      <c r="AH1481" s="43" t="str">
        <f t="shared" ref="AH1481:AH1544" si="866">IF(E1481="","",IF(U1481="BCBA",AG1481/1500,IF(U1481="BCaBA",AG1481/1000,"")))</f>
        <v/>
      </c>
      <c r="AI1481" s="20" t="str">
        <f t="shared" ref="AI1481:AI1544" si="867">IF(E1481="","",IF(B1481="Supervised Independent Fieldwork",H1481,""))</f>
        <v/>
      </c>
      <c r="AJ1481" s="20" t="str">
        <f t="shared" ref="AJ1481:AJ1544" si="868">IF(E1481="","",IF(B1481="Practicum",H1481,""))</f>
        <v/>
      </c>
      <c r="AK1481" s="20" t="str">
        <f t="shared" ref="AK1481:AK1544" si="869">IF(E1481="","",IF(B1481="Intensive Practicum",H1481,""))</f>
        <v/>
      </c>
      <c r="AL1481" s="20" t="str">
        <f>IF(E1481="","",SUM( INDEX($I$9, 1) : I1481))</f>
        <v/>
      </c>
      <c r="AM1481" s="20" t="str">
        <f t="shared" ref="AM1481:AM1544" si="870">IF(E1481="","",IF(B1481="Supervised Independent Fieldwork",I1481, IF(B1481="Practicum",I1481*1.5,IF(B1481="Intensive Practicum",I1481*2,""))))</f>
        <v/>
      </c>
      <c r="AN1481" s="20" t="str">
        <f>IF(E1481="","",SUM( INDEX($AM$9, 1) : AM1481))</f>
        <v/>
      </c>
      <c r="AO1481" s="43" t="str">
        <f t="shared" ref="AO1481:AO1544" si="871">IF(E1481="","",IF(U1481="BCaBA",MIN(100%,AN1481/1000), IF(U1481="BCBA",MIN(100%,AN1481/1500),0)))</f>
        <v/>
      </c>
      <c r="AP1481" s="43" t="str">
        <f t="shared" ref="AP1481:AP1544" si="872">IF(Z1481=Z1482,"",AO1481)</f>
        <v/>
      </c>
      <c r="AQ1481" s="35" t="str">
        <f t="shared" ref="AQ1481:AQ1544" si="873">IF(E1481="","",IF(OR(K1481="No Supervision Session",K1481=""),1,""))</f>
        <v/>
      </c>
      <c r="AR1481" s="35" t="str">
        <f t="shared" ref="AR1481:AR1544" si="874">IF(E1481="","",IF(K1481="Face-to-Face",1,""))</f>
        <v/>
      </c>
      <c r="AS1481" s="35" t="str">
        <f t="shared" ref="AS1481:AS1544" si="875">IF(E1481="","",IF(K1481="Video Conferencing",1,""))</f>
        <v/>
      </c>
      <c r="AT1481" s="35" t="str">
        <f t="shared" ref="AT1481:AT1544" si="876">IF(E1481="","",IF(K1481="Telephone",1,""))</f>
        <v/>
      </c>
      <c r="AU1481" s="35" t="str">
        <f t="shared" ref="AU1481:AU1544" si="877">IF(E1481="","",IF(N1481&gt;0,COUNT(N1481),""))</f>
        <v/>
      </c>
      <c r="AV1481" s="35" t="str">
        <f t="shared" ref="AV1481:AV1544" si="878">IF(E1481="","",IF(E1481="","",IF(R1481="Yes",1,"")))</f>
        <v/>
      </c>
      <c r="AW1481" s="58" t="str">
        <f t="shared" ref="AW1481:AW1544" si="879">IF(E1481="","",IF(E1481&lt;X1481,1,IF(E1481&lt;W1481,1,"")))</f>
        <v/>
      </c>
      <c r="AX1481" s="62" t="str">
        <f t="shared" ref="AX1481:AX1544" si="880">IF(E1481="","",IF(AW1481="",H1481,0))</f>
        <v/>
      </c>
      <c r="AY1481" s="62" t="str">
        <f t="shared" ref="AY1481:AY1544" si="881">IF(E1481="","",IF(AW1481="", I1481,0))</f>
        <v/>
      </c>
      <c r="AZ1481" s="62" t="str">
        <f t="shared" ref="AZ1481:AZ1544" si="882">IF(E1481="","",IF(AW1481&lt;&gt;"",0,IF(B1481="Supervised Independent Fieldwork",AX1481,IF(B1481="Practicum",AX1481*1.5,IF(B1481="Intensive Practicum",AX1481*2,0)))))</f>
        <v/>
      </c>
      <c r="BA1481" s="62" t="str">
        <f t="shared" ref="BA1481:BA1544" si="883">IF(E1481="","",IF(AW1481="", N1481,0))</f>
        <v/>
      </c>
      <c r="BB1481" s="62" t="str">
        <f t="shared" ref="BB1481:BB1544" si="884">IF(E1481="","",IF(AW1481="",P1481,0))</f>
        <v/>
      </c>
      <c r="BC1481" s="62" t="str">
        <f t="shared" ref="BC1481:BC1544" si="885">IF(E1481="","",IF(AW1481="",Q1481,0))</f>
        <v/>
      </c>
      <c r="BD1481" s="69" t="str">
        <f t="shared" ref="BD1481:BD1544" si="886">IF(AW1481="", AU1481,"")</f>
        <v/>
      </c>
      <c r="BE1481" s="69" t="str">
        <f t="shared" ref="BE1481:BE1544" si="887">IF(AW1481="", AV1481,"")</f>
        <v/>
      </c>
      <c r="BF1481" s="69" t="str">
        <f>IF(Z1481=Z1482,"",SUM(AW$9:AW1481)-SUM(BF$9:BF1480))</f>
        <v/>
      </c>
      <c r="BG1481" s="12">
        <f t="shared" si="852"/>
        <v>1473</v>
      </c>
    </row>
    <row r="1482" spans="1:59" ht="20.100000000000001" customHeight="1">
      <c r="A1482" s="13">
        <f t="shared" si="851"/>
        <v>1474</v>
      </c>
      <c r="B1482" s="153"/>
      <c r="C1482" s="33"/>
      <c r="D1482" s="33"/>
      <c r="E1482" s="154"/>
      <c r="F1482" s="155"/>
      <c r="G1482" s="156"/>
      <c r="H1482" s="19" t="str">
        <f t="shared" si="853"/>
        <v/>
      </c>
      <c r="I1482" s="157"/>
      <c r="J1482" s="19" t="str">
        <f t="shared" si="854"/>
        <v/>
      </c>
      <c r="K1482" s="33"/>
      <c r="L1482" s="34"/>
      <c r="M1482" s="34"/>
      <c r="N1482" s="19" t="str">
        <f t="shared" si="855"/>
        <v/>
      </c>
      <c r="O1482" s="157"/>
      <c r="P1482" s="19" t="str">
        <f t="shared" si="856"/>
        <v/>
      </c>
      <c r="Q1482" s="19" t="str">
        <f t="shared" si="857"/>
        <v/>
      </c>
      <c r="R1482" s="22"/>
      <c r="S1482" s="33"/>
      <c r="T1482" s="35" t="str">
        <f>IF(E1482="","",Instructions!$B$5)</f>
        <v/>
      </c>
      <c r="U1482" s="75" t="str">
        <f>IF(E1482="","",Instructions!$C$5)</f>
        <v/>
      </c>
      <c r="V1482" s="87" t="str">
        <f t="shared" si="858"/>
        <v/>
      </c>
      <c r="W1482" s="72" t="str">
        <f>IF(E1482="","",VLOOKUP(D1482,Supervisors!$B$9:$F$32,5,FALSE))</f>
        <v/>
      </c>
      <c r="X1482" s="72" t="str">
        <f>IF(E1482="","",VLOOKUP(D1482,Supervisors!$B$9:$G$32,6,FALSE))</f>
        <v/>
      </c>
      <c r="Y1482" s="20" t="str">
        <f t="shared" si="859"/>
        <v/>
      </c>
      <c r="Z1482" s="20" t="str">
        <f t="shared" si="860"/>
        <v/>
      </c>
      <c r="AA1482" s="20" t="str">
        <f t="shared" si="861"/>
        <v/>
      </c>
      <c r="AB1482" s="20" t="str">
        <f t="shared" si="862"/>
        <v/>
      </c>
      <c r="AC1482" s="20" t="str">
        <f t="shared" si="863"/>
        <v/>
      </c>
      <c r="AD1482" s="20" t="str">
        <f t="shared" si="864"/>
        <v/>
      </c>
      <c r="AE1482" s="20" t="str">
        <f>IF(E1482="","",SUM( INDEX( $H$9, 1) : H1482))</f>
        <v/>
      </c>
      <c r="AF1482" s="20" t="str">
        <f t="shared" si="865"/>
        <v/>
      </c>
      <c r="AG1482" s="20" t="str">
        <f>IF(E1482="","",SUM($AF$9:AF1482))</f>
        <v/>
      </c>
      <c r="AH1482" s="43" t="str">
        <f t="shared" si="866"/>
        <v/>
      </c>
      <c r="AI1482" s="20" t="str">
        <f t="shared" si="867"/>
        <v/>
      </c>
      <c r="AJ1482" s="20" t="str">
        <f t="shared" si="868"/>
        <v/>
      </c>
      <c r="AK1482" s="20" t="str">
        <f t="shared" si="869"/>
        <v/>
      </c>
      <c r="AL1482" s="20" t="str">
        <f>IF(E1482="","",SUM( INDEX($I$9, 1) : I1482))</f>
        <v/>
      </c>
      <c r="AM1482" s="20" t="str">
        <f t="shared" si="870"/>
        <v/>
      </c>
      <c r="AN1482" s="20" t="str">
        <f>IF(E1482="","",SUM( INDEX($AM$9, 1) : AM1482))</f>
        <v/>
      </c>
      <c r="AO1482" s="43" t="str">
        <f t="shared" si="871"/>
        <v/>
      </c>
      <c r="AP1482" s="43" t="str">
        <f t="shared" si="872"/>
        <v/>
      </c>
      <c r="AQ1482" s="35" t="str">
        <f t="shared" si="873"/>
        <v/>
      </c>
      <c r="AR1482" s="35" t="str">
        <f t="shared" si="874"/>
        <v/>
      </c>
      <c r="AS1482" s="35" t="str">
        <f t="shared" si="875"/>
        <v/>
      </c>
      <c r="AT1482" s="35" t="str">
        <f t="shared" si="876"/>
        <v/>
      </c>
      <c r="AU1482" s="35" t="str">
        <f t="shared" si="877"/>
        <v/>
      </c>
      <c r="AV1482" s="35" t="str">
        <f t="shared" si="878"/>
        <v/>
      </c>
      <c r="AW1482" s="58" t="str">
        <f t="shared" si="879"/>
        <v/>
      </c>
      <c r="AX1482" s="62" t="str">
        <f t="shared" si="880"/>
        <v/>
      </c>
      <c r="AY1482" s="62" t="str">
        <f t="shared" si="881"/>
        <v/>
      </c>
      <c r="AZ1482" s="62" t="str">
        <f t="shared" si="882"/>
        <v/>
      </c>
      <c r="BA1482" s="62" t="str">
        <f t="shared" si="883"/>
        <v/>
      </c>
      <c r="BB1482" s="62" t="str">
        <f t="shared" si="884"/>
        <v/>
      </c>
      <c r="BC1482" s="62" t="str">
        <f t="shared" si="885"/>
        <v/>
      </c>
      <c r="BD1482" s="69" t="str">
        <f t="shared" si="886"/>
        <v/>
      </c>
      <c r="BE1482" s="69" t="str">
        <f t="shared" si="887"/>
        <v/>
      </c>
      <c r="BF1482" s="69" t="str">
        <f>IF(Z1482=Z1483,"",SUM(AW$9:AW1482)-SUM(BF$9:BF1481))</f>
        <v/>
      </c>
      <c r="BG1482" s="12">
        <f t="shared" si="852"/>
        <v>1474</v>
      </c>
    </row>
    <row r="1483" spans="1:59" ht="20.100000000000001" customHeight="1">
      <c r="A1483" s="13">
        <f t="shared" si="851"/>
        <v>1475</v>
      </c>
      <c r="B1483" s="153"/>
      <c r="C1483" s="33"/>
      <c r="D1483" s="33"/>
      <c r="E1483" s="154"/>
      <c r="F1483" s="155"/>
      <c r="G1483" s="156"/>
      <c r="H1483" s="19" t="str">
        <f t="shared" si="853"/>
        <v/>
      </c>
      <c r="I1483" s="157"/>
      <c r="J1483" s="19" t="str">
        <f t="shared" si="854"/>
        <v/>
      </c>
      <c r="K1483" s="33"/>
      <c r="L1483" s="34"/>
      <c r="M1483" s="34"/>
      <c r="N1483" s="19" t="str">
        <f t="shared" si="855"/>
        <v/>
      </c>
      <c r="O1483" s="157"/>
      <c r="P1483" s="19" t="str">
        <f t="shared" si="856"/>
        <v/>
      </c>
      <c r="Q1483" s="19" t="str">
        <f t="shared" si="857"/>
        <v/>
      </c>
      <c r="R1483" s="22"/>
      <c r="S1483" s="33"/>
      <c r="T1483" s="35" t="str">
        <f>IF(E1483="","",Instructions!$B$5)</f>
        <v/>
      </c>
      <c r="U1483" s="75" t="str">
        <f>IF(E1483="","",Instructions!$C$5)</f>
        <v/>
      </c>
      <c r="V1483" s="87" t="str">
        <f t="shared" si="858"/>
        <v/>
      </c>
      <c r="W1483" s="72" t="str">
        <f>IF(E1483="","",VLOOKUP(D1483,Supervisors!$B$9:$F$32,5,FALSE))</f>
        <v/>
      </c>
      <c r="X1483" s="72" t="str">
        <f>IF(E1483="","",VLOOKUP(D1483,Supervisors!$B$9:$G$32,6,FALSE))</f>
        <v/>
      </c>
      <c r="Y1483" s="20" t="str">
        <f t="shared" si="859"/>
        <v/>
      </c>
      <c r="Z1483" s="20" t="str">
        <f t="shared" si="860"/>
        <v/>
      </c>
      <c r="AA1483" s="20" t="str">
        <f t="shared" si="861"/>
        <v/>
      </c>
      <c r="AB1483" s="20" t="str">
        <f t="shared" si="862"/>
        <v/>
      </c>
      <c r="AC1483" s="20" t="str">
        <f t="shared" si="863"/>
        <v/>
      </c>
      <c r="AD1483" s="20" t="str">
        <f t="shared" si="864"/>
        <v/>
      </c>
      <c r="AE1483" s="20" t="str">
        <f>IF(E1483="","",SUM( INDEX( $H$9, 1) : H1483))</f>
        <v/>
      </c>
      <c r="AF1483" s="20" t="str">
        <f t="shared" si="865"/>
        <v/>
      </c>
      <c r="AG1483" s="20" t="str">
        <f>IF(E1483="","",SUM($AF$9:AF1483))</f>
        <v/>
      </c>
      <c r="AH1483" s="43" t="str">
        <f t="shared" si="866"/>
        <v/>
      </c>
      <c r="AI1483" s="20" t="str">
        <f t="shared" si="867"/>
        <v/>
      </c>
      <c r="AJ1483" s="20" t="str">
        <f t="shared" si="868"/>
        <v/>
      </c>
      <c r="AK1483" s="20" t="str">
        <f t="shared" si="869"/>
        <v/>
      </c>
      <c r="AL1483" s="20" t="str">
        <f>IF(E1483="","",SUM( INDEX($I$9, 1) : I1483))</f>
        <v/>
      </c>
      <c r="AM1483" s="20" t="str">
        <f t="shared" si="870"/>
        <v/>
      </c>
      <c r="AN1483" s="20" t="str">
        <f>IF(E1483="","",SUM( INDEX($AM$9, 1) : AM1483))</f>
        <v/>
      </c>
      <c r="AO1483" s="43" t="str">
        <f t="shared" si="871"/>
        <v/>
      </c>
      <c r="AP1483" s="43" t="str">
        <f t="shared" si="872"/>
        <v/>
      </c>
      <c r="AQ1483" s="35" t="str">
        <f t="shared" si="873"/>
        <v/>
      </c>
      <c r="AR1483" s="35" t="str">
        <f t="shared" si="874"/>
        <v/>
      </c>
      <c r="AS1483" s="35" t="str">
        <f t="shared" si="875"/>
        <v/>
      </c>
      <c r="AT1483" s="35" t="str">
        <f t="shared" si="876"/>
        <v/>
      </c>
      <c r="AU1483" s="35" t="str">
        <f t="shared" si="877"/>
        <v/>
      </c>
      <c r="AV1483" s="35" t="str">
        <f t="shared" si="878"/>
        <v/>
      </c>
      <c r="AW1483" s="58" t="str">
        <f t="shared" si="879"/>
        <v/>
      </c>
      <c r="AX1483" s="62" t="str">
        <f t="shared" si="880"/>
        <v/>
      </c>
      <c r="AY1483" s="62" t="str">
        <f t="shared" si="881"/>
        <v/>
      </c>
      <c r="AZ1483" s="62" t="str">
        <f t="shared" si="882"/>
        <v/>
      </c>
      <c r="BA1483" s="62" t="str">
        <f t="shared" si="883"/>
        <v/>
      </c>
      <c r="BB1483" s="62" t="str">
        <f t="shared" si="884"/>
        <v/>
      </c>
      <c r="BC1483" s="62" t="str">
        <f t="shared" si="885"/>
        <v/>
      </c>
      <c r="BD1483" s="69" t="str">
        <f t="shared" si="886"/>
        <v/>
      </c>
      <c r="BE1483" s="69" t="str">
        <f t="shared" si="887"/>
        <v/>
      </c>
      <c r="BF1483" s="69" t="str">
        <f>IF(Z1483=Z1484,"",SUM(AW$9:AW1483)-SUM(BF$9:BF1482))</f>
        <v/>
      </c>
      <c r="BG1483" s="12">
        <f t="shared" si="852"/>
        <v>1475</v>
      </c>
    </row>
    <row r="1484" spans="1:59" ht="20.100000000000001" customHeight="1">
      <c r="A1484" s="13">
        <f t="shared" si="851"/>
        <v>1476</v>
      </c>
      <c r="B1484" s="153"/>
      <c r="C1484" s="33"/>
      <c r="D1484" s="33"/>
      <c r="E1484" s="154"/>
      <c r="F1484" s="155"/>
      <c r="G1484" s="156"/>
      <c r="H1484" s="19" t="str">
        <f t="shared" si="853"/>
        <v/>
      </c>
      <c r="I1484" s="157"/>
      <c r="J1484" s="19" t="str">
        <f t="shared" si="854"/>
        <v/>
      </c>
      <c r="K1484" s="33"/>
      <c r="L1484" s="34"/>
      <c r="M1484" s="34"/>
      <c r="N1484" s="19" t="str">
        <f t="shared" si="855"/>
        <v/>
      </c>
      <c r="O1484" s="157"/>
      <c r="P1484" s="19" t="str">
        <f t="shared" si="856"/>
        <v/>
      </c>
      <c r="Q1484" s="19" t="str">
        <f t="shared" si="857"/>
        <v/>
      </c>
      <c r="R1484" s="22"/>
      <c r="S1484" s="33"/>
      <c r="T1484" s="35" t="str">
        <f>IF(E1484="","",Instructions!$B$5)</f>
        <v/>
      </c>
      <c r="U1484" s="75" t="str">
        <f>IF(E1484="","",Instructions!$C$5)</f>
        <v/>
      </c>
      <c r="V1484" s="87" t="str">
        <f t="shared" si="858"/>
        <v/>
      </c>
      <c r="W1484" s="72" t="str">
        <f>IF(E1484="","",VLOOKUP(D1484,Supervisors!$B$9:$F$32,5,FALSE))</f>
        <v/>
      </c>
      <c r="X1484" s="72" t="str">
        <f>IF(E1484="","",VLOOKUP(D1484,Supervisors!$B$9:$G$32,6,FALSE))</f>
        <v/>
      </c>
      <c r="Y1484" s="20" t="str">
        <f t="shared" si="859"/>
        <v/>
      </c>
      <c r="Z1484" s="20" t="str">
        <f t="shared" si="860"/>
        <v/>
      </c>
      <c r="AA1484" s="20" t="str">
        <f t="shared" si="861"/>
        <v/>
      </c>
      <c r="AB1484" s="20" t="str">
        <f t="shared" si="862"/>
        <v/>
      </c>
      <c r="AC1484" s="20" t="str">
        <f t="shared" si="863"/>
        <v/>
      </c>
      <c r="AD1484" s="20" t="str">
        <f t="shared" si="864"/>
        <v/>
      </c>
      <c r="AE1484" s="20" t="str">
        <f>IF(E1484="","",SUM( INDEX( $H$9, 1) : H1484))</f>
        <v/>
      </c>
      <c r="AF1484" s="20" t="str">
        <f t="shared" si="865"/>
        <v/>
      </c>
      <c r="AG1484" s="20" t="str">
        <f>IF(E1484="","",SUM($AF$9:AF1484))</f>
        <v/>
      </c>
      <c r="AH1484" s="43" t="str">
        <f t="shared" si="866"/>
        <v/>
      </c>
      <c r="AI1484" s="20" t="str">
        <f t="shared" si="867"/>
        <v/>
      </c>
      <c r="AJ1484" s="20" t="str">
        <f t="shared" si="868"/>
        <v/>
      </c>
      <c r="AK1484" s="20" t="str">
        <f t="shared" si="869"/>
        <v/>
      </c>
      <c r="AL1484" s="20" t="str">
        <f>IF(E1484="","",SUM( INDEX($I$9, 1) : I1484))</f>
        <v/>
      </c>
      <c r="AM1484" s="20" t="str">
        <f t="shared" si="870"/>
        <v/>
      </c>
      <c r="AN1484" s="20" t="str">
        <f>IF(E1484="","",SUM( INDEX($AM$9, 1) : AM1484))</f>
        <v/>
      </c>
      <c r="AO1484" s="43" t="str">
        <f t="shared" si="871"/>
        <v/>
      </c>
      <c r="AP1484" s="43" t="str">
        <f t="shared" si="872"/>
        <v/>
      </c>
      <c r="AQ1484" s="35" t="str">
        <f t="shared" si="873"/>
        <v/>
      </c>
      <c r="AR1484" s="35" t="str">
        <f t="shared" si="874"/>
        <v/>
      </c>
      <c r="AS1484" s="35" t="str">
        <f t="shared" si="875"/>
        <v/>
      </c>
      <c r="AT1484" s="35" t="str">
        <f t="shared" si="876"/>
        <v/>
      </c>
      <c r="AU1484" s="35" t="str">
        <f t="shared" si="877"/>
        <v/>
      </c>
      <c r="AV1484" s="35" t="str">
        <f t="shared" si="878"/>
        <v/>
      </c>
      <c r="AW1484" s="58" t="str">
        <f t="shared" si="879"/>
        <v/>
      </c>
      <c r="AX1484" s="62" t="str">
        <f t="shared" si="880"/>
        <v/>
      </c>
      <c r="AY1484" s="62" t="str">
        <f t="shared" si="881"/>
        <v/>
      </c>
      <c r="AZ1484" s="62" t="str">
        <f t="shared" si="882"/>
        <v/>
      </c>
      <c r="BA1484" s="62" t="str">
        <f t="shared" si="883"/>
        <v/>
      </c>
      <c r="BB1484" s="62" t="str">
        <f t="shared" si="884"/>
        <v/>
      </c>
      <c r="BC1484" s="62" t="str">
        <f t="shared" si="885"/>
        <v/>
      </c>
      <c r="BD1484" s="69" t="str">
        <f t="shared" si="886"/>
        <v/>
      </c>
      <c r="BE1484" s="69" t="str">
        <f t="shared" si="887"/>
        <v/>
      </c>
      <c r="BF1484" s="69" t="str">
        <f>IF(Z1484=Z1485,"",SUM(AW$9:AW1484)-SUM(BF$9:BF1483))</f>
        <v/>
      </c>
      <c r="BG1484" s="12">
        <f t="shared" si="852"/>
        <v>1476</v>
      </c>
    </row>
    <row r="1485" spans="1:59" ht="20.100000000000001" customHeight="1">
      <c r="A1485" s="13">
        <f t="shared" si="851"/>
        <v>1477</v>
      </c>
      <c r="B1485" s="153"/>
      <c r="C1485" s="33"/>
      <c r="D1485" s="33"/>
      <c r="E1485" s="154"/>
      <c r="F1485" s="155"/>
      <c r="G1485" s="156"/>
      <c r="H1485" s="19" t="str">
        <f t="shared" si="853"/>
        <v/>
      </c>
      <c r="I1485" s="157"/>
      <c r="J1485" s="19" t="str">
        <f t="shared" si="854"/>
        <v/>
      </c>
      <c r="K1485" s="33"/>
      <c r="L1485" s="34"/>
      <c r="M1485" s="34"/>
      <c r="N1485" s="19" t="str">
        <f t="shared" si="855"/>
        <v/>
      </c>
      <c r="O1485" s="157"/>
      <c r="P1485" s="19" t="str">
        <f t="shared" si="856"/>
        <v/>
      </c>
      <c r="Q1485" s="19" t="str">
        <f t="shared" si="857"/>
        <v/>
      </c>
      <c r="R1485" s="22"/>
      <c r="S1485" s="33"/>
      <c r="T1485" s="35" t="str">
        <f>IF(E1485="","",Instructions!$B$5)</f>
        <v/>
      </c>
      <c r="U1485" s="75" t="str">
        <f>IF(E1485="","",Instructions!$C$5)</f>
        <v/>
      </c>
      <c r="V1485" s="87" t="str">
        <f t="shared" si="858"/>
        <v/>
      </c>
      <c r="W1485" s="72" t="str">
        <f>IF(E1485="","",VLOOKUP(D1485,Supervisors!$B$9:$F$32,5,FALSE))</f>
        <v/>
      </c>
      <c r="X1485" s="72" t="str">
        <f>IF(E1485="","",VLOOKUP(D1485,Supervisors!$B$9:$G$32,6,FALSE))</f>
        <v/>
      </c>
      <c r="Y1485" s="20" t="str">
        <f t="shared" si="859"/>
        <v/>
      </c>
      <c r="Z1485" s="20" t="str">
        <f t="shared" si="860"/>
        <v/>
      </c>
      <c r="AA1485" s="20" t="str">
        <f t="shared" si="861"/>
        <v/>
      </c>
      <c r="AB1485" s="20" t="str">
        <f t="shared" si="862"/>
        <v/>
      </c>
      <c r="AC1485" s="20" t="str">
        <f t="shared" si="863"/>
        <v/>
      </c>
      <c r="AD1485" s="20" t="str">
        <f t="shared" si="864"/>
        <v/>
      </c>
      <c r="AE1485" s="20" t="str">
        <f>IF(E1485="","",SUM( INDEX( $H$9, 1) : H1485))</f>
        <v/>
      </c>
      <c r="AF1485" s="20" t="str">
        <f t="shared" si="865"/>
        <v/>
      </c>
      <c r="AG1485" s="20" t="str">
        <f>IF(E1485="","",SUM($AF$9:AF1485))</f>
        <v/>
      </c>
      <c r="AH1485" s="43" t="str">
        <f t="shared" si="866"/>
        <v/>
      </c>
      <c r="AI1485" s="20" t="str">
        <f t="shared" si="867"/>
        <v/>
      </c>
      <c r="AJ1485" s="20" t="str">
        <f t="shared" si="868"/>
        <v/>
      </c>
      <c r="AK1485" s="20" t="str">
        <f t="shared" si="869"/>
        <v/>
      </c>
      <c r="AL1485" s="20" t="str">
        <f>IF(E1485="","",SUM( INDEX($I$9, 1) : I1485))</f>
        <v/>
      </c>
      <c r="AM1485" s="20" t="str">
        <f t="shared" si="870"/>
        <v/>
      </c>
      <c r="AN1485" s="20" t="str">
        <f>IF(E1485="","",SUM( INDEX($AM$9, 1) : AM1485))</f>
        <v/>
      </c>
      <c r="AO1485" s="43" t="str">
        <f t="shared" si="871"/>
        <v/>
      </c>
      <c r="AP1485" s="43" t="str">
        <f t="shared" si="872"/>
        <v/>
      </c>
      <c r="AQ1485" s="35" t="str">
        <f t="shared" si="873"/>
        <v/>
      </c>
      <c r="AR1485" s="35" t="str">
        <f t="shared" si="874"/>
        <v/>
      </c>
      <c r="AS1485" s="35" t="str">
        <f t="shared" si="875"/>
        <v/>
      </c>
      <c r="AT1485" s="35" t="str">
        <f t="shared" si="876"/>
        <v/>
      </c>
      <c r="AU1485" s="35" t="str">
        <f t="shared" si="877"/>
        <v/>
      </c>
      <c r="AV1485" s="35" t="str">
        <f t="shared" si="878"/>
        <v/>
      </c>
      <c r="AW1485" s="58" t="str">
        <f t="shared" si="879"/>
        <v/>
      </c>
      <c r="AX1485" s="62" t="str">
        <f t="shared" si="880"/>
        <v/>
      </c>
      <c r="AY1485" s="62" t="str">
        <f t="shared" si="881"/>
        <v/>
      </c>
      <c r="AZ1485" s="62" t="str">
        <f t="shared" si="882"/>
        <v/>
      </c>
      <c r="BA1485" s="62" t="str">
        <f t="shared" si="883"/>
        <v/>
      </c>
      <c r="BB1485" s="62" t="str">
        <f t="shared" si="884"/>
        <v/>
      </c>
      <c r="BC1485" s="62" t="str">
        <f t="shared" si="885"/>
        <v/>
      </c>
      <c r="BD1485" s="69" t="str">
        <f t="shared" si="886"/>
        <v/>
      </c>
      <c r="BE1485" s="69" t="str">
        <f t="shared" si="887"/>
        <v/>
      </c>
      <c r="BF1485" s="69" t="str">
        <f>IF(Z1485=Z1486,"",SUM(AW$9:AW1485)-SUM(BF$9:BF1484))</f>
        <v/>
      </c>
      <c r="BG1485" s="12">
        <f t="shared" si="852"/>
        <v>1477</v>
      </c>
    </row>
    <row r="1486" spans="1:59" ht="20.100000000000001" customHeight="1">
      <c r="A1486" s="13">
        <f t="shared" si="851"/>
        <v>1478</v>
      </c>
      <c r="B1486" s="153"/>
      <c r="C1486" s="33"/>
      <c r="D1486" s="33"/>
      <c r="E1486" s="154"/>
      <c r="F1486" s="155"/>
      <c r="G1486" s="156"/>
      <c r="H1486" s="19" t="str">
        <f t="shared" si="853"/>
        <v/>
      </c>
      <c r="I1486" s="157"/>
      <c r="J1486" s="19" t="str">
        <f t="shared" si="854"/>
        <v/>
      </c>
      <c r="K1486" s="33"/>
      <c r="L1486" s="34"/>
      <c r="M1486" s="34"/>
      <c r="N1486" s="19" t="str">
        <f t="shared" si="855"/>
        <v/>
      </c>
      <c r="O1486" s="157"/>
      <c r="P1486" s="19" t="str">
        <f t="shared" si="856"/>
        <v/>
      </c>
      <c r="Q1486" s="19" t="str">
        <f t="shared" si="857"/>
        <v/>
      </c>
      <c r="R1486" s="22"/>
      <c r="S1486" s="33"/>
      <c r="T1486" s="35" t="str">
        <f>IF(E1486="","",Instructions!$B$5)</f>
        <v/>
      </c>
      <c r="U1486" s="75" t="str">
        <f>IF(E1486="","",Instructions!$C$5)</f>
        <v/>
      </c>
      <c r="V1486" s="87" t="str">
        <f t="shared" si="858"/>
        <v/>
      </c>
      <c r="W1486" s="72" t="str">
        <f>IF(E1486="","",VLOOKUP(D1486,Supervisors!$B$9:$F$32,5,FALSE))</f>
        <v/>
      </c>
      <c r="X1486" s="72" t="str">
        <f>IF(E1486="","",VLOOKUP(D1486,Supervisors!$B$9:$G$32,6,FALSE))</f>
        <v/>
      </c>
      <c r="Y1486" s="20" t="str">
        <f t="shared" si="859"/>
        <v/>
      </c>
      <c r="Z1486" s="20" t="str">
        <f t="shared" si="860"/>
        <v/>
      </c>
      <c r="AA1486" s="20" t="str">
        <f t="shared" si="861"/>
        <v/>
      </c>
      <c r="AB1486" s="20" t="str">
        <f t="shared" si="862"/>
        <v/>
      </c>
      <c r="AC1486" s="20" t="str">
        <f t="shared" si="863"/>
        <v/>
      </c>
      <c r="AD1486" s="20" t="str">
        <f t="shared" si="864"/>
        <v/>
      </c>
      <c r="AE1486" s="20" t="str">
        <f>IF(E1486="","",SUM( INDEX( $H$9, 1) : H1486))</f>
        <v/>
      </c>
      <c r="AF1486" s="20" t="str">
        <f t="shared" si="865"/>
        <v/>
      </c>
      <c r="AG1486" s="20" t="str">
        <f>IF(E1486="","",SUM($AF$9:AF1486))</f>
        <v/>
      </c>
      <c r="AH1486" s="43" t="str">
        <f t="shared" si="866"/>
        <v/>
      </c>
      <c r="AI1486" s="20" t="str">
        <f t="shared" si="867"/>
        <v/>
      </c>
      <c r="AJ1486" s="20" t="str">
        <f t="shared" si="868"/>
        <v/>
      </c>
      <c r="AK1486" s="20" t="str">
        <f t="shared" si="869"/>
        <v/>
      </c>
      <c r="AL1486" s="20" t="str">
        <f>IF(E1486="","",SUM( INDEX($I$9, 1) : I1486))</f>
        <v/>
      </c>
      <c r="AM1486" s="20" t="str">
        <f t="shared" si="870"/>
        <v/>
      </c>
      <c r="AN1486" s="20" t="str">
        <f>IF(E1486="","",SUM( INDEX($AM$9, 1) : AM1486))</f>
        <v/>
      </c>
      <c r="AO1486" s="43" t="str">
        <f t="shared" si="871"/>
        <v/>
      </c>
      <c r="AP1486" s="43" t="str">
        <f t="shared" si="872"/>
        <v/>
      </c>
      <c r="AQ1486" s="35" t="str">
        <f t="shared" si="873"/>
        <v/>
      </c>
      <c r="AR1486" s="35" t="str">
        <f t="shared" si="874"/>
        <v/>
      </c>
      <c r="AS1486" s="35" t="str">
        <f t="shared" si="875"/>
        <v/>
      </c>
      <c r="AT1486" s="35" t="str">
        <f t="shared" si="876"/>
        <v/>
      </c>
      <c r="AU1486" s="35" t="str">
        <f t="shared" si="877"/>
        <v/>
      </c>
      <c r="AV1486" s="35" t="str">
        <f t="shared" si="878"/>
        <v/>
      </c>
      <c r="AW1486" s="58" t="str">
        <f t="shared" si="879"/>
        <v/>
      </c>
      <c r="AX1486" s="62" t="str">
        <f t="shared" si="880"/>
        <v/>
      </c>
      <c r="AY1486" s="62" t="str">
        <f t="shared" si="881"/>
        <v/>
      </c>
      <c r="AZ1486" s="62" t="str">
        <f t="shared" si="882"/>
        <v/>
      </c>
      <c r="BA1486" s="62" t="str">
        <f t="shared" si="883"/>
        <v/>
      </c>
      <c r="BB1486" s="62" t="str">
        <f t="shared" si="884"/>
        <v/>
      </c>
      <c r="BC1486" s="62" t="str">
        <f t="shared" si="885"/>
        <v/>
      </c>
      <c r="BD1486" s="69" t="str">
        <f t="shared" si="886"/>
        <v/>
      </c>
      <c r="BE1486" s="69" t="str">
        <f t="shared" si="887"/>
        <v/>
      </c>
      <c r="BF1486" s="69" t="str">
        <f>IF(Z1486=Z1487,"",SUM(AW$9:AW1486)-SUM(BF$9:BF1485))</f>
        <v/>
      </c>
      <c r="BG1486" s="12">
        <f t="shared" si="852"/>
        <v>1478</v>
      </c>
    </row>
    <row r="1487" spans="1:59" ht="20.100000000000001" customHeight="1">
      <c r="A1487" s="13">
        <f t="shared" si="851"/>
        <v>1479</v>
      </c>
      <c r="B1487" s="153"/>
      <c r="C1487" s="33"/>
      <c r="D1487" s="33"/>
      <c r="E1487" s="154"/>
      <c r="F1487" s="155"/>
      <c r="G1487" s="156"/>
      <c r="H1487" s="19" t="str">
        <f t="shared" si="853"/>
        <v/>
      </c>
      <c r="I1487" s="157"/>
      <c r="J1487" s="19" t="str">
        <f t="shared" si="854"/>
        <v/>
      </c>
      <c r="K1487" s="33"/>
      <c r="L1487" s="34"/>
      <c r="M1487" s="34"/>
      <c r="N1487" s="19" t="str">
        <f t="shared" si="855"/>
        <v/>
      </c>
      <c r="O1487" s="157"/>
      <c r="P1487" s="19" t="str">
        <f t="shared" si="856"/>
        <v/>
      </c>
      <c r="Q1487" s="19" t="str">
        <f t="shared" si="857"/>
        <v/>
      </c>
      <c r="R1487" s="22"/>
      <c r="S1487" s="33"/>
      <c r="T1487" s="35" t="str">
        <f>IF(E1487="","",Instructions!$B$5)</f>
        <v/>
      </c>
      <c r="U1487" s="75" t="str">
        <f>IF(E1487="","",Instructions!$C$5)</f>
        <v/>
      </c>
      <c r="V1487" s="87" t="str">
        <f t="shared" si="858"/>
        <v/>
      </c>
      <c r="W1487" s="72" t="str">
        <f>IF(E1487="","",VLOOKUP(D1487,Supervisors!$B$9:$F$32,5,FALSE))</f>
        <v/>
      </c>
      <c r="X1487" s="72" t="str">
        <f>IF(E1487="","",VLOOKUP(D1487,Supervisors!$B$9:$G$32,6,FALSE))</f>
        <v/>
      </c>
      <c r="Y1487" s="20" t="str">
        <f t="shared" si="859"/>
        <v/>
      </c>
      <c r="Z1487" s="20" t="str">
        <f t="shared" si="860"/>
        <v/>
      </c>
      <c r="AA1487" s="20" t="str">
        <f t="shared" si="861"/>
        <v/>
      </c>
      <c r="AB1487" s="20" t="str">
        <f t="shared" si="862"/>
        <v/>
      </c>
      <c r="AC1487" s="20" t="str">
        <f t="shared" si="863"/>
        <v/>
      </c>
      <c r="AD1487" s="20" t="str">
        <f t="shared" si="864"/>
        <v/>
      </c>
      <c r="AE1487" s="20" t="str">
        <f>IF(E1487="","",SUM( INDEX( $H$9, 1) : H1487))</f>
        <v/>
      </c>
      <c r="AF1487" s="20" t="str">
        <f t="shared" si="865"/>
        <v/>
      </c>
      <c r="AG1487" s="20" t="str">
        <f>IF(E1487="","",SUM($AF$9:AF1487))</f>
        <v/>
      </c>
      <c r="AH1487" s="43" t="str">
        <f t="shared" si="866"/>
        <v/>
      </c>
      <c r="AI1487" s="20" t="str">
        <f t="shared" si="867"/>
        <v/>
      </c>
      <c r="AJ1487" s="20" t="str">
        <f t="shared" si="868"/>
        <v/>
      </c>
      <c r="AK1487" s="20" t="str">
        <f t="shared" si="869"/>
        <v/>
      </c>
      <c r="AL1487" s="20" t="str">
        <f>IF(E1487="","",SUM( INDEX($I$9, 1) : I1487))</f>
        <v/>
      </c>
      <c r="AM1487" s="20" t="str">
        <f t="shared" si="870"/>
        <v/>
      </c>
      <c r="AN1487" s="20" t="str">
        <f>IF(E1487="","",SUM( INDEX($AM$9, 1) : AM1487))</f>
        <v/>
      </c>
      <c r="AO1487" s="43" t="str">
        <f t="shared" si="871"/>
        <v/>
      </c>
      <c r="AP1487" s="43" t="str">
        <f t="shared" si="872"/>
        <v/>
      </c>
      <c r="AQ1487" s="35" t="str">
        <f t="shared" si="873"/>
        <v/>
      </c>
      <c r="AR1487" s="35" t="str">
        <f t="shared" si="874"/>
        <v/>
      </c>
      <c r="AS1487" s="35" t="str">
        <f t="shared" si="875"/>
        <v/>
      </c>
      <c r="AT1487" s="35" t="str">
        <f t="shared" si="876"/>
        <v/>
      </c>
      <c r="AU1487" s="35" t="str">
        <f t="shared" si="877"/>
        <v/>
      </c>
      <c r="AV1487" s="35" t="str">
        <f t="shared" si="878"/>
        <v/>
      </c>
      <c r="AW1487" s="58" t="str">
        <f t="shared" si="879"/>
        <v/>
      </c>
      <c r="AX1487" s="62" t="str">
        <f t="shared" si="880"/>
        <v/>
      </c>
      <c r="AY1487" s="62" t="str">
        <f t="shared" si="881"/>
        <v/>
      </c>
      <c r="AZ1487" s="62" t="str">
        <f t="shared" si="882"/>
        <v/>
      </c>
      <c r="BA1487" s="62" t="str">
        <f t="shared" si="883"/>
        <v/>
      </c>
      <c r="BB1487" s="62" t="str">
        <f t="shared" si="884"/>
        <v/>
      </c>
      <c r="BC1487" s="62" t="str">
        <f t="shared" si="885"/>
        <v/>
      </c>
      <c r="BD1487" s="69" t="str">
        <f t="shared" si="886"/>
        <v/>
      </c>
      <c r="BE1487" s="69" t="str">
        <f t="shared" si="887"/>
        <v/>
      </c>
      <c r="BF1487" s="69" t="str">
        <f>IF(Z1487=Z1488,"",SUM(AW$9:AW1487)-SUM(BF$9:BF1486))</f>
        <v/>
      </c>
      <c r="BG1487" s="12">
        <f t="shared" si="852"/>
        <v>1479</v>
      </c>
    </row>
    <row r="1488" spans="1:59" ht="20.100000000000001" customHeight="1">
      <c r="A1488" s="13">
        <f t="shared" si="851"/>
        <v>1480</v>
      </c>
      <c r="B1488" s="153"/>
      <c r="C1488" s="33"/>
      <c r="D1488" s="33"/>
      <c r="E1488" s="154"/>
      <c r="F1488" s="155"/>
      <c r="G1488" s="156"/>
      <c r="H1488" s="19" t="str">
        <f t="shared" si="853"/>
        <v/>
      </c>
      <c r="I1488" s="157"/>
      <c r="J1488" s="19" t="str">
        <f t="shared" si="854"/>
        <v/>
      </c>
      <c r="K1488" s="33"/>
      <c r="L1488" s="34"/>
      <c r="M1488" s="34"/>
      <c r="N1488" s="19" t="str">
        <f t="shared" si="855"/>
        <v/>
      </c>
      <c r="O1488" s="157"/>
      <c r="P1488" s="19" t="str">
        <f t="shared" si="856"/>
        <v/>
      </c>
      <c r="Q1488" s="19" t="str">
        <f t="shared" si="857"/>
        <v/>
      </c>
      <c r="R1488" s="22"/>
      <c r="S1488" s="33"/>
      <c r="T1488" s="35" t="str">
        <f>IF(E1488="","",Instructions!$B$5)</f>
        <v/>
      </c>
      <c r="U1488" s="75" t="str">
        <f>IF(E1488="","",Instructions!$C$5)</f>
        <v/>
      </c>
      <c r="V1488" s="87" t="str">
        <f t="shared" si="858"/>
        <v/>
      </c>
      <c r="W1488" s="72" t="str">
        <f>IF(E1488="","",VLOOKUP(D1488,Supervisors!$B$9:$F$32,5,FALSE))</f>
        <v/>
      </c>
      <c r="X1488" s="72" t="str">
        <f>IF(E1488="","",VLOOKUP(D1488,Supervisors!$B$9:$G$32,6,FALSE))</f>
        <v/>
      </c>
      <c r="Y1488" s="20" t="str">
        <f t="shared" si="859"/>
        <v/>
      </c>
      <c r="Z1488" s="20" t="str">
        <f t="shared" si="860"/>
        <v/>
      </c>
      <c r="AA1488" s="20" t="str">
        <f t="shared" si="861"/>
        <v/>
      </c>
      <c r="AB1488" s="20" t="str">
        <f t="shared" si="862"/>
        <v/>
      </c>
      <c r="AC1488" s="20" t="str">
        <f t="shared" si="863"/>
        <v/>
      </c>
      <c r="AD1488" s="20" t="str">
        <f t="shared" si="864"/>
        <v/>
      </c>
      <c r="AE1488" s="20" t="str">
        <f>IF(E1488="","",SUM( INDEX( $H$9, 1) : H1488))</f>
        <v/>
      </c>
      <c r="AF1488" s="20" t="str">
        <f t="shared" si="865"/>
        <v/>
      </c>
      <c r="AG1488" s="20" t="str">
        <f>IF(E1488="","",SUM($AF$9:AF1488))</f>
        <v/>
      </c>
      <c r="AH1488" s="43" t="str">
        <f t="shared" si="866"/>
        <v/>
      </c>
      <c r="AI1488" s="20" t="str">
        <f t="shared" si="867"/>
        <v/>
      </c>
      <c r="AJ1488" s="20" t="str">
        <f t="shared" si="868"/>
        <v/>
      </c>
      <c r="AK1488" s="20" t="str">
        <f t="shared" si="869"/>
        <v/>
      </c>
      <c r="AL1488" s="20" t="str">
        <f>IF(E1488="","",SUM( INDEX($I$9, 1) : I1488))</f>
        <v/>
      </c>
      <c r="AM1488" s="20" t="str">
        <f t="shared" si="870"/>
        <v/>
      </c>
      <c r="AN1488" s="20" t="str">
        <f>IF(E1488="","",SUM( INDEX($AM$9, 1) : AM1488))</f>
        <v/>
      </c>
      <c r="AO1488" s="43" t="str">
        <f t="shared" si="871"/>
        <v/>
      </c>
      <c r="AP1488" s="43" t="str">
        <f t="shared" si="872"/>
        <v/>
      </c>
      <c r="AQ1488" s="35" t="str">
        <f t="shared" si="873"/>
        <v/>
      </c>
      <c r="AR1488" s="35" t="str">
        <f t="shared" si="874"/>
        <v/>
      </c>
      <c r="AS1488" s="35" t="str">
        <f t="shared" si="875"/>
        <v/>
      </c>
      <c r="AT1488" s="35" t="str">
        <f t="shared" si="876"/>
        <v/>
      </c>
      <c r="AU1488" s="35" t="str">
        <f t="shared" si="877"/>
        <v/>
      </c>
      <c r="AV1488" s="35" t="str">
        <f t="shared" si="878"/>
        <v/>
      </c>
      <c r="AW1488" s="58" t="str">
        <f t="shared" si="879"/>
        <v/>
      </c>
      <c r="AX1488" s="62" t="str">
        <f t="shared" si="880"/>
        <v/>
      </c>
      <c r="AY1488" s="62" t="str">
        <f t="shared" si="881"/>
        <v/>
      </c>
      <c r="AZ1488" s="62" t="str">
        <f t="shared" si="882"/>
        <v/>
      </c>
      <c r="BA1488" s="62" t="str">
        <f t="shared" si="883"/>
        <v/>
      </c>
      <c r="BB1488" s="62" t="str">
        <f t="shared" si="884"/>
        <v/>
      </c>
      <c r="BC1488" s="62" t="str">
        <f t="shared" si="885"/>
        <v/>
      </c>
      <c r="BD1488" s="69" t="str">
        <f t="shared" si="886"/>
        <v/>
      </c>
      <c r="BE1488" s="69" t="str">
        <f t="shared" si="887"/>
        <v/>
      </c>
      <c r="BF1488" s="69" t="str">
        <f>IF(Z1488=Z1489,"",SUM(AW$9:AW1488)-SUM(BF$9:BF1487))</f>
        <v/>
      </c>
      <c r="BG1488" s="12">
        <f t="shared" si="852"/>
        <v>1480</v>
      </c>
    </row>
    <row r="1489" spans="1:59" ht="20.100000000000001" customHeight="1">
      <c r="A1489" s="13">
        <f t="shared" si="851"/>
        <v>1481</v>
      </c>
      <c r="B1489" s="153"/>
      <c r="C1489" s="33"/>
      <c r="D1489" s="33"/>
      <c r="E1489" s="154"/>
      <c r="F1489" s="155"/>
      <c r="G1489" s="156"/>
      <c r="H1489" s="19" t="str">
        <f t="shared" si="853"/>
        <v/>
      </c>
      <c r="I1489" s="157"/>
      <c r="J1489" s="19" t="str">
        <f t="shared" si="854"/>
        <v/>
      </c>
      <c r="K1489" s="33"/>
      <c r="L1489" s="34"/>
      <c r="M1489" s="34"/>
      <c r="N1489" s="19" t="str">
        <f t="shared" si="855"/>
        <v/>
      </c>
      <c r="O1489" s="157"/>
      <c r="P1489" s="19" t="str">
        <f t="shared" si="856"/>
        <v/>
      </c>
      <c r="Q1489" s="19" t="str">
        <f t="shared" si="857"/>
        <v/>
      </c>
      <c r="R1489" s="22"/>
      <c r="S1489" s="33"/>
      <c r="T1489" s="35" t="str">
        <f>IF(E1489="","",Instructions!$B$5)</f>
        <v/>
      </c>
      <c r="U1489" s="75" t="str">
        <f>IF(E1489="","",Instructions!$C$5)</f>
        <v/>
      </c>
      <c r="V1489" s="87" t="str">
        <f t="shared" si="858"/>
        <v/>
      </c>
      <c r="W1489" s="72" t="str">
        <f>IF(E1489="","",VLOOKUP(D1489,Supervisors!$B$9:$F$32,5,FALSE))</f>
        <v/>
      </c>
      <c r="X1489" s="72" t="str">
        <f>IF(E1489="","",VLOOKUP(D1489,Supervisors!$B$9:$G$32,6,FALSE))</f>
        <v/>
      </c>
      <c r="Y1489" s="20" t="str">
        <f t="shared" si="859"/>
        <v/>
      </c>
      <c r="Z1489" s="20" t="str">
        <f t="shared" si="860"/>
        <v/>
      </c>
      <c r="AA1489" s="20" t="str">
        <f t="shared" si="861"/>
        <v/>
      </c>
      <c r="AB1489" s="20" t="str">
        <f t="shared" si="862"/>
        <v/>
      </c>
      <c r="AC1489" s="20" t="str">
        <f t="shared" si="863"/>
        <v/>
      </c>
      <c r="AD1489" s="20" t="str">
        <f t="shared" si="864"/>
        <v/>
      </c>
      <c r="AE1489" s="20" t="str">
        <f>IF(E1489="","",SUM( INDEX( $H$9, 1) : H1489))</f>
        <v/>
      </c>
      <c r="AF1489" s="20" t="str">
        <f t="shared" si="865"/>
        <v/>
      </c>
      <c r="AG1489" s="20" t="str">
        <f>IF(E1489="","",SUM($AF$9:AF1489))</f>
        <v/>
      </c>
      <c r="AH1489" s="43" t="str">
        <f t="shared" si="866"/>
        <v/>
      </c>
      <c r="AI1489" s="20" t="str">
        <f t="shared" si="867"/>
        <v/>
      </c>
      <c r="AJ1489" s="20" t="str">
        <f t="shared" si="868"/>
        <v/>
      </c>
      <c r="AK1489" s="20" t="str">
        <f t="shared" si="869"/>
        <v/>
      </c>
      <c r="AL1489" s="20" t="str">
        <f>IF(E1489="","",SUM( INDEX($I$9, 1) : I1489))</f>
        <v/>
      </c>
      <c r="AM1489" s="20" t="str">
        <f t="shared" si="870"/>
        <v/>
      </c>
      <c r="AN1489" s="20" t="str">
        <f>IF(E1489="","",SUM( INDEX($AM$9, 1) : AM1489))</f>
        <v/>
      </c>
      <c r="AO1489" s="43" t="str">
        <f t="shared" si="871"/>
        <v/>
      </c>
      <c r="AP1489" s="43" t="str">
        <f t="shared" si="872"/>
        <v/>
      </c>
      <c r="AQ1489" s="35" t="str">
        <f t="shared" si="873"/>
        <v/>
      </c>
      <c r="AR1489" s="35" t="str">
        <f t="shared" si="874"/>
        <v/>
      </c>
      <c r="AS1489" s="35" t="str">
        <f t="shared" si="875"/>
        <v/>
      </c>
      <c r="AT1489" s="35" t="str">
        <f t="shared" si="876"/>
        <v/>
      </c>
      <c r="AU1489" s="35" t="str">
        <f t="shared" si="877"/>
        <v/>
      </c>
      <c r="AV1489" s="35" t="str">
        <f t="shared" si="878"/>
        <v/>
      </c>
      <c r="AW1489" s="58" t="str">
        <f t="shared" si="879"/>
        <v/>
      </c>
      <c r="AX1489" s="62" t="str">
        <f t="shared" si="880"/>
        <v/>
      </c>
      <c r="AY1489" s="62" t="str">
        <f t="shared" si="881"/>
        <v/>
      </c>
      <c r="AZ1489" s="62" t="str">
        <f t="shared" si="882"/>
        <v/>
      </c>
      <c r="BA1489" s="62" t="str">
        <f t="shared" si="883"/>
        <v/>
      </c>
      <c r="BB1489" s="62" t="str">
        <f t="shared" si="884"/>
        <v/>
      </c>
      <c r="BC1489" s="62" t="str">
        <f t="shared" si="885"/>
        <v/>
      </c>
      <c r="BD1489" s="69" t="str">
        <f t="shared" si="886"/>
        <v/>
      </c>
      <c r="BE1489" s="69" t="str">
        <f t="shared" si="887"/>
        <v/>
      </c>
      <c r="BF1489" s="69" t="str">
        <f>IF(Z1489=Z1490,"",SUM(AW$9:AW1489)-SUM(BF$9:BF1488))</f>
        <v/>
      </c>
      <c r="BG1489" s="12">
        <f t="shared" si="852"/>
        <v>1481</v>
      </c>
    </row>
    <row r="1490" spans="1:59" ht="20.100000000000001" customHeight="1">
      <c r="A1490" s="13">
        <f t="shared" si="851"/>
        <v>1482</v>
      </c>
      <c r="B1490" s="153"/>
      <c r="C1490" s="33"/>
      <c r="D1490" s="33"/>
      <c r="E1490" s="154"/>
      <c r="F1490" s="155"/>
      <c r="G1490" s="156"/>
      <c r="H1490" s="19" t="str">
        <f t="shared" si="853"/>
        <v/>
      </c>
      <c r="I1490" s="157"/>
      <c r="J1490" s="19" t="str">
        <f t="shared" si="854"/>
        <v/>
      </c>
      <c r="K1490" s="33"/>
      <c r="L1490" s="34"/>
      <c r="M1490" s="34"/>
      <c r="N1490" s="19" t="str">
        <f t="shared" si="855"/>
        <v/>
      </c>
      <c r="O1490" s="157"/>
      <c r="P1490" s="19" t="str">
        <f t="shared" si="856"/>
        <v/>
      </c>
      <c r="Q1490" s="19" t="str">
        <f t="shared" si="857"/>
        <v/>
      </c>
      <c r="R1490" s="22"/>
      <c r="S1490" s="33"/>
      <c r="T1490" s="35" t="str">
        <f>IF(E1490="","",Instructions!$B$5)</f>
        <v/>
      </c>
      <c r="U1490" s="75" t="str">
        <f>IF(E1490="","",Instructions!$C$5)</f>
        <v/>
      </c>
      <c r="V1490" s="87" t="str">
        <f t="shared" si="858"/>
        <v/>
      </c>
      <c r="W1490" s="72" t="str">
        <f>IF(E1490="","",VLOOKUP(D1490,Supervisors!$B$9:$F$32,5,FALSE))</f>
        <v/>
      </c>
      <c r="X1490" s="72" t="str">
        <f>IF(E1490="","",VLOOKUP(D1490,Supervisors!$B$9:$G$32,6,FALSE))</f>
        <v/>
      </c>
      <c r="Y1490" s="20" t="str">
        <f t="shared" si="859"/>
        <v/>
      </c>
      <c r="Z1490" s="20" t="str">
        <f t="shared" si="860"/>
        <v/>
      </c>
      <c r="AA1490" s="20" t="str">
        <f t="shared" si="861"/>
        <v/>
      </c>
      <c r="AB1490" s="20" t="str">
        <f t="shared" si="862"/>
        <v/>
      </c>
      <c r="AC1490" s="20" t="str">
        <f t="shared" si="863"/>
        <v/>
      </c>
      <c r="AD1490" s="20" t="str">
        <f t="shared" si="864"/>
        <v/>
      </c>
      <c r="AE1490" s="20" t="str">
        <f>IF(E1490="","",SUM( INDEX( $H$9, 1) : H1490))</f>
        <v/>
      </c>
      <c r="AF1490" s="20" t="str">
        <f t="shared" si="865"/>
        <v/>
      </c>
      <c r="AG1490" s="20" t="str">
        <f>IF(E1490="","",SUM($AF$9:AF1490))</f>
        <v/>
      </c>
      <c r="AH1490" s="43" t="str">
        <f t="shared" si="866"/>
        <v/>
      </c>
      <c r="AI1490" s="20" t="str">
        <f t="shared" si="867"/>
        <v/>
      </c>
      <c r="AJ1490" s="20" t="str">
        <f t="shared" si="868"/>
        <v/>
      </c>
      <c r="AK1490" s="20" t="str">
        <f t="shared" si="869"/>
        <v/>
      </c>
      <c r="AL1490" s="20" t="str">
        <f>IF(E1490="","",SUM( INDEX($I$9, 1) : I1490))</f>
        <v/>
      </c>
      <c r="AM1490" s="20" t="str">
        <f t="shared" si="870"/>
        <v/>
      </c>
      <c r="AN1490" s="20" t="str">
        <f>IF(E1490="","",SUM( INDEX($AM$9, 1) : AM1490))</f>
        <v/>
      </c>
      <c r="AO1490" s="43" t="str">
        <f t="shared" si="871"/>
        <v/>
      </c>
      <c r="AP1490" s="43" t="str">
        <f t="shared" si="872"/>
        <v/>
      </c>
      <c r="AQ1490" s="35" t="str">
        <f t="shared" si="873"/>
        <v/>
      </c>
      <c r="AR1490" s="35" t="str">
        <f t="shared" si="874"/>
        <v/>
      </c>
      <c r="AS1490" s="35" t="str">
        <f t="shared" si="875"/>
        <v/>
      </c>
      <c r="AT1490" s="35" t="str">
        <f t="shared" si="876"/>
        <v/>
      </c>
      <c r="AU1490" s="35" t="str">
        <f t="shared" si="877"/>
        <v/>
      </c>
      <c r="AV1490" s="35" t="str">
        <f t="shared" si="878"/>
        <v/>
      </c>
      <c r="AW1490" s="58" t="str">
        <f t="shared" si="879"/>
        <v/>
      </c>
      <c r="AX1490" s="62" t="str">
        <f t="shared" si="880"/>
        <v/>
      </c>
      <c r="AY1490" s="62" t="str">
        <f t="shared" si="881"/>
        <v/>
      </c>
      <c r="AZ1490" s="62" t="str">
        <f t="shared" si="882"/>
        <v/>
      </c>
      <c r="BA1490" s="62" t="str">
        <f t="shared" si="883"/>
        <v/>
      </c>
      <c r="BB1490" s="62" t="str">
        <f t="shared" si="884"/>
        <v/>
      </c>
      <c r="BC1490" s="62" t="str">
        <f t="shared" si="885"/>
        <v/>
      </c>
      <c r="BD1490" s="69" t="str">
        <f t="shared" si="886"/>
        <v/>
      </c>
      <c r="BE1490" s="69" t="str">
        <f t="shared" si="887"/>
        <v/>
      </c>
      <c r="BF1490" s="69" t="str">
        <f>IF(Z1490=Z1491,"",SUM(AW$9:AW1490)-SUM(BF$9:BF1489))</f>
        <v/>
      </c>
      <c r="BG1490" s="12">
        <f t="shared" si="852"/>
        <v>1482</v>
      </c>
    </row>
    <row r="1491" spans="1:59" ht="20.100000000000001" customHeight="1">
      <c r="A1491" s="13">
        <f t="shared" si="851"/>
        <v>1483</v>
      </c>
      <c r="B1491" s="153"/>
      <c r="C1491" s="33"/>
      <c r="D1491" s="33"/>
      <c r="E1491" s="154"/>
      <c r="F1491" s="155"/>
      <c r="G1491" s="156"/>
      <c r="H1491" s="19" t="str">
        <f t="shared" si="853"/>
        <v/>
      </c>
      <c r="I1491" s="157"/>
      <c r="J1491" s="19" t="str">
        <f t="shared" si="854"/>
        <v/>
      </c>
      <c r="K1491" s="33"/>
      <c r="L1491" s="34"/>
      <c r="M1491" s="34"/>
      <c r="N1491" s="19" t="str">
        <f t="shared" si="855"/>
        <v/>
      </c>
      <c r="O1491" s="157"/>
      <c r="P1491" s="19" t="str">
        <f t="shared" si="856"/>
        <v/>
      </c>
      <c r="Q1491" s="19" t="str">
        <f t="shared" si="857"/>
        <v/>
      </c>
      <c r="R1491" s="22"/>
      <c r="S1491" s="33"/>
      <c r="T1491" s="35" t="str">
        <f>IF(E1491="","",Instructions!$B$5)</f>
        <v/>
      </c>
      <c r="U1491" s="75" t="str">
        <f>IF(E1491="","",Instructions!$C$5)</f>
        <v/>
      </c>
      <c r="V1491" s="87" t="str">
        <f t="shared" si="858"/>
        <v/>
      </c>
      <c r="W1491" s="72" t="str">
        <f>IF(E1491="","",VLOOKUP(D1491,Supervisors!$B$9:$F$32,5,FALSE))</f>
        <v/>
      </c>
      <c r="X1491" s="72" t="str">
        <f>IF(E1491="","",VLOOKUP(D1491,Supervisors!$B$9:$G$32,6,FALSE))</f>
        <v/>
      </c>
      <c r="Y1491" s="20" t="str">
        <f t="shared" si="859"/>
        <v/>
      </c>
      <c r="Z1491" s="20" t="str">
        <f t="shared" si="860"/>
        <v/>
      </c>
      <c r="AA1491" s="20" t="str">
        <f t="shared" si="861"/>
        <v/>
      </c>
      <c r="AB1491" s="20" t="str">
        <f t="shared" si="862"/>
        <v/>
      </c>
      <c r="AC1491" s="20" t="str">
        <f t="shared" si="863"/>
        <v/>
      </c>
      <c r="AD1491" s="20" t="str">
        <f t="shared" si="864"/>
        <v/>
      </c>
      <c r="AE1491" s="20" t="str">
        <f>IF(E1491="","",SUM( INDEX( $H$9, 1) : H1491))</f>
        <v/>
      </c>
      <c r="AF1491" s="20" t="str">
        <f t="shared" si="865"/>
        <v/>
      </c>
      <c r="AG1491" s="20" t="str">
        <f>IF(E1491="","",SUM($AF$9:AF1491))</f>
        <v/>
      </c>
      <c r="AH1491" s="43" t="str">
        <f t="shared" si="866"/>
        <v/>
      </c>
      <c r="AI1491" s="20" t="str">
        <f t="shared" si="867"/>
        <v/>
      </c>
      <c r="AJ1491" s="20" t="str">
        <f t="shared" si="868"/>
        <v/>
      </c>
      <c r="AK1491" s="20" t="str">
        <f t="shared" si="869"/>
        <v/>
      </c>
      <c r="AL1491" s="20" t="str">
        <f>IF(E1491="","",SUM( INDEX($I$9, 1) : I1491))</f>
        <v/>
      </c>
      <c r="AM1491" s="20" t="str">
        <f t="shared" si="870"/>
        <v/>
      </c>
      <c r="AN1491" s="20" t="str">
        <f>IF(E1491="","",SUM( INDEX($AM$9, 1) : AM1491))</f>
        <v/>
      </c>
      <c r="AO1491" s="43" t="str">
        <f t="shared" si="871"/>
        <v/>
      </c>
      <c r="AP1491" s="43" t="str">
        <f t="shared" si="872"/>
        <v/>
      </c>
      <c r="AQ1491" s="35" t="str">
        <f t="shared" si="873"/>
        <v/>
      </c>
      <c r="AR1491" s="35" t="str">
        <f t="shared" si="874"/>
        <v/>
      </c>
      <c r="AS1491" s="35" t="str">
        <f t="shared" si="875"/>
        <v/>
      </c>
      <c r="AT1491" s="35" t="str">
        <f t="shared" si="876"/>
        <v/>
      </c>
      <c r="AU1491" s="35" t="str">
        <f t="shared" si="877"/>
        <v/>
      </c>
      <c r="AV1491" s="35" t="str">
        <f t="shared" si="878"/>
        <v/>
      </c>
      <c r="AW1491" s="58" t="str">
        <f t="shared" si="879"/>
        <v/>
      </c>
      <c r="AX1491" s="62" t="str">
        <f t="shared" si="880"/>
        <v/>
      </c>
      <c r="AY1491" s="62" t="str">
        <f t="shared" si="881"/>
        <v/>
      </c>
      <c r="AZ1491" s="62" t="str">
        <f t="shared" si="882"/>
        <v/>
      </c>
      <c r="BA1491" s="62" t="str">
        <f t="shared" si="883"/>
        <v/>
      </c>
      <c r="BB1491" s="62" t="str">
        <f t="shared" si="884"/>
        <v/>
      </c>
      <c r="BC1491" s="62" t="str">
        <f t="shared" si="885"/>
        <v/>
      </c>
      <c r="BD1491" s="69" t="str">
        <f t="shared" si="886"/>
        <v/>
      </c>
      <c r="BE1491" s="69" t="str">
        <f t="shared" si="887"/>
        <v/>
      </c>
      <c r="BF1491" s="69" t="str">
        <f>IF(Z1491=Z1492,"",SUM(AW$9:AW1491)-SUM(BF$9:BF1490))</f>
        <v/>
      </c>
      <c r="BG1491" s="12">
        <f t="shared" si="852"/>
        <v>1483</v>
      </c>
    </row>
    <row r="1492" spans="1:59" ht="20.100000000000001" customHeight="1">
      <c r="A1492" s="13">
        <f t="shared" si="851"/>
        <v>1484</v>
      </c>
      <c r="B1492" s="153"/>
      <c r="C1492" s="33"/>
      <c r="D1492" s="33"/>
      <c r="E1492" s="154"/>
      <c r="F1492" s="155"/>
      <c r="G1492" s="156"/>
      <c r="H1492" s="19" t="str">
        <f t="shared" si="853"/>
        <v/>
      </c>
      <c r="I1492" s="157"/>
      <c r="J1492" s="19" t="str">
        <f t="shared" si="854"/>
        <v/>
      </c>
      <c r="K1492" s="33"/>
      <c r="L1492" s="34"/>
      <c r="M1492" s="34"/>
      <c r="N1492" s="19" t="str">
        <f t="shared" si="855"/>
        <v/>
      </c>
      <c r="O1492" s="157"/>
      <c r="P1492" s="19" t="str">
        <f t="shared" si="856"/>
        <v/>
      </c>
      <c r="Q1492" s="19" t="str">
        <f t="shared" si="857"/>
        <v/>
      </c>
      <c r="R1492" s="22"/>
      <c r="S1492" s="33"/>
      <c r="T1492" s="35" t="str">
        <f>IF(E1492="","",Instructions!$B$5)</f>
        <v/>
      </c>
      <c r="U1492" s="75" t="str">
        <f>IF(E1492="","",Instructions!$C$5)</f>
        <v/>
      </c>
      <c r="V1492" s="87" t="str">
        <f t="shared" si="858"/>
        <v/>
      </c>
      <c r="W1492" s="72" t="str">
        <f>IF(E1492="","",VLOOKUP(D1492,Supervisors!$B$9:$F$32,5,FALSE))</f>
        <v/>
      </c>
      <c r="X1492" s="72" t="str">
        <f>IF(E1492="","",VLOOKUP(D1492,Supervisors!$B$9:$G$32,6,FALSE))</f>
        <v/>
      </c>
      <c r="Y1492" s="20" t="str">
        <f t="shared" si="859"/>
        <v/>
      </c>
      <c r="Z1492" s="20" t="str">
        <f t="shared" si="860"/>
        <v/>
      </c>
      <c r="AA1492" s="20" t="str">
        <f t="shared" si="861"/>
        <v/>
      </c>
      <c r="AB1492" s="20" t="str">
        <f t="shared" si="862"/>
        <v/>
      </c>
      <c r="AC1492" s="20" t="str">
        <f t="shared" si="863"/>
        <v/>
      </c>
      <c r="AD1492" s="20" t="str">
        <f t="shared" si="864"/>
        <v/>
      </c>
      <c r="AE1492" s="20" t="str">
        <f>IF(E1492="","",SUM( INDEX( $H$9, 1) : H1492))</f>
        <v/>
      </c>
      <c r="AF1492" s="20" t="str">
        <f t="shared" si="865"/>
        <v/>
      </c>
      <c r="AG1492" s="20" t="str">
        <f>IF(E1492="","",SUM($AF$9:AF1492))</f>
        <v/>
      </c>
      <c r="AH1492" s="43" t="str">
        <f t="shared" si="866"/>
        <v/>
      </c>
      <c r="AI1492" s="20" t="str">
        <f t="shared" si="867"/>
        <v/>
      </c>
      <c r="AJ1492" s="20" t="str">
        <f t="shared" si="868"/>
        <v/>
      </c>
      <c r="AK1492" s="20" t="str">
        <f t="shared" si="869"/>
        <v/>
      </c>
      <c r="AL1492" s="20" t="str">
        <f>IF(E1492="","",SUM( INDEX($I$9, 1) : I1492))</f>
        <v/>
      </c>
      <c r="AM1492" s="20" t="str">
        <f t="shared" si="870"/>
        <v/>
      </c>
      <c r="AN1492" s="20" t="str">
        <f>IF(E1492="","",SUM( INDEX($AM$9, 1) : AM1492))</f>
        <v/>
      </c>
      <c r="AO1492" s="43" t="str">
        <f t="shared" si="871"/>
        <v/>
      </c>
      <c r="AP1492" s="43" t="str">
        <f t="shared" si="872"/>
        <v/>
      </c>
      <c r="AQ1492" s="35" t="str">
        <f t="shared" si="873"/>
        <v/>
      </c>
      <c r="AR1492" s="35" t="str">
        <f t="shared" si="874"/>
        <v/>
      </c>
      <c r="AS1492" s="35" t="str">
        <f t="shared" si="875"/>
        <v/>
      </c>
      <c r="AT1492" s="35" t="str">
        <f t="shared" si="876"/>
        <v/>
      </c>
      <c r="AU1492" s="35" t="str">
        <f t="shared" si="877"/>
        <v/>
      </c>
      <c r="AV1492" s="35" t="str">
        <f t="shared" si="878"/>
        <v/>
      </c>
      <c r="AW1492" s="58" t="str">
        <f t="shared" si="879"/>
        <v/>
      </c>
      <c r="AX1492" s="62" t="str">
        <f t="shared" si="880"/>
        <v/>
      </c>
      <c r="AY1492" s="62" t="str">
        <f t="shared" si="881"/>
        <v/>
      </c>
      <c r="AZ1492" s="62" t="str">
        <f t="shared" si="882"/>
        <v/>
      </c>
      <c r="BA1492" s="62" t="str">
        <f t="shared" si="883"/>
        <v/>
      </c>
      <c r="BB1492" s="62" t="str">
        <f t="shared" si="884"/>
        <v/>
      </c>
      <c r="BC1492" s="62" t="str">
        <f t="shared" si="885"/>
        <v/>
      </c>
      <c r="BD1492" s="69" t="str">
        <f t="shared" si="886"/>
        <v/>
      </c>
      <c r="BE1492" s="69" t="str">
        <f t="shared" si="887"/>
        <v/>
      </c>
      <c r="BF1492" s="69" t="str">
        <f>IF(Z1492=Z1493,"",SUM(AW$9:AW1492)-SUM(BF$9:BF1491))</f>
        <v/>
      </c>
      <c r="BG1492" s="12">
        <f t="shared" si="852"/>
        <v>1484</v>
      </c>
    </row>
    <row r="1493" spans="1:59" ht="20.100000000000001" customHeight="1">
      <c r="A1493" s="13">
        <f t="shared" si="851"/>
        <v>1485</v>
      </c>
      <c r="B1493" s="153"/>
      <c r="C1493" s="33"/>
      <c r="D1493" s="33"/>
      <c r="E1493" s="154"/>
      <c r="F1493" s="155"/>
      <c r="G1493" s="156"/>
      <c r="H1493" s="19" t="str">
        <f t="shared" si="853"/>
        <v/>
      </c>
      <c r="I1493" s="157"/>
      <c r="J1493" s="19" t="str">
        <f t="shared" si="854"/>
        <v/>
      </c>
      <c r="K1493" s="33"/>
      <c r="L1493" s="34"/>
      <c r="M1493" s="34"/>
      <c r="N1493" s="19" t="str">
        <f t="shared" si="855"/>
        <v/>
      </c>
      <c r="O1493" s="157"/>
      <c r="P1493" s="19" t="str">
        <f t="shared" si="856"/>
        <v/>
      </c>
      <c r="Q1493" s="19" t="str">
        <f t="shared" si="857"/>
        <v/>
      </c>
      <c r="R1493" s="22"/>
      <c r="S1493" s="33"/>
      <c r="T1493" s="35" t="str">
        <f>IF(E1493="","",Instructions!$B$5)</f>
        <v/>
      </c>
      <c r="U1493" s="75" t="str">
        <f>IF(E1493="","",Instructions!$C$5)</f>
        <v/>
      </c>
      <c r="V1493" s="87" t="str">
        <f t="shared" si="858"/>
        <v/>
      </c>
      <c r="W1493" s="72" t="str">
        <f>IF(E1493="","",VLOOKUP(D1493,Supervisors!$B$9:$F$32,5,FALSE))</f>
        <v/>
      </c>
      <c r="X1493" s="72" t="str">
        <f>IF(E1493="","",VLOOKUP(D1493,Supervisors!$B$9:$G$32,6,FALSE))</f>
        <v/>
      </c>
      <c r="Y1493" s="20" t="str">
        <f t="shared" si="859"/>
        <v/>
      </c>
      <c r="Z1493" s="20" t="str">
        <f t="shared" si="860"/>
        <v/>
      </c>
      <c r="AA1493" s="20" t="str">
        <f t="shared" si="861"/>
        <v/>
      </c>
      <c r="AB1493" s="20" t="str">
        <f t="shared" si="862"/>
        <v/>
      </c>
      <c r="AC1493" s="20" t="str">
        <f t="shared" si="863"/>
        <v/>
      </c>
      <c r="AD1493" s="20" t="str">
        <f t="shared" si="864"/>
        <v/>
      </c>
      <c r="AE1493" s="20" t="str">
        <f>IF(E1493="","",SUM( INDEX( $H$9, 1) : H1493))</f>
        <v/>
      </c>
      <c r="AF1493" s="20" t="str">
        <f t="shared" si="865"/>
        <v/>
      </c>
      <c r="AG1493" s="20" t="str">
        <f>IF(E1493="","",SUM($AF$9:AF1493))</f>
        <v/>
      </c>
      <c r="AH1493" s="43" t="str">
        <f t="shared" si="866"/>
        <v/>
      </c>
      <c r="AI1493" s="20" t="str">
        <f t="shared" si="867"/>
        <v/>
      </c>
      <c r="AJ1493" s="20" t="str">
        <f t="shared" si="868"/>
        <v/>
      </c>
      <c r="AK1493" s="20" t="str">
        <f t="shared" si="869"/>
        <v/>
      </c>
      <c r="AL1493" s="20" t="str">
        <f>IF(E1493="","",SUM( INDEX($I$9, 1) : I1493))</f>
        <v/>
      </c>
      <c r="AM1493" s="20" t="str">
        <f t="shared" si="870"/>
        <v/>
      </c>
      <c r="AN1493" s="20" t="str">
        <f>IF(E1493="","",SUM( INDEX($AM$9, 1) : AM1493))</f>
        <v/>
      </c>
      <c r="AO1493" s="43" t="str">
        <f t="shared" si="871"/>
        <v/>
      </c>
      <c r="AP1493" s="43" t="str">
        <f t="shared" si="872"/>
        <v/>
      </c>
      <c r="AQ1493" s="35" t="str">
        <f t="shared" si="873"/>
        <v/>
      </c>
      <c r="AR1493" s="35" t="str">
        <f t="shared" si="874"/>
        <v/>
      </c>
      <c r="AS1493" s="35" t="str">
        <f t="shared" si="875"/>
        <v/>
      </c>
      <c r="AT1493" s="35" t="str">
        <f t="shared" si="876"/>
        <v/>
      </c>
      <c r="AU1493" s="35" t="str">
        <f t="shared" si="877"/>
        <v/>
      </c>
      <c r="AV1493" s="35" t="str">
        <f t="shared" si="878"/>
        <v/>
      </c>
      <c r="AW1493" s="58" t="str">
        <f t="shared" si="879"/>
        <v/>
      </c>
      <c r="AX1493" s="62" t="str">
        <f t="shared" si="880"/>
        <v/>
      </c>
      <c r="AY1493" s="62" t="str">
        <f t="shared" si="881"/>
        <v/>
      </c>
      <c r="AZ1493" s="62" t="str">
        <f t="shared" si="882"/>
        <v/>
      </c>
      <c r="BA1493" s="62" t="str">
        <f t="shared" si="883"/>
        <v/>
      </c>
      <c r="BB1493" s="62" t="str">
        <f t="shared" si="884"/>
        <v/>
      </c>
      <c r="BC1493" s="62" t="str">
        <f t="shared" si="885"/>
        <v/>
      </c>
      <c r="BD1493" s="69" t="str">
        <f t="shared" si="886"/>
        <v/>
      </c>
      <c r="BE1493" s="69" t="str">
        <f t="shared" si="887"/>
        <v/>
      </c>
      <c r="BF1493" s="69" t="str">
        <f>IF(Z1493=Z1494,"",SUM(AW$9:AW1493)-SUM(BF$9:BF1492))</f>
        <v/>
      </c>
      <c r="BG1493" s="12">
        <f t="shared" si="852"/>
        <v>1485</v>
      </c>
    </row>
    <row r="1494" spans="1:59" ht="20.100000000000001" customHeight="1">
      <c r="A1494" s="13">
        <f t="shared" si="851"/>
        <v>1486</v>
      </c>
      <c r="B1494" s="153"/>
      <c r="C1494" s="33"/>
      <c r="D1494" s="33"/>
      <c r="E1494" s="154"/>
      <c r="F1494" s="155"/>
      <c r="G1494" s="156"/>
      <c r="H1494" s="19" t="str">
        <f t="shared" si="853"/>
        <v/>
      </c>
      <c r="I1494" s="157"/>
      <c r="J1494" s="19" t="str">
        <f t="shared" si="854"/>
        <v/>
      </c>
      <c r="K1494" s="33"/>
      <c r="L1494" s="34"/>
      <c r="M1494" s="34"/>
      <c r="N1494" s="19" t="str">
        <f t="shared" si="855"/>
        <v/>
      </c>
      <c r="O1494" s="157"/>
      <c r="P1494" s="19" t="str">
        <f t="shared" si="856"/>
        <v/>
      </c>
      <c r="Q1494" s="19" t="str">
        <f t="shared" si="857"/>
        <v/>
      </c>
      <c r="R1494" s="22"/>
      <c r="S1494" s="33"/>
      <c r="T1494" s="35" t="str">
        <f>IF(E1494="","",Instructions!$B$5)</f>
        <v/>
      </c>
      <c r="U1494" s="75" t="str">
        <f>IF(E1494="","",Instructions!$C$5)</f>
        <v/>
      </c>
      <c r="V1494" s="87" t="str">
        <f t="shared" si="858"/>
        <v/>
      </c>
      <c r="W1494" s="72" t="str">
        <f>IF(E1494="","",VLOOKUP(D1494,Supervisors!$B$9:$F$32,5,FALSE))</f>
        <v/>
      </c>
      <c r="X1494" s="72" t="str">
        <f>IF(E1494="","",VLOOKUP(D1494,Supervisors!$B$9:$G$32,6,FALSE))</f>
        <v/>
      </c>
      <c r="Y1494" s="20" t="str">
        <f t="shared" si="859"/>
        <v/>
      </c>
      <c r="Z1494" s="20" t="str">
        <f t="shared" si="860"/>
        <v/>
      </c>
      <c r="AA1494" s="20" t="str">
        <f t="shared" si="861"/>
        <v/>
      </c>
      <c r="AB1494" s="20" t="str">
        <f t="shared" si="862"/>
        <v/>
      </c>
      <c r="AC1494" s="20" t="str">
        <f t="shared" si="863"/>
        <v/>
      </c>
      <c r="AD1494" s="20" t="str">
        <f t="shared" si="864"/>
        <v/>
      </c>
      <c r="AE1494" s="20" t="str">
        <f>IF(E1494="","",SUM( INDEX( $H$9, 1) : H1494))</f>
        <v/>
      </c>
      <c r="AF1494" s="20" t="str">
        <f t="shared" si="865"/>
        <v/>
      </c>
      <c r="AG1494" s="20" t="str">
        <f>IF(E1494="","",SUM($AF$9:AF1494))</f>
        <v/>
      </c>
      <c r="AH1494" s="43" t="str">
        <f t="shared" si="866"/>
        <v/>
      </c>
      <c r="AI1494" s="20" t="str">
        <f t="shared" si="867"/>
        <v/>
      </c>
      <c r="AJ1494" s="20" t="str">
        <f t="shared" si="868"/>
        <v/>
      </c>
      <c r="AK1494" s="20" t="str">
        <f t="shared" si="869"/>
        <v/>
      </c>
      <c r="AL1494" s="20" t="str">
        <f>IF(E1494="","",SUM( INDEX($I$9, 1) : I1494))</f>
        <v/>
      </c>
      <c r="AM1494" s="20" t="str">
        <f t="shared" si="870"/>
        <v/>
      </c>
      <c r="AN1494" s="20" t="str">
        <f>IF(E1494="","",SUM( INDEX($AM$9, 1) : AM1494))</f>
        <v/>
      </c>
      <c r="AO1494" s="43" t="str">
        <f t="shared" si="871"/>
        <v/>
      </c>
      <c r="AP1494" s="43" t="str">
        <f t="shared" si="872"/>
        <v/>
      </c>
      <c r="AQ1494" s="35" t="str">
        <f t="shared" si="873"/>
        <v/>
      </c>
      <c r="AR1494" s="35" t="str">
        <f t="shared" si="874"/>
        <v/>
      </c>
      <c r="AS1494" s="35" t="str">
        <f t="shared" si="875"/>
        <v/>
      </c>
      <c r="AT1494" s="35" t="str">
        <f t="shared" si="876"/>
        <v/>
      </c>
      <c r="AU1494" s="35" t="str">
        <f t="shared" si="877"/>
        <v/>
      </c>
      <c r="AV1494" s="35" t="str">
        <f t="shared" si="878"/>
        <v/>
      </c>
      <c r="AW1494" s="58" t="str">
        <f t="shared" si="879"/>
        <v/>
      </c>
      <c r="AX1494" s="62" t="str">
        <f t="shared" si="880"/>
        <v/>
      </c>
      <c r="AY1494" s="62" t="str">
        <f t="shared" si="881"/>
        <v/>
      </c>
      <c r="AZ1494" s="62" t="str">
        <f t="shared" si="882"/>
        <v/>
      </c>
      <c r="BA1494" s="62" t="str">
        <f t="shared" si="883"/>
        <v/>
      </c>
      <c r="BB1494" s="62" t="str">
        <f t="shared" si="884"/>
        <v/>
      </c>
      <c r="BC1494" s="62" t="str">
        <f t="shared" si="885"/>
        <v/>
      </c>
      <c r="BD1494" s="69" t="str">
        <f t="shared" si="886"/>
        <v/>
      </c>
      <c r="BE1494" s="69" t="str">
        <f t="shared" si="887"/>
        <v/>
      </c>
      <c r="BF1494" s="69" t="str">
        <f>IF(Z1494=Z1495,"",SUM(AW$9:AW1494)-SUM(BF$9:BF1493))</f>
        <v/>
      </c>
      <c r="BG1494" s="12">
        <f t="shared" si="852"/>
        <v>1486</v>
      </c>
    </row>
    <row r="1495" spans="1:59" ht="20.100000000000001" customHeight="1">
      <c r="A1495" s="13">
        <f t="shared" si="851"/>
        <v>1487</v>
      </c>
      <c r="B1495" s="153"/>
      <c r="C1495" s="33"/>
      <c r="D1495" s="33"/>
      <c r="E1495" s="154"/>
      <c r="F1495" s="155"/>
      <c r="G1495" s="156"/>
      <c r="H1495" s="19" t="str">
        <f t="shared" si="853"/>
        <v/>
      </c>
      <c r="I1495" s="157"/>
      <c r="J1495" s="19" t="str">
        <f t="shared" si="854"/>
        <v/>
      </c>
      <c r="K1495" s="33"/>
      <c r="L1495" s="34"/>
      <c r="M1495" s="34"/>
      <c r="N1495" s="19" t="str">
        <f t="shared" si="855"/>
        <v/>
      </c>
      <c r="O1495" s="157"/>
      <c r="P1495" s="19" t="str">
        <f t="shared" si="856"/>
        <v/>
      </c>
      <c r="Q1495" s="19" t="str">
        <f t="shared" si="857"/>
        <v/>
      </c>
      <c r="R1495" s="22"/>
      <c r="S1495" s="33"/>
      <c r="T1495" s="35" t="str">
        <f>IF(E1495="","",Instructions!$B$5)</f>
        <v/>
      </c>
      <c r="U1495" s="75" t="str">
        <f>IF(E1495="","",Instructions!$C$5)</f>
        <v/>
      </c>
      <c r="V1495" s="87" t="str">
        <f t="shared" si="858"/>
        <v/>
      </c>
      <c r="W1495" s="72" t="str">
        <f>IF(E1495="","",VLOOKUP(D1495,Supervisors!$B$9:$F$32,5,FALSE))</f>
        <v/>
      </c>
      <c r="X1495" s="72" t="str">
        <f>IF(E1495="","",VLOOKUP(D1495,Supervisors!$B$9:$G$32,6,FALSE))</f>
        <v/>
      </c>
      <c r="Y1495" s="20" t="str">
        <f t="shared" si="859"/>
        <v/>
      </c>
      <c r="Z1495" s="20" t="str">
        <f t="shared" si="860"/>
        <v/>
      </c>
      <c r="AA1495" s="20" t="str">
        <f t="shared" si="861"/>
        <v/>
      </c>
      <c r="AB1495" s="20" t="str">
        <f t="shared" si="862"/>
        <v/>
      </c>
      <c r="AC1495" s="20" t="str">
        <f t="shared" si="863"/>
        <v/>
      </c>
      <c r="AD1495" s="20" t="str">
        <f t="shared" si="864"/>
        <v/>
      </c>
      <c r="AE1495" s="20" t="str">
        <f>IF(E1495="","",SUM( INDEX( $H$9, 1) : H1495))</f>
        <v/>
      </c>
      <c r="AF1495" s="20" t="str">
        <f t="shared" si="865"/>
        <v/>
      </c>
      <c r="AG1495" s="20" t="str">
        <f>IF(E1495="","",SUM($AF$9:AF1495))</f>
        <v/>
      </c>
      <c r="AH1495" s="43" t="str">
        <f t="shared" si="866"/>
        <v/>
      </c>
      <c r="AI1495" s="20" t="str">
        <f t="shared" si="867"/>
        <v/>
      </c>
      <c r="AJ1495" s="20" t="str">
        <f t="shared" si="868"/>
        <v/>
      </c>
      <c r="AK1495" s="20" t="str">
        <f t="shared" si="869"/>
        <v/>
      </c>
      <c r="AL1495" s="20" t="str">
        <f>IF(E1495="","",SUM( INDEX($I$9, 1) : I1495))</f>
        <v/>
      </c>
      <c r="AM1495" s="20" t="str">
        <f t="shared" si="870"/>
        <v/>
      </c>
      <c r="AN1495" s="20" t="str">
        <f>IF(E1495="","",SUM( INDEX($AM$9, 1) : AM1495))</f>
        <v/>
      </c>
      <c r="AO1495" s="43" t="str">
        <f t="shared" si="871"/>
        <v/>
      </c>
      <c r="AP1495" s="43" t="str">
        <f t="shared" si="872"/>
        <v/>
      </c>
      <c r="AQ1495" s="35" t="str">
        <f t="shared" si="873"/>
        <v/>
      </c>
      <c r="AR1495" s="35" t="str">
        <f t="shared" si="874"/>
        <v/>
      </c>
      <c r="AS1495" s="35" t="str">
        <f t="shared" si="875"/>
        <v/>
      </c>
      <c r="AT1495" s="35" t="str">
        <f t="shared" si="876"/>
        <v/>
      </c>
      <c r="AU1495" s="35" t="str">
        <f t="shared" si="877"/>
        <v/>
      </c>
      <c r="AV1495" s="35" t="str">
        <f t="shared" si="878"/>
        <v/>
      </c>
      <c r="AW1495" s="58" t="str">
        <f t="shared" si="879"/>
        <v/>
      </c>
      <c r="AX1495" s="62" t="str">
        <f t="shared" si="880"/>
        <v/>
      </c>
      <c r="AY1495" s="62" t="str">
        <f t="shared" si="881"/>
        <v/>
      </c>
      <c r="AZ1495" s="62" t="str">
        <f t="shared" si="882"/>
        <v/>
      </c>
      <c r="BA1495" s="62" t="str">
        <f t="shared" si="883"/>
        <v/>
      </c>
      <c r="BB1495" s="62" t="str">
        <f t="shared" si="884"/>
        <v/>
      </c>
      <c r="BC1495" s="62" t="str">
        <f t="shared" si="885"/>
        <v/>
      </c>
      <c r="BD1495" s="69" t="str">
        <f t="shared" si="886"/>
        <v/>
      </c>
      <c r="BE1495" s="69" t="str">
        <f t="shared" si="887"/>
        <v/>
      </c>
      <c r="BF1495" s="69" t="str">
        <f>IF(Z1495=Z1496,"",SUM(AW$9:AW1495)-SUM(BF$9:BF1494))</f>
        <v/>
      </c>
      <c r="BG1495" s="12">
        <f t="shared" si="852"/>
        <v>1487</v>
      </c>
    </row>
    <row r="1496" spans="1:59" ht="20.100000000000001" customHeight="1">
      <c r="A1496" s="13">
        <f t="shared" si="851"/>
        <v>1488</v>
      </c>
      <c r="B1496" s="153"/>
      <c r="C1496" s="33"/>
      <c r="D1496" s="33"/>
      <c r="E1496" s="154"/>
      <c r="F1496" s="155"/>
      <c r="G1496" s="156"/>
      <c r="H1496" s="19" t="str">
        <f t="shared" si="853"/>
        <v/>
      </c>
      <c r="I1496" s="157"/>
      <c r="J1496" s="19" t="str">
        <f t="shared" si="854"/>
        <v/>
      </c>
      <c r="K1496" s="33"/>
      <c r="L1496" s="34"/>
      <c r="M1496" s="34"/>
      <c r="N1496" s="19" t="str">
        <f t="shared" si="855"/>
        <v/>
      </c>
      <c r="O1496" s="157"/>
      <c r="P1496" s="19" t="str">
        <f t="shared" si="856"/>
        <v/>
      </c>
      <c r="Q1496" s="19" t="str">
        <f t="shared" si="857"/>
        <v/>
      </c>
      <c r="R1496" s="22"/>
      <c r="S1496" s="33"/>
      <c r="T1496" s="35" t="str">
        <f>IF(E1496="","",Instructions!$B$5)</f>
        <v/>
      </c>
      <c r="U1496" s="75" t="str">
        <f>IF(E1496="","",Instructions!$C$5)</f>
        <v/>
      </c>
      <c r="V1496" s="87" t="str">
        <f t="shared" si="858"/>
        <v/>
      </c>
      <c r="W1496" s="72" t="str">
        <f>IF(E1496="","",VLOOKUP(D1496,Supervisors!$B$9:$F$32,5,FALSE))</f>
        <v/>
      </c>
      <c r="X1496" s="72" t="str">
        <f>IF(E1496="","",VLOOKUP(D1496,Supervisors!$B$9:$G$32,6,FALSE))</f>
        <v/>
      </c>
      <c r="Y1496" s="20" t="str">
        <f t="shared" si="859"/>
        <v/>
      </c>
      <c r="Z1496" s="20" t="str">
        <f t="shared" si="860"/>
        <v/>
      </c>
      <c r="AA1496" s="20" t="str">
        <f t="shared" si="861"/>
        <v/>
      </c>
      <c r="AB1496" s="20" t="str">
        <f t="shared" si="862"/>
        <v/>
      </c>
      <c r="AC1496" s="20" t="str">
        <f t="shared" si="863"/>
        <v/>
      </c>
      <c r="AD1496" s="20" t="str">
        <f t="shared" si="864"/>
        <v/>
      </c>
      <c r="AE1496" s="20" t="str">
        <f>IF(E1496="","",SUM( INDEX( $H$9, 1) : H1496))</f>
        <v/>
      </c>
      <c r="AF1496" s="20" t="str">
        <f t="shared" si="865"/>
        <v/>
      </c>
      <c r="AG1496" s="20" t="str">
        <f>IF(E1496="","",SUM($AF$9:AF1496))</f>
        <v/>
      </c>
      <c r="AH1496" s="43" t="str">
        <f t="shared" si="866"/>
        <v/>
      </c>
      <c r="AI1496" s="20" t="str">
        <f t="shared" si="867"/>
        <v/>
      </c>
      <c r="AJ1496" s="20" t="str">
        <f t="shared" si="868"/>
        <v/>
      </c>
      <c r="AK1496" s="20" t="str">
        <f t="shared" si="869"/>
        <v/>
      </c>
      <c r="AL1496" s="20" t="str">
        <f>IF(E1496="","",SUM( INDEX($I$9, 1) : I1496))</f>
        <v/>
      </c>
      <c r="AM1496" s="20" t="str">
        <f t="shared" si="870"/>
        <v/>
      </c>
      <c r="AN1496" s="20" t="str">
        <f>IF(E1496="","",SUM( INDEX($AM$9, 1) : AM1496))</f>
        <v/>
      </c>
      <c r="AO1496" s="43" t="str">
        <f t="shared" si="871"/>
        <v/>
      </c>
      <c r="AP1496" s="43" t="str">
        <f t="shared" si="872"/>
        <v/>
      </c>
      <c r="AQ1496" s="35" t="str">
        <f t="shared" si="873"/>
        <v/>
      </c>
      <c r="AR1496" s="35" t="str">
        <f t="shared" si="874"/>
        <v/>
      </c>
      <c r="AS1496" s="35" t="str">
        <f t="shared" si="875"/>
        <v/>
      </c>
      <c r="AT1496" s="35" t="str">
        <f t="shared" si="876"/>
        <v/>
      </c>
      <c r="AU1496" s="35" t="str">
        <f t="shared" si="877"/>
        <v/>
      </c>
      <c r="AV1496" s="35" t="str">
        <f t="shared" si="878"/>
        <v/>
      </c>
      <c r="AW1496" s="58" t="str">
        <f t="shared" si="879"/>
        <v/>
      </c>
      <c r="AX1496" s="62" t="str">
        <f t="shared" si="880"/>
        <v/>
      </c>
      <c r="AY1496" s="62" t="str">
        <f t="shared" si="881"/>
        <v/>
      </c>
      <c r="AZ1496" s="62" t="str">
        <f t="shared" si="882"/>
        <v/>
      </c>
      <c r="BA1496" s="62" t="str">
        <f t="shared" si="883"/>
        <v/>
      </c>
      <c r="BB1496" s="62" t="str">
        <f t="shared" si="884"/>
        <v/>
      </c>
      <c r="BC1496" s="62" t="str">
        <f t="shared" si="885"/>
        <v/>
      </c>
      <c r="BD1496" s="69" t="str">
        <f t="shared" si="886"/>
        <v/>
      </c>
      <c r="BE1496" s="69" t="str">
        <f t="shared" si="887"/>
        <v/>
      </c>
      <c r="BF1496" s="69" t="str">
        <f>IF(Z1496=Z1497,"",SUM(AW$9:AW1496)-SUM(BF$9:BF1495))</f>
        <v/>
      </c>
      <c r="BG1496" s="12">
        <f t="shared" si="852"/>
        <v>1488</v>
      </c>
    </row>
    <row r="1497" spans="1:59" ht="20.100000000000001" customHeight="1">
      <c r="A1497" s="13">
        <f t="shared" si="851"/>
        <v>1489</v>
      </c>
      <c r="B1497" s="153"/>
      <c r="C1497" s="33"/>
      <c r="D1497" s="33"/>
      <c r="E1497" s="154"/>
      <c r="F1497" s="155"/>
      <c r="G1497" s="156"/>
      <c r="H1497" s="19" t="str">
        <f t="shared" si="853"/>
        <v/>
      </c>
      <c r="I1497" s="157"/>
      <c r="J1497" s="19" t="str">
        <f t="shared" si="854"/>
        <v/>
      </c>
      <c r="K1497" s="33"/>
      <c r="L1497" s="34"/>
      <c r="M1497" s="34"/>
      <c r="N1497" s="19" t="str">
        <f t="shared" si="855"/>
        <v/>
      </c>
      <c r="O1497" s="157"/>
      <c r="P1497" s="19" t="str">
        <f t="shared" si="856"/>
        <v/>
      </c>
      <c r="Q1497" s="19" t="str">
        <f t="shared" si="857"/>
        <v/>
      </c>
      <c r="R1497" s="22"/>
      <c r="S1497" s="33"/>
      <c r="T1497" s="35" t="str">
        <f>IF(E1497="","",Instructions!$B$5)</f>
        <v/>
      </c>
      <c r="U1497" s="75" t="str">
        <f>IF(E1497="","",Instructions!$C$5)</f>
        <v/>
      </c>
      <c r="V1497" s="87" t="str">
        <f t="shared" si="858"/>
        <v/>
      </c>
      <c r="W1497" s="72" t="str">
        <f>IF(E1497="","",VLOOKUP(D1497,Supervisors!$B$9:$F$32,5,FALSE))</f>
        <v/>
      </c>
      <c r="X1497" s="72" t="str">
        <f>IF(E1497="","",VLOOKUP(D1497,Supervisors!$B$9:$G$32,6,FALSE))</f>
        <v/>
      </c>
      <c r="Y1497" s="20" t="str">
        <f t="shared" si="859"/>
        <v/>
      </c>
      <c r="Z1497" s="20" t="str">
        <f t="shared" si="860"/>
        <v/>
      </c>
      <c r="AA1497" s="20" t="str">
        <f t="shared" si="861"/>
        <v/>
      </c>
      <c r="AB1497" s="20" t="str">
        <f t="shared" si="862"/>
        <v/>
      </c>
      <c r="AC1497" s="20" t="str">
        <f t="shared" si="863"/>
        <v/>
      </c>
      <c r="AD1497" s="20" t="str">
        <f t="shared" si="864"/>
        <v/>
      </c>
      <c r="AE1497" s="20" t="str">
        <f>IF(E1497="","",SUM( INDEX( $H$9, 1) : H1497))</f>
        <v/>
      </c>
      <c r="AF1497" s="20" t="str">
        <f t="shared" si="865"/>
        <v/>
      </c>
      <c r="AG1497" s="20" t="str">
        <f>IF(E1497="","",SUM($AF$9:AF1497))</f>
        <v/>
      </c>
      <c r="AH1497" s="43" t="str">
        <f t="shared" si="866"/>
        <v/>
      </c>
      <c r="AI1497" s="20" t="str">
        <f t="shared" si="867"/>
        <v/>
      </c>
      <c r="AJ1497" s="20" t="str">
        <f t="shared" si="868"/>
        <v/>
      </c>
      <c r="AK1497" s="20" t="str">
        <f t="shared" si="869"/>
        <v/>
      </c>
      <c r="AL1497" s="20" t="str">
        <f>IF(E1497="","",SUM( INDEX($I$9, 1) : I1497))</f>
        <v/>
      </c>
      <c r="AM1497" s="20" t="str">
        <f t="shared" si="870"/>
        <v/>
      </c>
      <c r="AN1497" s="20" t="str">
        <f>IF(E1497="","",SUM( INDEX($AM$9, 1) : AM1497))</f>
        <v/>
      </c>
      <c r="AO1497" s="43" t="str">
        <f t="shared" si="871"/>
        <v/>
      </c>
      <c r="AP1497" s="43" t="str">
        <f t="shared" si="872"/>
        <v/>
      </c>
      <c r="AQ1497" s="35" t="str">
        <f t="shared" si="873"/>
        <v/>
      </c>
      <c r="AR1497" s="35" t="str">
        <f t="shared" si="874"/>
        <v/>
      </c>
      <c r="AS1497" s="35" t="str">
        <f t="shared" si="875"/>
        <v/>
      </c>
      <c r="AT1497" s="35" t="str">
        <f t="shared" si="876"/>
        <v/>
      </c>
      <c r="AU1497" s="35" t="str">
        <f t="shared" si="877"/>
        <v/>
      </c>
      <c r="AV1497" s="35" t="str">
        <f t="shared" si="878"/>
        <v/>
      </c>
      <c r="AW1497" s="58" t="str">
        <f t="shared" si="879"/>
        <v/>
      </c>
      <c r="AX1497" s="62" t="str">
        <f t="shared" si="880"/>
        <v/>
      </c>
      <c r="AY1497" s="62" t="str">
        <f t="shared" si="881"/>
        <v/>
      </c>
      <c r="AZ1497" s="62" t="str">
        <f t="shared" si="882"/>
        <v/>
      </c>
      <c r="BA1497" s="62" t="str">
        <f t="shared" si="883"/>
        <v/>
      </c>
      <c r="BB1497" s="62" t="str">
        <f t="shared" si="884"/>
        <v/>
      </c>
      <c r="BC1497" s="62" t="str">
        <f t="shared" si="885"/>
        <v/>
      </c>
      <c r="BD1497" s="69" t="str">
        <f t="shared" si="886"/>
        <v/>
      </c>
      <c r="BE1497" s="69" t="str">
        <f t="shared" si="887"/>
        <v/>
      </c>
      <c r="BF1497" s="69" t="str">
        <f>IF(Z1497=Z1498,"",SUM(AW$9:AW1497)-SUM(BF$9:BF1496))</f>
        <v/>
      </c>
      <c r="BG1497" s="12">
        <f t="shared" si="852"/>
        <v>1489</v>
      </c>
    </row>
    <row r="1498" spans="1:59" ht="20.100000000000001" customHeight="1">
      <c r="A1498" s="13">
        <f t="shared" si="851"/>
        <v>1490</v>
      </c>
      <c r="B1498" s="153"/>
      <c r="C1498" s="33"/>
      <c r="D1498" s="33"/>
      <c r="E1498" s="154"/>
      <c r="F1498" s="155"/>
      <c r="G1498" s="156"/>
      <c r="H1498" s="19" t="str">
        <f t="shared" si="853"/>
        <v/>
      </c>
      <c r="I1498" s="157"/>
      <c r="J1498" s="19" t="str">
        <f t="shared" si="854"/>
        <v/>
      </c>
      <c r="K1498" s="33"/>
      <c r="L1498" s="34"/>
      <c r="M1498" s="34"/>
      <c r="N1498" s="19" t="str">
        <f t="shared" si="855"/>
        <v/>
      </c>
      <c r="O1498" s="157"/>
      <c r="P1498" s="19" t="str">
        <f t="shared" si="856"/>
        <v/>
      </c>
      <c r="Q1498" s="19" t="str">
        <f t="shared" si="857"/>
        <v/>
      </c>
      <c r="R1498" s="22"/>
      <c r="S1498" s="33"/>
      <c r="T1498" s="35" t="str">
        <f>IF(E1498="","",Instructions!$B$5)</f>
        <v/>
      </c>
      <c r="U1498" s="75" t="str">
        <f>IF(E1498="","",Instructions!$C$5)</f>
        <v/>
      </c>
      <c r="V1498" s="87" t="str">
        <f t="shared" si="858"/>
        <v/>
      </c>
      <c r="W1498" s="72" t="str">
        <f>IF(E1498="","",VLOOKUP(D1498,Supervisors!$B$9:$F$32,5,FALSE))</f>
        <v/>
      </c>
      <c r="X1498" s="72" t="str">
        <f>IF(E1498="","",VLOOKUP(D1498,Supervisors!$B$9:$G$32,6,FALSE))</f>
        <v/>
      </c>
      <c r="Y1498" s="20" t="str">
        <f t="shared" si="859"/>
        <v/>
      </c>
      <c r="Z1498" s="20" t="str">
        <f t="shared" si="860"/>
        <v/>
      </c>
      <c r="AA1498" s="20" t="str">
        <f t="shared" si="861"/>
        <v/>
      </c>
      <c r="AB1498" s="20" t="str">
        <f t="shared" si="862"/>
        <v/>
      </c>
      <c r="AC1498" s="20" t="str">
        <f t="shared" si="863"/>
        <v/>
      </c>
      <c r="AD1498" s="20" t="str">
        <f t="shared" si="864"/>
        <v/>
      </c>
      <c r="AE1498" s="20" t="str">
        <f>IF(E1498="","",SUM( INDEX( $H$9, 1) : H1498))</f>
        <v/>
      </c>
      <c r="AF1498" s="20" t="str">
        <f t="shared" si="865"/>
        <v/>
      </c>
      <c r="AG1498" s="20" t="str">
        <f>IF(E1498="","",SUM($AF$9:AF1498))</f>
        <v/>
      </c>
      <c r="AH1498" s="43" t="str">
        <f t="shared" si="866"/>
        <v/>
      </c>
      <c r="AI1498" s="20" t="str">
        <f t="shared" si="867"/>
        <v/>
      </c>
      <c r="AJ1498" s="20" t="str">
        <f t="shared" si="868"/>
        <v/>
      </c>
      <c r="AK1498" s="20" t="str">
        <f t="shared" si="869"/>
        <v/>
      </c>
      <c r="AL1498" s="20" t="str">
        <f>IF(E1498="","",SUM( INDEX($I$9, 1) : I1498))</f>
        <v/>
      </c>
      <c r="AM1498" s="20" t="str">
        <f t="shared" si="870"/>
        <v/>
      </c>
      <c r="AN1498" s="20" t="str">
        <f>IF(E1498="","",SUM( INDEX($AM$9, 1) : AM1498))</f>
        <v/>
      </c>
      <c r="AO1498" s="43" t="str">
        <f t="shared" si="871"/>
        <v/>
      </c>
      <c r="AP1498" s="43" t="str">
        <f t="shared" si="872"/>
        <v/>
      </c>
      <c r="AQ1498" s="35" t="str">
        <f t="shared" si="873"/>
        <v/>
      </c>
      <c r="AR1498" s="35" t="str">
        <f t="shared" si="874"/>
        <v/>
      </c>
      <c r="AS1498" s="35" t="str">
        <f t="shared" si="875"/>
        <v/>
      </c>
      <c r="AT1498" s="35" t="str">
        <f t="shared" si="876"/>
        <v/>
      </c>
      <c r="AU1498" s="35" t="str">
        <f t="shared" si="877"/>
        <v/>
      </c>
      <c r="AV1498" s="35" t="str">
        <f t="shared" si="878"/>
        <v/>
      </c>
      <c r="AW1498" s="58" t="str">
        <f t="shared" si="879"/>
        <v/>
      </c>
      <c r="AX1498" s="62" t="str">
        <f t="shared" si="880"/>
        <v/>
      </c>
      <c r="AY1498" s="62" t="str">
        <f t="shared" si="881"/>
        <v/>
      </c>
      <c r="AZ1498" s="62" t="str">
        <f t="shared" si="882"/>
        <v/>
      </c>
      <c r="BA1498" s="62" t="str">
        <f t="shared" si="883"/>
        <v/>
      </c>
      <c r="BB1498" s="62" t="str">
        <f t="shared" si="884"/>
        <v/>
      </c>
      <c r="BC1498" s="62" t="str">
        <f t="shared" si="885"/>
        <v/>
      </c>
      <c r="BD1498" s="69" t="str">
        <f t="shared" si="886"/>
        <v/>
      </c>
      <c r="BE1498" s="69" t="str">
        <f t="shared" si="887"/>
        <v/>
      </c>
      <c r="BF1498" s="69" t="str">
        <f>IF(Z1498=Z1499,"",SUM(AW$9:AW1498)-SUM(BF$9:BF1497))</f>
        <v/>
      </c>
      <c r="BG1498" s="12">
        <f t="shared" si="852"/>
        <v>1490</v>
      </c>
    </row>
    <row r="1499" spans="1:59" ht="20.100000000000001" customHeight="1">
      <c r="A1499" s="13">
        <f t="shared" si="851"/>
        <v>1491</v>
      </c>
      <c r="B1499" s="153"/>
      <c r="C1499" s="33"/>
      <c r="D1499" s="33"/>
      <c r="E1499" s="154"/>
      <c r="F1499" s="155"/>
      <c r="G1499" s="156"/>
      <c r="H1499" s="19" t="str">
        <f t="shared" si="853"/>
        <v/>
      </c>
      <c r="I1499" s="157"/>
      <c r="J1499" s="19" t="str">
        <f t="shared" si="854"/>
        <v/>
      </c>
      <c r="K1499" s="33"/>
      <c r="L1499" s="34"/>
      <c r="M1499" s="34"/>
      <c r="N1499" s="19" t="str">
        <f t="shared" si="855"/>
        <v/>
      </c>
      <c r="O1499" s="157"/>
      <c r="P1499" s="19" t="str">
        <f t="shared" si="856"/>
        <v/>
      </c>
      <c r="Q1499" s="19" t="str">
        <f t="shared" si="857"/>
        <v/>
      </c>
      <c r="R1499" s="22"/>
      <c r="S1499" s="33"/>
      <c r="T1499" s="35" t="str">
        <f>IF(E1499="","",Instructions!$B$5)</f>
        <v/>
      </c>
      <c r="U1499" s="75" t="str">
        <f>IF(E1499="","",Instructions!$C$5)</f>
        <v/>
      </c>
      <c r="V1499" s="87" t="str">
        <f t="shared" si="858"/>
        <v/>
      </c>
      <c r="W1499" s="72" t="str">
        <f>IF(E1499="","",VLOOKUP(D1499,Supervisors!$B$9:$F$32,5,FALSE))</f>
        <v/>
      </c>
      <c r="X1499" s="72" t="str">
        <f>IF(E1499="","",VLOOKUP(D1499,Supervisors!$B$9:$G$32,6,FALSE))</f>
        <v/>
      </c>
      <c r="Y1499" s="20" t="str">
        <f t="shared" si="859"/>
        <v/>
      </c>
      <c r="Z1499" s="20" t="str">
        <f t="shared" si="860"/>
        <v/>
      </c>
      <c r="AA1499" s="20" t="str">
        <f t="shared" si="861"/>
        <v/>
      </c>
      <c r="AB1499" s="20" t="str">
        <f t="shared" si="862"/>
        <v/>
      </c>
      <c r="AC1499" s="20" t="str">
        <f t="shared" si="863"/>
        <v/>
      </c>
      <c r="AD1499" s="20" t="str">
        <f t="shared" si="864"/>
        <v/>
      </c>
      <c r="AE1499" s="20" t="str">
        <f>IF(E1499="","",SUM( INDEX( $H$9, 1) : H1499))</f>
        <v/>
      </c>
      <c r="AF1499" s="20" t="str">
        <f t="shared" si="865"/>
        <v/>
      </c>
      <c r="AG1499" s="20" t="str">
        <f>IF(E1499="","",SUM($AF$9:AF1499))</f>
        <v/>
      </c>
      <c r="AH1499" s="43" t="str">
        <f t="shared" si="866"/>
        <v/>
      </c>
      <c r="AI1499" s="20" t="str">
        <f t="shared" si="867"/>
        <v/>
      </c>
      <c r="AJ1499" s="20" t="str">
        <f t="shared" si="868"/>
        <v/>
      </c>
      <c r="AK1499" s="20" t="str">
        <f t="shared" si="869"/>
        <v/>
      </c>
      <c r="AL1499" s="20" t="str">
        <f>IF(E1499="","",SUM( INDEX($I$9, 1) : I1499))</f>
        <v/>
      </c>
      <c r="AM1499" s="20" t="str">
        <f t="shared" si="870"/>
        <v/>
      </c>
      <c r="AN1499" s="20" t="str">
        <f>IF(E1499="","",SUM( INDEX($AM$9, 1) : AM1499))</f>
        <v/>
      </c>
      <c r="AO1499" s="43" t="str">
        <f t="shared" si="871"/>
        <v/>
      </c>
      <c r="AP1499" s="43" t="str">
        <f t="shared" si="872"/>
        <v/>
      </c>
      <c r="AQ1499" s="35" t="str">
        <f t="shared" si="873"/>
        <v/>
      </c>
      <c r="AR1499" s="35" t="str">
        <f t="shared" si="874"/>
        <v/>
      </c>
      <c r="AS1499" s="35" t="str">
        <f t="shared" si="875"/>
        <v/>
      </c>
      <c r="AT1499" s="35" t="str">
        <f t="shared" si="876"/>
        <v/>
      </c>
      <c r="AU1499" s="35" t="str">
        <f t="shared" si="877"/>
        <v/>
      </c>
      <c r="AV1499" s="35" t="str">
        <f t="shared" si="878"/>
        <v/>
      </c>
      <c r="AW1499" s="58" t="str">
        <f t="shared" si="879"/>
        <v/>
      </c>
      <c r="AX1499" s="62" t="str">
        <f t="shared" si="880"/>
        <v/>
      </c>
      <c r="AY1499" s="62" t="str">
        <f t="shared" si="881"/>
        <v/>
      </c>
      <c r="AZ1499" s="62" t="str">
        <f t="shared" si="882"/>
        <v/>
      </c>
      <c r="BA1499" s="62" t="str">
        <f t="shared" si="883"/>
        <v/>
      </c>
      <c r="BB1499" s="62" t="str">
        <f t="shared" si="884"/>
        <v/>
      </c>
      <c r="BC1499" s="62" t="str">
        <f t="shared" si="885"/>
        <v/>
      </c>
      <c r="BD1499" s="69" t="str">
        <f t="shared" si="886"/>
        <v/>
      </c>
      <c r="BE1499" s="69" t="str">
        <f t="shared" si="887"/>
        <v/>
      </c>
      <c r="BF1499" s="69" t="str">
        <f>IF(Z1499=Z1500,"",SUM(AW$9:AW1499)-SUM(BF$9:BF1498))</f>
        <v/>
      </c>
      <c r="BG1499" s="12">
        <f t="shared" si="852"/>
        <v>1491</v>
      </c>
    </row>
    <row r="1500" spans="1:59" ht="20.100000000000001" customHeight="1">
      <c r="A1500" s="13">
        <f t="shared" si="851"/>
        <v>1492</v>
      </c>
      <c r="B1500" s="153"/>
      <c r="C1500" s="33"/>
      <c r="D1500" s="33"/>
      <c r="E1500" s="154"/>
      <c r="F1500" s="155"/>
      <c r="G1500" s="156"/>
      <c r="H1500" s="19" t="str">
        <f t="shared" si="853"/>
        <v/>
      </c>
      <c r="I1500" s="157"/>
      <c r="J1500" s="19" t="str">
        <f t="shared" si="854"/>
        <v/>
      </c>
      <c r="K1500" s="33"/>
      <c r="L1500" s="34"/>
      <c r="M1500" s="34"/>
      <c r="N1500" s="19" t="str">
        <f t="shared" si="855"/>
        <v/>
      </c>
      <c r="O1500" s="157"/>
      <c r="P1500" s="19" t="str">
        <f t="shared" si="856"/>
        <v/>
      </c>
      <c r="Q1500" s="19" t="str">
        <f t="shared" si="857"/>
        <v/>
      </c>
      <c r="R1500" s="22"/>
      <c r="S1500" s="33"/>
      <c r="T1500" s="35" t="str">
        <f>IF(E1500="","",Instructions!$B$5)</f>
        <v/>
      </c>
      <c r="U1500" s="75" t="str">
        <f>IF(E1500="","",Instructions!$C$5)</f>
        <v/>
      </c>
      <c r="V1500" s="87" t="str">
        <f t="shared" si="858"/>
        <v/>
      </c>
      <c r="W1500" s="72" t="str">
        <f>IF(E1500="","",VLOOKUP(D1500,Supervisors!$B$9:$F$32,5,FALSE))</f>
        <v/>
      </c>
      <c r="X1500" s="72" t="str">
        <f>IF(E1500="","",VLOOKUP(D1500,Supervisors!$B$9:$G$32,6,FALSE))</f>
        <v/>
      </c>
      <c r="Y1500" s="20" t="str">
        <f t="shared" si="859"/>
        <v/>
      </c>
      <c r="Z1500" s="20" t="str">
        <f t="shared" si="860"/>
        <v/>
      </c>
      <c r="AA1500" s="20" t="str">
        <f t="shared" si="861"/>
        <v/>
      </c>
      <c r="AB1500" s="20" t="str">
        <f t="shared" si="862"/>
        <v/>
      </c>
      <c r="AC1500" s="20" t="str">
        <f t="shared" si="863"/>
        <v/>
      </c>
      <c r="AD1500" s="20" t="str">
        <f t="shared" si="864"/>
        <v/>
      </c>
      <c r="AE1500" s="20" t="str">
        <f>IF(E1500="","",SUM( INDEX( $H$9, 1) : H1500))</f>
        <v/>
      </c>
      <c r="AF1500" s="20" t="str">
        <f t="shared" si="865"/>
        <v/>
      </c>
      <c r="AG1500" s="20" t="str">
        <f>IF(E1500="","",SUM($AF$9:AF1500))</f>
        <v/>
      </c>
      <c r="AH1500" s="43" t="str">
        <f t="shared" si="866"/>
        <v/>
      </c>
      <c r="AI1500" s="20" t="str">
        <f t="shared" si="867"/>
        <v/>
      </c>
      <c r="AJ1500" s="20" t="str">
        <f t="shared" si="868"/>
        <v/>
      </c>
      <c r="AK1500" s="20" t="str">
        <f t="shared" si="869"/>
        <v/>
      </c>
      <c r="AL1500" s="20" t="str">
        <f>IF(E1500="","",SUM( INDEX($I$9, 1) : I1500))</f>
        <v/>
      </c>
      <c r="AM1500" s="20" t="str">
        <f t="shared" si="870"/>
        <v/>
      </c>
      <c r="AN1500" s="20" t="str">
        <f>IF(E1500="","",SUM( INDEX($AM$9, 1) : AM1500))</f>
        <v/>
      </c>
      <c r="AO1500" s="43" t="str">
        <f t="shared" si="871"/>
        <v/>
      </c>
      <c r="AP1500" s="43" t="str">
        <f t="shared" si="872"/>
        <v/>
      </c>
      <c r="AQ1500" s="35" t="str">
        <f t="shared" si="873"/>
        <v/>
      </c>
      <c r="AR1500" s="35" t="str">
        <f t="shared" si="874"/>
        <v/>
      </c>
      <c r="AS1500" s="35" t="str">
        <f t="shared" si="875"/>
        <v/>
      </c>
      <c r="AT1500" s="35" t="str">
        <f t="shared" si="876"/>
        <v/>
      </c>
      <c r="AU1500" s="35" t="str">
        <f t="shared" si="877"/>
        <v/>
      </c>
      <c r="AV1500" s="35" t="str">
        <f t="shared" si="878"/>
        <v/>
      </c>
      <c r="AW1500" s="58" t="str">
        <f t="shared" si="879"/>
        <v/>
      </c>
      <c r="AX1500" s="62" t="str">
        <f t="shared" si="880"/>
        <v/>
      </c>
      <c r="AY1500" s="62" t="str">
        <f t="shared" si="881"/>
        <v/>
      </c>
      <c r="AZ1500" s="62" t="str">
        <f t="shared" si="882"/>
        <v/>
      </c>
      <c r="BA1500" s="62" t="str">
        <f t="shared" si="883"/>
        <v/>
      </c>
      <c r="BB1500" s="62" t="str">
        <f t="shared" si="884"/>
        <v/>
      </c>
      <c r="BC1500" s="62" t="str">
        <f t="shared" si="885"/>
        <v/>
      </c>
      <c r="BD1500" s="69" t="str">
        <f t="shared" si="886"/>
        <v/>
      </c>
      <c r="BE1500" s="69" t="str">
        <f t="shared" si="887"/>
        <v/>
      </c>
      <c r="BF1500" s="69" t="str">
        <f>IF(Z1500=Z1501,"",SUM(AW$9:AW1500)-SUM(BF$9:BF1499))</f>
        <v/>
      </c>
      <c r="BG1500" s="12">
        <f t="shared" si="852"/>
        <v>1492</v>
      </c>
    </row>
    <row r="1501" spans="1:59" ht="20.100000000000001" customHeight="1">
      <c r="A1501" s="13">
        <f t="shared" si="851"/>
        <v>1493</v>
      </c>
      <c r="B1501" s="153"/>
      <c r="C1501" s="33"/>
      <c r="D1501" s="33"/>
      <c r="E1501" s="154"/>
      <c r="F1501" s="155"/>
      <c r="G1501" s="156"/>
      <c r="H1501" s="19" t="str">
        <f t="shared" si="853"/>
        <v/>
      </c>
      <c r="I1501" s="157"/>
      <c r="J1501" s="19" t="str">
        <f t="shared" si="854"/>
        <v/>
      </c>
      <c r="K1501" s="33"/>
      <c r="L1501" s="34"/>
      <c r="M1501" s="34"/>
      <c r="N1501" s="19" t="str">
        <f t="shared" si="855"/>
        <v/>
      </c>
      <c r="O1501" s="157"/>
      <c r="P1501" s="19" t="str">
        <f t="shared" si="856"/>
        <v/>
      </c>
      <c r="Q1501" s="19" t="str">
        <f t="shared" si="857"/>
        <v/>
      </c>
      <c r="R1501" s="22"/>
      <c r="S1501" s="33"/>
      <c r="T1501" s="35" t="str">
        <f>IF(E1501="","",Instructions!$B$5)</f>
        <v/>
      </c>
      <c r="U1501" s="75" t="str">
        <f>IF(E1501="","",Instructions!$C$5)</f>
        <v/>
      </c>
      <c r="V1501" s="87" t="str">
        <f t="shared" si="858"/>
        <v/>
      </c>
      <c r="W1501" s="72" t="str">
        <f>IF(E1501="","",VLOOKUP(D1501,Supervisors!$B$9:$F$32,5,FALSE))</f>
        <v/>
      </c>
      <c r="X1501" s="72" t="str">
        <f>IF(E1501="","",VLOOKUP(D1501,Supervisors!$B$9:$G$32,6,FALSE))</f>
        <v/>
      </c>
      <c r="Y1501" s="20" t="str">
        <f t="shared" si="859"/>
        <v/>
      </c>
      <c r="Z1501" s="20" t="str">
        <f t="shared" si="860"/>
        <v/>
      </c>
      <c r="AA1501" s="20" t="str">
        <f t="shared" si="861"/>
        <v/>
      </c>
      <c r="AB1501" s="20" t="str">
        <f t="shared" si="862"/>
        <v/>
      </c>
      <c r="AC1501" s="20" t="str">
        <f t="shared" si="863"/>
        <v/>
      </c>
      <c r="AD1501" s="20" t="str">
        <f t="shared" si="864"/>
        <v/>
      </c>
      <c r="AE1501" s="20" t="str">
        <f>IF(E1501="","",SUM( INDEX( $H$9, 1) : H1501))</f>
        <v/>
      </c>
      <c r="AF1501" s="20" t="str">
        <f t="shared" si="865"/>
        <v/>
      </c>
      <c r="AG1501" s="20" t="str">
        <f>IF(E1501="","",SUM($AF$9:AF1501))</f>
        <v/>
      </c>
      <c r="AH1501" s="43" t="str">
        <f t="shared" si="866"/>
        <v/>
      </c>
      <c r="AI1501" s="20" t="str">
        <f t="shared" si="867"/>
        <v/>
      </c>
      <c r="AJ1501" s="20" t="str">
        <f t="shared" si="868"/>
        <v/>
      </c>
      <c r="AK1501" s="20" t="str">
        <f t="shared" si="869"/>
        <v/>
      </c>
      <c r="AL1501" s="20" t="str">
        <f>IF(E1501="","",SUM( INDEX($I$9, 1) : I1501))</f>
        <v/>
      </c>
      <c r="AM1501" s="20" t="str">
        <f t="shared" si="870"/>
        <v/>
      </c>
      <c r="AN1501" s="20" t="str">
        <f>IF(E1501="","",SUM( INDEX($AM$9, 1) : AM1501))</f>
        <v/>
      </c>
      <c r="AO1501" s="43" t="str">
        <f t="shared" si="871"/>
        <v/>
      </c>
      <c r="AP1501" s="43" t="str">
        <f t="shared" si="872"/>
        <v/>
      </c>
      <c r="AQ1501" s="35" t="str">
        <f t="shared" si="873"/>
        <v/>
      </c>
      <c r="AR1501" s="35" t="str">
        <f t="shared" si="874"/>
        <v/>
      </c>
      <c r="AS1501" s="35" t="str">
        <f t="shared" si="875"/>
        <v/>
      </c>
      <c r="AT1501" s="35" t="str">
        <f t="shared" si="876"/>
        <v/>
      </c>
      <c r="AU1501" s="35" t="str">
        <f t="shared" si="877"/>
        <v/>
      </c>
      <c r="AV1501" s="35" t="str">
        <f t="shared" si="878"/>
        <v/>
      </c>
      <c r="AW1501" s="58" t="str">
        <f t="shared" si="879"/>
        <v/>
      </c>
      <c r="AX1501" s="62" t="str">
        <f t="shared" si="880"/>
        <v/>
      </c>
      <c r="AY1501" s="62" t="str">
        <f t="shared" si="881"/>
        <v/>
      </c>
      <c r="AZ1501" s="62" t="str">
        <f t="shared" si="882"/>
        <v/>
      </c>
      <c r="BA1501" s="62" t="str">
        <f t="shared" si="883"/>
        <v/>
      </c>
      <c r="BB1501" s="62" t="str">
        <f t="shared" si="884"/>
        <v/>
      </c>
      <c r="BC1501" s="62" t="str">
        <f t="shared" si="885"/>
        <v/>
      </c>
      <c r="BD1501" s="69" t="str">
        <f t="shared" si="886"/>
        <v/>
      </c>
      <c r="BE1501" s="69" t="str">
        <f t="shared" si="887"/>
        <v/>
      </c>
      <c r="BF1501" s="69" t="str">
        <f>IF(Z1501=Z1502,"",SUM(AW$9:AW1501)-SUM(BF$9:BF1500))</f>
        <v/>
      </c>
      <c r="BG1501" s="12">
        <f t="shared" si="852"/>
        <v>1493</v>
      </c>
    </row>
    <row r="1502" spans="1:59" ht="20.100000000000001" customHeight="1">
      <c r="A1502" s="13">
        <f t="shared" si="851"/>
        <v>1494</v>
      </c>
      <c r="B1502" s="153"/>
      <c r="C1502" s="33"/>
      <c r="D1502" s="33"/>
      <c r="E1502" s="154"/>
      <c r="F1502" s="155"/>
      <c r="G1502" s="156"/>
      <c r="H1502" s="19" t="str">
        <f t="shared" si="853"/>
        <v/>
      </c>
      <c r="I1502" s="157"/>
      <c r="J1502" s="19" t="str">
        <f t="shared" si="854"/>
        <v/>
      </c>
      <c r="K1502" s="33"/>
      <c r="L1502" s="34"/>
      <c r="M1502" s="34"/>
      <c r="N1502" s="19" t="str">
        <f t="shared" si="855"/>
        <v/>
      </c>
      <c r="O1502" s="157"/>
      <c r="P1502" s="19" t="str">
        <f t="shared" si="856"/>
        <v/>
      </c>
      <c r="Q1502" s="19" t="str">
        <f t="shared" si="857"/>
        <v/>
      </c>
      <c r="R1502" s="22"/>
      <c r="S1502" s="33"/>
      <c r="T1502" s="35" t="str">
        <f>IF(E1502="","",Instructions!$B$5)</f>
        <v/>
      </c>
      <c r="U1502" s="75" t="str">
        <f>IF(E1502="","",Instructions!$C$5)</f>
        <v/>
      </c>
      <c r="V1502" s="87" t="str">
        <f t="shared" si="858"/>
        <v/>
      </c>
      <c r="W1502" s="72" t="str">
        <f>IF(E1502="","",VLOOKUP(D1502,Supervisors!$B$9:$F$32,5,FALSE))</f>
        <v/>
      </c>
      <c r="X1502" s="72" t="str">
        <f>IF(E1502="","",VLOOKUP(D1502,Supervisors!$B$9:$G$32,6,FALSE))</f>
        <v/>
      </c>
      <c r="Y1502" s="20" t="str">
        <f t="shared" si="859"/>
        <v/>
      </c>
      <c r="Z1502" s="20" t="str">
        <f t="shared" si="860"/>
        <v/>
      </c>
      <c r="AA1502" s="20" t="str">
        <f t="shared" si="861"/>
        <v/>
      </c>
      <c r="AB1502" s="20" t="str">
        <f t="shared" si="862"/>
        <v/>
      </c>
      <c r="AC1502" s="20" t="str">
        <f t="shared" si="863"/>
        <v/>
      </c>
      <c r="AD1502" s="20" t="str">
        <f t="shared" si="864"/>
        <v/>
      </c>
      <c r="AE1502" s="20" t="str">
        <f>IF(E1502="","",SUM( INDEX( $H$9, 1) : H1502))</f>
        <v/>
      </c>
      <c r="AF1502" s="20" t="str">
        <f t="shared" si="865"/>
        <v/>
      </c>
      <c r="AG1502" s="20" t="str">
        <f>IF(E1502="","",SUM($AF$9:AF1502))</f>
        <v/>
      </c>
      <c r="AH1502" s="43" t="str">
        <f t="shared" si="866"/>
        <v/>
      </c>
      <c r="AI1502" s="20" t="str">
        <f t="shared" si="867"/>
        <v/>
      </c>
      <c r="AJ1502" s="20" t="str">
        <f t="shared" si="868"/>
        <v/>
      </c>
      <c r="AK1502" s="20" t="str">
        <f t="shared" si="869"/>
        <v/>
      </c>
      <c r="AL1502" s="20" t="str">
        <f>IF(E1502="","",SUM( INDEX($I$9, 1) : I1502))</f>
        <v/>
      </c>
      <c r="AM1502" s="20" t="str">
        <f t="shared" si="870"/>
        <v/>
      </c>
      <c r="AN1502" s="20" t="str">
        <f>IF(E1502="","",SUM( INDEX($AM$9, 1) : AM1502))</f>
        <v/>
      </c>
      <c r="AO1502" s="43" t="str">
        <f t="shared" si="871"/>
        <v/>
      </c>
      <c r="AP1502" s="43" t="str">
        <f t="shared" si="872"/>
        <v/>
      </c>
      <c r="AQ1502" s="35" t="str">
        <f t="shared" si="873"/>
        <v/>
      </c>
      <c r="AR1502" s="35" t="str">
        <f t="shared" si="874"/>
        <v/>
      </c>
      <c r="AS1502" s="35" t="str">
        <f t="shared" si="875"/>
        <v/>
      </c>
      <c r="AT1502" s="35" t="str">
        <f t="shared" si="876"/>
        <v/>
      </c>
      <c r="AU1502" s="35" t="str">
        <f t="shared" si="877"/>
        <v/>
      </c>
      <c r="AV1502" s="35" t="str">
        <f t="shared" si="878"/>
        <v/>
      </c>
      <c r="AW1502" s="58" t="str">
        <f t="shared" si="879"/>
        <v/>
      </c>
      <c r="AX1502" s="62" t="str">
        <f t="shared" si="880"/>
        <v/>
      </c>
      <c r="AY1502" s="62" t="str">
        <f t="shared" si="881"/>
        <v/>
      </c>
      <c r="AZ1502" s="62" t="str">
        <f t="shared" si="882"/>
        <v/>
      </c>
      <c r="BA1502" s="62" t="str">
        <f t="shared" si="883"/>
        <v/>
      </c>
      <c r="BB1502" s="62" t="str">
        <f t="shared" si="884"/>
        <v/>
      </c>
      <c r="BC1502" s="62" t="str">
        <f t="shared" si="885"/>
        <v/>
      </c>
      <c r="BD1502" s="69" t="str">
        <f t="shared" si="886"/>
        <v/>
      </c>
      <c r="BE1502" s="69" t="str">
        <f t="shared" si="887"/>
        <v/>
      </c>
      <c r="BF1502" s="69" t="str">
        <f>IF(Z1502=Z1503,"",SUM(AW$9:AW1502)-SUM(BF$9:BF1501))</f>
        <v/>
      </c>
      <c r="BG1502" s="12">
        <f t="shared" si="852"/>
        <v>1494</v>
      </c>
    </row>
    <row r="1503" spans="1:59" ht="20.100000000000001" customHeight="1">
      <c r="A1503" s="13">
        <f t="shared" si="851"/>
        <v>1495</v>
      </c>
      <c r="B1503" s="153"/>
      <c r="C1503" s="33"/>
      <c r="D1503" s="33"/>
      <c r="E1503" s="154"/>
      <c r="F1503" s="155"/>
      <c r="G1503" s="156"/>
      <c r="H1503" s="19" t="str">
        <f t="shared" si="853"/>
        <v/>
      </c>
      <c r="I1503" s="157"/>
      <c r="J1503" s="19" t="str">
        <f t="shared" si="854"/>
        <v/>
      </c>
      <c r="K1503" s="33"/>
      <c r="L1503" s="34"/>
      <c r="M1503" s="34"/>
      <c r="N1503" s="19" t="str">
        <f t="shared" si="855"/>
        <v/>
      </c>
      <c r="O1503" s="157"/>
      <c r="P1503" s="19" t="str">
        <f t="shared" si="856"/>
        <v/>
      </c>
      <c r="Q1503" s="19" t="str">
        <f t="shared" si="857"/>
        <v/>
      </c>
      <c r="R1503" s="22"/>
      <c r="S1503" s="33"/>
      <c r="T1503" s="35" t="str">
        <f>IF(E1503="","",Instructions!$B$5)</f>
        <v/>
      </c>
      <c r="U1503" s="75" t="str">
        <f>IF(E1503="","",Instructions!$C$5)</f>
        <v/>
      </c>
      <c r="V1503" s="87" t="str">
        <f t="shared" si="858"/>
        <v/>
      </c>
      <c r="W1503" s="72" t="str">
        <f>IF(E1503="","",VLOOKUP(D1503,Supervisors!$B$9:$F$32,5,FALSE))</f>
        <v/>
      </c>
      <c r="X1503" s="72" t="str">
        <f>IF(E1503="","",VLOOKUP(D1503,Supervisors!$B$9:$G$32,6,FALSE))</f>
        <v/>
      </c>
      <c r="Y1503" s="20" t="str">
        <f t="shared" si="859"/>
        <v/>
      </c>
      <c r="Z1503" s="20" t="str">
        <f t="shared" si="860"/>
        <v/>
      </c>
      <c r="AA1503" s="20" t="str">
        <f t="shared" si="861"/>
        <v/>
      </c>
      <c r="AB1503" s="20" t="str">
        <f t="shared" si="862"/>
        <v/>
      </c>
      <c r="AC1503" s="20" t="str">
        <f t="shared" si="863"/>
        <v/>
      </c>
      <c r="AD1503" s="20" t="str">
        <f t="shared" si="864"/>
        <v/>
      </c>
      <c r="AE1503" s="20" t="str">
        <f>IF(E1503="","",SUM( INDEX( $H$9, 1) : H1503))</f>
        <v/>
      </c>
      <c r="AF1503" s="20" t="str">
        <f t="shared" si="865"/>
        <v/>
      </c>
      <c r="AG1503" s="20" t="str">
        <f>IF(E1503="","",SUM($AF$9:AF1503))</f>
        <v/>
      </c>
      <c r="AH1503" s="43" t="str">
        <f t="shared" si="866"/>
        <v/>
      </c>
      <c r="AI1503" s="20" t="str">
        <f t="shared" si="867"/>
        <v/>
      </c>
      <c r="AJ1503" s="20" t="str">
        <f t="shared" si="868"/>
        <v/>
      </c>
      <c r="AK1503" s="20" t="str">
        <f t="shared" si="869"/>
        <v/>
      </c>
      <c r="AL1503" s="20" t="str">
        <f>IF(E1503="","",SUM( INDEX($I$9, 1) : I1503))</f>
        <v/>
      </c>
      <c r="AM1503" s="20" t="str">
        <f t="shared" si="870"/>
        <v/>
      </c>
      <c r="AN1503" s="20" t="str">
        <f>IF(E1503="","",SUM( INDEX($AM$9, 1) : AM1503))</f>
        <v/>
      </c>
      <c r="AO1503" s="43" t="str">
        <f t="shared" si="871"/>
        <v/>
      </c>
      <c r="AP1503" s="43" t="str">
        <f t="shared" si="872"/>
        <v/>
      </c>
      <c r="AQ1503" s="35" t="str">
        <f t="shared" si="873"/>
        <v/>
      </c>
      <c r="AR1503" s="35" t="str">
        <f t="shared" si="874"/>
        <v/>
      </c>
      <c r="AS1503" s="35" t="str">
        <f t="shared" si="875"/>
        <v/>
      </c>
      <c r="AT1503" s="35" t="str">
        <f t="shared" si="876"/>
        <v/>
      </c>
      <c r="AU1503" s="35" t="str">
        <f t="shared" si="877"/>
        <v/>
      </c>
      <c r="AV1503" s="35" t="str">
        <f t="shared" si="878"/>
        <v/>
      </c>
      <c r="AW1503" s="58" t="str">
        <f t="shared" si="879"/>
        <v/>
      </c>
      <c r="AX1503" s="62" t="str">
        <f t="shared" si="880"/>
        <v/>
      </c>
      <c r="AY1503" s="62" t="str">
        <f t="shared" si="881"/>
        <v/>
      </c>
      <c r="AZ1503" s="62" t="str">
        <f t="shared" si="882"/>
        <v/>
      </c>
      <c r="BA1503" s="62" t="str">
        <f t="shared" si="883"/>
        <v/>
      </c>
      <c r="BB1503" s="62" t="str">
        <f t="shared" si="884"/>
        <v/>
      </c>
      <c r="BC1503" s="62" t="str">
        <f t="shared" si="885"/>
        <v/>
      </c>
      <c r="BD1503" s="69" t="str">
        <f t="shared" si="886"/>
        <v/>
      </c>
      <c r="BE1503" s="69" t="str">
        <f t="shared" si="887"/>
        <v/>
      </c>
      <c r="BF1503" s="69" t="str">
        <f>IF(Z1503=Z1504,"",SUM(AW$9:AW1503)-SUM(BF$9:BF1502))</f>
        <v/>
      </c>
      <c r="BG1503" s="12">
        <f t="shared" si="852"/>
        <v>1495</v>
      </c>
    </row>
    <row r="1504" spans="1:59" ht="20.100000000000001" customHeight="1">
      <c r="A1504" s="13">
        <f t="shared" si="851"/>
        <v>1496</v>
      </c>
      <c r="B1504" s="153"/>
      <c r="C1504" s="33"/>
      <c r="D1504" s="33"/>
      <c r="E1504" s="154"/>
      <c r="F1504" s="155"/>
      <c r="G1504" s="156"/>
      <c r="H1504" s="19" t="str">
        <f t="shared" si="853"/>
        <v/>
      </c>
      <c r="I1504" s="157"/>
      <c r="J1504" s="19" t="str">
        <f t="shared" si="854"/>
        <v/>
      </c>
      <c r="K1504" s="33"/>
      <c r="L1504" s="34"/>
      <c r="M1504" s="34"/>
      <c r="N1504" s="19" t="str">
        <f t="shared" si="855"/>
        <v/>
      </c>
      <c r="O1504" s="157"/>
      <c r="P1504" s="19" t="str">
        <f t="shared" si="856"/>
        <v/>
      </c>
      <c r="Q1504" s="19" t="str">
        <f t="shared" si="857"/>
        <v/>
      </c>
      <c r="R1504" s="22"/>
      <c r="S1504" s="33"/>
      <c r="T1504" s="35" t="str">
        <f>IF(E1504="","",Instructions!$B$5)</f>
        <v/>
      </c>
      <c r="U1504" s="75" t="str">
        <f>IF(E1504="","",Instructions!$C$5)</f>
        <v/>
      </c>
      <c r="V1504" s="87" t="str">
        <f t="shared" si="858"/>
        <v/>
      </c>
      <c r="W1504" s="72" t="str">
        <f>IF(E1504="","",VLOOKUP(D1504,Supervisors!$B$9:$F$32,5,FALSE))</f>
        <v/>
      </c>
      <c r="X1504" s="72" t="str">
        <f>IF(E1504="","",VLOOKUP(D1504,Supervisors!$B$9:$G$32,6,FALSE))</f>
        <v/>
      </c>
      <c r="Y1504" s="20" t="str">
        <f t="shared" si="859"/>
        <v/>
      </c>
      <c r="Z1504" s="20" t="str">
        <f t="shared" si="860"/>
        <v/>
      </c>
      <c r="AA1504" s="20" t="str">
        <f t="shared" si="861"/>
        <v/>
      </c>
      <c r="AB1504" s="20" t="str">
        <f t="shared" si="862"/>
        <v/>
      </c>
      <c r="AC1504" s="20" t="str">
        <f t="shared" si="863"/>
        <v/>
      </c>
      <c r="AD1504" s="20" t="str">
        <f t="shared" si="864"/>
        <v/>
      </c>
      <c r="AE1504" s="20" t="str">
        <f>IF(E1504="","",SUM( INDEX( $H$9, 1) : H1504))</f>
        <v/>
      </c>
      <c r="AF1504" s="20" t="str">
        <f t="shared" si="865"/>
        <v/>
      </c>
      <c r="AG1504" s="20" t="str">
        <f>IF(E1504="","",SUM($AF$9:AF1504))</f>
        <v/>
      </c>
      <c r="AH1504" s="43" t="str">
        <f t="shared" si="866"/>
        <v/>
      </c>
      <c r="AI1504" s="20" t="str">
        <f t="shared" si="867"/>
        <v/>
      </c>
      <c r="AJ1504" s="20" t="str">
        <f t="shared" si="868"/>
        <v/>
      </c>
      <c r="AK1504" s="20" t="str">
        <f t="shared" si="869"/>
        <v/>
      </c>
      <c r="AL1504" s="20" t="str">
        <f>IF(E1504="","",SUM( INDEX($I$9, 1) : I1504))</f>
        <v/>
      </c>
      <c r="AM1504" s="20" t="str">
        <f t="shared" si="870"/>
        <v/>
      </c>
      <c r="AN1504" s="20" t="str">
        <f>IF(E1504="","",SUM( INDEX($AM$9, 1) : AM1504))</f>
        <v/>
      </c>
      <c r="AO1504" s="43" t="str">
        <f t="shared" si="871"/>
        <v/>
      </c>
      <c r="AP1504" s="43" t="str">
        <f t="shared" si="872"/>
        <v/>
      </c>
      <c r="AQ1504" s="35" t="str">
        <f t="shared" si="873"/>
        <v/>
      </c>
      <c r="AR1504" s="35" t="str">
        <f t="shared" si="874"/>
        <v/>
      </c>
      <c r="AS1504" s="35" t="str">
        <f t="shared" si="875"/>
        <v/>
      </c>
      <c r="AT1504" s="35" t="str">
        <f t="shared" si="876"/>
        <v/>
      </c>
      <c r="AU1504" s="35" t="str">
        <f t="shared" si="877"/>
        <v/>
      </c>
      <c r="AV1504" s="35" t="str">
        <f t="shared" si="878"/>
        <v/>
      </c>
      <c r="AW1504" s="58" t="str">
        <f t="shared" si="879"/>
        <v/>
      </c>
      <c r="AX1504" s="62" t="str">
        <f t="shared" si="880"/>
        <v/>
      </c>
      <c r="AY1504" s="62" t="str">
        <f t="shared" si="881"/>
        <v/>
      </c>
      <c r="AZ1504" s="62" t="str">
        <f t="shared" si="882"/>
        <v/>
      </c>
      <c r="BA1504" s="62" t="str">
        <f t="shared" si="883"/>
        <v/>
      </c>
      <c r="BB1504" s="62" t="str">
        <f t="shared" si="884"/>
        <v/>
      </c>
      <c r="BC1504" s="62" t="str">
        <f t="shared" si="885"/>
        <v/>
      </c>
      <c r="BD1504" s="69" t="str">
        <f t="shared" si="886"/>
        <v/>
      </c>
      <c r="BE1504" s="69" t="str">
        <f t="shared" si="887"/>
        <v/>
      </c>
      <c r="BF1504" s="69" t="str">
        <f>IF(Z1504=Z1505,"",SUM(AW$9:AW1504)-SUM(BF$9:BF1503))</f>
        <v/>
      </c>
      <c r="BG1504" s="12">
        <f t="shared" si="852"/>
        <v>1496</v>
      </c>
    </row>
    <row r="1505" spans="1:59" ht="20.100000000000001" customHeight="1">
      <c r="A1505" s="13">
        <f t="shared" si="851"/>
        <v>1497</v>
      </c>
      <c r="B1505" s="153"/>
      <c r="C1505" s="33"/>
      <c r="D1505" s="33"/>
      <c r="E1505" s="154"/>
      <c r="F1505" s="155"/>
      <c r="G1505" s="156"/>
      <c r="H1505" s="19" t="str">
        <f t="shared" si="853"/>
        <v/>
      </c>
      <c r="I1505" s="157"/>
      <c r="J1505" s="19" t="str">
        <f t="shared" si="854"/>
        <v/>
      </c>
      <c r="K1505" s="33"/>
      <c r="L1505" s="34"/>
      <c r="M1505" s="34"/>
      <c r="N1505" s="19" t="str">
        <f t="shared" si="855"/>
        <v/>
      </c>
      <c r="O1505" s="157"/>
      <c r="P1505" s="19" t="str">
        <f t="shared" si="856"/>
        <v/>
      </c>
      <c r="Q1505" s="19" t="str">
        <f t="shared" si="857"/>
        <v/>
      </c>
      <c r="R1505" s="22"/>
      <c r="S1505" s="33"/>
      <c r="T1505" s="35" t="str">
        <f>IF(E1505="","",Instructions!$B$5)</f>
        <v/>
      </c>
      <c r="U1505" s="75" t="str">
        <f>IF(E1505="","",Instructions!$C$5)</f>
        <v/>
      </c>
      <c r="V1505" s="87" t="str">
        <f t="shared" si="858"/>
        <v/>
      </c>
      <c r="W1505" s="72" t="str">
        <f>IF(E1505="","",VLOOKUP(D1505,Supervisors!$B$9:$F$32,5,FALSE))</f>
        <v/>
      </c>
      <c r="X1505" s="72" t="str">
        <f>IF(E1505="","",VLOOKUP(D1505,Supervisors!$B$9:$G$32,6,FALSE))</f>
        <v/>
      </c>
      <c r="Y1505" s="20" t="str">
        <f t="shared" si="859"/>
        <v/>
      </c>
      <c r="Z1505" s="20" t="str">
        <f t="shared" si="860"/>
        <v/>
      </c>
      <c r="AA1505" s="20" t="str">
        <f t="shared" si="861"/>
        <v/>
      </c>
      <c r="AB1505" s="20" t="str">
        <f t="shared" si="862"/>
        <v/>
      </c>
      <c r="AC1505" s="20" t="str">
        <f t="shared" si="863"/>
        <v/>
      </c>
      <c r="AD1505" s="20" t="str">
        <f t="shared" si="864"/>
        <v/>
      </c>
      <c r="AE1505" s="20" t="str">
        <f>IF(E1505="","",SUM( INDEX( $H$9, 1) : H1505))</f>
        <v/>
      </c>
      <c r="AF1505" s="20" t="str">
        <f t="shared" si="865"/>
        <v/>
      </c>
      <c r="AG1505" s="20" t="str">
        <f>IF(E1505="","",SUM($AF$9:AF1505))</f>
        <v/>
      </c>
      <c r="AH1505" s="43" t="str">
        <f t="shared" si="866"/>
        <v/>
      </c>
      <c r="AI1505" s="20" t="str">
        <f t="shared" si="867"/>
        <v/>
      </c>
      <c r="AJ1505" s="20" t="str">
        <f t="shared" si="868"/>
        <v/>
      </c>
      <c r="AK1505" s="20" t="str">
        <f t="shared" si="869"/>
        <v/>
      </c>
      <c r="AL1505" s="20" t="str">
        <f>IF(E1505="","",SUM( INDEX($I$9, 1) : I1505))</f>
        <v/>
      </c>
      <c r="AM1505" s="20" t="str">
        <f t="shared" si="870"/>
        <v/>
      </c>
      <c r="AN1505" s="20" t="str">
        <f>IF(E1505="","",SUM( INDEX($AM$9, 1) : AM1505))</f>
        <v/>
      </c>
      <c r="AO1505" s="43" t="str">
        <f t="shared" si="871"/>
        <v/>
      </c>
      <c r="AP1505" s="43" t="str">
        <f t="shared" si="872"/>
        <v/>
      </c>
      <c r="AQ1505" s="35" t="str">
        <f t="shared" si="873"/>
        <v/>
      </c>
      <c r="AR1505" s="35" t="str">
        <f t="shared" si="874"/>
        <v/>
      </c>
      <c r="AS1505" s="35" t="str">
        <f t="shared" si="875"/>
        <v/>
      </c>
      <c r="AT1505" s="35" t="str">
        <f t="shared" si="876"/>
        <v/>
      </c>
      <c r="AU1505" s="35" t="str">
        <f t="shared" si="877"/>
        <v/>
      </c>
      <c r="AV1505" s="35" t="str">
        <f t="shared" si="878"/>
        <v/>
      </c>
      <c r="AW1505" s="58" t="str">
        <f t="shared" si="879"/>
        <v/>
      </c>
      <c r="AX1505" s="62" t="str">
        <f t="shared" si="880"/>
        <v/>
      </c>
      <c r="AY1505" s="62" t="str">
        <f t="shared" si="881"/>
        <v/>
      </c>
      <c r="AZ1505" s="62" t="str">
        <f t="shared" si="882"/>
        <v/>
      </c>
      <c r="BA1505" s="62" t="str">
        <f t="shared" si="883"/>
        <v/>
      </c>
      <c r="BB1505" s="62" t="str">
        <f t="shared" si="884"/>
        <v/>
      </c>
      <c r="BC1505" s="62" t="str">
        <f t="shared" si="885"/>
        <v/>
      </c>
      <c r="BD1505" s="69" t="str">
        <f t="shared" si="886"/>
        <v/>
      </c>
      <c r="BE1505" s="69" t="str">
        <f t="shared" si="887"/>
        <v/>
      </c>
      <c r="BF1505" s="69" t="str">
        <f>IF(Z1505=Z1506,"",SUM(AW$9:AW1505)-SUM(BF$9:BF1504))</f>
        <v/>
      </c>
      <c r="BG1505" s="12">
        <f t="shared" si="852"/>
        <v>1497</v>
      </c>
    </row>
    <row r="1506" spans="1:59" ht="20.100000000000001" customHeight="1">
      <c r="A1506" s="13">
        <f t="shared" ref="A1506:A1569" si="888">ROW()-8</f>
        <v>1498</v>
      </c>
      <c r="B1506" s="153"/>
      <c r="C1506" s="33"/>
      <c r="D1506" s="33"/>
      <c r="E1506" s="154"/>
      <c r="F1506" s="155"/>
      <c r="G1506" s="156"/>
      <c r="H1506" s="19" t="str">
        <f t="shared" si="853"/>
        <v/>
      </c>
      <c r="I1506" s="157"/>
      <c r="J1506" s="19" t="str">
        <f t="shared" si="854"/>
        <v/>
      </c>
      <c r="K1506" s="33"/>
      <c r="L1506" s="34"/>
      <c r="M1506" s="34"/>
      <c r="N1506" s="19" t="str">
        <f t="shared" si="855"/>
        <v/>
      </c>
      <c r="O1506" s="157"/>
      <c r="P1506" s="19" t="str">
        <f t="shared" si="856"/>
        <v/>
      </c>
      <c r="Q1506" s="19" t="str">
        <f t="shared" si="857"/>
        <v/>
      </c>
      <c r="R1506" s="22"/>
      <c r="S1506" s="33"/>
      <c r="T1506" s="35" t="str">
        <f>IF(E1506="","",Instructions!$B$5)</f>
        <v/>
      </c>
      <c r="U1506" s="75" t="str">
        <f>IF(E1506="","",Instructions!$C$5)</f>
        <v/>
      </c>
      <c r="V1506" s="87" t="str">
        <f t="shared" si="858"/>
        <v/>
      </c>
      <c r="W1506" s="72" t="str">
        <f>IF(E1506="","",VLOOKUP(D1506,Supervisors!$B$9:$F$32,5,FALSE))</f>
        <v/>
      </c>
      <c r="X1506" s="72" t="str">
        <f>IF(E1506="","",VLOOKUP(D1506,Supervisors!$B$9:$G$32,6,FALSE))</f>
        <v/>
      </c>
      <c r="Y1506" s="20" t="str">
        <f t="shared" si="859"/>
        <v/>
      </c>
      <c r="Z1506" s="20" t="str">
        <f t="shared" si="860"/>
        <v/>
      </c>
      <c r="AA1506" s="20" t="str">
        <f t="shared" si="861"/>
        <v/>
      </c>
      <c r="AB1506" s="20" t="str">
        <f t="shared" si="862"/>
        <v/>
      </c>
      <c r="AC1506" s="20" t="str">
        <f t="shared" si="863"/>
        <v/>
      </c>
      <c r="AD1506" s="20" t="str">
        <f t="shared" si="864"/>
        <v/>
      </c>
      <c r="AE1506" s="20" t="str">
        <f>IF(E1506="","",SUM( INDEX( $H$9, 1) : H1506))</f>
        <v/>
      </c>
      <c r="AF1506" s="20" t="str">
        <f t="shared" si="865"/>
        <v/>
      </c>
      <c r="AG1506" s="20" t="str">
        <f>IF(E1506="","",SUM($AF$9:AF1506))</f>
        <v/>
      </c>
      <c r="AH1506" s="43" t="str">
        <f t="shared" si="866"/>
        <v/>
      </c>
      <c r="AI1506" s="20" t="str">
        <f t="shared" si="867"/>
        <v/>
      </c>
      <c r="AJ1506" s="20" t="str">
        <f t="shared" si="868"/>
        <v/>
      </c>
      <c r="AK1506" s="20" t="str">
        <f t="shared" si="869"/>
        <v/>
      </c>
      <c r="AL1506" s="20" t="str">
        <f>IF(E1506="","",SUM( INDEX($I$9, 1) : I1506))</f>
        <v/>
      </c>
      <c r="AM1506" s="20" t="str">
        <f t="shared" si="870"/>
        <v/>
      </c>
      <c r="AN1506" s="20" t="str">
        <f>IF(E1506="","",SUM( INDEX($AM$9, 1) : AM1506))</f>
        <v/>
      </c>
      <c r="AO1506" s="43" t="str">
        <f t="shared" si="871"/>
        <v/>
      </c>
      <c r="AP1506" s="43" t="str">
        <f t="shared" si="872"/>
        <v/>
      </c>
      <c r="AQ1506" s="35" t="str">
        <f t="shared" si="873"/>
        <v/>
      </c>
      <c r="AR1506" s="35" t="str">
        <f t="shared" si="874"/>
        <v/>
      </c>
      <c r="AS1506" s="35" t="str">
        <f t="shared" si="875"/>
        <v/>
      </c>
      <c r="AT1506" s="35" t="str">
        <f t="shared" si="876"/>
        <v/>
      </c>
      <c r="AU1506" s="35" t="str">
        <f t="shared" si="877"/>
        <v/>
      </c>
      <c r="AV1506" s="35" t="str">
        <f t="shared" si="878"/>
        <v/>
      </c>
      <c r="AW1506" s="58" t="str">
        <f t="shared" si="879"/>
        <v/>
      </c>
      <c r="AX1506" s="62" t="str">
        <f t="shared" si="880"/>
        <v/>
      </c>
      <c r="AY1506" s="62" t="str">
        <f t="shared" si="881"/>
        <v/>
      </c>
      <c r="AZ1506" s="62" t="str">
        <f t="shared" si="882"/>
        <v/>
      </c>
      <c r="BA1506" s="62" t="str">
        <f t="shared" si="883"/>
        <v/>
      </c>
      <c r="BB1506" s="62" t="str">
        <f t="shared" si="884"/>
        <v/>
      </c>
      <c r="BC1506" s="62" t="str">
        <f t="shared" si="885"/>
        <v/>
      </c>
      <c r="BD1506" s="69" t="str">
        <f t="shared" si="886"/>
        <v/>
      </c>
      <c r="BE1506" s="69" t="str">
        <f t="shared" si="887"/>
        <v/>
      </c>
      <c r="BF1506" s="69" t="str">
        <f>IF(Z1506=Z1507,"",SUM(AW$9:AW1506)-SUM(BF$9:BF1505))</f>
        <v/>
      </c>
      <c r="BG1506" s="12">
        <f t="shared" ref="BG1506:BG1569" si="889">ROW()-8</f>
        <v>1498</v>
      </c>
    </row>
    <row r="1507" spans="1:59" ht="20.100000000000001" customHeight="1">
      <c r="A1507" s="13">
        <f t="shared" si="888"/>
        <v>1499</v>
      </c>
      <c r="B1507" s="153"/>
      <c r="C1507" s="33"/>
      <c r="D1507" s="33"/>
      <c r="E1507" s="154"/>
      <c r="F1507" s="155"/>
      <c r="G1507" s="156"/>
      <c r="H1507" s="19" t="str">
        <f t="shared" si="853"/>
        <v/>
      </c>
      <c r="I1507" s="157"/>
      <c r="J1507" s="19" t="str">
        <f t="shared" si="854"/>
        <v/>
      </c>
      <c r="K1507" s="33"/>
      <c r="L1507" s="34"/>
      <c r="M1507" s="34"/>
      <c r="N1507" s="19" t="str">
        <f t="shared" si="855"/>
        <v/>
      </c>
      <c r="O1507" s="157"/>
      <c r="P1507" s="19" t="str">
        <f t="shared" si="856"/>
        <v/>
      </c>
      <c r="Q1507" s="19" t="str">
        <f t="shared" si="857"/>
        <v/>
      </c>
      <c r="R1507" s="22"/>
      <c r="S1507" s="33"/>
      <c r="T1507" s="35" t="str">
        <f>IF(E1507="","",Instructions!$B$5)</f>
        <v/>
      </c>
      <c r="U1507" s="75" t="str">
        <f>IF(E1507="","",Instructions!$C$5)</f>
        <v/>
      </c>
      <c r="V1507" s="87" t="str">
        <f t="shared" si="858"/>
        <v/>
      </c>
      <c r="W1507" s="72" t="str">
        <f>IF(E1507="","",VLOOKUP(D1507,Supervisors!$B$9:$F$32,5,FALSE))</f>
        <v/>
      </c>
      <c r="X1507" s="72" t="str">
        <f>IF(E1507="","",VLOOKUP(D1507,Supervisors!$B$9:$G$32,6,FALSE))</f>
        <v/>
      </c>
      <c r="Y1507" s="20" t="str">
        <f t="shared" si="859"/>
        <v/>
      </c>
      <c r="Z1507" s="20" t="str">
        <f t="shared" si="860"/>
        <v/>
      </c>
      <c r="AA1507" s="20" t="str">
        <f t="shared" si="861"/>
        <v/>
      </c>
      <c r="AB1507" s="20" t="str">
        <f t="shared" si="862"/>
        <v/>
      </c>
      <c r="AC1507" s="20" t="str">
        <f t="shared" si="863"/>
        <v/>
      </c>
      <c r="AD1507" s="20" t="str">
        <f t="shared" si="864"/>
        <v/>
      </c>
      <c r="AE1507" s="20" t="str">
        <f>IF(E1507="","",SUM( INDEX( $H$9, 1) : H1507))</f>
        <v/>
      </c>
      <c r="AF1507" s="20" t="str">
        <f t="shared" si="865"/>
        <v/>
      </c>
      <c r="AG1507" s="20" t="str">
        <f>IF(E1507="","",SUM($AF$9:AF1507))</f>
        <v/>
      </c>
      <c r="AH1507" s="43" t="str">
        <f t="shared" si="866"/>
        <v/>
      </c>
      <c r="AI1507" s="20" t="str">
        <f t="shared" si="867"/>
        <v/>
      </c>
      <c r="AJ1507" s="20" t="str">
        <f t="shared" si="868"/>
        <v/>
      </c>
      <c r="AK1507" s="20" t="str">
        <f t="shared" si="869"/>
        <v/>
      </c>
      <c r="AL1507" s="20" t="str">
        <f>IF(E1507="","",SUM( INDEX($I$9, 1) : I1507))</f>
        <v/>
      </c>
      <c r="AM1507" s="20" t="str">
        <f t="shared" si="870"/>
        <v/>
      </c>
      <c r="AN1507" s="20" t="str">
        <f>IF(E1507="","",SUM( INDEX($AM$9, 1) : AM1507))</f>
        <v/>
      </c>
      <c r="AO1507" s="43" t="str">
        <f t="shared" si="871"/>
        <v/>
      </c>
      <c r="AP1507" s="43" t="str">
        <f t="shared" si="872"/>
        <v/>
      </c>
      <c r="AQ1507" s="35" t="str">
        <f t="shared" si="873"/>
        <v/>
      </c>
      <c r="AR1507" s="35" t="str">
        <f t="shared" si="874"/>
        <v/>
      </c>
      <c r="AS1507" s="35" t="str">
        <f t="shared" si="875"/>
        <v/>
      </c>
      <c r="AT1507" s="35" t="str">
        <f t="shared" si="876"/>
        <v/>
      </c>
      <c r="AU1507" s="35" t="str">
        <f t="shared" si="877"/>
        <v/>
      </c>
      <c r="AV1507" s="35" t="str">
        <f t="shared" si="878"/>
        <v/>
      </c>
      <c r="AW1507" s="58" t="str">
        <f t="shared" si="879"/>
        <v/>
      </c>
      <c r="AX1507" s="62" t="str">
        <f t="shared" si="880"/>
        <v/>
      </c>
      <c r="AY1507" s="62" t="str">
        <f t="shared" si="881"/>
        <v/>
      </c>
      <c r="AZ1507" s="62" t="str">
        <f t="shared" si="882"/>
        <v/>
      </c>
      <c r="BA1507" s="62" t="str">
        <f t="shared" si="883"/>
        <v/>
      </c>
      <c r="BB1507" s="62" t="str">
        <f t="shared" si="884"/>
        <v/>
      </c>
      <c r="BC1507" s="62" t="str">
        <f t="shared" si="885"/>
        <v/>
      </c>
      <c r="BD1507" s="69" t="str">
        <f t="shared" si="886"/>
        <v/>
      </c>
      <c r="BE1507" s="69" t="str">
        <f t="shared" si="887"/>
        <v/>
      </c>
      <c r="BF1507" s="69" t="str">
        <f>IF(Z1507=Z1508,"",SUM(AW$9:AW1507)-SUM(BF$9:BF1506))</f>
        <v/>
      </c>
      <c r="BG1507" s="12">
        <f t="shared" si="889"/>
        <v>1499</v>
      </c>
    </row>
    <row r="1508" spans="1:59" ht="20.100000000000001" customHeight="1">
      <c r="A1508" s="13">
        <f t="shared" si="888"/>
        <v>1500</v>
      </c>
      <c r="B1508" s="153"/>
      <c r="C1508" s="33"/>
      <c r="D1508" s="33"/>
      <c r="E1508" s="154"/>
      <c r="F1508" s="155"/>
      <c r="G1508" s="156"/>
      <c r="H1508" s="19" t="str">
        <f t="shared" si="853"/>
        <v/>
      </c>
      <c r="I1508" s="157"/>
      <c r="J1508" s="19" t="str">
        <f t="shared" si="854"/>
        <v/>
      </c>
      <c r="K1508" s="33"/>
      <c r="L1508" s="34"/>
      <c r="M1508" s="34"/>
      <c r="N1508" s="19" t="str">
        <f t="shared" si="855"/>
        <v/>
      </c>
      <c r="O1508" s="157"/>
      <c r="P1508" s="19" t="str">
        <f t="shared" si="856"/>
        <v/>
      </c>
      <c r="Q1508" s="19" t="str">
        <f t="shared" si="857"/>
        <v/>
      </c>
      <c r="R1508" s="22"/>
      <c r="S1508" s="33"/>
      <c r="T1508" s="35" t="str">
        <f>IF(E1508="","",Instructions!$B$5)</f>
        <v/>
      </c>
      <c r="U1508" s="75" t="str">
        <f>IF(E1508="","",Instructions!$C$5)</f>
        <v/>
      </c>
      <c r="V1508" s="87" t="str">
        <f t="shared" si="858"/>
        <v/>
      </c>
      <c r="W1508" s="72" t="str">
        <f>IF(E1508="","",VLOOKUP(D1508,Supervisors!$B$9:$F$32,5,FALSE))</f>
        <v/>
      </c>
      <c r="X1508" s="72" t="str">
        <f>IF(E1508="","",VLOOKUP(D1508,Supervisors!$B$9:$G$32,6,FALSE))</f>
        <v/>
      </c>
      <c r="Y1508" s="20" t="str">
        <f t="shared" si="859"/>
        <v/>
      </c>
      <c r="Z1508" s="20" t="str">
        <f t="shared" si="860"/>
        <v/>
      </c>
      <c r="AA1508" s="20" t="str">
        <f t="shared" si="861"/>
        <v/>
      </c>
      <c r="AB1508" s="20" t="str">
        <f t="shared" si="862"/>
        <v/>
      </c>
      <c r="AC1508" s="20" t="str">
        <f t="shared" si="863"/>
        <v/>
      </c>
      <c r="AD1508" s="20" t="str">
        <f t="shared" si="864"/>
        <v/>
      </c>
      <c r="AE1508" s="20" t="str">
        <f>IF(E1508="","",SUM( INDEX( $H$9, 1) : H1508))</f>
        <v/>
      </c>
      <c r="AF1508" s="20" t="str">
        <f t="shared" si="865"/>
        <v/>
      </c>
      <c r="AG1508" s="20" t="str">
        <f>IF(E1508="","",SUM($AF$9:AF1508))</f>
        <v/>
      </c>
      <c r="AH1508" s="43" t="str">
        <f t="shared" si="866"/>
        <v/>
      </c>
      <c r="AI1508" s="20" t="str">
        <f t="shared" si="867"/>
        <v/>
      </c>
      <c r="AJ1508" s="20" t="str">
        <f t="shared" si="868"/>
        <v/>
      </c>
      <c r="AK1508" s="20" t="str">
        <f t="shared" si="869"/>
        <v/>
      </c>
      <c r="AL1508" s="20" t="str">
        <f>IF(E1508="","",SUM( INDEX($I$9, 1) : I1508))</f>
        <v/>
      </c>
      <c r="AM1508" s="20" t="str">
        <f t="shared" si="870"/>
        <v/>
      </c>
      <c r="AN1508" s="20" t="str">
        <f>IF(E1508="","",SUM( INDEX($AM$9, 1) : AM1508))</f>
        <v/>
      </c>
      <c r="AO1508" s="43" t="str">
        <f t="shared" si="871"/>
        <v/>
      </c>
      <c r="AP1508" s="43" t="str">
        <f t="shared" si="872"/>
        <v/>
      </c>
      <c r="AQ1508" s="35" t="str">
        <f t="shared" si="873"/>
        <v/>
      </c>
      <c r="AR1508" s="35" t="str">
        <f t="shared" si="874"/>
        <v/>
      </c>
      <c r="AS1508" s="35" t="str">
        <f t="shared" si="875"/>
        <v/>
      </c>
      <c r="AT1508" s="35" t="str">
        <f t="shared" si="876"/>
        <v/>
      </c>
      <c r="AU1508" s="35" t="str">
        <f t="shared" si="877"/>
        <v/>
      </c>
      <c r="AV1508" s="35" t="str">
        <f t="shared" si="878"/>
        <v/>
      </c>
      <c r="AW1508" s="58" t="str">
        <f t="shared" si="879"/>
        <v/>
      </c>
      <c r="AX1508" s="62" t="str">
        <f t="shared" si="880"/>
        <v/>
      </c>
      <c r="AY1508" s="62" t="str">
        <f t="shared" si="881"/>
        <v/>
      </c>
      <c r="AZ1508" s="62" t="str">
        <f t="shared" si="882"/>
        <v/>
      </c>
      <c r="BA1508" s="62" t="str">
        <f t="shared" si="883"/>
        <v/>
      </c>
      <c r="BB1508" s="62" t="str">
        <f t="shared" si="884"/>
        <v/>
      </c>
      <c r="BC1508" s="62" t="str">
        <f t="shared" si="885"/>
        <v/>
      </c>
      <c r="BD1508" s="69" t="str">
        <f t="shared" si="886"/>
        <v/>
      </c>
      <c r="BE1508" s="69" t="str">
        <f t="shared" si="887"/>
        <v/>
      </c>
      <c r="BF1508" s="69" t="str">
        <f>IF(Z1508=Z1509,"",SUM(AW$9:AW1508)-SUM(BF$9:BF1507))</f>
        <v/>
      </c>
      <c r="BG1508" s="12">
        <f t="shared" si="889"/>
        <v>1500</v>
      </c>
    </row>
    <row r="1509" spans="1:59" ht="20.100000000000001" customHeight="1">
      <c r="A1509" s="13">
        <f t="shared" si="888"/>
        <v>1501</v>
      </c>
      <c r="B1509" s="153"/>
      <c r="C1509" s="33"/>
      <c r="D1509" s="33"/>
      <c r="E1509" s="154"/>
      <c r="F1509" s="155"/>
      <c r="G1509" s="156"/>
      <c r="H1509" s="19" t="str">
        <f t="shared" si="853"/>
        <v/>
      </c>
      <c r="I1509" s="157"/>
      <c r="J1509" s="19" t="str">
        <f t="shared" si="854"/>
        <v/>
      </c>
      <c r="K1509" s="33"/>
      <c r="L1509" s="34"/>
      <c r="M1509" s="34"/>
      <c r="N1509" s="19" t="str">
        <f t="shared" si="855"/>
        <v/>
      </c>
      <c r="O1509" s="157"/>
      <c r="P1509" s="19" t="str">
        <f t="shared" si="856"/>
        <v/>
      </c>
      <c r="Q1509" s="19" t="str">
        <f t="shared" si="857"/>
        <v/>
      </c>
      <c r="R1509" s="22"/>
      <c r="S1509" s="33"/>
      <c r="T1509" s="35" t="str">
        <f>IF(E1509="","",Instructions!$B$5)</f>
        <v/>
      </c>
      <c r="U1509" s="75" t="str">
        <f>IF(E1509="","",Instructions!$C$5)</f>
        <v/>
      </c>
      <c r="V1509" s="87" t="str">
        <f t="shared" si="858"/>
        <v/>
      </c>
      <c r="W1509" s="72" t="str">
        <f>IF(E1509="","",VLOOKUP(D1509,Supervisors!$B$9:$F$32,5,FALSE))</f>
        <v/>
      </c>
      <c r="X1509" s="72" t="str">
        <f>IF(E1509="","",VLOOKUP(D1509,Supervisors!$B$9:$G$32,6,FALSE))</f>
        <v/>
      </c>
      <c r="Y1509" s="20" t="str">
        <f t="shared" si="859"/>
        <v/>
      </c>
      <c r="Z1509" s="20" t="str">
        <f t="shared" si="860"/>
        <v/>
      </c>
      <c r="AA1509" s="20" t="str">
        <f t="shared" si="861"/>
        <v/>
      </c>
      <c r="AB1509" s="20" t="str">
        <f t="shared" si="862"/>
        <v/>
      </c>
      <c r="AC1509" s="20" t="str">
        <f t="shared" si="863"/>
        <v/>
      </c>
      <c r="AD1509" s="20" t="str">
        <f t="shared" si="864"/>
        <v/>
      </c>
      <c r="AE1509" s="20" t="str">
        <f>IF(E1509="","",SUM( INDEX( $H$9, 1) : H1509))</f>
        <v/>
      </c>
      <c r="AF1509" s="20" t="str">
        <f t="shared" si="865"/>
        <v/>
      </c>
      <c r="AG1509" s="20" t="str">
        <f>IF(E1509="","",SUM($AF$9:AF1509))</f>
        <v/>
      </c>
      <c r="AH1509" s="43" t="str">
        <f t="shared" si="866"/>
        <v/>
      </c>
      <c r="AI1509" s="20" t="str">
        <f t="shared" si="867"/>
        <v/>
      </c>
      <c r="AJ1509" s="20" t="str">
        <f t="shared" si="868"/>
        <v/>
      </c>
      <c r="AK1509" s="20" t="str">
        <f t="shared" si="869"/>
        <v/>
      </c>
      <c r="AL1509" s="20" t="str">
        <f>IF(E1509="","",SUM( INDEX($I$9, 1) : I1509))</f>
        <v/>
      </c>
      <c r="AM1509" s="20" t="str">
        <f t="shared" si="870"/>
        <v/>
      </c>
      <c r="AN1509" s="20" t="str">
        <f>IF(E1509="","",SUM( INDEX($AM$9, 1) : AM1509))</f>
        <v/>
      </c>
      <c r="AO1509" s="43" t="str">
        <f t="shared" si="871"/>
        <v/>
      </c>
      <c r="AP1509" s="43" t="str">
        <f t="shared" si="872"/>
        <v/>
      </c>
      <c r="AQ1509" s="35" t="str">
        <f t="shared" si="873"/>
        <v/>
      </c>
      <c r="AR1509" s="35" t="str">
        <f t="shared" si="874"/>
        <v/>
      </c>
      <c r="AS1509" s="35" t="str">
        <f t="shared" si="875"/>
        <v/>
      </c>
      <c r="AT1509" s="35" t="str">
        <f t="shared" si="876"/>
        <v/>
      </c>
      <c r="AU1509" s="35" t="str">
        <f t="shared" si="877"/>
        <v/>
      </c>
      <c r="AV1509" s="35" t="str">
        <f t="shared" si="878"/>
        <v/>
      </c>
      <c r="AW1509" s="58" t="str">
        <f t="shared" si="879"/>
        <v/>
      </c>
      <c r="AX1509" s="62" t="str">
        <f t="shared" si="880"/>
        <v/>
      </c>
      <c r="AY1509" s="62" t="str">
        <f t="shared" si="881"/>
        <v/>
      </c>
      <c r="AZ1509" s="62" t="str">
        <f t="shared" si="882"/>
        <v/>
      </c>
      <c r="BA1509" s="62" t="str">
        <f t="shared" si="883"/>
        <v/>
      </c>
      <c r="BB1509" s="62" t="str">
        <f t="shared" si="884"/>
        <v/>
      </c>
      <c r="BC1509" s="62" t="str">
        <f t="shared" si="885"/>
        <v/>
      </c>
      <c r="BD1509" s="69" t="str">
        <f t="shared" si="886"/>
        <v/>
      </c>
      <c r="BE1509" s="69" t="str">
        <f t="shared" si="887"/>
        <v/>
      </c>
      <c r="BF1509" s="69" t="str">
        <f>IF(Z1509=Z1510,"",SUM(AW$9:AW1509)-SUM(BF$9:BF1508))</f>
        <v/>
      </c>
      <c r="BG1509" s="12">
        <f t="shared" si="889"/>
        <v>1501</v>
      </c>
    </row>
    <row r="1510" spans="1:59" ht="20.100000000000001" customHeight="1">
      <c r="A1510" s="13">
        <f t="shared" si="888"/>
        <v>1502</v>
      </c>
      <c r="B1510" s="153"/>
      <c r="C1510" s="33"/>
      <c r="D1510" s="33"/>
      <c r="E1510" s="154"/>
      <c r="F1510" s="155"/>
      <c r="G1510" s="156"/>
      <c r="H1510" s="19" t="str">
        <f t="shared" si="853"/>
        <v/>
      </c>
      <c r="I1510" s="157"/>
      <c r="J1510" s="19" t="str">
        <f t="shared" si="854"/>
        <v/>
      </c>
      <c r="K1510" s="33"/>
      <c r="L1510" s="34"/>
      <c r="M1510" s="34"/>
      <c r="N1510" s="19" t="str">
        <f t="shared" si="855"/>
        <v/>
      </c>
      <c r="O1510" s="157"/>
      <c r="P1510" s="19" t="str">
        <f t="shared" si="856"/>
        <v/>
      </c>
      <c r="Q1510" s="19" t="str">
        <f t="shared" si="857"/>
        <v/>
      </c>
      <c r="R1510" s="22"/>
      <c r="S1510" s="33"/>
      <c r="T1510" s="35" t="str">
        <f>IF(E1510="","",Instructions!$B$5)</f>
        <v/>
      </c>
      <c r="U1510" s="75" t="str">
        <f>IF(E1510="","",Instructions!$C$5)</f>
        <v/>
      </c>
      <c r="V1510" s="87" t="str">
        <f t="shared" si="858"/>
        <v/>
      </c>
      <c r="W1510" s="72" t="str">
        <f>IF(E1510="","",VLOOKUP(D1510,Supervisors!$B$9:$F$32,5,FALSE))</f>
        <v/>
      </c>
      <c r="X1510" s="72" t="str">
        <f>IF(E1510="","",VLOOKUP(D1510,Supervisors!$B$9:$G$32,6,FALSE))</f>
        <v/>
      </c>
      <c r="Y1510" s="20" t="str">
        <f t="shared" si="859"/>
        <v/>
      </c>
      <c r="Z1510" s="20" t="str">
        <f t="shared" si="860"/>
        <v/>
      </c>
      <c r="AA1510" s="20" t="str">
        <f t="shared" si="861"/>
        <v/>
      </c>
      <c r="AB1510" s="20" t="str">
        <f t="shared" si="862"/>
        <v/>
      </c>
      <c r="AC1510" s="20" t="str">
        <f t="shared" si="863"/>
        <v/>
      </c>
      <c r="AD1510" s="20" t="str">
        <f t="shared" si="864"/>
        <v/>
      </c>
      <c r="AE1510" s="20" t="str">
        <f>IF(E1510="","",SUM( INDEX( $H$9, 1) : H1510))</f>
        <v/>
      </c>
      <c r="AF1510" s="20" t="str">
        <f t="shared" si="865"/>
        <v/>
      </c>
      <c r="AG1510" s="20" t="str">
        <f>IF(E1510="","",SUM($AF$9:AF1510))</f>
        <v/>
      </c>
      <c r="AH1510" s="43" t="str">
        <f t="shared" si="866"/>
        <v/>
      </c>
      <c r="AI1510" s="20" t="str">
        <f t="shared" si="867"/>
        <v/>
      </c>
      <c r="AJ1510" s="20" t="str">
        <f t="shared" si="868"/>
        <v/>
      </c>
      <c r="AK1510" s="20" t="str">
        <f t="shared" si="869"/>
        <v/>
      </c>
      <c r="AL1510" s="20" t="str">
        <f>IF(E1510="","",SUM( INDEX($I$9, 1) : I1510))</f>
        <v/>
      </c>
      <c r="AM1510" s="20" t="str">
        <f t="shared" si="870"/>
        <v/>
      </c>
      <c r="AN1510" s="20" t="str">
        <f>IF(E1510="","",SUM( INDEX($AM$9, 1) : AM1510))</f>
        <v/>
      </c>
      <c r="AO1510" s="43" t="str">
        <f t="shared" si="871"/>
        <v/>
      </c>
      <c r="AP1510" s="43" t="str">
        <f t="shared" si="872"/>
        <v/>
      </c>
      <c r="AQ1510" s="35" t="str">
        <f t="shared" si="873"/>
        <v/>
      </c>
      <c r="AR1510" s="35" t="str">
        <f t="shared" si="874"/>
        <v/>
      </c>
      <c r="AS1510" s="35" t="str">
        <f t="shared" si="875"/>
        <v/>
      </c>
      <c r="AT1510" s="35" t="str">
        <f t="shared" si="876"/>
        <v/>
      </c>
      <c r="AU1510" s="35" t="str">
        <f t="shared" si="877"/>
        <v/>
      </c>
      <c r="AV1510" s="35" t="str">
        <f t="shared" si="878"/>
        <v/>
      </c>
      <c r="AW1510" s="58" t="str">
        <f t="shared" si="879"/>
        <v/>
      </c>
      <c r="AX1510" s="62" t="str">
        <f t="shared" si="880"/>
        <v/>
      </c>
      <c r="AY1510" s="62" t="str">
        <f t="shared" si="881"/>
        <v/>
      </c>
      <c r="AZ1510" s="62" t="str">
        <f t="shared" si="882"/>
        <v/>
      </c>
      <c r="BA1510" s="62" t="str">
        <f t="shared" si="883"/>
        <v/>
      </c>
      <c r="BB1510" s="62" t="str">
        <f t="shared" si="884"/>
        <v/>
      </c>
      <c r="BC1510" s="62" t="str">
        <f t="shared" si="885"/>
        <v/>
      </c>
      <c r="BD1510" s="69" t="str">
        <f t="shared" si="886"/>
        <v/>
      </c>
      <c r="BE1510" s="69" t="str">
        <f t="shared" si="887"/>
        <v/>
      </c>
      <c r="BF1510" s="69" t="str">
        <f>IF(Z1510=Z1511,"",SUM(AW$9:AW1510)-SUM(BF$9:BF1509))</f>
        <v/>
      </c>
      <c r="BG1510" s="12">
        <f t="shared" si="889"/>
        <v>1502</v>
      </c>
    </row>
    <row r="1511" spans="1:59" ht="20.100000000000001" customHeight="1">
      <c r="A1511" s="13">
        <f t="shared" si="888"/>
        <v>1503</v>
      </c>
      <c r="B1511" s="153"/>
      <c r="C1511" s="33"/>
      <c r="D1511" s="33"/>
      <c r="E1511" s="154"/>
      <c r="F1511" s="155"/>
      <c r="G1511" s="156"/>
      <c r="H1511" s="19" t="str">
        <f t="shared" si="853"/>
        <v/>
      </c>
      <c r="I1511" s="157"/>
      <c r="J1511" s="19" t="str">
        <f t="shared" si="854"/>
        <v/>
      </c>
      <c r="K1511" s="33"/>
      <c r="L1511" s="34"/>
      <c r="M1511" s="34"/>
      <c r="N1511" s="19" t="str">
        <f t="shared" si="855"/>
        <v/>
      </c>
      <c r="O1511" s="157"/>
      <c r="P1511" s="19" t="str">
        <f t="shared" si="856"/>
        <v/>
      </c>
      <c r="Q1511" s="19" t="str">
        <f t="shared" si="857"/>
        <v/>
      </c>
      <c r="R1511" s="22"/>
      <c r="S1511" s="33"/>
      <c r="T1511" s="35" t="str">
        <f>IF(E1511="","",Instructions!$B$5)</f>
        <v/>
      </c>
      <c r="U1511" s="75" t="str">
        <f>IF(E1511="","",Instructions!$C$5)</f>
        <v/>
      </c>
      <c r="V1511" s="87" t="str">
        <f t="shared" si="858"/>
        <v/>
      </c>
      <c r="W1511" s="72" t="str">
        <f>IF(E1511="","",VLOOKUP(D1511,Supervisors!$B$9:$F$32,5,FALSE))</f>
        <v/>
      </c>
      <c r="X1511" s="72" t="str">
        <f>IF(E1511="","",VLOOKUP(D1511,Supervisors!$B$9:$G$32,6,FALSE))</f>
        <v/>
      </c>
      <c r="Y1511" s="20" t="str">
        <f t="shared" si="859"/>
        <v/>
      </c>
      <c r="Z1511" s="20" t="str">
        <f t="shared" si="860"/>
        <v/>
      </c>
      <c r="AA1511" s="20" t="str">
        <f t="shared" si="861"/>
        <v/>
      </c>
      <c r="AB1511" s="20" t="str">
        <f t="shared" si="862"/>
        <v/>
      </c>
      <c r="AC1511" s="20" t="str">
        <f t="shared" si="863"/>
        <v/>
      </c>
      <c r="AD1511" s="20" t="str">
        <f t="shared" si="864"/>
        <v/>
      </c>
      <c r="AE1511" s="20" t="str">
        <f>IF(E1511="","",SUM( INDEX( $H$9, 1) : H1511))</f>
        <v/>
      </c>
      <c r="AF1511" s="20" t="str">
        <f t="shared" si="865"/>
        <v/>
      </c>
      <c r="AG1511" s="20" t="str">
        <f>IF(E1511="","",SUM($AF$9:AF1511))</f>
        <v/>
      </c>
      <c r="AH1511" s="43" t="str">
        <f t="shared" si="866"/>
        <v/>
      </c>
      <c r="AI1511" s="20" t="str">
        <f t="shared" si="867"/>
        <v/>
      </c>
      <c r="AJ1511" s="20" t="str">
        <f t="shared" si="868"/>
        <v/>
      </c>
      <c r="AK1511" s="20" t="str">
        <f t="shared" si="869"/>
        <v/>
      </c>
      <c r="AL1511" s="20" t="str">
        <f>IF(E1511="","",SUM( INDEX($I$9, 1) : I1511))</f>
        <v/>
      </c>
      <c r="AM1511" s="20" t="str">
        <f t="shared" si="870"/>
        <v/>
      </c>
      <c r="AN1511" s="20" t="str">
        <f>IF(E1511="","",SUM( INDEX($AM$9, 1) : AM1511))</f>
        <v/>
      </c>
      <c r="AO1511" s="43" t="str">
        <f t="shared" si="871"/>
        <v/>
      </c>
      <c r="AP1511" s="43" t="str">
        <f t="shared" si="872"/>
        <v/>
      </c>
      <c r="AQ1511" s="35" t="str">
        <f t="shared" si="873"/>
        <v/>
      </c>
      <c r="AR1511" s="35" t="str">
        <f t="shared" si="874"/>
        <v/>
      </c>
      <c r="AS1511" s="35" t="str">
        <f t="shared" si="875"/>
        <v/>
      </c>
      <c r="AT1511" s="35" t="str">
        <f t="shared" si="876"/>
        <v/>
      </c>
      <c r="AU1511" s="35" t="str">
        <f t="shared" si="877"/>
        <v/>
      </c>
      <c r="AV1511" s="35" t="str">
        <f t="shared" si="878"/>
        <v/>
      </c>
      <c r="AW1511" s="58" t="str">
        <f t="shared" si="879"/>
        <v/>
      </c>
      <c r="AX1511" s="62" t="str">
        <f t="shared" si="880"/>
        <v/>
      </c>
      <c r="AY1511" s="62" t="str">
        <f t="shared" si="881"/>
        <v/>
      </c>
      <c r="AZ1511" s="62" t="str">
        <f t="shared" si="882"/>
        <v/>
      </c>
      <c r="BA1511" s="62" t="str">
        <f t="shared" si="883"/>
        <v/>
      </c>
      <c r="BB1511" s="62" t="str">
        <f t="shared" si="884"/>
        <v/>
      </c>
      <c r="BC1511" s="62" t="str">
        <f t="shared" si="885"/>
        <v/>
      </c>
      <c r="BD1511" s="69" t="str">
        <f t="shared" si="886"/>
        <v/>
      </c>
      <c r="BE1511" s="69" t="str">
        <f t="shared" si="887"/>
        <v/>
      </c>
      <c r="BF1511" s="69" t="str">
        <f>IF(Z1511=Z1512,"",SUM(AW$9:AW1511)-SUM(BF$9:BF1510))</f>
        <v/>
      </c>
      <c r="BG1511" s="12">
        <f t="shared" si="889"/>
        <v>1503</v>
      </c>
    </row>
    <row r="1512" spans="1:59" ht="20.100000000000001" customHeight="1">
      <c r="A1512" s="13">
        <f t="shared" si="888"/>
        <v>1504</v>
      </c>
      <c r="B1512" s="153"/>
      <c r="C1512" s="33"/>
      <c r="D1512" s="33"/>
      <c r="E1512" s="154"/>
      <c r="F1512" s="155"/>
      <c r="G1512" s="156"/>
      <c r="H1512" s="19" t="str">
        <f t="shared" si="853"/>
        <v/>
      </c>
      <c r="I1512" s="157"/>
      <c r="J1512" s="19" t="str">
        <f t="shared" si="854"/>
        <v/>
      </c>
      <c r="K1512" s="33"/>
      <c r="L1512" s="34"/>
      <c r="M1512" s="34"/>
      <c r="N1512" s="19" t="str">
        <f t="shared" si="855"/>
        <v/>
      </c>
      <c r="O1512" s="157"/>
      <c r="P1512" s="19" t="str">
        <f t="shared" si="856"/>
        <v/>
      </c>
      <c r="Q1512" s="19" t="str">
        <f t="shared" si="857"/>
        <v/>
      </c>
      <c r="R1512" s="22"/>
      <c r="S1512" s="33"/>
      <c r="T1512" s="35" t="str">
        <f>IF(E1512="","",Instructions!$B$5)</f>
        <v/>
      </c>
      <c r="U1512" s="75" t="str">
        <f>IF(E1512="","",Instructions!$C$5)</f>
        <v/>
      </c>
      <c r="V1512" s="87" t="str">
        <f t="shared" si="858"/>
        <v/>
      </c>
      <c r="W1512" s="72" t="str">
        <f>IF(E1512="","",VLOOKUP(D1512,Supervisors!$B$9:$F$32,5,FALSE))</f>
        <v/>
      </c>
      <c r="X1512" s="72" t="str">
        <f>IF(E1512="","",VLOOKUP(D1512,Supervisors!$B$9:$G$32,6,FALSE))</f>
        <v/>
      </c>
      <c r="Y1512" s="20" t="str">
        <f t="shared" si="859"/>
        <v/>
      </c>
      <c r="Z1512" s="20" t="str">
        <f t="shared" si="860"/>
        <v/>
      </c>
      <c r="AA1512" s="20" t="str">
        <f t="shared" si="861"/>
        <v/>
      </c>
      <c r="AB1512" s="20" t="str">
        <f t="shared" si="862"/>
        <v/>
      </c>
      <c r="AC1512" s="20" t="str">
        <f t="shared" si="863"/>
        <v/>
      </c>
      <c r="AD1512" s="20" t="str">
        <f t="shared" si="864"/>
        <v/>
      </c>
      <c r="AE1512" s="20" t="str">
        <f>IF(E1512="","",SUM( INDEX( $H$9, 1) : H1512))</f>
        <v/>
      </c>
      <c r="AF1512" s="20" t="str">
        <f t="shared" si="865"/>
        <v/>
      </c>
      <c r="AG1512" s="20" t="str">
        <f>IF(E1512="","",SUM($AF$9:AF1512))</f>
        <v/>
      </c>
      <c r="AH1512" s="43" t="str">
        <f t="shared" si="866"/>
        <v/>
      </c>
      <c r="AI1512" s="20" t="str">
        <f t="shared" si="867"/>
        <v/>
      </c>
      <c r="AJ1512" s="20" t="str">
        <f t="shared" si="868"/>
        <v/>
      </c>
      <c r="AK1512" s="20" t="str">
        <f t="shared" si="869"/>
        <v/>
      </c>
      <c r="AL1512" s="20" t="str">
        <f>IF(E1512="","",SUM( INDEX($I$9, 1) : I1512))</f>
        <v/>
      </c>
      <c r="AM1512" s="20" t="str">
        <f t="shared" si="870"/>
        <v/>
      </c>
      <c r="AN1512" s="20" t="str">
        <f>IF(E1512="","",SUM( INDEX($AM$9, 1) : AM1512))</f>
        <v/>
      </c>
      <c r="AO1512" s="43" t="str">
        <f t="shared" si="871"/>
        <v/>
      </c>
      <c r="AP1512" s="43" t="str">
        <f t="shared" si="872"/>
        <v/>
      </c>
      <c r="AQ1512" s="35" t="str">
        <f t="shared" si="873"/>
        <v/>
      </c>
      <c r="AR1512" s="35" t="str">
        <f t="shared" si="874"/>
        <v/>
      </c>
      <c r="AS1512" s="35" t="str">
        <f t="shared" si="875"/>
        <v/>
      </c>
      <c r="AT1512" s="35" t="str">
        <f t="shared" si="876"/>
        <v/>
      </c>
      <c r="AU1512" s="35" t="str">
        <f t="shared" si="877"/>
        <v/>
      </c>
      <c r="AV1512" s="35" t="str">
        <f t="shared" si="878"/>
        <v/>
      </c>
      <c r="AW1512" s="58" t="str">
        <f t="shared" si="879"/>
        <v/>
      </c>
      <c r="AX1512" s="62" t="str">
        <f t="shared" si="880"/>
        <v/>
      </c>
      <c r="AY1512" s="62" t="str">
        <f t="shared" si="881"/>
        <v/>
      </c>
      <c r="AZ1512" s="62" t="str">
        <f t="shared" si="882"/>
        <v/>
      </c>
      <c r="BA1512" s="62" t="str">
        <f t="shared" si="883"/>
        <v/>
      </c>
      <c r="BB1512" s="62" t="str">
        <f t="shared" si="884"/>
        <v/>
      </c>
      <c r="BC1512" s="62" t="str">
        <f t="shared" si="885"/>
        <v/>
      </c>
      <c r="BD1512" s="69" t="str">
        <f t="shared" si="886"/>
        <v/>
      </c>
      <c r="BE1512" s="69" t="str">
        <f t="shared" si="887"/>
        <v/>
      </c>
      <c r="BF1512" s="69" t="str">
        <f>IF(Z1512=Z1513,"",SUM(AW$9:AW1512)-SUM(BF$9:BF1511))</f>
        <v/>
      </c>
      <c r="BG1512" s="12">
        <f t="shared" si="889"/>
        <v>1504</v>
      </c>
    </row>
    <row r="1513" spans="1:59" ht="20.100000000000001" customHeight="1">
      <c r="A1513" s="13">
        <f t="shared" si="888"/>
        <v>1505</v>
      </c>
      <c r="B1513" s="153"/>
      <c r="C1513" s="33"/>
      <c r="D1513" s="33"/>
      <c r="E1513" s="154"/>
      <c r="F1513" s="155"/>
      <c r="G1513" s="156"/>
      <c r="H1513" s="19" t="str">
        <f t="shared" si="853"/>
        <v/>
      </c>
      <c r="I1513" s="157"/>
      <c r="J1513" s="19" t="str">
        <f t="shared" si="854"/>
        <v/>
      </c>
      <c r="K1513" s="33"/>
      <c r="L1513" s="34"/>
      <c r="M1513" s="34"/>
      <c r="N1513" s="19" t="str">
        <f t="shared" si="855"/>
        <v/>
      </c>
      <c r="O1513" s="157"/>
      <c r="P1513" s="19" t="str">
        <f t="shared" si="856"/>
        <v/>
      </c>
      <c r="Q1513" s="19" t="str">
        <f t="shared" si="857"/>
        <v/>
      </c>
      <c r="R1513" s="22"/>
      <c r="S1513" s="33"/>
      <c r="T1513" s="35" t="str">
        <f>IF(E1513="","",Instructions!$B$5)</f>
        <v/>
      </c>
      <c r="U1513" s="75" t="str">
        <f>IF(E1513="","",Instructions!$C$5)</f>
        <v/>
      </c>
      <c r="V1513" s="87" t="str">
        <f t="shared" si="858"/>
        <v/>
      </c>
      <c r="W1513" s="72" t="str">
        <f>IF(E1513="","",VLOOKUP(D1513,Supervisors!$B$9:$F$32,5,FALSE))</f>
        <v/>
      </c>
      <c r="X1513" s="72" t="str">
        <f>IF(E1513="","",VLOOKUP(D1513,Supervisors!$B$9:$G$32,6,FALSE))</f>
        <v/>
      </c>
      <c r="Y1513" s="20" t="str">
        <f t="shared" si="859"/>
        <v/>
      </c>
      <c r="Z1513" s="20" t="str">
        <f t="shared" si="860"/>
        <v/>
      </c>
      <c r="AA1513" s="20" t="str">
        <f t="shared" si="861"/>
        <v/>
      </c>
      <c r="AB1513" s="20" t="str">
        <f t="shared" si="862"/>
        <v/>
      </c>
      <c r="AC1513" s="20" t="str">
        <f t="shared" si="863"/>
        <v/>
      </c>
      <c r="AD1513" s="20" t="str">
        <f t="shared" si="864"/>
        <v/>
      </c>
      <c r="AE1513" s="20" t="str">
        <f>IF(E1513="","",SUM( INDEX( $H$9, 1) : H1513))</f>
        <v/>
      </c>
      <c r="AF1513" s="20" t="str">
        <f t="shared" si="865"/>
        <v/>
      </c>
      <c r="AG1513" s="20" t="str">
        <f>IF(E1513="","",SUM($AF$9:AF1513))</f>
        <v/>
      </c>
      <c r="AH1513" s="43" t="str">
        <f t="shared" si="866"/>
        <v/>
      </c>
      <c r="AI1513" s="20" t="str">
        <f t="shared" si="867"/>
        <v/>
      </c>
      <c r="AJ1513" s="20" t="str">
        <f t="shared" si="868"/>
        <v/>
      </c>
      <c r="AK1513" s="20" t="str">
        <f t="shared" si="869"/>
        <v/>
      </c>
      <c r="AL1513" s="20" t="str">
        <f>IF(E1513="","",SUM( INDEX($I$9, 1) : I1513))</f>
        <v/>
      </c>
      <c r="AM1513" s="20" t="str">
        <f t="shared" si="870"/>
        <v/>
      </c>
      <c r="AN1513" s="20" t="str">
        <f>IF(E1513="","",SUM( INDEX($AM$9, 1) : AM1513))</f>
        <v/>
      </c>
      <c r="AO1513" s="43" t="str">
        <f t="shared" si="871"/>
        <v/>
      </c>
      <c r="AP1513" s="43" t="str">
        <f t="shared" si="872"/>
        <v/>
      </c>
      <c r="AQ1513" s="35" t="str">
        <f t="shared" si="873"/>
        <v/>
      </c>
      <c r="AR1513" s="35" t="str">
        <f t="shared" si="874"/>
        <v/>
      </c>
      <c r="AS1513" s="35" t="str">
        <f t="shared" si="875"/>
        <v/>
      </c>
      <c r="AT1513" s="35" t="str">
        <f t="shared" si="876"/>
        <v/>
      </c>
      <c r="AU1513" s="35" t="str">
        <f t="shared" si="877"/>
        <v/>
      </c>
      <c r="AV1513" s="35" t="str">
        <f t="shared" si="878"/>
        <v/>
      </c>
      <c r="AW1513" s="58" t="str">
        <f t="shared" si="879"/>
        <v/>
      </c>
      <c r="AX1513" s="62" t="str">
        <f t="shared" si="880"/>
        <v/>
      </c>
      <c r="AY1513" s="62" t="str">
        <f t="shared" si="881"/>
        <v/>
      </c>
      <c r="AZ1513" s="62" t="str">
        <f t="shared" si="882"/>
        <v/>
      </c>
      <c r="BA1513" s="62" t="str">
        <f t="shared" si="883"/>
        <v/>
      </c>
      <c r="BB1513" s="62" t="str">
        <f t="shared" si="884"/>
        <v/>
      </c>
      <c r="BC1513" s="62" t="str">
        <f t="shared" si="885"/>
        <v/>
      </c>
      <c r="BD1513" s="69" t="str">
        <f t="shared" si="886"/>
        <v/>
      </c>
      <c r="BE1513" s="69" t="str">
        <f t="shared" si="887"/>
        <v/>
      </c>
      <c r="BF1513" s="69" t="str">
        <f>IF(Z1513=Z1514,"",SUM(AW$9:AW1513)-SUM(BF$9:BF1512))</f>
        <v/>
      </c>
      <c r="BG1513" s="12">
        <f t="shared" si="889"/>
        <v>1505</v>
      </c>
    </row>
    <row r="1514" spans="1:59" ht="20.100000000000001" customHeight="1">
      <c r="A1514" s="13">
        <f t="shared" si="888"/>
        <v>1506</v>
      </c>
      <c r="B1514" s="153"/>
      <c r="C1514" s="33"/>
      <c r="D1514" s="33"/>
      <c r="E1514" s="154"/>
      <c r="F1514" s="155"/>
      <c r="G1514" s="156"/>
      <c r="H1514" s="19" t="str">
        <f t="shared" si="853"/>
        <v/>
      </c>
      <c r="I1514" s="157"/>
      <c r="J1514" s="19" t="str">
        <f t="shared" si="854"/>
        <v/>
      </c>
      <c r="K1514" s="33"/>
      <c r="L1514" s="34"/>
      <c r="M1514" s="34"/>
      <c r="N1514" s="19" t="str">
        <f t="shared" si="855"/>
        <v/>
      </c>
      <c r="O1514" s="157"/>
      <c r="P1514" s="19" t="str">
        <f t="shared" si="856"/>
        <v/>
      </c>
      <c r="Q1514" s="19" t="str">
        <f t="shared" si="857"/>
        <v/>
      </c>
      <c r="R1514" s="22"/>
      <c r="S1514" s="33"/>
      <c r="T1514" s="35" t="str">
        <f>IF(E1514="","",Instructions!$B$5)</f>
        <v/>
      </c>
      <c r="U1514" s="75" t="str">
        <f>IF(E1514="","",Instructions!$C$5)</f>
        <v/>
      </c>
      <c r="V1514" s="87" t="str">
        <f t="shared" si="858"/>
        <v/>
      </c>
      <c r="W1514" s="72" t="str">
        <f>IF(E1514="","",VLOOKUP(D1514,Supervisors!$B$9:$F$32,5,FALSE))</f>
        <v/>
      </c>
      <c r="X1514" s="72" t="str">
        <f>IF(E1514="","",VLOOKUP(D1514,Supervisors!$B$9:$G$32,6,FALSE))</f>
        <v/>
      </c>
      <c r="Y1514" s="20" t="str">
        <f t="shared" si="859"/>
        <v/>
      </c>
      <c r="Z1514" s="20" t="str">
        <f t="shared" si="860"/>
        <v/>
      </c>
      <c r="AA1514" s="20" t="str">
        <f t="shared" si="861"/>
        <v/>
      </c>
      <c r="AB1514" s="20" t="str">
        <f t="shared" si="862"/>
        <v/>
      </c>
      <c r="AC1514" s="20" t="str">
        <f t="shared" si="863"/>
        <v/>
      </c>
      <c r="AD1514" s="20" t="str">
        <f t="shared" si="864"/>
        <v/>
      </c>
      <c r="AE1514" s="20" t="str">
        <f>IF(E1514="","",SUM( INDEX( $H$9, 1) : H1514))</f>
        <v/>
      </c>
      <c r="AF1514" s="20" t="str">
        <f t="shared" si="865"/>
        <v/>
      </c>
      <c r="AG1514" s="20" t="str">
        <f>IF(E1514="","",SUM($AF$9:AF1514))</f>
        <v/>
      </c>
      <c r="AH1514" s="43" t="str">
        <f t="shared" si="866"/>
        <v/>
      </c>
      <c r="AI1514" s="20" t="str">
        <f t="shared" si="867"/>
        <v/>
      </c>
      <c r="AJ1514" s="20" t="str">
        <f t="shared" si="868"/>
        <v/>
      </c>
      <c r="AK1514" s="20" t="str">
        <f t="shared" si="869"/>
        <v/>
      </c>
      <c r="AL1514" s="20" t="str">
        <f>IF(E1514="","",SUM( INDEX($I$9, 1) : I1514))</f>
        <v/>
      </c>
      <c r="AM1514" s="20" t="str">
        <f t="shared" si="870"/>
        <v/>
      </c>
      <c r="AN1514" s="20" t="str">
        <f>IF(E1514="","",SUM( INDEX($AM$9, 1) : AM1514))</f>
        <v/>
      </c>
      <c r="AO1514" s="43" t="str">
        <f t="shared" si="871"/>
        <v/>
      </c>
      <c r="AP1514" s="43" t="str">
        <f t="shared" si="872"/>
        <v/>
      </c>
      <c r="AQ1514" s="35" t="str">
        <f t="shared" si="873"/>
        <v/>
      </c>
      <c r="AR1514" s="35" t="str">
        <f t="shared" si="874"/>
        <v/>
      </c>
      <c r="AS1514" s="35" t="str">
        <f t="shared" si="875"/>
        <v/>
      </c>
      <c r="AT1514" s="35" t="str">
        <f t="shared" si="876"/>
        <v/>
      </c>
      <c r="AU1514" s="35" t="str">
        <f t="shared" si="877"/>
        <v/>
      </c>
      <c r="AV1514" s="35" t="str">
        <f t="shared" si="878"/>
        <v/>
      </c>
      <c r="AW1514" s="58" t="str">
        <f t="shared" si="879"/>
        <v/>
      </c>
      <c r="AX1514" s="62" t="str">
        <f t="shared" si="880"/>
        <v/>
      </c>
      <c r="AY1514" s="62" t="str">
        <f t="shared" si="881"/>
        <v/>
      </c>
      <c r="AZ1514" s="62" t="str">
        <f t="shared" si="882"/>
        <v/>
      </c>
      <c r="BA1514" s="62" t="str">
        <f t="shared" si="883"/>
        <v/>
      </c>
      <c r="BB1514" s="62" t="str">
        <f t="shared" si="884"/>
        <v/>
      </c>
      <c r="BC1514" s="62" t="str">
        <f t="shared" si="885"/>
        <v/>
      </c>
      <c r="BD1514" s="69" t="str">
        <f t="shared" si="886"/>
        <v/>
      </c>
      <c r="BE1514" s="69" t="str">
        <f t="shared" si="887"/>
        <v/>
      </c>
      <c r="BF1514" s="69" t="str">
        <f>IF(Z1514=Z1515,"",SUM(AW$9:AW1514)-SUM(BF$9:BF1513))</f>
        <v/>
      </c>
      <c r="BG1514" s="12">
        <f t="shared" si="889"/>
        <v>1506</v>
      </c>
    </row>
    <row r="1515" spans="1:59" ht="20.100000000000001" customHeight="1">
      <c r="A1515" s="13">
        <f t="shared" si="888"/>
        <v>1507</v>
      </c>
      <c r="B1515" s="153"/>
      <c r="C1515" s="33"/>
      <c r="D1515" s="33"/>
      <c r="E1515" s="154"/>
      <c r="F1515" s="155"/>
      <c r="G1515" s="156"/>
      <c r="H1515" s="19" t="str">
        <f t="shared" si="853"/>
        <v/>
      </c>
      <c r="I1515" s="157"/>
      <c r="J1515" s="19" t="str">
        <f t="shared" si="854"/>
        <v/>
      </c>
      <c r="K1515" s="33"/>
      <c r="L1515" s="34"/>
      <c r="M1515" s="34"/>
      <c r="N1515" s="19" t="str">
        <f t="shared" si="855"/>
        <v/>
      </c>
      <c r="O1515" s="157"/>
      <c r="P1515" s="19" t="str">
        <f t="shared" si="856"/>
        <v/>
      </c>
      <c r="Q1515" s="19" t="str">
        <f t="shared" si="857"/>
        <v/>
      </c>
      <c r="R1515" s="22"/>
      <c r="S1515" s="33"/>
      <c r="T1515" s="35" t="str">
        <f>IF(E1515="","",Instructions!$B$5)</f>
        <v/>
      </c>
      <c r="U1515" s="75" t="str">
        <f>IF(E1515="","",Instructions!$C$5)</f>
        <v/>
      </c>
      <c r="V1515" s="87" t="str">
        <f t="shared" si="858"/>
        <v/>
      </c>
      <c r="W1515" s="72" t="str">
        <f>IF(E1515="","",VLOOKUP(D1515,Supervisors!$B$9:$F$32,5,FALSE))</f>
        <v/>
      </c>
      <c r="X1515" s="72" t="str">
        <f>IF(E1515="","",VLOOKUP(D1515,Supervisors!$B$9:$G$32,6,FALSE))</f>
        <v/>
      </c>
      <c r="Y1515" s="20" t="str">
        <f t="shared" si="859"/>
        <v/>
      </c>
      <c r="Z1515" s="20" t="str">
        <f t="shared" si="860"/>
        <v/>
      </c>
      <c r="AA1515" s="20" t="str">
        <f t="shared" si="861"/>
        <v/>
      </c>
      <c r="AB1515" s="20" t="str">
        <f t="shared" si="862"/>
        <v/>
      </c>
      <c r="AC1515" s="20" t="str">
        <f t="shared" si="863"/>
        <v/>
      </c>
      <c r="AD1515" s="20" t="str">
        <f t="shared" si="864"/>
        <v/>
      </c>
      <c r="AE1515" s="20" t="str">
        <f>IF(E1515="","",SUM( INDEX( $H$9, 1) : H1515))</f>
        <v/>
      </c>
      <c r="AF1515" s="20" t="str">
        <f t="shared" si="865"/>
        <v/>
      </c>
      <c r="AG1515" s="20" t="str">
        <f>IF(E1515="","",SUM($AF$9:AF1515))</f>
        <v/>
      </c>
      <c r="AH1515" s="43" t="str">
        <f t="shared" si="866"/>
        <v/>
      </c>
      <c r="AI1515" s="20" t="str">
        <f t="shared" si="867"/>
        <v/>
      </c>
      <c r="AJ1515" s="20" t="str">
        <f t="shared" si="868"/>
        <v/>
      </c>
      <c r="AK1515" s="20" t="str">
        <f t="shared" si="869"/>
        <v/>
      </c>
      <c r="AL1515" s="20" t="str">
        <f>IF(E1515="","",SUM( INDEX($I$9, 1) : I1515))</f>
        <v/>
      </c>
      <c r="AM1515" s="20" t="str">
        <f t="shared" si="870"/>
        <v/>
      </c>
      <c r="AN1515" s="20" t="str">
        <f>IF(E1515="","",SUM( INDEX($AM$9, 1) : AM1515))</f>
        <v/>
      </c>
      <c r="AO1515" s="43" t="str">
        <f t="shared" si="871"/>
        <v/>
      </c>
      <c r="AP1515" s="43" t="str">
        <f t="shared" si="872"/>
        <v/>
      </c>
      <c r="AQ1515" s="35" t="str">
        <f t="shared" si="873"/>
        <v/>
      </c>
      <c r="AR1515" s="35" t="str">
        <f t="shared" si="874"/>
        <v/>
      </c>
      <c r="AS1515" s="35" t="str">
        <f t="shared" si="875"/>
        <v/>
      </c>
      <c r="AT1515" s="35" t="str">
        <f t="shared" si="876"/>
        <v/>
      </c>
      <c r="AU1515" s="35" t="str">
        <f t="shared" si="877"/>
        <v/>
      </c>
      <c r="AV1515" s="35" t="str">
        <f t="shared" si="878"/>
        <v/>
      </c>
      <c r="AW1515" s="58" t="str">
        <f t="shared" si="879"/>
        <v/>
      </c>
      <c r="AX1515" s="62" t="str">
        <f t="shared" si="880"/>
        <v/>
      </c>
      <c r="AY1515" s="62" t="str">
        <f t="shared" si="881"/>
        <v/>
      </c>
      <c r="AZ1515" s="62" t="str">
        <f t="shared" si="882"/>
        <v/>
      </c>
      <c r="BA1515" s="62" t="str">
        <f t="shared" si="883"/>
        <v/>
      </c>
      <c r="BB1515" s="62" t="str">
        <f t="shared" si="884"/>
        <v/>
      </c>
      <c r="BC1515" s="62" t="str">
        <f t="shared" si="885"/>
        <v/>
      </c>
      <c r="BD1515" s="69" t="str">
        <f t="shared" si="886"/>
        <v/>
      </c>
      <c r="BE1515" s="69" t="str">
        <f t="shared" si="887"/>
        <v/>
      </c>
      <c r="BF1515" s="69" t="str">
        <f>IF(Z1515=Z1516,"",SUM(AW$9:AW1515)-SUM(BF$9:BF1514))</f>
        <v/>
      </c>
      <c r="BG1515" s="12">
        <f t="shared" si="889"/>
        <v>1507</v>
      </c>
    </row>
    <row r="1516" spans="1:59" ht="20.100000000000001" customHeight="1">
      <c r="A1516" s="13">
        <f t="shared" si="888"/>
        <v>1508</v>
      </c>
      <c r="B1516" s="153"/>
      <c r="C1516" s="33"/>
      <c r="D1516" s="33"/>
      <c r="E1516" s="154"/>
      <c r="F1516" s="155"/>
      <c r="G1516" s="156"/>
      <c r="H1516" s="19" t="str">
        <f t="shared" si="853"/>
        <v/>
      </c>
      <c r="I1516" s="157"/>
      <c r="J1516" s="19" t="str">
        <f t="shared" si="854"/>
        <v/>
      </c>
      <c r="K1516" s="33"/>
      <c r="L1516" s="34"/>
      <c r="M1516" s="34"/>
      <c r="N1516" s="19" t="str">
        <f t="shared" si="855"/>
        <v/>
      </c>
      <c r="O1516" s="157"/>
      <c r="P1516" s="19" t="str">
        <f t="shared" si="856"/>
        <v/>
      </c>
      <c r="Q1516" s="19" t="str">
        <f t="shared" si="857"/>
        <v/>
      </c>
      <c r="R1516" s="22"/>
      <c r="S1516" s="33"/>
      <c r="T1516" s="35" t="str">
        <f>IF(E1516="","",Instructions!$B$5)</f>
        <v/>
      </c>
      <c r="U1516" s="75" t="str">
        <f>IF(E1516="","",Instructions!$C$5)</f>
        <v/>
      </c>
      <c r="V1516" s="87" t="str">
        <f t="shared" si="858"/>
        <v/>
      </c>
      <c r="W1516" s="72" t="str">
        <f>IF(E1516="","",VLOOKUP(D1516,Supervisors!$B$9:$F$32,5,FALSE))</f>
        <v/>
      </c>
      <c r="X1516" s="72" t="str">
        <f>IF(E1516="","",VLOOKUP(D1516,Supervisors!$B$9:$G$32,6,FALSE))</f>
        <v/>
      </c>
      <c r="Y1516" s="20" t="str">
        <f t="shared" si="859"/>
        <v/>
      </c>
      <c r="Z1516" s="20" t="str">
        <f t="shared" si="860"/>
        <v/>
      </c>
      <c r="AA1516" s="20" t="str">
        <f t="shared" si="861"/>
        <v/>
      </c>
      <c r="AB1516" s="20" t="str">
        <f t="shared" si="862"/>
        <v/>
      </c>
      <c r="AC1516" s="20" t="str">
        <f t="shared" si="863"/>
        <v/>
      </c>
      <c r="AD1516" s="20" t="str">
        <f t="shared" si="864"/>
        <v/>
      </c>
      <c r="AE1516" s="20" t="str">
        <f>IF(E1516="","",SUM( INDEX( $H$9, 1) : H1516))</f>
        <v/>
      </c>
      <c r="AF1516" s="20" t="str">
        <f t="shared" si="865"/>
        <v/>
      </c>
      <c r="AG1516" s="20" t="str">
        <f>IF(E1516="","",SUM($AF$9:AF1516))</f>
        <v/>
      </c>
      <c r="AH1516" s="43" t="str">
        <f t="shared" si="866"/>
        <v/>
      </c>
      <c r="AI1516" s="20" t="str">
        <f t="shared" si="867"/>
        <v/>
      </c>
      <c r="AJ1516" s="20" t="str">
        <f t="shared" si="868"/>
        <v/>
      </c>
      <c r="AK1516" s="20" t="str">
        <f t="shared" si="869"/>
        <v/>
      </c>
      <c r="AL1516" s="20" t="str">
        <f>IF(E1516="","",SUM( INDEX($I$9, 1) : I1516))</f>
        <v/>
      </c>
      <c r="AM1516" s="20" t="str">
        <f t="shared" si="870"/>
        <v/>
      </c>
      <c r="AN1516" s="20" t="str">
        <f>IF(E1516="","",SUM( INDEX($AM$9, 1) : AM1516))</f>
        <v/>
      </c>
      <c r="AO1516" s="43" t="str">
        <f t="shared" si="871"/>
        <v/>
      </c>
      <c r="AP1516" s="43" t="str">
        <f t="shared" si="872"/>
        <v/>
      </c>
      <c r="AQ1516" s="35" t="str">
        <f t="shared" si="873"/>
        <v/>
      </c>
      <c r="AR1516" s="35" t="str">
        <f t="shared" si="874"/>
        <v/>
      </c>
      <c r="AS1516" s="35" t="str">
        <f t="shared" si="875"/>
        <v/>
      </c>
      <c r="AT1516" s="35" t="str">
        <f t="shared" si="876"/>
        <v/>
      </c>
      <c r="AU1516" s="35" t="str">
        <f t="shared" si="877"/>
        <v/>
      </c>
      <c r="AV1516" s="35" t="str">
        <f t="shared" si="878"/>
        <v/>
      </c>
      <c r="AW1516" s="58" t="str">
        <f t="shared" si="879"/>
        <v/>
      </c>
      <c r="AX1516" s="62" t="str">
        <f t="shared" si="880"/>
        <v/>
      </c>
      <c r="AY1516" s="62" t="str">
        <f t="shared" si="881"/>
        <v/>
      </c>
      <c r="AZ1516" s="62" t="str">
        <f t="shared" si="882"/>
        <v/>
      </c>
      <c r="BA1516" s="62" t="str">
        <f t="shared" si="883"/>
        <v/>
      </c>
      <c r="BB1516" s="62" t="str">
        <f t="shared" si="884"/>
        <v/>
      </c>
      <c r="BC1516" s="62" t="str">
        <f t="shared" si="885"/>
        <v/>
      </c>
      <c r="BD1516" s="69" t="str">
        <f t="shared" si="886"/>
        <v/>
      </c>
      <c r="BE1516" s="69" t="str">
        <f t="shared" si="887"/>
        <v/>
      </c>
      <c r="BF1516" s="69" t="str">
        <f>IF(Z1516=Z1517,"",SUM(AW$9:AW1516)-SUM(BF$9:BF1515))</f>
        <v/>
      </c>
      <c r="BG1516" s="12">
        <f t="shared" si="889"/>
        <v>1508</v>
      </c>
    </row>
    <row r="1517" spans="1:59" ht="20.100000000000001" customHeight="1">
      <c r="A1517" s="13">
        <f t="shared" si="888"/>
        <v>1509</v>
      </c>
      <c r="B1517" s="153"/>
      <c r="C1517" s="33"/>
      <c r="D1517" s="33"/>
      <c r="E1517" s="154"/>
      <c r="F1517" s="155"/>
      <c r="G1517" s="156"/>
      <c r="H1517" s="19" t="str">
        <f t="shared" si="853"/>
        <v/>
      </c>
      <c r="I1517" s="157"/>
      <c r="J1517" s="19" t="str">
        <f t="shared" si="854"/>
        <v/>
      </c>
      <c r="K1517" s="33"/>
      <c r="L1517" s="34"/>
      <c r="M1517" s="34"/>
      <c r="N1517" s="19" t="str">
        <f t="shared" si="855"/>
        <v/>
      </c>
      <c r="O1517" s="157"/>
      <c r="P1517" s="19" t="str">
        <f t="shared" si="856"/>
        <v/>
      </c>
      <c r="Q1517" s="19" t="str">
        <f t="shared" si="857"/>
        <v/>
      </c>
      <c r="R1517" s="22"/>
      <c r="S1517" s="33"/>
      <c r="T1517" s="35" t="str">
        <f>IF(E1517="","",Instructions!$B$5)</f>
        <v/>
      </c>
      <c r="U1517" s="75" t="str">
        <f>IF(E1517="","",Instructions!$C$5)</f>
        <v/>
      </c>
      <c r="V1517" s="87" t="str">
        <f t="shared" si="858"/>
        <v/>
      </c>
      <c r="W1517" s="72" t="str">
        <f>IF(E1517="","",VLOOKUP(D1517,Supervisors!$B$9:$F$32,5,FALSE))</f>
        <v/>
      </c>
      <c r="X1517" s="72" t="str">
        <f>IF(E1517="","",VLOOKUP(D1517,Supervisors!$B$9:$G$32,6,FALSE))</f>
        <v/>
      </c>
      <c r="Y1517" s="20" t="str">
        <f t="shared" si="859"/>
        <v/>
      </c>
      <c r="Z1517" s="20" t="str">
        <f t="shared" si="860"/>
        <v/>
      </c>
      <c r="AA1517" s="20" t="str">
        <f t="shared" si="861"/>
        <v/>
      </c>
      <c r="AB1517" s="20" t="str">
        <f t="shared" si="862"/>
        <v/>
      </c>
      <c r="AC1517" s="20" t="str">
        <f t="shared" si="863"/>
        <v/>
      </c>
      <c r="AD1517" s="20" t="str">
        <f t="shared" si="864"/>
        <v/>
      </c>
      <c r="AE1517" s="20" t="str">
        <f>IF(E1517="","",SUM( INDEX( $H$9, 1) : H1517))</f>
        <v/>
      </c>
      <c r="AF1517" s="20" t="str">
        <f t="shared" si="865"/>
        <v/>
      </c>
      <c r="AG1517" s="20" t="str">
        <f>IF(E1517="","",SUM($AF$9:AF1517))</f>
        <v/>
      </c>
      <c r="AH1517" s="43" t="str">
        <f t="shared" si="866"/>
        <v/>
      </c>
      <c r="AI1517" s="20" t="str">
        <f t="shared" si="867"/>
        <v/>
      </c>
      <c r="AJ1517" s="20" t="str">
        <f t="shared" si="868"/>
        <v/>
      </c>
      <c r="AK1517" s="20" t="str">
        <f t="shared" si="869"/>
        <v/>
      </c>
      <c r="AL1517" s="20" t="str">
        <f>IF(E1517="","",SUM( INDEX($I$9, 1) : I1517))</f>
        <v/>
      </c>
      <c r="AM1517" s="20" t="str">
        <f t="shared" si="870"/>
        <v/>
      </c>
      <c r="AN1517" s="20" t="str">
        <f>IF(E1517="","",SUM( INDEX($AM$9, 1) : AM1517))</f>
        <v/>
      </c>
      <c r="AO1517" s="43" t="str">
        <f t="shared" si="871"/>
        <v/>
      </c>
      <c r="AP1517" s="43" t="str">
        <f t="shared" si="872"/>
        <v/>
      </c>
      <c r="AQ1517" s="35" t="str">
        <f t="shared" si="873"/>
        <v/>
      </c>
      <c r="AR1517" s="35" t="str">
        <f t="shared" si="874"/>
        <v/>
      </c>
      <c r="AS1517" s="35" t="str">
        <f t="shared" si="875"/>
        <v/>
      </c>
      <c r="AT1517" s="35" t="str">
        <f t="shared" si="876"/>
        <v/>
      </c>
      <c r="AU1517" s="35" t="str">
        <f t="shared" si="877"/>
        <v/>
      </c>
      <c r="AV1517" s="35" t="str">
        <f t="shared" si="878"/>
        <v/>
      </c>
      <c r="AW1517" s="58" t="str">
        <f t="shared" si="879"/>
        <v/>
      </c>
      <c r="AX1517" s="62" t="str">
        <f t="shared" si="880"/>
        <v/>
      </c>
      <c r="AY1517" s="62" t="str">
        <f t="shared" si="881"/>
        <v/>
      </c>
      <c r="AZ1517" s="62" t="str">
        <f t="shared" si="882"/>
        <v/>
      </c>
      <c r="BA1517" s="62" t="str">
        <f t="shared" si="883"/>
        <v/>
      </c>
      <c r="BB1517" s="62" t="str">
        <f t="shared" si="884"/>
        <v/>
      </c>
      <c r="BC1517" s="62" t="str">
        <f t="shared" si="885"/>
        <v/>
      </c>
      <c r="BD1517" s="69" t="str">
        <f t="shared" si="886"/>
        <v/>
      </c>
      <c r="BE1517" s="69" t="str">
        <f t="shared" si="887"/>
        <v/>
      </c>
      <c r="BF1517" s="69" t="str">
        <f>IF(Z1517=Z1518,"",SUM(AW$9:AW1517)-SUM(BF$9:BF1516))</f>
        <v/>
      </c>
      <c r="BG1517" s="12">
        <f t="shared" si="889"/>
        <v>1509</v>
      </c>
    </row>
    <row r="1518" spans="1:59" ht="20.100000000000001" customHeight="1">
      <c r="A1518" s="13">
        <f t="shared" si="888"/>
        <v>1510</v>
      </c>
      <c r="B1518" s="153"/>
      <c r="C1518" s="33"/>
      <c r="D1518" s="33"/>
      <c r="E1518" s="154"/>
      <c r="F1518" s="155"/>
      <c r="G1518" s="156"/>
      <c r="H1518" s="19" t="str">
        <f t="shared" si="853"/>
        <v/>
      </c>
      <c r="I1518" s="157"/>
      <c r="J1518" s="19" t="str">
        <f t="shared" si="854"/>
        <v/>
      </c>
      <c r="K1518" s="33"/>
      <c r="L1518" s="34"/>
      <c r="M1518" s="34"/>
      <c r="N1518" s="19" t="str">
        <f t="shared" si="855"/>
        <v/>
      </c>
      <c r="O1518" s="157"/>
      <c r="P1518" s="19" t="str">
        <f t="shared" si="856"/>
        <v/>
      </c>
      <c r="Q1518" s="19" t="str">
        <f t="shared" si="857"/>
        <v/>
      </c>
      <c r="R1518" s="22"/>
      <c r="S1518" s="33"/>
      <c r="T1518" s="35" t="str">
        <f>IF(E1518="","",Instructions!$B$5)</f>
        <v/>
      </c>
      <c r="U1518" s="75" t="str">
        <f>IF(E1518="","",Instructions!$C$5)</f>
        <v/>
      </c>
      <c r="V1518" s="87" t="str">
        <f t="shared" si="858"/>
        <v/>
      </c>
      <c r="W1518" s="72" t="str">
        <f>IF(E1518="","",VLOOKUP(D1518,Supervisors!$B$9:$F$32,5,FALSE))</f>
        <v/>
      </c>
      <c r="X1518" s="72" t="str">
        <f>IF(E1518="","",VLOOKUP(D1518,Supervisors!$B$9:$G$32,6,FALSE))</f>
        <v/>
      </c>
      <c r="Y1518" s="20" t="str">
        <f t="shared" si="859"/>
        <v/>
      </c>
      <c r="Z1518" s="20" t="str">
        <f t="shared" si="860"/>
        <v/>
      </c>
      <c r="AA1518" s="20" t="str">
        <f t="shared" si="861"/>
        <v/>
      </c>
      <c r="AB1518" s="20" t="str">
        <f t="shared" si="862"/>
        <v/>
      </c>
      <c r="AC1518" s="20" t="str">
        <f t="shared" si="863"/>
        <v/>
      </c>
      <c r="AD1518" s="20" t="str">
        <f t="shared" si="864"/>
        <v/>
      </c>
      <c r="AE1518" s="20" t="str">
        <f>IF(E1518="","",SUM( INDEX( $H$9, 1) : H1518))</f>
        <v/>
      </c>
      <c r="AF1518" s="20" t="str">
        <f t="shared" si="865"/>
        <v/>
      </c>
      <c r="AG1518" s="20" t="str">
        <f>IF(E1518="","",SUM($AF$9:AF1518))</f>
        <v/>
      </c>
      <c r="AH1518" s="43" t="str">
        <f t="shared" si="866"/>
        <v/>
      </c>
      <c r="AI1518" s="20" t="str">
        <f t="shared" si="867"/>
        <v/>
      </c>
      <c r="AJ1518" s="20" t="str">
        <f t="shared" si="868"/>
        <v/>
      </c>
      <c r="AK1518" s="20" t="str">
        <f t="shared" si="869"/>
        <v/>
      </c>
      <c r="AL1518" s="20" t="str">
        <f>IF(E1518="","",SUM( INDEX($I$9, 1) : I1518))</f>
        <v/>
      </c>
      <c r="AM1518" s="20" t="str">
        <f t="shared" si="870"/>
        <v/>
      </c>
      <c r="AN1518" s="20" t="str">
        <f>IF(E1518="","",SUM( INDEX($AM$9, 1) : AM1518))</f>
        <v/>
      </c>
      <c r="AO1518" s="43" t="str">
        <f t="shared" si="871"/>
        <v/>
      </c>
      <c r="AP1518" s="43" t="str">
        <f t="shared" si="872"/>
        <v/>
      </c>
      <c r="AQ1518" s="35" t="str">
        <f t="shared" si="873"/>
        <v/>
      </c>
      <c r="AR1518" s="35" t="str">
        <f t="shared" si="874"/>
        <v/>
      </c>
      <c r="AS1518" s="35" t="str">
        <f t="shared" si="875"/>
        <v/>
      </c>
      <c r="AT1518" s="35" t="str">
        <f t="shared" si="876"/>
        <v/>
      </c>
      <c r="AU1518" s="35" t="str">
        <f t="shared" si="877"/>
        <v/>
      </c>
      <c r="AV1518" s="35" t="str">
        <f t="shared" si="878"/>
        <v/>
      </c>
      <c r="AW1518" s="58" t="str">
        <f t="shared" si="879"/>
        <v/>
      </c>
      <c r="AX1518" s="62" t="str">
        <f t="shared" si="880"/>
        <v/>
      </c>
      <c r="AY1518" s="62" t="str">
        <f t="shared" si="881"/>
        <v/>
      </c>
      <c r="AZ1518" s="62" t="str">
        <f t="shared" si="882"/>
        <v/>
      </c>
      <c r="BA1518" s="62" t="str">
        <f t="shared" si="883"/>
        <v/>
      </c>
      <c r="BB1518" s="62" t="str">
        <f t="shared" si="884"/>
        <v/>
      </c>
      <c r="BC1518" s="62" t="str">
        <f t="shared" si="885"/>
        <v/>
      </c>
      <c r="BD1518" s="69" t="str">
        <f t="shared" si="886"/>
        <v/>
      </c>
      <c r="BE1518" s="69" t="str">
        <f t="shared" si="887"/>
        <v/>
      </c>
      <c r="BF1518" s="69" t="str">
        <f>IF(Z1518=Z1519,"",SUM(AW$9:AW1518)-SUM(BF$9:BF1517))</f>
        <v/>
      </c>
      <c r="BG1518" s="12">
        <f t="shared" si="889"/>
        <v>1510</v>
      </c>
    </row>
    <row r="1519" spans="1:59" ht="20.100000000000001" customHeight="1">
      <c r="A1519" s="13">
        <f t="shared" si="888"/>
        <v>1511</v>
      </c>
      <c r="B1519" s="153"/>
      <c r="C1519" s="33"/>
      <c r="D1519" s="33"/>
      <c r="E1519" s="154"/>
      <c r="F1519" s="155"/>
      <c r="G1519" s="156"/>
      <c r="H1519" s="19" t="str">
        <f t="shared" si="853"/>
        <v/>
      </c>
      <c r="I1519" s="157"/>
      <c r="J1519" s="19" t="str">
        <f t="shared" si="854"/>
        <v/>
      </c>
      <c r="K1519" s="33"/>
      <c r="L1519" s="34"/>
      <c r="M1519" s="34"/>
      <c r="N1519" s="19" t="str">
        <f t="shared" si="855"/>
        <v/>
      </c>
      <c r="O1519" s="157"/>
      <c r="P1519" s="19" t="str">
        <f t="shared" si="856"/>
        <v/>
      </c>
      <c r="Q1519" s="19" t="str">
        <f t="shared" si="857"/>
        <v/>
      </c>
      <c r="R1519" s="22"/>
      <c r="S1519" s="33"/>
      <c r="T1519" s="35" t="str">
        <f>IF(E1519="","",Instructions!$B$5)</f>
        <v/>
      </c>
      <c r="U1519" s="75" t="str">
        <f>IF(E1519="","",Instructions!$C$5)</f>
        <v/>
      </c>
      <c r="V1519" s="87" t="str">
        <f t="shared" si="858"/>
        <v/>
      </c>
      <c r="W1519" s="72" t="str">
        <f>IF(E1519="","",VLOOKUP(D1519,Supervisors!$B$9:$F$32,5,FALSE))</f>
        <v/>
      </c>
      <c r="X1519" s="72" t="str">
        <f>IF(E1519="","",VLOOKUP(D1519,Supervisors!$B$9:$G$32,6,FALSE))</f>
        <v/>
      </c>
      <c r="Y1519" s="20" t="str">
        <f t="shared" si="859"/>
        <v/>
      </c>
      <c r="Z1519" s="20" t="str">
        <f t="shared" si="860"/>
        <v/>
      </c>
      <c r="AA1519" s="20" t="str">
        <f t="shared" si="861"/>
        <v/>
      </c>
      <c r="AB1519" s="20" t="str">
        <f t="shared" si="862"/>
        <v/>
      </c>
      <c r="AC1519" s="20" t="str">
        <f t="shared" si="863"/>
        <v/>
      </c>
      <c r="AD1519" s="20" t="str">
        <f t="shared" si="864"/>
        <v/>
      </c>
      <c r="AE1519" s="20" t="str">
        <f>IF(E1519="","",SUM( INDEX( $H$9, 1) : H1519))</f>
        <v/>
      </c>
      <c r="AF1519" s="20" t="str">
        <f t="shared" si="865"/>
        <v/>
      </c>
      <c r="AG1519" s="20" t="str">
        <f>IF(E1519="","",SUM($AF$9:AF1519))</f>
        <v/>
      </c>
      <c r="AH1519" s="43" t="str">
        <f t="shared" si="866"/>
        <v/>
      </c>
      <c r="AI1519" s="20" t="str">
        <f t="shared" si="867"/>
        <v/>
      </c>
      <c r="AJ1519" s="20" t="str">
        <f t="shared" si="868"/>
        <v/>
      </c>
      <c r="AK1519" s="20" t="str">
        <f t="shared" si="869"/>
        <v/>
      </c>
      <c r="AL1519" s="20" t="str">
        <f>IF(E1519="","",SUM( INDEX($I$9, 1) : I1519))</f>
        <v/>
      </c>
      <c r="AM1519" s="20" t="str">
        <f t="shared" si="870"/>
        <v/>
      </c>
      <c r="AN1519" s="20" t="str">
        <f>IF(E1519="","",SUM( INDEX($AM$9, 1) : AM1519))</f>
        <v/>
      </c>
      <c r="AO1519" s="43" t="str">
        <f t="shared" si="871"/>
        <v/>
      </c>
      <c r="AP1519" s="43" t="str">
        <f t="shared" si="872"/>
        <v/>
      </c>
      <c r="AQ1519" s="35" t="str">
        <f t="shared" si="873"/>
        <v/>
      </c>
      <c r="AR1519" s="35" t="str">
        <f t="shared" si="874"/>
        <v/>
      </c>
      <c r="AS1519" s="35" t="str">
        <f t="shared" si="875"/>
        <v/>
      </c>
      <c r="AT1519" s="35" t="str">
        <f t="shared" si="876"/>
        <v/>
      </c>
      <c r="AU1519" s="35" t="str">
        <f t="shared" si="877"/>
        <v/>
      </c>
      <c r="AV1519" s="35" t="str">
        <f t="shared" si="878"/>
        <v/>
      </c>
      <c r="AW1519" s="58" t="str">
        <f t="shared" si="879"/>
        <v/>
      </c>
      <c r="AX1519" s="62" t="str">
        <f t="shared" si="880"/>
        <v/>
      </c>
      <c r="AY1519" s="62" t="str">
        <f t="shared" si="881"/>
        <v/>
      </c>
      <c r="AZ1519" s="62" t="str">
        <f t="shared" si="882"/>
        <v/>
      </c>
      <c r="BA1519" s="62" t="str">
        <f t="shared" si="883"/>
        <v/>
      </c>
      <c r="BB1519" s="62" t="str">
        <f t="shared" si="884"/>
        <v/>
      </c>
      <c r="BC1519" s="62" t="str">
        <f t="shared" si="885"/>
        <v/>
      </c>
      <c r="BD1519" s="69" t="str">
        <f t="shared" si="886"/>
        <v/>
      </c>
      <c r="BE1519" s="69" t="str">
        <f t="shared" si="887"/>
        <v/>
      </c>
      <c r="BF1519" s="69" t="str">
        <f>IF(Z1519=Z1520,"",SUM(AW$9:AW1519)-SUM(BF$9:BF1518))</f>
        <v/>
      </c>
      <c r="BG1519" s="12">
        <f t="shared" si="889"/>
        <v>1511</v>
      </c>
    </row>
    <row r="1520" spans="1:59" ht="20.100000000000001" customHeight="1">
      <c r="A1520" s="13">
        <f t="shared" si="888"/>
        <v>1512</v>
      </c>
      <c r="B1520" s="153"/>
      <c r="C1520" s="33"/>
      <c r="D1520" s="33"/>
      <c r="E1520" s="154"/>
      <c r="F1520" s="155"/>
      <c r="G1520" s="156"/>
      <c r="H1520" s="19" t="str">
        <f t="shared" si="853"/>
        <v/>
      </c>
      <c r="I1520" s="157"/>
      <c r="J1520" s="19" t="str">
        <f t="shared" si="854"/>
        <v/>
      </c>
      <c r="K1520" s="33"/>
      <c r="L1520" s="34"/>
      <c r="M1520" s="34"/>
      <c r="N1520" s="19" t="str">
        <f t="shared" si="855"/>
        <v/>
      </c>
      <c r="O1520" s="157"/>
      <c r="P1520" s="19" t="str">
        <f t="shared" si="856"/>
        <v/>
      </c>
      <c r="Q1520" s="19" t="str">
        <f t="shared" si="857"/>
        <v/>
      </c>
      <c r="R1520" s="22"/>
      <c r="S1520" s="33"/>
      <c r="T1520" s="35" t="str">
        <f>IF(E1520="","",Instructions!$B$5)</f>
        <v/>
      </c>
      <c r="U1520" s="75" t="str">
        <f>IF(E1520="","",Instructions!$C$5)</f>
        <v/>
      </c>
      <c r="V1520" s="87" t="str">
        <f t="shared" si="858"/>
        <v/>
      </c>
      <c r="W1520" s="72" t="str">
        <f>IF(E1520="","",VLOOKUP(D1520,Supervisors!$B$9:$F$32,5,FALSE))</f>
        <v/>
      </c>
      <c r="X1520" s="72" t="str">
        <f>IF(E1520="","",VLOOKUP(D1520,Supervisors!$B$9:$G$32,6,FALSE))</f>
        <v/>
      </c>
      <c r="Y1520" s="20" t="str">
        <f t="shared" si="859"/>
        <v/>
      </c>
      <c r="Z1520" s="20" t="str">
        <f t="shared" si="860"/>
        <v/>
      </c>
      <c r="AA1520" s="20" t="str">
        <f t="shared" si="861"/>
        <v/>
      </c>
      <c r="AB1520" s="20" t="str">
        <f t="shared" si="862"/>
        <v/>
      </c>
      <c r="AC1520" s="20" t="str">
        <f t="shared" si="863"/>
        <v/>
      </c>
      <c r="AD1520" s="20" t="str">
        <f t="shared" si="864"/>
        <v/>
      </c>
      <c r="AE1520" s="20" t="str">
        <f>IF(E1520="","",SUM( INDEX( $H$9, 1) : H1520))</f>
        <v/>
      </c>
      <c r="AF1520" s="20" t="str">
        <f t="shared" si="865"/>
        <v/>
      </c>
      <c r="AG1520" s="20" t="str">
        <f>IF(E1520="","",SUM($AF$9:AF1520))</f>
        <v/>
      </c>
      <c r="AH1520" s="43" t="str">
        <f t="shared" si="866"/>
        <v/>
      </c>
      <c r="AI1520" s="20" t="str">
        <f t="shared" si="867"/>
        <v/>
      </c>
      <c r="AJ1520" s="20" t="str">
        <f t="shared" si="868"/>
        <v/>
      </c>
      <c r="AK1520" s="20" t="str">
        <f t="shared" si="869"/>
        <v/>
      </c>
      <c r="AL1520" s="20" t="str">
        <f>IF(E1520="","",SUM( INDEX($I$9, 1) : I1520))</f>
        <v/>
      </c>
      <c r="AM1520" s="20" t="str">
        <f t="shared" si="870"/>
        <v/>
      </c>
      <c r="AN1520" s="20" t="str">
        <f>IF(E1520="","",SUM( INDEX($AM$9, 1) : AM1520))</f>
        <v/>
      </c>
      <c r="AO1520" s="43" t="str">
        <f t="shared" si="871"/>
        <v/>
      </c>
      <c r="AP1520" s="43" t="str">
        <f t="shared" si="872"/>
        <v/>
      </c>
      <c r="AQ1520" s="35" t="str">
        <f t="shared" si="873"/>
        <v/>
      </c>
      <c r="AR1520" s="35" t="str">
        <f t="shared" si="874"/>
        <v/>
      </c>
      <c r="AS1520" s="35" t="str">
        <f t="shared" si="875"/>
        <v/>
      </c>
      <c r="AT1520" s="35" t="str">
        <f t="shared" si="876"/>
        <v/>
      </c>
      <c r="AU1520" s="35" t="str">
        <f t="shared" si="877"/>
        <v/>
      </c>
      <c r="AV1520" s="35" t="str">
        <f t="shared" si="878"/>
        <v/>
      </c>
      <c r="AW1520" s="58" t="str">
        <f t="shared" si="879"/>
        <v/>
      </c>
      <c r="AX1520" s="62" t="str">
        <f t="shared" si="880"/>
        <v/>
      </c>
      <c r="AY1520" s="62" t="str">
        <f t="shared" si="881"/>
        <v/>
      </c>
      <c r="AZ1520" s="62" t="str">
        <f t="shared" si="882"/>
        <v/>
      </c>
      <c r="BA1520" s="62" t="str">
        <f t="shared" si="883"/>
        <v/>
      </c>
      <c r="BB1520" s="62" t="str">
        <f t="shared" si="884"/>
        <v/>
      </c>
      <c r="BC1520" s="62" t="str">
        <f t="shared" si="885"/>
        <v/>
      </c>
      <c r="BD1520" s="69" t="str">
        <f t="shared" si="886"/>
        <v/>
      </c>
      <c r="BE1520" s="69" t="str">
        <f t="shared" si="887"/>
        <v/>
      </c>
      <c r="BF1520" s="69" t="str">
        <f>IF(Z1520=Z1521,"",SUM(AW$9:AW1520)-SUM(BF$9:BF1519))</f>
        <v/>
      </c>
      <c r="BG1520" s="12">
        <f t="shared" si="889"/>
        <v>1512</v>
      </c>
    </row>
    <row r="1521" spans="1:59" ht="20.100000000000001" customHeight="1">
      <c r="A1521" s="13">
        <f t="shared" si="888"/>
        <v>1513</v>
      </c>
      <c r="B1521" s="153"/>
      <c r="C1521" s="33"/>
      <c r="D1521" s="33"/>
      <c r="E1521" s="154"/>
      <c r="F1521" s="155"/>
      <c r="G1521" s="156"/>
      <c r="H1521" s="19" t="str">
        <f t="shared" si="853"/>
        <v/>
      </c>
      <c r="I1521" s="157"/>
      <c r="J1521" s="19" t="str">
        <f t="shared" si="854"/>
        <v/>
      </c>
      <c r="K1521" s="33"/>
      <c r="L1521" s="34"/>
      <c r="M1521" s="34"/>
      <c r="N1521" s="19" t="str">
        <f t="shared" si="855"/>
        <v/>
      </c>
      <c r="O1521" s="157"/>
      <c r="P1521" s="19" t="str">
        <f t="shared" si="856"/>
        <v/>
      </c>
      <c r="Q1521" s="19" t="str">
        <f t="shared" si="857"/>
        <v/>
      </c>
      <c r="R1521" s="22"/>
      <c r="S1521" s="33"/>
      <c r="T1521" s="35" t="str">
        <f>IF(E1521="","",Instructions!$B$5)</f>
        <v/>
      </c>
      <c r="U1521" s="75" t="str">
        <f>IF(E1521="","",Instructions!$C$5)</f>
        <v/>
      </c>
      <c r="V1521" s="87" t="str">
        <f t="shared" si="858"/>
        <v/>
      </c>
      <c r="W1521" s="72" t="str">
        <f>IF(E1521="","",VLOOKUP(D1521,Supervisors!$B$9:$F$32,5,FALSE))</f>
        <v/>
      </c>
      <c r="X1521" s="72" t="str">
        <f>IF(E1521="","",VLOOKUP(D1521,Supervisors!$B$9:$G$32,6,FALSE))</f>
        <v/>
      </c>
      <c r="Y1521" s="20" t="str">
        <f t="shared" si="859"/>
        <v/>
      </c>
      <c r="Z1521" s="20" t="str">
        <f t="shared" si="860"/>
        <v/>
      </c>
      <c r="AA1521" s="20" t="str">
        <f t="shared" si="861"/>
        <v/>
      </c>
      <c r="AB1521" s="20" t="str">
        <f t="shared" si="862"/>
        <v/>
      </c>
      <c r="AC1521" s="20" t="str">
        <f t="shared" si="863"/>
        <v/>
      </c>
      <c r="AD1521" s="20" t="str">
        <f t="shared" si="864"/>
        <v/>
      </c>
      <c r="AE1521" s="20" t="str">
        <f>IF(E1521="","",SUM( INDEX( $H$9, 1) : H1521))</f>
        <v/>
      </c>
      <c r="AF1521" s="20" t="str">
        <f t="shared" si="865"/>
        <v/>
      </c>
      <c r="AG1521" s="20" t="str">
        <f>IF(E1521="","",SUM($AF$9:AF1521))</f>
        <v/>
      </c>
      <c r="AH1521" s="43" t="str">
        <f t="shared" si="866"/>
        <v/>
      </c>
      <c r="AI1521" s="20" t="str">
        <f t="shared" si="867"/>
        <v/>
      </c>
      <c r="AJ1521" s="20" t="str">
        <f t="shared" si="868"/>
        <v/>
      </c>
      <c r="AK1521" s="20" t="str">
        <f t="shared" si="869"/>
        <v/>
      </c>
      <c r="AL1521" s="20" t="str">
        <f>IF(E1521="","",SUM( INDEX($I$9, 1) : I1521))</f>
        <v/>
      </c>
      <c r="AM1521" s="20" t="str">
        <f t="shared" si="870"/>
        <v/>
      </c>
      <c r="AN1521" s="20" t="str">
        <f>IF(E1521="","",SUM( INDEX($AM$9, 1) : AM1521))</f>
        <v/>
      </c>
      <c r="AO1521" s="43" t="str">
        <f t="shared" si="871"/>
        <v/>
      </c>
      <c r="AP1521" s="43" t="str">
        <f t="shared" si="872"/>
        <v/>
      </c>
      <c r="AQ1521" s="35" t="str">
        <f t="shared" si="873"/>
        <v/>
      </c>
      <c r="AR1521" s="35" t="str">
        <f t="shared" si="874"/>
        <v/>
      </c>
      <c r="AS1521" s="35" t="str">
        <f t="shared" si="875"/>
        <v/>
      </c>
      <c r="AT1521" s="35" t="str">
        <f t="shared" si="876"/>
        <v/>
      </c>
      <c r="AU1521" s="35" t="str">
        <f t="shared" si="877"/>
        <v/>
      </c>
      <c r="AV1521" s="35" t="str">
        <f t="shared" si="878"/>
        <v/>
      </c>
      <c r="AW1521" s="58" t="str">
        <f t="shared" si="879"/>
        <v/>
      </c>
      <c r="AX1521" s="62" t="str">
        <f t="shared" si="880"/>
        <v/>
      </c>
      <c r="AY1521" s="62" t="str">
        <f t="shared" si="881"/>
        <v/>
      </c>
      <c r="AZ1521" s="62" t="str">
        <f t="shared" si="882"/>
        <v/>
      </c>
      <c r="BA1521" s="62" t="str">
        <f t="shared" si="883"/>
        <v/>
      </c>
      <c r="BB1521" s="62" t="str">
        <f t="shared" si="884"/>
        <v/>
      </c>
      <c r="BC1521" s="62" t="str">
        <f t="shared" si="885"/>
        <v/>
      </c>
      <c r="BD1521" s="69" t="str">
        <f t="shared" si="886"/>
        <v/>
      </c>
      <c r="BE1521" s="69" t="str">
        <f t="shared" si="887"/>
        <v/>
      </c>
      <c r="BF1521" s="69" t="str">
        <f>IF(Z1521=Z1522,"",SUM(AW$9:AW1521)-SUM(BF$9:BF1520))</f>
        <v/>
      </c>
      <c r="BG1521" s="12">
        <f t="shared" si="889"/>
        <v>1513</v>
      </c>
    </row>
    <row r="1522" spans="1:59" ht="20.100000000000001" customHeight="1">
      <c r="A1522" s="13">
        <f t="shared" si="888"/>
        <v>1514</v>
      </c>
      <c r="B1522" s="153"/>
      <c r="C1522" s="33"/>
      <c r="D1522" s="33"/>
      <c r="E1522" s="154"/>
      <c r="F1522" s="155"/>
      <c r="G1522" s="156"/>
      <c r="H1522" s="19" t="str">
        <f t="shared" si="853"/>
        <v/>
      </c>
      <c r="I1522" s="157"/>
      <c r="J1522" s="19" t="str">
        <f t="shared" si="854"/>
        <v/>
      </c>
      <c r="K1522" s="33"/>
      <c r="L1522" s="34"/>
      <c r="M1522" s="34"/>
      <c r="N1522" s="19" t="str">
        <f t="shared" si="855"/>
        <v/>
      </c>
      <c r="O1522" s="157"/>
      <c r="P1522" s="19" t="str">
        <f t="shared" si="856"/>
        <v/>
      </c>
      <c r="Q1522" s="19" t="str">
        <f t="shared" si="857"/>
        <v/>
      </c>
      <c r="R1522" s="22"/>
      <c r="S1522" s="33"/>
      <c r="T1522" s="35" t="str">
        <f>IF(E1522="","",Instructions!$B$5)</f>
        <v/>
      </c>
      <c r="U1522" s="75" t="str">
        <f>IF(E1522="","",Instructions!$C$5)</f>
        <v/>
      </c>
      <c r="V1522" s="87" t="str">
        <f t="shared" si="858"/>
        <v/>
      </c>
      <c r="W1522" s="72" t="str">
        <f>IF(E1522="","",VLOOKUP(D1522,Supervisors!$B$9:$F$32,5,FALSE))</f>
        <v/>
      </c>
      <c r="X1522" s="72" t="str">
        <f>IF(E1522="","",VLOOKUP(D1522,Supervisors!$B$9:$G$32,6,FALSE))</f>
        <v/>
      </c>
      <c r="Y1522" s="20" t="str">
        <f t="shared" si="859"/>
        <v/>
      </c>
      <c r="Z1522" s="20" t="str">
        <f t="shared" si="860"/>
        <v/>
      </c>
      <c r="AA1522" s="20" t="str">
        <f t="shared" si="861"/>
        <v/>
      </c>
      <c r="AB1522" s="20" t="str">
        <f t="shared" si="862"/>
        <v/>
      </c>
      <c r="AC1522" s="20" t="str">
        <f t="shared" si="863"/>
        <v/>
      </c>
      <c r="AD1522" s="20" t="str">
        <f t="shared" si="864"/>
        <v/>
      </c>
      <c r="AE1522" s="20" t="str">
        <f>IF(E1522="","",SUM( INDEX( $H$9, 1) : H1522))</f>
        <v/>
      </c>
      <c r="AF1522" s="20" t="str">
        <f t="shared" si="865"/>
        <v/>
      </c>
      <c r="AG1522" s="20" t="str">
        <f>IF(E1522="","",SUM($AF$9:AF1522))</f>
        <v/>
      </c>
      <c r="AH1522" s="43" t="str">
        <f t="shared" si="866"/>
        <v/>
      </c>
      <c r="AI1522" s="20" t="str">
        <f t="shared" si="867"/>
        <v/>
      </c>
      <c r="AJ1522" s="20" t="str">
        <f t="shared" si="868"/>
        <v/>
      </c>
      <c r="AK1522" s="20" t="str">
        <f t="shared" si="869"/>
        <v/>
      </c>
      <c r="AL1522" s="20" t="str">
        <f>IF(E1522="","",SUM( INDEX($I$9, 1) : I1522))</f>
        <v/>
      </c>
      <c r="AM1522" s="20" t="str">
        <f t="shared" si="870"/>
        <v/>
      </c>
      <c r="AN1522" s="20" t="str">
        <f>IF(E1522="","",SUM( INDEX($AM$9, 1) : AM1522))</f>
        <v/>
      </c>
      <c r="AO1522" s="43" t="str">
        <f t="shared" si="871"/>
        <v/>
      </c>
      <c r="AP1522" s="43" t="str">
        <f t="shared" si="872"/>
        <v/>
      </c>
      <c r="AQ1522" s="35" t="str">
        <f t="shared" si="873"/>
        <v/>
      </c>
      <c r="AR1522" s="35" t="str">
        <f t="shared" si="874"/>
        <v/>
      </c>
      <c r="AS1522" s="35" t="str">
        <f t="shared" si="875"/>
        <v/>
      </c>
      <c r="AT1522" s="35" t="str">
        <f t="shared" si="876"/>
        <v/>
      </c>
      <c r="AU1522" s="35" t="str">
        <f t="shared" si="877"/>
        <v/>
      </c>
      <c r="AV1522" s="35" t="str">
        <f t="shared" si="878"/>
        <v/>
      </c>
      <c r="AW1522" s="58" t="str">
        <f t="shared" si="879"/>
        <v/>
      </c>
      <c r="AX1522" s="62" t="str">
        <f t="shared" si="880"/>
        <v/>
      </c>
      <c r="AY1522" s="62" t="str">
        <f t="shared" si="881"/>
        <v/>
      </c>
      <c r="AZ1522" s="62" t="str">
        <f t="shared" si="882"/>
        <v/>
      </c>
      <c r="BA1522" s="62" t="str">
        <f t="shared" si="883"/>
        <v/>
      </c>
      <c r="BB1522" s="62" t="str">
        <f t="shared" si="884"/>
        <v/>
      </c>
      <c r="BC1522" s="62" t="str">
        <f t="shared" si="885"/>
        <v/>
      </c>
      <c r="BD1522" s="69" t="str">
        <f t="shared" si="886"/>
        <v/>
      </c>
      <c r="BE1522" s="69" t="str">
        <f t="shared" si="887"/>
        <v/>
      </c>
      <c r="BF1522" s="69" t="str">
        <f>IF(Z1522=Z1523,"",SUM(AW$9:AW1522)-SUM(BF$9:BF1521))</f>
        <v/>
      </c>
      <c r="BG1522" s="12">
        <f t="shared" si="889"/>
        <v>1514</v>
      </c>
    </row>
    <row r="1523" spans="1:59" ht="20.100000000000001" customHeight="1">
      <c r="A1523" s="13">
        <f t="shared" si="888"/>
        <v>1515</v>
      </c>
      <c r="B1523" s="153"/>
      <c r="C1523" s="33"/>
      <c r="D1523" s="33"/>
      <c r="E1523" s="154"/>
      <c r="F1523" s="155"/>
      <c r="G1523" s="156"/>
      <c r="H1523" s="19" t="str">
        <f t="shared" si="853"/>
        <v/>
      </c>
      <c r="I1523" s="157"/>
      <c r="J1523" s="19" t="str">
        <f t="shared" si="854"/>
        <v/>
      </c>
      <c r="K1523" s="33"/>
      <c r="L1523" s="34"/>
      <c r="M1523" s="34"/>
      <c r="N1523" s="19" t="str">
        <f t="shared" si="855"/>
        <v/>
      </c>
      <c r="O1523" s="157"/>
      <c r="P1523" s="19" t="str">
        <f t="shared" si="856"/>
        <v/>
      </c>
      <c r="Q1523" s="19" t="str">
        <f t="shared" si="857"/>
        <v/>
      </c>
      <c r="R1523" s="22"/>
      <c r="S1523" s="33"/>
      <c r="T1523" s="35" t="str">
        <f>IF(E1523="","",Instructions!$B$5)</f>
        <v/>
      </c>
      <c r="U1523" s="75" t="str">
        <f>IF(E1523="","",Instructions!$C$5)</f>
        <v/>
      </c>
      <c r="V1523" s="87" t="str">
        <f t="shared" si="858"/>
        <v/>
      </c>
      <c r="W1523" s="72" t="str">
        <f>IF(E1523="","",VLOOKUP(D1523,Supervisors!$B$9:$F$32,5,FALSE))</f>
        <v/>
      </c>
      <c r="X1523" s="72" t="str">
        <f>IF(E1523="","",VLOOKUP(D1523,Supervisors!$B$9:$G$32,6,FALSE))</f>
        <v/>
      </c>
      <c r="Y1523" s="20" t="str">
        <f t="shared" si="859"/>
        <v/>
      </c>
      <c r="Z1523" s="20" t="str">
        <f t="shared" si="860"/>
        <v/>
      </c>
      <c r="AA1523" s="20" t="str">
        <f t="shared" si="861"/>
        <v/>
      </c>
      <c r="AB1523" s="20" t="str">
        <f t="shared" si="862"/>
        <v/>
      </c>
      <c r="AC1523" s="20" t="str">
        <f t="shared" si="863"/>
        <v/>
      </c>
      <c r="AD1523" s="20" t="str">
        <f t="shared" si="864"/>
        <v/>
      </c>
      <c r="AE1523" s="20" t="str">
        <f>IF(E1523="","",SUM( INDEX( $H$9, 1) : H1523))</f>
        <v/>
      </c>
      <c r="AF1523" s="20" t="str">
        <f t="shared" si="865"/>
        <v/>
      </c>
      <c r="AG1523" s="20" t="str">
        <f>IF(E1523="","",SUM($AF$9:AF1523))</f>
        <v/>
      </c>
      <c r="AH1523" s="43" t="str">
        <f t="shared" si="866"/>
        <v/>
      </c>
      <c r="AI1523" s="20" t="str">
        <f t="shared" si="867"/>
        <v/>
      </c>
      <c r="AJ1523" s="20" t="str">
        <f t="shared" si="868"/>
        <v/>
      </c>
      <c r="AK1523" s="20" t="str">
        <f t="shared" si="869"/>
        <v/>
      </c>
      <c r="AL1523" s="20" t="str">
        <f>IF(E1523="","",SUM( INDEX($I$9, 1) : I1523))</f>
        <v/>
      </c>
      <c r="AM1523" s="20" t="str">
        <f t="shared" si="870"/>
        <v/>
      </c>
      <c r="AN1523" s="20" t="str">
        <f>IF(E1523="","",SUM( INDEX($AM$9, 1) : AM1523))</f>
        <v/>
      </c>
      <c r="AO1523" s="43" t="str">
        <f t="shared" si="871"/>
        <v/>
      </c>
      <c r="AP1523" s="43" t="str">
        <f t="shared" si="872"/>
        <v/>
      </c>
      <c r="AQ1523" s="35" t="str">
        <f t="shared" si="873"/>
        <v/>
      </c>
      <c r="AR1523" s="35" t="str">
        <f t="shared" si="874"/>
        <v/>
      </c>
      <c r="AS1523" s="35" t="str">
        <f t="shared" si="875"/>
        <v/>
      </c>
      <c r="AT1523" s="35" t="str">
        <f t="shared" si="876"/>
        <v/>
      </c>
      <c r="AU1523" s="35" t="str">
        <f t="shared" si="877"/>
        <v/>
      </c>
      <c r="AV1523" s="35" t="str">
        <f t="shared" si="878"/>
        <v/>
      </c>
      <c r="AW1523" s="58" t="str">
        <f t="shared" si="879"/>
        <v/>
      </c>
      <c r="AX1523" s="62" t="str">
        <f t="shared" si="880"/>
        <v/>
      </c>
      <c r="AY1523" s="62" t="str">
        <f t="shared" si="881"/>
        <v/>
      </c>
      <c r="AZ1523" s="62" t="str">
        <f t="shared" si="882"/>
        <v/>
      </c>
      <c r="BA1523" s="62" t="str">
        <f t="shared" si="883"/>
        <v/>
      </c>
      <c r="BB1523" s="62" t="str">
        <f t="shared" si="884"/>
        <v/>
      </c>
      <c r="BC1523" s="62" t="str">
        <f t="shared" si="885"/>
        <v/>
      </c>
      <c r="BD1523" s="69" t="str">
        <f t="shared" si="886"/>
        <v/>
      </c>
      <c r="BE1523" s="69" t="str">
        <f t="shared" si="887"/>
        <v/>
      </c>
      <c r="BF1523" s="69" t="str">
        <f>IF(Z1523=Z1524,"",SUM(AW$9:AW1523)-SUM(BF$9:BF1522))</f>
        <v/>
      </c>
      <c r="BG1523" s="12">
        <f t="shared" si="889"/>
        <v>1515</v>
      </c>
    </row>
    <row r="1524" spans="1:59" ht="20.100000000000001" customHeight="1">
      <c r="A1524" s="13">
        <f t="shared" si="888"/>
        <v>1516</v>
      </c>
      <c r="B1524" s="153"/>
      <c r="C1524" s="33"/>
      <c r="D1524" s="33"/>
      <c r="E1524" s="154"/>
      <c r="F1524" s="155"/>
      <c r="G1524" s="156"/>
      <c r="H1524" s="19" t="str">
        <f t="shared" si="853"/>
        <v/>
      </c>
      <c r="I1524" s="157"/>
      <c r="J1524" s="19" t="str">
        <f t="shared" si="854"/>
        <v/>
      </c>
      <c r="K1524" s="33"/>
      <c r="L1524" s="34"/>
      <c r="M1524" s="34"/>
      <c r="N1524" s="19" t="str">
        <f t="shared" si="855"/>
        <v/>
      </c>
      <c r="O1524" s="157"/>
      <c r="P1524" s="19" t="str">
        <f t="shared" si="856"/>
        <v/>
      </c>
      <c r="Q1524" s="19" t="str">
        <f t="shared" si="857"/>
        <v/>
      </c>
      <c r="R1524" s="22"/>
      <c r="S1524" s="33"/>
      <c r="T1524" s="35" t="str">
        <f>IF(E1524="","",Instructions!$B$5)</f>
        <v/>
      </c>
      <c r="U1524" s="75" t="str">
        <f>IF(E1524="","",Instructions!$C$5)</f>
        <v/>
      </c>
      <c r="V1524" s="87" t="str">
        <f t="shared" si="858"/>
        <v/>
      </c>
      <c r="W1524" s="72" t="str">
        <f>IF(E1524="","",VLOOKUP(D1524,Supervisors!$B$9:$F$32,5,FALSE))</f>
        <v/>
      </c>
      <c r="X1524" s="72" t="str">
        <f>IF(E1524="","",VLOOKUP(D1524,Supervisors!$B$9:$G$32,6,FALSE))</f>
        <v/>
      </c>
      <c r="Y1524" s="20" t="str">
        <f t="shared" si="859"/>
        <v/>
      </c>
      <c r="Z1524" s="20" t="str">
        <f t="shared" si="860"/>
        <v/>
      </c>
      <c r="AA1524" s="20" t="str">
        <f t="shared" si="861"/>
        <v/>
      </c>
      <c r="AB1524" s="20" t="str">
        <f t="shared" si="862"/>
        <v/>
      </c>
      <c r="AC1524" s="20" t="str">
        <f t="shared" si="863"/>
        <v/>
      </c>
      <c r="AD1524" s="20" t="str">
        <f t="shared" si="864"/>
        <v/>
      </c>
      <c r="AE1524" s="20" t="str">
        <f>IF(E1524="","",SUM( INDEX( $H$9, 1) : H1524))</f>
        <v/>
      </c>
      <c r="AF1524" s="20" t="str">
        <f t="shared" si="865"/>
        <v/>
      </c>
      <c r="AG1524" s="20" t="str">
        <f>IF(E1524="","",SUM($AF$9:AF1524))</f>
        <v/>
      </c>
      <c r="AH1524" s="43" t="str">
        <f t="shared" si="866"/>
        <v/>
      </c>
      <c r="AI1524" s="20" t="str">
        <f t="shared" si="867"/>
        <v/>
      </c>
      <c r="AJ1524" s="20" t="str">
        <f t="shared" si="868"/>
        <v/>
      </c>
      <c r="AK1524" s="20" t="str">
        <f t="shared" si="869"/>
        <v/>
      </c>
      <c r="AL1524" s="20" t="str">
        <f>IF(E1524="","",SUM( INDEX($I$9, 1) : I1524))</f>
        <v/>
      </c>
      <c r="AM1524" s="20" t="str">
        <f t="shared" si="870"/>
        <v/>
      </c>
      <c r="AN1524" s="20" t="str">
        <f>IF(E1524="","",SUM( INDEX($AM$9, 1) : AM1524))</f>
        <v/>
      </c>
      <c r="AO1524" s="43" t="str">
        <f t="shared" si="871"/>
        <v/>
      </c>
      <c r="AP1524" s="43" t="str">
        <f t="shared" si="872"/>
        <v/>
      </c>
      <c r="AQ1524" s="35" t="str">
        <f t="shared" si="873"/>
        <v/>
      </c>
      <c r="AR1524" s="35" t="str">
        <f t="shared" si="874"/>
        <v/>
      </c>
      <c r="AS1524" s="35" t="str">
        <f t="shared" si="875"/>
        <v/>
      </c>
      <c r="AT1524" s="35" t="str">
        <f t="shared" si="876"/>
        <v/>
      </c>
      <c r="AU1524" s="35" t="str">
        <f t="shared" si="877"/>
        <v/>
      </c>
      <c r="AV1524" s="35" t="str">
        <f t="shared" si="878"/>
        <v/>
      </c>
      <c r="AW1524" s="58" t="str">
        <f t="shared" si="879"/>
        <v/>
      </c>
      <c r="AX1524" s="62" t="str">
        <f t="shared" si="880"/>
        <v/>
      </c>
      <c r="AY1524" s="62" t="str">
        <f t="shared" si="881"/>
        <v/>
      </c>
      <c r="AZ1524" s="62" t="str">
        <f t="shared" si="882"/>
        <v/>
      </c>
      <c r="BA1524" s="62" t="str">
        <f t="shared" si="883"/>
        <v/>
      </c>
      <c r="BB1524" s="62" t="str">
        <f t="shared" si="884"/>
        <v/>
      </c>
      <c r="BC1524" s="62" t="str">
        <f t="shared" si="885"/>
        <v/>
      </c>
      <c r="BD1524" s="69" t="str">
        <f t="shared" si="886"/>
        <v/>
      </c>
      <c r="BE1524" s="69" t="str">
        <f t="shared" si="887"/>
        <v/>
      </c>
      <c r="BF1524" s="69" t="str">
        <f>IF(Z1524=Z1525,"",SUM(AW$9:AW1524)-SUM(BF$9:BF1523))</f>
        <v/>
      </c>
      <c r="BG1524" s="12">
        <f t="shared" si="889"/>
        <v>1516</v>
      </c>
    </row>
    <row r="1525" spans="1:59" ht="20.100000000000001" customHeight="1">
      <c r="A1525" s="13">
        <f t="shared" si="888"/>
        <v>1517</v>
      </c>
      <c r="B1525" s="153"/>
      <c r="C1525" s="33"/>
      <c r="D1525" s="33"/>
      <c r="E1525" s="154"/>
      <c r="F1525" s="155"/>
      <c r="G1525" s="156"/>
      <c r="H1525" s="19" t="str">
        <f t="shared" si="853"/>
        <v/>
      </c>
      <c r="I1525" s="157"/>
      <c r="J1525" s="19" t="str">
        <f t="shared" si="854"/>
        <v/>
      </c>
      <c r="K1525" s="33"/>
      <c r="L1525" s="34"/>
      <c r="M1525" s="34"/>
      <c r="N1525" s="19" t="str">
        <f t="shared" si="855"/>
        <v/>
      </c>
      <c r="O1525" s="157"/>
      <c r="P1525" s="19" t="str">
        <f t="shared" si="856"/>
        <v/>
      </c>
      <c r="Q1525" s="19" t="str">
        <f t="shared" si="857"/>
        <v/>
      </c>
      <c r="R1525" s="22"/>
      <c r="S1525" s="33"/>
      <c r="T1525" s="35" t="str">
        <f>IF(E1525="","",Instructions!$B$5)</f>
        <v/>
      </c>
      <c r="U1525" s="75" t="str">
        <f>IF(E1525="","",Instructions!$C$5)</f>
        <v/>
      </c>
      <c r="V1525" s="87" t="str">
        <f t="shared" si="858"/>
        <v/>
      </c>
      <c r="W1525" s="72" t="str">
        <f>IF(E1525="","",VLOOKUP(D1525,Supervisors!$B$9:$F$32,5,FALSE))</f>
        <v/>
      </c>
      <c r="X1525" s="72" t="str">
        <f>IF(E1525="","",VLOOKUP(D1525,Supervisors!$B$9:$G$32,6,FALSE))</f>
        <v/>
      </c>
      <c r="Y1525" s="20" t="str">
        <f t="shared" si="859"/>
        <v/>
      </c>
      <c r="Z1525" s="20" t="str">
        <f t="shared" si="860"/>
        <v/>
      </c>
      <c r="AA1525" s="20" t="str">
        <f t="shared" si="861"/>
        <v/>
      </c>
      <c r="AB1525" s="20" t="str">
        <f t="shared" si="862"/>
        <v/>
      </c>
      <c r="AC1525" s="20" t="str">
        <f t="shared" si="863"/>
        <v/>
      </c>
      <c r="AD1525" s="20" t="str">
        <f t="shared" si="864"/>
        <v/>
      </c>
      <c r="AE1525" s="20" t="str">
        <f>IF(E1525="","",SUM( INDEX( $H$9, 1) : H1525))</f>
        <v/>
      </c>
      <c r="AF1525" s="20" t="str">
        <f t="shared" si="865"/>
        <v/>
      </c>
      <c r="AG1525" s="20" t="str">
        <f>IF(E1525="","",SUM($AF$9:AF1525))</f>
        <v/>
      </c>
      <c r="AH1525" s="43" t="str">
        <f t="shared" si="866"/>
        <v/>
      </c>
      <c r="AI1525" s="20" t="str">
        <f t="shared" si="867"/>
        <v/>
      </c>
      <c r="AJ1525" s="20" t="str">
        <f t="shared" si="868"/>
        <v/>
      </c>
      <c r="AK1525" s="20" t="str">
        <f t="shared" si="869"/>
        <v/>
      </c>
      <c r="AL1525" s="20" t="str">
        <f>IF(E1525="","",SUM( INDEX($I$9, 1) : I1525))</f>
        <v/>
      </c>
      <c r="AM1525" s="20" t="str">
        <f t="shared" si="870"/>
        <v/>
      </c>
      <c r="AN1525" s="20" t="str">
        <f>IF(E1525="","",SUM( INDEX($AM$9, 1) : AM1525))</f>
        <v/>
      </c>
      <c r="AO1525" s="43" t="str">
        <f t="shared" si="871"/>
        <v/>
      </c>
      <c r="AP1525" s="43" t="str">
        <f t="shared" si="872"/>
        <v/>
      </c>
      <c r="AQ1525" s="35" t="str">
        <f t="shared" si="873"/>
        <v/>
      </c>
      <c r="AR1525" s="35" t="str">
        <f t="shared" si="874"/>
        <v/>
      </c>
      <c r="AS1525" s="35" t="str">
        <f t="shared" si="875"/>
        <v/>
      </c>
      <c r="AT1525" s="35" t="str">
        <f t="shared" si="876"/>
        <v/>
      </c>
      <c r="AU1525" s="35" t="str">
        <f t="shared" si="877"/>
        <v/>
      </c>
      <c r="AV1525" s="35" t="str">
        <f t="shared" si="878"/>
        <v/>
      </c>
      <c r="AW1525" s="58" t="str">
        <f t="shared" si="879"/>
        <v/>
      </c>
      <c r="AX1525" s="62" t="str">
        <f t="shared" si="880"/>
        <v/>
      </c>
      <c r="AY1525" s="62" t="str">
        <f t="shared" si="881"/>
        <v/>
      </c>
      <c r="AZ1525" s="62" t="str">
        <f t="shared" si="882"/>
        <v/>
      </c>
      <c r="BA1525" s="62" t="str">
        <f t="shared" si="883"/>
        <v/>
      </c>
      <c r="BB1525" s="62" t="str">
        <f t="shared" si="884"/>
        <v/>
      </c>
      <c r="BC1525" s="62" t="str">
        <f t="shared" si="885"/>
        <v/>
      </c>
      <c r="BD1525" s="69" t="str">
        <f t="shared" si="886"/>
        <v/>
      </c>
      <c r="BE1525" s="69" t="str">
        <f t="shared" si="887"/>
        <v/>
      </c>
      <c r="BF1525" s="69" t="str">
        <f>IF(Z1525=Z1526,"",SUM(AW$9:AW1525)-SUM(BF$9:BF1524))</f>
        <v/>
      </c>
      <c r="BG1525" s="12">
        <f t="shared" si="889"/>
        <v>1517</v>
      </c>
    </row>
    <row r="1526" spans="1:59" ht="20.100000000000001" customHeight="1">
      <c r="A1526" s="13">
        <f t="shared" si="888"/>
        <v>1518</v>
      </c>
      <c r="B1526" s="153"/>
      <c r="C1526" s="33"/>
      <c r="D1526" s="33"/>
      <c r="E1526" s="154"/>
      <c r="F1526" s="155"/>
      <c r="G1526" s="156"/>
      <c r="H1526" s="19" t="str">
        <f t="shared" si="853"/>
        <v/>
      </c>
      <c r="I1526" s="157"/>
      <c r="J1526" s="19" t="str">
        <f t="shared" si="854"/>
        <v/>
      </c>
      <c r="K1526" s="33"/>
      <c r="L1526" s="34"/>
      <c r="M1526" s="34"/>
      <c r="N1526" s="19" t="str">
        <f t="shared" si="855"/>
        <v/>
      </c>
      <c r="O1526" s="157"/>
      <c r="P1526" s="19" t="str">
        <f t="shared" si="856"/>
        <v/>
      </c>
      <c r="Q1526" s="19" t="str">
        <f t="shared" si="857"/>
        <v/>
      </c>
      <c r="R1526" s="22"/>
      <c r="S1526" s="33"/>
      <c r="T1526" s="35" t="str">
        <f>IF(E1526="","",Instructions!$B$5)</f>
        <v/>
      </c>
      <c r="U1526" s="75" t="str">
        <f>IF(E1526="","",Instructions!$C$5)</f>
        <v/>
      </c>
      <c r="V1526" s="87" t="str">
        <f t="shared" si="858"/>
        <v/>
      </c>
      <c r="W1526" s="72" t="str">
        <f>IF(E1526="","",VLOOKUP(D1526,Supervisors!$B$9:$F$32,5,FALSE))</f>
        <v/>
      </c>
      <c r="X1526" s="72" t="str">
        <f>IF(E1526="","",VLOOKUP(D1526,Supervisors!$B$9:$G$32,6,FALSE))</f>
        <v/>
      </c>
      <c r="Y1526" s="20" t="str">
        <f t="shared" si="859"/>
        <v/>
      </c>
      <c r="Z1526" s="20" t="str">
        <f t="shared" si="860"/>
        <v/>
      </c>
      <c r="AA1526" s="20" t="str">
        <f t="shared" si="861"/>
        <v/>
      </c>
      <c r="AB1526" s="20" t="str">
        <f t="shared" si="862"/>
        <v/>
      </c>
      <c r="AC1526" s="20" t="str">
        <f t="shared" si="863"/>
        <v/>
      </c>
      <c r="AD1526" s="20" t="str">
        <f t="shared" si="864"/>
        <v/>
      </c>
      <c r="AE1526" s="20" t="str">
        <f>IF(E1526="","",SUM( INDEX( $H$9, 1) : H1526))</f>
        <v/>
      </c>
      <c r="AF1526" s="20" t="str">
        <f t="shared" si="865"/>
        <v/>
      </c>
      <c r="AG1526" s="20" t="str">
        <f>IF(E1526="","",SUM($AF$9:AF1526))</f>
        <v/>
      </c>
      <c r="AH1526" s="43" t="str">
        <f t="shared" si="866"/>
        <v/>
      </c>
      <c r="AI1526" s="20" t="str">
        <f t="shared" si="867"/>
        <v/>
      </c>
      <c r="AJ1526" s="20" t="str">
        <f t="shared" si="868"/>
        <v/>
      </c>
      <c r="AK1526" s="20" t="str">
        <f t="shared" si="869"/>
        <v/>
      </c>
      <c r="AL1526" s="20" t="str">
        <f>IF(E1526="","",SUM( INDEX($I$9, 1) : I1526))</f>
        <v/>
      </c>
      <c r="AM1526" s="20" t="str">
        <f t="shared" si="870"/>
        <v/>
      </c>
      <c r="AN1526" s="20" t="str">
        <f>IF(E1526="","",SUM( INDEX($AM$9, 1) : AM1526))</f>
        <v/>
      </c>
      <c r="AO1526" s="43" t="str">
        <f t="shared" si="871"/>
        <v/>
      </c>
      <c r="AP1526" s="43" t="str">
        <f t="shared" si="872"/>
        <v/>
      </c>
      <c r="AQ1526" s="35" t="str">
        <f t="shared" si="873"/>
        <v/>
      </c>
      <c r="AR1526" s="35" t="str">
        <f t="shared" si="874"/>
        <v/>
      </c>
      <c r="AS1526" s="35" t="str">
        <f t="shared" si="875"/>
        <v/>
      </c>
      <c r="AT1526" s="35" t="str">
        <f t="shared" si="876"/>
        <v/>
      </c>
      <c r="AU1526" s="35" t="str">
        <f t="shared" si="877"/>
        <v/>
      </c>
      <c r="AV1526" s="35" t="str">
        <f t="shared" si="878"/>
        <v/>
      </c>
      <c r="AW1526" s="58" t="str">
        <f t="shared" si="879"/>
        <v/>
      </c>
      <c r="AX1526" s="62" t="str">
        <f t="shared" si="880"/>
        <v/>
      </c>
      <c r="AY1526" s="62" t="str">
        <f t="shared" si="881"/>
        <v/>
      </c>
      <c r="AZ1526" s="62" t="str">
        <f t="shared" si="882"/>
        <v/>
      </c>
      <c r="BA1526" s="62" t="str">
        <f t="shared" si="883"/>
        <v/>
      </c>
      <c r="BB1526" s="62" t="str">
        <f t="shared" si="884"/>
        <v/>
      </c>
      <c r="BC1526" s="62" t="str">
        <f t="shared" si="885"/>
        <v/>
      </c>
      <c r="BD1526" s="69" t="str">
        <f t="shared" si="886"/>
        <v/>
      </c>
      <c r="BE1526" s="69" t="str">
        <f t="shared" si="887"/>
        <v/>
      </c>
      <c r="BF1526" s="69" t="str">
        <f>IF(Z1526=Z1527,"",SUM(AW$9:AW1526)-SUM(BF$9:BF1525))</f>
        <v/>
      </c>
      <c r="BG1526" s="12">
        <f t="shared" si="889"/>
        <v>1518</v>
      </c>
    </row>
    <row r="1527" spans="1:59" ht="20.100000000000001" customHeight="1">
      <c r="A1527" s="13">
        <f t="shared" si="888"/>
        <v>1519</v>
      </c>
      <c r="B1527" s="153"/>
      <c r="C1527" s="33"/>
      <c r="D1527" s="33"/>
      <c r="E1527" s="154"/>
      <c r="F1527" s="155"/>
      <c r="G1527" s="156"/>
      <c r="H1527" s="19" t="str">
        <f t="shared" si="853"/>
        <v/>
      </c>
      <c r="I1527" s="157"/>
      <c r="J1527" s="19" t="str">
        <f t="shared" si="854"/>
        <v/>
      </c>
      <c r="K1527" s="33"/>
      <c r="L1527" s="34"/>
      <c r="M1527" s="34"/>
      <c r="N1527" s="19" t="str">
        <f t="shared" si="855"/>
        <v/>
      </c>
      <c r="O1527" s="157"/>
      <c r="P1527" s="19" t="str">
        <f t="shared" si="856"/>
        <v/>
      </c>
      <c r="Q1527" s="19" t="str">
        <f t="shared" si="857"/>
        <v/>
      </c>
      <c r="R1527" s="22"/>
      <c r="S1527" s="33"/>
      <c r="T1527" s="35" t="str">
        <f>IF(E1527="","",Instructions!$B$5)</f>
        <v/>
      </c>
      <c r="U1527" s="75" t="str">
        <f>IF(E1527="","",Instructions!$C$5)</f>
        <v/>
      </c>
      <c r="V1527" s="87" t="str">
        <f t="shared" si="858"/>
        <v/>
      </c>
      <c r="W1527" s="72" t="str">
        <f>IF(E1527="","",VLOOKUP(D1527,Supervisors!$B$9:$F$32,5,FALSE))</f>
        <v/>
      </c>
      <c r="X1527" s="72" t="str">
        <f>IF(E1527="","",VLOOKUP(D1527,Supervisors!$B$9:$G$32,6,FALSE))</f>
        <v/>
      </c>
      <c r="Y1527" s="20" t="str">
        <f t="shared" si="859"/>
        <v/>
      </c>
      <c r="Z1527" s="20" t="str">
        <f t="shared" si="860"/>
        <v/>
      </c>
      <c r="AA1527" s="20" t="str">
        <f t="shared" si="861"/>
        <v/>
      </c>
      <c r="AB1527" s="20" t="str">
        <f t="shared" si="862"/>
        <v/>
      </c>
      <c r="AC1527" s="20" t="str">
        <f t="shared" si="863"/>
        <v/>
      </c>
      <c r="AD1527" s="20" t="str">
        <f t="shared" si="864"/>
        <v/>
      </c>
      <c r="AE1527" s="20" t="str">
        <f>IF(E1527="","",SUM( INDEX( $H$9, 1) : H1527))</f>
        <v/>
      </c>
      <c r="AF1527" s="20" t="str">
        <f t="shared" si="865"/>
        <v/>
      </c>
      <c r="AG1527" s="20" t="str">
        <f>IF(E1527="","",SUM($AF$9:AF1527))</f>
        <v/>
      </c>
      <c r="AH1527" s="43" t="str">
        <f t="shared" si="866"/>
        <v/>
      </c>
      <c r="AI1527" s="20" t="str">
        <f t="shared" si="867"/>
        <v/>
      </c>
      <c r="AJ1527" s="20" t="str">
        <f t="shared" si="868"/>
        <v/>
      </c>
      <c r="AK1527" s="20" t="str">
        <f t="shared" si="869"/>
        <v/>
      </c>
      <c r="AL1527" s="20" t="str">
        <f>IF(E1527="","",SUM( INDEX($I$9, 1) : I1527))</f>
        <v/>
      </c>
      <c r="AM1527" s="20" t="str">
        <f t="shared" si="870"/>
        <v/>
      </c>
      <c r="AN1527" s="20" t="str">
        <f>IF(E1527="","",SUM( INDEX($AM$9, 1) : AM1527))</f>
        <v/>
      </c>
      <c r="AO1527" s="43" t="str">
        <f t="shared" si="871"/>
        <v/>
      </c>
      <c r="AP1527" s="43" t="str">
        <f t="shared" si="872"/>
        <v/>
      </c>
      <c r="AQ1527" s="35" t="str">
        <f t="shared" si="873"/>
        <v/>
      </c>
      <c r="AR1527" s="35" t="str">
        <f t="shared" si="874"/>
        <v/>
      </c>
      <c r="AS1527" s="35" t="str">
        <f t="shared" si="875"/>
        <v/>
      </c>
      <c r="AT1527" s="35" t="str">
        <f t="shared" si="876"/>
        <v/>
      </c>
      <c r="AU1527" s="35" t="str">
        <f t="shared" si="877"/>
        <v/>
      </c>
      <c r="AV1527" s="35" t="str">
        <f t="shared" si="878"/>
        <v/>
      </c>
      <c r="AW1527" s="58" t="str">
        <f t="shared" si="879"/>
        <v/>
      </c>
      <c r="AX1527" s="62" t="str">
        <f t="shared" si="880"/>
        <v/>
      </c>
      <c r="AY1527" s="62" t="str">
        <f t="shared" si="881"/>
        <v/>
      </c>
      <c r="AZ1527" s="62" t="str">
        <f t="shared" si="882"/>
        <v/>
      </c>
      <c r="BA1527" s="62" t="str">
        <f t="shared" si="883"/>
        <v/>
      </c>
      <c r="BB1527" s="62" t="str">
        <f t="shared" si="884"/>
        <v/>
      </c>
      <c r="BC1527" s="62" t="str">
        <f t="shared" si="885"/>
        <v/>
      </c>
      <c r="BD1527" s="69" t="str">
        <f t="shared" si="886"/>
        <v/>
      </c>
      <c r="BE1527" s="69" t="str">
        <f t="shared" si="887"/>
        <v/>
      </c>
      <c r="BF1527" s="69" t="str">
        <f>IF(Z1527=Z1528,"",SUM(AW$9:AW1527)-SUM(BF$9:BF1526))</f>
        <v/>
      </c>
      <c r="BG1527" s="12">
        <f t="shared" si="889"/>
        <v>1519</v>
      </c>
    </row>
    <row r="1528" spans="1:59" ht="20.100000000000001" customHeight="1">
      <c r="A1528" s="13">
        <f t="shared" si="888"/>
        <v>1520</v>
      </c>
      <c r="B1528" s="153"/>
      <c r="C1528" s="33"/>
      <c r="D1528" s="33"/>
      <c r="E1528" s="154"/>
      <c r="F1528" s="155"/>
      <c r="G1528" s="156"/>
      <c r="H1528" s="19" t="str">
        <f t="shared" si="853"/>
        <v/>
      </c>
      <c r="I1528" s="157"/>
      <c r="J1528" s="19" t="str">
        <f t="shared" si="854"/>
        <v/>
      </c>
      <c r="K1528" s="33"/>
      <c r="L1528" s="34"/>
      <c r="M1528" s="34"/>
      <c r="N1528" s="19" t="str">
        <f t="shared" si="855"/>
        <v/>
      </c>
      <c r="O1528" s="157"/>
      <c r="P1528" s="19" t="str">
        <f t="shared" si="856"/>
        <v/>
      </c>
      <c r="Q1528" s="19" t="str">
        <f t="shared" si="857"/>
        <v/>
      </c>
      <c r="R1528" s="22"/>
      <c r="S1528" s="33"/>
      <c r="T1528" s="35" t="str">
        <f>IF(E1528="","",Instructions!$B$5)</f>
        <v/>
      </c>
      <c r="U1528" s="75" t="str">
        <f>IF(E1528="","",Instructions!$C$5)</f>
        <v/>
      </c>
      <c r="V1528" s="87" t="str">
        <f t="shared" si="858"/>
        <v/>
      </c>
      <c r="W1528" s="72" t="str">
        <f>IF(E1528="","",VLOOKUP(D1528,Supervisors!$B$9:$F$32,5,FALSE))</f>
        <v/>
      </c>
      <c r="X1528" s="72" t="str">
        <f>IF(E1528="","",VLOOKUP(D1528,Supervisors!$B$9:$G$32,6,FALSE))</f>
        <v/>
      </c>
      <c r="Y1528" s="20" t="str">
        <f t="shared" si="859"/>
        <v/>
      </c>
      <c r="Z1528" s="20" t="str">
        <f t="shared" si="860"/>
        <v/>
      </c>
      <c r="AA1528" s="20" t="str">
        <f t="shared" si="861"/>
        <v/>
      </c>
      <c r="AB1528" s="20" t="str">
        <f t="shared" si="862"/>
        <v/>
      </c>
      <c r="AC1528" s="20" t="str">
        <f t="shared" si="863"/>
        <v/>
      </c>
      <c r="AD1528" s="20" t="str">
        <f t="shared" si="864"/>
        <v/>
      </c>
      <c r="AE1528" s="20" t="str">
        <f>IF(E1528="","",SUM( INDEX( $H$9, 1) : H1528))</f>
        <v/>
      </c>
      <c r="AF1528" s="20" t="str">
        <f t="shared" si="865"/>
        <v/>
      </c>
      <c r="AG1528" s="20" t="str">
        <f>IF(E1528="","",SUM($AF$9:AF1528))</f>
        <v/>
      </c>
      <c r="AH1528" s="43" t="str">
        <f t="shared" si="866"/>
        <v/>
      </c>
      <c r="AI1528" s="20" t="str">
        <f t="shared" si="867"/>
        <v/>
      </c>
      <c r="AJ1528" s="20" t="str">
        <f t="shared" si="868"/>
        <v/>
      </c>
      <c r="AK1528" s="20" t="str">
        <f t="shared" si="869"/>
        <v/>
      </c>
      <c r="AL1528" s="20" t="str">
        <f>IF(E1528="","",SUM( INDEX($I$9, 1) : I1528))</f>
        <v/>
      </c>
      <c r="AM1528" s="20" t="str">
        <f t="shared" si="870"/>
        <v/>
      </c>
      <c r="AN1528" s="20" t="str">
        <f>IF(E1528="","",SUM( INDEX($AM$9, 1) : AM1528))</f>
        <v/>
      </c>
      <c r="AO1528" s="43" t="str">
        <f t="shared" si="871"/>
        <v/>
      </c>
      <c r="AP1528" s="43" t="str">
        <f t="shared" si="872"/>
        <v/>
      </c>
      <c r="AQ1528" s="35" t="str">
        <f t="shared" si="873"/>
        <v/>
      </c>
      <c r="AR1528" s="35" t="str">
        <f t="shared" si="874"/>
        <v/>
      </c>
      <c r="AS1528" s="35" t="str">
        <f t="shared" si="875"/>
        <v/>
      </c>
      <c r="AT1528" s="35" t="str">
        <f t="shared" si="876"/>
        <v/>
      </c>
      <c r="AU1528" s="35" t="str">
        <f t="shared" si="877"/>
        <v/>
      </c>
      <c r="AV1528" s="35" t="str">
        <f t="shared" si="878"/>
        <v/>
      </c>
      <c r="AW1528" s="58" t="str">
        <f t="shared" si="879"/>
        <v/>
      </c>
      <c r="AX1528" s="62" t="str">
        <f t="shared" si="880"/>
        <v/>
      </c>
      <c r="AY1528" s="62" t="str">
        <f t="shared" si="881"/>
        <v/>
      </c>
      <c r="AZ1528" s="62" t="str">
        <f t="shared" si="882"/>
        <v/>
      </c>
      <c r="BA1528" s="62" t="str">
        <f t="shared" si="883"/>
        <v/>
      </c>
      <c r="BB1528" s="62" t="str">
        <f t="shared" si="884"/>
        <v/>
      </c>
      <c r="BC1528" s="62" t="str">
        <f t="shared" si="885"/>
        <v/>
      </c>
      <c r="BD1528" s="69" t="str">
        <f t="shared" si="886"/>
        <v/>
      </c>
      <c r="BE1528" s="69" t="str">
        <f t="shared" si="887"/>
        <v/>
      </c>
      <c r="BF1528" s="69" t="str">
        <f>IF(Z1528=Z1529,"",SUM(AW$9:AW1528)-SUM(BF$9:BF1527))</f>
        <v/>
      </c>
      <c r="BG1528" s="12">
        <f t="shared" si="889"/>
        <v>1520</v>
      </c>
    </row>
    <row r="1529" spans="1:59" ht="20.100000000000001" customHeight="1">
      <c r="A1529" s="13">
        <f t="shared" si="888"/>
        <v>1521</v>
      </c>
      <c r="B1529" s="153"/>
      <c r="C1529" s="33"/>
      <c r="D1529" s="33"/>
      <c r="E1529" s="154"/>
      <c r="F1529" s="155"/>
      <c r="G1529" s="156"/>
      <c r="H1529" s="19" t="str">
        <f t="shared" si="853"/>
        <v/>
      </c>
      <c r="I1529" s="157"/>
      <c r="J1529" s="19" t="str">
        <f t="shared" si="854"/>
        <v/>
      </c>
      <c r="K1529" s="33"/>
      <c r="L1529" s="34"/>
      <c r="M1529" s="34"/>
      <c r="N1529" s="19" t="str">
        <f t="shared" si="855"/>
        <v/>
      </c>
      <c r="O1529" s="157"/>
      <c r="P1529" s="19" t="str">
        <f t="shared" si="856"/>
        <v/>
      </c>
      <c r="Q1529" s="19" t="str">
        <f t="shared" si="857"/>
        <v/>
      </c>
      <c r="R1529" s="22"/>
      <c r="S1529" s="33"/>
      <c r="T1529" s="35" t="str">
        <f>IF(E1529="","",Instructions!$B$5)</f>
        <v/>
      </c>
      <c r="U1529" s="75" t="str">
        <f>IF(E1529="","",Instructions!$C$5)</f>
        <v/>
      </c>
      <c r="V1529" s="87" t="str">
        <f t="shared" si="858"/>
        <v/>
      </c>
      <c r="W1529" s="72" t="str">
        <f>IF(E1529="","",VLOOKUP(D1529,Supervisors!$B$9:$F$32,5,FALSE))</f>
        <v/>
      </c>
      <c r="X1529" s="72" t="str">
        <f>IF(E1529="","",VLOOKUP(D1529,Supervisors!$B$9:$G$32,6,FALSE))</f>
        <v/>
      </c>
      <c r="Y1529" s="20" t="str">
        <f t="shared" si="859"/>
        <v/>
      </c>
      <c r="Z1529" s="20" t="str">
        <f t="shared" si="860"/>
        <v/>
      </c>
      <c r="AA1529" s="20" t="str">
        <f t="shared" si="861"/>
        <v/>
      </c>
      <c r="AB1529" s="20" t="str">
        <f t="shared" si="862"/>
        <v/>
      </c>
      <c r="AC1529" s="20" t="str">
        <f t="shared" si="863"/>
        <v/>
      </c>
      <c r="AD1529" s="20" t="str">
        <f t="shared" si="864"/>
        <v/>
      </c>
      <c r="AE1529" s="20" t="str">
        <f>IF(E1529="","",SUM( INDEX( $H$9, 1) : H1529))</f>
        <v/>
      </c>
      <c r="AF1529" s="20" t="str">
        <f t="shared" si="865"/>
        <v/>
      </c>
      <c r="AG1529" s="20" t="str">
        <f>IF(E1529="","",SUM($AF$9:AF1529))</f>
        <v/>
      </c>
      <c r="AH1529" s="43" t="str">
        <f t="shared" si="866"/>
        <v/>
      </c>
      <c r="AI1529" s="20" t="str">
        <f t="shared" si="867"/>
        <v/>
      </c>
      <c r="AJ1529" s="20" t="str">
        <f t="shared" si="868"/>
        <v/>
      </c>
      <c r="AK1529" s="20" t="str">
        <f t="shared" si="869"/>
        <v/>
      </c>
      <c r="AL1529" s="20" t="str">
        <f>IF(E1529="","",SUM( INDEX($I$9, 1) : I1529))</f>
        <v/>
      </c>
      <c r="AM1529" s="20" t="str">
        <f t="shared" si="870"/>
        <v/>
      </c>
      <c r="AN1529" s="20" t="str">
        <f>IF(E1529="","",SUM( INDEX($AM$9, 1) : AM1529))</f>
        <v/>
      </c>
      <c r="AO1529" s="43" t="str">
        <f t="shared" si="871"/>
        <v/>
      </c>
      <c r="AP1529" s="43" t="str">
        <f t="shared" si="872"/>
        <v/>
      </c>
      <c r="AQ1529" s="35" t="str">
        <f t="shared" si="873"/>
        <v/>
      </c>
      <c r="AR1529" s="35" t="str">
        <f t="shared" si="874"/>
        <v/>
      </c>
      <c r="AS1529" s="35" t="str">
        <f t="shared" si="875"/>
        <v/>
      </c>
      <c r="AT1529" s="35" t="str">
        <f t="shared" si="876"/>
        <v/>
      </c>
      <c r="AU1529" s="35" t="str">
        <f t="shared" si="877"/>
        <v/>
      </c>
      <c r="AV1529" s="35" t="str">
        <f t="shared" si="878"/>
        <v/>
      </c>
      <c r="AW1529" s="58" t="str">
        <f t="shared" si="879"/>
        <v/>
      </c>
      <c r="AX1529" s="62" t="str">
        <f t="shared" si="880"/>
        <v/>
      </c>
      <c r="AY1529" s="62" t="str">
        <f t="shared" si="881"/>
        <v/>
      </c>
      <c r="AZ1529" s="62" t="str">
        <f t="shared" si="882"/>
        <v/>
      </c>
      <c r="BA1529" s="62" t="str">
        <f t="shared" si="883"/>
        <v/>
      </c>
      <c r="BB1529" s="62" t="str">
        <f t="shared" si="884"/>
        <v/>
      </c>
      <c r="BC1529" s="62" t="str">
        <f t="shared" si="885"/>
        <v/>
      </c>
      <c r="BD1529" s="69" t="str">
        <f t="shared" si="886"/>
        <v/>
      </c>
      <c r="BE1529" s="69" t="str">
        <f t="shared" si="887"/>
        <v/>
      </c>
      <c r="BF1529" s="69" t="str">
        <f>IF(Z1529=Z1530,"",SUM(AW$9:AW1529)-SUM(BF$9:BF1528))</f>
        <v/>
      </c>
      <c r="BG1529" s="12">
        <f t="shared" si="889"/>
        <v>1521</v>
      </c>
    </row>
    <row r="1530" spans="1:59" ht="20.100000000000001" customHeight="1">
      <c r="A1530" s="13">
        <f t="shared" si="888"/>
        <v>1522</v>
      </c>
      <c r="B1530" s="153"/>
      <c r="C1530" s="33"/>
      <c r="D1530" s="33"/>
      <c r="E1530" s="154"/>
      <c r="F1530" s="155"/>
      <c r="G1530" s="156"/>
      <c r="H1530" s="19" t="str">
        <f t="shared" si="853"/>
        <v/>
      </c>
      <c r="I1530" s="157"/>
      <c r="J1530" s="19" t="str">
        <f t="shared" si="854"/>
        <v/>
      </c>
      <c r="K1530" s="33"/>
      <c r="L1530" s="34"/>
      <c r="M1530" s="34"/>
      <c r="N1530" s="19" t="str">
        <f t="shared" si="855"/>
        <v/>
      </c>
      <c r="O1530" s="157"/>
      <c r="P1530" s="19" t="str">
        <f t="shared" si="856"/>
        <v/>
      </c>
      <c r="Q1530" s="19" t="str">
        <f t="shared" si="857"/>
        <v/>
      </c>
      <c r="R1530" s="22"/>
      <c r="S1530" s="33"/>
      <c r="T1530" s="35" t="str">
        <f>IF(E1530="","",Instructions!$B$5)</f>
        <v/>
      </c>
      <c r="U1530" s="75" t="str">
        <f>IF(E1530="","",Instructions!$C$5)</f>
        <v/>
      </c>
      <c r="V1530" s="87" t="str">
        <f t="shared" si="858"/>
        <v/>
      </c>
      <c r="W1530" s="72" t="str">
        <f>IF(E1530="","",VLOOKUP(D1530,Supervisors!$B$9:$F$32,5,FALSE))</f>
        <v/>
      </c>
      <c r="X1530" s="72" t="str">
        <f>IF(E1530="","",VLOOKUP(D1530,Supervisors!$B$9:$G$32,6,FALSE))</f>
        <v/>
      </c>
      <c r="Y1530" s="20" t="str">
        <f t="shared" si="859"/>
        <v/>
      </c>
      <c r="Z1530" s="20" t="str">
        <f t="shared" si="860"/>
        <v/>
      </c>
      <c r="AA1530" s="20" t="str">
        <f t="shared" si="861"/>
        <v/>
      </c>
      <c r="AB1530" s="20" t="str">
        <f t="shared" si="862"/>
        <v/>
      </c>
      <c r="AC1530" s="20" t="str">
        <f t="shared" si="863"/>
        <v/>
      </c>
      <c r="AD1530" s="20" t="str">
        <f t="shared" si="864"/>
        <v/>
      </c>
      <c r="AE1530" s="20" t="str">
        <f>IF(E1530="","",SUM( INDEX( $H$9, 1) : H1530))</f>
        <v/>
      </c>
      <c r="AF1530" s="20" t="str">
        <f t="shared" si="865"/>
        <v/>
      </c>
      <c r="AG1530" s="20" t="str">
        <f>IF(E1530="","",SUM($AF$9:AF1530))</f>
        <v/>
      </c>
      <c r="AH1530" s="43" t="str">
        <f t="shared" si="866"/>
        <v/>
      </c>
      <c r="AI1530" s="20" t="str">
        <f t="shared" si="867"/>
        <v/>
      </c>
      <c r="AJ1530" s="20" t="str">
        <f t="shared" si="868"/>
        <v/>
      </c>
      <c r="AK1530" s="20" t="str">
        <f t="shared" si="869"/>
        <v/>
      </c>
      <c r="AL1530" s="20" t="str">
        <f>IF(E1530="","",SUM( INDEX($I$9, 1) : I1530))</f>
        <v/>
      </c>
      <c r="AM1530" s="20" t="str">
        <f t="shared" si="870"/>
        <v/>
      </c>
      <c r="AN1530" s="20" t="str">
        <f>IF(E1530="","",SUM( INDEX($AM$9, 1) : AM1530))</f>
        <v/>
      </c>
      <c r="AO1530" s="43" t="str">
        <f t="shared" si="871"/>
        <v/>
      </c>
      <c r="AP1530" s="43" t="str">
        <f t="shared" si="872"/>
        <v/>
      </c>
      <c r="AQ1530" s="35" t="str">
        <f t="shared" si="873"/>
        <v/>
      </c>
      <c r="AR1530" s="35" t="str">
        <f t="shared" si="874"/>
        <v/>
      </c>
      <c r="AS1530" s="35" t="str">
        <f t="shared" si="875"/>
        <v/>
      </c>
      <c r="AT1530" s="35" t="str">
        <f t="shared" si="876"/>
        <v/>
      </c>
      <c r="AU1530" s="35" t="str">
        <f t="shared" si="877"/>
        <v/>
      </c>
      <c r="AV1530" s="35" t="str">
        <f t="shared" si="878"/>
        <v/>
      </c>
      <c r="AW1530" s="58" t="str">
        <f t="shared" si="879"/>
        <v/>
      </c>
      <c r="AX1530" s="62" t="str">
        <f t="shared" si="880"/>
        <v/>
      </c>
      <c r="AY1530" s="62" t="str">
        <f t="shared" si="881"/>
        <v/>
      </c>
      <c r="AZ1530" s="62" t="str">
        <f t="shared" si="882"/>
        <v/>
      </c>
      <c r="BA1530" s="62" t="str">
        <f t="shared" si="883"/>
        <v/>
      </c>
      <c r="BB1530" s="62" t="str">
        <f t="shared" si="884"/>
        <v/>
      </c>
      <c r="BC1530" s="62" t="str">
        <f t="shared" si="885"/>
        <v/>
      </c>
      <c r="BD1530" s="69" t="str">
        <f t="shared" si="886"/>
        <v/>
      </c>
      <c r="BE1530" s="69" t="str">
        <f t="shared" si="887"/>
        <v/>
      </c>
      <c r="BF1530" s="69" t="str">
        <f>IF(Z1530=Z1531,"",SUM(AW$9:AW1530)-SUM(BF$9:BF1529))</f>
        <v/>
      </c>
      <c r="BG1530" s="12">
        <f t="shared" si="889"/>
        <v>1522</v>
      </c>
    </row>
    <row r="1531" spans="1:59" ht="20.100000000000001" customHeight="1">
      <c r="A1531" s="13">
        <f t="shared" si="888"/>
        <v>1523</v>
      </c>
      <c r="B1531" s="153"/>
      <c r="C1531" s="33"/>
      <c r="D1531" s="33"/>
      <c r="E1531" s="154"/>
      <c r="F1531" s="155"/>
      <c r="G1531" s="156"/>
      <c r="H1531" s="19" t="str">
        <f t="shared" si="853"/>
        <v/>
      </c>
      <c r="I1531" s="157"/>
      <c r="J1531" s="19" t="str">
        <f t="shared" si="854"/>
        <v/>
      </c>
      <c r="K1531" s="33"/>
      <c r="L1531" s="34"/>
      <c r="M1531" s="34"/>
      <c r="N1531" s="19" t="str">
        <f t="shared" si="855"/>
        <v/>
      </c>
      <c r="O1531" s="157"/>
      <c r="P1531" s="19" t="str">
        <f t="shared" si="856"/>
        <v/>
      </c>
      <c r="Q1531" s="19" t="str">
        <f t="shared" si="857"/>
        <v/>
      </c>
      <c r="R1531" s="22"/>
      <c r="S1531" s="33"/>
      <c r="T1531" s="35" t="str">
        <f>IF(E1531="","",Instructions!$B$5)</f>
        <v/>
      </c>
      <c r="U1531" s="75" t="str">
        <f>IF(E1531="","",Instructions!$C$5)</f>
        <v/>
      </c>
      <c r="V1531" s="87" t="str">
        <f t="shared" si="858"/>
        <v/>
      </c>
      <c r="W1531" s="72" t="str">
        <f>IF(E1531="","",VLOOKUP(D1531,Supervisors!$B$9:$F$32,5,FALSE))</f>
        <v/>
      </c>
      <c r="X1531" s="72" t="str">
        <f>IF(E1531="","",VLOOKUP(D1531,Supervisors!$B$9:$G$32,6,FALSE))</f>
        <v/>
      </c>
      <c r="Y1531" s="20" t="str">
        <f t="shared" si="859"/>
        <v/>
      </c>
      <c r="Z1531" s="20" t="str">
        <f t="shared" si="860"/>
        <v/>
      </c>
      <c r="AA1531" s="20" t="str">
        <f t="shared" si="861"/>
        <v/>
      </c>
      <c r="AB1531" s="20" t="str">
        <f t="shared" si="862"/>
        <v/>
      </c>
      <c r="AC1531" s="20" t="str">
        <f t="shared" si="863"/>
        <v/>
      </c>
      <c r="AD1531" s="20" t="str">
        <f t="shared" si="864"/>
        <v/>
      </c>
      <c r="AE1531" s="20" t="str">
        <f>IF(E1531="","",SUM( INDEX( $H$9, 1) : H1531))</f>
        <v/>
      </c>
      <c r="AF1531" s="20" t="str">
        <f t="shared" si="865"/>
        <v/>
      </c>
      <c r="AG1531" s="20" t="str">
        <f>IF(E1531="","",SUM($AF$9:AF1531))</f>
        <v/>
      </c>
      <c r="AH1531" s="43" t="str">
        <f t="shared" si="866"/>
        <v/>
      </c>
      <c r="AI1531" s="20" t="str">
        <f t="shared" si="867"/>
        <v/>
      </c>
      <c r="AJ1531" s="20" t="str">
        <f t="shared" si="868"/>
        <v/>
      </c>
      <c r="AK1531" s="20" t="str">
        <f t="shared" si="869"/>
        <v/>
      </c>
      <c r="AL1531" s="20" t="str">
        <f>IF(E1531="","",SUM( INDEX($I$9, 1) : I1531))</f>
        <v/>
      </c>
      <c r="AM1531" s="20" t="str">
        <f t="shared" si="870"/>
        <v/>
      </c>
      <c r="AN1531" s="20" t="str">
        <f>IF(E1531="","",SUM( INDEX($AM$9, 1) : AM1531))</f>
        <v/>
      </c>
      <c r="AO1531" s="43" t="str">
        <f t="shared" si="871"/>
        <v/>
      </c>
      <c r="AP1531" s="43" t="str">
        <f t="shared" si="872"/>
        <v/>
      </c>
      <c r="AQ1531" s="35" t="str">
        <f t="shared" si="873"/>
        <v/>
      </c>
      <c r="AR1531" s="35" t="str">
        <f t="shared" si="874"/>
        <v/>
      </c>
      <c r="AS1531" s="35" t="str">
        <f t="shared" si="875"/>
        <v/>
      </c>
      <c r="AT1531" s="35" t="str">
        <f t="shared" si="876"/>
        <v/>
      </c>
      <c r="AU1531" s="35" t="str">
        <f t="shared" si="877"/>
        <v/>
      </c>
      <c r="AV1531" s="35" t="str">
        <f t="shared" si="878"/>
        <v/>
      </c>
      <c r="AW1531" s="58" t="str">
        <f t="shared" si="879"/>
        <v/>
      </c>
      <c r="AX1531" s="62" t="str">
        <f t="shared" si="880"/>
        <v/>
      </c>
      <c r="AY1531" s="62" t="str">
        <f t="shared" si="881"/>
        <v/>
      </c>
      <c r="AZ1531" s="62" t="str">
        <f t="shared" si="882"/>
        <v/>
      </c>
      <c r="BA1531" s="62" t="str">
        <f t="shared" si="883"/>
        <v/>
      </c>
      <c r="BB1531" s="62" t="str">
        <f t="shared" si="884"/>
        <v/>
      </c>
      <c r="BC1531" s="62" t="str">
        <f t="shared" si="885"/>
        <v/>
      </c>
      <c r="BD1531" s="69" t="str">
        <f t="shared" si="886"/>
        <v/>
      </c>
      <c r="BE1531" s="69" t="str">
        <f t="shared" si="887"/>
        <v/>
      </c>
      <c r="BF1531" s="69" t="str">
        <f>IF(Z1531=Z1532,"",SUM(AW$9:AW1531)-SUM(BF$9:BF1530))</f>
        <v/>
      </c>
      <c r="BG1531" s="12">
        <f t="shared" si="889"/>
        <v>1523</v>
      </c>
    </row>
    <row r="1532" spans="1:59" ht="20.100000000000001" customHeight="1">
      <c r="A1532" s="13">
        <f t="shared" si="888"/>
        <v>1524</v>
      </c>
      <c r="B1532" s="153"/>
      <c r="C1532" s="33"/>
      <c r="D1532" s="33"/>
      <c r="E1532" s="154"/>
      <c r="F1532" s="155"/>
      <c r="G1532" s="156"/>
      <c r="H1532" s="19" t="str">
        <f t="shared" si="853"/>
        <v/>
      </c>
      <c r="I1532" s="157"/>
      <c r="J1532" s="19" t="str">
        <f t="shared" si="854"/>
        <v/>
      </c>
      <c r="K1532" s="33"/>
      <c r="L1532" s="34"/>
      <c r="M1532" s="34"/>
      <c r="N1532" s="19" t="str">
        <f t="shared" si="855"/>
        <v/>
      </c>
      <c r="O1532" s="157"/>
      <c r="P1532" s="19" t="str">
        <f t="shared" si="856"/>
        <v/>
      </c>
      <c r="Q1532" s="19" t="str">
        <f t="shared" si="857"/>
        <v/>
      </c>
      <c r="R1532" s="22"/>
      <c r="S1532" s="33"/>
      <c r="T1532" s="35" t="str">
        <f>IF(E1532="","",Instructions!$B$5)</f>
        <v/>
      </c>
      <c r="U1532" s="75" t="str">
        <f>IF(E1532="","",Instructions!$C$5)</f>
        <v/>
      </c>
      <c r="V1532" s="87" t="str">
        <f t="shared" si="858"/>
        <v/>
      </c>
      <c r="W1532" s="72" t="str">
        <f>IF(E1532="","",VLOOKUP(D1532,Supervisors!$B$9:$F$32,5,FALSE))</f>
        <v/>
      </c>
      <c r="X1532" s="72" t="str">
        <f>IF(E1532="","",VLOOKUP(D1532,Supervisors!$B$9:$G$32,6,FALSE))</f>
        <v/>
      </c>
      <c r="Y1532" s="20" t="str">
        <f t="shared" si="859"/>
        <v/>
      </c>
      <c r="Z1532" s="20" t="str">
        <f t="shared" si="860"/>
        <v/>
      </c>
      <c r="AA1532" s="20" t="str">
        <f t="shared" si="861"/>
        <v/>
      </c>
      <c r="AB1532" s="20" t="str">
        <f t="shared" si="862"/>
        <v/>
      </c>
      <c r="AC1532" s="20" t="str">
        <f t="shared" si="863"/>
        <v/>
      </c>
      <c r="AD1532" s="20" t="str">
        <f t="shared" si="864"/>
        <v/>
      </c>
      <c r="AE1532" s="20" t="str">
        <f>IF(E1532="","",SUM( INDEX( $H$9, 1) : H1532))</f>
        <v/>
      </c>
      <c r="AF1532" s="20" t="str">
        <f t="shared" si="865"/>
        <v/>
      </c>
      <c r="AG1532" s="20" t="str">
        <f>IF(E1532="","",SUM($AF$9:AF1532))</f>
        <v/>
      </c>
      <c r="AH1532" s="43" t="str">
        <f t="shared" si="866"/>
        <v/>
      </c>
      <c r="AI1532" s="20" t="str">
        <f t="shared" si="867"/>
        <v/>
      </c>
      <c r="AJ1532" s="20" t="str">
        <f t="shared" si="868"/>
        <v/>
      </c>
      <c r="AK1532" s="20" t="str">
        <f t="shared" si="869"/>
        <v/>
      </c>
      <c r="AL1532" s="20" t="str">
        <f>IF(E1532="","",SUM( INDEX($I$9, 1) : I1532))</f>
        <v/>
      </c>
      <c r="AM1532" s="20" t="str">
        <f t="shared" si="870"/>
        <v/>
      </c>
      <c r="AN1532" s="20" t="str">
        <f>IF(E1532="","",SUM( INDEX($AM$9, 1) : AM1532))</f>
        <v/>
      </c>
      <c r="AO1532" s="43" t="str">
        <f t="shared" si="871"/>
        <v/>
      </c>
      <c r="AP1532" s="43" t="str">
        <f t="shared" si="872"/>
        <v/>
      </c>
      <c r="AQ1532" s="35" t="str">
        <f t="shared" si="873"/>
        <v/>
      </c>
      <c r="AR1532" s="35" t="str">
        <f t="shared" si="874"/>
        <v/>
      </c>
      <c r="AS1532" s="35" t="str">
        <f t="shared" si="875"/>
        <v/>
      </c>
      <c r="AT1532" s="35" t="str">
        <f t="shared" si="876"/>
        <v/>
      </c>
      <c r="AU1532" s="35" t="str">
        <f t="shared" si="877"/>
        <v/>
      </c>
      <c r="AV1532" s="35" t="str">
        <f t="shared" si="878"/>
        <v/>
      </c>
      <c r="AW1532" s="58" t="str">
        <f t="shared" si="879"/>
        <v/>
      </c>
      <c r="AX1532" s="62" t="str">
        <f t="shared" si="880"/>
        <v/>
      </c>
      <c r="AY1532" s="62" t="str">
        <f t="shared" si="881"/>
        <v/>
      </c>
      <c r="AZ1532" s="62" t="str">
        <f t="shared" si="882"/>
        <v/>
      </c>
      <c r="BA1532" s="62" t="str">
        <f t="shared" si="883"/>
        <v/>
      </c>
      <c r="BB1532" s="62" t="str">
        <f t="shared" si="884"/>
        <v/>
      </c>
      <c r="BC1532" s="62" t="str">
        <f t="shared" si="885"/>
        <v/>
      </c>
      <c r="BD1532" s="69" t="str">
        <f t="shared" si="886"/>
        <v/>
      </c>
      <c r="BE1532" s="69" t="str">
        <f t="shared" si="887"/>
        <v/>
      </c>
      <c r="BF1532" s="69" t="str">
        <f>IF(Z1532=Z1533,"",SUM(AW$9:AW1532)-SUM(BF$9:BF1531))</f>
        <v/>
      </c>
      <c r="BG1532" s="12">
        <f t="shared" si="889"/>
        <v>1524</v>
      </c>
    </row>
    <row r="1533" spans="1:59" ht="20.100000000000001" customHeight="1">
      <c r="A1533" s="13">
        <f t="shared" si="888"/>
        <v>1525</v>
      </c>
      <c r="B1533" s="153"/>
      <c r="C1533" s="33"/>
      <c r="D1533" s="33"/>
      <c r="E1533" s="154"/>
      <c r="F1533" s="155"/>
      <c r="G1533" s="156"/>
      <c r="H1533" s="19" t="str">
        <f t="shared" si="853"/>
        <v/>
      </c>
      <c r="I1533" s="157"/>
      <c r="J1533" s="19" t="str">
        <f t="shared" si="854"/>
        <v/>
      </c>
      <c r="K1533" s="33"/>
      <c r="L1533" s="34"/>
      <c r="M1533" s="34"/>
      <c r="N1533" s="19" t="str">
        <f t="shared" si="855"/>
        <v/>
      </c>
      <c r="O1533" s="157"/>
      <c r="P1533" s="19" t="str">
        <f t="shared" si="856"/>
        <v/>
      </c>
      <c r="Q1533" s="19" t="str">
        <f t="shared" si="857"/>
        <v/>
      </c>
      <c r="R1533" s="22"/>
      <c r="S1533" s="33"/>
      <c r="T1533" s="35" t="str">
        <f>IF(E1533="","",Instructions!$B$5)</f>
        <v/>
      </c>
      <c r="U1533" s="75" t="str">
        <f>IF(E1533="","",Instructions!$C$5)</f>
        <v/>
      </c>
      <c r="V1533" s="87" t="str">
        <f t="shared" si="858"/>
        <v/>
      </c>
      <c r="W1533" s="72" t="str">
        <f>IF(E1533="","",VLOOKUP(D1533,Supervisors!$B$9:$F$32,5,FALSE))</f>
        <v/>
      </c>
      <c r="X1533" s="72" t="str">
        <f>IF(E1533="","",VLOOKUP(D1533,Supervisors!$B$9:$G$32,6,FALSE))</f>
        <v/>
      </c>
      <c r="Y1533" s="20" t="str">
        <f t="shared" si="859"/>
        <v/>
      </c>
      <c r="Z1533" s="20" t="str">
        <f t="shared" si="860"/>
        <v/>
      </c>
      <c r="AA1533" s="20" t="str">
        <f t="shared" si="861"/>
        <v/>
      </c>
      <c r="AB1533" s="20" t="str">
        <f t="shared" si="862"/>
        <v/>
      </c>
      <c r="AC1533" s="20" t="str">
        <f t="shared" si="863"/>
        <v/>
      </c>
      <c r="AD1533" s="20" t="str">
        <f t="shared" si="864"/>
        <v/>
      </c>
      <c r="AE1533" s="20" t="str">
        <f>IF(E1533="","",SUM( INDEX( $H$9, 1) : H1533))</f>
        <v/>
      </c>
      <c r="AF1533" s="20" t="str">
        <f t="shared" si="865"/>
        <v/>
      </c>
      <c r="AG1533" s="20" t="str">
        <f>IF(E1533="","",SUM($AF$9:AF1533))</f>
        <v/>
      </c>
      <c r="AH1533" s="43" t="str">
        <f t="shared" si="866"/>
        <v/>
      </c>
      <c r="AI1533" s="20" t="str">
        <f t="shared" si="867"/>
        <v/>
      </c>
      <c r="AJ1533" s="20" t="str">
        <f t="shared" si="868"/>
        <v/>
      </c>
      <c r="AK1533" s="20" t="str">
        <f t="shared" si="869"/>
        <v/>
      </c>
      <c r="AL1533" s="20" t="str">
        <f>IF(E1533="","",SUM( INDEX($I$9, 1) : I1533))</f>
        <v/>
      </c>
      <c r="AM1533" s="20" t="str">
        <f t="shared" si="870"/>
        <v/>
      </c>
      <c r="AN1533" s="20" t="str">
        <f>IF(E1533="","",SUM( INDEX($AM$9, 1) : AM1533))</f>
        <v/>
      </c>
      <c r="AO1533" s="43" t="str">
        <f t="shared" si="871"/>
        <v/>
      </c>
      <c r="AP1533" s="43" t="str">
        <f t="shared" si="872"/>
        <v/>
      </c>
      <c r="AQ1533" s="35" t="str">
        <f t="shared" si="873"/>
        <v/>
      </c>
      <c r="AR1533" s="35" t="str">
        <f t="shared" si="874"/>
        <v/>
      </c>
      <c r="AS1533" s="35" t="str">
        <f t="shared" si="875"/>
        <v/>
      </c>
      <c r="AT1533" s="35" t="str">
        <f t="shared" si="876"/>
        <v/>
      </c>
      <c r="AU1533" s="35" t="str">
        <f t="shared" si="877"/>
        <v/>
      </c>
      <c r="AV1533" s="35" t="str">
        <f t="shared" si="878"/>
        <v/>
      </c>
      <c r="AW1533" s="58" t="str">
        <f t="shared" si="879"/>
        <v/>
      </c>
      <c r="AX1533" s="62" t="str">
        <f t="shared" si="880"/>
        <v/>
      </c>
      <c r="AY1533" s="62" t="str">
        <f t="shared" si="881"/>
        <v/>
      </c>
      <c r="AZ1533" s="62" t="str">
        <f t="shared" si="882"/>
        <v/>
      </c>
      <c r="BA1533" s="62" t="str">
        <f t="shared" si="883"/>
        <v/>
      </c>
      <c r="BB1533" s="62" t="str">
        <f t="shared" si="884"/>
        <v/>
      </c>
      <c r="BC1533" s="62" t="str">
        <f t="shared" si="885"/>
        <v/>
      </c>
      <c r="BD1533" s="69" t="str">
        <f t="shared" si="886"/>
        <v/>
      </c>
      <c r="BE1533" s="69" t="str">
        <f t="shared" si="887"/>
        <v/>
      </c>
      <c r="BF1533" s="69" t="str">
        <f>IF(Z1533=Z1534,"",SUM(AW$9:AW1533)-SUM(BF$9:BF1532))</f>
        <v/>
      </c>
      <c r="BG1533" s="12">
        <f t="shared" si="889"/>
        <v>1525</v>
      </c>
    </row>
    <row r="1534" spans="1:59" ht="20.100000000000001" customHeight="1">
      <c r="A1534" s="13">
        <f t="shared" si="888"/>
        <v>1526</v>
      </c>
      <c r="B1534" s="153"/>
      <c r="C1534" s="33"/>
      <c r="D1534" s="33"/>
      <c r="E1534" s="154"/>
      <c r="F1534" s="155"/>
      <c r="G1534" s="156"/>
      <c r="H1534" s="19" t="str">
        <f t="shared" si="853"/>
        <v/>
      </c>
      <c r="I1534" s="157"/>
      <c r="J1534" s="19" t="str">
        <f t="shared" si="854"/>
        <v/>
      </c>
      <c r="K1534" s="33"/>
      <c r="L1534" s="34"/>
      <c r="M1534" s="34"/>
      <c r="N1534" s="19" t="str">
        <f t="shared" si="855"/>
        <v/>
      </c>
      <c r="O1534" s="157"/>
      <c r="P1534" s="19" t="str">
        <f t="shared" si="856"/>
        <v/>
      </c>
      <c r="Q1534" s="19" t="str">
        <f t="shared" si="857"/>
        <v/>
      </c>
      <c r="R1534" s="22"/>
      <c r="S1534" s="33"/>
      <c r="T1534" s="35" t="str">
        <f>IF(E1534="","",Instructions!$B$5)</f>
        <v/>
      </c>
      <c r="U1534" s="75" t="str">
        <f>IF(E1534="","",Instructions!$C$5)</f>
        <v/>
      </c>
      <c r="V1534" s="87" t="str">
        <f t="shared" si="858"/>
        <v/>
      </c>
      <c r="W1534" s="72" t="str">
        <f>IF(E1534="","",VLOOKUP(D1534,Supervisors!$B$9:$F$32,5,FALSE))</f>
        <v/>
      </c>
      <c r="X1534" s="72" t="str">
        <f>IF(E1534="","",VLOOKUP(D1534,Supervisors!$B$9:$G$32,6,FALSE))</f>
        <v/>
      </c>
      <c r="Y1534" s="20" t="str">
        <f t="shared" si="859"/>
        <v/>
      </c>
      <c r="Z1534" s="20" t="str">
        <f t="shared" si="860"/>
        <v/>
      </c>
      <c r="AA1534" s="20" t="str">
        <f t="shared" si="861"/>
        <v/>
      </c>
      <c r="AB1534" s="20" t="str">
        <f t="shared" si="862"/>
        <v/>
      </c>
      <c r="AC1534" s="20" t="str">
        <f t="shared" si="863"/>
        <v/>
      </c>
      <c r="AD1534" s="20" t="str">
        <f t="shared" si="864"/>
        <v/>
      </c>
      <c r="AE1534" s="20" t="str">
        <f>IF(E1534="","",SUM( INDEX( $H$9, 1) : H1534))</f>
        <v/>
      </c>
      <c r="AF1534" s="20" t="str">
        <f t="shared" si="865"/>
        <v/>
      </c>
      <c r="AG1534" s="20" t="str">
        <f>IF(E1534="","",SUM($AF$9:AF1534))</f>
        <v/>
      </c>
      <c r="AH1534" s="43" t="str">
        <f t="shared" si="866"/>
        <v/>
      </c>
      <c r="AI1534" s="20" t="str">
        <f t="shared" si="867"/>
        <v/>
      </c>
      <c r="AJ1534" s="20" t="str">
        <f t="shared" si="868"/>
        <v/>
      </c>
      <c r="AK1534" s="20" t="str">
        <f t="shared" si="869"/>
        <v/>
      </c>
      <c r="AL1534" s="20" t="str">
        <f>IF(E1534="","",SUM( INDEX($I$9, 1) : I1534))</f>
        <v/>
      </c>
      <c r="AM1534" s="20" t="str">
        <f t="shared" si="870"/>
        <v/>
      </c>
      <c r="AN1534" s="20" t="str">
        <f>IF(E1534="","",SUM( INDEX($AM$9, 1) : AM1534))</f>
        <v/>
      </c>
      <c r="AO1534" s="43" t="str">
        <f t="shared" si="871"/>
        <v/>
      </c>
      <c r="AP1534" s="43" t="str">
        <f t="shared" si="872"/>
        <v/>
      </c>
      <c r="AQ1534" s="35" t="str">
        <f t="shared" si="873"/>
        <v/>
      </c>
      <c r="AR1534" s="35" t="str">
        <f t="shared" si="874"/>
        <v/>
      </c>
      <c r="AS1534" s="35" t="str">
        <f t="shared" si="875"/>
        <v/>
      </c>
      <c r="AT1534" s="35" t="str">
        <f t="shared" si="876"/>
        <v/>
      </c>
      <c r="AU1534" s="35" t="str">
        <f t="shared" si="877"/>
        <v/>
      </c>
      <c r="AV1534" s="35" t="str">
        <f t="shared" si="878"/>
        <v/>
      </c>
      <c r="AW1534" s="58" t="str">
        <f t="shared" si="879"/>
        <v/>
      </c>
      <c r="AX1534" s="62" t="str">
        <f t="shared" si="880"/>
        <v/>
      </c>
      <c r="AY1534" s="62" t="str">
        <f t="shared" si="881"/>
        <v/>
      </c>
      <c r="AZ1534" s="62" t="str">
        <f t="shared" si="882"/>
        <v/>
      </c>
      <c r="BA1534" s="62" t="str">
        <f t="shared" si="883"/>
        <v/>
      </c>
      <c r="BB1534" s="62" t="str">
        <f t="shared" si="884"/>
        <v/>
      </c>
      <c r="BC1534" s="62" t="str">
        <f t="shared" si="885"/>
        <v/>
      </c>
      <c r="BD1534" s="69" t="str">
        <f t="shared" si="886"/>
        <v/>
      </c>
      <c r="BE1534" s="69" t="str">
        <f t="shared" si="887"/>
        <v/>
      </c>
      <c r="BF1534" s="69" t="str">
        <f>IF(Z1534=Z1535,"",SUM(AW$9:AW1534)-SUM(BF$9:BF1533))</f>
        <v/>
      </c>
      <c r="BG1534" s="12">
        <f t="shared" si="889"/>
        <v>1526</v>
      </c>
    </row>
    <row r="1535" spans="1:59" ht="20.100000000000001" customHeight="1">
      <c r="A1535" s="13">
        <f t="shared" si="888"/>
        <v>1527</v>
      </c>
      <c r="B1535" s="153"/>
      <c r="C1535" s="33"/>
      <c r="D1535" s="33"/>
      <c r="E1535" s="154"/>
      <c r="F1535" s="155"/>
      <c r="G1535" s="156"/>
      <c r="H1535" s="19" t="str">
        <f t="shared" si="853"/>
        <v/>
      </c>
      <c r="I1535" s="157"/>
      <c r="J1535" s="19" t="str">
        <f t="shared" si="854"/>
        <v/>
      </c>
      <c r="K1535" s="33"/>
      <c r="L1535" s="34"/>
      <c r="M1535" s="34"/>
      <c r="N1535" s="19" t="str">
        <f t="shared" si="855"/>
        <v/>
      </c>
      <c r="O1535" s="157"/>
      <c r="P1535" s="19" t="str">
        <f t="shared" si="856"/>
        <v/>
      </c>
      <c r="Q1535" s="19" t="str">
        <f t="shared" si="857"/>
        <v/>
      </c>
      <c r="R1535" s="22"/>
      <c r="S1535" s="33"/>
      <c r="T1535" s="35" t="str">
        <f>IF(E1535="","",Instructions!$B$5)</f>
        <v/>
      </c>
      <c r="U1535" s="75" t="str">
        <f>IF(E1535="","",Instructions!$C$5)</f>
        <v/>
      </c>
      <c r="V1535" s="87" t="str">
        <f t="shared" si="858"/>
        <v/>
      </c>
      <c r="W1535" s="72" t="str">
        <f>IF(E1535="","",VLOOKUP(D1535,Supervisors!$B$9:$F$32,5,FALSE))</f>
        <v/>
      </c>
      <c r="X1535" s="72" t="str">
        <f>IF(E1535="","",VLOOKUP(D1535,Supervisors!$B$9:$G$32,6,FALSE))</f>
        <v/>
      </c>
      <c r="Y1535" s="20" t="str">
        <f t="shared" si="859"/>
        <v/>
      </c>
      <c r="Z1535" s="20" t="str">
        <f t="shared" si="860"/>
        <v/>
      </c>
      <c r="AA1535" s="20" t="str">
        <f t="shared" si="861"/>
        <v/>
      </c>
      <c r="AB1535" s="20" t="str">
        <f t="shared" si="862"/>
        <v/>
      </c>
      <c r="AC1535" s="20" t="str">
        <f t="shared" si="863"/>
        <v/>
      </c>
      <c r="AD1535" s="20" t="str">
        <f t="shared" si="864"/>
        <v/>
      </c>
      <c r="AE1535" s="20" t="str">
        <f>IF(E1535="","",SUM( INDEX( $H$9, 1) : H1535))</f>
        <v/>
      </c>
      <c r="AF1535" s="20" t="str">
        <f t="shared" si="865"/>
        <v/>
      </c>
      <c r="AG1535" s="20" t="str">
        <f>IF(E1535="","",SUM($AF$9:AF1535))</f>
        <v/>
      </c>
      <c r="AH1535" s="43" t="str">
        <f t="shared" si="866"/>
        <v/>
      </c>
      <c r="AI1535" s="20" t="str">
        <f t="shared" si="867"/>
        <v/>
      </c>
      <c r="AJ1535" s="20" t="str">
        <f t="shared" si="868"/>
        <v/>
      </c>
      <c r="AK1535" s="20" t="str">
        <f t="shared" si="869"/>
        <v/>
      </c>
      <c r="AL1535" s="20" t="str">
        <f>IF(E1535="","",SUM( INDEX($I$9, 1) : I1535))</f>
        <v/>
      </c>
      <c r="AM1535" s="20" t="str">
        <f t="shared" si="870"/>
        <v/>
      </c>
      <c r="AN1535" s="20" t="str">
        <f>IF(E1535="","",SUM( INDEX($AM$9, 1) : AM1535))</f>
        <v/>
      </c>
      <c r="AO1535" s="43" t="str">
        <f t="shared" si="871"/>
        <v/>
      </c>
      <c r="AP1535" s="43" t="str">
        <f t="shared" si="872"/>
        <v/>
      </c>
      <c r="AQ1535" s="35" t="str">
        <f t="shared" si="873"/>
        <v/>
      </c>
      <c r="AR1535" s="35" t="str">
        <f t="shared" si="874"/>
        <v/>
      </c>
      <c r="AS1535" s="35" t="str">
        <f t="shared" si="875"/>
        <v/>
      </c>
      <c r="AT1535" s="35" t="str">
        <f t="shared" si="876"/>
        <v/>
      </c>
      <c r="AU1535" s="35" t="str">
        <f t="shared" si="877"/>
        <v/>
      </c>
      <c r="AV1535" s="35" t="str">
        <f t="shared" si="878"/>
        <v/>
      </c>
      <c r="AW1535" s="58" t="str">
        <f t="shared" si="879"/>
        <v/>
      </c>
      <c r="AX1535" s="62" t="str">
        <f t="shared" si="880"/>
        <v/>
      </c>
      <c r="AY1535" s="62" t="str">
        <f t="shared" si="881"/>
        <v/>
      </c>
      <c r="AZ1535" s="62" t="str">
        <f t="shared" si="882"/>
        <v/>
      </c>
      <c r="BA1535" s="62" t="str">
        <f t="shared" si="883"/>
        <v/>
      </c>
      <c r="BB1535" s="62" t="str">
        <f t="shared" si="884"/>
        <v/>
      </c>
      <c r="BC1535" s="62" t="str">
        <f t="shared" si="885"/>
        <v/>
      </c>
      <c r="BD1535" s="69" t="str">
        <f t="shared" si="886"/>
        <v/>
      </c>
      <c r="BE1535" s="69" t="str">
        <f t="shared" si="887"/>
        <v/>
      </c>
      <c r="BF1535" s="69" t="str">
        <f>IF(Z1535=Z1536,"",SUM(AW$9:AW1535)-SUM(BF$9:BF1534))</f>
        <v/>
      </c>
      <c r="BG1535" s="12">
        <f t="shared" si="889"/>
        <v>1527</v>
      </c>
    </row>
    <row r="1536" spans="1:59" ht="20.100000000000001" customHeight="1">
      <c r="A1536" s="13">
        <f t="shared" si="888"/>
        <v>1528</v>
      </c>
      <c r="B1536" s="153"/>
      <c r="C1536" s="33"/>
      <c r="D1536" s="33"/>
      <c r="E1536" s="154"/>
      <c r="F1536" s="155"/>
      <c r="G1536" s="156"/>
      <c r="H1536" s="19" t="str">
        <f t="shared" si="853"/>
        <v/>
      </c>
      <c r="I1536" s="157"/>
      <c r="J1536" s="19" t="str">
        <f t="shared" si="854"/>
        <v/>
      </c>
      <c r="K1536" s="33"/>
      <c r="L1536" s="34"/>
      <c r="M1536" s="34"/>
      <c r="N1536" s="19" t="str">
        <f t="shared" si="855"/>
        <v/>
      </c>
      <c r="O1536" s="157"/>
      <c r="P1536" s="19" t="str">
        <f t="shared" si="856"/>
        <v/>
      </c>
      <c r="Q1536" s="19" t="str">
        <f t="shared" si="857"/>
        <v/>
      </c>
      <c r="R1536" s="22"/>
      <c r="S1536" s="33"/>
      <c r="T1536" s="35" t="str">
        <f>IF(E1536="","",Instructions!$B$5)</f>
        <v/>
      </c>
      <c r="U1536" s="75" t="str">
        <f>IF(E1536="","",Instructions!$C$5)</f>
        <v/>
      </c>
      <c r="V1536" s="87" t="str">
        <f t="shared" si="858"/>
        <v/>
      </c>
      <c r="W1536" s="72" t="str">
        <f>IF(E1536="","",VLOOKUP(D1536,Supervisors!$B$9:$F$32,5,FALSE))</f>
        <v/>
      </c>
      <c r="X1536" s="72" t="str">
        <f>IF(E1536="","",VLOOKUP(D1536,Supervisors!$B$9:$G$32,6,FALSE))</f>
        <v/>
      </c>
      <c r="Y1536" s="20" t="str">
        <f t="shared" si="859"/>
        <v/>
      </c>
      <c r="Z1536" s="20" t="str">
        <f t="shared" si="860"/>
        <v/>
      </c>
      <c r="AA1536" s="20" t="str">
        <f t="shared" si="861"/>
        <v/>
      </c>
      <c r="AB1536" s="20" t="str">
        <f t="shared" si="862"/>
        <v/>
      </c>
      <c r="AC1536" s="20" t="str">
        <f t="shared" si="863"/>
        <v/>
      </c>
      <c r="AD1536" s="20" t="str">
        <f t="shared" si="864"/>
        <v/>
      </c>
      <c r="AE1536" s="20" t="str">
        <f>IF(E1536="","",SUM( INDEX( $H$9, 1) : H1536))</f>
        <v/>
      </c>
      <c r="AF1536" s="20" t="str">
        <f t="shared" si="865"/>
        <v/>
      </c>
      <c r="AG1536" s="20" t="str">
        <f>IF(E1536="","",SUM($AF$9:AF1536))</f>
        <v/>
      </c>
      <c r="AH1536" s="43" t="str">
        <f t="shared" si="866"/>
        <v/>
      </c>
      <c r="AI1536" s="20" t="str">
        <f t="shared" si="867"/>
        <v/>
      </c>
      <c r="AJ1536" s="20" t="str">
        <f t="shared" si="868"/>
        <v/>
      </c>
      <c r="AK1536" s="20" t="str">
        <f t="shared" si="869"/>
        <v/>
      </c>
      <c r="AL1536" s="20" t="str">
        <f>IF(E1536="","",SUM( INDEX($I$9, 1) : I1536))</f>
        <v/>
      </c>
      <c r="AM1536" s="20" t="str">
        <f t="shared" si="870"/>
        <v/>
      </c>
      <c r="AN1536" s="20" t="str">
        <f>IF(E1536="","",SUM( INDEX($AM$9, 1) : AM1536))</f>
        <v/>
      </c>
      <c r="AO1536" s="43" t="str">
        <f t="shared" si="871"/>
        <v/>
      </c>
      <c r="AP1536" s="43" t="str">
        <f t="shared" si="872"/>
        <v/>
      </c>
      <c r="AQ1536" s="35" t="str">
        <f t="shared" si="873"/>
        <v/>
      </c>
      <c r="AR1536" s="35" t="str">
        <f t="shared" si="874"/>
        <v/>
      </c>
      <c r="AS1536" s="35" t="str">
        <f t="shared" si="875"/>
        <v/>
      </c>
      <c r="AT1536" s="35" t="str">
        <f t="shared" si="876"/>
        <v/>
      </c>
      <c r="AU1536" s="35" t="str">
        <f t="shared" si="877"/>
        <v/>
      </c>
      <c r="AV1536" s="35" t="str">
        <f t="shared" si="878"/>
        <v/>
      </c>
      <c r="AW1536" s="58" t="str">
        <f t="shared" si="879"/>
        <v/>
      </c>
      <c r="AX1536" s="62" t="str">
        <f t="shared" si="880"/>
        <v/>
      </c>
      <c r="AY1536" s="62" t="str">
        <f t="shared" si="881"/>
        <v/>
      </c>
      <c r="AZ1536" s="62" t="str">
        <f t="shared" si="882"/>
        <v/>
      </c>
      <c r="BA1536" s="62" t="str">
        <f t="shared" si="883"/>
        <v/>
      </c>
      <c r="BB1536" s="62" t="str">
        <f t="shared" si="884"/>
        <v/>
      </c>
      <c r="BC1536" s="62" t="str">
        <f t="shared" si="885"/>
        <v/>
      </c>
      <c r="BD1536" s="69" t="str">
        <f t="shared" si="886"/>
        <v/>
      </c>
      <c r="BE1536" s="69" t="str">
        <f t="shared" si="887"/>
        <v/>
      </c>
      <c r="BF1536" s="69" t="str">
        <f>IF(Z1536=Z1537,"",SUM(AW$9:AW1536)-SUM(BF$9:BF1535))</f>
        <v/>
      </c>
      <c r="BG1536" s="12">
        <f t="shared" si="889"/>
        <v>1528</v>
      </c>
    </row>
    <row r="1537" spans="1:59" ht="20.100000000000001" customHeight="1">
      <c r="A1537" s="13">
        <f t="shared" si="888"/>
        <v>1529</v>
      </c>
      <c r="B1537" s="153"/>
      <c r="C1537" s="33"/>
      <c r="D1537" s="33"/>
      <c r="E1537" s="154"/>
      <c r="F1537" s="155"/>
      <c r="G1537" s="156"/>
      <c r="H1537" s="19" t="str">
        <f t="shared" si="853"/>
        <v/>
      </c>
      <c r="I1537" s="157"/>
      <c r="J1537" s="19" t="str">
        <f t="shared" si="854"/>
        <v/>
      </c>
      <c r="K1537" s="33"/>
      <c r="L1537" s="34"/>
      <c r="M1537" s="34"/>
      <c r="N1537" s="19" t="str">
        <f t="shared" si="855"/>
        <v/>
      </c>
      <c r="O1537" s="157"/>
      <c r="P1537" s="19" t="str">
        <f t="shared" si="856"/>
        <v/>
      </c>
      <c r="Q1537" s="19" t="str">
        <f t="shared" si="857"/>
        <v/>
      </c>
      <c r="R1537" s="22"/>
      <c r="S1537" s="33"/>
      <c r="T1537" s="35" t="str">
        <f>IF(E1537="","",Instructions!$B$5)</f>
        <v/>
      </c>
      <c r="U1537" s="75" t="str">
        <f>IF(E1537="","",Instructions!$C$5)</f>
        <v/>
      </c>
      <c r="V1537" s="87" t="str">
        <f t="shared" si="858"/>
        <v/>
      </c>
      <c r="W1537" s="72" t="str">
        <f>IF(E1537="","",VLOOKUP(D1537,Supervisors!$B$9:$F$32,5,FALSE))</f>
        <v/>
      </c>
      <c r="X1537" s="72" t="str">
        <f>IF(E1537="","",VLOOKUP(D1537,Supervisors!$B$9:$G$32,6,FALSE))</f>
        <v/>
      </c>
      <c r="Y1537" s="20" t="str">
        <f t="shared" si="859"/>
        <v/>
      </c>
      <c r="Z1537" s="20" t="str">
        <f t="shared" si="860"/>
        <v/>
      </c>
      <c r="AA1537" s="20" t="str">
        <f t="shared" si="861"/>
        <v/>
      </c>
      <c r="AB1537" s="20" t="str">
        <f t="shared" si="862"/>
        <v/>
      </c>
      <c r="AC1537" s="20" t="str">
        <f t="shared" si="863"/>
        <v/>
      </c>
      <c r="AD1537" s="20" t="str">
        <f t="shared" si="864"/>
        <v/>
      </c>
      <c r="AE1537" s="20" t="str">
        <f>IF(E1537="","",SUM( INDEX( $H$9, 1) : H1537))</f>
        <v/>
      </c>
      <c r="AF1537" s="20" t="str">
        <f t="shared" si="865"/>
        <v/>
      </c>
      <c r="AG1537" s="20" t="str">
        <f>IF(E1537="","",SUM($AF$9:AF1537))</f>
        <v/>
      </c>
      <c r="AH1537" s="43" t="str">
        <f t="shared" si="866"/>
        <v/>
      </c>
      <c r="AI1537" s="20" t="str">
        <f t="shared" si="867"/>
        <v/>
      </c>
      <c r="AJ1537" s="20" t="str">
        <f t="shared" si="868"/>
        <v/>
      </c>
      <c r="AK1537" s="20" t="str">
        <f t="shared" si="869"/>
        <v/>
      </c>
      <c r="AL1537" s="20" t="str">
        <f>IF(E1537="","",SUM( INDEX($I$9, 1) : I1537))</f>
        <v/>
      </c>
      <c r="AM1537" s="20" t="str">
        <f t="shared" si="870"/>
        <v/>
      </c>
      <c r="AN1537" s="20" t="str">
        <f>IF(E1537="","",SUM( INDEX($AM$9, 1) : AM1537))</f>
        <v/>
      </c>
      <c r="AO1537" s="43" t="str">
        <f t="shared" si="871"/>
        <v/>
      </c>
      <c r="AP1537" s="43" t="str">
        <f t="shared" si="872"/>
        <v/>
      </c>
      <c r="AQ1537" s="35" t="str">
        <f t="shared" si="873"/>
        <v/>
      </c>
      <c r="AR1537" s="35" t="str">
        <f t="shared" si="874"/>
        <v/>
      </c>
      <c r="AS1537" s="35" t="str">
        <f t="shared" si="875"/>
        <v/>
      </c>
      <c r="AT1537" s="35" t="str">
        <f t="shared" si="876"/>
        <v/>
      </c>
      <c r="AU1537" s="35" t="str">
        <f t="shared" si="877"/>
        <v/>
      </c>
      <c r="AV1537" s="35" t="str">
        <f t="shared" si="878"/>
        <v/>
      </c>
      <c r="AW1537" s="58" t="str">
        <f t="shared" si="879"/>
        <v/>
      </c>
      <c r="AX1537" s="62" t="str">
        <f t="shared" si="880"/>
        <v/>
      </c>
      <c r="AY1537" s="62" t="str">
        <f t="shared" si="881"/>
        <v/>
      </c>
      <c r="AZ1537" s="62" t="str">
        <f t="shared" si="882"/>
        <v/>
      </c>
      <c r="BA1537" s="62" t="str">
        <f t="shared" si="883"/>
        <v/>
      </c>
      <c r="BB1537" s="62" t="str">
        <f t="shared" si="884"/>
        <v/>
      </c>
      <c r="BC1537" s="62" t="str">
        <f t="shared" si="885"/>
        <v/>
      </c>
      <c r="BD1537" s="69" t="str">
        <f t="shared" si="886"/>
        <v/>
      </c>
      <c r="BE1537" s="69" t="str">
        <f t="shared" si="887"/>
        <v/>
      </c>
      <c r="BF1537" s="69" t="str">
        <f>IF(Z1537=Z1538,"",SUM(AW$9:AW1537)-SUM(BF$9:BF1536))</f>
        <v/>
      </c>
      <c r="BG1537" s="12">
        <f t="shared" si="889"/>
        <v>1529</v>
      </c>
    </row>
    <row r="1538" spans="1:59" ht="20.100000000000001" customHeight="1">
      <c r="A1538" s="13">
        <f t="shared" si="888"/>
        <v>1530</v>
      </c>
      <c r="B1538" s="153"/>
      <c r="C1538" s="33"/>
      <c r="D1538" s="33"/>
      <c r="E1538" s="154"/>
      <c r="F1538" s="155"/>
      <c r="G1538" s="156"/>
      <c r="H1538" s="19" t="str">
        <f t="shared" si="853"/>
        <v/>
      </c>
      <c r="I1538" s="157"/>
      <c r="J1538" s="19" t="str">
        <f t="shared" si="854"/>
        <v/>
      </c>
      <c r="K1538" s="33"/>
      <c r="L1538" s="34"/>
      <c r="M1538" s="34"/>
      <c r="N1538" s="19" t="str">
        <f t="shared" si="855"/>
        <v/>
      </c>
      <c r="O1538" s="157"/>
      <c r="P1538" s="19" t="str">
        <f t="shared" si="856"/>
        <v/>
      </c>
      <c r="Q1538" s="19" t="str">
        <f t="shared" si="857"/>
        <v/>
      </c>
      <c r="R1538" s="22"/>
      <c r="S1538" s="33"/>
      <c r="T1538" s="35" t="str">
        <f>IF(E1538="","",Instructions!$B$5)</f>
        <v/>
      </c>
      <c r="U1538" s="75" t="str">
        <f>IF(E1538="","",Instructions!$C$5)</f>
        <v/>
      </c>
      <c r="V1538" s="87" t="str">
        <f t="shared" si="858"/>
        <v/>
      </c>
      <c r="W1538" s="72" t="str">
        <f>IF(E1538="","",VLOOKUP(D1538,Supervisors!$B$9:$F$32,5,FALSE))</f>
        <v/>
      </c>
      <c r="X1538" s="72" t="str">
        <f>IF(E1538="","",VLOOKUP(D1538,Supervisors!$B$9:$G$32,6,FALSE))</f>
        <v/>
      </c>
      <c r="Y1538" s="20" t="str">
        <f t="shared" si="859"/>
        <v/>
      </c>
      <c r="Z1538" s="20" t="str">
        <f t="shared" si="860"/>
        <v/>
      </c>
      <c r="AA1538" s="20" t="str">
        <f t="shared" si="861"/>
        <v/>
      </c>
      <c r="AB1538" s="20" t="str">
        <f t="shared" si="862"/>
        <v/>
      </c>
      <c r="AC1538" s="20" t="str">
        <f t="shared" si="863"/>
        <v/>
      </c>
      <c r="AD1538" s="20" t="str">
        <f t="shared" si="864"/>
        <v/>
      </c>
      <c r="AE1538" s="20" t="str">
        <f>IF(E1538="","",SUM( INDEX( $H$9, 1) : H1538))</f>
        <v/>
      </c>
      <c r="AF1538" s="20" t="str">
        <f t="shared" si="865"/>
        <v/>
      </c>
      <c r="AG1538" s="20" t="str">
        <f>IF(E1538="","",SUM($AF$9:AF1538))</f>
        <v/>
      </c>
      <c r="AH1538" s="43" t="str">
        <f t="shared" si="866"/>
        <v/>
      </c>
      <c r="AI1538" s="20" t="str">
        <f t="shared" si="867"/>
        <v/>
      </c>
      <c r="AJ1538" s="20" t="str">
        <f t="shared" si="868"/>
        <v/>
      </c>
      <c r="AK1538" s="20" t="str">
        <f t="shared" si="869"/>
        <v/>
      </c>
      <c r="AL1538" s="20" t="str">
        <f>IF(E1538="","",SUM( INDEX($I$9, 1) : I1538))</f>
        <v/>
      </c>
      <c r="AM1538" s="20" t="str">
        <f t="shared" si="870"/>
        <v/>
      </c>
      <c r="AN1538" s="20" t="str">
        <f>IF(E1538="","",SUM( INDEX($AM$9, 1) : AM1538))</f>
        <v/>
      </c>
      <c r="AO1538" s="43" t="str">
        <f t="shared" si="871"/>
        <v/>
      </c>
      <c r="AP1538" s="43" t="str">
        <f t="shared" si="872"/>
        <v/>
      </c>
      <c r="AQ1538" s="35" t="str">
        <f t="shared" si="873"/>
        <v/>
      </c>
      <c r="AR1538" s="35" t="str">
        <f t="shared" si="874"/>
        <v/>
      </c>
      <c r="AS1538" s="35" t="str">
        <f t="shared" si="875"/>
        <v/>
      </c>
      <c r="AT1538" s="35" t="str">
        <f t="shared" si="876"/>
        <v/>
      </c>
      <c r="AU1538" s="35" t="str">
        <f t="shared" si="877"/>
        <v/>
      </c>
      <c r="AV1538" s="35" t="str">
        <f t="shared" si="878"/>
        <v/>
      </c>
      <c r="AW1538" s="58" t="str">
        <f t="shared" si="879"/>
        <v/>
      </c>
      <c r="AX1538" s="62" t="str">
        <f t="shared" si="880"/>
        <v/>
      </c>
      <c r="AY1538" s="62" t="str">
        <f t="shared" si="881"/>
        <v/>
      </c>
      <c r="AZ1538" s="62" t="str">
        <f t="shared" si="882"/>
        <v/>
      </c>
      <c r="BA1538" s="62" t="str">
        <f t="shared" si="883"/>
        <v/>
      </c>
      <c r="BB1538" s="62" t="str">
        <f t="shared" si="884"/>
        <v/>
      </c>
      <c r="BC1538" s="62" t="str">
        <f t="shared" si="885"/>
        <v/>
      </c>
      <c r="BD1538" s="69" t="str">
        <f t="shared" si="886"/>
        <v/>
      </c>
      <c r="BE1538" s="69" t="str">
        <f t="shared" si="887"/>
        <v/>
      </c>
      <c r="BF1538" s="69" t="str">
        <f>IF(Z1538=Z1539,"",SUM(AW$9:AW1538)-SUM(BF$9:BF1537))</f>
        <v/>
      </c>
      <c r="BG1538" s="12">
        <f t="shared" si="889"/>
        <v>1530</v>
      </c>
    </row>
    <row r="1539" spans="1:59" ht="20.100000000000001" customHeight="1">
      <c r="A1539" s="13">
        <f t="shared" si="888"/>
        <v>1531</v>
      </c>
      <c r="B1539" s="153"/>
      <c r="C1539" s="33"/>
      <c r="D1539" s="33"/>
      <c r="E1539" s="154"/>
      <c r="F1539" s="155"/>
      <c r="G1539" s="156"/>
      <c r="H1539" s="19" t="str">
        <f t="shared" si="853"/>
        <v/>
      </c>
      <c r="I1539" s="157"/>
      <c r="J1539" s="19" t="str">
        <f t="shared" si="854"/>
        <v/>
      </c>
      <c r="K1539" s="33"/>
      <c r="L1539" s="34"/>
      <c r="M1539" s="34"/>
      <c r="N1539" s="19" t="str">
        <f t="shared" si="855"/>
        <v/>
      </c>
      <c r="O1539" s="157"/>
      <c r="P1539" s="19" t="str">
        <f t="shared" si="856"/>
        <v/>
      </c>
      <c r="Q1539" s="19" t="str">
        <f t="shared" si="857"/>
        <v/>
      </c>
      <c r="R1539" s="22"/>
      <c r="S1539" s="33"/>
      <c r="T1539" s="35" t="str">
        <f>IF(E1539="","",Instructions!$B$5)</f>
        <v/>
      </c>
      <c r="U1539" s="75" t="str">
        <f>IF(E1539="","",Instructions!$C$5)</f>
        <v/>
      </c>
      <c r="V1539" s="87" t="str">
        <f t="shared" si="858"/>
        <v/>
      </c>
      <c r="W1539" s="72" t="str">
        <f>IF(E1539="","",VLOOKUP(D1539,Supervisors!$B$9:$F$32,5,FALSE))</f>
        <v/>
      </c>
      <c r="X1539" s="72" t="str">
        <f>IF(E1539="","",VLOOKUP(D1539,Supervisors!$B$9:$G$32,6,FALSE))</f>
        <v/>
      </c>
      <c r="Y1539" s="20" t="str">
        <f t="shared" si="859"/>
        <v/>
      </c>
      <c r="Z1539" s="20" t="str">
        <f t="shared" si="860"/>
        <v/>
      </c>
      <c r="AA1539" s="20" t="str">
        <f t="shared" si="861"/>
        <v/>
      </c>
      <c r="AB1539" s="20" t="str">
        <f t="shared" si="862"/>
        <v/>
      </c>
      <c r="AC1539" s="20" t="str">
        <f t="shared" si="863"/>
        <v/>
      </c>
      <c r="AD1539" s="20" t="str">
        <f t="shared" si="864"/>
        <v/>
      </c>
      <c r="AE1539" s="20" t="str">
        <f>IF(E1539="","",SUM( INDEX( $H$9, 1) : H1539))</f>
        <v/>
      </c>
      <c r="AF1539" s="20" t="str">
        <f t="shared" si="865"/>
        <v/>
      </c>
      <c r="AG1539" s="20" t="str">
        <f>IF(E1539="","",SUM($AF$9:AF1539))</f>
        <v/>
      </c>
      <c r="AH1539" s="43" t="str">
        <f t="shared" si="866"/>
        <v/>
      </c>
      <c r="AI1539" s="20" t="str">
        <f t="shared" si="867"/>
        <v/>
      </c>
      <c r="AJ1539" s="20" t="str">
        <f t="shared" si="868"/>
        <v/>
      </c>
      <c r="AK1539" s="20" t="str">
        <f t="shared" si="869"/>
        <v/>
      </c>
      <c r="AL1539" s="20" t="str">
        <f>IF(E1539="","",SUM( INDEX($I$9, 1) : I1539))</f>
        <v/>
      </c>
      <c r="AM1539" s="20" t="str">
        <f t="shared" si="870"/>
        <v/>
      </c>
      <c r="AN1539" s="20" t="str">
        <f>IF(E1539="","",SUM( INDEX($AM$9, 1) : AM1539))</f>
        <v/>
      </c>
      <c r="AO1539" s="43" t="str">
        <f t="shared" si="871"/>
        <v/>
      </c>
      <c r="AP1539" s="43" t="str">
        <f t="shared" si="872"/>
        <v/>
      </c>
      <c r="AQ1539" s="35" t="str">
        <f t="shared" si="873"/>
        <v/>
      </c>
      <c r="AR1539" s="35" t="str">
        <f t="shared" si="874"/>
        <v/>
      </c>
      <c r="AS1539" s="35" t="str">
        <f t="shared" si="875"/>
        <v/>
      </c>
      <c r="AT1539" s="35" t="str">
        <f t="shared" si="876"/>
        <v/>
      </c>
      <c r="AU1539" s="35" t="str">
        <f t="shared" si="877"/>
        <v/>
      </c>
      <c r="AV1539" s="35" t="str">
        <f t="shared" si="878"/>
        <v/>
      </c>
      <c r="AW1539" s="58" t="str">
        <f t="shared" si="879"/>
        <v/>
      </c>
      <c r="AX1539" s="62" t="str">
        <f t="shared" si="880"/>
        <v/>
      </c>
      <c r="AY1539" s="62" t="str">
        <f t="shared" si="881"/>
        <v/>
      </c>
      <c r="AZ1539" s="62" t="str">
        <f t="shared" si="882"/>
        <v/>
      </c>
      <c r="BA1539" s="62" t="str">
        <f t="shared" si="883"/>
        <v/>
      </c>
      <c r="BB1539" s="62" t="str">
        <f t="shared" si="884"/>
        <v/>
      </c>
      <c r="BC1539" s="62" t="str">
        <f t="shared" si="885"/>
        <v/>
      </c>
      <c r="BD1539" s="69" t="str">
        <f t="shared" si="886"/>
        <v/>
      </c>
      <c r="BE1539" s="69" t="str">
        <f t="shared" si="887"/>
        <v/>
      </c>
      <c r="BF1539" s="69" t="str">
        <f>IF(Z1539=Z1540,"",SUM(AW$9:AW1539)-SUM(BF$9:BF1538))</f>
        <v/>
      </c>
      <c r="BG1539" s="12">
        <f t="shared" si="889"/>
        <v>1531</v>
      </c>
    </row>
    <row r="1540" spans="1:59" ht="20.100000000000001" customHeight="1">
      <c r="A1540" s="13">
        <f t="shared" si="888"/>
        <v>1532</v>
      </c>
      <c r="B1540" s="153"/>
      <c r="C1540" s="33"/>
      <c r="D1540" s="33"/>
      <c r="E1540" s="154"/>
      <c r="F1540" s="155"/>
      <c r="G1540" s="156"/>
      <c r="H1540" s="19" t="str">
        <f t="shared" si="853"/>
        <v/>
      </c>
      <c r="I1540" s="157"/>
      <c r="J1540" s="19" t="str">
        <f t="shared" si="854"/>
        <v/>
      </c>
      <c r="K1540" s="33"/>
      <c r="L1540" s="34"/>
      <c r="M1540" s="34"/>
      <c r="N1540" s="19" t="str">
        <f t="shared" si="855"/>
        <v/>
      </c>
      <c r="O1540" s="157"/>
      <c r="P1540" s="19" t="str">
        <f t="shared" si="856"/>
        <v/>
      </c>
      <c r="Q1540" s="19" t="str">
        <f t="shared" si="857"/>
        <v/>
      </c>
      <c r="R1540" s="22"/>
      <c r="S1540" s="33"/>
      <c r="T1540" s="35" t="str">
        <f>IF(E1540="","",Instructions!$B$5)</f>
        <v/>
      </c>
      <c r="U1540" s="75" t="str">
        <f>IF(E1540="","",Instructions!$C$5)</f>
        <v/>
      </c>
      <c r="V1540" s="87" t="str">
        <f t="shared" si="858"/>
        <v/>
      </c>
      <c r="W1540" s="72" t="str">
        <f>IF(E1540="","",VLOOKUP(D1540,Supervisors!$B$9:$F$32,5,FALSE))</f>
        <v/>
      </c>
      <c r="X1540" s="72" t="str">
        <f>IF(E1540="","",VLOOKUP(D1540,Supervisors!$B$9:$G$32,6,FALSE))</f>
        <v/>
      </c>
      <c r="Y1540" s="20" t="str">
        <f t="shared" si="859"/>
        <v/>
      </c>
      <c r="Z1540" s="20" t="str">
        <f t="shared" si="860"/>
        <v/>
      </c>
      <c r="AA1540" s="20" t="str">
        <f t="shared" si="861"/>
        <v/>
      </c>
      <c r="AB1540" s="20" t="str">
        <f t="shared" si="862"/>
        <v/>
      </c>
      <c r="AC1540" s="20" t="str">
        <f t="shared" si="863"/>
        <v/>
      </c>
      <c r="AD1540" s="20" t="str">
        <f t="shared" si="864"/>
        <v/>
      </c>
      <c r="AE1540" s="20" t="str">
        <f>IF(E1540="","",SUM( INDEX( $H$9, 1) : H1540))</f>
        <v/>
      </c>
      <c r="AF1540" s="20" t="str">
        <f t="shared" si="865"/>
        <v/>
      </c>
      <c r="AG1540" s="20" t="str">
        <f>IF(E1540="","",SUM($AF$9:AF1540))</f>
        <v/>
      </c>
      <c r="AH1540" s="43" t="str">
        <f t="shared" si="866"/>
        <v/>
      </c>
      <c r="AI1540" s="20" t="str">
        <f t="shared" si="867"/>
        <v/>
      </c>
      <c r="AJ1540" s="20" t="str">
        <f t="shared" si="868"/>
        <v/>
      </c>
      <c r="AK1540" s="20" t="str">
        <f t="shared" si="869"/>
        <v/>
      </c>
      <c r="AL1540" s="20" t="str">
        <f>IF(E1540="","",SUM( INDEX($I$9, 1) : I1540))</f>
        <v/>
      </c>
      <c r="AM1540" s="20" t="str">
        <f t="shared" si="870"/>
        <v/>
      </c>
      <c r="AN1540" s="20" t="str">
        <f>IF(E1540="","",SUM( INDEX($AM$9, 1) : AM1540))</f>
        <v/>
      </c>
      <c r="AO1540" s="43" t="str">
        <f t="shared" si="871"/>
        <v/>
      </c>
      <c r="AP1540" s="43" t="str">
        <f t="shared" si="872"/>
        <v/>
      </c>
      <c r="AQ1540" s="35" t="str">
        <f t="shared" si="873"/>
        <v/>
      </c>
      <c r="AR1540" s="35" t="str">
        <f t="shared" si="874"/>
        <v/>
      </c>
      <c r="AS1540" s="35" t="str">
        <f t="shared" si="875"/>
        <v/>
      </c>
      <c r="AT1540" s="35" t="str">
        <f t="shared" si="876"/>
        <v/>
      </c>
      <c r="AU1540" s="35" t="str">
        <f t="shared" si="877"/>
        <v/>
      </c>
      <c r="AV1540" s="35" t="str">
        <f t="shared" si="878"/>
        <v/>
      </c>
      <c r="AW1540" s="58" t="str">
        <f t="shared" si="879"/>
        <v/>
      </c>
      <c r="AX1540" s="62" t="str">
        <f t="shared" si="880"/>
        <v/>
      </c>
      <c r="AY1540" s="62" t="str">
        <f t="shared" si="881"/>
        <v/>
      </c>
      <c r="AZ1540" s="62" t="str">
        <f t="shared" si="882"/>
        <v/>
      </c>
      <c r="BA1540" s="62" t="str">
        <f t="shared" si="883"/>
        <v/>
      </c>
      <c r="BB1540" s="62" t="str">
        <f t="shared" si="884"/>
        <v/>
      </c>
      <c r="BC1540" s="62" t="str">
        <f t="shared" si="885"/>
        <v/>
      </c>
      <c r="BD1540" s="69" t="str">
        <f t="shared" si="886"/>
        <v/>
      </c>
      <c r="BE1540" s="69" t="str">
        <f t="shared" si="887"/>
        <v/>
      </c>
      <c r="BF1540" s="69" t="str">
        <f>IF(Z1540=Z1541,"",SUM(AW$9:AW1540)-SUM(BF$9:BF1539))</f>
        <v/>
      </c>
      <c r="BG1540" s="12">
        <f t="shared" si="889"/>
        <v>1532</v>
      </c>
    </row>
    <row r="1541" spans="1:59" ht="20.100000000000001" customHeight="1">
      <c r="A1541" s="13">
        <f t="shared" si="888"/>
        <v>1533</v>
      </c>
      <c r="B1541" s="153"/>
      <c r="C1541" s="33"/>
      <c r="D1541" s="33"/>
      <c r="E1541" s="154"/>
      <c r="F1541" s="155"/>
      <c r="G1541" s="156"/>
      <c r="H1541" s="19" t="str">
        <f t="shared" si="853"/>
        <v/>
      </c>
      <c r="I1541" s="157"/>
      <c r="J1541" s="19" t="str">
        <f t="shared" si="854"/>
        <v/>
      </c>
      <c r="K1541" s="33"/>
      <c r="L1541" s="34"/>
      <c r="M1541" s="34"/>
      <c r="N1541" s="19" t="str">
        <f t="shared" si="855"/>
        <v/>
      </c>
      <c r="O1541" s="157"/>
      <c r="P1541" s="19" t="str">
        <f t="shared" si="856"/>
        <v/>
      </c>
      <c r="Q1541" s="19" t="str">
        <f t="shared" si="857"/>
        <v/>
      </c>
      <c r="R1541" s="22"/>
      <c r="S1541" s="33"/>
      <c r="T1541" s="35" t="str">
        <f>IF(E1541="","",Instructions!$B$5)</f>
        <v/>
      </c>
      <c r="U1541" s="75" t="str">
        <f>IF(E1541="","",Instructions!$C$5)</f>
        <v/>
      </c>
      <c r="V1541" s="87" t="str">
        <f t="shared" si="858"/>
        <v/>
      </c>
      <c r="W1541" s="72" t="str">
        <f>IF(E1541="","",VLOOKUP(D1541,Supervisors!$B$9:$F$32,5,FALSE))</f>
        <v/>
      </c>
      <c r="X1541" s="72" t="str">
        <f>IF(E1541="","",VLOOKUP(D1541,Supervisors!$B$9:$G$32,6,FALSE))</f>
        <v/>
      </c>
      <c r="Y1541" s="20" t="str">
        <f t="shared" si="859"/>
        <v/>
      </c>
      <c r="Z1541" s="20" t="str">
        <f t="shared" si="860"/>
        <v/>
      </c>
      <c r="AA1541" s="20" t="str">
        <f t="shared" si="861"/>
        <v/>
      </c>
      <c r="AB1541" s="20" t="str">
        <f t="shared" si="862"/>
        <v/>
      </c>
      <c r="AC1541" s="20" t="str">
        <f t="shared" si="863"/>
        <v/>
      </c>
      <c r="AD1541" s="20" t="str">
        <f t="shared" si="864"/>
        <v/>
      </c>
      <c r="AE1541" s="20" t="str">
        <f>IF(E1541="","",SUM( INDEX( $H$9, 1) : H1541))</f>
        <v/>
      </c>
      <c r="AF1541" s="20" t="str">
        <f t="shared" si="865"/>
        <v/>
      </c>
      <c r="AG1541" s="20" t="str">
        <f>IF(E1541="","",SUM($AF$9:AF1541))</f>
        <v/>
      </c>
      <c r="AH1541" s="43" t="str">
        <f t="shared" si="866"/>
        <v/>
      </c>
      <c r="AI1541" s="20" t="str">
        <f t="shared" si="867"/>
        <v/>
      </c>
      <c r="AJ1541" s="20" t="str">
        <f t="shared" si="868"/>
        <v/>
      </c>
      <c r="AK1541" s="20" t="str">
        <f t="shared" si="869"/>
        <v/>
      </c>
      <c r="AL1541" s="20" t="str">
        <f>IF(E1541="","",SUM( INDEX($I$9, 1) : I1541))</f>
        <v/>
      </c>
      <c r="AM1541" s="20" t="str">
        <f t="shared" si="870"/>
        <v/>
      </c>
      <c r="AN1541" s="20" t="str">
        <f>IF(E1541="","",SUM( INDEX($AM$9, 1) : AM1541))</f>
        <v/>
      </c>
      <c r="AO1541" s="43" t="str">
        <f t="shared" si="871"/>
        <v/>
      </c>
      <c r="AP1541" s="43" t="str">
        <f t="shared" si="872"/>
        <v/>
      </c>
      <c r="AQ1541" s="35" t="str">
        <f t="shared" si="873"/>
        <v/>
      </c>
      <c r="AR1541" s="35" t="str">
        <f t="shared" si="874"/>
        <v/>
      </c>
      <c r="AS1541" s="35" t="str">
        <f t="shared" si="875"/>
        <v/>
      </c>
      <c r="AT1541" s="35" t="str">
        <f t="shared" si="876"/>
        <v/>
      </c>
      <c r="AU1541" s="35" t="str">
        <f t="shared" si="877"/>
        <v/>
      </c>
      <c r="AV1541" s="35" t="str">
        <f t="shared" si="878"/>
        <v/>
      </c>
      <c r="AW1541" s="58" t="str">
        <f t="shared" si="879"/>
        <v/>
      </c>
      <c r="AX1541" s="62" t="str">
        <f t="shared" si="880"/>
        <v/>
      </c>
      <c r="AY1541" s="62" t="str">
        <f t="shared" si="881"/>
        <v/>
      </c>
      <c r="AZ1541" s="62" t="str">
        <f t="shared" si="882"/>
        <v/>
      </c>
      <c r="BA1541" s="62" t="str">
        <f t="shared" si="883"/>
        <v/>
      </c>
      <c r="BB1541" s="62" t="str">
        <f t="shared" si="884"/>
        <v/>
      </c>
      <c r="BC1541" s="62" t="str">
        <f t="shared" si="885"/>
        <v/>
      </c>
      <c r="BD1541" s="69" t="str">
        <f t="shared" si="886"/>
        <v/>
      </c>
      <c r="BE1541" s="69" t="str">
        <f t="shared" si="887"/>
        <v/>
      </c>
      <c r="BF1541" s="69" t="str">
        <f>IF(Z1541=Z1542,"",SUM(AW$9:AW1541)-SUM(BF$9:BF1540))</f>
        <v/>
      </c>
      <c r="BG1541" s="12">
        <f t="shared" si="889"/>
        <v>1533</v>
      </c>
    </row>
    <row r="1542" spans="1:59" ht="20.100000000000001" customHeight="1">
      <c r="A1542" s="13">
        <f t="shared" si="888"/>
        <v>1534</v>
      </c>
      <c r="B1542" s="153"/>
      <c r="C1542" s="33"/>
      <c r="D1542" s="33"/>
      <c r="E1542" s="154"/>
      <c r="F1542" s="155"/>
      <c r="G1542" s="156"/>
      <c r="H1542" s="19" t="str">
        <f t="shared" si="853"/>
        <v/>
      </c>
      <c r="I1542" s="157"/>
      <c r="J1542" s="19" t="str">
        <f t="shared" si="854"/>
        <v/>
      </c>
      <c r="K1542" s="33"/>
      <c r="L1542" s="34"/>
      <c r="M1542" s="34"/>
      <c r="N1542" s="19" t="str">
        <f t="shared" si="855"/>
        <v/>
      </c>
      <c r="O1542" s="157"/>
      <c r="P1542" s="19" t="str">
        <f t="shared" si="856"/>
        <v/>
      </c>
      <c r="Q1542" s="19" t="str">
        <f t="shared" si="857"/>
        <v/>
      </c>
      <c r="R1542" s="22"/>
      <c r="S1542" s="33"/>
      <c r="T1542" s="35" t="str">
        <f>IF(E1542="","",Instructions!$B$5)</f>
        <v/>
      </c>
      <c r="U1542" s="75" t="str">
        <f>IF(E1542="","",Instructions!$C$5)</f>
        <v/>
      </c>
      <c r="V1542" s="87" t="str">
        <f t="shared" si="858"/>
        <v/>
      </c>
      <c r="W1542" s="72" t="str">
        <f>IF(E1542="","",VLOOKUP(D1542,Supervisors!$B$9:$F$32,5,FALSE))</f>
        <v/>
      </c>
      <c r="X1542" s="72" t="str">
        <f>IF(E1542="","",VLOOKUP(D1542,Supervisors!$B$9:$G$32,6,FALSE))</f>
        <v/>
      </c>
      <c r="Y1542" s="20" t="str">
        <f t="shared" si="859"/>
        <v/>
      </c>
      <c r="Z1542" s="20" t="str">
        <f t="shared" si="860"/>
        <v/>
      </c>
      <c r="AA1542" s="20" t="str">
        <f t="shared" si="861"/>
        <v/>
      </c>
      <c r="AB1542" s="20" t="str">
        <f t="shared" si="862"/>
        <v/>
      </c>
      <c r="AC1542" s="20" t="str">
        <f t="shared" si="863"/>
        <v/>
      </c>
      <c r="AD1542" s="20" t="str">
        <f t="shared" si="864"/>
        <v/>
      </c>
      <c r="AE1542" s="20" t="str">
        <f>IF(E1542="","",SUM( INDEX( $H$9, 1) : H1542))</f>
        <v/>
      </c>
      <c r="AF1542" s="20" t="str">
        <f t="shared" si="865"/>
        <v/>
      </c>
      <c r="AG1542" s="20" t="str">
        <f>IF(E1542="","",SUM($AF$9:AF1542))</f>
        <v/>
      </c>
      <c r="AH1542" s="43" t="str">
        <f t="shared" si="866"/>
        <v/>
      </c>
      <c r="AI1542" s="20" t="str">
        <f t="shared" si="867"/>
        <v/>
      </c>
      <c r="AJ1542" s="20" t="str">
        <f t="shared" si="868"/>
        <v/>
      </c>
      <c r="AK1542" s="20" t="str">
        <f t="shared" si="869"/>
        <v/>
      </c>
      <c r="AL1542" s="20" t="str">
        <f>IF(E1542="","",SUM( INDEX($I$9, 1) : I1542))</f>
        <v/>
      </c>
      <c r="AM1542" s="20" t="str">
        <f t="shared" si="870"/>
        <v/>
      </c>
      <c r="AN1542" s="20" t="str">
        <f>IF(E1542="","",SUM( INDEX($AM$9, 1) : AM1542))</f>
        <v/>
      </c>
      <c r="AO1542" s="43" t="str">
        <f t="shared" si="871"/>
        <v/>
      </c>
      <c r="AP1542" s="43" t="str">
        <f t="shared" si="872"/>
        <v/>
      </c>
      <c r="AQ1542" s="35" t="str">
        <f t="shared" si="873"/>
        <v/>
      </c>
      <c r="AR1542" s="35" t="str">
        <f t="shared" si="874"/>
        <v/>
      </c>
      <c r="AS1542" s="35" t="str">
        <f t="shared" si="875"/>
        <v/>
      </c>
      <c r="AT1542" s="35" t="str">
        <f t="shared" si="876"/>
        <v/>
      </c>
      <c r="AU1542" s="35" t="str">
        <f t="shared" si="877"/>
        <v/>
      </c>
      <c r="AV1542" s="35" t="str">
        <f t="shared" si="878"/>
        <v/>
      </c>
      <c r="AW1542" s="58" t="str">
        <f t="shared" si="879"/>
        <v/>
      </c>
      <c r="AX1542" s="62" t="str">
        <f t="shared" si="880"/>
        <v/>
      </c>
      <c r="AY1542" s="62" t="str">
        <f t="shared" si="881"/>
        <v/>
      </c>
      <c r="AZ1542" s="62" t="str">
        <f t="shared" si="882"/>
        <v/>
      </c>
      <c r="BA1542" s="62" t="str">
        <f t="shared" si="883"/>
        <v/>
      </c>
      <c r="BB1542" s="62" t="str">
        <f t="shared" si="884"/>
        <v/>
      </c>
      <c r="BC1542" s="62" t="str">
        <f t="shared" si="885"/>
        <v/>
      </c>
      <c r="BD1542" s="69" t="str">
        <f t="shared" si="886"/>
        <v/>
      </c>
      <c r="BE1542" s="69" t="str">
        <f t="shared" si="887"/>
        <v/>
      </c>
      <c r="BF1542" s="69" t="str">
        <f>IF(Z1542=Z1543,"",SUM(AW$9:AW1542)-SUM(BF$9:BF1541))</f>
        <v/>
      </c>
      <c r="BG1542" s="12">
        <f t="shared" si="889"/>
        <v>1534</v>
      </c>
    </row>
    <row r="1543" spans="1:59" ht="20.100000000000001" customHeight="1">
      <c r="A1543" s="13">
        <f t="shared" si="888"/>
        <v>1535</v>
      </c>
      <c r="B1543" s="153"/>
      <c r="C1543" s="33"/>
      <c r="D1543" s="33"/>
      <c r="E1543" s="154"/>
      <c r="F1543" s="155"/>
      <c r="G1543" s="156"/>
      <c r="H1543" s="19" t="str">
        <f t="shared" si="853"/>
        <v/>
      </c>
      <c r="I1543" s="157"/>
      <c r="J1543" s="19" t="str">
        <f t="shared" si="854"/>
        <v/>
      </c>
      <c r="K1543" s="33"/>
      <c r="L1543" s="34"/>
      <c r="M1543" s="34"/>
      <c r="N1543" s="19" t="str">
        <f t="shared" si="855"/>
        <v/>
      </c>
      <c r="O1543" s="157"/>
      <c r="P1543" s="19" t="str">
        <f t="shared" si="856"/>
        <v/>
      </c>
      <c r="Q1543" s="19" t="str">
        <f t="shared" si="857"/>
        <v/>
      </c>
      <c r="R1543" s="22"/>
      <c r="S1543" s="33"/>
      <c r="T1543" s="35" t="str">
        <f>IF(E1543="","",Instructions!$B$5)</f>
        <v/>
      </c>
      <c r="U1543" s="75" t="str">
        <f>IF(E1543="","",Instructions!$C$5)</f>
        <v/>
      </c>
      <c r="V1543" s="87" t="str">
        <f t="shared" si="858"/>
        <v/>
      </c>
      <c r="W1543" s="72" t="str">
        <f>IF(E1543="","",VLOOKUP(D1543,Supervisors!$B$9:$F$32,5,FALSE))</f>
        <v/>
      </c>
      <c r="X1543" s="72" t="str">
        <f>IF(E1543="","",VLOOKUP(D1543,Supervisors!$B$9:$G$32,6,FALSE))</f>
        <v/>
      </c>
      <c r="Y1543" s="20" t="str">
        <f t="shared" si="859"/>
        <v/>
      </c>
      <c r="Z1543" s="20" t="str">
        <f t="shared" si="860"/>
        <v/>
      </c>
      <c r="AA1543" s="20" t="str">
        <f t="shared" si="861"/>
        <v/>
      </c>
      <c r="AB1543" s="20" t="str">
        <f t="shared" si="862"/>
        <v/>
      </c>
      <c r="AC1543" s="20" t="str">
        <f t="shared" si="863"/>
        <v/>
      </c>
      <c r="AD1543" s="20" t="str">
        <f t="shared" si="864"/>
        <v/>
      </c>
      <c r="AE1543" s="20" t="str">
        <f>IF(E1543="","",SUM( INDEX( $H$9, 1) : H1543))</f>
        <v/>
      </c>
      <c r="AF1543" s="20" t="str">
        <f t="shared" si="865"/>
        <v/>
      </c>
      <c r="AG1543" s="20" t="str">
        <f>IF(E1543="","",SUM($AF$9:AF1543))</f>
        <v/>
      </c>
      <c r="AH1543" s="43" t="str">
        <f t="shared" si="866"/>
        <v/>
      </c>
      <c r="AI1543" s="20" t="str">
        <f t="shared" si="867"/>
        <v/>
      </c>
      <c r="AJ1543" s="20" t="str">
        <f t="shared" si="868"/>
        <v/>
      </c>
      <c r="AK1543" s="20" t="str">
        <f t="shared" si="869"/>
        <v/>
      </c>
      <c r="AL1543" s="20" t="str">
        <f>IF(E1543="","",SUM( INDEX($I$9, 1) : I1543))</f>
        <v/>
      </c>
      <c r="AM1543" s="20" t="str">
        <f t="shared" si="870"/>
        <v/>
      </c>
      <c r="AN1543" s="20" t="str">
        <f>IF(E1543="","",SUM( INDEX($AM$9, 1) : AM1543))</f>
        <v/>
      </c>
      <c r="AO1543" s="43" t="str">
        <f t="shared" si="871"/>
        <v/>
      </c>
      <c r="AP1543" s="43" t="str">
        <f t="shared" si="872"/>
        <v/>
      </c>
      <c r="AQ1543" s="35" t="str">
        <f t="shared" si="873"/>
        <v/>
      </c>
      <c r="AR1543" s="35" t="str">
        <f t="shared" si="874"/>
        <v/>
      </c>
      <c r="AS1543" s="35" t="str">
        <f t="shared" si="875"/>
        <v/>
      </c>
      <c r="AT1543" s="35" t="str">
        <f t="shared" si="876"/>
        <v/>
      </c>
      <c r="AU1543" s="35" t="str">
        <f t="shared" si="877"/>
        <v/>
      </c>
      <c r="AV1543" s="35" t="str">
        <f t="shared" si="878"/>
        <v/>
      </c>
      <c r="AW1543" s="58" t="str">
        <f t="shared" si="879"/>
        <v/>
      </c>
      <c r="AX1543" s="62" t="str">
        <f t="shared" si="880"/>
        <v/>
      </c>
      <c r="AY1543" s="62" t="str">
        <f t="shared" si="881"/>
        <v/>
      </c>
      <c r="AZ1543" s="62" t="str">
        <f t="shared" si="882"/>
        <v/>
      </c>
      <c r="BA1543" s="62" t="str">
        <f t="shared" si="883"/>
        <v/>
      </c>
      <c r="BB1543" s="62" t="str">
        <f t="shared" si="884"/>
        <v/>
      </c>
      <c r="BC1543" s="62" t="str">
        <f t="shared" si="885"/>
        <v/>
      </c>
      <c r="BD1543" s="69" t="str">
        <f t="shared" si="886"/>
        <v/>
      </c>
      <c r="BE1543" s="69" t="str">
        <f t="shared" si="887"/>
        <v/>
      </c>
      <c r="BF1543" s="69" t="str">
        <f>IF(Z1543=Z1544,"",SUM(AW$9:AW1543)-SUM(BF$9:BF1542))</f>
        <v/>
      </c>
      <c r="BG1543" s="12">
        <f t="shared" si="889"/>
        <v>1535</v>
      </c>
    </row>
    <row r="1544" spans="1:59" ht="20.100000000000001" customHeight="1">
      <c r="A1544" s="13">
        <f t="shared" si="888"/>
        <v>1536</v>
      </c>
      <c r="B1544" s="153"/>
      <c r="C1544" s="33"/>
      <c r="D1544" s="33"/>
      <c r="E1544" s="154"/>
      <c r="F1544" s="155"/>
      <c r="G1544" s="156"/>
      <c r="H1544" s="19" t="str">
        <f t="shared" si="853"/>
        <v/>
      </c>
      <c r="I1544" s="157"/>
      <c r="J1544" s="19" t="str">
        <f t="shared" si="854"/>
        <v/>
      </c>
      <c r="K1544" s="33"/>
      <c r="L1544" s="34"/>
      <c r="M1544" s="34"/>
      <c r="N1544" s="19" t="str">
        <f t="shared" si="855"/>
        <v/>
      </c>
      <c r="O1544" s="157"/>
      <c r="P1544" s="19" t="str">
        <f t="shared" si="856"/>
        <v/>
      </c>
      <c r="Q1544" s="19" t="str">
        <f t="shared" si="857"/>
        <v/>
      </c>
      <c r="R1544" s="22"/>
      <c r="S1544" s="33"/>
      <c r="T1544" s="35" t="str">
        <f>IF(E1544="","",Instructions!$B$5)</f>
        <v/>
      </c>
      <c r="U1544" s="75" t="str">
        <f>IF(E1544="","",Instructions!$C$5)</f>
        <v/>
      </c>
      <c r="V1544" s="87" t="str">
        <f t="shared" si="858"/>
        <v/>
      </c>
      <c r="W1544" s="72" t="str">
        <f>IF(E1544="","",VLOOKUP(D1544,Supervisors!$B$9:$F$32,5,FALSE))</f>
        <v/>
      </c>
      <c r="X1544" s="72" t="str">
        <f>IF(E1544="","",VLOOKUP(D1544,Supervisors!$B$9:$G$32,6,FALSE))</f>
        <v/>
      </c>
      <c r="Y1544" s="20" t="str">
        <f t="shared" si="859"/>
        <v/>
      </c>
      <c r="Z1544" s="20" t="str">
        <f t="shared" si="860"/>
        <v/>
      </c>
      <c r="AA1544" s="20" t="str">
        <f t="shared" si="861"/>
        <v/>
      </c>
      <c r="AB1544" s="20" t="str">
        <f t="shared" si="862"/>
        <v/>
      </c>
      <c r="AC1544" s="20" t="str">
        <f t="shared" si="863"/>
        <v/>
      </c>
      <c r="AD1544" s="20" t="str">
        <f t="shared" si="864"/>
        <v/>
      </c>
      <c r="AE1544" s="20" t="str">
        <f>IF(E1544="","",SUM( INDEX( $H$9, 1) : H1544))</f>
        <v/>
      </c>
      <c r="AF1544" s="20" t="str">
        <f t="shared" si="865"/>
        <v/>
      </c>
      <c r="AG1544" s="20" t="str">
        <f>IF(E1544="","",SUM($AF$9:AF1544))</f>
        <v/>
      </c>
      <c r="AH1544" s="43" t="str">
        <f t="shared" si="866"/>
        <v/>
      </c>
      <c r="AI1544" s="20" t="str">
        <f t="shared" si="867"/>
        <v/>
      </c>
      <c r="AJ1544" s="20" t="str">
        <f t="shared" si="868"/>
        <v/>
      </c>
      <c r="AK1544" s="20" t="str">
        <f t="shared" si="869"/>
        <v/>
      </c>
      <c r="AL1544" s="20" t="str">
        <f>IF(E1544="","",SUM( INDEX($I$9, 1) : I1544))</f>
        <v/>
      </c>
      <c r="AM1544" s="20" t="str">
        <f t="shared" si="870"/>
        <v/>
      </c>
      <c r="AN1544" s="20" t="str">
        <f>IF(E1544="","",SUM( INDEX($AM$9, 1) : AM1544))</f>
        <v/>
      </c>
      <c r="AO1544" s="43" t="str">
        <f t="shared" si="871"/>
        <v/>
      </c>
      <c r="AP1544" s="43" t="str">
        <f t="shared" si="872"/>
        <v/>
      </c>
      <c r="AQ1544" s="35" t="str">
        <f t="shared" si="873"/>
        <v/>
      </c>
      <c r="AR1544" s="35" t="str">
        <f t="shared" si="874"/>
        <v/>
      </c>
      <c r="AS1544" s="35" t="str">
        <f t="shared" si="875"/>
        <v/>
      </c>
      <c r="AT1544" s="35" t="str">
        <f t="shared" si="876"/>
        <v/>
      </c>
      <c r="AU1544" s="35" t="str">
        <f t="shared" si="877"/>
        <v/>
      </c>
      <c r="AV1544" s="35" t="str">
        <f t="shared" si="878"/>
        <v/>
      </c>
      <c r="AW1544" s="58" t="str">
        <f t="shared" si="879"/>
        <v/>
      </c>
      <c r="AX1544" s="62" t="str">
        <f t="shared" si="880"/>
        <v/>
      </c>
      <c r="AY1544" s="62" t="str">
        <f t="shared" si="881"/>
        <v/>
      </c>
      <c r="AZ1544" s="62" t="str">
        <f t="shared" si="882"/>
        <v/>
      </c>
      <c r="BA1544" s="62" t="str">
        <f t="shared" si="883"/>
        <v/>
      </c>
      <c r="BB1544" s="62" t="str">
        <f t="shared" si="884"/>
        <v/>
      </c>
      <c r="BC1544" s="62" t="str">
        <f t="shared" si="885"/>
        <v/>
      </c>
      <c r="BD1544" s="69" t="str">
        <f t="shared" si="886"/>
        <v/>
      </c>
      <c r="BE1544" s="69" t="str">
        <f t="shared" si="887"/>
        <v/>
      </c>
      <c r="BF1544" s="69" t="str">
        <f>IF(Z1544=Z1545,"",SUM(AW$9:AW1544)-SUM(BF$9:BF1543))</f>
        <v/>
      </c>
      <c r="BG1544" s="12">
        <f t="shared" si="889"/>
        <v>1536</v>
      </c>
    </row>
    <row r="1545" spans="1:59" ht="20.100000000000001" customHeight="1">
      <c r="A1545" s="13">
        <f t="shared" si="888"/>
        <v>1537</v>
      </c>
      <c r="B1545" s="153"/>
      <c r="C1545" s="33"/>
      <c r="D1545" s="33"/>
      <c r="E1545" s="154"/>
      <c r="F1545" s="155"/>
      <c r="G1545" s="156"/>
      <c r="H1545" s="19" t="str">
        <f t="shared" ref="H1545:H1608" si="890">IF(E1545="","",(ROUND((G1545-F1545),2) * 24))</f>
        <v/>
      </c>
      <c r="I1545" s="157"/>
      <c r="J1545" s="19" t="str">
        <f t="shared" ref="J1545:J1608" si="891">IF(H1545="","",H1545-I1545)</f>
        <v/>
      </c>
      <c r="K1545" s="33"/>
      <c r="L1545" s="34"/>
      <c r="M1545" s="34"/>
      <c r="N1545" s="19" t="str">
        <f t="shared" ref="N1545:N1608" si="892">IF(E1545="","",(ROUND((M1545-L1545),2) * 24))</f>
        <v/>
      </c>
      <c r="O1545" s="157"/>
      <c r="P1545" s="19" t="str">
        <f t="shared" ref="P1545:P1608" si="893">IF(N1545=0,"",IF(ISERROR(N1545-O1545),"",N1545-O1545))</f>
        <v/>
      </c>
      <c r="Q1545" s="19" t="str">
        <f t="shared" ref="Q1545:Q1608" si="894">IF(H1545="","",H1545-N1545)</f>
        <v/>
      </c>
      <c r="R1545" s="22"/>
      <c r="S1545" s="33"/>
      <c r="T1545" s="35" t="str">
        <f>IF(E1545="","",Instructions!$B$5)</f>
        <v/>
      </c>
      <c r="U1545" s="75" t="str">
        <f>IF(E1545="","",Instructions!$C$5)</f>
        <v/>
      </c>
      <c r="V1545" s="87" t="str">
        <f t="shared" ref="V1545:V1608" si="895">IF(E1545="","",IF(U1545="BCBA",1,IF(U1545="BCaBA",2,"")))</f>
        <v/>
      </c>
      <c r="W1545" s="72" t="str">
        <f>IF(E1545="","",VLOOKUP(D1545,Supervisors!$B$9:$F$32,5,FALSE))</f>
        <v/>
      </c>
      <c r="X1545" s="72" t="str">
        <f>IF(E1545="","",VLOOKUP(D1545,Supervisors!$B$9:$G$32,6,FALSE))</f>
        <v/>
      </c>
      <c r="Y1545" s="20" t="str">
        <f t="shared" ref="Y1545:Y1608" si="896">IF(E1545="","",TEXT(E1545,"yyyy"))</f>
        <v/>
      </c>
      <c r="Z1545" s="20" t="str">
        <f t="shared" ref="Z1545:Z1608" si="897">IF(E1545="","",TEXT(E1545,"mmmm"))</f>
        <v/>
      </c>
      <c r="AA1545" s="20" t="str">
        <f t="shared" ref="AA1545:AA1608" si="898">IF(E1545="","",TEXT(E1545,"dd"))</f>
        <v/>
      </c>
      <c r="AB1545" s="20" t="str">
        <f t="shared" ref="AB1545:AB1608" si="899">IF(E1545="","",TEXT(E1545, "yyyy-mm"))</f>
        <v/>
      </c>
      <c r="AC1545" s="20" t="str">
        <f t="shared" ref="AC1545:AC1608" si="900">IF(E1545="","",IF(B1545="Supervised Independent Fieldwork", "-1", IF(B1545="Practicum", "-2", IF(B1545="Intensive Practicum","-3",""))))</f>
        <v/>
      </c>
      <c r="AD1545" s="20" t="str">
        <f t="shared" ref="AD1545:AD1608" si="901">AB1545&amp;AC1545</f>
        <v/>
      </c>
      <c r="AE1545" s="20" t="str">
        <f>IF(E1545="","",SUM( INDEX( $H$9, 1) : H1545))</f>
        <v/>
      </c>
      <c r="AF1545" s="20" t="str">
        <f t="shared" ref="AF1545:AF1608" si="902">IF(E1545="","",IF(B1545="Supervised Independent Fieldwork",H1545, IF(B1545="Practicum",H1545*1.5,IF(B1545="Intensive Practicum",H1545*2,""))))</f>
        <v/>
      </c>
      <c r="AG1545" s="20" t="str">
        <f>IF(E1545="","",SUM($AF$9:AF1545))</f>
        <v/>
      </c>
      <c r="AH1545" s="43" t="str">
        <f t="shared" ref="AH1545:AH1608" si="903">IF(E1545="","",IF(U1545="BCBA",AG1545/1500,IF(U1545="BCaBA",AG1545/1000,"")))</f>
        <v/>
      </c>
      <c r="AI1545" s="20" t="str">
        <f t="shared" ref="AI1545:AI1608" si="904">IF(E1545="","",IF(B1545="Supervised Independent Fieldwork",H1545,""))</f>
        <v/>
      </c>
      <c r="AJ1545" s="20" t="str">
        <f t="shared" ref="AJ1545:AJ1608" si="905">IF(E1545="","",IF(B1545="Practicum",H1545,""))</f>
        <v/>
      </c>
      <c r="AK1545" s="20" t="str">
        <f t="shared" ref="AK1545:AK1608" si="906">IF(E1545="","",IF(B1545="Intensive Practicum",H1545,""))</f>
        <v/>
      </c>
      <c r="AL1545" s="20" t="str">
        <f>IF(E1545="","",SUM( INDEX($I$9, 1) : I1545))</f>
        <v/>
      </c>
      <c r="AM1545" s="20" t="str">
        <f t="shared" ref="AM1545:AM1608" si="907">IF(E1545="","",IF(B1545="Supervised Independent Fieldwork",I1545, IF(B1545="Practicum",I1545*1.5,IF(B1545="Intensive Practicum",I1545*2,""))))</f>
        <v/>
      </c>
      <c r="AN1545" s="20" t="str">
        <f>IF(E1545="","",SUM( INDEX($AM$9, 1) : AM1545))</f>
        <v/>
      </c>
      <c r="AO1545" s="43" t="str">
        <f t="shared" ref="AO1545:AO1608" si="908">IF(E1545="","",IF(U1545="BCaBA",MIN(100%,AN1545/1000), IF(U1545="BCBA",MIN(100%,AN1545/1500),0)))</f>
        <v/>
      </c>
      <c r="AP1545" s="43" t="str">
        <f t="shared" ref="AP1545:AP1608" si="909">IF(Z1545=Z1546,"",AO1545)</f>
        <v/>
      </c>
      <c r="AQ1545" s="35" t="str">
        <f t="shared" ref="AQ1545:AQ1608" si="910">IF(E1545="","",IF(OR(K1545="No Supervision Session",K1545=""),1,""))</f>
        <v/>
      </c>
      <c r="AR1545" s="35" t="str">
        <f t="shared" ref="AR1545:AR1608" si="911">IF(E1545="","",IF(K1545="Face-to-Face",1,""))</f>
        <v/>
      </c>
      <c r="AS1545" s="35" t="str">
        <f t="shared" ref="AS1545:AS1608" si="912">IF(E1545="","",IF(K1545="Video Conferencing",1,""))</f>
        <v/>
      </c>
      <c r="AT1545" s="35" t="str">
        <f t="shared" ref="AT1545:AT1608" si="913">IF(E1545="","",IF(K1545="Telephone",1,""))</f>
        <v/>
      </c>
      <c r="AU1545" s="35" t="str">
        <f t="shared" ref="AU1545:AU1608" si="914">IF(E1545="","",IF(N1545&gt;0,COUNT(N1545),""))</f>
        <v/>
      </c>
      <c r="AV1545" s="35" t="str">
        <f t="shared" ref="AV1545:AV1608" si="915">IF(E1545="","",IF(E1545="","",IF(R1545="Yes",1,"")))</f>
        <v/>
      </c>
      <c r="AW1545" s="58" t="str">
        <f t="shared" ref="AW1545:AW1608" si="916">IF(E1545="","",IF(E1545&lt;X1545,1,IF(E1545&lt;W1545,1,"")))</f>
        <v/>
      </c>
      <c r="AX1545" s="62" t="str">
        <f t="shared" ref="AX1545:AX1608" si="917">IF(E1545="","",IF(AW1545="",H1545,0))</f>
        <v/>
      </c>
      <c r="AY1545" s="62" t="str">
        <f t="shared" ref="AY1545:AY1608" si="918">IF(E1545="","",IF(AW1545="", I1545,0))</f>
        <v/>
      </c>
      <c r="AZ1545" s="62" t="str">
        <f t="shared" ref="AZ1545:AZ1608" si="919">IF(E1545="","",IF(AW1545&lt;&gt;"",0,IF(B1545="Supervised Independent Fieldwork",AX1545,IF(B1545="Practicum",AX1545*1.5,IF(B1545="Intensive Practicum",AX1545*2,0)))))</f>
        <v/>
      </c>
      <c r="BA1545" s="62" t="str">
        <f t="shared" ref="BA1545:BA1608" si="920">IF(E1545="","",IF(AW1545="", N1545,0))</f>
        <v/>
      </c>
      <c r="BB1545" s="62" t="str">
        <f t="shared" ref="BB1545:BB1608" si="921">IF(E1545="","",IF(AW1545="",P1545,0))</f>
        <v/>
      </c>
      <c r="BC1545" s="62" t="str">
        <f t="shared" ref="BC1545:BC1608" si="922">IF(E1545="","",IF(AW1545="",Q1545,0))</f>
        <v/>
      </c>
      <c r="BD1545" s="69" t="str">
        <f t="shared" ref="BD1545:BD1608" si="923">IF(AW1545="", AU1545,"")</f>
        <v/>
      </c>
      <c r="BE1545" s="69" t="str">
        <f t="shared" ref="BE1545:BE1608" si="924">IF(AW1545="", AV1545,"")</f>
        <v/>
      </c>
      <c r="BF1545" s="69" t="str">
        <f>IF(Z1545=Z1546,"",SUM(AW$9:AW1545)-SUM(BF$9:BF1544))</f>
        <v/>
      </c>
      <c r="BG1545" s="12">
        <f t="shared" si="889"/>
        <v>1537</v>
      </c>
    </row>
    <row r="1546" spans="1:59" ht="20.100000000000001" customHeight="1">
      <c r="A1546" s="13">
        <f t="shared" si="888"/>
        <v>1538</v>
      </c>
      <c r="B1546" s="153"/>
      <c r="C1546" s="33"/>
      <c r="D1546" s="33"/>
      <c r="E1546" s="154"/>
      <c r="F1546" s="155"/>
      <c r="G1546" s="156"/>
      <c r="H1546" s="19" t="str">
        <f t="shared" si="890"/>
        <v/>
      </c>
      <c r="I1546" s="157"/>
      <c r="J1546" s="19" t="str">
        <f t="shared" si="891"/>
        <v/>
      </c>
      <c r="K1546" s="33"/>
      <c r="L1546" s="34"/>
      <c r="M1546" s="34"/>
      <c r="N1546" s="19" t="str">
        <f t="shared" si="892"/>
        <v/>
      </c>
      <c r="O1546" s="157"/>
      <c r="P1546" s="19" t="str">
        <f t="shared" si="893"/>
        <v/>
      </c>
      <c r="Q1546" s="19" t="str">
        <f t="shared" si="894"/>
        <v/>
      </c>
      <c r="R1546" s="22"/>
      <c r="S1546" s="33"/>
      <c r="T1546" s="35" t="str">
        <f>IF(E1546="","",Instructions!$B$5)</f>
        <v/>
      </c>
      <c r="U1546" s="75" t="str">
        <f>IF(E1546="","",Instructions!$C$5)</f>
        <v/>
      </c>
      <c r="V1546" s="87" t="str">
        <f t="shared" si="895"/>
        <v/>
      </c>
      <c r="W1546" s="72" t="str">
        <f>IF(E1546="","",VLOOKUP(D1546,Supervisors!$B$9:$F$32,5,FALSE))</f>
        <v/>
      </c>
      <c r="X1546" s="72" t="str">
        <f>IF(E1546="","",VLOOKUP(D1546,Supervisors!$B$9:$G$32,6,FALSE))</f>
        <v/>
      </c>
      <c r="Y1546" s="20" t="str">
        <f t="shared" si="896"/>
        <v/>
      </c>
      <c r="Z1546" s="20" t="str">
        <f t="shared" si="897"/>
        <v/>
      </c>
      <c r="AA1546" s="20" t="str">
        <f t="shared" si="898"/>
        <v/>
      </c>
      <c r="AB1546" s="20" t="str">
        <f t="shared" si="899"/>
        <v/>
      </c>
      <c r="AC1546" s="20" t="str">
        <f t="shared" si="900"/>
        <v/>
      </c>
      <c r="AD1546" s="20" t="str">
        <f t="shared" si="901"/>
        <v/>
      </c>
      <c r="AE1546" s="20" t="str">
        <f>IF(E1546="","",SUM( INDEX( $H$9, 1) : H1546))</f>
        <v/>
      </c>
      <c r="AF1546" s="20" t="str">
        <f t="shared" si="902"/>
        <v/>
      </c>
      <c r="AG1546" s="20" t="str">
        <f>IF(E1546="","",SUM($AF$9:AF1546))</f>
        <v/>
      </c>
      <c r="AH1546" s="43" t="str">
        <f t="shared" si="903"/>
        <v/>
      </c>
      <c r="AI1546" s="20" t="str">
        <f t="shared" si="904"/>
        <v/>
      </c>
      <c r="AJ1546" s="20" t="str">
        <f t="shared" si="905"/>
        <v/>
      </c>
      <c r="AK1546" s="20" t="str">
        <f t="shared" si="906"/>
        <v/>
      </c>
      <c r="AL1546" s="20" t="str">
        <f>IF(E1546="","",SUM( INDEX($I$9, 1) : I1546))</f>
        <v/>
      </c>
      <c r="AM1546" s="20" t="str">
        <f t="shared" si="907"/>
        <v/>
      </c>
      <c r="AN1546" s="20" t="str">
        <f>IF(E1546="","",SUM( INDEX($AM$9, 1) : AM1546))</f>
        <v/>
      </c>
      <c r="AO1546" s="43" t="str">
        <f t="shared" si="908"/>
        <v/>
      </c>
      <c r="AP1546" s="43" t="str">
        <f t="shared" si="909"/>
        <v/>
      </c>
      <c r="AQ1546" s="35" t="str">
        <f t="shared" si="910"/>
        <v/>
      </c>
      <c r="AR1546" s="35" t="str">
        <f t="shared" si="911"/>
        <v/>
      </c>
      <c r="AS1546" s="35" t="str">
        <f t="shared" si="912"/>
        <v/>
      </c>
      <c r="AT1546" s="35" t="str">
        <f t="shared" si="913"/>
        <v/>
      </c>
      <c r="AU1546" s="35" t="str">
        <f t="shared" si="914"/>
        <v/>
      </c>
      <c r="AV1546" s="35" t="str">
        <f t="shared" si="915"/>
        <v/>
      </c>
      <c r="AW1546" s="58" t="str">
        <f t="shared" si="916"/>
        <v/>
      </c>
      <c r="AX1546" s="62" t="str">
        <f t="shared" si="917"/>
        <v/>
      </c>
      <c r="AY1546" s="62" t="str">
        <f t="shared" si="918"/>
        <v/>
      </c>
      <c r="AZ1546" s="62" t="str">
        <f t="shared" si="919"/>
        <v/>
      </c>
      <c r="BA1546" s="62" t="str">
        <f t="shared" si="920"/>
        <v/>
      </c>
      <c r="BB1546" s="62" t="str">
        <f t="shared" si="921"/>
        <v/>
      </c>
      <c r="BC1546" s="62" t="str">
        <f t="shared" si="922"/>
        <v/>
      </c>
      <c r="BD1546" s="69" t="str">
        <f t="shared" si="923"/>
        <v/>
      </c>
      <c r="BE1546" s="69" t="str">
        <f t="shared" si="924"/>
        <v/>
      </c>
      <c r="BF1546" s="69" t="str">
        <f>IF(Z1546=Z1547,"",SUM(AW$9:AW1546)-SUM(BF$9:BF1545))</f>
        <v/>
      </c>
      <c r="BG1546" s="12">
        <f t="shared" si="889"/>
        <v>1538</v>
      </c>
    </row>
    <row r="1547" spans="1:59" ht="20.100000000000001" customHeight="1">
      <c r="A1547" s="13">
        <f t="shared" si="888"/>
        <v>1539</v>
      </c>
      <c r="B1547" s="153"/>
      <c r="C1547" s="33"/>
      <c r="D1547" s="33"/>
      <c r="E1547" s="154"/>
      <c r="F1547" s="155"/>
      <c r="G1547" s="156"/>
      <c r="H1547" s="19" t="str">
        <f t="shared" si="890"/>
        <v/>
      </c>
      <c r="I1547" s="157"/>
      <c r="J1547" s="19" t="str">
        <f t="shared" si="891"/>
        <v/>
      </c>
      <c r="K1547" s="33"/>
      <c r="L1547" s="34"/>
      <c r="M1547" s="34"/>
      <c r="N1547" s="19" t="str">
        <f t="shared" si="892"/>
        <v/>
      </c>
      <c r="O1547" s="157"/>
      <c r="P1547" s="19" t="str">
        <f t="shared" si="893"/>
        <v/>
      </c>
      <c r="Q1547" s="19" t="str">
        <f t="shared" si="894"/>
        <v/>
      </c>
      <c r="R1547" s="22"/>
      <c r="S1547" s="33"/>
      <c r="T1547" s="35" t="str">
        <f>IF(E1547="","",Instructions!$B$5)</f>
        <v/>
      </c>
      <c r="U1547" s="75" t="str">
        <f>IF(E1547="","",Instructions!$C$5)</f>
        <v/>
      </c>
      <c r="V1547" s="87" t="str">
        <f t="shared" si="895"/>
        <v/>
      </c>
      <c r="W1547" s="72" t="str">
        <f>IF(E1547="","",VLOOKUP(D1547,Supervisors!$B$9:$F$32,5,FALSE))</f>
        <v/>
      </c>
      <c r="X1547" s="72" t="str">
        <f>IF(E1547="","",VLOOKUP(D1547,Supervisors!$B$9:$G$32,6,FALSE))</f>
        <v/>
      </c>
      <c r="Y1547" s="20" t="str">
        <f t="shared" si="896"/>
        <v/>
      </c>
      <c r="Z1547" s="20" t="str">
        <f t="shared" si="897"/>
        <v/>
      </c>
      <c r="AA1547" s="20" t="str">
        <f t="shared" si="898"/>
        <v/>
      </c>
      <c r="AB1547" s="20" t="str">
        <f t="shared" si="899"/>
        <v/>
      </c>
      <c r="AC1547" s="20" t="str">
        <f t="shared" si="900"/>
        <v/>
      </c>
      <c r="AD1547" s="20" t="str">
        <f t="shared" si="901"/>
        <v/>
      </c>
      <c r="AE1547" s="20" t="str">
        <f>IF(E1547="","",SUM( INDEX( $H$9, 1) : H1547))</f>
        <v/>
      </c>
      <c r="AF1547" s="20" t="str">
        <f t="shared" si="902"/>
        <v/>
      </c>
      <c r="AG1547" s="20" t="str">
        <f>IF(E1547="","",SUM($AF$9:AF1547))</f>
        <v/>
      </c>
      <c r="AH1547" s="43" t="str">
        <f t="shared" si="903"/>
        <v/>
      </c>
      <c r="AI1547" s="20" t="str">
        <f t="shared" si="904"/>
        <v/>
      </c>
      <c r="AJ1547" s="20" t="str">
        <f t="shared" si="905"/>
        <v/>
      </c>
      <c r="AK1547" s="20" t="str">
        <f t="shared" si="906"/>
        <v/>
      </c>
      <c r="AL1547" s="20" t="str">
        <f>IF(E1547="","",SUM( INDEX($I$9, 1) : I1547))</f>
        <v/>
      </c>
      <c r="AM1547" s="20" t="str">
        <f t="shared" si="907"/>
        <v/>
      </c>
      <c r="AN1547" s="20" t="str">
        <f>IF(E1547="","",SUM( INDEX($AM$9, 1) : AM1547))</f>
        <v/>
      </c>
      <c r="AO1547" s="43" t="str">
        <f t="shared" si="908"/>
        <v/>
      </c>
      <c r="AP1547" s="43" t="str">
        <f t="shared" si="909"/>
        <v/>
      </c>
      <c r="AQ1547" s="35" t="str">
        <f t="shared" si="910"/>
        <v/>
      </c>
      <c r="AR1547" s="35" t="str">
        <f t="shared" si="911"/>
        <v/>
      </c>
      <c r="AS1547" s="35" t="str">
        <f t="shared" si="912"/>
        <v/>
      </c>
      <c r="AT1547" s="35" t="str">
        <f t="shared" si="913"/>
        <v/>
      </c>
      <c r="AU1547" s="35" t="str">
        <f t="shared" si="914"/>
        <v/>
      </c>
      <c r="AV1547" s="35" t="str">
        <f t="shared" si="915"/>
        <v/>
      </c>
      <c r="AW1547" s="58" t="str">
        <f t="shared" si="916"/>
        <v/>
      </c>
      <c r="AX1547" s="62" t="str">
        <f t="shared" si="917"/>
        <v/>
      </c>
      <c r="AY1547" s="62" t="str">
        <f t="shared" si="918"/>
        <v/>
      </c>
      <c r="AZ1547" s="62" t="str">
        <f t="shared" si="919"/>
        <v/>
      </c>
      <c r="BA1547" s="62" t="str">
        <f t="shared" si="920"/>
        <v/>
      </c>
      <c r="BB1547" s="62" t="str">
        <f t="shared" si="921"/>
        <v/>
      </c>
      <c r="BC1547" s="62" t="str">
        <f t="shared" si="922"/>
        <v/>
      </c>
      <c r="BD1547" s="69" t="str">
        <f t="shared" si="923"/>
        <v/>
      </c>
      <c r="BE1547" s="69" t="str">
        <f t="shared" si="924"/>
        <v/>
      </c>
      <c r="BF1547" s="69" t="str">
        <f>IF(Z1547=Z1548,"",SUM(AW$9:AW1547)-SUM(BF$9:BF1546))</f>
        <v/>
      </c>
      <c r="BG1547" s="12">
        <f t="shared" si="889"/>
        <v>1539</v>
      </c>
    </row>
    <row r="1548" spans="1:59" ht="20.100000000000001" customHeight="1">
      <c r="A1548" s="13">
        <f t="shared" si="888"/>
        <v>1540</v>
      </c>
      <c r="B1548" s="153"/>
      <c r="C1548" s="33"/>
      <c r="D1548" s="33"/>
      <c r="E1548" s="154"/>
      <c r="F1548" s="155"/>
      <c r="G1548" s="156"/>
      <c r="H1548" s="19" t="str">
        <f t="shared" si="890"/>
        <v/>
      </c>
      <c r="I1548" s="157"/>
      <c r="J1548" s="19" t="str">
        <f t="shared" si="891"/>
        <v/>
      </c>
      <c r="K1548" s="33"/>
      <c r="L1548" s="34"/>
      <c r="M1548" s="34"/>
      <c r="N1548" s="19" t="str">
        <f t="shared" si="892"/>
        <v/>
      </c>
      <c r="O1548" s="157"/>
      <c r="P1548" s="19" t="str">
        <f t="shared" si="893"/>
        <v/>
      </c>
      <c r="Q1548" s="19" t="str">
        <f t="shared" si="894"/>
        <v/>
      </c>
      <c r="R1548" s="22"/>
      <c r="S1548" s="33"/>
      <c r="T1548" s="35" t="str">
        <f>IF(E1548="","",Instructions!$B$5)</f>
        <v/>
      </c>
      <c r="U1548" s="75" t="str">
        <f>IF(E1548="","",Instructions!$C$5)</f>
        <v/>
      </c>
      <c r="V1548" s="87" t="str">
        <f t="shared" si="895"/>
        <v/>
      </c>
      <c r="W1548" s="72" t="str">
        <f>IF(E1548="","",VLOOKUP(D1548,Supervisors!$B$9:$F$32,5,FALSE))</f>
        <v/>
      </c>
      <c r="X1548" s="72" t="str">
        <f>IF(E1548="","",VLOOKUP(D1548,Supervisors!$B$9:$G$32,6,FALSE))</f>
        <v/>
      </c>
      <c r="Y1548" s="20" t="str">
        <f t="shared" si="896"/>
        <v/>
      </c>
      <c r="Z1548" s="20" t="str">
        <f t="shared" si="897"/>
        <v/>
      </c>
      <c r="AA1548" s="20" t="str">
        <f t="shared" si="898"/>
        <v/>
      </c>
      <c r="AB1548" s="20" t="str">
        <f t="shared" si="899"/>
        <v/>
      </c>
      <c r="AC1548" s="20" t="str">
        <f t="shared" si="900"/>
        <v/>
      </c>
      <c r="AD1548" s="20" t="str">
        <f t="shared" si="901"/>
        <v/>
      </c>
      <c r="AE1548" s="20" t="str">
        <f>IF(E1548="","",SUM( INDEX( $H$9, 1) : H1548))</f>
        <v/>
      </c>
      <c r="AF1548" s="20" t="str">
        <f t="shared" si="902"/>
        <v/>
      </c>
      <c r="AG1548" s="20" t="str">
        <f>IF(E1548="","",SUM($AF$9:AF1548))</f>
        <v/>
      </c>
      <c r="AH1548" s="43" t="str">
        <f t="shared" si="903"/>
        <v/>
      </c>
      <c r="AI1548" s="20" t="str">
        <f t="shared" si="904"/>
        <v/>
      </c>
      <c r="AJ1548" s="20" t="str">
        <f t="shared" si="905"/>
        <v/>
      </c>
      <c r="AK1548" s="20" t="str">
        <f t="shared" si="906"/>
        <v/>
      </c>
      <c r="AL1548" s="20" t="str">
        <f>IF(E1548="","",SUM( INDEX($I$9, 1) : I1548))</f>
        <v/>
      </c>
      <c r="AM1548" s="20" t="str">
        <f t="shared" si="907"/>
        <v/>
      </c>
      <c r="AN1548" s="20" t="str">
        <f>IF(E1548="","",SUM( INDEX($AM$9, 1) : AM1548))</f>
        <v/>
      </c>
      <c r="AO1548" s="43" t="str">
        <f t="shared" si="908"/>
        <v/>
      </c>
      <c r="AP1548" s="43" t="str">
        <f t="shared" si="909"/>
        <v/>
      </c>
      <c r="AQ1548" s="35" t="str">
        <f t="shared" si="910"/>
        <v/>
      </c>
      <c r="AR1548" s="35" t="str">
        <f t="shared" si="911"/>
        <v/>
      </c>
      <c r="AS1548" s="35" t="str">
        <f t="shared" si="912"/>
        <v/>
      </c>
      <c r="AT1548" s="35" t="str">
        <f t="shared" si="913"/>
        <v/>
      </c>
      <c r="AU1548" s="35" t="str">
        <f t="shared" si="914"/>
        <v/>
      </c>
      <c r="AV1548" s="35" t="str">
        <f t="shared" si="915"/>
        <v/>
      </c>
      <c r="AW1548" s="58" t="str">
        <f t="shared" si="916"/>
        <v/>
      </c>
      <c r="AX1548" s="62" t="str">
        <f t="shared" si="917"/>
        <v/>
      </c>
      <c r="AY1548" s="62" t="str">
        <f t="shared" si="918"/>
        <v/>
      </c>
      <c r="AZ1548" s="62" t="str">
        <f t="shared" si="919"/>
        <v/>
      </c>
      <c r="BA1548" s="62" t="str">
        <f t="shared" si="920"/>
        <v/>
      </c>
      <c r="BB1548" s="62" t="str">
        <f t="shared" si="921"/>
        <v/>
      </c>
      <c r="BC1548" s="62" t="str">
        <f t="shared" si="922"/>
        <v/>
      </c>
      <c r="BD1548" s="69" t="str">
        <f t="shared" si="923"/>
        <v/>
      </c>
      <c r="BE1548" s="69" t="str">
        <f t="shared" si="924"/>
        <v/>
      </c>
      <c r="BF1548" s="69" t="str">
        <f>IF(Z1548=Z1549,"",SUM(AW$9:AW1548)-SUM(BF$9:BF1547))</f>
        <v/>
      </c>
      <c r="BG1548" s="12">
        <f t="shared" si="889"/>
        <v>1540</v>
      </c>
    </row>
    <row r="1549" spans="1:59" ht="20.100000000000001" customHeight="1">
      <c r="A1549" s="13">
        <f t="shared" si="888"/>
        <v>1541</v>
      </c>
      <c r="B1549" s="153"/>
      <c r="C1549" s="33"/>
      <c r="D1549" s="33"/>
      <c r="E1549" s="154"/>
      <c r="F1549" s="155"/>
      <c r="G1549" s="156"/>
      <c r="H1549" s="19" t="str">
        <f t="shared" si="890"/>
        <v/>
      </c>
      <c r="I1549" s="157"/>
      <c r="J1549" s="19" t="str">
        <f t="shared" si="891"/>
        <v/>
      </c>
      <c r="K1549" s="33"/>
      <c r="L1549" s="34"/>
      <c r="M1549" s="34"/>
      <c r="N1549" s="19" t="str">
        <f t="shared" si="892"/>
        <v/>
      </c>
      <c r="O1549" s="157"/>
      <c r="P1549" s="19" t="str">
        <f t="shared" si="893"/>
        <v/>
      </c>
      <c r="Q1549" s="19" t="str">
        <f t="shared" si="894"/>
        <v/>
      </c>
      <c r="R1549" s="22"/>
      <c r="S1549" s="33"/>
      <c r="T1549" s="35" t="str">
        <f>IF(E1549="","",Instructions!$B$5)</f>
        <v/>
      </c>
      <c r="U1549" s="75" t="str">
        <f>IF(E1549="","",Instructions!$C$5)</f>
        <v/>
      </c>
      <c r="V1549" s="87" t="str">
        <f t="shared" si="895"/>
        <v/>
      </c>
      <c r="W1549" s="72" t="str">
        <f>IF(E1549="","",VLOOKUP(D1549,Supervisors!$B$9:$F$32,5,FALSE))</f>
        <v/>
      </c>
      <c r="X1549" s="72" t="str">
        <f>IF(E1549="","",VLOOKUP(D1549,Supervisors!$B$9:$G$32,6,FALSE))</f>
        <v/>
      </c>
      <c r="Y1549" s="20" t="str">
        <f t="shared" si="896"/>
        <v/>
      </c>
      <c r="Z1549" s="20" t="str">
        <f t="shared" si="897"/>
        <v/>
      </c>
      <c r="AA1549" s="20" t="str">
        <f t="shared" si="898"/>
        <v/>
      </c>
      <c r="AB1549" s="20" t="str">
        <f t="shared" si="899"/>
        <v/>
      </c>
      <c r="AC1549" s="20" t="str">
        <f t="shared" si="900"/>
        <v/>
      </c>
      <c r="AD1549" s="20" t="str">
        <f t="shared" si="901"/>
        <v/>
      </c>
      <c r="AE1549" s="20" t="str">
        <f>IF(E1549="","",SUM( INDEX( $H$9, 1) : H1549))</f>
        <v/>
      </c>
      <c r="AF1549" s="20" t="str">
        <f t="shared" si="902"/>
        <v/>
      </c>
      <c r="AG1549" s="20" t="str">
        <f>IF(E1549="","",SUM($AF$9:AF1549))</f>
        <v/>
      </c>
      <c r="AH1549" s="43" t="str">
        <f t="shared" si="903"/>
        <v/>
      </c>
      <c r="AI1549" s="20" t="str">
        <f t="shared" si="904"/>
        <v/>
      </c>
      <c r="AJ1549" s="20" t="str">
        <f t="shared" si="905"/>
        <v/>
      </c>
      <c r="AK1549" s="20" t="str">
        <f t="shared" si="906"/>
        <v/>
      </c>
      <c r="AL1549" s="20" t="str">
        <f>IF(E1549="","",SUM( INDEX($I$9, 1) : I1549))</f>
        <v/>
      </c>
      <c r="AM1549" s="20" t="str">
        <f t="shared" si="907"/>
        <v/>
      </c>
      <c r="AN1549" s="20" t="str">
        <f>IF(E1549="","",SUM( INDEX($AM$9, 1) : AM1549))</f>
        <v/>
      </c>
      <c r="AO1549" s="43" t="str">
        <f t="shared" si="908"/>
        <v/>
      </c>
      <c r="AP1549" s="43" t="str">
        <f t="shared" si="909"/>
        <v/>
      </c>
      <c r="AQ1549" s="35" t="str">
        <f t="shared" si="910"/>
        <v/>
      </c>
      <c r="AR1549" s="35" t="str">
        <f t="shared" si="911"/>
        <v/>
      </c>
      <c r="AS1549" s="35" t="str">
        <f t="shared" si="912"/>
        <v/>
      </c>
      <c r="AT1549" s="35" t="str">
        <f t="shared" si="913"/>
        <v/>
      </c>
      <c r="AU1549" s="35" t="str">
        <f t="shared" si="914"/>
        <v/>
      </c>
      <c r="AV1549" s="35" t="str">
        <f t="shared" si="915"/>
        <v/>
      </c>
      <c r="AW1549" s="58" t="str">
        <f t="shared" si="916"/>
        <v/>
      </c>
      <c r="AX1549" s="62" t="str">
        <f t="shared" si="917"/>
        <v/>
      </c>
      <c r="AY1549" s="62" t="str">
        <f t="shared" si="918"/>
        <v/>
      </c>
      <c r="AZ1549" s="62" t="str">
        <f t="shared" si="919"/>
        <v/>
      </c>
      <c r="BA1549" s="62" t="str">
        <f t="shared" si="920"/>
        <v/>
      </c>
      <c r="BB1549" s="62" t="str">
        <f t="shared" si="921"/>
        <v/>
      </c>
      <c r="BC1549" s="62" t="str">
        <f t="shared" si="922"/>
        <v/>
      </c>
      <c r="BD1549" s="69" t="str">
        <f t="shared" si="923"/>
        <v/>
      </c>
      <c r="BE1549" s="69" t="str">
        <f t="shared" si="924"/>
        <v/>
      </c>
      <c r="BF1549" s="69" t="str">
        <f>IF(Z1549=Z1550,"",SUM(AW$9:AW1549)-SUM(BF$9:BF1548))</f>
        <v/>
      </c>
      <c r="BG1549" s="12">
        <f t="shared" si="889"/>
        <v>1541</v>
      </c>
    </row>
    <row r="1550" spans="1:59" ht="20.100000000000001" customHeight="1">
      <c r="A1550" s="13">
        <f t="shared" si="888"/>
        <v>1542</v>
      </c>
      <c r="B1550" s="153"/>
      <c r="C1550" s="33"/>
      <c r="D1550" s="33"/>
      <c r="E1550" s="154"/>
      <c r="F1550" s="155"/>
      <c r="G1550" s="156"/>
      <c r="H1550" s="19" t="str">
        <f t="shared" si="890"/>
        <v/>
      </c>
      <c r="I1550" s="157"/>
      <c r="J1550" s="19" t="str">
        <f t="shared" si="891"/>
        <v/>
      </c>
      <c r="K1550" s="33"/>
      <c r="L1550" s="34"/>
      <c r="M1550" s="34"/>
      <c r="N1550" s="19" t="str">
        <f t="shared" si="892"/>
        <v/>
      </c>
      <c r="O1550" s="157"/>
      <c r="P1550" s="19" t="str">
        <f t="shared" si="893"/>
        <v/>
      </c>
      <c r="Q1550" s="19" t="str">
        <f t="shared" si="894"/>
        <v/>
      </c>
      <c r="R1550" s="22"/>
      <c r="S1550" s="33"/>
      <c r="T1550" s="35" t="str">
        <f>IF(E1550="","",Instructions!$B$5)</f>
        <v/>
      </c>
      <c r="U1550" s="75" t="str">
        <f>IF(E1550="","",Instructions!$C$5)</f>
        <v/>
      </c>
      <c r="V1550" s="87" t="str">
        <f t="shared" si="895"/>
        <v/>
      </c>
      <c r="W1550" s="72" t="str">
        <f>IF(E1550="","",VLOOKUP(D1550,Supervisors!$B$9:$F$32,5,FALSE))</f>
        <v/>
      </c>
      <c r="X1550" s="72" t="str">
        <f>IF(E1550="","",VLOOKUP(D1550,Supervisors!$B$9:$G$32,6,FALSE))</f>
        <v/>
      </c>
      <c r="Y1550" s="20" t="str">
        <f t="shared" si="896"/>
        <v/>
      </c>
      <c r="Z1550" s="20" t="str">
        <f t="shared" si="897"/>
        <v/>
      </c>
      <c r="AA1550" s="20" t="str">
        <f t="shared" si="898"/>
        <v/>
      </c>
      <c r="AB1550" s="20" t="str">
        <f t="shared" si="899"/>
        <v/>
      </c>
      <c r="AC1550" s="20" t="str">
        <f t="shared" si="900"/>
        <v/>
      </c>
      <c r="AD1550" s="20" t="str">
        <f t="shared" si="901"/>
        <v/>
      </c>
      <c r="AE1550" s="20" t="str">
        <f>IF(E1550="","",SUM( INDEX( $H$9, 1) : H1550))</f>
        <v/>
      </c>
      <c r="AF1550" s="20" t="str">
        <f t="shared" si="902"/>
        <v/>
      </c>
      <c r="AG1550" s="20" t="str">
        <f>IF(E1550="","",SUM($AF$9:AF1550))</f>
        <v/>
      </c>
      <c r="AH1550" s="43" t="str">
        <f t="shared" si="903"/>
        <v/>
      </c>
      <c r="AI1550" s="20" t="str">
        <f t="shared" si="904"/>
        <v/>
      </c>
      <c r="AJ1550" s="20" t="str">
        <f t="shared" si="905"/>
        <v/>
      </c>
      <c r="AK1550" s="20" t="str">
        <f t="shared" si="906"/>
        <v/>
      </c>
      <c r="AL1550" s="20" t="str">
        <f>IF(E1550="","",SUM( INDEX($I$9, 1) : I1550))</f>
        <v/>
      </c>
      <c r="AM1550" s="20" t="str">
        <f t="shared" si="907"/>
        <v/>
      </c>
      <c r="AN1550" s="20" t="str">
        <f>IF(E1550="","",SUM( INDEX($AM$9, 1) : AM1550))</f>
        <v/>
      </c>
      <c r="AO1550" s="43" t="str">
        <f t="shared" si="908"/>
        <v/>
      </c>
      <c r="AP1550" s="43" t="str">
        <f t="shared" si="909"/>
        <v/>
      </c>
      <c r="AQ1550" s="35" t="str">
        <f t="shared" si="910"/>
        <v/>
      </c>
      <c r="AR1550" s="35" t="str">
        <f t="shared" si="911"/>
        <v/>
      </c>
      <c r="AS1550" s="35" t="str">
        <f t="shared" si="912"/>
        <v/>
      </c>
      <c r="AT1550" s="35" t="str">
        <f t="shared" si="913"/>
        <v/>
      </c>
      <c r="AU1550" s="35" t="str">
        <f t="shared" si="914"/>
        <v/>
      </c>
      <c r="AV1550" s="35" t="str">
        <f t="shared" si="915"/>
        <v/>
      </c>
      <c r="AW1550" s="58" t="str">
        <f t="shared" si="916"/>
        <v/>
      </c>
      <c r="AX1550" s="62" t="str">
        <f t="shared" si="917"/>
        <v/>
      </c>
      <c r="AY1550" s="62" t="str">
        <f t="shared" si="918"/>
        <v/>
      </c>
      <c r="AZ1550" s="62" t="str">
        <f t="shared" si="919"/>
        <v/>
      </c>
      <c r="BA1550" s="62" t="str">
        <f t="shared" si="920"/>
        <v/>
      </c>
      <c r="BB1550" s="62" t="str">
        <f t="shared" si="921"/>
        <v/>
      </c>
      <c r="BC1550" s="62" t="str">
        <f t="shared" si="922"/>
        <v/>
      </c>
      <c r="BD1550" s="69" t="str">
        <f t="shared" si="923"/>
        <v/>
      </c>
      <c r="BE1550" s="69" t="str">
        <f t="shared" si="924"/>
        <v/>
      </c>
      <c r="BF1550" s="69" t="str">
        <f>IF(Z1550=Z1551,"",SUM(AW$9:AW1550)-SUM(BF$9:BF1549))</f>
        <v/>
      </c>
      <c r="BG1550" s="12">
        <f t="shared" si="889"/>
        <v>1542</v>
      </c>
    </row>
    <row r="1551" spans="1:59" ht="20.100000000000001" customHeight="1">
      <c r="A1551" s="13">
        <f t="shared" si="888"/>
        <v>1543</v>
      </c>
      <c r="B1551" s="153"/>
      <c r="C1551" s="33"/>
      <c r="D1551" s="33"/>
      <c r="E1551" s="154"/>
      <c r="F1551" s="155"/>
      <c r="G1551" s="156"/>
      <c r="H1551" s="19" t="str">
        <f t="shared" si="890"/>
        <v/>
      </c>
      <c r="I1551" s="157"/>
      <c r="J1551" s="19" t="str">
        <f t="shared" si="891"/>
        <v/>
      </c>
      <c r="K1551" s="33"/>
      <c r="L1551" s="34"/>
      <c r="M1551" s="34"/>
      <c r="N1551" s="19" t="str">
        <f t="shared" si="892"/>
        <v/>
      </c>
      <c r="O1551" s="157"/>
      <c r="P1551" s="19" t="str">
        <f t="shared" si="893"/>
        <v/>
      </c>
      <c r="Q1551" s="19" t="str">
        <f t="shared" si="894"/>
        <v/>
      </c>
      <c r="R1551" s="22"/>
      <c r="S1551" s="33"/>
      <c r="T1551" s="35" t="str">
        <f>IF(E1551="","",Instructions!$B$5)</f>
        <v/>
      </c>
      <c r="U1551" s="75" t="str">
        <f>IF(E1551="","",Instructions!$C$5)</f>
        <v/>
      </c>
      <c r="V1551" s="87" t="str">
        <f t="shared" si="895"/>
        <v/>
      </c>
      <c r="W1551" s="72" t="str">
        <f>IF(E1551="","",VLOOKUP(D1551,Supervisors!$B$9:$F$32,5,FALSE))</f>
        <v/>
      </c>
      <c r="X1551" s="72" t="str">
        <f>IF(E1551="","",VLOOKUP(D1551,Supervisors!$B$9:$G$32,6,FALSE))</f>
        <v/>
      </c>
      <c r="Y1551" s="20" t="str">
        <f t="shared" si="896"/>
        <v/>
      </c>
      <c r="Z1551" s="20" t="str">
        <f t="shared" si="897"/>
        <v/>
      </c>
      <c r="AA1551" s="20" t="str">
        <f t="shared" si="898"/>
        <v/>
      </c>
      <c r="AB1551" s="20" t="str">
        <f t="shared" si="899"/>
        <v/>
      </c>
      <c r="AC1551" s="20" t="str">
        <f t="shared" si="900"/>
        <v/>
      </c>
      <c r="AD1551" s="20" t="str">
        <f t="shared" si="901"/>
        <v/>
      </c>
      <c r="AE1551" s="20" t="str">
        <f>IF(E1551="","",SUM( INDEX( $H$9, 1) : H1551))</f>
        <v/>
      </c>
      <c r="AF1551" s="20" t="str">
        <f t="shared" si="902"/>
        <v/>
      </c>
      <c r="AG1551" s="20" t="str">
        <f>IF(E1551="","",SUM($AF$9:AF1551))</f>
        <v/>
      </c>
      <c r="AH1551" s="43" t="str">
        <f t="shared" si="903"/>
        <v/>
      </c>
      <c r="AI1551" s="20" t="str">
        <f t="shared" si="904"/>
        <v/>
      </c>
      <c r="AJ1551" s="20" t="str">
        <f t="shared" si="905"/>
        <v/>
      </c>
      <c r="AK1551" s="20" t="str">
        <f t="shared" si="906"/>
        <v/>
      </c>
      <c r="AL1551" s="20" t="str">
        <f>IF(E1551="","",SUM( INDEX($I$9, 1) : I1551))</f>
        <v/>
      </c>
      <c r="AM1551" s="20" t="str">
        <f t="shared" si="907"/>
        <v/>
      </c>
      <c r="AN1551" s="20" t="str">
        <f>IF(E1551="","",SUM( INDEX($AM$9, 1) : AM1551))</f>
        <v/>
      </c>
      <c r="AO1551" s="43" t="str">
        <f t="shared" si="908"/>
        <v/>
      </c>
      <c r="AP1551" s="43" t="str">
        <f t="shared" si="909"/>
        <v/>
      </c>
      <c r="AQ1551" s="35" t="str">
        <f t="shared" si="910"/>
        <v/>
      </c>
      <c r="AR1551" s="35" t="str">
        <f t="shared" si="911"/>
        <v/>
      </c>
      <c r="AS1551" s="35" t="str">
        <f t="shared" si="912"/>
        <v/>
      </c>
      <c r="AT1551" s="35" t="str">
        <f t="shared" si="913"/>
        <v/>
      </c>
      <c r="AU1551" s="35" t="str">
        <f t="shared" si="914"/>
        <v/>
      </c>
      <c r="AV1551" s="35" t="str">
        <f t="shared" si="915"/>
        <v/>
      </c>
      <c r="AW1551" s="58" t="str">
        <f t="shared" si="916"/>
        <v/>
      </c>
      <c r="AX1551" s="62" t="str">
        <f t="shared" si="917"/>
        <v/>
      </c>
      <c r="AY1551" s="62" t="str">
        <f t="shared" si="918"/>
        <v/>
      </c>
      <c r="AZ1551" s="62" t="str">
        <f t="shared" si="919"/>
        <v/>
      </c>
      <c r="BA1551" s="62" t="str">
        <f t="shared" si="920"/>
        <v/>
      </c>
      <c r="BB1551" s="62" t="str">
        <f t="shared" si="921"/>
        <v/>
      </c>
      <c r="BC1551" s="62" t="str">
        <f t="shared" si="922"/>
        <v/>
      </c>
      <c r="BD1551" s="69" t="str">
        <f t="shared" si="923"/>
        <v/>
      </c>
      <c r="BE1551" s="69" t="str">
        <f t="shared" si="924"/>
        <v/>
      </c>
      <c r="BF1551" s="69" t="str">
        <f>IF(Z1551=Z1552,"",SUM(AW$9:AW1551)-SUM(BF$9:BF1550))</f>
        <v/>
      </c>
      <c r="BG1551" s="12">
        <f t="shared" si="889"/>
        <v>1543</v>
      </c>
    </row>
    <row r="1552" spans="1:59" ht="20.100000000000001" customHeight="1">
      <c r="A1552" s="13">
        <f t="shared" si="888"/>
        <v>1544</v>
      </c>
      <c r="B1552" s="153"/>
      <c r="C1552" s="33"/>
      <c r="D1552" s="33"/>
      <c r="E1552" s="154"/>
      <c r="F1552" s="155"/>
      <c r="G1552" s="156"/>
      <c r="H1552" s="19" t="str">
        <f t="shared" si="890"/>
        <v/>
      </c>
      <c r="I1552" s="157"/>
      <c r="J1552" s="19" t="str">
        <f t="shared" si="891"/>
        <v/>
      </c>
      <c r="K1552" s="33"/>
      <c r="L1552" s="34"/>
      <c r="M1552" s="34"/>
      <c r="N1552" s="19" t="str">
        <f t="shared" si="892"/>
        <v/>
      </c>
      <c r="O1552" s="157"/>
      <c r="P1552" s="19" t="str">
        <f t="shared" si="893"/>
        <v/>
      </c>
      <c r="Q1552" s="19" t="str">
        <f t="shared" si="894"/>
        <v/>
      </c>
      <c r="R1552" s="22"/>
      <c r="S1552" s="33"/>
      <c r="T1552" s="35" t="str">
        <f>IF(E1552="","",Instructions!$B$5)</f>
        <v/>
      </c>
      <c r="U1552" s="75" t="str">
        <f>IF(E1552="","",Instructions!$C$5)</f>
        <v/>
      </c>
      <c r="V1552" s="87" t="str">
        <f t="shared" si="895"/>
        <v/>
      </c>
      <c r="W1552" s="72" t="str">
        <f>IF(E1552="","",VLOOKUP(D1552,Supervisors!$B$9:$F$32,5,FALSE))</f>
        <v/>
      </c>
      <c r="X1552" s="72" t="str">
        <f>IF(E1552="","",VLOOKUP(D1552,Supervisors!$B$9:$G$32,6,FALSE))</f>
        <v/>
      </c>
      <c r="Y1552" s="20" t="str">
        <f t="shared" si="896"/>
        <v/>
      </c>
      <c r="Z1552" s="20" t="str">
        <f t="shared" si="897"/>
        <v/>
      </c>
      <c r="AA1552" s="20" t="str">
        <f t="shared" si="898"/>
        <v/>
      </c>
      <c r="AB1552" s="20" t="str">
        <f t="shared" si="899"/>
        <v/>
      </c>
      <c r="AC1552" s="20" t="str">
        <f t="shared" si="900"/>
        <v/>
      </c>
      <c r="AD1552" s="20" t="str">
        <f t="shared" si="901"/>
        <v/>
      </c>
      <c r="AE1552" s="20" t="str">
        <f>IF(E1552="","",SUM( INDEX( $H$9, 1) : H1552))</f>
        <v/>
      </c>
      <c r="AF1552" s="20" t="str">
        <f t="shared" si="902"/>
        <v/>
      </c>
      <c r="AG1552" s="20" t="str">
        <f>IF(E1552="","",SUM($AF$9:AF1552))</f>
        <v/>
      </c>
      <c r="AH1552" s="43" t="str">
        <f t="shared" si="903"/>
        <v/>
      </c>
      <c r="AI1552" s="20" t="str">
        <f t="shared" si="904"/>
        <v/>
      </c>
      <c r="AJ1552" s="20" t="str">
        <f t="shared" si="905"/>
        <v/>
      </c>
      <c r="AK1552" s="20" t="str">
        <f t="shared" si="906"/>
        <v/>
      </c>
      <c r="AL1552" s="20" t="str">
        <f>IF(E1552="","",SUM( INDEX($I$9, 1) : I1552))</f>
        <v/>
      </c>
      <c r="AM1552" s="20" t="str">
        <f t="shared" si="907"/>
        <v/>
      </c>
      <c r="AN1552" s="20" t="str">
        <f>IF(E1552="","",SUM( INDEX($AM$9, 1) : AM1552))</f>
        <v/>
      </c>
      <c r="AO1552" s="43" t="str">
        <f t="shared" si="908"/>
        <v/>
      </c>
      <c r="AP1552" s="43" t="str">
        <f t="shared" si="909"/>
        <v/>
      </c>
      <c r="AQ1552" s="35" t="str">
        <f t="shared" si="910"/>
        <v/>
      </c>
      <c r="AR1552" s="35" t="str">
        <f t="shared" si="911"/>
        <v/>
      </c>
      <c r="AS1552" s="35" t="str">
        <f t="shared" si="912"/>
        <v/>
      </c>
      <c r="AT1552" s="35" t="str">
        <f t="shared" si="913"/>
        <v/>
      </c>
      <c r="AU1552" s="35" t="str">
        <f t="shared" si="914"/>
        <v/>
      </c>
      <c r="AV1552" s="35" t="str">
        <f t="shared" si="915"/>
        <v/>
      </c>
      <c r="AW1552" s="58" t="str">
        <f t="shared" si="916"/>
        <v/>
      </c>
      <c r="AX1552" s="62" t="str">
        <f t="shared" si="917"/>
        <v/>
      </c>
      <c r="AY1552" s="62" t="str">
        <f t="shared" si="918"/>
        <v/>
      </c>
      <c r="AZ1552" s="62" t="str">
        <f t="shared" si="919"/>
        <v/>
      </c>
      <c r="BA1552" s="62" t="str">
        <f t="shared" si="920"/>
        <v/>
      </c>
      <c r="BB1552" s="62" t="str">
        <f t="shared" si="921"/>
        <v/>
      </c>
      <c r="BC1552" s="62" t="str">
        <f t="shared" si="922"/>
        <v/>
      </c>
      <c r="BD1552" s="69" t="str">
        <f t="shared" si="923"/>
        <v/>
      </c>
      <c r="BE1552" s="69" t="str">
        <f t="shared" si="924"/>
        <v/>
      </c>
      <c r="BF1552" s="69" t="str">
        <f>IF(Z1552=Z1553,"",SUM(AW$9:AW1552)-SUM(BF$9:BF1551))</f>
        <v/>
      </c>
      <c r="BG1552" s="12">
        <f t="shared" si="889"/>
        <v>1544</v>
      </c>
    </row>
    <row r="1553" spans="1:59" ht="20.100000000000001" customHeight="1">
      <c r="A1553" s="13">
        <f t="shared" si="888"/>
        <v>1545</v>
      </c>
      <c r="B1553" s="153"/>
      <c r="C1553" s="33"/>
      <c r="D1553" s="33"/>
      <c r="E1553" s="154"/>
      <c r="F1553" s="155"/>
      <c r="G1553" s="156"/>
      <c r="H1553" s="19" t="str">
        <f t="shared" si="890"/>
        <v/>
      </c>
      <c r="I1553" s="157"/>
      <c r="J1553" s="19" t="str">
        <f t="shared" si="891"/>
        <v/>
      </c>
      <c r="K1553" s="33"/>
      <c r="L1553" s="34"/>
      <c r="M1553" s="34"/>
      <c r="N1553" s="19" t="str">
        <f t="shared" si="892"/>
        <v/>
      </c>
      <c r="O1553" s="157"/>
      <c r="P1553" s="19" t="str">
        <f t="shared" si="893"/>
        <v/>
      </c>
      <c r="Q1553" s="19" t="str">
        <f t="shared" si="894"/>
        <v/>
      </c>
      <c r="R1553" s="22"/>
      <c r="S1553" s="33"/>
      <c r="T1553" s="35" t="str">
        <f>IF(E1553="","",Instructions!$B$5)</f>
        <v/>
      </c>
      <c r="U1553" s="75" t="str">
        <f>IF(E1553="","",Instructions!$C$5)</f>
        <v/>
      </c>
      <c r="V1553" s="87" t="str">
        <f t="shared" si="895"/>
        <v/>
      </c>
      <c r="W1553" s="72" t="str">
        <f>IF(E1553="","",VLOOKUP(D1553,Supervisors!$B$9:$F$32,5,FALSE))</f>
        <v/>
      </c>
      <c r="X1553" s="72" t="str">
        <f>IF(E1553="","",VLOOKUP(D1553,Supervisors!$B$9:$G$32,6,FALSE))</f>
        <v/>
      </c>
      <c r="Y1553" s="20" t="str">
        <f t="shared" si="896"/>
        <v/>
      </c>
      <c r="Z1553" s="20" t="str">
        <f t="shared" si="897"/>
        <v/>
      </c>
      <c r="AA1553" s="20" t="str">
        <f t="shared" si="898"/>
        <v/>
      </c>
      <c r="AB1553" s="20" t="str">
        <f t="shared" si="899"/>
        <v/>
      </c>
      <c r="AC1553" s="20" t="str">
        <f t="shared" si="900"/>
        <v/>
      </c>
      <c r="AD1553" s="20" t="str">
        <f t="shared" si="901"/>
        <v/>
      </c>
      <c r="AE1553" s="20" t="str">
        <f>IF(E1553="","",SUM( INDEX( $H$9, 1) : H1553))</f>
        <v/>
      </c>
      <c r="AF1553" s="20" t="str">
        <f t="shared" si="902"/>
        <v/>
      </c>
      <c r="AG1553" s="20" t="str">
        <f>IF(E1553="","",SUM($AF$9:AF1553))</f>
        <v/>
      </c>
      <c r="AH1553" s="43" t="str">
        <f t="shared" si="903"/>
        <v/>
      </c>
      <c r="AI1553" s="20" t="str">
        <f t="shared" si="904"/>
        <v/>
      </c>
      <c r="AJ1553" s="20" t="str">
        <f t="shared" si="905"/>
        <v/>
      </c>
      <c r="AK1553" s="20" t="str">
        <f t="shared" si="906"/>
        <v/>
      </c>
      <c r="AL1553" s="20" t="str">
        <f>IF(E1553="","",SUM( INDEX($I$9, 1) : I1553))</f>
        <v/>
      </c>
      <c r="AM1553" s="20" t="str">
        <f t="shared" si="907"/>
        <v/>
      </c>
      <c r="AN1553" s="20" t="str">
        <f>IF(E1553="","",SUM( INDEX($AM$9, 1) : AM1553))</f>
        <v/>
      </c>
      <c r="AO1553" s="43" t="str">
        <f t="shared" si="908"/>
        <v/>
      </c>
      <c r="AP1553" s="43" t="str">
        <f t="shared" si="909"/>
        <v/>
      </c>
      <c r="AQ1553" s="35" t="str">
        <f t="shared" si="910"/>
        <v/>
      </c>
      <c r="AR1553" s="35" t="str">
        <f t="shared" si="911"/>
        <v/>
      </c>
      <c r="AS1553" s="35" t="str">
        <f t="shared" si="912"/>
        <v/>
      </c>
      <c r="AT1553" s="35" t="str">
        <f t="shared" si="913"/>
        <v/>
      </c>
      <c r="AU1553" s="35" t="str">
        <f t="shared" si="914"/>
        <v/>
      </c>
      <c r="AV1553" s="35" t="str">
        <f t="shared" si="915"/>
        <v/>
      </c>
      <c r="AW1553" s="58" t="str">
        <f t="shared" si="916"/>
        <v/>
      </c>
      <c r="AX1553" s="62" t="str">
        <f t="shared" si="917"/>
        <v/>
      </c>
      <c r="AY1553" s="62" t="str">
        <f t="shared" si="918"/>
        <v/>
      </c>
      <c r="AZ1553" s="62" t="str">
        <f t="shared" si="919"/>
        <v/>
      </c>
      <c r="BA1553" s="62" t="str">
        <f t="shared" si="920"/>
        <v/>
      </c>
      <c r="BB1553" s="62" t="str">
        <f t="shared" si="921"/>
        <v/>
      </c>
      <c r="BC1553" s="62" t="str">
        <f t="shared" si="922"/>
        <v/>
      </c>
      <c r="BD1553" s="69" t="str">
        <f t="shared" si="923"/>
        <v/>
      </c>
      <c r="BE1553" s="69" t="str">
        <f t="shared" si="924"/>
        <v/>
      </c>
      <c r="BF1553" s="69" t="str">
        <f>IF(Z1553=Z1554,"",SUM(AW$9:AW1553)-SUM(BF$9:BF1552))</f>
        <v/>
      </c>
      <c r="BG1553" s="12">
        <f t="shared" si="889"/>
        <v>1545</v>
      </c>
    </row>
    <row r="1554" spans="1:59" ht="20.100000000000001" customHeight="1">
      <c r="A1554" s="13">
        <f t="shared" si="888"/>
        <v>1546</v>
      </c>
      <c r="B1554" s="153"/>
      <c r="C1554" s="33"/>
      <c r="D1554" s="33"/>
      <c r="E1554" s="154"/>
      <c r="F1554" s="155"/>
      <c r="G1554" s="156"/>
      <c r="H1554" s="19" t="str">
        <f t="shared" si="890"/>
        <v/>
      </c>
      <c r="I1554" s="157"/>
      <c r="J1554" s="19" t="str">
        <f t="shared" si="891"/>
        <v/>
      </c>
      <c r="K1554" s="33"/>
      <c r="L1554" s="34"/>
      <c r="M1554" s="34"/>
      <c r="N1554" s="19" t="str">
        <f t="shared" si="892"/>
        <v/>
      </c>
      <c r="O1554" s="157"/>
      <c r="P1554" s="19" t="str">
        <f t="shared" si="893"/>
        <v/>
      </c>
      <c r="Q1554" s="19" t="str">
        <f t="shared" si="894"/>
        <v/>
      </c>
      <c r="R1554" s="22"/>
      <c r="S1554" s="33"/>
      <c r="T1554" s="35" t="str">
        <f>IF(E1554="","",Instructions!$B$5)</f>
        <v/>
      </c>
      <c r="U1554" s="75" t="str">
        <f>IF(E1554="","",Instructions!$C$5)</f>
        <v/>
      </c>
      <c r="V1554" s="87" t="str">
        <f t="shared" si="895"/>
        <v/>
      </c>
      <c r="W1554" s="72" t="str">
        <f>IF(E1554="","",VLOOKUP(D1554,Supervisors!$B$9:$F$32,5,FALSE))</f>
        <v/>
      </c>
      <c r="X1554" s="72" t="str">
        <f>IF(E1554="","",VLOOKUP(D1554,Supervisors!$B$9:$G$32,6,FALSE))</f>
        <v/>
      </c>
      <c r="Y1554" s="20" t="str">
        <f t="shared" si="896"/>
        <v/>
      </c>
      <c r="Z1554" s="20" t="str">
        <f t="shared" si="897"/>
        <v/>
      </c>
      <c r="AA1554" s="20" t="str">
        <f t="shared" si="898"/>
        <v/>
      </c>
      <c r="AB1554" s="20" t="str">
        <f t="shared" si="899"/>
        <v/>
      </c>
      <c r="AC1554" s="20" t="str">
        <f t="shared" si="900"/>
        <v/>
      </c>
      <c r="AD1554" s="20" t="str">
        <f t="shared" si="901"/>
        <v/>
      </c>
      <c r="AE1554" s="20" t="str">
        <f>IF(E1554="","",SUM( INDEX( $H$9, 1) : H1554))</f>
        <v/>
      </c>
      <c r="AF1554" s="20" t="str">
        <f t="shared" si="902"/>
        <v/>
      </c>
      <c r="AG1554" s="20" t="str">
        <f>IF(E1554="","",SUM($AF$9:AF1554))</f>
        <v/>
      </c>
      <c r="AH1554" s="43" t="str">
        <f t="shared" si="903"/>
        <v/>
      </c>
      <c r="AI1554" s="20" t="str">
        <f t="shared" si="904"/>
        <v/>
      </c>
      <c r="AJ1554" s="20" t="str">
        <f t="shared" si="905"/>
        <v/>
      </c>
      <c r="AK1554" s="20" t="str">
        <f t="shared" si="906"/>
        <v/>
      </c>
      <c r="AL1554" s="20" t="str">
        <f>IF(E1554="","",SUM( INDEX($I$9, 1) : I1554))</f>
        <v/>
      </c>
      <c r="AM1554" s="20" t="str">
        <f t="shared" si="907"/>
        <v/>
      </c>
      <c r="AN1554" s="20" t="str">
        <f>IF(E1554="","",SUM( INDEX($AM$9, 1) : AM1554))</f>
        <v/>
      </c>
      <c r="AO1554" s="43" t="str">
        <f t="shared" si="908"/>
        <v/>
      </c>
      <c r="AP1554" s="43" t="str">
        <f t="shared" si="909"/>
        <v/>
      </c>
      <c r="AQ1554" s="35" t="str">
        <f t="shared" si="910"/>
        <v/>
      </c>
      <c r="AR1554" s="35" t="str">
        <f t="shared" si="911"/>
        <v/>
      </c>
      <c r="AS1554" s="35" t="str">
        <f t="shared" si="912"/>
        <v/>
      </c>
      <c r="AT1554" s="35" t="str">
        <f t="shared" si="913"/>
        <v/>
      </c>
      <c r="AU1554" s="35" t="str">
        <f t="shared" si="914"/>
        <v/>
      </c>
      <c r="AV1554" s="35" t="str">
        <f t="shared" si="915"/>
        <v/>
      </c>
      <c r="AW1554" s="58" t="str">
        <f t="shared" si="916"/>
        <v/>
      </c>
      <c r="AX1554" s="62" t="str">
        <f t="shared" si="917"/>
        <v/>
      </c>
      <c r="AY1554" s="62" t="str">
        <f t="shared" si="918"/>
        <v/>
      </c>
      <c r="AZ1554" s="62" t="str">
        <f t="shared" si="919"/>
        <v/>
      </c>
      <c r="BA1554" s="62" t="str">
        <f t="shared" si="920"/>
        <v/>
      </c>
      <c r="BB1554" s="62" t="str">
        <f t="shared" si="921"/>
        <v/>
      </c>
      <c r="BC1554" s="62" t="str">
        <f t="shared" si="922"/>
        <v/>
      </c>
      <c r="BD1554" s="69" t="str">
        <f t="shared" si="923"/>
        <v/>
      </c>
      <c r="BE1554" s="69" t="str">
        <f t="shared" si="924"/>
        <v/>
      </c>
      <c r="BF1554" s="69" t="str">
        <f>IF(Z1554=Z1555,"",SUM(AW$9:AW1554)-SUM(BF$9:BF1553))</f>
        <v/>
      </c>
      <c r="BG1554" s="12">
        <f t="shared" si="889"/>
        <v>1546</v>
      </c>
    </row>
    <row r="1555" spans="1:59" ht="20.100000000000001" customHeight="1">
      <c r="A1555" s="13">
        <f t="shared" si="888"/>
        <v>1547</v>
      </c>
      <c r="B1555" s="153"/>
      <c r="C1555" s="33"/>
      <c r="D1555" s="33"/>
      <c r="E1555" s="154"/>
      <c r="F1555" s="155"/>
      <c r="G1555" s="156"/>
      <c r="H1555" s="19" t="str">
        <f t="shared" si="890"/>
        <v/>
      </c>
      <c r="I1555" s="157"/>
      <c r="J1555" s="19" t="str">
        <f t="shared" si="891"/>
        <v/>
      </c>
      <c r="K1555" s="33"/>
      <c r="L1555" s="34"/>
      <c r="M1555" s="34"/>
      <c r="N1555" s="19" t="str">
        <f t="shared" si="892"/>
        <v/>
      </c>
      <c r="O1555" s="157"/>
      <c r="P1555" s="19" t="str">
        <f t="shared" si="893"/>
        <v/>
      </c>
      <c r="Q1555" s="19" t="str">
        <f t="shared" si="894"/>
        <v/>
      </c>
      <c r="R1555" s="22"/>
      <c r="S1555" s="33"/>
      <c r="T1555" s="35" t="str">
        <f>IF(E1555="","",Instructions!$B$5)</f>
        <v/>
      </c>
      <c r="U1555" s="75" t="str">
        <f>IF(E1555="","",Instructions!$C$5)</f>
        <v/>
      </c>
      <c r="V1555" s="87" t="str">
        <f t="shared" si="895"/>
        <v/>
      </c>
      <c r="W1555" s="72" t="str">
        <f>IF(E1555="","",VLOOKUP(D1555,Supervisors!$B$9:$F$32,5,FALSE))</f>
        <v/>
      </c>
      <c r="X1555" s="72" t="str">
        <f>IF(E1555="","",VLOOKUP(D1555,Supervisors!$B$9:$G$32,6,FALSE))</f>
        <v/>
      </c>
      <c r="Y1555" s="20" t="str">
        <f t="shared" si="896"/>
        <v/>
      </c>
      <c r="Z1555" s="20" t="str">
        <f t="shared" si="897"/>
        <v/>
      </c>
      <c r="AA1555" s="20" t="str">
        <f t="shared" si="898"/>
        <v/>
      </c>
      <c r="AB1555" s="20" t="str">
        <f t="shared" si="899"/>
        <v/>
      </c>
      <c r="AC1555" s="20" t="str">
        <f t="shared" si="900"/>
        <v/>
      </c>
      <c r="AD1555" s="20" t="str">
        <f t="shared" si="901"/>
        <v/>
      </c>
      <c r="AE1555" s="20" t="str">
        <f>IF(E1555="","",SUM( INDEX( $H$9, 1) : H1555))</f>
        <v/>
      </c>
      <c r="AF1555" s="20" t="str">
        <f t="shared" si="902"/>
        <v/>
      </c>
      <c r="AG1555" s="20" t="str">
        <f>IF(E1555="","",SUM($AF$9:AF1555))</f>
        <v/>
      </c>
      <c r="AH1555" s="43" t="str">
        <f t="shared" si="903"/>
        <v/>
      </c>
      <c r="AI1555" s="20" t="str">
        <f t="shared" si="904"/>
        <v/>
      </c>
      <c r="AJ1555" s="20" t="str">
        <f t="shared" si="905"/>
        <v/>
      </c>
      <c r="AK1555" s="20" t="str">
        <f t="shared" si="906"/>
        <v/>
      </c>
      <c r="AL1555" s="20" t="str">
        <f>IF(E1555="","",SUM( INDEX($I$9, 1) : I1555))</f>
        <v/>
      </c>
      <c r="AM1555" s="20" t="str">
        <f t="shared" si="907"/>
        <v/>
      </c>
      <c r="AN1555" s="20" t="str">
        <f>IF(E1555="","",SUM( INDEX($AM$9, 1) : AM1555))</f>
        <v/>
      </c>
      <c r="AO1555" s="43" t="str">
        <f t="shared" si="908"/>
        <v/>
      </c>
      <c r="AP1555" s="43" t="str">
        <f t="shared" si="909"/>
        <v/>
      </c>
      <c r="AQ1555" s="35" t="str">
        <f t="shared" si="910"/>
        <v/>
      </c>
      <c r="AR1555" s="35" t="str">
        <f t="shared" si="911"/>
        <v/>
      </c>
      <c r="AS1555" s="35" t="str">
        <f t="shared" si="912"/>
        <v/>
      </c>
      <c r="AT1555" s="35" t="str">
        <f t="shared" si="913"/>
        <v/>
      </c>
      <c r="AU1555" s="35" t="str">
        <f t="shared" si="914"/>
        <v/>
      </c>
      <c r="AV1555" s="35" t="str">
        <f t="shared" si="915"/>
        <v/>
      </c>
      <c r="AW1555" s="58" t="str">
        <f t="shared" si="916"/>
        <v/>
      </c>
      <c r="AX1555" s="62" t="str">
        <f t="shared" si="917"/>
        <v/>
      </c>
      <c r="AY1555" s="62" t="str">
        <f t="shared" si="918"/>
        <v/>
      </c>
      <c r="AZ1555" s="62" t="str">
        <f t="shared" si="919"/>
        <v/>
      </c>
      <c r="BA1555" s="62" t="str">
        <f t="shared" si="920"/>
        <v/>
      </c>
      <c r="BB1555" s="62" t="str">
        <f t="shared" si="921"/>
        <v/>
      </c>
      <c r="BC1555" s="62" t="str">
        <f t="shared" si="922"/>
        <v/>
      </c>
      <c r="BD1555" s="69" t="str">
        <f t="shared" si="923"/>
        <v/>
      </c>
      <c r="BE1555" s="69" t="str">
        <f t="shared" si="924"/>
        <v/>
      </c>
      <c r="BF1555" s="69" t="str">
        <f>IF(Z1555=Z1556,"",SUM(AW$9:AW1555)-SUM(BF$9:BF1554))</f>
        <v/>
      </c>
      <c r="BG1555" s="12">
        <f t="shared" si="889"/>
        <v>1547</v>
      </c>
    </row>
    <row r="1556" spans="1:59" ht="20.100000000000001" customHeight="1">
      <c r="A1556" s="13">
        <f t="shared" si="888"/>
        <v>1548</v>
      </c>
      <c r="B1556" s="153"/>
      <c r="C1556" s="33"/>
      <c r="D1556" s="33"/>
      <c r="E1556" s="154"/>
      <c r="F1556" s="155"/>
      <c r="G1556" s="156"/>
      <c r="H1556" s="19" t="str">
        <f t="shared" si="890"/>
        <v/>
      </c>
      <c r="I1556" s="157"/>
      <c r="J1556" s="19" t="str">
        <f t="shared" si="891"/>
        <v/>
      </c>
      <c r="K1556" s="33"/>
      <c r="L1556" s="34"/>
      <c r="M1556" s="34"/>
      <c r="N1556" s="19" t="str">
        <f t="shared" si="892"/>
        <v/>
      </c>
      <c r="O1556" s="157"/>
      <c r="P1556" s="19" t="str">
        <f t="shared" si="893"/>
        <v/>
      </c>
      <c r="Q1556" s="19" t="str">
        <f t="shared" si="894"/>
        <v/>
      </c>
      <c r="R1556" s="22"/>
      <c r="S1556" s="33"/>
      <c r="T1556" s="35" t="str">
        <f>IF(E1556="","",Instructions!$B$5)</f>
        <v/>
      </c>
      <c r="U1556" s="75" t="str">
        <f>IF(E1556="","",Instructions!$C$5)</f>
        <v/>
      </c>
      <c r="V1556" s="87" t="str">
        <f t="shared" si="895"/>
        <v/>
      </c>
      <c r="W1556" s="72" t="str">
        <f>IF(E1556="","",VLOOKUP(D1556,Supervisors!$B$9:$F$32,5,FALSE))</f>
        <v/>
      </c>
      <c r="X1556" s="72" t="str">
        <f>IF(E1556="","",VLOOKUP(D1556,Supervisors!$B$9:$G$32,6,FALSE))</f>
        <v/>
      </c>
      <c r="Y1556" s="20" t="str">
        <f t="shared" si="896"/>
        <v/>
      </c>
      <c r="Z1556" s="20" t="str">
        <f t="shared" si="897"/>
        <v/>
      </c>
      <c r="AA1556" s="20" t="str">
        <f t="shared" si="898"/>
        <v/>
      </c>
      <c r="AB1556" s="20" t="str">
        <f t="shared" si="899"/>
        <v/>
      </c>
      <c r="AC1556" s="20" t="str">
        <f t="shared" si="900"/>
        <v/>
      </c>
      <c r="AD1556" s="20" t="str">
        <f t="shared" si="901"/>
        <v/>
      </c>
      <c r="AE1556" s="20" t="str">
        <f>IF(E1556="","",SUM( INDEX( $H$9, 1) : H1556))</f>
        <v/>
      </c>
      <c r="AF1556" s="20" t="str">
        <f t="shared" si="902"/>
        <v/>
      </c>
      <c r="AG1556" s="20" t="str">
        <f>IF(E1556="","",SUM($AF$9:AF1556))</f>
        <v/>
      </c>
      <c r="AH1556" s="43" t="str">
        <f t="shared" si="903"/>
        <v/>
      </c>
      <c r="AI1556" s="20" t="str">
        <f t="shared" si="904"/>
        <v/>
      </c>
      <c r="AJ1556" s="20" t="str">
        <f t="shared" si="905"/>
        <v/>
      </c>
      <c r="AK1556" s="20" t="str">
        <f t="shared" si="906"/>
        <v/>
      </c>
      <c r="AL1556" s="20" t="str">
        <f>IF(E1556="","",SUM( INDEX($I$9, 1) : I1556))</f>
        <v/>
      </c>
      <c r="AM1556" s="20" t="str">
        <f t="shared" si="907"/>
        <v/>
      </c>
      <c r="AN1556" s="20" t="str">
        <f>IF(E1556="","",SUM( INDEX($AM$9, 1) : AM1556))</f>
        <v/>
      </c>
      <c r="AO1556" s="43" t="str">
        <f t="shared" si="908"/>
        <v/>
      </c>
      <c r="AP1556" s="43" t="str">
        <f t="shared" si="909"/>
        <v/>
      </c>
      <c r="AQ1556" s="35" t="str">
        <f t="shared" si="910"/>
        <v/>
      </c>
      <c r="AR1556" s="35" t="str">
        <f t="shared" si="911"/>
        <v/>
      </c>
      <c r="AS1556" s="35" t="str">
        <f t="shared" si="912"/>
        <v/>
      </c>
      <c r="AT1556" s="35" t="str">
        <f t="shared" si="913"/>
        <v/>
      </c>
      <c r="AU1556" s="35" t="str">
        <f t="shared" si="914"/>
        <v/>
      </c>
      <c r="AV1556" s="35" t="str">
        <f t="shared" si="915"/>
        <v/>
      </c>
      <c r="AW1556" s="58" t="str">
        <f t="shared" si="916"/>
        <v/>
      </c>
      <c r="AX1556" s="62" t="str">
        <f t="shared" si="917"/>
        <v/>
      </c>
      <c r="AY1556" s="62" t="str">
        <f t="shared" si="918"/>
        <v/>
      </c>
      <c r="AZ1556" s="62" t="str">
        <f t="shared" si="919"/>
        <v/>
      </c>
      <c r="BA1556" s="62" t="str">
        <f t="shared" si="920"/>
        <v/>
      </c>
      <c r="BB1556" s="62" t="str">
        <f t="shared" si="921"/>
        <v/>
      </c>
      <c r="BC1556" s="62" t="str">
        <f t="shared" si="922"/>
        <v/>
      </c>
      <c r="BD1556" s="69" t="str">
        <f t="shared" si="923"/>
        <v/>
      </c>
      <c r="BE1556" s="69" t="str">
        <f t="shared" si="924"/>
        <v/>
      </c>
      <c r="BF1556" s="69" t="str">
        <f>IF(Z1556=Z1557,"",SUM(AW$9:AW1556)-SUM(BF$9:BF1555))</f>
        <v/>
      </c>
      <c r="BG1556" s="12">
        <f t="shared" si="889"/>
        <v>1548</v>
      </c>
    </row>
    <row r="1557" spans="1:59" ht="20.100000000000001" customHeight="1">
      <c r="A1557" s="13">
        <f t="shared" si="888"/>
        <v>1549</v>
      </c>
      <c r="B1557" s="153"/>
      <c r="C1557" s="33"/>
      <c r="D1557" s="33"/>
      <c r="E1557" s="154"/>
      <c r="F1557" s="155"/>
      <c r="G1557" s="156"/>
      <c r="H1557" s="19" t="str">
        <f t="shared" si="890"/>
        <v/>
      </c>
      <c r="I1557" s="157"/>
      <c r="J1557" s="19" t="str">
        <f t="shared" si="891"/>
        <v/>
      </c>
      <c r="K1557" s="33"/>
      <c r="L1557" s="34"/>
      <c r="M1557" s="34"/>
      <c r="N1557" s="19" t="str">
        <f t="shared" si="892"/>
        <v/>
      </c>
      <c r="O1557" s="157"/>
      <c r="P1557" s="19" t="str">
        <f t="shared" si="893"/>
        <v/>
      </c>
      <c r="Q1557" s="19" t="str">
        <f t="shared" si="894"/>
        <v/>
      </c>
      <c r="R1557" s="22"/>
      <c r="S1557" s="33"/>
      <c r="T1557" s="35" t="str">
        <f>IF(E1557="","",Instructions!$B$5)</f>
        <v/>
      </c>
      <c r="U1557" s="75" t="str">
        <f>IF(E1557="","",Instructions!$C$5)</f>
        <v/>
      </c>
      <c r="V1557" s="87" t="str">
        <f t="shared" si="895"/>
        <v/>
      </c>
      <c r="W1557" s="72" t="str">
        <f>IF(E1557="","",VLOOKUP(D1557,Supervisors!$B$9:$F$32,5,FALSE))</f>
        <v/>
      </c>
      <c r="X1557" s="72" t="str">
        <f>IF(E1557="","",VLOOKUP(D1557,Supervisors!$B$9:$G$32,6,FALSE))</f>
        <v/>
      </c>
      <c r="Y1557" s="20" t="str">
        <f t="shared" si="896"/>
        <v/>
      </c>
      <c r="Z1557" s="20" t="str">
        <f t="shared" si="897"/>
        <v/>
      </c>
      <c r="AA1557" s="20" t="str">
        <f t="shared" si="898"/>
        <v/>
      </c>
      <c r="AB1557" s="20" t="str">
        <f t="shared" si="899"/>
        <v/>
      </c>
      <c r="AC1557" s="20" t="str">
        <f t="shared" si="900"/>
        <v/>
      </c>
      <c r="AD1557" s="20" t="str">
        <f t="shared" si="901"/>
        <v/>
      </c>
      <c r="AE1557" s="20" t="str">
        <f>IF(E1557="","",SUM( INDEX( $H$9, 1) : H1557))</f>
        <v/>
      </c>
      <c r="AF1557" s="20" t="str">
        <f t="shared" si="902"/>
        <v/>
      </c>
      <c r="AG1557" s="20" t="str">
        <f>IF(E1557="","",SUM($AF$9:AF1557))</f>
        <v/>
      </c>
      <c r="AH1557" s="43" t="str">
        <f t="shared" si="903"/>
        <v/>
      </c>
      <c r="AI1557" s="20" t="str">
        <f t="shared" si="904"/>
        <v/>
      </c>
      <c r="AJ1557" s="20" t="str">
        <f t="shared" si="905"/>
        <v/>
      </c>
      <c r="AK1557" s="20" t="str">
        <f t="shared" si="906"/>
        <v/>
      </c>
      <c r="AL1557" s="20" t="str">
        <f>IF(E1557="","",SUM( INDEX($I$9, 1) : I1557))</f>
        <v/>
      </c>
      <c r="AM1557" s="20" t="str">
        <f t="shared" si="907"/>
        <v/>
      </c>
      <c r="AN1557" s="20" t="str">
        <f>IF(E1557="","",SUM( INDEX($AM$9, 1) : AM1557))</f>
        <v/>
      </c>
      <c r="AO1557" s="43" t="str">
        <f t="shared" si="908"/>
        <v/>
      </c>
      <c r="AP1557" s="43" t="str">
        <f t="shared" si="909"/>
        <v/>
      </c>
      <c r="AQ1557" s="35" t="str">
        <f t="shared" si="910"/>
        <v/>
      </c>
      <c r="AR1557" s="35" t="str">
        <f t="shared" si="911"/>
        <v/>
      </c>
      <c r="AS1557" s="35" t="str">
        <f t="shared" si="912"/>
        <v/>
      </c>
      <c r="AT1557" s="35" t="str">
        <f t="shared" si="913"/>
        <v/>
      </c>
      <c r="AU1557" s="35" t="str">
        <f t="shared" si="914"/>
        <v/>
      </c>
      <c r="AV1557" s="35" t="str">
        <f t="shared" si="915"/>
        <v/>
      </c>
      <c r="AW1557" s="58" t="str">
        <f t="shared" si="916"/>
        <v/>
      </c>
      <c r="AX1557" s="62" t="str">
        <f t="shared" si="917"/>
        <v/>
      </c>
      <c r="AY1557" s="62" t="str">
        <f t="shared" si="918"/>
        <v/>
      </c>
      <c r="AZ1557" s="62" t="str">
        <f t="shared" si="919"/>
        <v/>
      </c>
      <c r="BA1557" s="62" t="str">
        <f t="shared" si="920"/>
        <v/>
      </c>
      <c r="BB1557" s="62" t="str">
        <f t="shared" si="921"/>
        <v/>
      </c>
      <c r="BC1557" s="62" t="str">
        <f t="shared" si="922"/>
        <v/>
      </c>
      <c r="BD1557" s="69" t="str">
        <f t="shared" si="923"/>
        <v/>
      </c>
      <c r="BE1557" s="69" t="str">
        <f t="shared" si="924"/>
        <v/>
      </c>
      <c r="BF1557" s="69" t="str">
        <f>IF(Z1557=Z1558,"",SUM(AW$9:AW1557)-SUM(BF$9:BF1556))</f>
        <v/>
      </c>
      <c r="BG1557" s="12">
        <f t="shared" si="889"/>
        <v>1549</v>
      </c>
    </row>
    <row r="1558" spans="1:59" ht="20.100000000000001" customHeight="1">
      <c r="A1558" s="13">
        <f t="shared" si="888"/>
        <v>1550</v>
      </c>
      <c r="B1558" s="153"/>
      <c r="C1558" s="33"/>
      <c r="D1558" s="33"/>
      <c r="E1558" s="154"/>
      <c r="F1558" s="155"/>
      <c r="G1558" s="156"/>
      <c r="H1558" s="19" t="str">
        <f t="shared" si="890"/>
        <v/>
      </c>
      <c r="I1558" s="157"/>
      <c r="J1558" s="19" t="str">
        <f t="shared" si="891"/>
        <v/>
      </c>
      <c r="K1558" s="33"/>
      <c r="L1558" s="34"/>
      <c r="M1558" s="34"/>
      <c r="N1558" s="19" t="str">
        <f t="shared" si="892"/>
        <v/>
      </c>
      <c r="O1558" s="157"/>
      <c r="P1558" s="19" t="str">
        <f t="shared" si="893"/>
        <v/>
      </c>
      <c r="Q1558" s="19" t="str">
        <f t="shared" si="894"/>
        <v/>
      </c>
      <c r="R1558" s="22"/>
      <c r="S1558" s="33"/>
      <c r="T1558" s="35" t="str">
        <f>IF(E1558="","",Instructions!$B$5)</f>
        <v/>
      </c>
      <c r="U1558" s="75" t="str">
        <f>IF(E1558="","",Instructions!$C$5)</f>
        <v/>
      </c>
      <c r="V1558" s="87" t="str">
        <f t="shared" si="895"/>
        <v/>
      </c>
      <c r="W1558" s="72" t="str">
        <f>IF(E1558="","",VLOOKUP(D1558,Supervisors!$B$9:$F$32,5,FALSE))</f>
        <v/>
      </c>
      <c r="X1558" s="72" t="str">
        <f>IF(E1558="","",VLOOKUP(D1558,Supervisors!$B$9:$G$32,6,FALSE))</f>
        <v/>
      </c>
      <c r="Y1558" s="20" t="str">
        <f t="shared" si="896"/>
        <v/>
      </c>
      <c r="Z1558" s="20" t="str">
        <f t="shared" si="897"/>
        <v/>
      </c>
      <c r="AA1558" s="20" t="str">
        <f t="shared" si="898"/>
        <v/>
      </c>
      <c r="AB1558" s="20" t="str">
        <f t="shared" si="899"/>
        <v/>
      </c>
      <c r="AC1558" s="20" t="str">
        <f t="shared" si="900"/>
        <v/>
      </c>
      <c r="AD1558" s="20" t="str">
        <f t="shared" si="901"/>
        <v/>
      </c>
      <c r="AE1558" s="20" t="str">
        <f>IF(E1558="","",SUM( INDEX( $H$9, 1) : H1558))</f>
        <v/>
      </c>
      <c r="AF1558" s="20" t="str">
        <f t="shared" si="902"/>
        <v/>
      </c>
      <c r="AG1558" s="20" t="str">
        <f>IF(E1558="","",SUM($AF$9:AF1558))</f>
        <v/>
      </c>
      <c r="AH1558" s="43" t="str">
        <f t="shared" si="903"/>
        <v/>
      </c>
      <c r="AI1558" s="20" t="str">
        <f t="shared" si="904"/>
        <v/>
      </c>
      <c r="AJ1558" s="20" t="str">
        <f t="shared" si="905"/>
        <v/>
      </c>
      <c r="AK1558" s="20" t="str">
        <f t="shared" si="906"/>
        <v/>
      </c>
      <c r="AL1558" s="20" t="str">
        <f>IF(E1558="","",SUM( INDEX($I$9, 1) : I1558))</f>
        <v/>
      </c>
      <c r="AM1558" s="20" t="str">
        <f t="shared" si="907"/>
        <v/>
      </c>
      <c r="AN1558" s="20" t="str">
        <f>IF(E1558="","",SUM( INDEX($AM$9, 1) : AM1558))</f>
        <v/>
      </c>
      <c r="AO1558" s="43" t="str">
        <f t="shared" si="908"/>
        <v/>
      </c>
      <c r="AP1558" s="43" t="str">
        <f t="shared" si="909"/>
        <v/>
      </c>
      <c r="AQ1558" s="35" t="str">
        <f t="shared" si="910"/>
        <v/>
      </c>
      <c r="AR1558" s="35" t="str">
        <f t="shared" si="911"/>
        <v/>
      </c>
      <c r="AS1558" s="35" t="str">
        <f t="shared" si="912"/>
        <v/>
      </c>
      <c r="AT1558" s="35" t="str">
        <f t="shared" si="913"/>
        <v/>
      </c>
      <c r="AU1558" s="35" t="str">
        <f t="shared" si="914"/>
        <v/>
      </c>
      <c r="AV1558" s="35" t="str">
        <f t="shared" si="915"/>
        <v/>
      </c>
      <c r="AW1558" s="58" t="str">
        <f t="shared" si="916"/>
        <v/>
      </c>
      <c r="AX1558" s="62" t="str">
        <f t="shared" si="917"/>
        <v/>
      </c>
      <c r="AY1558" s="62" t="str">
        <f t="shared" si="918"/>
        <v/>
      </c>
      <c r="AZ1558" s="62" t="str">
        <f t="shared" si="919"/>
        <v/>
      </c>
      <c r="BA1558" s="62" t="str">
        <f t="shared" si="920"/>
        <v/>
      </c>
      <c r="BB1558" s="62" t="str">
        <f t="shared" si="921"/>
        <v/>
      </c>
      <c r="BC1558" s="62" t="str">
        <f t="shared" si="922"/>
        <v/>
      </c>
      <c r="BD1558" s="69" t="str">
        <f t="shared" si="923"/>
        <v/>
      </c>
      <c r="BE1558" s="69" t="str">
        <f t="shared" si="924"/>
        <v/>
      </c>
      <c r="BF1558" s="69" t="str">
        <f>IF(Z1558=Z1559,"",SUM(AW$9:AW1558)-SUM(BF$9:BF1557))</f>
        <v/>
      </c>
      <c r="BG1558" s="12">
        <f t="shared" si="889"/>
        <v>1550</v>
      </c>
    </row>
    <row r="1559" spans="1:59" ht="20.100000000000001" customHeight="1">
      <c r="A1559" s="13">
        <f t="shared" si="888"/>
        <v>1551</v>
      </c>
      <c r="B1559" s="153"/>
      <c r="C1559" s="33"/>
      <c r="D1559" s="33"/>
      <c r="E1559" s="154"/>
      <c r="F1559" s="155"/>
      <c r="G1559" s="156"/>
      <c r="H1559" s="19" t="str">
        <f t="shared" si="890"/>
        <v/>
      </c>
      <c r="I1559" s="157"/>
      <c r="J1559" s="19" t="str">
        <f t="shared" si="891"/>
        <v/>
      </c>
      <c r="K1559" s="33"/>
      <c r="L1559" s="34"/>
      <c r="M1559" s="34"/>
      <c r="N1559" s="19" t="str">
        <f t="shared" si="892"/>
        <v/>
      </c>
      <c r="O1559" s="157"/>
      <c r="P1559" s="19" t="str">
        <f t="shared" si="893"/>
        <v/>
      </c>
      <c r="Q1559" s="19" t="str">
        <f t="shared" si="894"/>
        <v/>
      </c>
      <c r="R1559" s="22"/>
      <c r="S1559" s="33"/>
      <c r="T1559" s="35" t="str">
        <f>IF(E1559="","",Instructions!$B$5)</f>
        <v/>
      </c>
      <c r="U1559" s="75" t="str">
        <f>IF(E1559="","",Instructions!$C$5)</f>
        <v/>
      </c>
      <c r="V1559" s="87" t="str">
        <f t="shared" si="895"/>
        <v/>
      </c>
      <c r="W1559" s="72" t="str">
        <f>IF(E1559="","",VLOOKUP(D1559,Supervisors!$B$9:$F$32,5,FALSE))</f>
        <v/>
      </c>
      <c r="X1559" s="72" t="str">
        <f>IF(E1559="","",VLOOKUP(D1559,Supervisors!$B$9:$G$32,6,FALSE))</f>
        <v/>
      </c>
      <c r="Y1559" s="20" t="str">
        <f t="shared" si="896"/>
        <v/>
      </c>
      <c r="Z1559" s="20" t="str">
        <f t="shared" si="897"/>
        <v/>
      </c>
      <c r="AA1559" s="20" t="str">
        <f t="shared" si="898"/>
        <v/>
      </c>
      <c r="AB1559" s="20" t="str">
        <f t="shared" si="899"/>
        <v/>
      </c>
      <c r="AC1559" s="20" t="str">
        <f t="shared" si="900"/>
        <v/>
      </c>
      <c r="AD1559" s="20" t="str">
        <f t="shared" si="901"/>
        <v/>
      </c>
      <c r="AE1559" s="20" t="str">
        <f>IF(E1559="","",SUM( INDEX( $H$9, 1) : H1559))</f>
        <v/>
      </c>
      <c r="AF1559" s="20" t="str">
        <f t="shared" si="902"/>
        <v/>
      </c>
      <c r="AG1559" s="20" t="str">
        <f>IF(E1559="","",SUM($AF$9:AF1559))</f>
        <v/>
      </c>
      <c r="AH1559" s="43" t="str">
        <f t="shared" si="903"/>
        <v/>
      </c>
      <c r="AI1559" s="20" t="str">
        <f t="shared" si="904"/>
        <v/>
      </c>
      <c r="AJ1559" s="20" t="str">
        <f t="shared" si="905"/>
        <v/>
      </c>
      <c r="AK1559" s="20" t="str">
        <f t="shared" si="906"/>
        <v/>
      </c>
      <c r="AL1559" s="20" t="str">
        <f>IF(E1559="","",SUM( INDEX($I$9, 1) : I1559))</f>
        <v/>
      </c>
      <c r="AM1559" s="20" t="str">
        <f t="shared" si="907"/>
        <v/>
      </c>
      <c r="AN1559" s="20" t="str">
        <f>IF(E1559="","",SUM( INDEX($AM$9, 1) : AM1559))</f>
        <v/>
      </c>
      <c r="AO1559" s="43" t="str">
        <f t="shared" si="908"/>
        <v/>
      </c>
      <c r="AP1559" s="43" t="str">
        <f t="shared" si="909"/>
        <v/>
      </c>
      <c r="AQ1559" s="35" t="str">
        <f t="shared" si="910"/>
        <v/>
      </c>
      <c r="AR1559" s="35" t="str">
        <f t="shared" si="911"/>
        <v/>
      </c>
      <c r="AS1559" s="35" t="str">
        <f t="shared" si="912"/>
        <v/>
      </c>
      <c r="AT1559" s="35" t="str">
        <f t="shared" si="913"/>
        <v/>
      </c>
      <c r="AU1559" s="35" t="str">
        <f t="shared" si="914"/>
        <v/>
      </c>
      <c r="AV1559" s="35" t="str">
        <f t="shared" si="915"/>
        <v/>
      </c>
      <c r="AW1559" s="58" t="str">
        <f t="shared" si="916"/>
        <v/>
      </c>
      <c r="AX1559" s="62" t="str">
        <f t="shared" si="917"/>
        <v/>
      </c>
      <c r="AY1559" s="62" t="str">
        <f t="shared" si="918"/>
        <v/>
      </c>
      <c r="AZ1559" s="62" t="str">
        <f t="shared" si="919"/>
        <v/>
      </c>
      <c r="BA1559" s="62" t="str">
        <f t="shared" si="920"/>
        <v/>
      </c>
      <c r="BB1559" s="62" t="str">
        <f t="shared" si="921"/>
        <v/>
      </c>
      <c r="BC1559" s="62" t="str">
        <f t="shared" si="922"/>
        <v/>
      </c>
      <c r="BD1559" s="69" t="str">
        <f t="shared" si="923"/>
        <v/>
      </c>
      <c r="BE1559" s="69" t="str">
        <f t="shared" si="924"/>
        <v/>
      </c>
      <c r="BF1559" s="69" t="str">
        <f>IF(Z1559=Z1560,"",SUM(AW$9:AW1559)-SUM(BF$9:BF1558))</f>
        <v/>
      </c>
      <c r="BG1559" s="12">
        <f t="shared" si="889"/>
        <v>1551</v>
      </c>
    </row>
    <row r="1560" spans="1:59" ht="20.100000000000001" customHeight="1">
      <c r="A1560" s="13">
        <f t="shared" si="888"/>
        <v>1552</v>
      </c>
      <c r="B1560" s="153"/>
      <c r="C1560" s="33"/>
      <c r="D1560" s="33"/>
      <c r="E1560" s="154"/>
      <c r="F1560" s="155"/>
      <c r="G1560" s="156"/>
      <c r="H1560" s="19" t="str">
        <f t="shared" si="890"/>
        <v/>
      </c>
      <c r="I1560" s="157"/>
      <c r="J1560" s="19" t="str">
        <f t="shared" si="891"/>
        <v/>
      </c>
      <c r="K1560" s="33"/>
      <c r="L1560" s="34"/>
      <c r="M1560" s="34"/>
      <c r="N1560" s="19" t="str">
        <f t="shared" si="892"/>
        <v/>
      </c>
      <c r="O1560" s="157"/>
      <c r="P1560" s="19" t="str">
        <f t="shared" si="893"/>
        <v/>
      </c>
      <c r="Q1560" s="19" t="str">
        <f t="shared" si="894"/>
        <v/>
      </c>
      <c r="R1560" s="22"/>
      <c r="S1560" s="33"/>
      <c r="T1560" s="35" t="str">
        <f>IF(E1560="","",Instructions!$B$5)</f>
        <v/>
      </c>
      <c r="U1560" s="75" t="str">
        <f>IF(E1560="","",Instructions!$C$5)</f>
        <v/>
      </c>
      <c r="V1560" s="87" t="str">
        <f t="shared" si="895"/>
        <v/>
      </c>
      <c r="W1560" s="72" t="str">
        <f>IF(E1560="","",VLOOKUP(D1560,Supervisors!$B$9:$F$32,5,FALSE))</f>
        <v/>
      </c>
      <c r="X1560" s="72" t="str">
        <f>IF(E1560="","",VLOOKUP(D1560,Supervisors!$B$9:$G$32,6,FALSE))</f>
        <v/>
      </c>
      <c r="Y1560" s="20" t="str">
        <f t="shared" si="896"/>
        <v/>
      </c>
      <c r="Z1560" s="20" t="str">
        <f t="shared" si="897"/>
        <v/>
      </c>
      <c r="AA1560" s="20" t="str">
        <f t="shared" si="898"/>
        <v/>
      </c>
      <c r="AB1560" s="20" t="str">
        <f t="shared" si="899"/>
        <v/>
      </c>
      <c r="AC1560" s="20" t="str">
        <f t="shared" si="900"/>
        <v/>
      </c>
      <c r="AD1560" s="20" t="str">
        <f t="shared" si="901"/>
        <v/>
      </c>
      <c r="AE1560" s="20" t="str">
        <f>IF(E1560="","",SUM( INDEX( $H$9, 1) : H1560))</f>
        <v/>
      </c>
      <c r="AF1560" s="20" t="str">
        <f t="shared" si="902"/>
        <v/>
      </c>
      <c r="AG1560" s="20" t="str">
        <f>IF(E1560="","",SUM($AF$9:AF1560))</f>
        <v/>
      </c>
      <c r="AH1560" s="43" t="str">
        <f t="shared" si="903"/>
        <v/>
      </c>
      <c r="AI1560" s="20" t="str">
        <f t="shared" si="904"/>
        <v/>
      </c>
      <c r="AJ1560" s="20" t="str">
        <f t="shared" si="905"/>
        <v/>
      </c>
      <c r="AK1560" s="20" t="str">
        <f t="shared" si="906"/>
        <v/>
      </c>
      <c r="AL1560" s="20" t="str">
        <f>IF(E1560="","",SUM( INDEX($I$9, 1) : I1560))</f>
        <v/>
      </c>
      <c r="AM1560" s="20" t="str">
        <f t="shared" si="907"/>
        <v/>
      </c>
      <c r="AN1560" s="20" t="str">
        <f>IF(E1560="","",SUM( INDEX($AM$9, 1) : AM1560))</f>
        <v/>
      </c>
      <c r="AO1560" s="43" t="str">
        <f t="shared" si="908"/>
        <v/>
      </c>
      <c r="AP1560" s="43" t="str">
        <f t="shared" si="909"/>
        <v/>
      </c>
      <c r="AQ1560" s="35" t="str">
        <f t="shared" si="910"/>
        <v/>
      </c>
      <c r="AR1560" s="35" t="str">
        <f t="shared" si="911"/>
        <v/>
      </c>
      <c r="AS1560" s="35" t="str">
        <f t="shared" si="912"/>
        <v/>
      </c>
      <c r="AT1560" s="35" t="str">
        <f t="shared" si="913"/>
        <v/>
      </c>
      <c r="AU1560" s="35" t="str">
        <f t="shared" si="914"/>
        <v/>
      </c>
      <c r="AV1560" s="35" t="str">
        <f t="shared" si="915"/>
        <v/>
      </c>
      <c r="AW1560" s="58" t="str">
        <f t="shared" si="916"/>
        <v/>
      </c>
      <c r="AX1560" s="62" t="str">
        <f t="shared" si="917"/>
        <v/>
      </c>
      <c r="AY1560" s="62" t="str">
        <f t="shared" si="918"/>
        <v/>
      </c>
      <c r="AZ1560" s="62" t="str">
        <f t="shared" si="919"/>
        <v/>
      </c>
      <c r="BA1560" s="62" t="str">
        <f t="shared" si="920"/>
        <v/>
      </c>
      <c r="BB1560" s="62" t="str">
        <f t="shared" si="921"/>
        <v/>
      </c>
      <c r="BC1560" s="62" t="str">
        <f t="shared" si="922"/>
        <v/>
      </c>
      <c r="BD1560" s="69" t="str">
        <f t="shared" si="923"/>
        <v/>
      </c>
      <c r="BE1560" s="69" t="str">
        <f t="shared" si="924"/>
        <v/>
      </c>
      <c r="BF1560" s="69" t="str">
        <f>IF(Z1560=Z1561,"",SUM(AW$9:AW1560)-SUM(BF$9:BF1559))</f>
        <v/>
      </c>
      <c r="BG1560" s="12">
        <f t="shared" si="889"/>
        <v>1552</v>
      </c>
    </row>
    <row r="1561" spans="1:59" ht="20.100000000000001" customHeight="1">
      <c r="A1561" s="13">
        <f t="shared" si="888"/>
        <v>1553</v>
      </c>
      <c r="B1561" s="153"/>
      <c r="C1561" s="33"/>
      <c r="D1561" s="33"/>
      <c r="E1561" s="154"/>
      <c r="F1561" s="155"/>
      <c r="G1561" s="156"/>
      <c r="H1561" s="19" t="str">
        <f t="shared" si="890"/>
        <v/>
      </c>
      <c r="I1561" s="157"/>
      <c r="J1561" s="19" t="str">
        <f t="shared" si="891"/>
        <v/>
      </c>
      <c r="K1561" s="33"/>
      <c r="L1561" s="34"/>
      <c r="M1561" s="34"/>
      <c r="N1561" s="19" t="str">
        <f t="shared" si="892"/>
        <v/>
      </c>
      <c r="O1561" s="157"/>
      <c r="P1561" s="19" t="str">
        <f t="shared" si="893"/>
        <v/>
      </c>
      <c r="Q1561" s="19" t="str">
        <f t="shared" si="894"/>
        <v/>
      </c>
      <c r="R1561" s="22"/>
      <c r="S1561" s="33"/>
      <c r="T1561" s="35" t="str">
        <f>IF(E1561="","",Instructions!$B$5)</f>
        <v/>
      </c>
      <c r="U1561" s="75" t="str">
        <f>IF(E1561="","",Instructions!$C$5)</f>
        <v/>
      </c>
      <c r="V1561" s="87" t="str">
        <f t="shared" si="895"/>
        <v/>
      </c>
      <c r="W1561" s="72" t="str">
        <f>IF(E1561="","",VLOOKUP(D1561,Supervisors!$B$9:$F$32,5,FALSE))</f>
        <v/>
      </c>
      <c r="X1561" s="72" t="str">
        <f>IF(E1561="","",VLOOKUP(D1561,Supervisors!$B$9:$G$32,6,FALSE))</f>
        <v/>
      </c>
      <c r="Y1561" s="20" t="str">
        <f t="shared" si="896"/>
        <v/>
      </c>
      <c r="Z1561" s="20" t="str">
        <f t="shared" si="897"/>
        <v/>
      </c>
      <c r="AA1561" s="20" t="str">
        <f t="shared" si="898"/>
        <v/>
      </c>
      <c r="AB1561" s="20" t="str">
        <f t="shared" si="899"/>
        <v/>
      </c>
      <c r="AC1561" s="20" t="str">
        <f t="shared" si="900"/>
        <v/>
      </c>
      <c r="AD1561" s="20" t="str">
        <f t="shared" si="901"/>
        <v/>
      </c>
      <c r="AE1561" s="20" t="str">
        <f>IF(E1561="","",SUM( INDEX( $H$9, 1) : H1561))</f>
        <v/>
      </c>
      <c r="AF1561" s="20" t="str">
        <f t="shared" si="902"/>
        <v/>
      </c>
      <c r="AG1561" s="20" t="str">
        <f>IF(E1561="","",SUM($AF$9:AF1561))</f>
        <v/>
      </c>
      <c r="AH1561" s="43" t="str">
        <f t="shared" si="903"/>
        <v/>
      </c>
      <c r="AI1561" s="20" t="str">
        <f t="shared" si="904"/>
        <v/>
      </c>
      <c r="AJ1561" s="20" t="str">
        <f t="shared" si="905"/>
        <v/>
      </c>
      <c r="AK1561" s="20" t="str">
        <f t="shared" si="906"/>
        <v/>
      </c>
      <c r="AL1561" s="20" t="str">
        <f>IF(E1561="","",SUM( INDEX($I$9, 1) : I1561))</f>
        <v/>
      </c>
      <c r="AM1561" s="20" t="str">
        <f t="shared" si="907"/>
        <v/>
      </c>
      <c r="AN1561" s="20" t="str">
        <f>IF(E1561="","",SUM( INDEX($AM$9, 1) : AM1561))</f>
        <v/>
      </c>
      <c r="AO1561" s="43" t="str">
        <f t="shared" si="908"/>
        <v/>
      </c>
      <c r="AP1561" s="43" t="str">
        <f t="shared" si="909"/>
        <v/>
      </c>
      <c r="AQ1561" s="35" t="str">
        <f t="shared" si="910"/>
        <v/>
      </c>
      <c r="AR1561" s="35" t="str">
        <f t="shared" si="911"/>
        <v/>
      </c>
      <c r="AS1561" s="35" t="str">
        <f t="shared" si="912"/>
        <v/>
      </c>
      <c r="AT1561" s="35" t="str">
        <f t="shared" si="913"/>
        <v/>
      </c>
      <c r="AU1561" s="35" t="str">
        <f t="shared" si="914"/>
        <v/>
      </c>
      <c r="AV1561" s="35" t="str">
        <f t="shared" si="915"/>
        <v/>
      </c>
      <c r="AW1561" s="58" t="str">
        <f t="shared" si="916"/>
        <v/>
      </c>
      <c r="AX1561" s="62" t="str">
        <f t="shared" si="917"/>
        <v/>
      </c>
      <c r="AY1561" s="62" t="str">
        <f t="shared" si="918"/>
        <v/>
      </c>
      <c r="AZ1561" s="62" t="str">
        <f t="shared" si="919"/>
        <v/>
      </c>
      <c r="BA1561" s="62" t="str">
        <f t="shared" si="920"/>
        <v/>
      </c>
      <c r="BB1561" s="62" t="str">
        <f t="shared" si="921"/>
        <v/>
      </c>
      <c r="BC1561" s="62" t="str">
        <f t="shared" si="922"/>
        <v/>
      </c>
      <c r="BD1561" s="69" t="str">
        <f t="shared" si="923"/>
        <v/>
      </c>
      <c r="BE1561" s="69" t="str">
        <f t="shared" si="924"/>
        <v/>
      </c>
      <c r="BF1561" s="69" t="str">
        <f>IF(Z1561=Z1562,"",SUM(AW$9:AW1561)-SUM(BF$9:BF1560))</f>
        <v/>
      </c>
      <c r="BG1561" s="12">
        <f t="shared" si="889"/>
        <v>1553</v>
      </c>
    </row>
    <row r="1562" spans="1:59" ht="20.100000000000001" customHeight="1">
      <c r="A1562" s="13">
        <f t="shared" si="888"/>
        <v>1554</v>
      </c>
      <c r="B1562" s="153"/>
      <c r="C1562" s="33"/>
      <c r="D1562" s="33"/>
      <c r="E1562" s="154"/>
      <c r="F1562" s="155"/>
      <c r="G1562" s="156"/>
      <c r="H1562" s="19" t="str">
        <f t="shared" si="890"/>
        <v/>
      </c>
      <c r="I1562" s="157"/>
      <c r="J1562" s="19" t="str">
        <f t="shared" si="891"/>
        <v/>
      </c>
      <c r="K1562" s="33"/>
      <c r="L1562" s="34"/>
      <c r="M1562" s="34"/>
      <c r="N1562" s="19" t="str">
        <f t="shared" si="892"/>
        <v/>
      </c>
      <c r="O1562" s="157"/>
      <c r="P1562" s="19" t="str">
        <f t="shared" si="893"/>
        <v/>
      </c>
      <c r="Q1562" s="19" t="str">
        <f t="shared" si="894"/>
        <v/>
      </c>
      <c r="R1562" s="22"/>
      <c r="S1562" s="33"/>
      <c r="T1562" s="35" t="str">
        <f>IF(E1562="","",Instructions!$B$5)</f>
        <v/>
      </c>
      <c r="U1562" s="75" t="str">
        <f>IF(E1562="","",Instructions!$C$5)</f>
        <v/>
      </c>
      <c r="V1562" s="87" t="str">
        <f t="shared" si="895"/>
        <v/>
      </c>
      <c r="W1562" s="72" t="str">
        <f>IF(E1562="","",VLOOKUP(D1562,Supervisors!$B$9:$F$32,5,FALSE))</f>
        <v/>
      </c>
      <c r="X1562" s="72" t="str">
        <f>IF(E1562="","",VLOOKUP(D1562,Supervisors!$B$9:$G$32,6,FALSE))</f>
        <v/>
      </c>
      <c r="Y1562" s="20" t="str">
        <f t="shared" si="896"/>
        <v/>
      </c>
      <c r="Z1562" s="20" t="str">
        <f t="shared" si="897"/>
        <v/>
      </c>
      <c r="AA1562" s="20" t="str">
        <f t="shared" si="898"/>
        <v/>
      </c>
      <c r="AB1562" s="20" t="str">
        <f t="shared" si="899"/>
        <v/>
      </c>
      <c r="AC1562" s="20" t="str">
        <f t="shared" si="900"/>
        <v/>
      </c>
      <c r="AD1562" s="20" t="str">
        <f t="shared" si="901"/>
        <v/>
      </c>
      <c r="AE1562" s="20" t="str">
        <f>IF(E1562="","",SUM( INDEX( $H$9, 1) : H1562))</f>
        <v/>
      </c>
      <c r="AF1562" s="20" t="str">
        <f t="shared" si="902"/>
        <v/>
      </c>
      <c r="AG1562" s="20" t="str">
        <f>IF(E1562="","",SUM($AF$9:AF1562))</f>
        <v/>
      </c>
      <c r="AH1562" s="43" t="str">
        <f t="shared" si="903"/>
        <v/>
      </c>
      <c r="AI1562" s="20" t="str">
        <f t="shared" si="904"/>
        <v/>
      </c>
      <c r="AJ1562" s="20" t="str">
        <f t="shared" si="905"/>
        <v/>
      </c>
      <c r="AK1562" s="20" t="str">
        <f t="shared" si="906"/>
        <v/>
      </c>
      <c r="AL1562" s="20" t="str">
        <f>IF(E1562="","",SUM( INDEX($I$9, 1) : I1562))</f>
        <v/>
      </c>
      <c r="AM1562" s="20" t="str">
        <f t="shared" si="907"/>
        <v/>
      </c>
      <c r="AN1562" s="20" t="str">
        <f>IF(E1562="","",SUM( INDEX($AM$9, 1) : AM1562))</f>
        <v/>
      </c>
      <c r="AO1562" s="43" t="str">
        <f t="shared" si="908"/>
        <v/>
      </c>
      <c r="AP1562" s="43" t="str">
        <f t="shared" si="909"/>
        <v/>
      </c>
      <c r="AQ1562" s="35" t="str">
        <f t="shared" si="910"/>
        <v/>
      </c>
      <c r="AR1562" s="35" t="str">
        <f t="shared" si="911"/>
        <v/>
      </c>
      <c r="AS1562" s="35" t="str">
        <f t="shared" si="912"/>
        <v/>
      </c>
      <c r="AT1562" s="35" t="str">
        <f t="shared" si="913"/>
        <v/>
      </c>
      <c r="AU1562" s="35" t="str">
        <f t="shared" si="914"/>
        <v/>
      </c>
      <c r="AV1562" s="35" t="str">
        <f t="shared" si="915"/>
        <v/>
      </c>
      <c r="AW1562" s="58" t="str">
        <f t="shared" si="916"/>
        <v/>
      </c>
      <c r="AX1562" s="62" t="str">
        <f t="shared" si="917"/>
        <v/>
      </c>
      <c r="AY1562" s="62" t="str">
        <f t="shared" si="918"/>
        <v/>
      </c>
      <c r="AZ1562" s="62" t="str">
        <f t="shared" si="919"/>
        <v/>
      </c>
      <c r="BA1562" s="62" t="str">
        <f t="shared" si="920"/>
        <v/>
      </c>
      <c r="BB1562" s="62" t="str">
        <f t="shared" si="921"/>
        <v/>
      </c>
      <c r="BC1562" s="62" t="str">
        <f t="shared" si="922"/>
        <v/>
      </c>
      <c r="BD1562" s="69" t="str">
        <f t="shared" si="923"/>
        <v/>
      </c>
      <c r="BE1562" s="69" t="str">
        <f t="shared" si="924"/>
        <v/>
      </c>
      <c r="BF1562" s="69" t="str">
        <f>IF(Z1562=Z1563,"",SUM(AW$9:AW1562)-SUM(BF$9:BF1561))</f>
        <v/>
      </c>
      <c r="BG1562" s="12">
        <f t="shared" si="889"/>
        <v>1554</v>
      </c>
    </row>
    <row r="1563" spans="1:59" ht="20.100000000000001" customHeight="1">
      <c r="A1563" s="13">
        <f t="shared" si="888"/>
        <v>1555</v>
      </c>
      <c r="B1563" s="153"/>
      <c r="C1563" s="33"/>
      <c r="D1563" s="33"/>
      <c r="E1563" s="154"/>
      <c r="F1563" s="155"/>
      <c r="G1563" s="156"/>
      <c r="H1563" s="19" t="str">
        <f t="shared" si="890"/>
        <v/>
      </c>
      <c r="I1563" s="157"/>
      <c r="J1563" s="19" t="str">
        <f t="shared" si="891"/>
        <v/>
      </c>
      <c r="K1563" s="33"/>
      <c r="L1563" s="34"/>
      <c r="M1563" s="34"/>
      <c r="N1563" s="19" t="str">
        <f t="shared" si="892"/>
        <v/>
      </c>
      <c r="O1563" s="157"/>
      <c r="P1563" s="19" t="str">
        <f t="shared" si="893"/>
        <v/>
      </c>
      <c r="Q1563" s="19" t="str">
        <f t="shared" si="894"/>
        <v/>
      </c>
      <c r="R1563" s="22"/>
      <c r="S1563" s="33"/>
      <c r="T1563" s="35" t="str">
        <f>IF(E1563="","",Instructions!$B$5)</f>
        <v/>
      </c>
      <c r="U1563" s="75" t="str">
        <f>IF(E1563="","",Instructions!$C$5)</f>
        <v/>
      </c>
      <c r="V1563" s="87" t="str">
        <f t="shared" si="895"/>
        <v/>
      </c>
      <c r="W1563" s="72" t="str">
        <f>IF(E1563="","",VLOOKUP(D1563,Supervisors!$B$9:$F$32,5,FALSE))</f>
        <v/>
      </c>
      <c r="X1563" s="72" t="str">
        <f>IF(E1563="","",VLOOKUP(D1563,Supervisors!$B$9:$G$32,6,FALSE))</f>
        <v/>
      </c>
      <c r="Y1563" s="20" t="str">
        <f t="shared" si="896"/>
        <v/>
      </c>
      <c r="Z1563" s="20" t="str">
        <f t="shared" si="897"/>
        <v/>
      </c>
      <c r="AA1563" s="20" t="str">
        <f t="shared" si="898"/>
        <v/>
      </c>
      <c r="AB1563" s="20" t="str">
        <f t="shared" si="899"/>
        <v/>
      </c>
      <c r="AC1563" s="20" t="str">
        <f t="shared" si="900"/>
        <v/>
      </c>
      <c r="AD1563" s="20" t="str">
        <f t="shared" si="901"/>
        <v/>
      </c>
      <c r="AE1563" s="20" t="str">
        <f>IF(E1563="","",SUM( INDEX( $H$9, 1) : H1563))</f>
        <v/>
      </c>
      <c r="AF1563" s="20" t="str">
        <f t="shared" si="902"/>
        <v/>
      </c>
      <c r="AG1563" s="20" t="str">
        <f>IF(E1563="","",SUM($AF$9:AF1563))</f>
        <v/>
      </c>
      <c r="AH1563" s="43" t="str">
        <f t="shared" si="903"/>
        <v/>
      </c>
      <c r="AI1563" s="20" t="str">
        <f t="shared" si="904"/>
        <v/>
      </c>
      <c r="AJ1563" s="20" t="str">
        <f t="shared" si="905"/>
        <v/>
      </c>
      <c r="AK1563" s="20" t="str">
        <f t="shared" si="906"/>
        <v/>
      </c>
      <c r="AL1563" s="20" t="str">
        <f>IF(E1563="","",SUM( INDEX($I$9, 1) : I1563))</f>
        <v/>
      </c>
      <c r="AM1563" s="20" t="str">
        <f t="shared" si="907"/>
        <v/>
      </c>
      <c r="AN1563" s="20" t="str">
        <f>IF(E1563="","",SUM( INDEX($AM$9, 1) : AM1563))</f>
        <v/>
      </c>
      <c r="AO1563" s="43" t="str">
        <f t="shared" si="908"/>
        <v/>
      </c>
      <c r="AP1563" s="43" t="str">
        <f t="shared" si="909"/>
        <v/>
      </c>
      <c r="AQ1563" s="35" t="str">
        <f t="shared" si="910"/>
        <v/>
      </c>
      <c r="AR1563" s="35" t="str">
        <f t="shared" si="911"/>
        <v/>
      </c>
      <c r="AS1563" s="35" t="str">
        <f t="shared" si="912"/>
        <v/>
      </c>
      <c r="AT1563" s="35" t="str">
        <f t="shared" si="913"/>
        <v/>
      </c>
      <c r="AU1563" s="35" t="str">
        <f t="shared" si="914"/>
        <v/>
      </c>
      <c r="AV1563" s="35" t="str">
        <f t="shared" si="915"/>
        <v/>
      </c>
      <c r="AW1563" s="58" t="str">
        <f t="shared" si="916"/>
        <v/>
      </c>
      <c r="AX1563" s="62" t="str">
        <f t="shared" si="917"/>
        <v/>
      </c>
      <c r="AY1563" s="62" t="str">
        <f t="shared" si="918"/>
        <v/>
      </c>
      <c r="AZ1563" s="62" t="str">
        <f t="shared" si="919"/>
        <v/>
      </c>
      <c r="BA1563" s="62" t="str">
        <f t="shared" si="920"/>
        <v/>
      </c>
      <c r="BB1563" s="62" t="str">
        <f t="shared" si="921"/>
        <v/>
      </c>
      <c r="BC1563" s="62" t="str">
        <f t="shared" si="922"/>
        <v/>
      </c>
      <c r="BD1563" s="69" t="str">
        <f t="shared" si="923"/>
        <v/>
      </c>
      <c r="BE1563" s="69" t="str">
        <f t="shared" si="924"/>
        <v/>
      </c>
      <c r="BF1563" s="69" t="str">
        <f>IF(Z1563=Z1564,"",SUM(AW$9:AW1563)-SUM(BF$9:BF1562))</f>
        <v/>
      </c>
      <c r="BG1563" s="12">
        <f t="shared" si="889"/>
        <v>1555</v>
      </c>
    </row>
    <row r="1564" spans="1:59" ht="20.100000000000001" customHeight="1">
      <c r="A1564" s="13">
        <f t="shared" si="888"/>
        <v>1556</v>
      </c>
      <c r="B1564" s="153"/>
      <c r="C1564" s="33"/>
      <c r="D1564" s="33"/>
      <c r="E1564" s="154"/>
      <c r="F1564" s="155"/>
      <c r="G1564" s="156"/>
      <c r="H1564" s="19" t="str">
        <f t="shared" si="890"/>
        <v/>
      </c>
      <c r="I1564" s="157"/>
      <c r="J1564" s="19" t="str">
        <f t="shared" si="891"/>
        <v/>
      </c>
      <c r="K1564" s="33"/>
      <c r="L1564" s="34"/>
      <c r="M1564" s="34"/>
      <c r="N1564" s="19" t="str">
        <f t="shared" si="892"/>
        <v/>
      </c>
      <c r="O1564" s="157"/>
      <c r="P1564" s="19" t="str">
        <f t="shared" si="893"/>
        <v/>
      </c>
      <c r="Q1564" s="19" t="str">
        <f t="shared" si="894"/>
        <v/>
      </c>
      <c r="R1564" s="22"/>
      <c r="S1564" s="33"/>
      <c r="T1564" s="35" t="str">
        <f>IF(E1564="","",Instructions!$B$5)</f>
        <v/>
      </c>
      <c r="U1564" s="75" t="str">
        <f>IF(E1564="","",Instructions!$C$5)</f>
        <v/>
      </c>
      <c r="V1564" s="87" t="str">
        <f t="shared" si="895"/>
        <v/>
      </c>
      <c r="W1564" s="72" t="str">
        <f>IF(E1564="","",VLOOKUP(D1564,Supervisors!$B$9:$F$32,5,FALSE))</f>
        <v/>
      </c>
      <c r="X1564" s="72" t="str">
        <f>IF(E1564="","",VLOOKUP(D1564,Supervisors!$B$9:$G$32,6,FALSE))</f>
        <v/>
      </c>
      <c r="Y1564" s="20" t="str">
        <f t="shared" si="896"/>
        <v/>
      </c>
      <c r="Z1564" s="20" t="str">
        <f t="shared" si="897"/>
        <v/>
      </c>
      <c r="AA1564" s="20" t="str">
        <f t="shared" si="898"/>
        <v/>
      </c>
      <c r="AB1564" s="20" t="str">
        <f t="shared" si="899"/>
        <v/>
      </c>
      <c r="AC1564" s="20" t="str">
        <f t="shared" si="900"/>
        <v/>
      </c>
      <c r="AD1564" s="20" t="str">
        <f t="shared" si="901"/>
        <v/>
      </c>
      <c r="AE1564" s="20" t="str">
        <f>IF(E1564="","",SUM( INDEX( $H$9, 1) : H1564))</f>
        <v/>
      </c>
      <c r="AF1564" s="20" t="str">
        <f t="shared" si="902"/>
        <v/>
      </c>
      <c r="AG1564" s="20" t="str">
        <f>IF(E1564="","",SUM($AF$9:AF1564))</f>
        <v/>
      </c>
      <c r="AH1564" s="43" t="str">
        <f t="shared" si="903"/>
        <v/>
      </c>
      <c r="AI1564" s="20" t="str">
        <f t="shared" si="904"/>
        <v/>
      </c>
      <c r="AJ1564" s="20" t="str">
        <f t="shared" si="905"/>
        <v/>
      </c>
      <c r="AK1564" s="20" t="str">
        <f t="shared" si="906"/>
        <v/>
      </c>
      <c r="AL1564" s="20" t="str">
        <f>IF(E1564="","",SUM( INDEX($I$9, 1) : I1564))</f>
        <v/>
      </c>
      <c r="AM1564" s="20" t="str">
        <f t="shared" si="907"/>
        <v/>
      </c>
      <c r="AN1564" s="20" t="str">
        <f>IF(E1564="","",SUM( INDEX($AM$9, 1) : AM1564))</f>
        <v/>
      </c>
      <c r="AO1564" s="43" t="str">
        <f t="shared" si="908"/>
        <v/>
      </c>
      <c r="AP1564" s="43" t="str">
        <f t="shared" si="909"/>
        <v/>
      </c>
      <c r="AQ1564" s="35" t="str">
        <f t="shared" si="910"/>
        <v/>
      </c>
      <c r="AR1564" s="35" t="str">
        <f t="shared" si="911"/>
        <v/>
      </c>
      <c r="AS1564" s="35" t="str">
        <f t="shared" si="912"/>
        <v/>
      </c>
      <c r="AT1564" s="35" t="str">
        <f t="shared" si="913"/>
        <v/>
      </c>
      <c r="AU1564" s="35" t="str">
        <f t="shared" si="914"/>
        <v/>
      </c>
      <c r="AV1564" s="35" t="str">
        <f t="shared" si="915"/>
        <v/>
      </c>
      <c r="AW1564" s="58" t="str">
        <f t="shared" si="916"/>
        <v/>
      </c>
      <c r="AX1564" s="62" t="str">
        <f t="shared" si="917"/>
        <v/>
      </c>
      <c r="AY1564" s="62" t="str">
        <f t="shared" si="918"/>
        <v/>
      </c>
      <c r="AZ1564" s="62" t="str">
        <f t="shared" si="919"/>
        <v/>
      </c>
      <c r="BA1564" s="62" t="str">
        <f t="shared" si="920"/>
        <v/>
      </c>
      <c r="BB1564" s="62" t="str">
        <f t="shared" si="921"/>
        <v/>
      </c>
      <c r="BC1564" s="62" t="str">
        <f t="shared" si="922"/>
        <v/>
      </c>
      <c r="BD1564" s="69" t="str">
        <f t="shared" si="923"/>
        <v/>
      </c>
      <c r="BE1564" s="69" t="str">
        <f t="shared" si="924"/>
        <v/>
      </c>
      <c r="BF1564" s="69" t="str">
        <f>IF(Z1564=Z1565,"",SUM(AW$9:AW1564)-SUM(BF$9:BF1563))</f>
        <v/>
      </c>
      <c r="BG1564" s="12">
        <f t="shared" si="889"/>
        <v>1556</v>
      </c>
    </row>
    <row r="1565" spans="1:59" ht="20.100000000000001" customHeight="1">
      <c r="A1565" s="13">
        <f t="shared" si="888"/>
        <v>1557</v>
      </c>
      <c r="B1565" s="153"/>
      <c r="C1565" s="33"/>
      <c r="D1565" s="33"/>
      <c r="E1565" s="154"/>
      <c r="F1565" s="155"/>
      <c r="G1565" s="156"/>
      <c r="H1565" s="19" t="str">
        <f t="shared" si="890"/>
        <v/>
      </c>
      <c r="I1565" s="157"/>
      <c r="J1565" s="19" t="str">
        <f t="shared" si="891"/>
        <v/>
      </c>
      <c r="K1565" s="33"/>
      <c r="L1565" s="34"/>
      <c r="M1565" s="34"/>
      <c r="N1565" s="19" t="str">
        <f t="shared" si="892"/>
        <v/>
      </c>
      <c r="O1565" s="157"/>
      <c r="P1565" s="19" t="str">
        <f t="shared" si="893"/>
        <v/>
      </c>
      <c r="Q1565" s="19" t="str">
        <f t="shared" si="894"/>
        <v/>
      </c>
      <c r="R1565" s="22"/>
      <c r="S1565" s="33"/>
      <c r="T1565" s="35" t="str">
        <f>IF(E1565="","",Instructions!$B$5)</f>
        <v/>
      </c>
      <c r="U1565" s="75" t="str">
        <f>IF(E1565="","",Instructions!$C$5)</f>
        <v/>
      </c>
      <c r="V1565" s="87" t="str">
        <f t="shared" si="895"/>
        <v/>
      </c>
      <c r="W1565" s="72" t="str">
        <f>IF(E1565="","",VLOOKUP(D1565,Supervisors!$B$9:$F$32,5,FALSE))</f>
        <v/>
      </c>
      <c r="X1565" s="72" t="str">
        <f>IF(E1565="","",VLOOKUP(D1565,Supervisors!$B$9:$G$32,6,FALSE))</f>
        <v/>
      </c>
      <c r="Y1565" s="20" t="str">
        <f t="shared" si="896"/>
        <v/>
      </c>
      <c r="Z1565" s="20" t="str">
        <f t="shared" si="897"/>
        <v/>
      </c>
      <c r="AA1565" s="20" t="str">
        <f t="shared" si="898"/>
        <v/>
      </c>
      <c r="AB1565" s="20" t="str">
        <f t="shared" si="899"/>
        <v/>
      </c>
      <c r="AC1565" s="20" t="str">
        <f t="shared" si="900"/>
        <v/>
      </c>
      <c r="AD1565" s="20" t="str">
        <f t="shared" si="901"/>
        <v/>
      </c>
      <c r="AE1565" s="20" t="str">
        <f>IF(E1565="","",SUM( INDEX( $H$9, 1) : H1565))</f>
        <v/>
      </c>
      <c r="AF1565" s="20" t="str">
        <f t="shared" si="902"/>
        <v/>
      </c>
      <c r="AG1565" s="20" t="str">
        <f>IF(E1565="","",SUM($AF$9:AF1565))</f>
        <v/>
      </c>
      <c r="AH1565" s="43" t="str">
        <f t="shared" si="903"/>
        <v/>
      </c>
      <c r="AI1565" s="20" t="str">
        <f t="shared" si="904"/>
        <v/>
      </c>
      <c r="AJ1565" s="20" t="str">
        <f t="shared" si="905"/>
        <v/>
      </c>
      <c r="AK1565" s="20" t="str">
        <f t="shared" si="906"/>
        <v/>
      </c>
      <c r="AL1565" s="20" t="str">
        <f>IF(E1565="","",SUM( INDEX($I$9, 1) : I1565))</f>
        <v/>
      </c>
      <c r="AM1565" s="20" t="str">
        <f t="shared" si="907"/>
        <v/>
      </c>
      <c r="AN1565" s="20" t="str">
        <f>IF(E1565="","",SUM( INDEX($AM$9, 1) : AM1565))</f>
        <v/>
      </c>
      <c r="AO1565" s="43" t="str">
        <f t="shared" si="908"/>
        <v/>
      </c>
      <c r="AP1565" s="43" t="str">
        <f t="shared" si="909"/>
        <v/>
      </c>
      <c r="AQ1565" s="35" t="str">
        <f t="shared" si="910"/>
        <v/>
      </c>
      <c r="AR1565" s="35" t="str">
        <f t="shared" si="911"/>
        <v/>
      </c>
      <c r="AS1565" s="35" t="str">
        <f t="shared" si="912"/>
        <v/>
      </c>
      <c r="AT1565" s="35" t="str">
        <f t="shared" si="913"/>
        <v/>
      </c>
      <c r="AU1565" s="35" t="str">
        <f t="shared" si="914"/>
        <v/>
      </c>
      <c r="AV1565" s="35" t="str">
        <f t="shared" si="915"/>
        <v/>
      </c>
      <c r="AW1565" s="58" t="str">
        <f t="shared" si="916"/>
        <v/>
      </c>
      <c r="AX1565" s="62" t="str">
        <f t="shared" si="917"/>
        <v/>
      </c>
      <c r="AY1565" s="62" t="str">
        <f t="shared" si="918"/>
        <v/>
      </c>
      <c r="AZ1565" s="62" t="str">
        <f t="shared" si="919"/>
        <v/>
      </c>
      <c r="BA1565" s="62" t="str">
        <f t="shared" si="920"/>
        <v/>
      </c>
      <c r="BB1565" s="62" t="str">
        <f t="shared" si="921"/>
        <v/>
      </c>
      <c r="BC1565" s="62" t="str">
        <f t="shared" si="922"/>
        <v/>
      </c>
      <c r="BD1565" s="69" t="str">
        <f t="shared" si="923"/>
        <v/>
      </c>
      <c r="BE1565" s="69" t="str">
        <f t="shared" si="924"/>
        <v/>
      </c>
      <c r="BF1565" s="69" t="str">
        <f>IF(Z1565=Z1566,"",SUM(AW$9:AW1565)-SUM(BF$9:BF1564))</f>
        <v/>
      </c>
      <c r="BG1565" s="12">
        <f t="shared" si="889"/>
        <v>1557</v>
      </c>
    </row>
    <row r="1566" spans="1:59" ht="20.100000000000001" customHeight="1">
      <c r="A1566" s="13">
        <f t="shared" si="888"/>
        <v>1558</v>
      </c>
      <c r="B1566" s="153"/>
      <c r="C1566" s="33"/>
      <c r="D1566" s="33"/>
      <c r="E1566" s="154"/>
      <c r="F1566" s="155"/>
      <c r="G1566" s="156"/>
      <c r="H1566" s="19" t="str">
        <f t="shared" si="890"/>
        <v/>
      </c>
      <c r="I1566" s="157"/>
      <c r="J1566" s="19" t="str">
        <f t="shared" si="891"/>
        <v/>
      </c>
      <c r="K1566" s="33"/>
      <c r="L1566" s="34"/>
      <c r="M1566" s="34"/>
      <c r="N1566" s="19" t="str">
        <f t="shared" si="892"/>
        <v/>
      </c>
      <c r="O1566" s="157"/>
      <c r="P1566" s="19" t="str">
        <f t="shared" si="893"/>
        <v/>
      </c>
      <c r="Q1566" s="19" t="str">
        <f t="shared" si="894"/>
        <v/>
      </c>
      <c r="R1566" s="22"/>
      <c r="S1566" s="33"/>
      <c r="T1566" s="35" t="str">
        <f>IF(E1566="","",Instructions!$B$5)</f>
        <v/>
      </c>
      <c r="U1566" s="75" t="str">
        <f>IF(E1566="","",Instructions!$C$5)</f>
        <v/>
      </c>
      <c r="V1566" s="87" t="str">
        <f t="shared" si="895"/>
        <v/>
      </c>
      <c r="W1566" s="72" t="str">
        <f>IF(E1566="","",VLOOKUP(D1566,Supervisors!$B$9:$F$32,5,FALSE))</f>
        <v/>
      </c>
      <c r="X1566" s="72" t="str">
        <f>IF(E1566="","",VLOOKUP(D1566,Supervisors!$B$9:$G$32,6,FALSE))</f>
        <v/>
      </c>
      <c r="Y1566" s="20" t="str">
        <f t="shared" si="896"/>
        <v/>
      </c>
      <c r="Z1566" s="20" t="str">
        <f t="shared" si="897"/>
        <v/>
      </c>
      <c r="AA1566" s="20" t="str">
        <f t="shared" si="898"/>
        <v/>
      </c>
      <c r="AB1566" s="20" t="str">
        <f t="shared" si="899"/>
        <v/>
      </c>
      <c r="AC1566" s="20" t="str">
        <f t="shared" si="900"/>
        <v/>
      </c>
      <c r="AD1566" s="20" t="str">
        <f t="shared" si="901"/>
        <v/>
      </c>
      <c r="AE1566" s="20" t="str">
        <f>IF(E1566="","",SUM( INDEX( $H$9, 1) : H1566))</f>
        <v/>
      </c>
      <c r="AF1566" s="20" t="str">
        <f t="shared" si="902"/>
        <v/>
      </c>
      <c r="AG1566" s="20" t="str">
        <f>IF(E1566="","",SUM($AF$9:AF1566))</f>
        <v/>
      </c>
      <c r="AH1566" s="43" t="str">
        <f t="shared" si="903"/>
        <v/>
      </c>
      <c r="AI1566" s="20" t="str">
        <f t="shared" si="904"/>
        <v/>
      </c>
      <c r="AJ1566" s="20" t="str">
        <f t="shared" si="905"/>
        <v/>
      </c>
      <c r="AK1566" s="20" t="str">
        <f t="shared" si="906"/>
        <v/>
      </c>
      <c r="AL1566" s="20" t="str">
        <f>IF(E1566="","",SUM( INDEX($I$9, 1) : I1566))</f>
        <v/>
      </c>
      <c r="AM1566" s="20" t="str">
        <f t="shared" si="907"/>
        <v/>
      </c>
      <c r="AN1566" s="20" t="str">
        <f>IF(E1566="","",SUM( INDEX($AM$9, 1) : AM1566))</f>
        <v/>
      </c>
      <c r="AO1566" s="43" t="str">
        <f t="shared" si="908"/>
        <v/>
      </c>
      <c r="AP1566" s="43" t="str">
        <f t="shared" si="909"/>
        <v/>
      </c>
      <c r="AQ1566" s="35" t="str">
        <f t="shared" si="910"/>
        <v/>
      </c>
      <c r="AR1566" s="35" t="str">
        <f t="shared" si="911"/>
        <v/>
      </c>
      <c r="AS1566" s="35" t="str">
        <f t="shared" si="912"/>
        <v/>
      </c>
      <c r="AT1566" s="35" t="str">
        <f t="shared" si="913"/>
        <v/>
      </c>
      <c r="AU1566" s="35" t="str">
        <f t="shared" si="914"/>
        <v/>
      </c>
      <c r="AV1566" s="35" t="str">
        <f t="shared" si="915"/>
        <v/>
      </c>
      <c r="AW1566" s="58" t="str">
        <f t="shared" si="916"/>
        <v/>
      </c>
      <c r="AX1566" s="62" t="str">
        <f t="shared" si="917"/>
        <v/>
      </c>
      <c r="AY1566" s="62" t="str">
        <f t="shared" si="918"/>
        <v/>
      </c>
      <c r="AZ1566" s="62" t="str">
        <f t="shared" si="919"/>
        <v/>
      </c>
      <c r="BA1566" s="62" t="str">
        <f t="shared" si="920"/>
        <v/>
      </c>
      <c r="BB1566" s="62" t="str">
        <f t="shared" si="921"/>
        <v/>
      </c>
      <c r="BC1566" s="62" t="str">
        <f t="shared" si="922"/>
        <v/>
      </c>
      <c r="BD1566" s="69" t="str">
        <f t="shared" si="923"/>
        <v/>
      </c>
      <c r="BE1566" s="69" t="str">
        <f t="shared" si="924"/>
        <v/>
      </c>
      <c r="BF1566" s="69" t="str">
        <f>IF(Z1566=Z1567,"",SUM(AW$9:AW1566)-SUM(BF$9:BF1565))</f>
        <v/>
      </c>
      <c r="BG1566" s="12">
        <f t="shared" si="889"/>
        <v>1558</v>
      </c>
    </row>
    <row r="1567" spans="1:59" ht="20.100000000000001" customHeight="1">
      <c r="A1567" s="13">
        <f t="shared" si="888"/>
        <v>1559</v>
      </c>
      <c r="B1567" s="153"/>
      <c r="C1567" s="33"/>
      <c r="D1567" s="33"/>
      <c r="E1567" s="154"/>
      <c r="F1567" s="155"/>
      <c r="G1567" s="156"/>
      <c r="H1567" s="19" t="str">
        <f t="shared" si="890"/>
        <v/>
      </c>
      <c r="I1567" s="157"/>
      <c r="J1567" s="19" t="str">
        <f t="shared" si="891"/>
        <v/>
      </c>
      <c r="K1567" s="33"/>
      <c r="L1567" s="34"/>
      <c r="M1567" s="34"/>
      <c r="N1567" s="19" t="str">
        <f t="shared" si="892"/>
        <v/>
      </c>
      <c r="O1567" s="157"/>
      <c r="P1567" s="19" t="str">
        <f t="shared" si="893"/>
        <v/>
      </c>
      <c r="Q1567" s="19" t="str">
        <f t="shared" si="894"/>
        <v/>
      </c>
      <c r="R1567" s="22"/>
      <c r="S1567" s="33"/>
      <c r="T1567" s="35" t="str">
        <f>IF(E1567="","",Instructions!$B$5)</f>
        <v/>
      </c>
      <c r="U1567" s="75" t="str">
        <f>IF(E1567="","",Instructions!$C$5)</f>
        <v/>
      </c>
      <c r="V1567" s="87" t="str">
        <f t="shared" si="895"/>
        <v/>
      </c>
      <c r="W1567" s="72" t="str">
        <f>IF(E1567="","",VLOOKUP(D1567,Supervisors!$B$9:$F$32,5,FALSE))</f>
        <v/>
      </c>
      <c r="X1567" s="72" t="str">
        <f>IF(E1567="","",VLOOKUP(D1567,Supervisors!$B$9:$G$32,6,FALSE))</f>
        <v/>
      </c>
      <c r="Y1567" s="20" t="str">
        <f t="shared" si="896"/>
        <v/>
      </c>
      <c r="Z1567" s="20" t="str">
        <f t="shared" si="897"/>
        <v/>
      </c>
      <c r="AA1567" s="20" t="str">
        <f t="shared" si="898"/>
        <v/>
      </c>
      <c r="AB1567" s="20" t="str">
        <f t="shared" si="899"/>
        <v/>
      </c>
      <c r="AC1567" s="20" t="str">
        <f t="shared" si="900"/>
        <v/>
      </c>
      <c r="AD1567" s="20" t="str">
        <f t="shared" si="901"/>
        <v/>
      </c>
      <c r="AE1567" s="20" t="str">
        <f>IF(E1567="","",SUM( INDEX( $H$9, 1) : H1567))</f>
        <v/>
      </c>
      <c r="AF1567" s="20" t="str">
        <f t="shared" si="902"/>
        <v/>
      </c>
      <c r="AG1567" s="20" t="str">
        <f>IF(E1567="","",SUM($AF$9:AF1567))</f>
        <v/>
      </c>
      <c r="AH1567" s="43" t="str">
        <f t="shared" si="903"/>
        <v/>
      </c>
      <c r="AI1567" s="20" t="str">
        <f t="shared" si="904"/>
        <v/>
      </c>
      <c r="AJ1567" s="20" t="str">
        <f t="shared" si="905"/>
        <v/>
      </c>
      <c r="AK1567" s="20" t="str">
        <f t="shared" si="906"/>
        <v/>
      </c>
      <c r="AL1567" s="20" t="str">
        <f>IF(E1567="","",SUM( INDEX($I$9, 1) : I1567))</f>
        <v/>
      </c>
      <c r="AM1567" s="20" t="str">
        <f t="shared" si="907"/>
        <v/>
      </c>
      <c r="AN1567" s="20" t="str">
        <f>IF(E1567="","",SUM( INDEX($AM$9, 1) : AM1567))</f>
        <v/>
      </c>
      <c r="AO1567" s="43" t="str">
        <f t="shared" si="908"/>
        <v/>
      </c>
      <c r="AP1567" s="43" t="str">
        <f t="shared" si="909"/>
        <v/>
      </c>
      <c r="AQ1567" s="35" t="str">
        <f t="shared" si="910"/>
        <v/>
      </c>
      <c r="AR1567" s="35" t="str">
        <f t="shared" si="911"/>
        <v/>
      </c>
      <c r="AS1567" s="35" t="str">
        <f t="shared" si="912"/>
        <v/>
      </c>
      <c r="AT1567" s="35" t="str">
        <f t="shared" si="913"/>
        <v/>
      </c>
      <c r="AU1567" s="35" t="str">
        <f t="shared" si="914"/>
        <v/>
      </c>
      <c r="AV1567" s="35" t="str">
        <f t="shared" si="915"/>
        <v/>
      </c>
      <c r="AW1567" s="58" t="str">
        <f t="shared" si="916"/>
        <v/>
      </c>
      <c r="AX1567" s="62" t="str">
        <f t="shared" si="917"/>
        <v/>
      </c>
      <c r="AY1567" s="62" t="str">
        <f t="shared" si="918"/>
        <v/>
      </c>
      <c r="AZ1567" s="62" t="str">
        <f t="shared" si="919"/>
        <v/>
      </c>
      <c r="BA1567" s="62" t="str">
        <f t="shared" si="920"/>
        <v/>
      </c>
      <c r="BB1567" s="62" t="str">
        <f t="shared" si="921"/>
        <v/>
      </c>
      <c r="BC1567" s="62" t="str">
        <f t="shared" si="922"/>
        <v/>
      </c>
      <c r="BD1567" s="69" t="str">
        <f t="shared" si="923"/>
        <v/>
      </c>
      <c r="BE1567" s="69" t="str">
        <f t="shared" si="924"/>
        <v/>
      </c>
      <c r="BF1567" s="69" t="str">
        <f>IF(Z1567=Z1568,"",SUM(AW$9:AW1567)-SUM(BF$9:BF1566))</f>
        <v/>
      </c>
      <c r="BG1567" s="12">
        <f t="shared" si="889"/>
        <v>1559</v>
      </c>
    </row>
    <row r="1568" spans="1:59" ht="20.100000000000001" customHeight="1">
      <c r="A1568" s="13">
        <f t="shared" si="888"/>
        <v>1560</v>
      </c>
      <c r="B1568" s="153"/>
      <c r="C1568" s="33"/>
      <c r="D1568" s="33"/>
      <c r="E1568" s="154"/>
      <c r="F1568" s="155"/>
      <c r="G1568" s="156"/>
      <c r="H1568" s="19" t="str">
        <f t="shared" si="890"/>
        <v/>
      </c>
      <c r="I1568" s="157"/>
      <c r="J1568" s="19" t="str">
        <f t="shared" si="891"/>
        <v/>
      </c>
      <c r="K1568" s="33"/>
      <c r="L1568" s="34"/>
      <c r="M1568" s="34"/>
      <c r="N1568" s="19" t="str">
        <f t="shared" si="892"/>
        <v/>
      </c>
      <c r="O1568" s="157"/>
      <c r="P1568" s="19" t="str">
        <f t="shared" si="893"/>
        <v/>
      </c>
      <c r="Q1568" s="19" t="str">
        <f t="shared" si="894"/>
        <v/>
      </c>
      <c r="R1568" s="22"/>
      <c r="S1568" s="33"/>
      <c r="T1568" s="35" t="str">
        <f>IF(E1568="","",Instructions!$B$5)</f>
        <v/>
      </c>
      <c r="U1568" s="75" t="str">
        <f>IF(E1568="","",Instructions!$C$5)</f>
        <v/>
      </c>
      <c r="V1568" s="87" t="str">
        <f t="shared" si="895"/>
        <v/>
      </c>
      <c r="W1568" s="72" t="str">
        <f>IF(E1568="","",VLOOKUP(D1568,Supervisors!$B$9:$F$32,5,FALSE))</f>
        <v/>
      </c>
      <c r="X1568" s="72" t="str">
        <f>IF(E1568="","",VLOOKUP(D1568,Supervisors!$B$9:$G$32,6,FALSE))</f>
        <v/>
      </c>
      <c r="Y1568" s="20" t="str">
        <f t="shared" si="896"/>
        <v/>
      </c>
      <c r="Z1568" s="20" t="str">
        <f t="shared" si="897"/>
        <v/>
      </c>
      <c r="AA1568" s="20" t="str">
        <f t="shared" si="898"/>
        <v/>
      </c>
      <c r="AB1568" s="20" t="str">
        <f t="shared" si="899"/>
        <v/>
      </c>
      <c r="AC1568" s="20" t="str">
        <f t="shared" si="900"/>
        <v/>
      </c>
      <c r="AD1568" s="20" t="str">
        <f t="shared" si="901"/>
        <v/>
      </c>
      <c r="AE1568" s="20" t="str">
        <f>IF(E1568="","",SUM( INDEX( $H$9, 1) : H1568))</f>
        <v/>
      </c>
      <c r="AF1568" s="20" t="str">
        <f t="shared" si="902"/>
        <v/>
      </c>
      <c r="AG1568" s="20" t="str">
        <f>IF(E1568="","",SUM($AF$9:AF1568))</f>
        <v/>
      </c>
      <c r="AH1568" s="43" t="str">
        <f t="shared" si="903"/>
        <v/>
      </c>
      <c r="AI1568" s="20" t="str">
        <f t="shared" si="904"/>
        <v/>
      </c>
      <c r="AJ1568" s="20" t="str">
        <f t="shared" si="905"/>
        <v/>
      </c>
      <c r="AK1568" s="20" t="str">
        <f t="shared" si="906"/>
        <v/>
      </c>
      <c r="AL1568" s="20" t="str">
        <f>IF(E1568="","",SUM( INDEX($I$9, 1) : I1568))</f>
        <v/>
      </c>
      <c r="AM1568" s="20" t="str">
        <f t="shared" si="907"/>
        <v/>
      </c>
      <c r="AN1568" s="20" t="str">
        <f>IF(E1568="","",SUM( INDEX($AM$9, 1) : AM1568))</f>
        <v/>
      </c>
      <c r="AO1568" s="43" t="str">
        <f t="shared" si="908"/>
        <v/>
      </c>
      <c r="AP1568" s="43" t="str">
        <f t="shared" si="909"/>
        <v/>
      </c>
      <c r="AQ1568" s="35" t="str">
        <f t="shared" si="910"/>
        <v/>
      </c>
      <c r="AR1568" s="35" t="str">
        <f t="shared" si="911"/>
        <v/>
      </c>
      <c r="AS1568" s="35" t="str">
        <f t="shared" si="912"/>
        <v/>
      </c>
      <c r="AT1568" s="35" t="str">
        <f t="shared" si="913"/>
        <v/>
      </c>
      <c r="AU1568" s="35" t="str">
        <f t="shared" si="914"/>
        <v/>
      </c>
      <c r="AV1568" s="35" t="str">
        <f t="shared" si="915"/>
        <v/>
      </c>
      <c r="AW1568" s="58" t="str">
        <f t="shared" si="916"/>
        <v/>
      </c>
      <c r="AX1568" s="62" t="str">
        <f t="shared" si="917"/>
        <v/>
      </c>
      <c r="AY1568" s="62" t="str">
        <f t="shared" si="918"/>
        <v/>
      </c>
      <c r="AZ1568" s="62" t="str">
        <f t="shared" si="919"/>
        <v/>
      </c>
      <c r="BA1568" s="62" t="str">
        <f t="shared" si="920"/>
        <v/>
      </c>
      <c r="BB1568" s="62" t="str">
        <f t="shared" si="921"/>
        <v/>
      </c>
      <c r="BC1568" s="62" t="str">
        <f t="shared" si="922"/>
        <v/>
      </c>
      <c r="BD1568" s="69" t="str">
        <f t="shared" si="923"/>
        <v/>
      </c>
      <c r="BE1568" s="69" t="str">
        <f t="shared" si="924"/>
        <v/>
      </c>
      <c r="BF1568" s="69" t="str">
        <f>IF(Z1568=Z1569,"",SUM(AW$9:AW1568)-SUM(BF$9:BF1567))</f>
        <v/>
      </c>
      <c r="BG1568" s="12">
        <f t="shared" si="889"/>
        <v>1560</v>
      </c>
    </row>
    <row r="1569" spans="1:59" ht="20.100000000000001" customHeight="1">
      <c r="A1569" s="13">
        <f t="shared" si="888"/>
        <v>1561</v>
      </c>
      <c r="B1569" s="153"/>
      <c r="C1569" s="33"/>
      <c r="D1569" s="33"/>
      <c r="E1569" s="154"/>
      <c r="F1569" s="155"/>
      <c r="G1569" s="156"/>
      <c r="H1569" s="19" t="str">
        <f t="shared" si="890"/>
        <v/>
      </c>
      <c r="I1569" s="157"/>
      <c r="J1569" s="19" t="str">
        <f t="shared" si="891"/>
        <v/>
      </c>
      <c r="K1569" s="33"/>
      <c r="L1569" s="34"/>
      <c r="M1569" s="34"/>
      <c r="N1569" s="19" t="str">
        <f t="shared" si="892"/>
        <v/>
      </c>
      <c r="O1569" s="157"/>
      <c r="P1569" s="19" t="str">
        <f t="shared" si="893"/>
        <v/>
      </c>
      <c r="Q1569" s="19" t="str">
        <f t="shared" si="894"/>
        <v/>
      </c>
      <c r="R1569" s="22"/>
      <c r="S1569" s="33"/>
      <c r="T1569" s="35" t="str">
        <f>IF(E1569="","",Instructions!$B$5)</f>
        <v/>
      </c>
      <c r="U1569" s="75" t="str">
        <f>IF(E1569="","",Instructions!$C$5)</f>
        <v/>
      </c>
      <c r="V1569" s="87" t="str">
        <f t="shared" si="895"/>
        <v/>
      </c>
      <c r="W1569" s="72" t="str">
        <f>IF(E1569="","",VLOOKUP(D1569,Supervisors!$B$9:$F$32,5,FALSE))</f>
        <v/>
      </c>
      <c r="X1569" s="72" t="str">
        <f>IF(E1569="","",VLOOKUP(D1569,Supervisors!$B$9:$G$32,6,FALSE))</f>
        <v/>
      </c>
      <c r="Y1569" s="20" t="str">
        <f t="shared" si="896"/>
        <v/>
      </c>
      <c r="Z1569" s="20" t="str">
        <f t="shared" si="897"/>
        <v/>
      </c>
      <c r="AA1569" s="20" t="str">
        <f t="shared" si="898"/>
        <v/>
      </c>
      <c r="AB1569" s="20" t="str">
        <f t="shared" si="899"/>
        <v/>
      </c>
      <c r="AC1569" s="20" t="str">
        <f t="shared" si="900"/>
        <v/>
      </c>
      <c r="AD1569" s="20" t="str">
        <f t="shared" si="901"/>
        <v/>
      </c>
      <c r="AE1569" s="20" t="str">
        <f>IF(E1569="","",SUM( INDEX( $H$9, 1) : H1569))</f>
        <v/>
      </c>
      <c r="AF1569" s="20" t="str">
        <f t="shared" si="902"/>
        <v/>
      </c>
      <c r="AG1569" s="20" t="str">
        <f>IF(E1569="","",SUM($AF$9:AF1569))</f>
        <v/>
      </c>
      <c r="AH1569" s="43" t="str">
        <f t="shared" si="903"/>
        <v/>
      </c>
      <c r="AI1569" s="20" t="str">
        <f t="shared" si="904"/>
        <v/>
      </c>
      <c r="AJ1569" s="20" t="str">
        <f t="shared" si="905"/>
        <v/>
      </c>
      <c r="AK1569" s="20" t="str">
        <f t="shared" si="906"/>
        <v/>
      </c>
      <c r="AL1569" s="20" t="str">
        <f>IF(E1569="","",SUM( INDEX($I$9, 1) : I1569))</f>
        <v/>
      </c>
      <c r="AM1569" s="20" t="str">
        <f t="shared" si="907"/>
        <v/>
      </c>
      <c r="AN1569" s="20" t="str">
        <f>IF(E1569="","",SUM( INDEX($AM$9, 1) : AM1569))</f>
        <v/>
      </c>
      <c r="AO1569" s="43" t="str">
        <f t="shared" si="908"/>
        <v/>
      </c>
      <c r="AP1569" s="43" t="str">
        <f t="shared" si="909"/>
        <v/>
      </c>
      <c r="AQ1569" s="35" t="str">
        <f t="shared" si="910"/>
        <v/>
      </c>
      <c r="AR1569" s="35" t="str">
        <f t="shared" si="911"/>
        <v/>
      </c>
      <c r="AS1569" s="35" t="str">
        <f t="shared" si="912"/>
        <v/>
      </c>
      <c r="AT1569" s="35" t="str">
        <f t="shared" si="913"/>
        <v/>
      </c>
      <c r="AU1569" s="35" t="str">
        <f t="shared" si="914"/>
        <v/>
      </c>
      <c r="AV1569" s="35" t="str">
        <f t="shared" si="915"/>
        <v/>
      </c>
      <c r="AW1569" s="58" t="str">
        <f t="shared" si="916"/>
        <v/>
      </c>
      <c r="AX1569" s="62" t="str">
        <f t="shared" si="917"/>
        <v/>
      </c>
      <c r="AY1569" s="62" t="str">
        <f t="shared" si="918"/>
        <v/>
      </c>
      <c r="AZ1569" s="62" t="str">
        <f t="shared" si="919"/>
        <v/>
      </c>
      <c r="BA1569" s="62" t="str">
        <f t="shared" si="920"/>
        <v/>
      </c>
      <c r="BB1569" s="62" t="str">
        <f t="shared" si="921"/>
        <v/>
      </c>
      <c r="BC1569" s="62" t="str">
        <f t="shared" si="922"/>
        <v/>
      </c>
      <c r="BD1569" s="69" t="str">
        <f t="shared" si="923"/>
        <v/>
      </c>
      <c r="BE1569" s="69" t="str">
        <f t="shared" si="924"/>
        <v/>
      </c>
      <c r="BF1569" s="69" t="str">
        <f>IF(Z1569=Z1570,"",SUM(AW$9:AW1569)-SUM(BF$9:BF1568))</f>
        <v/>
      </c>
      <c r="BG1569" s="12">
        <f t="shared" si="889"/>
        <v>1561</v>
      </c>
    </row>
    <row r="1570" spans="1:59" ht="20.100000000000001" customHeight="1">
      <c r="A1570" s="13">
        <f t="shared" ref="A1570:A1633" si="925">ROW()-8</f>
        <v>1562</v>
      </c>
      <c r="B1570" s="153"/>
      <c r="C1570" s="33"/>
      <c r="D1570" s="33"/>
      <c r="E1570" s="154"/>
      <c r="F1570" s="155"/>
      <c r="G1570" s="156"/>
      <c r="H1570" s="19" t="str">
        <f t="shared" si="890"/>
        <v/>
      </c>
      <c r="I1570" s="157"/>
      <c r="J1570" s="19" t="str">
        <f t="shared" si="891"/>
        <v/>
      </c>
      <c r="K1570" s="33"/>
      <c r="L1570" s="34"/>
      <c r="M1570" s="34"/>
      <c r="N1570" s="19" t="str">
        <f t="shared" si="892"/>
        <v/>
      </c>
      <c r="O1570" s="157"/>
      <c r="P1570" s="19" t="str">
        <f t="shared" si="893"/>
        <v/>
      </c>
      <c r="Q1570" s="19" t="str">
        <f t="shared" si="894"/>
        <v/>
      </c>
      <c r="R1570" s="22"/>
      <c r="S1570" s="33"/>
      <c r="T1570" s="35" t="str">
        <f>IF(E1570="","",Instructions!$B$5)</f>
        <v/>
      </c>
      <c r="U1570" s="75" t="str">
        <f>IF(E1570="","",Instructions!$C$5)</f>
        <v/>
      </c>
      <c r="V1570" s="87" t="str">
        <f t="shared" si="895"/>
        <v/>
      </c>
      <c r="W1570" s="72" t="str">
        <f>IF(E1570="","",VLOOKUP(D1570,Supervisors!$B$9:$F$32,5,FALSE))</f>
        <v/>
      </c>
      <c r="X1570" s="72" t="str">
        <f>IF(E1570="","",VLOOKUP(D1570,Supervisors!$B$9:$G$32,6,FALSE))</f>
        <v/>
      </c>
      <c r="Y1570" s="20" t="str">
        <f t="shared" si="896"/>
        <v/>
      </c>
      <c r="Z1570" s="20" t="str">
        <f t="shared" si="897"/>
        <v/>
      </c>
      <c r="AA1570" s="20" t="str">
        <f t="shared" si="898"/>
        <v/>
      </c>
      <c r="AB1570" s="20" t="str">
        <f t="shared" si="899"/>
        <v/>
      </c>
      <c r="AC1570" s="20" t="str">
        <f t="shared" si="900"/>
        <v/>
      </c>
      <c r="AD1570" s="20" t="str">
        <f t="shared" si="901"/>
        <v/>
      </c>
      <c r="AE1570" s="20" t="str">
        <f>IF(E1570="","",SUM( INDEX( $H$9, 1) : H1570))</f>
        <v/>
      </c>
      <c r="AF1570" s="20" t="str">
        <f t="shared" si="902"/>
        <v/>
      </c>
      <c r="AG1570" s="20" t="str">
        <f>IF(E1570="","",SUM($AF$9:AF1570))</f>
        <v/>
      </c>
      <c r="AH1570" s="43" t="str">
        <f t="shared" si="903"/>
        <v/>
      </c>
      <c r="AI1570" s="20" t="str">
        <f t="shared" si="904"/>
        <v/>
      </c>
      <c r="AJ1570" s="20" t="str">
        <f t="shared" si="905"/>
        <v/>
      </c>
      <c r="AK1570" s="20" t="str">
        <f t="shared" si="906"/>
        <v/>
      </c>
      <c r="AL1570" s="20" t="str">
        <f>IF(E1570="","",SUM( INDEX($I$9, 1) : I1570))</f>
        <v/>
      </c>
      <c r="AM1570" s="20" t="str">
        <f t="shared" si="907"/>
        <v/>
      </c>
      <c r="AN1570" s="20" t="str">
        <f>IF(E1570="","",SUM( INDEX($AM$9, 1) : AM1570))</f>
        <v/>
      </c>
      <c r="AO1570" s="43" t="str">
        <f t="shared" si="908"/>
        <v/>
      </c>
      <c r="AP1570" s="43" t="str">
        <f t="shared" si="909"/>
        <v/>
      </c>
      <c r="AQ1570" s="35" t="str">
        <f t="shared" si="910"/>
        <v/>
      </c>
      <c r="AR1570" s="35" t="str">
        <f t="shared" si="911"/>
        <v/>
      </c>
      <c r="AS1570" s="35" t="str">
        <f t="shared" si="912"/>
        <v/>
      </c>
      <c r="AT1570" s="35" t="str">
        <f t="shared" si="913"/>
        <v/>
      </c>
      <c r="AU1570" s="35" t="str">
        <f t="shared" si="914"/>
        <v/>
      </c>
      <c r="AV1570" s="35" t="str">
        <f t="shared" si="915"/>
        <v/>
      </c>
      <c r="AW1570" s="58" t="str">
        <f t="shared" si="916"/>
        <v/>
      </c>
      <c r="AX1570" s="62" t="str">
        <f t="shared" si="917"/>
        <v/>
      </c>
      <c r="AY1570" s="62" t="str">
        <f t="shared" si="918"/>
        <v/>
      </c>
      <c r="AZ1570" s="62" t="str">
        <f t="shared" si="919"/>
        <v/>
      </c>
      <c r="BA1570" s="62" t="str">
        <f t="shared" si="920"/>
        <v/>
      </c>
      <c r="BB1570" s="62" t="str">
        <f t="shared" si="921"/>
        <v/>
      </c>
      <c r="BC1570" s="62" t="str">
        <f t="shared" si="922"/>
        <v/>
      </c>
      <c r="BD1570" s="69" t="str">
        <f t="shared" si="923"/>
        <v/>
      </c>
      <c r="BE1570" s="69" t="str">
        <f t="shared" si="924"/>
        <v/>
      </c>
      <c r="BF1570" s="69" t="str">
        <f>IF(Z1570=Z1571,"",SUM(AW$9:AW1570)-SUM(BF$9:BF1569))</f>
        <v/>
      </c>
      <c r="BG1570" s="12">
        <f t="shared" ref="BG1570:BG1633" si="926">ROW()-8</f>
        <v>1562</v>
      </c>
    </row>
    <row r="1571" spans="1:59" ht="20.100000000000001" customHeight="1">
      <c r="A1571" s="13">
        <f t="shared" si="925"/>
        <v>1563</v>
      </c>
      <c r="B1571" s="153"/>
      <c r="C1571" s="33"/>
      <c r="D1571" s="33"/>
      <c r="E1571" s="154"/>
      <c r="F1571" s="155"/>
      <c r="G1571" s="156"/>
      <c r="H1571" s="19" t="str">
        <f t="shared" si="890"/>
        <v/>
      </c>
      <c r="I1571" s="157"/>
      <c r="J1571" s="19" t="str">
        <f t="shared" si="891"/>
        <v/>
      </c>
      <c r="K1571" s="33"/>
      <c r="L1571" s="34"/>
      <c r="M1571" s="34"/>
      <c r="N1571" s="19" t="str">
        <f t="shared" si="892"/>
        <v/>
      </c>
      <c r="O1571" s="157"/>
      <c r="P1571" s="19" t="str">
        <f t="shared" si="893"/>
        <v/>
      </c>
      <c r="Q1571" s="19" t="str">
        <f t="shared" si="894"/>
        <v/>
      </c>
      <c r="R1571" s="22"/>
      <c r="S1571" s="33"/>
      <c r="T1571" s="35" t="str">
        <f>IF(E1571="","",Instructions!$B$5)</f>
        <v/>
      </c>
      <c r="U1571" s="75" t="str">
        <f>IF(E1571="","",Instructions!$C$5)</f>
        <v/>
      </c>
      <c r="V1571" s="87" t="str">
        <f t="shared" si="895"/>
        <v/>
      </c>
      <c r="W1571" s="72" t="str">
        <f>IF(E1571="","",VLOOKUP(D1571,Supervisors!$B$9:$F$32,5,FALSE))</f>
        <v/>
      </c>
      <c r="X1571" s="72" t="str">
        <f>IF(E1571="","",VLOOKUP(D1571,Supervisors!$B$9:$G$32,6,FALSE))</f>
        <v/>
      </c>
      <c r="Y1571" s="20" t="str">
        <f t="shared" si="896"/>
        <v/>
      </c>
      <c r="Z1571" s="20" t="str">
        <f t="shared" si="897"/>
        <v/>
      </c>
      <c r="AA1571" s="20" t="str">
        <f t="shared" si="898"/>
        <v/>
      </c>
      <c r="AB1571" s="20" t="str">
        <f t="shared" si="899"/>
        <v/>
      </c>
      <c r="AC1571" s="20" t="str">
        <f t="shared" si="900"/>
        <v/>
      </c>
      <c r="AD1571" s="20" t="str">
        <f t="shared" si="901"/>
        <v/>
      </c>
      <c r="AE1571" s="20" t="str">
        <f>IF(E1571="","",SUM( INDEX( $H$9, 1) : H1571))</f>
        <v/>
      </c>
      <c r="AF1571" s="20" t="str">
        <f t="shared" si="902"/>
        <v/>
      </c>
      <c r="AG1571" s="20" t="str">
        <f>IF(E1571="","",SUM($AF$9:AF1571))</f>
        <v/>
      </c>
      <c r="AH1571" s="43" t="str">
        <f t="shared" si="903"/>
        <v/>
      </c>
      <c r="AI1571" s="20" t="str">
        <f t="shared" si="904"/>
        <v/>
      </c>
      <c r="AJ1571" s="20" t="str">
        <f t="shared" si="905"/>
        <v/>
      </c>
      <c r="AK1571" s="20" t="str">
        <f t="shared" si="906"/>
        <v/>
      </c>
      <c r="AL1571" s="20" t="str">
        <f>IF(E1571="","",SUM( INDEX($I$9, 1) : I1571))</f>
        <v/>
      </c>
      <c r="AM1571" s="20" t="str">
        <f t="shared" si="907"/>
        <v/>
      </c>
      <c r="AN1571" s="20" t="str">
        <f>IF(E1571="","",SUM( INDEX($AM$9, 1) : AM1571))</f>
        <v/>
      </c>
      <c r="AO1571" s="43" t="str">
        <f t="shared" si="908"/>
        <v/>
      </c>
      <c r="AP1571" s="43" t="str">
        <f t="shared" si="909"/>
        <v/>
      </c>
      <c r="AQ1571" s="35" t="str">
        <f t="shared" si="910"/>
        <v/>
      </c>
      <c r="AR1571" s="35" t="str">
        <f t="shared" si="911"/>
        <v/>
      </c>
      <c r="AS1571" s="35" t="str">
        <f t="shared" si="912"/>
        <v/>
      </c>
      <c r="AT1571" s="35" t="str">
        <f t="shared" si="913"/>
        <v/>
      </c>
      <c r="AU1571" s="35" t="str">
        <f t="shared" si="914"/>
        <v/>
      </c>
      <c r="AV1571" s="35" t="str">
        <f t="shared" si="915"/>
        <v/>
      </c>
      <c r="AW1571" s="58" t="str">
        <f t="shared" si="916"/>
        <v/>
      </c>
      <c r="AX1571" s="62" t="str">
        <f t="shared" si="917"/>
        <v/>
      </c>
      <c r="AY1571" s="62" t="str">
        <f t="shared" si="918"/>
        <v/>
      </c>
      <c r="AZ1571" s="62" t="str">
        <f t="shared" si="919"/>
        <v/>
      </c>
      <c r="BA1571" s="62" t="str">
        <f t="shared" si="920"/>
        <v/>
      </c>
      <c r="BB1571" s="62" t="str">
        <f t="shared" si="921"/>
        <v/>
      </c>
      <c r="BC1571" s="62" t="str">
        <f t="shared" si="922"/>
        <v/>
      </c>
      <c r="BD1571" s="69" t="str">
        <f t="shared" si="923"/>
        <v/>
      </c>
      <c r="BE1571" s="69" t="str">
        <f t="shared" si="924"/>
        <v/>
      </c>
      <c r="BF1571" s="69" t="str">
        <f>IF(Z1571=Z1572,"",SUM(AW$9:AW1571)-SUM(BF$9:BF1570))</f>
        <v/>
      </c>
      <c r="BG1571" s="12">
        <f t="shared" si="926"/>
        <v>1563</v>
      </c>
    </row>
    <row r="1572" spans="1:59" ht="20.100000000000001" customHeight="1">
      <c r="A1572" s="13">
        <f t="shared" si="925"/>
        <v>1564</v>
      </c>
      <c r="B1572" s="153"/>
      <c r="C1572" s="33"/>
      <c r="D1572" s="33"/>
      <c r="E1572" s="154"/>
      <c r="F1572" s="155"/>
      <c r="G1572" s="156"/>
      <c r="H1572" s="19" t="str">
        <f t="shared" si="890"/>
        <v/>
      </c>
      <c r="I1572" s="157"/>
      <c r="J1572" s="19" t="str">
        <f t="shared" si="891"/>
        <v/>
      </c>
      <c r="K1572" s="33"/>
      <c r="L1572" s="34"/>
      <c r="M1572" s="34"/>
      <c r="N1572" s="19" t="str">
        <f t="shared" si="892"/>
        <v/>
      </c>
      <c r="O1572" s="157"/>
      <c r="P1572" s="19" t="str">
        <f t="shared" si="893"/>
        <v/>
      </c>
      <c r="Q1572" s="19" t="str">
        <f t="shared" si="894"/>
        <v/>
      </c>
      <c r="R1572" s="22"/>
      <c r="S1572" s="33"/>
      <c r="T1572" s="35" t="str">
        <f>IF(E1572="","",Instructions!$B$5)</f>
        <v/>
      </c>
      <c r="U1572" s="75" t="str">
        <f>IF(E1572="","",Instructions!$C$5)</f>
        <v/>
      </c>
      <c r="V1572" s="87" t="str">
        <f t="shared" si="895"/>
        <v/>
      </c>
      <c r="W1572" s="72" t="str">
        <f>IF(E1572="","",VLOOKUP(D1572,Supervisors!$B$9:$F$32,5,FALSE))</f>
        <v/>
      </c>
      <c r="X1572" s="72" t="str">
        <f>IF(E1572="","",VLOOKUP(D1572,Supervisors!$B$9:$G$32,6,FALSE))</f>
        <v/>
      </c>
      <c r="Y1572" s="20" t="str">
        <f t="shared" si="896"/>
        <v/>
      </c>
      <c r="Z1572" s="20" t="str">
        <f t="shared" si="897"/>
        <v/>
      </c>
      <c r="AA1572" s="20" t="str">
        <f t="shared" si="898"/>
        <v/>
      </c>
      <c r="AB1572" s="20" t="str">
        <f t="shared" si="899"/>
        <v/>
      </c>
      <c r="AC1572" s="20" t="str">
        <f t="shared" si="900"/>
        <v/>
      </c>
      <c r="AD1572" s="20" t="str">
        <f t="shared" si="901"/>
        <v/>
      </c>
      <c r="AE1572" s="20" t="str">
        <f>IF(E1572="","",SUM( INDEX( $H$9, 1) : H1572))</f>
        <v/>
      </c>
      <c r="AF1572" s="20" t="str">
        <f t="shared" si="902"/>
        <v/>
      </c>
      <c r="AG1572" s="20" t="str">
        <f>IF(E1572="","",SUM($AF$9:AF1572))</f>
        <v/>
      </c>
      <c r="AH1572" s="43" t="str">
        <f t="shared" si="903"/>
        <v/>
      </c>
      <c r="AI1572" s="20" t="str">
        <f t="shared" si="904"/>
        <v/>
      </c>
      <c r="AJ1572" s="20" t="str">
        <f t="shared" si="905"/>
        <v/>
      </c>
      <c r="AK1572" s="20" t="str">
        <f t="shared" si="906"/>
        <v/>
      </c>
      <c r="AL1572" s="20" t="str">
        <f>IF(E1572="","",SUM( INDEX($I$9, 1) : I1572))</f>
        <v/>
      </c>
      <c r="AM1572" s="20" t="str">
        <f t="shared" si="907"/>
        <v/>
      </c>
      <c r="AN1572" s="20" t="str">
        <f>IF(E1572="","",SUM( INDEX($AM$9, 1) : AM1572))</f>
        <v/>
      </c>
      <c r="AO1572" s="43" t="str">
        <f t="shared" si="908"/>
        <v/>
      </c>
      <c r="AP1572" s="43" t="str">
        <f t="shared" si="909"/>
        <v/>
      </c>
      <c r="AQ1572" s="35" t="str">
        <f t="shared" si="910"/>
        <v/>
      </c>
      <c r="AR1572" s="35" t="str">
        <f t="shared" si="911"/>
        <v/>
      </c>
      <c r="AS1572" s="35" t="str">
        <f t="shared" si="912"/>
        <v/>
      </c>
      <c r="AT1572" s="35" t="str">
        <f t="shared" si="913"/>
        <v/>
      </c>
      <c r="AU1572" s="35" t="str">
        <f t="shared" si="914"/>
        <v/>
      </c>
      <c r="AV1572" s="35" t="str">
        <f t="shared" si="915"/>
        <v/>
      </c>
      <c r="AW1572" s="58" t="str">
        <f t="shared" si="916"/>
        <v/>
      </c>
      <c r="AX1572" s="62" t="str">
        <f t="shared" si="917"/>
        <v/>
      </c>
      <c r="AY1572" s="62" t="str">
        <f t="shared" si="918"/>
        <v/>
      </c>
      <c r="AZ1572" s="62" t="str">
        <f t="shared" si="919"/>
        <v/>
      </c>
      <c r="BA1572" s="62" t="str">
        <f t="shared" si="920"/>
        <v/>
      </c>
      <c r="BB1572" s="62" t="str">
        <f t="shared" si="921"/>
        <v/>
      </c>
      <c r="BC1572" s="62" t="str">
        <f t="shared" si="922"/>
        <v/>
      </c>
      <c r="BD1572" s="69" t="str">
        <f t="shared" si="923"/>
        <v/>
      </c>
      <c r="BE1572" s="69" t="str">
        <f t="shared" si="924"/>
        <v/>
      </c>
      <c r="BF1572" s="69" t="str">
        <f>IF(Z1572=Z1573,"",SUM(AW$9:AW1572)-SUM(BF$9:BF1571))</f>
        <v/>
      </c>
      <c r="BG1572" s="12">
        <f t="shared" si="926"/>
        <v>1564</v>
      </c>
    </row>
    <row r="1573" spans="1:59" ht="20.100000000000001" customHeight="1">
      <c r="A1573" s="13">
        <f t="shared" si="925"/>
        <v>1565</v>
      </c>
      <c r="B1573" s="153"/>
      <c r="C1573" s="33"/>
      <c r="D1573" s="33"/>
      <c r="E1573" s="154"/>
      <c r="F1573" s="155"/>
      <c r="G1573" s="156"/>
      <c r="H1573" s="19" t="str">
        <f t="shared" si="890"/>
        <v/>
      </c>
      <c r="I1573" s="157"/>
      <c r="J1573" s="19" t="str">
        <f t="shared" si="891"/>
        <v/>
      </c>
      <c r="K1573" s="33"/>
      <c r="L1573" s="34"/>
      <c r="M1573" s="34"/>
      <c r="N1573" s="19" t="str">
        <f t="shared" si="892"/>
        <v/>
      </c>
      <c r="O1573" s="157"/>
      <c r="P1573" s="19" t="str">
        <f t="shared" si="893"/>
        <v/>
      </c>
      <c r="Q1573" s="19" t="str">
        <f t="shared" si="894"/>
        <v/>
      </c>
      <c r="R1573" s="22"/>
      <c r="S1573" s="33"/>
      <c r="T1573" s="35" t="str">
        <f>IF(E1573="","",Instructions!$B$5)</f>
        <v/>
      </c>
      <c r="U1573" s="75" t="str">
        <f>IF(E1573="","",Instructions!$C$5)</f>
        <v/>
      </c>
      <c r="V1573" s="87" t="str">
        <f t="shared" si="895"/>
        <v/>
      </c>
      <c r="W1573" s="72" t="str">
        <f>IF(E1573="","",VLOOKUP(D1573,Supervisors!$B$9:$F$32,5,FALSE))</f>
        <v/>
      </c>
      <c r="X1573" s="72" t="str">
        <f>IF(E1573="","",VLOOKUP(D1573,Supervisors!$B$9:$G$32,6,FALSE))</f>
        <v/>
      </c>
      <c r="Y1573" s="20" t="str">
        <f t="shared" si="896"/>
        <v/>
      </c>
      <c r="Z1573" s="20" t="str">
        <f t="shared" si="897"/>
        <v/>
      </c>
      <c r="AA1573" s="20" t="str">
        <f t="shared" si="898"/>
        <v/>
      </c>
      <c r="AB1573" s="20" t="str">
        <f t="shared" si="899"/>
        <v/>
      </c>
      <c r="AC1573" s="20" t="str">
        <f t="shared" si="900"/>
        <v/>
      </c>
      <c r="AD1573" s="20" t="str">
        <f t="shared" si="901"/>
        <v/>
      </c>
      <c r="AE1573" s="20" t="str">
        <f>IF(E1573="","",SUM( INDEX( $H$9, 1) : H1573))</f>
        <v/>
      </c>
      <c r="AF1573" s="20" t="str">
        <f t="shared" si="902"/>
        <v/>
      </c>
      <c r="AG1573" s="20" t="str">
        <f>IF(E1573="","",SUM($AF$9:AF1573))</f>
        <v/>
      </c>
      <c r="AH1573" s="43" t="str">
        <f t="shared" si="903"/>
        <v/>
      </c>
      <c r="AI1573" s="20" t="str">
        <f t="shared" si="904"/>
        <v/>
      </c>
      <c r="AJ1573" s="20" t="str">
        <f t="shared" si="905"/>
        <v/>
      </c>
      <c r="AK1573" s="20" t="str">
        <f t="shared" si="906"/>
        <v/>
      </c>
      <c r="AL1573" s="20" t="str">
        <f>IF(E1573="","",SUM( INDEX($I$9, 1) : I1573))</f>
        <v/>
      </c>
      <c r="AM1573" s="20" t="str">
        <f t="shared" si="907"/>
        <v/>
      </c>
      <c r="AN1573" s="20" t="str">
        <f>IF(E1573="","",SUM( INDEX($AM$9, 1) : AM1573))</f>
        <v/>
      </c>
      <c r="AO1573" s="43" t="str">
        <f t="shared" si="908"/>
        <v/>
      </c>
      <c r="AP1573" s="43" t="str">
        <f t="shared" si="909"/>
        <v/>
      </c>
      <c r="AQ1573" s="35" t="str">
        <f t="shared" si="910"/>
        <v/>
      </c>
      <c r="AR1573" s="35" t="str">
        <f t="shared" si="911"/>
        <v/>
      </c>
      <c r="AS1573" s="35" t="str">
        <f t="shared" si="912"/>
        <v/>
      </c>
      <c r="AT1573" s="35" t="str">
        <f t="shared" si="913"/>
        <v/>
      </c>
      <c r="AU1573" s="35" t="str">
        <f t="shared" si="914"/>
        <v/>
      </c>
      <c r="AV1573" s="35" t="str">
        <f t="shared" si="915"/>
        <v/>
      </c>
      <c r="AW1573" s="58" t="str">
        <f t="shared" si="916"/>
        <v/>
      </c>
      <c r="AX1573" s="62" t="str">
        <f t="shared" si="917"/>
        <v/>
      </c>
      <c r="AY1573" s="62" t="str">
        <f t="shared" si="918"/>
        <v/>
      </c>
      <c r="AZ1573" s="62" t="str">
        <f t="shared" si="919"/>
        <v/>
      </c>
      <c r="BA1573" s="62" t="str">
        <f t="shared" si="920"/>
        <v/>
      </c>
      <c r="BB1573" s="62" t="str">
        <f t="shared" si="921"/>
        <v/>
      </c>
      <c r="BC1573" s="62" t="str">
        <f t="shared" si="922"/>
        <v/>
      </c>
      <c r="BD1573" s="69" t="str">
        <f t="shared" si="923"/>
        <v/>
      </c>
      <c r="BE1573" s="69" t="str">
        <f t="shared" si="924"/>
        <v/>
      </c>
      <c r="BF1573" s="69" t="str">
        <f>IF(Z1573=Z1574,"",SUM(AW$9:AW1573)-SUM(BF$9:BF1572))</f>
        <v/>
      </c>
      <c r="BG1573" s="12">
        <f t="shared" si="926"/>
        <v>1565</v>
      </c>
    </row>
    <row r="1574" spans="1:59" ht="20.100000000000001" customHeight="1">
      <c r="A1574" s="13">
        <f t="shared" si="925"/>
        <v>1566</v>
      </c>
      <c r="B1574" s="153"/>
      <c r="C1574" s="33"/>
      <c r="D1574" s="33"/>
      <c r="E1574" s="154"/>
      <c r="F1574" s="155"/>
      <c r="G1574" s="156"/>
      <c r="H1574" s="19" t="str">
        <f t="shared" si="890"/>
        <v/>
      </c>
      <c r="I1574" s="157"/>
      <c r="J1574" s="19" t="str">
        <f t="shared" si="891"/>
        <v/>
      </c>
      <c r="K1574" s="33"/>
      <c r="L1574" s="34"/>
      <c r="M1574" s="34"/>
      <c r="N1574" s="19" t="str">
        <f t="shared" si="892"/>
        <v/>
      </c>
      <c r="O1574" s="157"/>
      <c r="P1574" s="19" t="str">
        <f t="shared" si="893"/>
        <v/>
      </c>
      <c r="Q1574" s="19" t="str">
        <f t="shared" si="894"/>
        <v/>
      </c>
      <c r="R1574" s="22"/>
      <c r="S1574" s="33"/>
      <c r="T1574" s="35" t="str">
        <f>IF(E1574="","",Instructions!$B$5)</f>
        <v/>
      </c>
      <c r="U1574" s="75" t="str">
        <f>IF(E1574="","",Instructions!$C$5)</f>
        <v/>
      </c>
      <c r="V1574" s="87" t="str">
        <f t="shared" si="895"/>
        <v/>
      </c>
      <c r="W1574" s="72" t="str">
        <f>IF(E1574="","",VLOOKUP(D1574,Supervisors!$B$9:$F$32,5,FALSE))</f>
        <v/>
      </c>
      <c r="X1574" s="72" t="str">
        <f>IF(E1574="","",VLOOKUP(D1574,Supervisors!$B$9:$G$32,6,FALSE))</f>
        <v/>
      </c>
      <c r="Y1574" s="20" t="str">
        <f t="shared" si="896"/>
        <v/>
      </c>
      <c r="Z1574" s="20" t="str">
        <f t="shared" si="897"/>
        <v/>
      </c>
      <c r="AA1574" s="20" t="str">
        <f t="shared" si="898"/>
        <v/>
      </c>
      <c r="AB1574" s="20" t="str">
        <f t="shared" si="899"/>
        <v/>
      </c>
      <c r="AC1574" s="20" t="str">
        <f t="shared" si="900"/>
        <v/>
      </c>
      <c r="AD1574" s="20" t="str">
        <f t="shared" si="901"/>
        <v/>
      </c>
      <c r="AE1574" s="20" t="str">
        <f>IF(E1574="","",SUM( INDEX( $H$9, 1) : H1574))</f>
        <v/>
      </c>
      <c r="AF1574" s="20" t="str">
        <f t="shared" si="902"/>
        <v/>
      </c>
      <c r="AG1574" s="20" t="str">
        <f>IF(E1574="","",SUM($AF$9:AF1574))</f>
        <v/>
      </c>
      <c r="AH1574" s="43" t="str">
        <f t="shared" si="903"/>
        <v/>
      </c>
      <c r="AI1574" s="20" t="str">
        <f t="shared" si="904"/>
        <v/>
      </c>
      <c r="AJ1574" s="20" t="str">
        <f t="shared" si="905"/>
        <v/>
      </c>
      <c r="AK1574" s="20" t="str">
        <f t="shared" si="906"/>
        <v/>
      </c>
      <c r="AL1574" s="20" t="str">
        <f>IF(E1574="","",SUM( INDEX($I$9, 1) : I1574))</f>
        <v/>
      </c>
      <c r="AM1574" s="20" t="str">
        <f t="shared" si="907"/>
        <v/>
      </c>
      <c r="AN1574" s="20" t="str">
        <f>IF(E1574="","",SUM( INDEX($AM$9, 1) : AM1574))</f>
        <v/>
      </c>
      <c r="AO1574" s="43" t="str">
        <f t="shared" si="908"/>
        <v/>
      </c>
      <c r="AP1574" s="43" t="str">
        <f t="shared" si="909"/>
        <v/>
      </c>
      <c r="AQ1574" s="35" t="str">
        <f t="shared" si="910"/>
        <v/>
      </c>
      <c r="AR1574" s="35" t="str">
        <f t="shared" si="911"/>
        <v/>
      </c>
      <c r="AS1574" s="35" t="str">
        <f t="shared" si="912"/>
        <v/>
      </c>
      <c r="AT1574" s="35" t="str">
        <f t="shared" si="913"/>
        <v/>
      </c>
      <c r="AU1574" s="35" t="str">
        <f t="shared" si="914"/>
        <v/>
      </c>
      <c r="AV1574" s="35" t="str">
        <f t="shared" si="915"/>
        <v/>
      </c>
      <c r="AW1574" s="58" t="str">
        <f t="shared" si="916"/>
        <v/>
      </c>
      <c r="AX1574" s="62" t="str">
        <f t="shared" si="917"/>
        <v/>
      </c>
      <c r="AY1574" s="62" t="str">
        <f t="shared" si="918"/>
        <v/>
      </c>
      <c r="AZ1574" s="62" t="str">
        <f t="shared" si="919"/>
        <v/>
      </c>
      <c r="BA1574" s="62" t="str">
        <f t="shared" si="920"/>
        <v/>
      </c>
      <c r="BB1574" s="62" t="str">
        <f t="shared" si="921"/>
        <v/>
      </c>
      <c r="BC1574" s="62" t="str">
        <f t="shared" si="922"/>
        <v/>
      </c>
      <c r="BD1574" s="69" t="str">
        <f t="shared" si="923"/>
        <v/>
      </c>
      <c r="BE1574" s="69" t="str">
        <f t="shared" si="924"/>
        <v/>
      </c>
      <c r="BF1574" s="69" t="str">
        <f>IF(Z1574=Z1575,"",SUM(AW$9:AW1574)-SUM(BF$9:BF1573))</f>
        <v/>
      </c>
      <c r="BG1574" s="12">
        <f t="shared" si="926"/>
        <v>1566</v>
      </c>
    </row>
    <row r="1575" spans="1:59" ht="20.100000000000001" customHeight="1">
      <c r="A1575" s="13">
        <f t="shared" si="925"/>
        <v>1567</v>
      </c>
      <c r="B1575" s="153"/>
      <c r="C1575" s="33"/>
      <c r="D1575" s="33"/>
      <c r="E1575" s="154"/>
      <c r="F1575" s="155"/>
      <c r="G1575" s="156"/>
      <c r="H1575" s="19" t="str">
        <f t="shared" si="890"/>
        <v/>
      </c>
      <c r="I1575" s="157"/>
      <c r="J1575" s="19" t="str">
        <f t="shared" si="891"/>
        <v/>
      </c>
      <c r="K1575" s="33"/>
      <c r="L1575" s="34"/>
      <c r="M1575" s="34"/>
      <c r="N1575" s="19" t="str">
        <f t="shared" si="892"/>
        <v/>
      </c>
      <c r="O1575" s="157"/>
      <c r="P1575" s="19" t="str">
        <f t="shared" si="893"/>
        <v/>
      </c>
      <c r="Q1575" s="19" t="str">
        <f t="shared" si="894"/>
        <v/>
      </c>
      <c r="R1575" s="22"/>
      <c r="S1575" s="33"/>
      <c r="T1575" s="35" t="str">
        <f>IF(E1575="","",Instructions!$B$5)</f>
        <v/>
      </c>
      <c r="U1575" s="75" t="str">
        <f>IF(E1575="","",Instructions!$C$5)</f>
        <v/>
      </c>
      <c r="V1575" s="87" t="str">
        <f t="shared" si="895"/>
        <v/>
      </c>
      <c r="W1575" s="72" t="str">
        <f>IF(E1575="","",VLOOKUP(D1575,Supervisors!$B$9:$F$32,5,FALSE))</f>
        <v/>
      </c>
      <c r="X1575" s="72" t="str">
        <f>IF(E1575="","",VLOOKUP(D1575,Supervisors!$B$9:$G$32,6,FALSE))</f>
        <v/>
      </c>
      <c r="Y1575" s="20" t="str">
        <f t="shared" si="896"/>
        <v/>
      </c>
      <c r="Z1575" s="20" t="str">
        <f t="shared" si="897"/>
        <v/>
      </c>
      <c r="AA1575" s="20" t="str">
        <f t="shared" si="898"/>
        <v/>
      </c>
      <c r="AB1575" s="20" t="str">
        <f t="shared" si="899"/>
        <v/>
      </c>
      <c r="AC1575" s="20" t="str">
        <f t="shared" si="900"/>
        <v/>
      </c>
      <c r="AD1575" s="20" t="str">
        <f t="shared" si="901"/>
        <v/>
      </c>
      <c r="AE1575" s="20" t="str">
        <f>IF(E1575="","",SUM( INDEX( $H$9, 1) : H1575))</f>
        <v/>
      </c>
      <c r="AF1575" s="20" t="str">
        <f t="shared" si="902"/>
        <v/>
      </c>
      <c r="AG1575" s="20" t="str">
        <f>IF(E1575="","",SUM($AF$9:AF1575))</f>
        <v/>
      </c>
      <c r="AH1575" s="43" t="str">
        <f t="shared" si="903"/>
        <v/>
      </c>
      <c r="AI1575" s="20" t="str">
        <f t="shared" si="904"/>
        <v/>
      </c>
      <c r="AJ1575" s="20" t="str">
        <f t="shared" si="905"/>
        <v/>
      </c>
      <c r="AK1575" s="20" t="str">
        <f t="shared" si="906"/>
        <v/>
      </c>
      <c r="AL1575" s="20" t="str">
        <f>IF(E1575="","",SUM( INDEX($I$9, 1) : I1575))</f>
        <v/>
      </c>
      <c r="AM1575" s="20" t="str">
        <f t="shared" si="907"/>
        <v/>
      </c>
      <c r="AN1575" s="20" t="str">
        <f>IF(E1575="","",SUM( INDEX($AM$9, 1) : AM1575))</f>
        <v/>
      </c>
      <c r="AO1575" s="43" t="str">
        <f t="shared" si="908"/>
        <v/>
      </c>
      <c r="AP1575" s="43" t="str">
        <f t="shared" si="909"/>
        <v/>
      </c>
      <c r="AQ1575" s="35" t="str">
        <f t="shared" si="910"/>
        <v/>
      </c>
      <c r="AR1575" s="35" t="str">
        <f t="shared" si="911"/>
        <v/>
      </c>
      <c r="AS1575" s="35" t="str">
        <f t="shared" si="912"/>
        <v/>
      </c>
      <c r="AT1575" s="35" t="str">
        <f t="shared" si="913"/>
        <v/>
      </c>
      <c r="AU1575" s="35" t="str">
        <f t="shared" si="914"/>
        <v/>
      </c>
      <c r="AV1575" s="35" t="str">
        <f t="shared" si="915"/>
        <v/>
      </c>
      <c r="AW1575" s="58" t="str">
        <f t="shared" si="916"/>
        <v/>
      </c>
      <c r="AX1575" s="62" t="str">
        <f t="shared" si="917"/>
        <v/>
      </c>
      <c r="AY1575" s="62" t="str">
        <f t="shared" si="918"/>
        <v/>
      </c>
      <c r="AZ1575" s="62" t="str">
        <f t="shared" si="919"/>
        <v/>
      </c>
      <c r="BA1575" s="62" t="str">
        <f t="shared" si="920"/>
        <v/>
      </c>
      <c r="BB1575" s="62" t="str">
        <f t="shared" si="921"/>
        <v/>
      </c>
      <c r="BC1575" s="62" t="str">
        <f t="shared" si="922"/>
        <v/>
      </c>
      <c r="BD1575" s="69" t="str">
        <f t="shared" si="923"/>
        <v/>
      </c>
      <c r="BE1575" s="69" t="str">
        <f t="shared" si="924"/>
        <v/>
      </c>
      <c r="BF1575" s="69" t="str">
        <f>IF(Z1575=Z1576,"",SUM(AW$9:AW1575)-SUM(BF$9:BF1574))</f>
        <v/>
      </c>
      <c r="BG1575" s="12">
        <f t="shared" si="926"/>
        <v>1567</v>
      </c>
    </row>
    <row r="1576" spans="1:59" ht="20.100000000000001" customHeight="1">
      <c r="A1576" s="13">
        <f t="shared" si="925"/>
        <v>1568</v>
      </c>
      <c r="B1576" s="153"/>
      <c r="C1576" s="33"/>
      <c r="D1576" s="33"/>
      <c r="E1576" s="154"/>
      <c r="F1576" s="155"/>
      <c r="G1576" s="156"/>
      <c r="H1576" s="19" t="str">
        <f t="shared" si="890"/>
        <v/>
      </c>
      <c r="I1576" s="157"/>
      <c r="J1576" s="19" t="str">
        <f t="shared" si="891"/>
        <v/>
      </c>
      <c r="K1576" s="33"/>
      <c r="L1576" s="34"/>
      <c r="M1576" s="34"/>
      <c r="N1576" s="19" t="str">
        <f t="shared" si="892"/>
        <v/>
      </c>
      <c r="O1576" s="157"/>
      <c r="P1576" s="19" t="str">
        <f t="shared" si="893"/>
        <v/>
      </c>
      <c r="Q1576" s="19" t="str">
        <f t="shared" si="894"/>
        <v/>
      </c>
      <c r="R1576" s="22"/>
      <c r="S1576" s="33"/>
      <c r="T1576" s="35" t="str">
        <f>IF(E1576="","",Instructions!$B$5)</f>
        <v/>
      </c>
      <c r="U1576" s="75" t="str">
        <f>IF(E1576="","",Instructions!$C$5)</f>
        <v/>
      </c>
      <c r="V1576" s="87" t="str">
        <f t="shared" si="895"/>
        <v/>
      </c>
      <c r="W1576" s="72" t="str">
        <f>IF(E1576="","",VLOOKUP(D1576,Supervisors!$B$9:$F$32,5,FALSE))</f>
        <v/>
      </c>
      <c r="X1576" s="72" t="str">
        <f>IF(E1576="","",VLOOKUP(D1576,Supervisors!$B$9:$G$32,6,FALSE))</f>
        <v/>
      </c>
      <c r="Y1576" s="20" t="str">
        <f t="shared" si="896"/>
        <v/>
      </c>
      <c r="Z1576" s="20" t="str">
        <f t="shared" si="897"/>
        <v/>
      </c>
      <c r="AA1576" s="20" t="str">
        <f t="shared" si="898"/>
        <v/>
      </c>
      <c r="AB1576" s="20" t="str">
        <f t="shared" si="899"/>
        <v/>
      </c>
      <c r="AC1576" s="20" t="str">
        <f t="shared" si="900"/>
        <v/>
      </c>
      <c r="AD1576" s="20" t="str">
        <f t="shared" si="901"/>
        <v/>
      </c>
      <c r="AE1576" s="20" t="str">
        <f>IF(E1576="","",SUM( INDEX( $H$9, 1) : H1576))</f>
        <v/>
      </c>
      <c r="AF1576" s="20" t="str">
        <f t="shared" si="902"/>
        <v/>
      </c>
      <c r="AG1576" s="20" t="str">
        <f>IF(E1576="","",SUM($AF$9:AF1576))</f>
        <v/>
      </c>
      <c r="AH1576" s="43" t="str">
        <f t="shared" si="903"/>
        <v/>
      </c>
      <c r="AI1576" s="20" t="str">
        <f t="shared" si="904"/>
        <v/>
      </c>
      <c r="AJ1576" s="20" t="str">
        <f t="shared" si="905"/>
        <v/>
      </c>
      <c r="AK1576" s="20" t="str">
        <f t="shared" si="906"/>
        <v/>
      </c>
      <c r="AL1576" s="20" t="str">
        <f>IF(E1576="","",SUM( INDEX($I$9, 1) : I1576))</f>
        <v/>
      </c>
      <c r="AM1576" s="20" t="str">
        <f t="shared" si="907"/>
        <v/>
      </c>
      <c r="AN1576" s="20" t="str">
        <f>IF(E1576="","",SUM( INDEX($AM$9, 1) : AM1576))</f>
        <v/>
      </c>
      <c r="AO1576" s="43" t="str">
        <f t="shared" si="908"/>
        <v/>
      </c>
      <c r="AP1576" s="43" t="str">
        <f t="shared" si="909"/>
        <v/>
      </c>
      <c r="AQ1576" s="35" t="str">
        <f t="shared" si="910"/>
        <v/>
      </c>
      <c r="AR1576" s="35" t="str">
        <f t="shared" si="911"/>
        <v/>
      </c>
      <c r="AS1576" s="35" t="str">
        <f t="shared" si="912"/>
        <v/>
      </c>
      <c r="AT1576" s="35" t="str">
        <f t="shared" si="913"/>
        <v/>
      </c>
      <c r="AU1576" s="35" t="str">
        <f t="shared" si="914"/>
        <v/>
      </c>
      <c r="AV1576" s="35" t="str">
        <f t="shared" si="915"/>
        <v/>
      </c>
      <c r="AW1576" s="58" t="str">
        <f t="shared" si="916"/>
        <v/>
      </c>
      <c r="AX1576" s="62" t="str">
        <f t="shared" si="917"/>
        <v/>
      </c>
      <c r="AY1576" s="62" t="str">
        <f t="shared" si="918"/>
        <v/>
      </c>
      <c r="AZ1576" s="62" t="str">
        <f t="shared" si="919"/>
        <v/>
      </c>
      <c r="BA1576" s="62" t="str">
        <f t="shared" si="920"/>
        <v/>
      </c>
      <c r="BB1576" s="62" t="str">
        <f t="shared" si="921"/>
        <v/>
      </c>
      <c r="BC1576" s="62" t="str">
        <f t="shared" si="922"/>
        <v/>
      </c>
      <c r="BD1576" s="69" t="str">
        <f t="shared" si="923"/>
        <v/>
      </c>
      <c r="BE1576" s="69" t="str">
        <f t="shared" si="924"/>
        <v/>
      </c>
      <c r="BF1576" s="69" t="str">
        <f>IF(Z1576=Z1577,"",SUM(AW$9:AW1576)-SUM(BF$9:BF1575))</f>
        <v/>
      </c>
      <c r="BG1576" s="12">
        <f t="shared" si="926"/>
        <v>1568</v>
      </c>
    </row>
    <row r="1577" spans="1:59" ht="20.100000000000001" customHeight="1">
      <c r="A1577" s="13">
        <f t="shared" si="925"/>
        <v>1569</v>
      </c>
      <c r="B1577" s="153"/>
      <c r="C1577" s="33"/>
      <c r="D1577" s="33"/>
      <c r="E1577" s="154"/>
      <c r="F1577" s="155"/>
      <c r="G1577" s="156"/>
      <c r="H1577" s="19" t="str">
        <f t="shared" si="890"/>
        <v/>
      </c>
      <c r="I1577" s="157"/>
      <c r="J1577" s="19" t="str">
        <f t="shared" si="891"/>
        <v/>
      </c>
      <c r="K1577" s="33"/>
      <c r="L1577" s="34"/>
      <c r="M1577" s="34"/>
      <c r="N1577" s="19" t="str">
        <f t="shared" si="892"/>
        <v/>
      </c>
      <c r="O1577" s="157"/>
      <c r="P1577" s="19" t="str">
        <f t="shared" si="893"/>
        <v/>
      </c>
      <c r="Q1577" s="19" t="str">
        <f t="shared" si="894"/>
        <v/>
      </c>
      <c r="R1577" s="22"/>
      <c r="S1577" s="33"/>
      <c r="T1577" s="35" t="str">
        <f>IF(E1577="","",Instructions!$B$5)</f>
        <v/>
      </c>
      <c r="U1577" s="75" t="str">
        <f>IF(E1577="","",Instructions!$C$5)</f>
        <v/>
      </c>
      <c r="V1577" s="87" t="str">
        <f t="shared" si="895"/>
        <v/>
      </c>
      <c r="W1577" s="72" t="str">
        <f>IF(E1577="","",VLOOKUP(D1577,Supervisors!$B$9:$F$32,5,FALSE))</f>
        <v/>
      </c>
      <c r="X1577" s="72" t="str">
        <f>IF(E1577="","",VLOOKUP(D1577,Supervisors!$B$9:$G$32,6,FALSE))</f>
        <v/>
      </c>
      <c r="Y1577" s="20" t="str">
        <f t="shared" si="896"/>
        <v/>
      </c>
      <c r="Z1577" s="20" t="str">
        <f t="shared" si="897"/>
        <v/>
      </c>
      <c r="AA1577" s="20" t="str">
        <f t="shared" si="898"/>
        <v/>
      </c>
      <c r="AB1577" s="20" t="str">
        <f t="shared" si="899"/>
        <v/>
      </c>
      <c r="AC1577" s="20" t="str">
        <f t="shared" si="900"/>
        <v/>
      </c>
      <c r="AD1577" s="20" t="str">
        <f t="shared" si="901"/>
        <v/>
      </c>
      <c r="AE1577" s="20" t="str">
        <f>IF(E1577="","",SUM( INDEX( $H$9, 1) : H1577))</f>
        <v/>
      </c>
      <c r="AF1577" s="20" t="str">
        <f t="shared" si="902"/>
        <v/>
      </c>
      <c r="AG1577" s="20" t="str">
        <f>IF(E1577="","",SUM($AF$9:AF1577))</f>
        <v/>
      </c>
      <c r="AH1577" s="43" t="str">
        <f t="shared" si="903"/>
        <v/>
      </c>
      <c r="AI1577" s="20" t="str">
        <f t="shared" si="904"/>
        <v/>
      </c>
      <c r="AJ1577" s="20" t="str">
        <f t="shared" si="905"/>
        <v/>
      </c>
      <c r="AK1577" s="20" t="str">
        <f t="shared" si="906"/>
        <v/>
      </c>
      <c r="AL1577" s="20" t="str">
        <f>IF(E1577="","",SUM( INDEX($I$9, 1) : I1577))</f>
        <v/>
      </c>
      <c r="AM1577" s="20" t="str">
        <f t="shared" si="907"/>
        <v/>
      </c>
      <c r="AN1577" s="20" t="str">
        <f>IF(E1577="","",SUM( INDEX($AM$9, 1) : AM1577))</f>
        <v/>
      </c>
      <c r="AO1577" s="43" t="str">
        <f t="shared" si="908"/>
        <v/>
      </c>
      <c r="AP1577" s="43" t="str">
        <f t="shared" si="909"/>
        <v/>
      </c>
      <c r="AQ1577" s="35" t="str">
        <f t="shared" si="910"/>
        <v/>
      </c>
      <c r="AR1577" s="35" t="str">
        <f t="shared" si="911"/>
        <v/>
      </c>
      <c r="AS1577" s="35" t="str">
        <f t="shared" si="912"/>
        <v/>
      </c>
      <c r="AT1577" s="35" t="str">
        <f t="shared" si="913"/>
        <v/>
      </c>
      <c r="AU1577" s="35" t="str">
        <f t="shared" si="914"/>
        <v/>
      </c>
      <c r="AV1577" s="35" t="str">
        <f t="shared" si="915"/>
        <v/>
      </c>
      <c r="AW1577" s="58" t="str">
        <f t="shared" si="916"/>
        <v/>
      </c>
      <c r="AX1577" s="62" t="str">
        <f t="shared" si="917"/>
        <v/>
      </c>
      <c r="AY1577" s="62" t="str">
        <f t="shared" si="918"/>
        <v/>
      </c>
      <c r="AZ1577" s="62" t="str">
        <f t="shared" si="919"/>
        <v/>
      </c>
      <c r="BA1577" s="62" t="str">
        <f t="shared" si="920"/>
        <v/>
      </c>
      <c r="BB1577" s="62" t="str">
        <f t="shared" si="921"/>
        <v/>
      </c>
      <c r="BC1577" s="62" t="str">
        <f t="shared" si="922"/>
        <v/>
      </c>
      <c r="BD1577" s="69" t="str">
        <f t="shared" si="923"/>
        <v/>
      </c>
      <c r="BE1577" s="69" t="str">
        <f t="shared" si="924"/>
        <v/>
      </c>
      <c r="BF1577" s="69" t="str">
        <f>IF(Z1577=Z1578,"",SUM(AW$9:AW1577)-SUM(BF$9:BF1576))</f>
        <v/>
      </c>
      <c r="BG1577" s="12">
        <f t="shared" si="926"/>
        <v>1569</v>
      </c>
    </row>
    <row r="1578" spans="1:59" ht="20.100000000000001" customHeight="1">
      <c r="A1578" s="13">
        <f t="shared" si="925"/>
        <v>1570</v>
      </c>
      <c r="B1578" s="153"/>
      <c r="C1578" s="33"/>
      <c r="D1578" s="33"/>
      <c r="E1578" s="154"/>
      <c r="F1578" s="155"/>
      <c r="G1578" s="156"/>
      <c r="H1578" s="19" t="str">
        <f t="shared" si="890"/>
        <v/>
      </c>
      <c r="I1578" s="157"/>
      <c r="J1578" s="19" t="str">
        <f t="shared" si="891"/>
        <v/>
      </c>
      <c r="K1578" s="33"/>
      <c r="L1578" s="34"/>
      <c r="M1578" s="34"/>
      <c r="N1578" s="19" t="str">
        <f t="shared" si="892"/>
        <v/>
      </c>
      <c r="O1578" s="157"/>
      <c r="P1578" s="19" t="str">
        <f t="shared" si="893"/>
        <v/>
      </c>
      <c r="Q1578" s="19" t="str">
        <f t="shared" si="894"/>
        <v/>
      </c>
      <c r="R1578" s="22"/>
      <c r="S1578" s="33"/>
      <c r="T1578" s="35" t="str">
        <f>IF(E1578="","",Instructions!$B$5)</f>
        <v/>
      </c>
      <c r="U1578" s="75" t="str">
        <f>IF(E1578="","",Instructions!$C$5)</f>
        <v/>
      </c>
      <c r="V1578" s="87" t="str">
        <f t="shared" si="895"/>
        <v/>
      </c>
      <c r="W1578" s="72" t="str">
        <f>IF(E1578="","",VLOOKUP(D1578,Supervisors!$B$9:$F$32,5,FALSE))</f>
        <v/>
      </c>
      <c r="X1578" s="72" t="str">
        <f>IF(E1578="","",VLOOKUP(D1578,Supervisors!$B$9:$G$32,6,FALSE))</f>
        <v/>
      </c>
      <c r="Y1578" s="20" t="str">
        <f t="shared" si="896"/>
        <v/>
      </c>
      <c r="Z1578" s="20" t="str">
        <f t="shared" si="897"/>
        <v/>
      </c>
      <c r="AA1578" s="20" t="str">
        <f t="shared" si="898"/>
        <v/>
      </c>
      <c r="AB1578" s="20" t="str">
        <f t="shared" si="899"/>
        <v/>
      </c>
      <c r="AC1578" s="20" t="str">
        <f t="shared" si="900"/>
        <v/>
      </c>
      <c r="AD1578" s="20" t="str">
        <f t="shared" si="901"/>
        <v/>
      </c>
      <c r="AE1578" s="20" t="str">
        <f>IF(E1578="","",SUM( INDEX( $H$9, 1) : H1578))</f>
        <v/>
      </c>
      <c r="AF1578" s="20" t="str">
        <f t="shared" si="902"/>
        <v/>
      </c>
      <c r="AG1578" s="20" t="str">
        <f>IF(E1578="","",SUM($AF$9:AF1578))</f>
        <v/>
      </c>
      <c r="AH1578" s="43" t="str">
        <f t="shared" si="903"/>
        <v/>
      </c>
      <c r="AI1578" s="20" t="str">
        <f t="shared" si="904"/>
        <v/>
      </c>
      <c r="AJ1578" s="20" t="str">
        <f t="shared" si="905"/>
        <v/>
      </c>
      <c r="AK1578" s="20" t="str">
        <f t="shared" si="906"/>
        <v/>
      </c>
      <c r="AL1578" s="20" t="str">
        <f>IF(E1578="","",SUM( INDEX($I$9, 1) : I1578))</f>
        <v/>
      </c>
      <c r="AM1578" s="20" t="str">
        <f t="shared" si="907"/>
        <v/>
      </c>
      <c r="AN1578" s="20" t="str">
        <f>IF(E1578="","",SUM( INDEX($AM$9, 1) : AM1578))</f>
        <v/>
      </c>
      <c r="AO1578" s="43" t="str">
        <f t="shared" si="908"/>
        <v/>
      </c>
      <c r="AP1578" s="43" t="str">
        <f t="shared" si="909"/>
        <v/>
      </c>
      <c r="AQ1578" s="35" t="str">
        <f t="shared" si="910"/>
        <v/>
      </c>
      <c r="AR1578" s="35" t="str">
        <f t="shared" si="911"/>
        <v/>
      </c>
      <c r="AS1578" s="35" t="str">
        <f t="shared" si="912"/>
        <v/>
      </c>
      <c r="AT1578" s="35" t="str">
        <f t="shared" si="913"/>
        <v/>
      </c>
      <c r="AU1578" s="35" t="str">
        <f t="shared" si="914"/>
        <v/>
      </c>
      <c r="AV1578" s="35" t="str">
        <f t="shared" si="915"/>
        <v/>
      </c>
      <c r="AW1578" s="58" t="str">
        <f t="shared" si="916"/>
        <v/>
      </c>
      <c r="AX1578" s="62" t="str">
        <f t="shared" si="917"/>
        <v/>
      </c>
      <c r="AY1578" s="62" t="str">
        <f t="shared" si="918"/>
        <v/>
      </c>
      <c r="AZ1578" s="62" t="str">
        <f t="shared" si="919"/>
        <v/>
      </c>
      <c r="BA1578" s="62" t="str">
        <f t="shared" si="920"/>
        <v/>
      </c>
      <c r="BB1578" s="62" t="str">
        <f t="shared" si="921"/>
        <v/>
      </c>
      <c r="BC1578" s="62" t="str">
        <f t="shared" si="922"/>
        <v/>
      </c>
      <c r="BD1578" s="69" t="str">
        <f t="shared" si="923"/>
        <v/>
      </c>
      <c r="BE1578" s="69" t="str">
        <f t="shared" si="924"/>
        <v/>
      </c>
      <c r="BF1578" s="69" t="str">
        <f>IF(Z1578=Z1579,"",SUM(AW$9:AW1578)-SUM(BF$9:BF1577))</f>
        <v/>
      </c>
      <c r="BG1578" s="12">
        <f t="shared" si="926"/>
        <v>1570</v>
      </c>
    </row>
    <row r="1579" spans="1:59" ht="20.100000000000001" customHeight="1">
      <c r="A1579" s="13">
        <f t="shared" si="925"/>
        <v>1571</v>
      </c>
      <c r="B1579" s="153"/>
      <c r="C1579" s="33"/>
      <c r="D1579" s="33"/>
      <c r="E1579" s="154"/>
      <c r="F1579" s="155"/>
      <c r="G1579" s="156"/>
      <c r="H1579" s="19" t="str">
        <f t="shared" si="890"/>
        <v/>
      </c>
      <c r="I1579" s="157"/>
      <c r="J1579" s="19" t="str">
        <f t="shared" si="891"/>
        <v/>
      </c>
      <c r="K1579" s="33"/>
      <c r="L1579" s="34"/>
      <c r="M1579" s="34"/>
      <c r="N1579" s="19" t="str">
        <f t="shared" si="892"/>
        <v/>
      </c>
      <c r="O1579" s="157"/>
      <c r="P1579" s="19" t="str">
        <f t="shared" si="893"/>
        <v/>
      </c>
      <c r="Q1579" s="19" t="str">
        <f t="shared" si="894"/>
        <v/>
      </c>
      <c r="R1579" s="22"/>
      <c r="S1579" s="33"/>
      <c r="T1579" s="35" t="str">
        <f>IF(E1579="","",Instructions!$B$5)</f>
        <v/>
      </c>
      <c r="U1579" s="75" t="str">
        <f>IF(E1579="","",Instructions!$C$5)</f>
        <v/>
      </c>
      <c r="V1579" s="87" t="str">
        <f t="shared" si="895"/>
        <v/>
      </c>
      <c r="W1579" s="72" t="str">
        <f>IF(E1579="","",VLOOKUP(D1579,Supervisors!$B$9:$F$32,5,FALSE))</f>
        <v/>
      </c>
      <c r="X1579" s="72" t="str">
        <f>IF(E1579="","",VLOOKUP(D1579,Supervisors!$B$9:$G$32,6,FALSE))</f>
        <v/>
      </c>
      <c r="Y1579" s="20" t="str">
        <f t="shared" si="896"/>
        <v/>
      </c>
      <c r="Z1579" s="20" t="str">
        <f t="shared" si="897"/>
        <v/>
      </c>
      <c r="AA1579" s="20" t="str">
        <f t="shared" si="898"/>
        <v/>
      </c>
      <c r="AB1579" s="20" t="str">
        <f t="shared" si="899"/>
        <v/>
      </c>
      <c r="AC1579" s="20" t="str">
        <f t="shared" si="900"/>
        <v/>
      </c>
      <c r="AD1579" s="20" t="str">
        <f t="shared" si="901"/>
        <v/>
      </c>
      <c r="AE1579" s="20" t="str">
        <f>IF(E1579="","",SUM( INDEX( $H$9, 1) : H1579))</f>
        <v/>
      </c>
      <c r="AF1579" s="20" t="str">
        <f t="shared" si="902"/>
        <v/>
      </c>
      <c r="AG1579" s="20" t="str">
        <f>IF(E1579="","",SUM($AF$9:AF1579))</f>
        <v/>
      </c>
      <c r="AH1579" s="43" t="str">
        <f t="shared" si="903"/>
        <v/>
      </c>
      <c r="AI1579" s="20" t="str">
        <f t="shared" si="904"/>
        <v/>
      </c>
      <c r="AJ1579" s="20" t="str">
        <f t="shared" si="905"/>
        <v/>
      </c>
      <c r="AK1579" s="20" t="str">
        <f t="shared" si="906"/>
        <v/>
      </c>
      <c r="AL1579" s="20" t="str">
        <f>IF(E1579="","",SUM( INDEX($I$9, 1) : I1579))</f>
        <v/>
      </c>
      <c r="AM1579" s="20" t="str">
        <f t="shared" si="907"/>
        <v/>
      </c>
      <c r="AN1579" s="20" t="str">
        <f>IF(E1579="","",SUM( INDEX($AM$9, 1) : AM1579))</f>
        <v/>
      </c>
      <c r="AO1579" s="43" t="str">
        <f t="shared" si="908"/>
        <v/>
      </c>
      <c r="AP1579" s="43" t="str">
        <f t="shared" si="909"/>
        <v/>
      </c>
      <c r="AQ1579" s="35" t="str">
        <f t="shared" si="910"/>
        <v/>
      </c>
      <c r="AR1579" s="35" t="str">
        <f t="shared" si="911"/>
        <v/>
      </c>
      <c r="AS1579" s="35" t="str">
        <f t="shared" si="912"/>
        <v/>
      </c>
      <c r="AT1579" s="35" t="str">
        <f t="shared" si="913"/>
        <v/>
      </c>
      <c r="AU1579" s="35" t="str">
        <f t="shared" si="914"/>
        <v/>
      </c>
      <c r="AV1579" s="35" t="str">
        <f t="shared" si="915"/>
        <v/>
      </c>
      <c r="AW1579" s="58" t="str">
        <f t="shared" si="916"/>
        <v/>
      </c>
      <c r="AX1579" s="62" t="str">
        <f t="shared" si="917"/>
        <v/>
      </c>
      <c r="AY1579" s="62" t="str">
        <f t="shared" si="918"/>
        <v/>
      </c>
      <c r="AZ1579" s="62" t="str">
        <f t="shared" si="919"/>
        <v/>
      </c>
      <c r="BA1579" s="62" t="str">
        <f t="shared" si="920"/>
        <v/>
      </c>
      <c r="BB1579" s="62" t="str">
        <f t="shared" si="921"/>
        <v/>
      </c>
      <c r="BC1579" s="62" t="str">
        <f t="shared" si="922"/>
        <v/>
      </c>
      <c r="BD1579" s="69" t="str">
        <f t="shared" si="923"/>
        <v/>
      </c>
      <c r="BE1579" s="69" t="str">
        <f t="shared" si="924"/>
        <v/>
      </c>
      <c r="BF1579" s="69" t="str">
        <f>IF(Z1579=Z1580,"",SUM(AW$9:AW1579)-SUM(BF$9:BF1578))</f>
        <v/>
      </c>
      <c r="BG1579" s="12">
        <f t="shared" si="926"/>
        <v>1571</v>
      </c>
    </row>
    <row r="1580" spans="1:59" ht="20.100000000000001" customHeight="1">
      <c r="A1580" s="13">
        <f t="shared" si="925"/>
        <v>1572</v>
      </c>
      <c r="B1580" s="153"/>
      <c r="C1580" s="33"/>
      <c r="D1580" s="33"/>
      <c r="E1580" s="154"/>
      <c r="F1580" s="155"/>
      <c r="G1580" s="156"/>
      <c r="H1580" s="19" t="str">
        <f t="shared" si="890"/>
        <v/>
      </c>
      <c r="I1580" s="157"/>
      <c r="J1580" s="19" t="str">
        <f t="shared" si="891"/>
        <v/>
      </c>
      <c r="K1580" s="33"/>
      <c r="L1580" s="34"/>
      <c r="M1580" s="34"/>
      <c r="N1580" s="19" t="str">
        <f t="shared" si="892"/>
        <v/>
      </c>
      <c r="O1580" s="157"/>
      <c r="P1580" s="19" t="str">
        <f t="shared" si="893"/>
        <v/>
      </c>
      <c r="Q1580" s="19" t="str">
        <f t="shared" si="894"/>
        <v/>
      </c>
      <c r="R1580" s="22"/>
      <c r="S1580" s="33"/>
      <c r="T1580" s="35" t="str">
        <f>IF(E1580="","",Instructions!$B$5)</f>
        <v/>
      </c>
      <c r="U1580" s="75" t="str">
        <f>IF(E1580="","",Instructions!$C$5)</f>
        <v/>
      </c>
      <c r="V1580" s="87" t="str">
        <f t="shared" si="895"/>
        <v/>
      </c>
      <c r="W1580" s="72" t="str">
        <f>IF(E1580="","",VLOOKUP(D1580,Supervisors!$B$9:$F$32,5,FALSE))</f>
        <v/>
      </c>
      <c r="X1580" s="72" t="str">
        <f>IF(E1580="","",VLOOKUP(D1580,Supervisors!$B$9:$G$32,6,FALSE))</f>
        <v/>
      </c>
      <c r="Y1580" s="20" t="str">
        <f t="shared" si="896"/>
        <v/>
      </c>
      <c r="Z1580" s="20" t="str">
        <f t="shared" si="897"/>
        <v/>
      </c>
      <c r="AA1580" s="20" t="str">
        <f t="shared" si="898"/>
        <v/>
      </c>
      <c r="AB1580" s="20" t="str">
        <f t="shared" si="899"/>
        <v/>
      </c>
      <c r="AC1580" s="20" t="str">
        <f t="shared" si="900"/>
        <v/>
      </c>
      <c r="AD1580" s="20" t="str">
        <f t="shared" si="901"/>
        <v/>
      </c>
      <c r="AE1580" s="20" t="str">
        <f>IF(E1580="","",SUM( INDEX( $H$9, 1) : H1580))</f>
        <v/>
      </c>
      <c r="AF1580" s="20" t="str">
        <f t="shared" si="902"/>
        <v/>
      </c>
      <c r="AG1580" s="20" t="str">
        <f>IF(E1580="","",SUM($AF$9:AF1580))</f>
        <v/>
      </c>
      <c r="AH1580" s="43" t="str">
        <f t="shared" si="903"/>
        <v/>
      </c>
      <c r="AI1580" s="20" t="str">
        <f t="shared" si="904"/>
        <v/>
      </c>
      <c r="AJ1580" s="20" t="str">
        <f t="shared" si="905"/>
        <v/>
      </c>
      <c r="AK1580" s="20" t="str">
        <f t="shared" si="906"/>
        <v/>
      </c>
      <c r="AL1580" s="20" t="str">
        <f>IF(E1580="","",SUM( INDEX($I$9, 1) : I1580))</f>
        <v/>
      </c>
      <c r="AM1580" s="20" t="str">
        <f t="shared" si="907"/>
        <v/>
      </c>
      <c r="AN1580" s="20" t="str">
        <f>IF(E1580="","",SUM( INDEX($AM$9, 1) : AM1580))</f>
        <v/>
      </c>
      <c r="AO1580" s="43" t="str">
        <f t="shared" si="908"/>
        <v/>
      </c>
      <c r="AP1580" s="43" t="str">
        <f t="shared" si="909"/>
        <v/>
      </c>
      <c r="AQ1580" s="35" t="str">
        <f t="shared" si="910"/>
        <v/>
      </c>
      <c r="AR1580" s="35" t="str">
        <f t="shared" si="911"/>
        <v/>
      </c>
      <c r="AS1580" s="35" t="str">
        <f t="shared" si="912"/>
        <v/>
      </c>
      <c r="AT1580" s="35" t="str">
        <f t="shared" si="913"/>
        <v/>
      </c>
      <c r="AU1580" s="35" t="str">
        <f t="shared" si="914"/>
        <v/>
      </c>
      <c r="AV1580" s="35" t="str">
        <f t="shared" si="915"/>
        <v/>
      </c>
      <c r="AW1580" s="58" t="str">
        <f t="shared" si="916"/>
        <v/>
      </c>
      <c r="AX1580" s="62" t="str">
        <f t="shared" si="917"/>
        <v/>
      </c>
      <c r="AY1580" s="62" t="str">
        <f t="shared" si="918"/>
        <v/>
      </c>
      <c r="AZ1580" s="62" t="str">
        <f t="shared" si="919"/>
        <v/>
      </c>
      <c r="BA1580" s="62" t="str">
        <f t="shared" si="920"/>
        <v/>
      </c>
      <c r="BB1580" s="62" t="str">
        <f t="shared" si="921"/>
        <v/>
      </c>
      <c r="BC1580" s="62" t="str">
        <f t="shared" si="922"/>
        <v/>
      </c>
      <c r="BD1580" s="69" t="str">
        <f t="shared" si="923"/>
        <v/>
      </c>
      <c r="BE1580" s="69" t="str">
        <f t="shared" si="924"/>
        <v/>
      </c>
      <c r="BF1580" s="69" t="str">
        <f>IF(Z1580=Z1581,"",SUM(AW$9:AW1580)-SUM(BF$9:BF1579))</f>
        <v/>
      </c>
      <c r="BG1580" s="12">
        <f t="shared" si="926"/>
        <v>1572</v>
      </c>
    </row>
    <row r="1581" spans="1:59" ht="20.100000000000001" customHeight="1">
      <c r="A1581" s="13">
        <f t="shared" si="925"/>
        <v>1573</v>
      </c>
      <c r="B1581" s="153"/>
      <c r="C1581" s="33"/>
      <c r="D1581" s="33"/>
      <c r="E1581" s="154"/>
      <c r="F1581" s="155"/>
      <c r="G1581" s="156"/>
      <c r="H1581" s="19" t="str">
        <f t="shared" si="890"/>
        <v/>
      </c>
      <c r="I1581" s="157"/>
      <c r="J1581" s="19" t="str">
        <f t="shared" si="891"/>
        <v/>
      </c>
      <c r="K1581" s="33"/>
      <c r="L1581" s="34"/>
      <c r="M1581" s="34"/>
      <c r="N1581" s="19" t="str">
        <f t="shared" si="892"/>
        <v/>
      </c>
      <c r="O1581" s="157"/>
      <c r="P1581" s="19" t="str">
        <f t="shared" si="893"/>
        <v/>
      </c>
      <c r="Q1581" s="19" t="str">
        <f t="shared" si="894"/>
        <v/>
      </c>
      <c r="R1581" s="22"/>
      <c r="S1581" s="33"/>
      <c r="T1581" s="35" t="str">
        <f>IF(E1581="","",Instructions!$B$5)</f>
        <v/>
      </c>
      <c r="U1581" s="75" t="str">
        <f>IF(E1581="","",Instructions!$C$5)</f>
        <v/>
      </c>
      <c r="V1581" s="87" t="str">
        <f t="shared" si="895"/>
        <v/>
      </c>
      <c r="W1581" s="72" t="str">
        <f>IF(E1581="","",VLOOKUP(D1581,Supervisors!$B$9:$F$32,5,FALSE))</f>
        <v/>
      </c>
      <c r="X1581" s="72" t="str">
        <f>IF(E1581="","",VLOOKUP(D1581,Supervisors!$B$9:$G$32,6,FALSE))</f>
        <v/>
      </c>
      <c r="Y1581" s="20" t="str">
        <f t="shared" si="896"/>
        <v/>
      </c>
      <c r="Z1581" s="20" t="str">
        <f t="shared" si="897"/>
        <v/>
      </c>
      <c r="AA1581" s="20" t="str">
        <f t="shared" si="898"/>
        <v/>
      </c>
      <c r="AB1581" s="20" t="str">
        <f t="shared" si="899"/>
        <v/>
      </c>
      <c r="AC1581" s="20" t="str">
        <f t="shared" si="900"/>
        <v/>
      </c>
      <c r="AD1581" s="20" t="str">
        <f t="shared" si="901"/>
        <v/>
      </c>
      <c r="AE1581" s="20" t="str">
        <f>IF(E1581="","",SUM( INDEX( $H$9, 1) : H1581))</f>
        <v/>
      </c>
      <c r="AF1581" s="20" t="str">
        <f t="shared" si="902"/>
        <v/>
      </c>
      <c r="AG1581" s="20" t="str">
        <f>IF(E1581="","",SUM($AF$9:AF1581))</f>
        <v/>
      </c>
      <c r="AH1581" s="43" t="str">
        <f t="shared" si="903"/>
        <v/>
      </c>
      <c r="AI1581" s="20" t="str">
        <f t="shared" si="904"/>
        <v/>
      </c>
      <c r="AJ1581" s="20" t="str">
        <f t="shared" si="905"/>
        <v/>
      </c>
      <c r="AK1581" s="20" t="str">
        <f t="shared" si="906"/>
        <v/>
      </c>
      <c r="AL1581" s="20" t="str">
        <f>IF(E1581="","",SUM( INDEX($I$9, 1) : I1581))</f>
        <v/>
      </c>
      <c r="AM1581" s="20" t="str">
        <f t="shared" si="907"/>
        <v/>
      </c>
      <c r="AN1581" s="20" t="str">
        <f>IF(E1581="","",SUM( INDEX($AM$9, 1) : AM1581))</f>
        <v/>
      </c>
      <c r="AO1581" s="43" t="str">
        <f t="shared" si="908"/>
        <v/>
      </c>
      <c r="AP1581" s="43" t="str">
        <f t="shared" si="909"/>
        <v/>
      </c>
      <c r="AQ1581" s="35" t="str">
        <f t="shared" si="910"/>
        <v/>
      </c>
      <c r="AR1581" s="35" t="str">
        <f t="shared" si="911"/>
        <v/>
      </c>
      <c r="AS1581" s="35" t="str">
        <f t="shared" si="912"/>
        <v/>
      </c>
      <c r="AT1581" s="35" t="str">
        <f t="shared" si="913"/>
        <v/>
      </c>
      <c r="AU1581" s="35" t="str">
        <f t="shared" si="914"/>
        <v/>
      </c>
      <c r="AV1581" s="35" t="str">
        <f t="shared" si="915"/>
        <v/>
      </c>
      <c r="AW1581" s="58" t="str">
        <f t="shared" si="916"/>
        <v/>
      </c>
      <c r="AX1581" s="62" t="str">
        <f t="shared" si="917"/>
        <v/>
      </c>
      <c r="AY1581" s="62" t="str">
        <f t="shared" si="918"/>
        <v/>
      </c>
      <c r="AZ1581" s="62" t="str">
        <f t="shared" si="919"/>
        <v/>
      </c>
      <c r="BA1581" s="62" t="str">
        <f t="shared" si="920"/>
        <v/>
      </c>
      <c r="BB1581" s="62" t="str">
        <f t="shared" si="921"/>
        <v/>
      </c>
      <c r="BC1581" s="62" t="str">
        <f t="shared" si="922"/>
        <v/>
      </c>
      <c r="BD1581" s="69" t="str">
        <f t="shared" si="923"/>
        <v/>
      </c>
      <c r="BE1581" s="69" t="str">
        <f t="shared" si="924"/>
        <v/>
      </c>
      <c r="BF1581" s="69" t="str">
        <f>IF(Z1581=Z1582,"",SUM(AW$9:AW1581)-SUM(BF$9:BF1580))</f>
        <v/>
      </c>
      <c r="BG1581" s="12">
        <f t="shared" si="926"/>
        <v>1573</v>
      </c>
    </row>
    <row r="1582" spans="1:59" ht="20.100000000000001" customHeight="1">
      <c r="A1582" s="13">
        <f t="shared" si="925"/>
        <v>1574</v>
      </c>
      <c r="B1582" s="153"/>
      <c r="C1582" s="33"/>
      <c r="D1582" s="33"/>
      <c r="E1582" s="154"/>
      <c r="F1582" s="155"/>
      <c r="G1582" s="156"/>
      <c r="H1582" s="19" t="str">
        <f t="shared" si="890"/>
        <v/>
      </c>
      <c r="I1582" s="157"/>
      <c r="J1582" s="19" t="str">
        <f t="shared" si="891"/>
        <v/>
      </c>
      <c r="K1582" s="33"/>
      <c r="L1582" s="34"/>
      <c r="M1582" s="34"/>
      <c r="N1582" s="19" t="str">
        <f t="shared" si="892"/>
        <v/>
      </c>
      <c r="O1582" s="157"/>
      <c r="P1582" s="19" t="str">
        <f t="shared" si="893"/>
        <v/>
      </c>
      <c r="Q1582" s="19" t="str">
        <f t="shared" si="894"/>
        <v/>
      </c>
      <c r="R1582" s="22"/>
      <c r="S1582" s="33"/>
      <c r="T1582" s="35" t="str">
        <f>IF(E1582="","",Instructions!$B$5)</f>
        <v/>
      </c>
      <c r="U1582" s="75" t="str">
        <f>IF(E1582="","",Instructions!$C$5)</f>
        <v/>
      </c>
      <c r="V1582" s="87" t="str">
        <f t="shared" si="895"/>
        <v/>
      </c>
      <c r="W1582" s="72" t="str">
        <f>IF(E1582="","",VLOOKUP(D1582,Supervisors!$B$9:$F$32,5,FALSE))</f>
        <v/>
      </c>
      <c r="X1582" s="72" t="str">
        <f>IF(E1582="","",VLOOKUP(D1582,Supervisors!$B$9:$G$32,6,FALSE))</f>
        <v/>
      </c>
      <c r="Y1582" s="20" t="str">
        <f t="shared" si="896"/>
        <v/>
      </c>
      <c r="Z1582" s="20" t="str">
        <f t="shared" si="897"/>
        <v/>
      </c>
      <c r="AA1582" s="20" t="str">
        <f t="shared" si="898"/>
        <v/>
      </c>
      <c r="AB1582" s="20" t="str">
        <f t="shared" si="899"/>
        <v/>
      </c>
      <c r="AC1582" s="20" t="str">
        <f t="shared" si="900"/>
        <v/>
      </c>
      <c r="AD1582" s="20" t="str">
        <f t="shared" si="901"/>
        <v/>
      </c>
      <c r="AE1582" s="20" t="str">
        <f>IF(E1582="","",SUM( INDEX( $H$9, 1) : H1582))</f>
        <v/>
      </c>
      <c r="AF1582" s="20" t="str">
        <f t="shared" si="902"/>
        <v/>
      </c>
      <c r="AG1582" s="20" t="str">
        <f>IF(E1582="","",SUM($AF$9:AF1582))</f>
        <v/>
      </c>
      <c r="AH1582" s="43" t="str">
        <f t="shared" si="903"/>
        <v/>
      </c>
      <c r="AI1582" s="20" t="str">
        <f t="shared" si="904"/>
        <v/>
      </c>
      <c r="AJ1582" s="20" t="str">
        <f t="shared" si="905"/>
        <v/>
      </c>
      <c r="AK1582" s="20" t="str">
        <f t="shared" si="906"/>
        <v/>
      </c>
      <c r="AL1582" s="20" t="str">
        <f>IF(E1582="","",SUM( INDEX($I$9, 1) : I1582))</f>
        <v/>
      </c>
      <c r="AM1582" s="20" t="str">
        <f t="shared" si="907"/>
        <v/>
      </c>
      <c r="AN1582" s="20" t="str">
        <f>IF(E1582="","",SUM( INDEX($AM$9, 1) : AM1582))</f>
        <v/>
      </c>
      <c r="AO1582" s="43" t="str">
        <f t="shared" si="908"/>
        <v/>
      </c>
      <c r="AP1582" s="43" t="str">
        <f t="shared" si="909"/>
        <v/>
      </c>
      <c r="AQ1582" s="35" t="str">
        <f t="shared" si="910"/>
        <v/>
      </c>
      <c r="AR1582" s="35" t="str">
        <f t="shared" si="911"/>
        <v/>
      </c>
      <c r="AS1582" s="35" t="str">
        <f t="shared" si="912"/>
        <v/>
      </c>
      <c r="AT1582" s="35" t="str">
        <f t="shared" si="913"/>
        <v/>
      </c>
      <c r="AU1582" s="35" t="str">
        <f t="shared" si="914"/>
        <v/>
      </c>
      <c r="AV1582" s="35" t="str">
        <f t="shared" si="915"/>
        <v/>
      </c>
      <c r="AW1582" s="58" t="str">
        <f t="shared" si="916"/>
        <v/>
      </c>
      <c r="AX1582" s="62" t="str">
        <f t="shared" si="917"/>
        <v/>
      </c>
      <c r="AY1582" s="62" t="str">
        <f t="shared" si="918"/>
        <v/>
      </c>
      <c r="AZ1582" s="62" t="str">
        <f t="shared" si="919"/>
        <v/>
      </c>
      <c r="BA1582" s="62" t="str">
        <f t="shared" si="920"/>
        <v/>
      </c>
      <c r="BB1582" s="62" t="str">
        <f t="shared" si="921"/>
        <v/>
      </c>
      <c r="BC1582" s="62" t="str">
        <f t="shared" si="922"/>
        <v/>
      </c>
      <c r="BD1582" s="69" t="str">
        <f t="shared" si="923"/>
        <v/>
      </c>
      <c r="BE1582" s="69" t="str">
        <f t="shared" si="924"/>
        <v/>
      </c>
      <c r="BF1582" s="69" t="str">
        <f>IF(Z1582=Z1583,"",SUM(AW$9:AW1582)-SUM(BF$9:BF1581))</f>
        <v/>
      </c>
      <c r="BG1582" s="12">
        <f t="shared" si="926"/>
        <v>1574</v>
      </c>
    </row>
    <row r="1583" spans="1:59" ht="20.100000000000001" customHeight="1">
      <c r="A1583" s="13">
        <f t="shared" si="925"/>
        <v>1575</v>
      </c>
      <c r="B1583" s="153"/>
      <c r="C1583" s="33"/>
      <c r="D1583" s="33"/>
      <c r="E1583" s="154"/>
      <c r="F1583" s="155"/>
      <c r="G1583" s="156"/>
      <c r="H1583" s="19" t="str">
        <f t="shared" si="890"/>
        <v/>
      </c>
      <c r="I1583" s="157"/>
      <c r="J1583" s="19" t="str">
        <f t="shared" si="891"/>
        <v/>
      </c>
      <c r="K1583" s="33"/>
      <c r="L1583" s="34"/>
      <c r="M1583" s="34"/>
      <c r="N1583" s="19" t="str">
        <f t="shared" si="892"/>
        <v/>
      </c>
      <c r="O1583" s="157"/>
      <c r="P1583" s="19" t="str">
        <f t="shared" si="893"/>
        <v/>
      </c>
      <c r="Q1583" s="19" t="str">
        <f t="shared" si="894"/>
        <v/>
      </c>
      <c r="R1583" s="22"/>
      <c r="S1583" s="33"/>
      <c r="T1583" s="35" t="str">
        <f>IF(E1583="","",Instructions!$B$5)</f>
        <v/>
      </c>
      <c r="U1583" s="75" t="str">
        <f>IF(E1583="","",Instructions!$C$5)</f>
        <v/>
      </c>
      <c r="V1583" s="87" t="str">
        <f t="shared" si="895"/>
        <v/>
      </c>
      <c r="W1583" s="72" t="str">
        <f>IF(E1583="","",VLOOKUP(D1583,Supervisors!$B$9:$F$32,5,FALSE))</f>
        <v/>
      </c>
      <c r="X1583" s="72" t="str">
        <f>IF(E1583="","",VLOOKUP(D1583,Supervisors!$B$9:$G$32,6,FALSE))</f>
        <v/>
      </c>
      <c r="Y1583" s="20" t="str">
        <f t="shared" si="896"/>
        <v/>
      </c>
      <c r="Z1583" s="20" t="str">
        <f t="shared" si="897"/>
        <v/>
      </c>
      <c r="AA1583" s="20" t="str">
        <f t="shared" si="898"/>
        <v/>
      </c>
      <c r="AB1583" s="20" t="str">
        <f t="shared" si="899"/>
        <v/>
      </c>
      <c r="AC1583" s="20" t="str">
        <f t="shared" si="900"/>
        <v/>
      </c>
      <c r="AD1583" s="20" t="str">
        <f t="shared" si="901"/>
        <v/>
      </c>
      <c r="AE1583" s="20" t="str">
        <f>IF(E1583="","",SUM( INDEX( $H$9, 1) : H1583))</f>
        <v/>
      </c>
      <c r="AF1583" s="20" t="str">
        <f t="shared" si="902"/>
        <v/>
      </c>
      <c r="AG1583" s="20" t="str">
        <f>IF(E1583="","",SUM($AF$9:AF1583))</f>
        <v/>
      </c>
      <c r="AH1583" s="43" t="str">
        <f t="shared" si="903"/>
        <v/>
      </c>
      <c r="AI1583" s="20" t="str">
        <f t="shared" si="904"/>
        <v/>
      </c>
      <c r="AJ1583" s="20" t="str">
        <f t="shared" si="905"/>
        <v/>
      </c>
      <c r="AK1583" s="20" t="str">
        <f t="shared" si="906"/>
        <v/>
      </c>
      <c r="AL1583" s="20" t="str">
        <f>IF(E1583="","",SUM( INDEX($I$9, 1) : I1583))</f>
        <v/>
      </c>
      <c r="AM1583" s="20" t="str">
        <f t="shared" si="907"/>
        <v/>
      </c>
      <c r="AN1583" s="20" t="str">
        <f>IF(E1583="","",SUM( INDEX($AM$9, 1) : AM1583))</f>
        <v/>
      </c>
      <c r="AO1583" s="43" t="str">
        <f t="shared" si="908"/>
        <v/>
      </c>
      <c r="AP1583" s="43" t="str">
        <f t="shared" si="909"/>
        <v/>
      </c>
      <c r="AQ1583" s="35" t="str">
        <f t="shared" si="910"/>
        <v/>
      </c>
      <c r="AR1583" s="35" t="str">
        <f t="shared" si="911"/>
        <v/>
      </c>
      <c r="AS1583" s="35" t="str">
        <f t="shared" si="912"/>
        <v/>
      </c>
      <c r="AT1583" s="35" t="str">
        <f t="shared" si="913"/>
        <v/>
      </c>
      <c r="AU1583" s="35" t="str">
        <f t="shared" si="914"/>
        <v/>
      </c>
      <c r="AV1583" s="35" t="str">
        <f t="shared" si="915"/>
        <v/>
      </c>
      <c r="AW1583" s="58" t="str">
        <f t="shared" si="916"/>
        <v/>
      </c>
      <c r="AX1583" s="62" t="str">
        <f t="shared" si="917"/>
        <v/>
      </c>
      <c r="AY1583" s="62" t="str">
        <f t="shared" si="918"/>
        <v/>
      </c>
      <c r="AZ1583" s="62" t="str">
        <f t="shared" si="919"/>
        <v/>
      </c>
      <c r="BA1583" s="62" t="str">
        <f t="shared" si="920"/>
        <v/>
      </c>
      <c r="BB1583" s="62" t="str">
        <f t="shared" si="921"/>
        <v/>
      </c>
      <c r="BC1583" s="62" t="str">
        <f t="shared" si="922"/>
        <v/>
      </c>
      <c r="BD1583" s="69" t="str">
        <f t="shared" si="923"/>
        <v/>
      </c>
      <c r="BE1583" s="69" t="str">
        <f t="shared" si="924"/>
        <v/>
      </c>
      <c r="BF1583" s="69" t="str">
        <f>IF(Z1583=Z1584,"",SUM(AW$9:AW1583)-SUM(BF$9:BF1582))</f>
        <v/>
      </c>
      <c r="BG1583" s="12">
        <f t="shared" si="926"/>
        <v>1575</v>
      </c>
    </row>
    <row r="1584" spans="1:59" ht="20.100000000000001" customHeight="1">
      <c r="A1584" s="13">
        <f t="shared" si="925"/>
        <v>1576</v>
      </c>
      <c r="B1584" s="153"/>
      <c r="C1584" s="33"/>
      <c r="D1584" s="33"/>
      <c r="E1584" s="154"/>
      <c r="F1584" s="155"/>
      <c r="G1584" s="156"/>
      <c r="H1584" s="19" t="str">
        <f t="shared" si="890"/>
        <v/>
      </c>
      <c r="I1584" s="157"/>
      <c r="J1584" s="19" t="str">
        <f t="shared" si="891"/>
        <v/>
      </c>
      <c r="K1584" s="33"/>
      <c r="L1584" s="34"/>
      <c r="M1584" s="34"/>
      <c r="N1584" s="19" t="str">
        <f t="shared" si="892"/>
        <v/>
      </c>
      <c r="O1584" s="157"/>
      <c r="P1584" s="19" t="str">
        <f t="shared" si="893"/>
        <v/>
      </c>
      <c r="Q1584" s="19" t="str">
        <f t="shared" si="894"/>
        <v/>
      </c>
      <c r="R1584" s="22"/>
      <c r="S1584" s="33"/>
      <c r="T1584" s="35" t="str">
        <f>IF(E1584="","",Instructions!$B$5)</f>
        <v/>
      </c>
      <c r="U1584" s="75" t="str">
        <f>IF(E1584="","",Instructions!$C$5)</f>
        <v/>
      </c>
      <c r="V1584" s="87" t="str">
        <f t="shared" si="895"/>
        <v/>
      </c>
      <c r="W1584" s="72" t="str">
        <f>IF(E1584="","",VLOOKUP(D1584,Supervisors!$B$9:$F$32,5,FALSE))</f>
        <v/>
      </c>
      <c r="X1584" s="72" t="str">
        <f>IF(E1584="","",VLOOKUP(D1584,Supervisors!$B$9:$G$32,6,FALSE))</f>
        <v/>
      </c>
      <c r="Y1584" s="20" t="str">
        <f t="shared" si="896"/>
        <v/>
      </c>
      <c r="Z1584" s="20" t="str">
        <f t="shared" si="897"/>
        <v/>
      </c>
      <c r="AA1584" s="20" t="str">
        <f t="shared" si="898"/>
        <v/>
      </c>
      <c r="AB1584" s="20" t="str">
        <f t="shared" si="899"/>
        <v/>
      </c>
      <c r="AC1584" s="20" t="str">
        <f t="shared" si="900"/>
        <v/>
      </c>
      <c r="AD1584" s="20" t="str">
        <f t="shared" si="901"/>
        <v/>
      </c>
      <c r="AE1584" s="20" t="str">
        <f>IF(E1584="","",SUM( INDEX( $H$9, 1) : H1584))</f>
        <v/>
      </c>
      <c r="AF1584" s="20" t="str">
        <f t="shared" si="902"/>
        <v/>
      </c>
      <c r="AG1584" s="20" t="str">
        <f>IF(E1584="","",SUM($AF$9:AF1584))</f>
        <v/>
      </c>
      <c r="AH1584" s="43" t="str">
        <f t="shared" si="903"/>
        <v/>
      </c>
      <c r="AI1584" s="20" t="str">
        <f t="shared" si="904"/>
        <v/>
      </c>
      <c r="AJ1584" s="20" t="str">
        <f t="shared" si="905"/>
        <v/>
      </c>
      <c r="AK1584" s="20" t="str">
        <f t="shared" si="906"/>
        <v/>
      </c>
      <c r="AL1584" s="20" t="str">
        <f>IF(E1584="","",SUM( INDEX($I$9, 1) : I1584))</f>
        <v/>
      </c>
      <c r="AM1584" s="20" t="str">
        <f t="shared" si="907"/>
        <v/>
      </c>
      <c r="AN1584" s="20" t="str">
        <f>IF(E1584="","",SUM( INDEX($AM$9, 1) : AM1584))</f>
        <v/>
      </c>
      <c r="AO1584" s="43" t="str">
        <f t="shared" si="908"/>
        <v/>
      </c>
      <c r="AP1584" s="43" t="str">
        <f t="shared" si="909"/>
        <v/>
      </c>
      <c r="AQ1584" s="35" t="str">
        <f t="shared" si="910"/>
        <v/>
      </c>
      <c r="AR1584" s="35" t="str">
        <f t="shared" si="911"/>
        <v/>
      </c>
      <c r="AS1584" s="35" t="str">
        <f t="shared" si="912"/>
        <v/>
      </c>
      <c r="AT1584" s="35" t="str">
        <f t="shared" si="913"/>
        <v/>
      </c>
      <c r="AU1584" s="35" t="str">
        <f t="shared" si="914"/>
        <v/>
      </c>
      <c r="AV1584" s="35" t="str">
        <f t="shared" si="915"/>
        <v/>
      </c>
      <c r="AW1584" s="58" t="str">
        <f t="shared" si="916"/>
        <v/>
      </c>
      <c r="AX1584" s="62" t="str">
        <f t="shared" si="917"/>
        <v/>
      </c>
      <c r="AY1584" s="62" t="str">
        <f t="shared" si="918"/>
        <v/>
      </c>
      <c r="AZ1584" s="62" t="str">
        <f t="shared" si="919"/>
        <v/>
      </c>
      <c r="BA1584" s="62" t="str">
        <f t="shared" si="920"/>
        <v/>
      </c>
      <c r="BB1584" s="62" t="str">
        <f t="shared" si="921"/>
        <v/>
      </c>
      <c r="BC1584" s="62" t="str">
        <f t="shared" si="922"/>
        <v/>
      </c>
      <c r="BD1584" s="69" t="str">
        <f t="shared" si="923"/>
        <v/>
      </c>
      <c r="BE1584" s="69" t="str">
        <f t="shared" si="924"/>
        <v/>
      </c>
      <c r="BF1584" s="69" t="str">
        <f>IF(Z1584=Z1585,"",SUM(AW$9:AW1584)-SUM(BF$9:BF1583))</f>
        <v/>
      </c>
      <c r="BG1584" s="12">
        <f t="shared" si="926"/>
        <v>1576</v>
      </c>
    </row>
    <row r="1585" spans="1:59" ht="20.100000000000001" customHeight="1">
      <c r="A1585" s="13">
        <f t="shared" si="925"/>
        <v>1577</v>
      </c>
      <c r="B1585" s="153"/>
      <c r="C1585" s="33"/>
      <c r="D1585" s="33"/>
      <c r="E1585" s="154"/>
      <c r="F1585" s="155"/>
      <c r="G1585" s="156"/>
      <c r="H1585" s="19" t="str">
        <f t="shared" si="890"/>
        <v/>
      </c>
      <c r="I1585" s="157"/>
      <c r="J1585" s="19" t="str">
        <f t="shared" si="891"/>
        <v/>
      </c>
      <c r="K1585" s="33"/>
      <c r="L1585" s="34"/>
      <c r="M1585" s="34"/>
      <c r="N1585" s="19" t="str">
        <f t="shared" si="892"/>
        <v/>
      </c>
      <c r="O1585" s="157"/>
      <c r="P1585" s="19" t="str">
        <f t="shared" si="893"/>
        <v/>
      </c>
      <c r="Q1585" s="19" t="str">
        <f t="shared" si="894"/>
        <v/>
      </c>
      <c r="R1585" s="22"/>
      <c r="S1585" s="33"/>
      <c r="T1585" s="35" t="str">
        <f>IF(E1585="","",Instructions!$B$5)</f>
        <v/>
      </c>
      <c r="U1585" s="75" t="str">
        <f>IF(E1585="","",Instructions!$C$5)</f>
        <v/>
      </c>
      <c r="V1585" s="87" t="str">
        <f t="shared" si="895"/>
        <v/>
      </c>
      <c r="W1585" s="72" t="str">
        <f>IF(E1585="","",VLOOKUP(D1585,Supervisors!$B$9:$F$32,5,FALSE))</f>
        <v/>
      </c>
      <c r="X1585" s="72" t="str">
        <f>IF(E1585="","",VLOOKUP(D1585,Supervisors!$B$9:$G$32,6,FALSE))</f>
        <v/>
      </c>
      <c r="Y1585" s="20" t="str">
        <f t="shared" si="896"/>
        <v/>
      </c>
      <c r="Z1585" s="20" t="str">
        <f t="shared" si="897"/>
        <v/>
      </c>
      <c r="AA1585" s="20" t="str">
        <f t="shared" si="898"/>
        <v/>
      </c>
      <c r="AB1585" s="20" t="str">
        <f t="shared" si="899"/>
        <v/>
      </c>
      <c r="AC1585" s="20" t="str">
        <f t="shared" si="900"/>
        <v/>
      </c>
      <c r="AD1585" s="20" t="str">
        <f t="shared" si="901"/>
        <v/>
      </c>
      <c r="AE1585" s="20" t="str">
        <f>IF(E1585="","",SUM( INDEX( $H$9, 1) : H1585))</f>
        <v/>
      </c>
      <c r="AF1585" s="20" t="str">
        <f t="shared" si="902"/>
        <v/>
      </c>
      <c r="AG1585" s="20" t="str">
        <f>IF(E1585="","",SUM($AF$9:AF1585))</f>
        <v/>
      </c>
      <c r="AH1585" s="43" t="str">
        <f t="shared" si="903"/>
        <v/>
      </c>
      <c r="AI1585" s="20" t="str">
        <f t="shared" si="904"/>
        <v/>
      </c>
      <c r="AJ1585" s="20" t="str">
        <f t="shared" si="905"/>
        <v/>
      </c>
      <c r="AK1585" s="20" t="str">
        <f t="shared" si="906"/>
        <v/>
      </c>
      <c r="AL1585" s="20" t="str">
        <f>IF(E1585="","",SUM( INDEX($I$9, 1) : I1585))</f>
        <v/>
      </c>
      <c r="AM1585" s="20" t="str">
        <f t="shared" si="907"/>
        <v/>
      </c>
      <c r="AN1585" s="20" t="str">
        <f>IF(E1585="","",SUM( INDEX($AM$9, 1) : AM1585))</f>
        <v/>
      </c>
      <c r="AO1585" s="43" t="str">
        <f t="shared" si="908"/>
        <v/>
      </c>
      <c r="AP1585" s="43" t="str">
        <f t="shared" si="909"/>
        <v/>
      </c>
      <c r="AQ1585" s="35" t="str">
        <f t="shared" si="910"/>
        <v/>
      </c>
      <c r="AR1585" s="35" t="str">
        <f t="shared" si="911"/>
        <v/>
      </c>
      <c r="AS1585" s="35" t="str">
        <f t="shared" si="912"/>
        <v/>
      </c>
      <c r="AT1585" s="35" t="str">
        <f t="shared" si="913"/>
        <v/>
      </c>
      <c r="AU1585" s="35" t="str">
        <f t="shared" si="914"/>
        <v/>
      </c>
      <c r="AV1585" s="35" t="str">
        <f t="shared" si="915"/>
        <v/>
      </c>
      <c r="AW1585" s="58" t="str">
        <f t="shared" si="916"/>
        <v/>
      </c>
      <c r="AX1585" s="62" t="str">
        <f t="shared" si="917"/>
        <v/>
      </c>
      <c r="AY1585" s="62" t="str">
        <f t="shared" si="918"/>
        <v/>
      </c>
      <c r="AZ1585" s="62" t="str">
        <f t="shared" si="919"/>
        <v/>
      </c>
      <c r="BA1585" s="62" t="str">
        <f t="shared" si="920"/>
        <v/>
      </c>
      <c r="BB1585" s="62" t="str">
        <f t="shared" si="921"/>
        <v/>
      </c>
      <c r="BC1585" s="62" t="str">
        <f t="shared" si="922"/>
        <v/>
      </c>
      <c r="BD1585" s="69" t="str">
        <f t="shared" si="923"/>
        <v/>
      </c>
      <c r="BE1585" s="69" t="str">
        <f t="shared" si="924"/>
        <v/>
      </c>
      <c r="BF1585" s="69" t="str">
        <f>IF(Z1585=Z1586,"",SUM(AW$9:AW1585)-SUM(BF$9:BF1584))</f>
        <v/>
      </c>
      <c r="BG1585" s="12">
        <f t="shared" si="926"/>
        <v>1577</v>
      </c>
    </row>
    <row r="1586" spans="1:59" ht="20.100000000000001" customHeight="1">
      <c r="A1586" s="13">
        <f t="shared" si="925"/>
        <v>1578</v>
      </c>
      <c r="B1586" s="153"/>
      <c r="C1586" s="33"/>
      <c r="D1586" s="33"/>
      <c r="E1586" s="154"/>
      <c r="F1586" s="155"/>
      <c r="G1586" s="156"/>
      <c r="H1586" s="19" t="str">
        <f t="shared" si="890"/>
        <v/>
      </c>
      <c r="I1586" s="157"/>
      <c r="J1586" s="19" t="str">
        <f t="shared" si="891"/>
        <v/>
      </c>
      <c r="K1586" s="33"/>
      <c r="L1586" s="34"/>
      <c r="M1586" s="34"/>
      <c r="N1586" s="19" t="str">
        <f t="shared" si="892"/>
        <v/>
      </c>
      <c r="O1586" s="157"/>
      <c r="P1586" s="19" t="str">
        <f t="shared" si="893"/>
        <v/>
      </c>
      <c r="Q1586" s="19" t="str">
        <f t="shared" si="894"/>
        <v/>
      </c>
      <c r="R1586" s="22"/>
      <c r="S1586" s="33"/>
      <c r="T1586" s="35" t="str">
        <f>IF(E1586="","",Instructions!$B$5)</f>
        <v/>
      </c>
      <c r="U1586" s="75" t="str">
        <f>IF(E1586="","",Instructions!$C$5)</f>
        <v/>
      </c>
      <c r="V1586" s="87" t="str">
        <f t="shared" si="895"/>
        <v/>
      </c>
      <c r="W1586" s="72" t="str">
        <f>IF(E1586="","",VLOOKUP(D1586,Supervisors!$B$9:$F$32,5,FALSE))</f>
        <v/>
      </c>
      <c r="X1586" s="72" t="str">
        <f>IF(E1586="","",VLOOKUP(D1586,Supervisors!$B$9:$G$32,6,FALSE))</f>
        <v/>
      </c>
      <c r="Y1586" s="20" t="str">
        <f t="shared" si="896"/>
        <v/>
      </c>
      <c r="Z1586" s="20" t="str">
        <f t="shared" si="897"/>
        <v/>
      </c>
      <c r="AA1586" s="20" t="str">
        <f t="shared" si="898"/>
        <v/>
      </c>
      <c r="AB1586" s="20" t="str">
        <f t="shared" si="899"/>
        <v/>
      </c>
      <c r="AC1586" s="20" t="str">
        <f t="shared" si="900"/>
        <v/>
      </c>
      <c r="AD1586" s="20" t="str">
        <f t="shared" si="901"/>
        <v/>
      </c>
      <c r="AE1586" s="20" t="str">
        <f>IF(E1586="","",SUM( INDEX( $H$9, 1) : H1586))</f>
        <v/>
      </c>
      <c r="AF1586" s="20" t="str">
        <f t="shared" si="902"/>
        <v/>
      </c>
      <c r="AG1586" s="20" t="str">
        <f>IF(E1586="","",SUM($AF$9:AF1586))</f>
        <v/>
      </c>
      <c r="AH1586" s="43" t="str">
        <f t="shared" si="903"/>
        <v/>
      </c>
      <c r="AI1586" s="20" t="str">
        <f t="shared" si="904"/>
        <v/>
      </c>
      <c r="AJ1586" s="20" t="str">
        <f t="shared" si="905"/>
        <v/>
      </c>
      <c r="AK1586" s="20" t="str">
        <f t="shared" si="906"/>
        <v/>
      </c>
      <c r="AL1586" s="20" t="str">
        <f>IF(E1586="","",SUM( INDEX($I$9, 1) : I1586))</f>
        <v/>
      </c>
      <c r="AM1586" s="20" t="str">
        <f t="shared" si="907"/>
        <v/>
      </c>
      <c r="AN1586" s="20" t="str">
        <f>IF(E1586="","",SUM( INDEX($AM$9, 1) : AM1586))</f>
        <v/>
      </c>
      <c r="AO1586" s="43" t="str">
        <f t="shared" si="908"/>
        <v/>
      </c>
      <c r="AP1586" s="43" t="str">
        <f t="shared" si="909"/>
        <v/>
      </c>
      <c r="AQ1586" s="35" t="str">
        <f t="shared" si="910"/>
        <v/>
      </c>
      <c r="AR1586" s="35" t="str">
        <f t="shared" si="911"/>
        <v/>
      </c>
      <c r="AS1586" s="35" t="str">
        <f t="shared" si="912"/>
        <v/>
      </c>
      <c r="AT1586" s="35" t="str">
        <f t="shared" si="913"/>
        <v/>
      </c>
      <c r="AU1586" s="35" t="str">
        <f t="shared" si="914"/>
        <v/>
      </c>
      <c r="AV1586" s="35" t="str">
        <f t="shared" si="915"/>
        <v/>
      </c>
      <c r="AW1586" s="58" t="str">
        <f t="shared" si="916"/>
        <v/>
      </c>
      <c r="AX1586" s="62" t="str">
        <f t="shared" si="917"/>
        <v/>
      </c>
      <c r="AY1586" s="62" t="str">
        <f t="shared" si="918"/>
        <v/>
      </c>
      <c r="AZ1586" s="62" t="str">
        <f t="shared" si="919"/>
        <v/>
      </c>
      <c r="BA1586" s="62" t="str">
        <f t="shared" si="920"/>
        <v/>
      </c>
      <c r="BB1586" s="62" t="str">
        <f t="shared" si="921"/>
        <v/>
      </c>
      <c r="BC1586" s="62" t="str">
        <f t="shared" si="922"/>
        <v/>
      </c>
      <c r="BD1586" s="69" t="str">
        <f t="shared" si="923"/>
        <v/>
      </c>
      <c r="BE1586" s="69" t="str">
        <f t="shared" si="924"/>
        <v/>
      </c>
      <c r="BF1586" s="69" t="str">
        <f>IF(Z1586=Z1587,"",SUM(AW$9:AW1586)-SUM(BF$9:BF1585))</f>
        <v/>
      </c>
      <c r="BG1586" s="12">
        <f t="shared" si="926"/>
        <v>1578</v>
      </c>
    </row>
    <row r="1587" spans="1:59" ht="20.100000000000001" customHeight="1">
      <c r="A1587" s="13">
        <f t="shared" si="925"/>
        <v>1579</v>
      </c>
      <c r="B1587" s="153"/>
      <c r="C1587" s="33"/>
      <c r="D1587" s="33"/>
      <c r="E1587" s="154"/>
      <c r="F1587" s="155"/>
      <c r="G1587" s="156"/>
      <c r="H1587" s="19" t="str">
        <f t="shared" si="890"/>
        <v/>
      </c>
      <c r="I1587" s="157"/>
      <c r="J1587" s="19" t="str">
        <f t="shared" si="891"/>
        <v/>
      </c>
      <c r="K1587" s="33"/>
      <c r="L1587" s="34"/>
      <c r="M1587" s="34"/>
      <c r="N1587" s="19" t="str">
        <f t="shared" si="892"/>
        <v/>
      </c>
      <c r="O1587" s="157"/>
      <c r="P1587" s="19" t="str">
        <f t="shared" si="893"/>
        <v/>
      </c>
      <c r="Q1587" s="19" t="str">
        <f t="shared" si="894"/>
        <v/>
      </c>
      <c r="R1587" s="22"/>
      <c r="S1587" s="33"/>
      <c r="T1587" s="35" t="str">
        <f>IF(E1587="","",Instructions!$B$5)</f>
        <v/>
      </c>
      <c r="U1587" s="75" t="str">
        <f>IF(E1587="","",Instructions!$C$5)</f>
        <v/>
      </c>
      <c r="V1587" s="87" t="str">
        <f t="shared" si="895"/>
        <v/>
      </c>
      <c r="W1587" s="72" t="str">
        <f>IF(E1587="","",VLOOKUP(D1587,Supervisors!$B$9:$F$32,5,FALSE))</f>
        <v/>
      </c>
      <c r="X1587" s="72" t="str">
        <f>IF(E1587="","",VLOOKUP(D1587,Supervisors!$B$9:$G$32,6,FALSE))</f>
        <v/>
      </c>
      <c r="Y1587" s="20" t="str">
        <f t="shared" si="896"/>
        <v/>
      </c>
      <c r="Z1587" s="20" t="str">
        <f t="shared" si="897"/>
        <v/>
      </c>
      <c r="AA1587" s="20" t="str">
        <f t="shared" si="898"/>
        <v/>
      </c>
      <c r="AB1587" s="20" t="str">
        <f t="shared" si="899"/>
        <v/>
      </c>
      <c r="AC1587" s="20" t="str">
        <f t="shared" si="900"/>
        <v/>
      </c>
      <c r="AD1587" s="20" t="str">
        <f t="shared" si="901"/>
        <v/>
      </c>
      <c r="AE1587" s="20" t="str">
        <f>IF(E1587="","",SUM( INDEX( $H$9, 1) : H1587))</f>
        <v/>
      </c>
      <c r="AF1587" s="20" t="str">
        <f t="shared" si="902"/>
        <v/>
      </c>
      <c r="AG1587" s="20" t="str">
        <f>IF(E1587="","",SUM($AF$9:AF1587))</f>
        <v/>
      </c>
      <c r="AH1587" s="43" t="str">
        <f t="shared" si="903"/>
        <v/>
      </c>
      <c r="AI1587" s="20" t="str">
        <f t="shared" si="904"/>
        <v/>
      </c>
      <c r="AJ1587" s="20" t="str">
        <f t="shared" si="905"/>
        <v/>
      </c>
      <c r="AK1587" s="20" t="str">
        <f t="shared" si="906"/>
        <v/>
      </c>
      <c r="AL1587" s="20" t="str">
        <f>IF(E1587="","",SUM( INDEX($I$9, 1) : I1587))</f>
        <v/>
      </c>
      <c r="AM1587" s="20" t="str">
        <f t="shared" si="907"/>
        <v/>
      </c>
      <c r="AN1587" s="20" t="str">
        <f>IF(E1587="","",SUM( INDEX($AM$9, 1) : AM1587))</f>
        <v/>
      </c>
      <c r="AO1587" s="43" t="str">
        <f t="shared" si="908"/>
        <v/>
      </c>
      <c r="AP1587" s="43" t="str">
        <f t="shared" si="909"/>
        <v/>
      </c>
      <c r="AQ1587" s="35" t="str">
        <f t="shared" si="910"/>
        <v/>
      </c>
      <c r="AR1587" s="35" t="str">
        <f t="shared" si="911"/>
        <v/>
      </c>
      <c r="AS1587" s="35" t="str">
        <f t="shared" si="912"/>
        <v/>
      </c>
      <c r="AT1587" s="35" t="str">
        <f t="shared" si="913"/>
        <v/>
      </c>
      <c r="AU1587" s="35" t="str">
        <f t="shared" si="914"/>
        <v/>
      </c>
      <c r="AV1587" s="35" t="str">
        <f t="shared" si="915"/>
        <v/>
      </c>
      <c r="AW1587" s="58" t="str">
        <f t="shared" si="916"/>
        <v/>
      </c>
      <c r="AX1587" s="62" t="str">
        <f t="shared" si="917"/>
        <v/>
      </c>
      <c r="AY1587" s="62" t="str">
        <f t="shared" si="918"/>
        <v/>
      </c>
      <c r="AZ1587" s="62" t="str">
        <f t="shared" si="919"/>
        <v/>
      </c>
      <c r="BA1587" s="62" t="str">
        <f t="shared" si="920"/>
        <v/>
      </c>
      <c r="BB1587" s="62" t="str">
        <f t="shared" si="921"/>
        <v/>
      </c>
      <c r="BC1587" s="62" t="str">
        <f t="shared" si="922"/>
        <v/>
      </c>
      <c r="BD1587" s="69" t="str">
        <f t="shared" si="923"/>
        <v/>
      </c>
      <c r="BE1587" s="69" t="str">
        <f t="shared" si="924"/>
        <v/>
      </c>
      <c r="BF1587" s="69" t="str">
        <f>IF(Z1587=Z1588,"",SUM(AW$9:AW1587)-SUM(BF$9:BF1586))</f>
        <v/>
      </c>
      <c r="BG1587" s="12">
        <f t="shared" si="926"/>
        <v>1579</v>
      </c>
    </row>
    <row r="1588" spans="1:59" ht="20.100000000000001" customHeight="1">
      <c r="A1588" s="13">
        <f t="shared" si="925"/>
        <v>1580</v>
      </c>
      <c r="B1588" s="153"/>
      <c r="C1588" s="33"/>
      <c r="D1588" s="33"/>
      <c r="E1588" s="154"/>
      <c r="F1588" s="155"/>
      <c r="G1588" s="156"/>
      <c r="H1588" s="19" t="str">
        <f t="shared" si="890"/>
        <v/>
      </c>
      <c r="I1588" s="157"/>
      <c r="J1588" s="19" t="str">
        <f t="shared" si="891"/>
        <v/>
      </c>
      <c r="K1588" s="33"/>
      <c r="L1588" s="34"/>
      <c r="M1588" s="34"/>
      <c r="N1588" s="19" t="str">
        <f t="shared" si="892"/>
        <v/>
      </c>
      <c r="O1588" s="157"/>
      <c r="P1588" s="19" t="str">
        <f t="shared" si="893"/>
        <v/>
      </c>
      <c r="Q1588" s="19" t="str">
        <f t="shared" si="894"/>
        <v/>
      </c>
      <c r="R1588" s="22"/>
      <c r="S1588" s="33"/>
      <c r="T1588" s="35" t="str">
        <f>IF(E1588="","",Instructions!$B$5)</f>
        <v/>
      </c>
      <c r="U1588" s="75" t="str">
        <f>IF(E1588="","",Instructions!$C$5)</f>
        <v/>
      </c>
      <c r="V1588" s="87" t="str">
        <f t="shared" si="895"/>
        <v/>
      </c>
      <c r="W1588" s="72" t="str">
        <f>IF(E1588="","",VLOOKUP(D1588,Supervisors!$B$9:$F$32,5,FALSE))</f>
        <v/>
      </c>
      <c r="X1588" s="72" t="str">
        <f>IF(E1588="","",VLOOKUP(D1588,Supervisors!$B$9:$G$32,6,FALSE))</f>
        <v/>
      </c>
      <c r="Y1588" s="20" t="str">
        <f t="shared" si="896"/>
        <v/>
      </c>
      <c r="Z1588" s="20" t="str">
        <f t="shared" si="897"/>
        <v/>
      </c>
      <c r="AA1588" s="20" t="str">
        <f t="shared" si="898"/>
        <v/>
      </c>
      <c r="AB1588" s="20" t="str">
        <f t="shared" si="899"/>
        <v/>
      </c>
      <c r="AC1588" s="20" t="str">
        <f t="shared" si="900"/>
        <v/>
      </c>
      <c r="AD1588" s="20" t="str">
        <f t="shared" si="901"/>
        <v/>
      </c>
      <c r="AE1588" s="20" t="str">
        <f>IF(E1588="","",SUM( INDEX( $H$9, 1) : H1588))</f>
        <v/>
      </c>
      <c r="AF1588" s="20" t="str">
        <f t="shared" si="902"/>
        <v/>
      </c>
      <c r="AG1588" s="20" t="str">
        <f>IF(E1588="","",SUM($AF$9:AF1588))</f>
        <v/>
      </c>
      <c r="AH1588" s="43" t="str">
        <f t="shared" si="903"/>
        <v/>
      </c>
      <c r="AI1588" s="20" t="str">
        <f t="shared" si="904"/>
        <v/>
      </c>
      <c r="AJ1588" s="20" t="str">
        <f t="shared" si="905"/>
        <v/>
      </c>
      <c r="AK1588" s="20" t="str">
        <f t="shared" si="906"/>
        <v/>
      </c>
      <c r="AL1588" s="20" t="str">
        <f>IF(E1588="","",SUM( INDEX($I$9, 1) : I1588))</f>
        <v/>
      </c>
      <c r="AM1588" s="20" t="str">
        <f t="shared" si="907"/>
        <v/>
      </c>
      <c r="AN1588" s="20" t="str">
        <f>IF(E1588="","",SUM( INDEX($AM$9, 1) : AM1588))</f>
        <v/>
      </c>
      <c r="AO1588" s="43" t="str">
        <f t="shared" si="908"/>
        <v/>
      </c>
      <c r="AP1588" s="43" t="str">
        <f t="shared" si="909"/>
        <v/>
      </c>
      <c r="AQ1588" s="35" t="str">
        <f t="shared" si="910"/>
        <v/>
      </c>
      <c r="AR1588" s="35" t="str">
        <f t="shared" si="911"/>
        <v/>
      </c>
      <c r="AS1588" s="35" t="str">
        <f t="shared" si="912"/>
        <v/>
      </c>
      <c r="AT1588" s="35" t="str">
        <f t="shared" si="913"/>
        <v/>
      </c>
      <c r="AU1588" s="35" t="str">
        <f t="shared" si="914"/>
        <v/>
      </c>
      <c r="AV1588" s="35" t="str">
        <f t="shared" si="915"/>
        <v/>
      </c>
      <c r="AW1588" s="58" t="str">
        <f t="shared" si="916"/>
        <v/>
      </c>
      <c r="AX1588" s="62" t="str">
        <f t="shared" si="917"/>
        <v/>
      </c>
      <c r="AY1588" s="62" t="str">
        <f t="shared" si="918"/>
        <v/>
      </c>
      <c r="AZ1588" s="62" t="str">
        <f t="shared" si="919"/>
        <v/>
      </c>
      <c r="BA1588" s="62" t="str">
        <f t="shared" si="920"/>
        <v/>
      </c>
      <c r="BB1588" s="62" t="str">
        <f t="shared" si="921"/>
        <v/>
      </c>
      <c r="BC1588" s="62" t="str">
        <f t="shared" si="922"/>
        <v/>
      </c>
      <c r="BD1588" s="69" t="str">
        <f t="shared" si="923"/>
        <v/>
      </c>
      <c r="BE1588" s="69" t="str">
        <f t="shared" si="924"/>
        <v/>
      </c>
      <c r="BF1588" s="69" t="str">
        <f>IF(Z1588=Z1589,"",SUM(AW$9:AW1588)-SUM(BF$9:BF1587))</f>
        <v/>
      </c>
      <c r="BG1588" s="12">
        <f t="shared" si="926"/>
        <v>1580</v>
      </c>
    </row>
    <row r="1589" spans="1:59" ht="20.100000000000001" customHeight="1">
      <c r="A1589" s="13">
        <f t="shared" si="925"/>
        <v>1581</v>
      </c>
      <c r="B1589" s="153"/>
      <c r="C1589" s="33"/>
      <c r="D1589" s="33"/>
      <c r="E1589" s="154"/>
      <c r="F1589" s="155"/>
      <c r="G1589" s="156"/>
      <c r="H1589" s="19" t="str">
        <f t="shared" si="890"/>
        <v/>
      </c>
      <c r="I1589" s="157"/>
      <c r="J1589" s="19" t="str">
        <f t="shared" si="891"/>
        <v/>
      </c>
      <c r="K1589" s="33"/>
      <c r="L1589" s="34"/>
      <c r="M1589" s="34"/>
      <c r="N1589" s="19" t="str">
        <f t="shared" si="892"/>
        <v/>
      </c>
      <c r="O1589" s="157"/>
      <c r="P1589" s="19" t="str">
        <f t="shared" si="893"/>
        <v/>
      </c>
      <c r="Q1589" s="19" t="str">
        <f t="shared" si="894"/>
        <v/>
      </c>
      <c r="R1589" s="22"/>
      <c r="S1589" s="33"/>
      <c r="T1589" s="35" t="str">
        <f>IF(E1589="","",Instructions!$B$5)</f>
        <v/>
      </c>
      <c r="U1589" s="75" t="str">
        <f>IF(E1589="","",Instructions!$C$5)</f>
        <v/>
      </c>
      <c r="V1589" s="87" t="str">
        <f t="shared" si="895"/>
        <v/>
      </c>
      <c r="W1589" s="72" t="str">
        <f>IF(E1589="","",VLOOKUP(D1589,Supervisors!$B$9:$F$32,5,FALSE))</f>
        <v/>
      </c>
      <c r="X1589" s="72" t="str">
        <f>IF(E1589="","",VLOOKUP(D1589,Supervisors!$B$9:$G$32,6,FALSE))</f>
        <v/>
      </c>
      <c r="Y1589" s="20" t="str">
        <f t="shared" si="896"/>
        <v/>
      </c>
      <c r="Z1589" s="20" t="str">
        <f t="shared" si="897"/>
        <v/>
      </c>
      <c r="AA1589" s="20" t="str">
        <f t="shared" si="898"/>
        <v/>
      </c>
      <c r="AB1589" s="20" t="str">
        <f t="shared" si="899"/>
        <v/>
      </c>
      <c r="AC1589" s="20" t="str">
        <f t="shared" si="900"/>
        <v/>
      </c>
      <c r="AD1589" s="20" t="str">
        <f t="shared" si="901"/>
        <v/>
      </c>
      <c r="AE1589" s="20" t="str">
        <f>IF(E1589="","",SUM( INDEX( $H$9, 1) : H1589))</f>
        <v/>
      </c>
      <c r="AF1589" s="20" t="str">
        <f t="shared" si="902"/>
        <v/>
      </c>
      <c r="AG1589" s="20" t="str">
        <f>IF(E1589="","",SUM($AF$9:AF1589))</f>
        <v/>
      </c>
      <c r="AH1589" s="43" t="str">
        <f t="shared" si="903"/>
        <v/>
      </c>
      <c r="AI1589" s="20" t="str">
        <f t="shared" si="904"/>
        <v/>
      </c>
      <c r="AJ1589" s="20" t="str">
        <f t="shared" si="905"/>
        <v/>
      </c>
      <c r="AK1589" s="20" t="str">
        <f t="shared" si="906"/>
        <v/>
      </c>
      <c r="AL1589" s="20" t="str">
        <f>IF(E1589="","",SUM( INDEX($I$9, 1) : I1589))</f>
        <v/>
      </c>
      <c r="AM1589" s="20" t="str">
        <f t="shared" si="907"/>
        <v/>
      </c>
      <c r="AN1589" s="20" t="str">
        <f>IF(E1589="","",SUM( INDEX($AM$9, 1) : AM1589))</f>
        <v/>
      </c>
      <c r="AO1589" s="43" t="str">
        <f t="shared" si="908"/>
        <v/>
      </c>
      <c r="AP1589" s="43" t="str">
        <f t="shared" si="909"/>
        <v/>
      </c>
      <c r="AQ1589" s="35" t="str">
        <f t="shared" si="910"/>
        <v/>
      </c>
      <c r="AR1589" s="35" t="str">
        <f t="shared" si="911"/>
        <v/>
      </c>
      <c r="AS1589" s="35" t="str">
        <f t="shared" si="912"/>
        <v/>
      </c>
      <c r="AT1589" s="35" t="str">
        <f t="shared" si="913"/>
        <v/>
      </c>
      <c r="AU1589" s="35" t="str">
        <f t="shared" si="914"/>
        <v/>
      </c>
      <c r="AV1589" s="35" t="str">
        <f t="shared" si="915"/>
        <v/>
      </c>
      <c r="AW1589" s="58" t="str">
        <f t="shared" si="916"/>
        <v/>
      </c>
      <c r="AX1589" s="62" t="str">
        <f t="shared" si="917"/>
        <v/>
      </c>
      <c r="AY1589" s="62" t="str">
        <f t="shared" si="918"/>
        <v/>
      </c>
      <c r="AZ1589" s="62" t="str">
        <f t="shared" si="919"/>
        <v/>
      </c>
      <c r="BA1589" s="62" t="str">
        <f t="shared" si="920"/>
        <v/>
      </c>
      <c r="BB1589" s="62" t="str">
        <f t="shared" si="921"/>
        <v/>
      </c>
      <c r="BC1589" s="62" t="str">
        <f t="shared" si="922"/>
        <v/>
      </c>
      <c r="BD1589" s="69" t="str">
        <f t="shared" si="923"/>
        <v/>
      </c>
      <c r="BE1589" s="69" t="str">
        <f t="shared" si="924"/>
        <v/>
      </c>
      <c r="BF1589" s="69" t="str">
        <f>IF(Z1589=Z1590,"",SUM(AW$9:AW1589)-SUM(BF$9:BF1588))</f>
        <v/>
      </c>
      <c r="BG1589" s="12">
        <f t="shared" si="926"/>
        <v>1581</v>
      </c>
    </row>
    <row r="1590" spans="1:59" ht="20.100000000000001" customHeight="1">
      <c r="A1590" s="13">
        <f t="shared" si="925"/>
        <v>1582</v>
      </c>
      <c r="B1590" s="153"/>
      <c r="C1590" s="33"/>
      <c r="D1590" s="33"/>
      <c r="E1590" s="154"/>
      <c r="F1590" s="155"/>
      <c r="G1590" s="156"/>
      <c r="H1590" s="19" t="str">
        <f t="shared" si="890"/>
        <v/>
      </c>
      <c r="I1590" s="157"/>
      <c r="J1590" s="19" t="str">
        <f t="shared" si="891"/>
        <v/>
      </c>
      <c r="K1590" s="33"/>
      <c r="L1590" s="34"/>
      <c r="M1590" s="34"/>
      <c r="N1590" s="19" t="str">
        <f t="shared" si="892"/>
        <v/>
      </c>
      <c r="O1590" s="157"/>
      <c r="P1590" s="19" t="str">
        <f t="shared" si="893"/>
        <v/>
      </c>
      <c r="Q1590" s="19" t="str">
        <f t="shared" si="894"/>
        <v/>
      </c>
      <c r="R1590" s="22"/>
      <c r="S1590" s="33"/>
      <c r="T1590" s="35" t="str">
        <f>IF(E1590="","",Instructions!$B$5)</f>
        <v/>
      </c>
      <c r="U1590" s="75" t="str">
        <f>IF(E1590="","",Instructions!$C$5)</f>
        <v/>
      </c>
      <c r="V1590" s="87" t="str">
        <f t="shared" si="895"/>
        <v/>
      </c>
      <c r="W1590" s="72" t="str">
        <f>IF(E1590="","",VLOOKUP(D1590,Supervisors!$B$9:$F$32,5,FALSE))</f>
        <v/>
      </c>
      <c r="X1590" s="72" t="str">
        <f>IF(E1590="","",VLOOKUP(D1590,Supervisors!$B$9:$G$32,6,FALSE))</f>
        <v/>
      </c>
      <c r="Y1590" s="20" t="str">
        <f t="shared" si="896"/>
        <v/>
      </c>
      <c r="Z1590" s="20" t="str">
        <f t="shared" si="897"/>
        <v/>
      </c>
      <c r="AA1590" s="20" t="str">
        <f t="shared" si="898"/>
        <v/>
      </c>
      <c r="AB1590" s="20" t="str">
        <f t="shared" si="899"/>
        <v/>
      </c>
      <c r="AC1590" s="20" t="str">
        <f t="shared" si="900"/>
        <v/>
      </c>
      <c r="AD1590" s="20" t="str">
        <f t="shared" si="901"/>
        <v/>
      </c>
      <c r="AE1590" s="20" t="str">
        <f>IF(E1590="","",SUM( INDEX( $H$9, 1) : H1590))</f>
        <v/>
      </c>
      <c r="AF1590" s="20" t="str">
        <f t="shared" si="902"/>
        <v/>
      </c>
      <c r="AG1590" s="20" t="str">
        <f>IF(E1590="","",SUM($AF$9:AF1590))</f>
        <v/>
      </c>
      <c r="AH1590" s="43" t="str">
        <f t="shared" si="903"/>
        <v/>
      </c>
      <c r="AI1590" s="20" t="str">
        <f t="shared" si="904"/>
        <v/>
      </c>
      <c r="AJ1590" s="20" t="str">
        <f t="shared" si="905"/>
        <v/>
      </c>
      <c r="AK1590" s="20" t="str">
        <f t="shared" si="906"/>
        <v/>
      </c>
      <c r="AL1590" s="20" t="str">
        <f>IF(E1590="","",SUM( INDEX($I$9, 1) : I1590))</f>
        <v/>
      </c>
      <c r="AM1590" s="20" t="str">
        <f t="shared" si="907"/>
        <v/>
      </c>
      <c r="AN1590" s="20" t="str">
        <f>IF(E1590="","",SUM( INDEX($AM$9, 1) : AM1590))</f>
        <v/>
      </c>
      <c r="AO1590" s="43" t="str">
        <f t="shared" si="908"/>
        <v/>
      </c>
      <c r="AP1590" s="43" t="str">
        <f t="shared" si="909"/>
        <v/>
      </c>
      <c r="AQ1590" s="35" t="str">
        <f t="shared" si="910"/>
        <v/>
      </c>
      <c r="AR1590" s="35" t="str">
        <f t="shared" si="911"/>
        <v/>
      </c>
      <c r="AS1590" s="35" t="str">
        <f t="shared" si="912"/>
        <v/>
      </c>
      <c r="AT1590" s="35" t="str">
        <f t="shared" si="913"/>
        <v/>
      </c>
      <c r="AU1590" s="35" t="str">
        <f t="shared" si="914"/>
        <v/>
      </c>
      <c r="AV1590" s="35" t="str">
        <f t="shared" si="915"/>
        <v/>
      </c>
      <c r="AW1590" s="58" t="str">
        <f t="shared" si="916"/>
        <v/>
      </c>
      <c r="AX1590" s="62" t="str">
        <f t="shared" si="917"/>
        <v/>
      </c>
      <c r="AY1590" s="62" t="str">
        <f t="shared" si="918"/>
        <v/>
      </c>
      <c r="AZ1590" s="62" t="str">
        <f t="shared" si="919"/>
        <v/>
      </c>
      <c r="BA1590" s="62" t="str">
        <f t="shared" si="920"/>
        <v/>
      </c>
      <c r="BB1590" s="62" t="str">
        <f t="shared" si="921"/>
        <v/>
      </c>
      <c r="BC1590" s="62" t="str">
        <f t="shared" si="922"/>
        <v/>
      </c>
      <c r="BD1590" s="69" t="str">
        <f t="shared" si="923"/>
        <v/>
      </c>
      <c r="BE1590" s="69" t="str">
        <f t="shared" si="924"/>
        <v/>
      </c>
      <c r="BF1590" s="69" t="str">
        <f>IF(Z1590=Z1591,"",SUM(AW$9:AW1590)-SUM(BF$9:BF1589))</f>
        <v/>
      </c>
      <c r="BG1590" s="12">
        <f t="shared" si="926"/>
        <v>1582</v>
      </c>
    </row>
    <row r="1591" spans="1:59" ht="20.100000000000001" customHeight="1">
      <c r="A1591" s="13">
        <f t="shared" si="925"/>
        <v>1583</v>
      </c>
      <c r="B1591" s="153"/>
      <c r="C1591" s="33"/>
      <c r="D1591" s="33"/>
      <c r="E1591" s="154"/>
      <c r="F1591" s="155"/>
      <c r="G1591" s="156"/>
      <c r="H1591" s="19" t="str">
        <f t="shared" si="890"/>
        <v/>
      </c>
      <c r="I1591" s="157"/>
      <c r="J1591" s="19" t="str">
        <f t="shared" si="891"/>
        <v/>
      </c>
      <c r="K1591" s="33"/>
      <c r="L1591" s="34"/>
      <c r="M1591" s="34"/>
      <c r="N1591" s="19" t="str">
        <f t="shared" si="892"/>
        <v/>
      </c>
      <c r="O1591" s="157"/>
      <c r="P1591" s="19" t="str">
        <f t="shared" si="893"/>
        <v/>
      </c>
      <c r="Q1591" s="19" t="str">
        <f t="shared" si="894"/>
        <v/>
      </c>
      <c r="R1591" s="22"/>
      <c r="S1591" s="33"/>
      <c r="T1591" s="35" t="str">
        <f>IF(E1591="","",Instructions!$B$5)</f>
        <v/>
      </c>
      <c r="U1591" s="75" t="str">
        <f>IF(E1591="","",Instructions!$C$5)</f>
        <v/>
      </c>
      <c r="V1591" s="87" t="str">
        <f t="shared" si="895"/>
        <v/>
      </c>
      <c r="W1591" s="72" t="str">
        <f>IF(E1591="","",VLOOKUP(D1591,Supervisors!$B$9:$F$32,5,FALSE))</f>
        <v/>
      </c>
      <c r="X1591" s="72" t="str">
        <f>IF(E1591="","",VLOOKUP(D1591,Supervisors!$B$9:$G$32,6,FALSE))</f>
        <v/>
      </c>
      <c r="Y1591" s="20" t="str">
        <f t="shared" si="896"/>
        <v/>
      </c>
      <c r="Z1591" s="20" t="str">
        <f t="shared" si="897"/>
        <v/>
      </c>
      <c r="AA1591" s="20" t="str">
        <f t="shared" si="898"/>
        <v/>
      </c>
      <c r="AB1591" s="20" t="str">
        <f t="shared" si="899"/>
        <v/>
      </c>
      <c r="AC1591" s="20" t="str">
        <f t="shared" si="900"/>
        <v/>
      </c>
      <c r="AD1591" s="20" t="str">
        <f t="shared" si="901"/>
        <v/>
      </c>
      <c r="AE1591" s="20" t="str">
        <f>IF(E1591="","",SUM( INDEX( $H$9, 1) : H1591))</f>
        <v/>
      </c>
      <c r="AF1591" s="20" t="str">
        <f t="shared" si="902"/>
        <v/>
      </c>
      <c r="AG1591" s="20" t="str">
        <f>IF(E1591="","",SUM($AF$9:AF1591))</f>
        <v/>
      </c>
      <c r="AH1591" s="43" t="str">
        <f t="shared" si="903"/>
        <v/>
      </c>
      <c r="AI1591" s="20" t="str">
        <f t="shared" si="904"/>
        <v/>
      </c>
      <c r="AJ1591" s="20" t="str">
        <f t="shared" si="905"/>
        <v/>
      </c>
      <c r="AK1591" s="20" t="str">
        <f t="shared" si="906"/>
        <v/>
      </c>
      <c r="AL1591" s="20" t="str">
        <f>IF(E1591="","",SUM( INDEX($I$9, 1) : I1591))</f>
        <v/>
      </c>
      <c r="AM1591" s="20" t="str">
        <f t="shared" si="907"/>
        <v/>
      </c>
      <c r="AN1591" s="20" t="str">
        <f>IF(E1591="","",SUM( INDEX($AM$9, 1) : AM1591))</f>
        <v/>
      </c>
      <c r="AO1591" s="43" t="str">
        <f t="shared" si="908"/>
        <v/>
      </c>
      <c r="AP1591" s="43" t="str">
        <f t="shared" si="909"/>
        <v/>
      </c>
      <c r="AQ1591" s="35" t="str">
        <f t="shared" si="910"/>
        <v/>
      </c>
      <c r="AR1591" s="35" t="str">
        <f t="shared" si="911"/>
        <v/>
      </c>
      <c r="AS1591" s="35" t="str">
        <f t="shared" si="912"/>
        <v/>
      </c>
      <c r="AT1591" s="35" t="str">
        <f t="shared" si="913"/>
        <v/>
      </c>
      <c r="AU1591" s="35" t="str">
        <f t="shared" si="914"/>
        <v/>
      </c>
      <c r="AV1591" s="35" t="str">
        <f t="shared" si="915"/>
        <v/>
      </c>
      <c r="AW1591" s="58" t="str">
        <f t="shared" si="916"/>
        <v/>
      </c>
      <c r="AX1591" s="62" t="str">
        <f t="shared" si="917"/>
        <v/>
      </c>
      <c r="AY1591" s="62" t="str">
        <f t="shared" si="918"/>
        <v/>
      </c>
      <c r="AZ1591" s="62" t="str">
        <f t="shared" si="919"/>
        <v/>
      </c>
      <c r="BA1591" s="62" t="str">
        <f t="shared" si="920"/>
        <v/>
      </c>
      <c r="BB1591" s="62" t="str">
        <f t="shared" si="921"/>
        <v/>
      </c>
      <c r="BC1591" s="62" t="str">
        <f t="shared" si="922"/>
        <v/>
      </c>
      <c r="BD1591" s="69" t="str">
        <f t="shared" si="923"/>
        <v/>
      </c>
      <c r="BE1591" s="69" t="str">
        <f t="shared" si="924"/>
        <v/>
      </c>
      <c r="BF1591" s="69" t="str">
        <f>IF(Z1591=Z1592,"",SUM(AW$9:AW1591)-SUM(BF$9:BF1590))</f>
        <v/>
      </c>
      <c r="BG1591" s="12">
        <f t="shared" si="926"/>
        <v>1583</v>
      </c>
    </row>
    <row r="1592" spans="1:59" ht="20.100000000000001" customHeight="1">
      <c r="A1592" s="13">
        <f t="shared" si="925"/>
        <v>1584</v>
      </c>
      <c r="B1592" s="153"/>
      <c r="C1592" s="33"/>
      <c r="D1592" s="33"/>
      <c r="E1592" s="154"/>
      <c r="F1592" s="155"/>
      <c r="G1592" s="156"/>
      <c r="H1592" s="19" t="str">
        <f t="shared" si="890"/>
        <v/>
      </c>
      <c r="I1592" s="157"/>
      <c r="J1592" s="19" t="str">
        <f t="shared" si="891"/>
        <v/>
      </c>
      <c r="K1592" s="33"/>
      <c r="L1592" s="34"/>
      <c r="M1592" s="34"/>
      <c r="N1592" s="19" t="str">
        <f t="shared" si="892"/>
        <v/>
      </c>
      <c r="O1592" s="157"/>
      <c r="P1592" s="19" t="str">
        <f t="shared" si="893"/>
        <v/>
      </c>
      <c r="Q1592" s="19" t="str">
        <f t="shared" si="894"/>
        <v/>
      </c>
      <c r="R1592" s="22"/>
      <c r="S1592" s="33"/>
      <c r="T1592" s="35" t="str">
        <f>IF(E1592="","",Instructions!$B$5)</f>
        <v/>
      </c>
      <c r="U1592" s="75" t="str">
        <f>IF(E1592="","",Instructions!$C$5)</f>
        <v/>
      </c>
      <c r="V1592" s="87" t="str">
        <f t="shared" si="895"/>
        <v/>
      </c>
      <c r="W1592" s="72" t="str">
        <f>IF(E1592="","",VLOOKUP(D1592,Supervisors!$B$9:$F$32,5,FALSE))</f>
        <v/>
      </c>
      <c r="X1592" s="72" t="str">
        <f>IF(E1592="","",VLOOKUP(D1592,Supervisors!$B$9:$G$32,6,FALSE))</f>
        <v/>
      </c>
      <c r="Y1592" s="20" t="str">
        <f t="shared" si="896"/>
        <v/>
      </c>
      <c r="Z1592" s="20" t="str">
        <f t="shared" si="897"/>
        <v/>
      </c>
      <c r="AA1592" s="20" t="str">
        <f t="shared" si="898"/>
        <v/>
      </c>
      <c r="AB1592" s="20" t="str">
        <f t="shared" si="899"/>
        <v/>
      </c>
      <c r="AC1592" s="20" t="str">
        <f t="shared" si="900"/>
        <v/>
      </c>
      <c r="AD1592" s="20" t="str">
        <f t="shared" si="901"/>
        <v/>
      </c>
      <c r="AE1592" s="20" t="str">
        <f>IF(E1592="","",SUM( INDEX( $H$9, 1) : H1592))</f>
        <v/>
      </c>
      <c r="AF1592" s="20" t="str">
        <f t="shared" si="902"/>
        <v/>
      </c>
      <c r="AG1592" s="20" t="str">
        <f>IF(E1592="","",SUM($AF$9:AF1592))</f>
        <v/>
      </c>
      <c r="AH1592" s="43" t="str">
        <f t="shared" si="903"/>
        <v/>
      </c>
      <c r="AI1592" s="20" t="str">
        <f t="shared" si="904"/>
        <v/>
      </c>
      <c r="AJ1592" s="20" t="str">
        <f t="shared" si="905"/>
        <v/>
      </c>
      <c r="AK1592" s="20" t="str">
        <f t="shared" si="906"/>
        <v/>
      </c>
      <c r="AL1592" s="20" t="str">
        <f>IF(E1592="","",SUM( INDEX($I$9, 1) : I1592))</f>
        <v/>
      </c>
      <c r="AM1592" s="20" t="str">
        <f t="shared" si="907"/>
        <v/>
      </c>
      <c r="AN1592" s="20" t="str">
        <f>IF(E1592="","",SUM( INDEX($AM$9, 1) : AM1592))</f>
        <v/>
      </c>
      <c r="AO1592" s="43" t="str">
        <f t="shared" si="908"/>
        <v/>
      </c>
      <c r="AP1592" s="43" t="str">
        <f t="shared" si="909"/>
        <v/>
      </c>
      <c r="AQ1592" s="35" t="str">
        <f t="shared" si="910"/>
        <v/>
      </c>
      <c r="AR1592" s="35" t="str">
        <f t="shared" si="911"/>
        <v/>
      </c>
      <c r="AS1592" s="35" t="str">
        <f t="shared" si="912"/>
        <v/>
      </c>
      <c r="AT1592" s="35" t="str">
        <f t="shared" si="913"/>
        <v/>
      </c>
      <c r="AU1592" s="35" t="str">
        <f t="shared" si="914"/>
        <v/>
      </c>
      <c r="AV1592" s="35" t="str">
        <f t="shared" si="915"/>
        <v/>
      </c>
      <c r="AW1592" s="58" t="str">
        <f t="shared" si="916"/>
        <v/>
      </c>
      <c r="AX1592" s="62" t="str">
        <f t="shared" si="917"/>
        <v/>
      </c>
      <c r="AY1592" s="62" t="str">
        <f t="shared" si="918"/>
        <v/>
      </c>
      <c r="AZ1592" s="62" t="str">
        <f t="shared" si="919"/>
        <v/>
      </c>
      <c r="BA1592" s="62" t="str">
        <f t="shared" si="920"/>
        <v/>
      </c>
      <c r="BB1592" s="62" t="str">
        <f t="shared" si="921"/>
        <v/>
      </c>
      <c r="BC1592" s="62" t="str">
        <f t="shared" si="922"/>
        <v/>
      </c>
      <c r="BD1592" s="69" t="str">
        <f t="shared" si="923"/>
        <v/>
      </c>
      <c r="BE1592" s="69" t="str">
        <f t="shared" si="924"/>
        <v/>
      </c>
      <c r="BF1592" s="69" t="str">
        <f>IF(Z1592=Z1593,"",SUM(AW$9:AW1592)-SUM(BF$9:BF1591))</f>
        <v/>
      </c>
      <c r="BG1592" s="12">
        <f t="shared" si="926"/>
        <v>1584</v>
      </c>
    </row>
    <row r="1593" spans="1:59" ht="20.100000000000001" customHeight="1">
      <c r="A1593" s="13">
        <f t="shared" si="925"/>
        <v>1585</v>
      </c>
      <c r="B1593" s="153"/>
      <c r="C1593" s="33"/>
      <c r="D1593" s="33"/>
      <c r="E1593" s="154"/>
      <c r="F1593" s="155"/>
      <c r="G1593" s="156"/>
      <c r="H1593" s="19" t="str">
        <f t="shared" si="890"/>
        <v/>
      </c>
      <c r="I1593" s="157"/>
      <c r="J1593" s="19" t="str">
        <f t="shared" si="891"/>
        <v/>
      </c>
      <c r="K1593" s="33"/>
      <c r="L1593" s="34"/>
      <c r="M1593" s="34"/>
      <c r="N1593" s="19" t="str">
        <f t="shared" si="892"/>
        <v/>
      </c>
      <c r="O1593" s="157"/>
      <c r="P1593" s="19" t="str">
        <f t="shared" si="893"/>
        <v/>
      </c>
      <c r="Q1593" s="19" t="str">
        <f t="shared" si="894"/>
        <v/>
      </c>
      <c r="R1593" s="22"/>
      <c r="S1593" s="33"/>
      <c r="T1593" s="35" t="str">
        <f>IF(E1593="","",Instructions!$B$5)</f>
        <v/>
      </c>
      <c r="U1593" s="75" t="str">
        <f>IF(E1593="","",Instructions!$C$5)</f>
        <v/>
      </c>
      <c r="V1593" s="87" t="str">
        <f t="shared" si="895"/>
        <v/>
      </c>
      <c r="W1593" s="72" t="str">
        <f>IF(E1593="","",VLOOKUP(D1593,Supervisors!$B$9:$F$32,5,FALSE))</f>
        <v/>
      </c>
      <c r="X1593" s="72" t="str">
        <f>IF(E1593="","",VLOOKUP(D1593,Supervisors!$B$9:$G$32,6,FALSE))</f>
        <v/>
      </c>
      <c r="Y1593" s="20" t="str">
        <f t="shared" si="896"/>
        <v/>
      </c>
      <c r="Z1593" s="20" t="str">
        <f t="shared" si="897"/>
        <v/>
      </c>
      <c r="AA1593" s="20" t="str">
        <f t="shared" si="898"/>
        <v/>
      </c>
      <c r="AB1593" s="20" t="str">
        <f t="shared" si="899"/>
        <v/>
      </c>
      <c r="AC1593" s="20" t="str">
        <f t="shared" si="900"/>
        <v/>
      </c>
      <c r="AD1593" s="20" t="str">
        <f t="shared" si="901"/>
        <v/>
      </c>
      <c r="AE1593" s="20" t="str">
        <f>IF(E1593="","",SUM( INDEX( $H$9, 1) : H1593))</f>
        <v/>
      </c>
      <c r="AF1593" s="20" t="str">
        <f t="shared" si="902"/>
        <v/>
      </c>
      <c r="AG1593" s="20" t="str">
        <f>IF(E1593="","",SUM($AF$9:AF1593))</f>
        <v/>
      </c>
      <c r="AH1593" s="43" t="str">
        <f t="shared" si="903"/>
        <v/>
      </c>
      <c r="AI1593" s="20" t="str">
        <f t="shared" si="904"/>
        <v/>
      </c>
      <c r="AJ1593" s="20" t="str">
        <f t="shared" si="905"/>
        <v/>
      </c>
      <c r="AK1593" s="20" t="str">
        <f t="shared" si="906"/>
        <v/>
      </c>
      <c r="AL1593" s="20" t="str">
        <f>IF(E1593="","",SUM( INDEX($I$9, 1) : I1593))</f>
        <v/>
      </c>
      <c r="AM1593" s="20" t="str">
        <f t="shared" si="907"/>
        <v/>
      </c>
      <c r="AN1593" s="20" t="str">
        <f>IF(E1593="","",SUM( INDEX($AM$9, 1) : AM1593))</f>
        <v/>
      </c>
      <c r="AO1593" s="43" t="str">
        <f t="shared" si="908"/>
        <v/>
      </c>
      <c r="AP1593" s="43" t="str">
        <f t="shared" si="909"/>
        <v/>
      </c>
      <c r="AQ1593" s="35" t="str">
        <f t="shared" si="910"/>
        <v/>
      </c>
      <c r="AR1593" s="35" t="str">
        <f t="shared" si="911"/>
        <v/>
      </c>
      <c r="AS1593" s="35" t="str">
        <f t="shared" si="912"/>
        <v/>
      </c>
      <c r="AT1593" s="35" t="str">
        <f t="shared" si="913"/>
        <v/>
      </c>
      <c r="AU1593" s="35" t="str">
        <f t="shared" si="914"/>
        <v/>
      </c>
      <c r="AV1593" s="35" t="str">
        <f t="shared" si="915"/>
        <v/>
      </c>
      <c r="AW1593" s="58" t="str">
        <f t="shared" si="916"/>
        <v/>
      </c>
      <c r="AX1593" s="62" t="str">
        <f t="shared" si="917"/>
        <v/>
      </c>
      <c r="AY1593" s="62" t="str">
        <f t="shared" si="918"/>
        <v/>
      </c>
      <c r="AZ1593" s="62" t="str">
        <f t="shared" si="919"/>
        <v/>
      </c>
      <c r="BA1593" s="62" t="str">
        <f t="shared" si="920"/>
        <v/>
      </c>
      <c r="BB1593" s="62" t="str">
        <f t="shared" si="921"/>
        <v/>
      </c>
      <c r="BC1593" s="62" t="str">
        <f t="shared" si="922"/>
        <v/>
      </c>
      <c r="BD1593" s="69" t="str">
        <f t="shared" si="923"/>
        <v/>
      </c>
      <c r="BE1593" s="69" t="str">
        <f t="shared" si="924"/>
        <v/>
      </c>
      <c r="BF1593" s="69" t="str">
        <f>IF(Z1593=Z1594,"",SUM(AW$9:AW1593)-SUM(BF$9:BF1592))</f>
        <v/>
      </c>
      <c r="BG1593" s="12">
        <f t="shared" si="926"/>
        <v>1585</v>
      </c>
    </row>
    <row r="1594" spans="1:59" ht="20.100000000000001" customHeight="1">
      <c r="A1594" s="13">
        <f t="shared" si="925"/>
        <v>1586</v>
      </c>
      <c r="B1594" s="153"/>
      <c r="C1594" s="33"/>
      <c r="D1594" s="33"/>
      <c r="E1594" s="154"/>
      <c r="F1594" s="155"/>
      <c r="G1594" s="156"/>
      <c r="H1594" s="19" t="str">
        <f t="shared" si="890"/>
        <v/>
      </c>
      <c r="I1594" s="157"/>
      <c r="J1594" s="19" t="str">
        <f t="shared" si="891"/>
        <v/>
      </c>
      <c r="K1594" s="33"/>
      <c r="L1594" s="34"/>
      <c r="M1594" s="34"/>
      <c r="N1594" s="19" t="str">
        <f t="shared" si="892"/>
        <v/>
      </c>
      <c r="O1594" s="157"/>
      <c r="P1594" s="19" t="str">
        <f t="shared" si="893"/>
        <v/>
      </c>
      <c r="Q1594" s="19" t="str">
        <f t="shared" si="894"/>
        <v/>
      </c>
      <c r="R1594" s="22"/>
      <c r="S1594" s="33"/>
      <c r="T1594" s="35" t="str">
        <f>IF(E1594="","",Instructions!$B$5)</f>
        <v/>
      </c>
      <c r="U1594" s="75" t="str">
        <f>IF(E1594="","",Instructions!$C$5)</f>
        <v/>
      </c>
      <c r="V1594" s="87" t="str">
        <f t="shared" si="895"/>
        <v/>
      </c>
      <c r="W1594" s="72" t="str">
        <f>IF(E1594="","",VLOOKUP(D1594,Supervisors!$B$9:$F$32,5,FALSE))</f>
        <v/>
      </c>
      <c r="X1594" s="72" t="str">
        <f>IF(E1594="","",VLOOKUP(D1594,Supervisors!$B$9:$G$32,6,FALSE))</f>
        <v/>
      </c>
      <c r="Y1594" s="20" t="str">
        <f t="shared" si="896"/>
        <v/>
      </c>
      <c r="Z1594" s="20" t="str">
        <f t="shared" si="897"/>
        <v/>
      </c>
      <c r="AA1594" s="20" t="str">
        <f t="shared" si="898"/>
        <v/>
      </c>
      <c r="AB1594" s="20" t="str">
        <f t="shared" si="899"/>
        <v/>
      </c>
      <c r="AC1594" s="20" t="str">
        <f t="shared" si="900"/>
        <v/>
      </c>
      <c r="AD1594" s="20" t="str">
        <f t="shared" si="901"/>
        <v/>
      </c>
      <c r="AE1594" s="20" t="str">
        <f>IF(E1594="","",SUM( INDEX( $H$9, 1) : H1594))</f>
        <v/>
      </c>
      <c r="AF1594" s="20" t="str">
        <f t="shared" si="902"/>
        <v/>
      </c>
      <c r="AG1594" s="20" t="str">
        <f>IF(E1594="","",SUM($AF$9:AF1594))</f>
        <v/>
      </c>
      <c r="AH1594" s="43" t="str">
        <f t="shared" si="903"/>
        <v/>
      </c>
      <c r="AI1594" s="20" t="str">
        <f t="shared" si="904"/>
        <v/>
      </c>
      <c r="AJ1594" s="20" t="str">
        <f t="shared" si="905"/>
        <v/>
      </c>
      <c r="AK1594" s="20" t="str">
        <f t="shared" si="906"/>
        <v/>
      </c>
      <c r="AL1594" s="20" t="str">
        <f>IF(E1594="","",SUM( INDEX($I$9, 1) : I1594))</f>
        <v/>
      </c>
      <c r="AM1594" s="20" t="str">
        <f t="shared" si="907"/>
        <v/>
      </c>
      <c r="AN1594" s="20" t="str">
        <f>IF(E1594="","",SUM( INDEX($AM$9, 1) : AM1594))</f>
        <v/>
      </c>
      <c r="AO1594" s="43" t="str">
        <f t="shared" si="908"/>
        <v/>
      </c>
      <c r="AP1594" s="43" t="str">
        <f t="shared" si="909"/>
        <v/>
      </c>
      <c r="AQ1594" s="35" t="str">
        <f t="shared" si="910"/>
        <v/>
      </c>
      <c r="AR1594" s="35" t="str">
        <f t="shared" si="911"/>
        <v/>
      </c>
      <c r="AS1594" s="35" t="str">
        <f t="shared" si="912"/>
        <v/>
      </c>
      <c r="AT1594" s="35" t="str">
        <f t="shared" si="913"/>
        <v/>
      </c>
      <c r="AU1594" s="35" t="str">
        <f t="shared" si="914"/>
        <v/>
      </c>
      <c r="AV1594" s="35" t="str">
        <f t="shared" si="915"/>
        <v/>
      </c>
      <c r="AW1594" s="58" t="str">
        <f t="shared" si="916"/>
        <v/>
      </c>
      <c r="AX1594" s="62" t="str">
        <f t="shared" si="917"/>
        <v/>
      </c>
      <c r="AY1594" s="62" t="str">
        <f t="shared" si="918"/>
        <v/>
      </c>
      <c r="AZ1594" s="62" t="str">
        <f t="shared" si="919"/>
        <v/>
      </c>
      <c r="BA1594" s="62" t="str">
        <f t="shared" si="920"/>
        <v/>
      </c>
      <c r="BB1594" s="62" t="str">
        <f t="shared" si="921"/>
        <v/>
      </c>
      <c r="BC1594" s="62" t="str">
        <f t="shared" si="922"/>
        <v/>
      </c>
      <c r="BD1594" s="69" t="str">
        <f t="shared" si="923"/>
        <v/>
      </c>
      <c r="BE1594" s="69" t="str">
        <f t="shared" si="924"/>
        <v/>
      </c>
      <c r="BF1594" s="69" t="str">
        <f>IF(Z1594=Z1595,"",SUM(AW$9:AW1594)-SUM(BF$9:BF1593))</f>
        <v/>
      </c>
      <c r="BG1594" s="12">
        <f t="shared" si="926"/>
        <v>1586</v>
      </c>
    </row>
    <row r="1595" spans="1:59" ht="20.100000000000001" customHeight="1">
      <c r="A1595" s="13">
        <f t="shared" si="925"/>
        <v>1587</v>
      </c>
      <c r="B1595" s="153"/>
      <c r="C1595" s="33"/>
      <c r="D1595" s="33"/>
      <c r="E1595" s="154"/>
      <c r="F1595" s="155"/>
      <c r="G1595" s="156"/>
      <c r="H1595" s="19" t="str">
        <f t="shared" si="890"/>
        <v/>
      </c>
      <c r="I1595" s="157"/>
      <c r="J1595" s="19" t="str">
        <f t="shared" si="891"/>
        <v/>
      </c>
      <c r="K1595" s="33"/>
      <c r="L1595" s="34"/>
      <c r="M1595" s="34"/>
      <c r="N1595" s="19" t="str">
        <f t="shared" si="892"/>
        <v/>
      </c>
      <c r="O1595" s="157"/>
      <c r="P1595" s="19" t="str">
        <f t="shared" si="893"/>
        <v/>
      </c>
      <c r="Q1595" s="19" t="str">
        <f t="shared" si="894"/>
        <v/>
      </c>
      <c r="R1595" s="22"/>
      <c r="S1595" s="33"/>
      <c r="T1595" s="35" t="str">
        <f>IF(E1595="","",Instructions!$B$5)</f>
        <v/>
      </c>
      <c r="U1595" s="75" t="str">
        <f>IF(E1595="","",Instructions!$C$5)</f>
        <v/>
      </c>
      <c r="V1595" s="87" t="str">
        <f t="shared" si="895"/>
        <v/>
      </c>
      <c r="W1595" s="72" t="str">
        <f>IF(E1595="","",VLOOKUP(D1595,Supervisors!$B$9:$F$32,5,FALSE))</f>
        <v/>
      </c>
      <c r="X1595" s="72" t="str">
        <f>IF(E1595="","",VLOOKUP(D1595,Supervisors!$B$9:$G$32,6,FALSE))</f>
        <v/>
      </c>
      <c r="Y1595" s="20" t="str">
        <f t="shared" si="896"/>
        <v/>
      </c>
      <c r="Z1595" s="20" t="str">
        <f t="shared" si="897"/>
        <v/>
      </c>
      <c r="AA1595" s="20" t="str">
        <f t="shared" si="898"/>
        <v/>
      </c>
      <c r="AB1595" s="20" t="str">
        <f t="shared" si="899"/>
        <v/>
      </c>
      <c r="AC1595" s="20" t="str">
        <f t="shared" si="900"/>
        <v/>
      </c>
      <c r="AD1595" s="20" t="str">
        <f t="shared" si="901"/>
        <v/>
      </c>
      <c r="AE1595" s="20" t="str">
        <f>IF(E1595="","",SUM( INDEX( $H$9, 1) : H1595))</f>
        <v/>
      </c>
      <c r="AF1595" s="20" t="str">
        <f t="shared" si="902"/>
        <v/>
      </c>
      <c r="AG1595" s="20" t="str">
        <f>IF(E1595="","",SUM($AF$9:AF1595))</f>
        <v/>
      </c>
      <c r="AH1595" s="43" t="str">
        <f t="shared" si="903"/>
        <v/>
      </c>
      <c r="AI1595" s="20" t="str">
        <f t="shared" si="904"/>
        <v/>
      </c>
      <c r="AJ1595" s="20" t="str">
        <f t="shared" si="905"/>
        <v/>
      </c>
      <c r="AK1595" s="20" t="str">
        <f t="shared" si="906"/>
        <v/>
      </c>
      <c r="AL1595" s="20" t="str">
        <f>IF(E1595="","",SUM( INDEX($I$9, 1) : I1595))</f>
        <v/>
      </c>
      <c r="AM1595" s="20" t="str">
        <f t="shared" si="907"/>
        <v/>
      </c>
      <c r="AN1595" s="20" t="str">
        <f>IF(E1595="","",SUM( INDEX($AM$9, 1) : AM1595))</f>
        <v/>
      </c>
      <c r="AO1595" s="43" t="str">
        <f t="shared" si="908"/>
        <v/>
      </c>
      <c r="AP1595" s="43" t="str">
        <f t="shared" si="909"/>
        <v/>
      </c>
      <c r="AQ1595" s="35" t="str">
        <f t="shared" si="910"/>
        <v/>
      </c>
      <c r="AR1595" s="35" t="str">
        <f t="shared" si="911"/>
        <v/>
      </c>
      <c r="AS1595" s="35" t="str">
        <f t="shared" si="912"/>
        <v/>
      </c>
      <c r="AT1595" s="35" t="str">
        <f t="shared" si="913"/>
        <v/>
      </c>
      <c r="AU1595" s="35" t="str">
        <f t="shared" si="914"/>
        <v/>
      </c>
      <c r="AV1595" s="35" t="str">
        <f t="shared" si="915"/>
        <v/>
      </c>
      <c r="AW1595" s="58" t="str">
        <f t="shared" si="916"/>
        <v/>
      </c>
      <c r="AX1595" s="62" t="str">
        <f t="shared" si="917"/>
        <v/>
      </c>
      <c r="AY1595" s="62" t="str">
        <f t="shared" si="918"/>
        <v/>
      </c>
      <c r="AZ1595" s="62" t="str">
        <f t="shared" si="919"/>
        <v/>
      </c>
      <c r="BA1595" s="62" t="str">
        <f t="shared" si="920"/>
        <v/>
      </c>
      <c r="BB1595" s="62" t="str">
        <f t="shared" si="921"/>
        <v/>
      </c>
      <c r="BC1595" s="62" t="str">
        <f t="shared" si="922"/>
        <v/>
      </c>
      <c r="BD1595" s="69" t="str">
        <f t="shared" si="923"/>
        <v/>
      </c>
      <c r="BE1595" s="69" t="str">
        <f t="shared" si="924"/>
        <v/>
      </c>
      <c r="BF1595" s="69" t="str">
        <f>IF(Z1595=Z1596,"",SUM(AW$9:AW1595)-SUM(BF$9:BF1594))</f>
        <v/>
      </c>
      <c r="BG1595" s="12">
        <f t="shared" si="926"/>
        <v>1587</v>
      </c>
    </row>
    <row r="1596" spans="1:59" ht="20.100000000000001" customHeight="1">
      <c r="A1596" s="13">
        <f t="shared" si="925"/>
        <v>1588</v>
      </c>
      <c r="B1596" s="153"/>
      <c r="C1596" s="33"/>
      <c r="D1596" s="33"/>
      <c r="E1596" s="154"/>
      <c r="F1596" s="155"/>
      <c r="G1596" s="156"/>
      <c r="H1596" s="19" t="str">
        <f t="shared" si="890"/>
        <v/>
      </c>
      <c r="I1596" s="157"/>
      <c r="J1596" s="19" t="str">
        <f t="shared" si="891"/>
        <v/>
      </c>
      <c r="K1596" s="33"/>
      <c r="L1596" s="34"/>
      <c r="M1596" s="34"/>
      <c r="N1596" s="19" t="str">
        <f t="shared" si="892"/>
        <v/>
      </c>
      <c r="O1596" s="157"/>
      <c r="P1596" s="19" t="str">
        <f t="shared" si="893"/>
        <v/>
      </c>
      <c r="Q1596" s="19" t="str">
        <f t="shared" si="894"/>
        <v/>
      </c>
      <c r="R1596" s="22"/>
      <c r="S1596" s="33"/>
      <c r="T1596" s="35" t="str">
        <f>IF(E1596="","",Instructions!$B$5)</f>
        <v/>
      </c>
      <c r="U1596" s="75" t="str">
        <f>IF(E1596="","",Instructions!$C$5)</f>
        <v/>
      </c>
      <c r="V1596" s="87" t="str">
        <f t="shared" si="895"/>
        <v/>
      </c>
      <c r="W1596" s="72" t="str">
        <f>IF(E1596="","",VLOOKUP(D1596,Supervisors!$B$9:$F$32,5,FALSE))</f>
        <v/>
      </c>
      <c r="X1596" s="72" t="str">
        <f>IF(E1596="","",VLOOKUP(D1596,Supervisors!$B$9:$G$32,6,FALSE))</f>
        <v/>
      </c>
      <c r="Y1596" s="20" t="str">
        <f t="shared" si="896"/>
        <v/>
      </c>
      <c r="Z1596" s="20" t="str">
        <f t="shared" si="897"/>
        <v/>
      </c>
      <c r="AA1596" s="20" t="str">
        <f t="shared" si="898"/>
        <v/>
      </c>
      <c r="AB1596" s="20" t="str">
        <f t="shared" si="899"/>
        <v/>
      </c>
      <c r="AC1596" s="20" t="str">
        <f t="shared" si="900"/>
        <v/>
      </c>
      <c r="AD1596" s="20" t="str">
        <f t="shared" si="901"/>
        <v/>
      </c>
      <c r="AE1596" s="20" t="str">
        <f>IF(E1596="","",SUM( INDEX( $H$9, 1) : H1596))</f>
        <v/>
      </c>
      <c r="AF1596" s="20" t="str">
        <f t="shared" si="902"/>
        <v/>
      </c>
      <c r="AG1596" s="20" t="str">
        <f>IF(E1596="","",SUM($AF$9:AF1596))</f>
        <v/>
      </c>
      <c r="AH1596" s="43" t="str">
        <f t="shared" si="903"/>
        <v/>
      </c>
      <c r="AI1596" s="20" t="str">
        <f t="shared" si="904"/>
        <v/>
      </c>
      <c r="AJ1596" s="20" t="str">
        <f t="shared" si="905"/>
        <v/>
      </c>
      <c r="AK1596" s="20" t="str">
        <f t="shared" si="906"/>
        <v/>
      </c>
      <c r="AL1596" s="20" t="str">
        <f>IF(E1596="","",SUM( INDEX($I$9, 1) : I1596))</f>
        <v/>
      </c>
      <c r="AM1596" s="20" t="str">
        <f t="shared" si="907"/>
        <v/>
      </c>
      <c r="AN1596" s="20" t="str">
        <f>IF(E1596="","",SUM( INDEX($AM$9, 1) : AM1596))</f>
        <v/>
      </c>
      <c r="AO1596" s="43" t="str">
        <f t="shared" si="908"/>
        <v/>
      </c>
      <c r="AP1596" s="43" t="str">
        <f t="shared" si="909"/>
        <v/>
      </c>
      <c r="AQ1596" s="35" t="str">
        <f t="shared" si="910"/>
        <v/>
      </c>
      <c r="AR1596" s="35" t="str">
        <f t="shared" si="911"/>
        <v/>
      </c>
      <c r="AS1596" s="35" t="str">
        <f t="shared" si="912"/>
        <v/>
      </c>
      <c r="AT1596" s="35" t="str">
        <f t="shared" si="913"/>
        <v/>
      </c>
      <c r="AU1596" s="35" t="str">
        <f t="shared" si="914"/>
        <v/>
      </c>
      <c r="AV1596" s="35" t="str">
        <f t="shared" si="915"/>
        <v/>
      </c>
      <c r="AW1596" s="58" t="str">
        <f t="shared" si="916"/>
        <v/>
      </c>
      <c r="AX1596" s="62" t="str">
        <f t="shared" si="917"/>
        <v/>
      </c>
      <c r="AY1596" s="62" t="str">
        <f t="shared" si="918"/>
        <v/>
      </c>
      <c r="AZ1596" s="62" t="str">
        <f t="shared" si="919"/>
        <v/>
      </c>
      <c r="BA1596" s="62" t="str">
        <f t="shared" si="920"/>
        <v/>
      </c>
      <c r="BB1596" s="62" t="str">
        <f t="shared" si="921"/>
        <v/>
      </c>
      <c r="BC1596" s="62" t="str">
        <f t="shared" si="922"/>
        <v/>
      </c>
      <c r="BD1596" s="69" t="str">
        <f t="shared" si="923"/>
        <v/>
      </c>
      <c r="BE1596" s="69" t="str">
        <f t="shared" si="924"/>
        <v/>
      </c>
      <c r="BF1596" s="69" t="str">
        <f>IF(Z1596=Z1597,"",SUM(AW$9:AW1596)-SUM(BF$9:BF1595))</f>
        <v/>
      </c>
      <c r="BG1596" s="12">
        <f t="shared" si="926"/>
        <v>1588</v>
      </c>
    </row>
    <row r="1597" spans="1:59" ht="20.100000000000001" customHeight="1">
      <c r="A1597" s="13">
        <f t="shared" si="925"/>
        <v>1589</v>
      </c>
      <c r="B1597" s="153"/>
      <c r="C1597" s="33"/>
      <c r="D1597" s="33"/>
      <c r="E1597" s="154"/>
      <c r="F1597" s="155"/>
      <c r="G1597" s="156"/>
      <c r="H1597" s="19" t="str">
        <f t="shared" si="890"/>
        <v/>
      </c>
      <c r="I1597" s="157"/>
      <c r="J1597" s="19" t="str">
        <f t="shared" si="891"/>
        <v/>
      </c>
      <c r="K1597" s="33"/>
      <c r="L1597" s="34"/>
      <c r="M1597" s="34"/>
      <c r="N1597" s="19" t="str">
        <f t="shared" si="892"/>
        <v/>
      </c>
      <c r="O1597" s="157"/>
      <c r="P1597" s="19" t="str">
        <f t="shared" si="893"/>
        <v/>
      </c>
      <c r="Q1597" s="19" t="str">
        <f t="shared" si="894"/>
        <v/>
      </c>
      <c r="R1597" s="22"/>
      <c r="S1597" s="33"/>
      <c r="T1597" s="35" t="str">
        <f>IF(E1597="","",Instructions!$B$5)</f>
        <v/>
      </c>
      <c r="U1597" s="75" t="str">
        <f>IF(E1597="","",Instructions!$C$5)</f>
        <v/>
      </c>
      <c r="V1597" s="87" t="str">
        <f t="shared" si="895"/>
        <v/>
      </c>
      <c r="W1597" s="72" t="str">
        <f>IF(E1597="","",VLOOKUP(D1597,Supervisors!$B$9:$F$32,5,FALSE))</f>
        <v/>
      </c>
      <c r="X1597" s="72" t="str">
        <f>IF(E1597="","",VLOOKUP(D1597,Supervisors!$B$9:$G$32,6,FALSE))</f>
        <v/>
      </c>
      <c r="Y1597" s="20" t="str">
        <f t="shared" si="896"/>
        <v/>
      </c>
      <c r="Z1597" s="20" t="str">
        <f t="shared" si="897"/>
        <v/>
      </c>
      <c r="AA1597" s="20" t="str">
        <f t="shared" si="898"/>
        <v/>
      </c>
      <c r="AB1597" s="20" t="str">
        <f t="shared" si="899"/>
        <v/>
      </c>
      <c r="AC1597" s="20" t="str">
        <f t="shared" si="900"/>
        <v/>
      </c>
      <c r="AD1597" s="20" t="str">
        <f t="shared" si="901"/>
        <v/>
      </c>
      <c r="AE1597" s="20" t="str">
        <f>IF(E1597="","",SUM( INDEX( $H$9, 1) : H1597))</f>
        <v/>
      </c>
      <c r="AF1597" s="20" t="str">
        <f t="shared" si="902"/>
        <v/>
      </c>
      <c r="AG1597" s="20" t="str">
        <f>IF(E1597="","",SUM($AF$9:AF1597))</f>
        <v/>
      </c>
      <c r="AH1597" s="43" t="str">
        <f t="shared" si="903"/>
        <v/>
      </c>
      <c r="AI1597" s="20" t="str">
        <f t="shared" si="904"/>
        <v/>
      </c>
      <c r="AJ1597" s="20" t="str">
        <f t="shared" si="905"/>
        <v/>
      </c>
      <c r="AK1597" s="20" t="str">
        <f t="shared" si="906"/>
        <v/>
      </c>
      <c r="AL1597" s="20" t="str">
        <f>IF(E1597="","",SUM( INDEX($I$9, 1) : I1597))</f>
        <v/>
      </c>
      <c r="AM1597" s="20" t="str">
        <f t="shared" si="907"/>
        <v/>
      </c>
      <c r="AN1597" s="20" t="str">
        <f>IF(E1597="","",SUM( INDEX($AM$9, 1) : AM1597))</f>
        <v/>
      </c>
      <c r="AO1597" s="43" t="str">
        <f t="shared" si="908"/>
        <v/>
      </c>
      <c r="AP1597" s="43" t="str">
        <f t="shared" si="909"/>
        <v/>
      </c>
      <c r="AQ1597" s="35" t="str">
        <f t="shared" si="910"/>
        <v/>
      </c>
      <c r="AR1597" s="35" t="str">
        <f t="shared" si="911"/>
        <v/>
      </c>
      <c r="AS1597" s="35" t="str">
        <f t="shared" si="912"/>
        <v/>
      </c>
      <c r="AT1597" s="35" t="str">
        <f t="shared" si="913"/>
        <v/>
      </c>
      <c r="AU1597" s="35" t="str">
        <f t="shared" si="914"/>
        <v/>
      </c>
      <c r="AV1597" s="35" t="str">
        <f t="shared" si="915"/>
        <v/>
      </c>
      <c r="AW1597" s="58" t="str">
        <f t="shared" si="916"/>
        <v/>
      </c>
      <c r="AX1597" s="62" t="str">
        <f t="shared" si="917"/>
        <v/>
      </c>
      <c r="AY1597" s="62" t="str">
        <f t="shared" si="918"/>
        <v/>
      </c>
      <c r="AZ1597" s="62" t="str">
        <f t="shared" si="919"/>
        <v/>
      </c>
      <c r="BA1597" s="62" t="str">
        <f t="shared" si="920"/>
        <v/>
      </c>
      <c r="BB1597" s="62" t="str">
        <f t="shared" si="921"/>
        <v/>
      </c>
      <c r="BC1597" s="62" t="str">
        <f t="shared" si="922"/>
        <v/>
      </c>
      <c r="BD1597" s="69" t="str">
        <f t="shared" si="923"/>
        <v/>
      </c>
      <c r="BE1597" s="69" t="str">
        <f t="shared" si="924"/>
        <v/>
      </c>
      <c r="BF1597" s="69" t="str">
        <f>IF(Z1597=Z1598,"",SUM(AW$9:AW1597)-SUM(BF$9:BF1596))</f>
        <v/>
      </c>
      <c r="BG1597" s="12">
        <f t="shared" si="926"/>
        <v>1589</v>
      </c>
    </row>
    <row r="1598" spans="1:59" ht="20.100000000000001" customHeight="1">
      <c r="A1598" s="13">
        <f t="shared" si="925"/>
        <v>1590</v>
      </c>
      <c r="B1598" s="153"/>
      <c r="C1598" s="33"/>
      <c r="D1598" s="33"/>
      <c r="E1598" s="154"/>
      <c r="F1598" s="155"/>
      <c r="G1598" s="156"/>
      <c r="H1598" s="19" t="str">
        <f t="shared" si="890"/>
        <v/>
      </c>
      <c r="I1598" s="157"/>
      <c r="J1598" s="19" t="str">
        <f t="shared" si="891"/>
        <v/>
      </c>
      <c r="K1598" s="33"/>
      <c r="L1598" s="34"/>
      <c r="M1598" s="34"/>
      <c r="N1598" s="19" t="str">
        <f t="shared" si="892"/>
        <v/>
      </c>
      <c r="O1598" s="157"/>
      <c r="P1598" s="19" t="str">
        <f t="shared" si="893"/>
        <v/>
      </c>
      <c r="Q1598" s="19" t="str">
        <f t="shared" si="894"/>
        <v/>
      </c>
      <c r="R1598" s="22"/>
      <c r="S1598" s="33"/>
      <c r="T1598" s="35" t="str">
        <f>IF(E1598="","",Instructions!$B$5)</f>
        <v/>
      </c>
      <c r="U1598" s="75" t="str">
        <f>IF(E1598="","",Instructions!$C$5)</f>
        <v/>
      </c>
      <c r="V1598" s="87" t="str">
        <f t="shared" si="895"/>
        <v/>
      </c>
      <c r="W1598" s="72" t="str">
        <f>IF(E1598="","",VLOOKUP(D1598,Supervisors!$B$9:$F$32,5,FALSE))</f>
        <v/>
      </c>
      <c r="X1598" s="72" t="str">
        <f>IF(E1598="","",VLOOKUP(D1598,Supervisors!$B$9:$G$32,6,FALSE))</f>
        <v/>
      </c>
      <c r="Y1598" s="20" t="str">
        <f t="shared" si="896"/>
        <v/>
      </c>
      <c r="Z1598" s="20" t="str">
        <f t="shared" si="897"/>
        <v/>
      </c>
      <c r="AA1598" s="20" t="str">
        <f t="shared" si="898"/>
        <v/>
      </c>
      <c r="AB1598" s="20" t="str">
        <f t="shared" si="899"/>
        <v/>
      </c>
      <c r="AC1598" s="20" t="str">
        <f t="shared" si="900"/>
        <v/>
      </c>
      <c r="AD1598" s="20" t="str">
        <f t="shared" si="901"/>
        <v/>
      </c>
      <c r="AE1598" s="20" t="str">
        <f>IF(E1598="","",SUM( INDEX( $H$9, 1) : H1598))</f>
        <v/>
      </c>
      <c r="AF1598" s="20" t="str">
        <f t="shared" si="902"/>
        <v/>
      </c>
      <c r="AG1598" s="20" t="str">
        <f>IF(E1598="","",SUM($AF$9:AF1598))</f>
        <v/>
      </c>
      <c r="AH1598" s="43" t="str">
        <f t="shared" si="903"/>
        <v/>
      </c>
      <c r="AI1598" s="20" t="str">
        <f t="shared" si="904"/>
        <v/>
      </c>
      <c r="AJ1598" s="20" t="str">
        <f t="shared" si="905"/>
        <v/>
      </c>
      <c r="AK1598" s="20" t="str">
        <f t="shared" si="906"/>
        <v/>
      </c>
      <c r="AL1598" s="20" t="str">
        <f>IF(E1598="","",SUM( INDEX($I$9, 1) : I1598))</f>
        <v/>
      </c>
      <c r="AM1598" s="20" t="str">
        <f t="shared" si="907"/>
        <v/>
      </c>
      <c r="AN1598" s="20" t="str">
        <f>IF(E1598="","",SUM( INDEX($AM$9, 1) : AM1598))</f>
        <v/>
      </c>
      <c r="AO1598" s="43" t="str">
        <f t="shared" si="908"/>
        <v/>
      </c>
      <c r="AP1598" s="43" t="str">
        <f t="shared" si="909"/>
        <v/>
      </c>
      <c r="AQ1598" s="35" t="str">
        <f t="shared" si="910"/>
        <v/>
      </c>
      <c r="AR1598" s="35" t="str">
        <f t="shared" si="911"/>
        <v/>
      </c>
      <c r="AS1598" s="35" t="str">
        <f t="shared" si="912"/>
        <v/>
      </c>
      <c r="AT1598" s="35" t="str">
        <f t="shared" si="913"/>
        <v/>
      </c>
      <c r="AU1598" s="35" t="str">
        <f t="shared" si="914"/>
        <v/>
      </c>
      <c r="AV1598" s="35" t="str">
        <f t="shared" si="915"/>
        <v/>
      </c>
      <c r="AW1598" s="58" t="str">
        <f t="shared" si="916"/>
        <v/>
      </c>
      <c r="AX1598" s="62" t="str">
        <f t="shared" si="917"/>
        <v/>
      </c>
      <c r="AY1598" s="62" t="str">
        <f t="shared" si="918"/>
        <v/>
      </c>
      <c r="AZ1598" s="62" t="str">
        <f t="shared" si="919"/>
        <v/>
      </c>
      <c r="BA1598" s="62" t="str">
        <f t="shared" si="920"/>
        <v/>
      </c>
      <c r="BB1598" s="62" t="str">
        <f t="shared" si="921"/>
        <v/>
      </c>
      <c r="BC1598" s="62" t="str">
        <f t="shared" si="922"/>
        <v/>
      </c>
      <c r="BD1598" s="69" t="str">
        <f t="shared" si="923"/>
        <v/>
      </c>
      <c r="BE1598" s="69" t="str">
        <f t="shared" si="924"/>
        <v/>
      </c>
      <c r="BF1598" s="69" t="str">
        <f>IF(Z1598=Z1599,"",SUM(AW$9:AW1598)-SUM(BF$9:BF1597))</f>
        <v/>
      </c>
      <c r="BG1598" s="12">
        <f t="shared" si="926"/>
        <v>1590</v>
      </c>
    </row>
    <row r="1599" spans="1:59" ht="20.100000000000001" customHeight="1">
      <c r="A1599" s="13">
        <f t="shared" si="925"/>
        <v>1591</v>
      </c>
      <c r="B1599" s="153"/>
      <c r="C1599" s="33"/>
      <c r="D1599" s="33"/>
      <c r="E1599" s="154"/>
      <c r="F1599" s="155"/>
      <c r="G1599" s="156"/>
      <c r="H1599" s="19" t="str">
        <f t="shared" si="890"/>
        <v/>
      </c>
      <c r="I1599" s="157"/>
      <c r="J1599" s="19" t="str">
        <f t="shared" si="891"/>
        <v/>
      </c>
      <c r="K1599" s="33"/>
      <c r="L1599" s="34"/>
      <c r="M1599" s="34"/>
      <c r="N1599" s="19" t="str">
        <f t="shared" si="892"/>
        <v/>
      </c>
      <c r="O1599" s="157"/>
      <c r="P1599" s="19" t="str">
        <f t="shared" si="893"/>
        <v/>
      </c>
      <c r="Q1599" s="19" t="str">
        <f t="shared" si="894"/>
        <v/>
      </c>
      <c r="R1599" s="22"/>
      <c r="S1599" s="33"/>
      <c r="T1599" s="35" t="str">
        <f>IF(E1599="","",Instructions!$B$5)</f>
        <v/>
      </c>
      <c r="U1599" s="75" t="str">
        <f>IF(E1599="","",Instructions!$C$5)</f>
        <v/>
      </c>
      <c r="V1599" s="87" t="str">
        <f t="shared" si="895"/>
        <v/>
      </c>
      <c r="W1599" s="72" t="str">
        <f>IF(E1599="","",VLOOKUP(D1599,Supervisors!$B$9:$F$32,5,FALSE))</f>
        <v/>
      </c>
      <c r="X1599" s="72" t="str">
        <f>IF(E1599="","",VLOOKUP(D1599,Supervisors!$B$9:$G$32,6,FALSE))</f>
        <v/>
      </c>
      <c r="Y1599" s="20" t="str">
        <f t="shared" si="896"/>
        <v/>
      </c>
      <c r="Z1599" s="20" t="str">
        <f t="shared" si="897"/>
        <v/>
      </c>
      <c r="AA1599" s="20" t="str">
        <f t="shared" si="898"/>
        <v/>
      </c>
      <c r="AB1599" s="20" t="str">
        <f t="shared" si="899"/>
        <v/>
      </c>
      <c r="AC1599" s="20" t="str">
        <f t="shared" si="900"/>
        <v/>
      </c>
      <c r="AD1599" s="20" t="str">
        <f t="shared" si="901"/>
        <v/>
      </c>
      <c r="AE1599" s="20" t="str">
        <f>IF(E1599="","",SUM( INDEX( $H$9, 1) : H1599))</f>
        <v/>
      </c>
      <c r="AF1599" s="20" t="str">
        <f t="shared" si="902"/>
        <v/>
      </c>
      <c r="AG1599" s="20" t="str">
        <f>IF(E1599="","",SUM($AF$9:AF1599))</f>
        <v/>
      </c>
      <c r="AH1599" s="43" t="str">
        <f t="shared" si="903"/>
        <v/>
      </c>
      <c r="AI1599" s="20" t="str">
        <f t="shared" si="904"/>
        <v/>
      </c>
      <c r="AJ1599" s="20" t="str">
        <f t="shared" si="905"/>
        <v/>
      </c>
      <c r="AK1599" s="20" t="str">
        <f t="shared" si="906"/>
        <v/>
      </c>
      <c r="AL1599" s="20" t="str">
        <f>IF(E1599="","",SUM( INDEX($I$9, 1) : I1599))</f>
        <v/>
      </c>
      <c r="AM1599" s="20" t="str">
        <f t="shared" si="907"/>
        <v/>
      </c>
      <c r="AN1599" s="20" t="str">
        <f>IF(E1599="","",SUM( INDEX($AM$9, 1) : AM1599))</f>
        <v/>
      </c>
      <c r="AO1599" s="43" t="str">
        <f t="shared" si="908"/>
        <v/>
      </c>
      <c r="AP1599" s="43" t="str">
        <f t="shared" si="909"/>
        <v/>
      </c>
      <c r="AQ1599" s="35" t="str">
        <f t="shared" si="910"/>
        <v/>
      </c>
      <c r="AR1599" s="35" t="str">
        <f t="shared" si="911"/>
        <v/>
      </c>
      <c r="AS1599" s="35" t="str">
        <f t="shared" si="912"/>
        <v/>
      </c>
      <c r="AT1599" s="35" t="str">
        <f t="shared" si="913"/>
        <v/>
      </c>
      <c r="AU1599" s="35" t="str">
        <f t="shared" si="914"/>
        <v/>
      </c>
      <c r="AV1599" s="35" t="str">
        <f t="shared" si="915"/>
        <v/>
      </c>
      <c r="AW1599" s="58" t="str">
        <f t="shared" si="916"/>
        <v/>
      </c>
      <c r="AX1599" s="62" t="str">
        <f t="shared" si="917"/>
        <v/>
      </c>
      <c r="AY1599" s="62" t="str">
        <f t="shared" si="918"/>
        <v/>
      </c>
      <c r="AZ1599" s="62" t="str">
        <f t="shared" si="919"/>
        <v/>
      </c>
      <c r="BA1599" s="62" t="str">
        <f t="shared" si="920"/>
        <v/>
      </c>
      <c r="BB1599" s="62" t="str">
        <f t="shared" si="921"/>
        <v/>
      </c>
      <c r="BC1599" s="62" t="str">
        <f t="shared" si="922"/>
        <v/>
      </c>
      <c r="BD1599" s="69" t="str">
        <f t="shared" si="923"/>
        <v/>
      </c>
      <c r="BE1599" s="69" t="str">
        <f t="shared" si="924"/>
        <v/>
      </c>
      <c r="BF1599" s="69" t="str">
        <f>IF(Z1599=Z1600,"",SUM(AW$9:AW1599)-SUM(BF$9:BF1598))</f>
        <v/>
      </c>
      <c r="BG1599" s="12">
        <f t="shared" si="926"/>
        <v>1591</v>
      </c>
    </row>
    <row r="1600" spans="1:59" ht="20.100000000000001" customHeight="1">
      <c r="A1600" s="13">
        <f t="shared" si="925"/>
        <v>1592</v>
      </c>
      <c r="B1600" s="153"/>
      <c r="C1600" s="33"/>
      <c r="D1600" s="33"/>
      <c r="E1600" s="154"/>
      <c r="F1600" s="155"/>
      <c r="G1600" s="156"/>
      <c r="H1600" s="19" t="str">
        <f t="shared" si="890"/>
        <v/>
      </c>
      <c r="I1600" s="157"/>
      <c r="J1600" s="19" t="str">
        <f t="shared" si="891"/>
        <v/>
      </c>
      <c r="K1600" s="33"/>
      <c r="L1600" s="34"/>
      <c r="M1600" s="34"/>
      <c r="N1600" s="19" t="str">
        <f t="shared" si="892"/>
        <v/>
      </c>
      <c r="O1600" s="157"/>
      <c r="P1600" s="19" t="str">
        <f t="shared" si="893"/>
        <v/>
      </c>
      <c r="Q1600" s="19" t="str">
        <f t="shared" si="894"/>
        <v/>
      </c>
      <c r="R1600" s="22"/>
      <c r="S1600" s="33"/>
      <c r="T1600" s="35" t="str">
        <f>IF(E1600="","",Instructions!$B$5)</f>
        <v/>
      </c>
      <c r="U1600" s="75" t="str">
        <f>IF(E1600="","",Instructions!$C$5)</f>
        <v/>
      </c>
      <c r="V1600" s="87" t="str">
        <f t="shared" si="895"/>
        <v/>
      </c>
      <c r="W1600" s="72" t="str">
        <f>IF(E1600="","",VLOOKUP(D1600,Supervisors!$B$9:$F$32,5,FALSE))</f>
        <v/>
      </c>
      <c r="X1600" s="72" t="str">
        <f>IF(E1600="","",VLOOKUP(D1600,Supervisors!$B$9:$G$32,6,FALSE))</f>
        <v/>
      </c>
      <c r="Y1600" s="20" t="str">
        <f t="shared" si="896"/>
        <v/>
      </c>
      <c r="Z1600" s="20" t="str">
        <f t="shared" si="897"/>
        <v/>
      </c>
      <c r="AA1600" s="20" t="str">
        <f t="shared" si="898"/>
        <v/>
      </c>
      <c r="AB1600" s="20" t="str">
        <f t="shared" si="899"/>
        <v/>
      </c>
      <c r="AC1600" s="20" t="str">
        <f t="shared" si="900"/>
        <v/>
      </c>
      <c r="AD1600" s="20" t="str">
        <f t="shared" si="901"/>
        <v/>
      </c>
      <c r="AE1600" s="20" t="str">
        <f>IF(E1600="","",SUM( INDEX( $H$9, 1) : H1600))</f>
        <v/>
      </c>
      <c r="AF1600" s="20" t="str">
        <f t="shared" si="902"/>
        <v/>
      </c>
      <c r="AG1600" s="20" t="str">
        <f>IF(E1600="","",SUM($AF$9:AF1600))</f>
        <v/>
      </c>
      <c r="AH1600" s="43" t="str">
        <f t="shared" si="903"/>
        <v/>
      </c>
      <c r="AI1600" s="20" t="str">
        <f t="shared" si="904"/>
        <v/>
      </c>
      <c r="AJ1600" s="20" t="str">
        <f t="shared" si="905"/>
        <v/>
      </c>
      <c r="AK1600" s="20" t="str">
        <f t="shared" si="906"/>
        <v/>
      </c>
      <c r="AL1600" s="20" t="str">
        <f>IF(E1600="","",SUM( INDEX($I$9, 1) : I1600))</f>
        <v/>
      </c>
      <c r="AM1600" s="20" t="str">
        <f t="shared" si="907"/>
        <v/>
      </c>
      <c r="AN1600" s="20" t="str">
        <f>IF(E1600="","",SUM( INDEX($AM$9, 1) : AM1600))</f>
        <v/>
      </c>
      <c r="AO1600" s="43" t="str">
        <f t="shared" si="908"/>
        <v/>
      </c>
      <c r="AP1600" s="43" t="str">
        <f t="shared" si="909"/>
        <v/>
      </c>
      <c r="AQ1600" s="35" t="str">
        <f t="shared" si="910"/>
        <v/>
      </c>
      <c r="AR1600" s="35" t="str">
        <f t="shared" si="911"/>
        <v/>
      </c>
      <c r="AS1600" s="35" t="str">
        <f t="shared" si="912"/>
        <v/>
      </c>
      <c r="AT1600" s="35" t="str">
        <f t="shared" si="913"/>
        <v/>
      </c>
      <c r="AU1600" s="35" t="str">
        <f t="shared" si="914"/>
        <v/>
      </c>
      <c r="AV1600" s="35" t="str">
        <f t="shared" si="915"/>
        <v/>
      </c>
      <c r="AW1600" s="58" t="str">
        <f t="shared" si="916"/>
        <v/>
      </c>
      <c r="AX1600" s="62" t="str">
        <f t="shared" si="917"/>
        <v/>
      </c>
      <c r="AY1600" s="62" t="str">
        <f t="shared" si="918"/>
        <v/>
      </c>
      <c r="AZ1600" s="62" t="str">
        <f t="shared" si="919"/>
        <v/>
      </c>
      <c r="BA1600" s="62" t="str">
        <f t="shared" si="920"/>
        <v/>
      </c>
      <c r="BB1600" s="62" t="str">
        <f t="shared" si="921"/>
        <v/>
      </c>
      <c r="BC1600" s="62" t="str">
        <f t="shared" si="922"/>
        <v/>
      </c>
      <c r="BD1600" s="69" t="str">
        <f t="shared" si="923"/>
        <v/>
      </c>
      <c r="BE1600" s="69" t="str">
        <f t="shared" si="924"/>
        <v/>
      </c>
      <c r="BF1600" s="69" t="str">
        <f>IF(Z1600=Z1601,"",SUM(AW$9:AW1600)-SUM(BF$9:BF1599))</f>
        <v/>
      </c>
      <c r="BG1600" s="12">
        <f t="shared" si="926"/>
        <v>1592</v>
      </c>
    </row>
    <row r="1601" spans="1:59" ht="20.100000000000001" customHeight="1">
      <c r="A1601" s="13">
        <f t="shared" si="925"/>
        <v>1593</v>
      </c>
      <c r="B1601" s="153"/>
      <c r="C1601" s="33"/>
      <c r="D1601" s="33"/>
      <c r="E1601" s="154"/>
      <c r="F1601" s="155"/>
      <c r="G1601" s="156"/>
      <c r="H1601" s="19" t="str">
        <f t="shared" si="890"/>
        <v/>
      </c>
      <c r="I1601" s="157"/>
      <c r="J1601" s="19" t="str">
        <f t="shared" si="891"/>
        <v/>
      </c>
      <c r="K1601" s="33"/>
      <c r="L1601" s="34"/>
      <c r="M1601" s="34"/>
      <c r="N1601" s="19" t="str">
        <f t="shared" si="892"/>
        <v/>
      </c>
      <c r="O1601" s="157"/>
      <c r="P1601" s="19" t="str">
        <f t="shared" si="893"/>
        <v/>
      </c>
      <c r="Q1601" s="19" t="str">
        <f t="shared" si="894"/>
        <v/>
      </c>
      <c r="R1601" s="22"/>
      <c r="S1601" s="33"/>
      <c r="T1601" s="35" t="str">
        <f>IF(E1601="","",Instructions!$B$5)</f>
        <v/>
      </c>
      <c r="U1601" s="75" t="str">
        <f>IF(E1601="","",Instructions!$C$5)</f>
        <v/>
      </c>
      <c r="V1601" s="87" t="str">
        <f t="shared" si="895"/>
        <v/>
      </c>
      <c r="W1601" s="72" t="str">
        <f>IF(E1601="","",VLOOKUP(D1601,Supervisors!$B$9:$F$32,5,FALSE))</f>
        <v/>
      </c>
      <c r="X1601" s="72" t="str">
        <f>IF(E1601="","",VLOOKUP(D1601,Supervisors!$B$9:$G$32,6,FALSE))</f>
        <v/>
      </c>
      <c r="Y1601" s="20" t="str">
        <f t="shared" si="896"/>
        <v/>
      </c>
      <c r="Z1601" s="20" t="str">
        <f t="shared" si="897"/>
        <v/>
      </c>
      <c r="AA1601" s="20" t="str">
        <f t="shared" si="898"/>
        <v/>
      </c>
      <c r="AB1601" s="20" t="str">
        <f t="shared" si="899"/>
        <v/>
      </c>
      <c r="AC1601" s="20" t="str">
        <f t="shared" si="900"/>
        <v/>
      </c>
      <c r="AD1601" s="20" t="str">
        <f t="shared" si="901"/>
        <v/>
      </c>
      <c r="AE1601" s="20" t="str">
        <f>IF(E1601="","",SUM( INDEX( $H$9, 1) : H1601))</f>
        <v/>
      </c>
      <c r="AF1601" s="20" t="str">
        <f t="shared" si="902"/>
        <v/>
      </c>
      <c r="AG1601" s="20" t="str">
        <f>IF(E1601="","",SUM($AF$9:AF1601))</f>
        <v/>
      </c>
      <c r="AH1601" s="43" t="str">
        <f t="shared" si="903"/>
        <v/>
      </c>
      <c r="AI1601" s="20" t="str">
        <f t="shared" si="904"/>
        <v/>
      </c>
      <c r="AJ1601" s="20" t="str">
        <f t="shared" si="905"/>
        <v/>
      </c>
      <c r="AK1601" s="20" t="str">
        <f t="shared" si="906"/>
        <v/>
      </c>
      <c r="AL1601" s="20" t="str">
        <f>IF(E1601="","",SUM( INDEX($I$9, 1) : I1601))</f>
        <v/>
      </c>
      <c r="AM1601" s="20" t="str">
        <f t="shared" si="907"/>
        <v/>
      </c>
      <c r="AN1601" s="20" t="str">
        <f>IF(E1601="","",SUM( INDEX($AM$9, 1) : AM1601))</f>
        <v/>
      </c>
      <c r="AO1601" s="43" t="str">
        <f t="shared" si="908"/>
        <v/>
      </c>
      <c r="AP1601" s="43" t="str">
        <f t="shared" si="909"/>
        <v/>
      </c>
      <c r="AQ1601" s="35" t="str">
        <f t="shared" si="910"/>
        <v/>
      </c>
      <c r="AR1601" s="35" t="str">
        <f t="shared" si="911"/>
        <v/>
      </c>
      <c r="AS1601" s="35" t="str">
        <f t="shared" si="912"/>
        <v/>
      </c>
      <c r="AT1601" s="35" t="str">
        <f t="shared" si="913"/>
        <v/>
      </c>
      <c r="AU1601" s="35" t="str">
        <f t="shared" si="914"/>
        <v/>
      </c>
      <c r="AV1601" s="35" t="str">
        <f t="shared" si="915"/>
        <v/>
      </c>
      <c r="AW1601" s="58" t="str">
        <f t="shared" si="916"/>
        <v/>
      </c>
      <c r="AX1601" s="62" t="str">
        <f t="shared" si="917"/>
        <v/>
      </c>
      <c r="AY1601" s="62" t="str">
        <f t="shared" si="918"/>
        <v/>
      </c>
      <c r="AZ1601" s="62" t="str">
        <f t="shared" si="919"/>
        <v/>
      </c>
      <c r="BA1601" s="62" t="str">
        <f t="shared" si="920"/>
        <v/>
      </c>
      <c r="BB1601" s="62" t="str">
        <f t="shared" si="921"/>
        <v/>
      </c>
      <c r="BC1601" s="62" t="str">
        <f t="shared" si="922"/>
        <v/>
      </c>
      <c r="BD1601" s="69" t="str">
        <f t="shared" si="923"/>
        <v/>
      </c>
      <c r="BE1601" s="69" t="str">
        <f t="shared" si="924"/>
        <v/>
      </c>
      <c r="BF1601" s="69" t="str">
        <f>IF(Z1601=Z1602,"",SUM(AW$9:AW1601)-SUM(BF$9:BF1600))</f>
        <v/>
      </c>
      <c r="BG1601" s="12">
        <f t="shared" si="926"/>
        <v>1593</v>
      </c>
    </row>
    <row r="1602" spans="1:59" ht="20.100000000000001" customHeight="1">
      <c r="A1602" s="13">
        <f t="shared" si="925"/>
        <v>1594</v>
      </c>
      <c r="B1602" s="153"/>
      <c r="C1602" s="33"/>
      <c r="D1602" s="33"/>
      <c r="E1602" s="154"/>
      <c r="F1602" s="155"/>
      <c r="G1602" s="156"/>
      <c r="H1602" s="19" t="str">
        <f t="shared" si="890"/>
        <v/>
      </c>
      <c r="I1602" s="157"/>
      <c r="J1602" s="19" t="str">
        <f t="shared" si="891"/>
        <v/>
      </c>
      <c r="K1602" s="33"/>
      <c r="L1602" s="34"/>
      <c r="M1602" s="34"/>
      <c r="N1602" s="19" t="str">
        <f t="shared" si="892"/>
        <v/>
      </c>
      <c r="O1602" s="157"/>
      <c r="P1602" s="19" t="str">
        <f t="shared" si="893"/>
        <v/>
      </c>
      <c r="Q1602" s="19" t="str">
        <f t="shared" si="894"/>
        <v/>
      </c>
      <c r="R1602" s="22"/>
      <c r="S1602" s="33"/>
      <c r="T1602" s="35" t="str">
        <f>IF(E1602="","",Instructions!$B$5)</f>
        <v/>
      </c>
      <c r="U1602" s="75" t="str">
        <f>IF(E1602="","",Instructions!$C$5)</f>
        <v/>
      </c>
      <c r="V1602" s="87" t="str">
        <f t="shared" si="895"/>
        <v/>
      </c>
      <c r="W1602" s="72" t="str">
        <f>IF(E1602="","",VLOOKUP(D1602,Supervisors!$B$9:$F$32,5,FALSE))</f>
        <v/>
      </c>
      <c r="X1602" s="72" t="str">
        <f>IF(E1602="","",VLOOKUP(D1602,Supervisors!$B$9:$G$32,6,FALSE))</f>
        <v/>
      </c>
      <c r="Y1602" s="20" t="str">
        <f t="shared" si="896"/>
        <v/>
      </c>
      <c r="Z1602" s="20" t="str">
        <f t="shared" si="897"/>
        <v/>
      </c>
      <c r="AA1602" s="20" t="str">
        <f t="shared" si="898"/>
        <v/>
      </c>
      <c r="AB1602" s="20" t="str">
        <f t="shared" si="899"/>
        <v/>
      </c>
      <c r="AC1602" s="20" t="str">
        <f t="shared" si="900"/>
        <v/>
      </c>
      <c r="AD1602" s="20" t="str">
        <f t="shared" si="901"/>
        <v/>
      </c>
      <c r="AE1602" s="20" t="str">
        <f>IF(E1602="","",SUM( INDEX( $H$9, 1) : H1602))</f>
        <v/>
      </c>
      <c r="AF1602" s="20" t="str">
        <f t="shared" si="902"/>
        <v/>
      </c>
      <c r="AG1602" s="20" t="str">
        <f>IF(E1602="","",SUM($AF$9:AF1602))</f>
        <v/>
      </c>
      <c r="AH1602" s="43" t="str">
        <f t="shared" si="903"/>
        <v/>
      </c>
      <c r="AI1602" s="20" t="str">
        <f t="shared" si="904"/>
        <v/>
      </c>
      <c r="AJ1602" s="20" t="str">
        <f t="shared" si="905"/>
        <v/>
      </c>
      <c r="AK1602" s="20" t="str">
        <f t="shared" si="906"/>
        <v/>
      </c>
      <c r="AL1602" s="20" t="str">
        <f>IF(E1602="","",SUM( INDEX($I$9, 1) : I1602))</f>
        <v/>
      </c>
      <c r="AM1602" s="20" t="str">
        <f t="shared" si="907"/>
        <v/>
      </c>
      <c r="AN1602" s="20" t="str">
        <f>IF(E1602="","",SUM( INDEX($AM$9, 1) : AM1602))</f>
        <v/>
      </c>
      <c r="AO1602" s="43" t="str">
        <f t="shared" si="908"/>
        <v/>
      </c>
      <c r="AP1602" s="43" t="str">
        <f t="shared" si="909"/>
        <v/>
      </c>
      <c r="AQ1602" s="35" t="str">
        <f t="shared" si="910"/>
        <v/>
      </c>
      <c r="AR1602" s="35" t="str">
        <f t="shared" si="911"/>
        <v/>
      </c>
      <c r="AS1602" s="35" t="str">
        <f t="shared" si="912"/>
        <v/>
      </c>
      <c r="AT1602" s="35" t="str">
        <f t="shared" si="913"/>
        <v/>
      </c>
      <c r="AU1602" s="35" t="str">
        <f t="shared" si="914"/>
        <v/>
      </c>
      <c r="AV1602" s="35" t="str">
        <f t="shared" si="915"/>
        <v/>
      </c>
      <c r="AW1602" s="58" t="str">
        <f t="shared" si="916"/>
        <v/>
      </c>
      <c r="AX1602" s="62" t="str">
        <f t="shared" si="917"/>
        <v/>
      </c>
      <c r="AY1602" s="62" t="str">
        <f t="shared" si="918"/>
        <v/>
      </c>
      <c r="AZ1602" s="62" t="str">
        <f t="shared" si="919"/>
        <v/>
      </c>
      <c r="BA1602" s="62" t="str">
        <f t="shared" si="920"/>
        <v/>
      </c>
      <c r="BB1602" s="62" t="str">
        <f t="shared" si="921"/>
        <v/>
      </c>
      <c r="BC1602" s="62" t="str">
        <f t="shared" si="922"/>
        <v/>
      </c>
      <c r="BD1602" s="69" t="str">
        <f t="shared" si="923"/>
        <v/>
      </c>
      <c r="BE1602" s="69" t="str">
        <f t="shared" si="924"/>
        <v/>
      </c>
      <c r="BF1602" s="69" t="str">
        <f>IF(Z1602=Z1603,"",SUM(AW$9:AW1602)-SUM(BF$9:BF1601))</f>
        <v/>
      </c>
      <c r="BG1602" s="12">
        <f t="shared" si="926"/>
        <v>1594</v>
      </c>
    </row>
    <row r="1603" spans="1:59" ht="20.100000000000001" customHeight="1">
      <c r="A1603" s="13">
        <f t="shared" si="925"/>
        <v>1595</v>
      </c>
      <c r="B1603" s="153"/>
      <c r="C1603" s="33"/>
      <c r="D1603" s="33"/>
      <c r="E1603" s="154"/>
      <c r="F1603" s="155"/>
      <c r="G1603" s="156"/>
      <c r="H1603" s="19" t="str">
        <f t="shared" si="890"/>
        <v/>
      </c>
      <c r="I1603" s="157"/>
      <c r="J1603" s="19" t="str">
        <f t="shared" si="891"/>
        <v/>
      </c>
      <c r="K1603" s="33"/>
      <c r="L1603" s="34"/>
      <c r="M1603" s="34"/>
      <c r="N1603" s="19" t="str">
        <f t="shared" si="892"/>
        <v/>
      </c>
      <c r="O1603" s="157"/>
      <c r="P1603" s="19" t="str">
        <f t="shared" si="893"/>
        <v/>
      </c>
      <c r="Q1603" s="19" t="str">
        <f t="shared" si="894"/>
        <v/>
      </c>
      <c r="R1603" s="22"/>
      <c r="S1603" s="33"/>
      <c r="T1603" s="35" t="str">
        <f>IF(E1603="","",Instructions!$B$5)</f>
        <v/>
      </c>
      <c r="U1603" s="75" t="str">
        <f>IF(E1603="","",Instructions!$C$5)</f>
        <v/>
      </c>
      <c r="V1603" s="87" t="str">
        <f t="shared" si="895"/>
        <v/>
      </c>
      <c r="W1603" s="72" t="str">
        <f>IF(E1603="","",VLOOKUP(D1603,Supervisors!$B$9:$F$32,5,FALSE))</f>
        <v/>
      </c>
      <c r="X1603" s="72" t="str">
        <f>IF(E1603="","",VLOOKUP(D1603,Supervisors!$B$9:$G$32,6,FALSE))</f>
        <v/>
      </c>
      <c r="Y1603" s="20" t="str">
        <f t="shared" si="896"/>
        <v/>
      </c>
      <c r="Z1603" s="20" t="str">
        <f t="shared" si="897"/>
        <v/>
      </c>
      <c r="AA1603" s="20" t="str">
        <f t="shared" si="898"/>
        <v/>
      </c>
      <c r="AB1603" s="20" t="str">
        <f t="shared" si="899"/>
        <v/>
      </c>
      <c r="AC1603" s="20" t="str">
        <f t="shared" si="900"/>
        <v/>
      </c>
      <c r="AD1603" s="20" t="str">
        <f t="shared" si="901"/>
        <v/>
      </c>
      <c r="AE1603" s="20" t="str">
        <f>IF(E1603="","",SUM( INDEX( $H$9, 1) : H1603))</f>
        <v/>
      </c>
      <c r="AF1603" s="20" t="str">
        <f t="shared" si="902"/>
        <v/>
      </c>
      <c r="AG1603" s="20" t="str">
        <f>IF(E1603="","",SUM($AF$9:AF1603))</f>
        <v/>
      </c>
      <c r="AH1603" s="43" t="str">
        <f t="shared" si="903"/>
        <v/>
      </c>
      <c r="AI1603" s="20" t="str">
        <f t="shared" si="904"/>
        <v/>
      </c>
      <c r="AJ1603" s="20" t="str">
        <f t="shared" si="905"/>
        <v/>
      </c>
      <c r="AK1603" s="20" t="str">
        <f t="shared" si="906"/>
        <v/>
      </c>
      <c r="AL1603" s="20" t="str">
        <f>IF(E1603="","",SUM( INDEX($I$9, 1) : I1603))</f>
        <v/>
      </c>
      <c r="AM1603" s="20" t="str">
        <f t="shared" si="907"/>
        <v/>
      </c>
      <c r="AN1603" s="20" t="str">
        <f>IF(E1603="","",SUM( INDEX($AM$9, 1) : AM1603))</f>
        <v/>
      </c>
      <c r="AO1603" s="43" t="str">
        <f t="shared" si="908"/>
        <v/>
      </c>
      <c r="AP1603" s="43" t="str">
        <f t="shared" si="909"/>
        <v/>
      </c>
      <c r="AQ1603" s="35" t="str">
        <f t="shared" si="910"/>
        <v/>
      </c>
      <c r="AR1603" s="35" t="str">
        <f t="shared" si="911"/>
        <v/>
      </c>
      <c r="AS1603" s="35" t="str">
        <f t="shared" si="912"/>
        <v/>
      </c>
      <c r="AT1603" s="35" t="str">
        <f t="shared" si="913"/>
        <v/>
      </c>
      <c r="AU1603" s="35" t="str">
        <f t="shared" si="914"/>
        <v/>
      </c>
      <c r="AV1603" s="35" t="str">
        <f t="shared" si="915"/>
        <v/>
      </c>
      <c r="AW1603" s="58" t="str">
        <f t="shared" si="916"/>
        <v/>
      </c>
      <c r="AX1603" s="62" t="str">
        <f t="shared" si="917"/>
        <v/>
      </c>
      <c r="AY1603" s="62" t="str">
        <f t="shared" si="918"/>
        <v/>
      </c>
      <c r="AZ1603" s="62" t="str">
        <f t="shared" si="919"/>
        <v/>
      </c>
      <c r="BA1603" s="62" t="str">
        <f t="shared" si="920"/>
        <v/>
      </c>
      <c r="BB1603" s="62" t="str">
        <f t="shared" si="921"/>
        <v/>
      </c>
      <c r="BC1603" s="62" t="str">
        <f t="shared" si="922"/>
        <v/>
      </c>
      <c r="BD1603" s="69" t="str">
        <f t="shared" si="923"/>
        <v/>
      </c>
      <c r="BE1603" s="69" t="str">
        <f t="shared" si="924"/>
        <v/>
      </c>
      <c r="BF1603" s="69" t="str">
        <f>IF(Z1603=Z1604,"",SUM(AW$9:AW1603)-SUM(BF$9:BF1602))</f>
        <v/>
      </c>
      <c r="BG1603" s="12">
        <f t="shared" si="926"/>
        <v>1595</v>
      </c>
    </row>
    <row r="1604" spans="1:59" ht="20.100000000000001" customHeight="1">
      <c r="A1604" s="13">
        <f t="shared" si="925"/>
        <v>1596</v>
      </c>
      <c r="B1604" s="153"/>
      <c r="C1604" s="33"/>
      <c r="D1604" s="33"/>
      <c r="E1604" s="154"/>
      <c r="F1604" s="155"/>
      <c r="G1604" s="156"/>
      <c r="H1604" s="19" t="str">
        <f t="shared" si="890"/>
        <v/>
      </c>
      <c r="I1604" s="157"/>
      <c r="J1604" s="19" t="str">
        <f t="shared" si="891"/>
        <v/>
      </c>
      <c r="K1604" s="33"/>
      <c r="L1604" s="34"/>
      <c r="M1604" s="34"/>
      <c r="N1604" s="19" t="str">
        <f t="shared" si="892"/>
        <v/>
      </c>
      <c r="O1604" s="157"/>
      <c r="P1604" s="19" t="str">
        <f t="shared" si="893"/>
        <v/>
      </c>
      <c r="Q1604" s="19" t="str">
        <f t="shared" si="894"/>
        <v/>
      </c>
      <c r="R1604" s="22"/>
      <c r="S1604" s="33"/>
      <c r="T1604" s="35" t="str">
        <f>IF(E1604="","",Instructions!$B$5)</f>
        <v/>
      </c>
      <c r="U1604" s="75" t="str">
        <f>IF(E1604="","",Instructions!$C$5)</f>
        <v/>
      </c>
      <c r="V1604" s="87" t="str">
        <f t="shared" si="895"/>
        <v/>
      </c>
      <c r="W1604" s="72" t="str">
        <f>IF(E1604="","",VLOOKUP(D1604,Supervisors!$B$9:$F$32,5,FALSE))</f>
        <v/>
      </c>
      <c r="X1604" s="72" t="str">
        <f>IF(E1604="","",VLOOKUP(D1604,Supervisors!$B$9:$G$32,6,FALSE))</f>
        <v/>
      </c>
      <c r="Y1604" s="20" t="str">
        <f t="shared" si="896"/>
        <v/>
      </c>
      <c r="Z1604" s="20" t="str">
        <f t="shared" si="897"/>
        <v/>
      </c>
      <c r="AA1604" s="20" t="str">
        <f t="shared" si="898"/>
        <v/>
      </c>
      <c r="AB1604" s="20" t="str">
        <f t="shared" si="899"/>
        <v/>
      </c>
      <c r="AC1604" s="20" t="str">
        <f t="shared" si="900"/>
        <v/>
      </c>
      <c r="AD1604" s="20" t="str">
        <f t="shared" si="901"/>
        <v/>
      </c>
      <c r="AE1604" s="20" t="str">
        <f>IF(E1604="","",SUM( INDEX( $H$9, 1) : H1604))</f>
        <v/>
      </c>
      <c r="AF1604" s="20" t="str">
        <f t="shared" si="902"/>
        <v/>
      </c>
      <c r="AG1604" s="20" t="str">
        <f>IF(E1604="","",SUM($AF$9:AF1604))</f>
        <v/>
      </c>
      <c r="AH1604" s="43" t="str">
        <f t="shared" si="903"/>
        <v/>
      </c>
      <c r="AI1604" s="20" t="str">
        <f t="shared" si="904"/>
        <v/>
      </c>
      <c r="AJ1604" s="20" t="str">
        <f t="shared" si="905"/>
        <v/>
      </c>
      <c r="AK1604" s="20" t="str">
        <f t="shared" si="906"/>
        <v/>
      </c>
      <c r="AL1604" s="20" t="str">
        <f>IF(E1604="","",SUM( INDEX($I$9, 1) : I1604))</f>
        <v/>
      </c>
      <c r="AM1604" s="20" t="str">
        <f t="shared" si="907"/>
        <v/>
      </c>
      <c r="AN1604" s="20" t="str">
        <f>IF(E1604="","",SUM( INDEX($AM$9, 1) : AM1604))</f>
        <v/>
      </c>
      <c r="AO1604" s="43" t="str">
        <f t="shared" si="908"/>
        <v/>
      </c>
      <c r="AP1604" s="43" t="str">
        <f t="shared" si="909"/>
        <v/>
      </c>
      <c r="AQ1604" s="35" t="str">
        <f t="shared" si="910"/>
        <v/>
      </c>
      <c r="AR1604" s="35" t="str">
        <f t="shared" si="911"/>
        <v/>
      </c>
      <c r="AS1604" s="35" t="str">
        <f t="shared" si="912"/>
        <v/>
      </c>
      <c r="AT1604" s="35" t="str">
        <f t="shared" si="913"/>
        <v/>
      </c>
      <c r="AU1604" s="35" t="str">
        <f t="shared" si="914"/>
        <v/>
      </c>
      <c r="AV1604" s="35" t="str">
        <f t="shared" si="915"/>
        <v/>
      </c>
      <c r="AW1604" s="58" t="str">
        <f t="shared" si="916"/>
        <v/>
      </c>
      <c r="AX1604" s="62" t="str">
        <f t="shared" si="917"/>
        <v/>
      </c>
      <c r="AY1604" s="62" t="str">
        <f t="shared" si="918"/>
        <v/>
      </c>
      <c r="AZ1604" s="62" t="str">
        <f t="shared" si="919"/>
        <v/>
      </c>
      <c r="BA1604" s="62" t="str">
        <f t="shared" si="920"/>
        <v/>
      </c>
      <c r="BB1604" s="62" t="str">
        <f t="shared" si="921"/>
        <v/>
      </c>
      <c r="BC1604" s="62" t="str">
        <f t="shared" si="922"/>
        <v/>
      </c>
      <c r="BD1604" s="69" t="str">
        <f t="shared" si="923"/>
        <v/>
      </c>
      <c r="BE1604" s="69" t="str">
        <f t="shared" si="924"/>
        <v/>
      </c>
      <c r="BF1604" s="69" t="str">
        <f>IF(Z1604=Z1605,"",SUM(AW$9:AW1604)-SUM(BF$9:BF1603))</f>
        <v/>
      </c>
      <c r="BG1604" s="12">
        <f t="shared" si="926"/>
        <v>1596</v>
      </c>
    </row>
    <row r="1605" spans="1:59" ht="20.100000000000001" customHeight="1">
      <c r="A1605" s="13">
        <f t="shared" si="925"/>
        <v>1597</v>
      </c>
      <c r="B1605" s="153"/>
      <c r="C1605" s="33"/>
      <c r="D1605" s="33"/>
      <c r="E1605" s="154"/>
      <c r="F1605" s="155"/>
      <c r="G1605" s="156"/>
      <c r="H1605" s="19" t="str">
        <f t="shared" si="890"/>
        <v/>
      </c>
      <c r="I1605" s="157"/>
      <c r="J1605" s="19" t="str">
        <f t="shared" si="891"/>
        <v/>
      </c>
      <c r="K1605" s="33"/>
      <c r="L1605" s="34"/>
      <c r="M1605" s="34"/>
      <c r="N1605" s="19" t="str">
        <f t="shared" si="892"/>
        <v/>
      </c>
      <c r="O1605" s="157"/>
      <c r="P1605" s="19" t="str">
        <f t="shared" si="893"/>
        <v/>
      </c>
      <c r="Q1605" s="19" t="str">
        <f t="shared" si="894"/>
        <v/>
      </c>
      <c r="R1605" s="22"/>
      <c r="S1605" s="33"/>
      <c r="T1605" s="35" t="str">
        <f>IF(E1605="","",Instructions!$B$5)</f>
        <v/>
      </c>
      <c r="U1605" s="75" t="str">
        <f>IF(E1605="","",Instructions!$C$5)</f>
        <v/>
      </c>
      <c r="V1605" s="87" t="str">
        <f t="shared" si="895"/>
        <v/>
      </c>
      <c r="W1605" s="72" t="str">
        <f>IF(E1605="","",VLOOKUP(D1605,Supervisors!$B$9:$F$32,5,FALSE))</f>
        <v/>
      </c>
      <c r="X1605" s="72" t="str">
        <f>IF(E1605="","",VLOOKUP(D1605,Supervisors!$B$9:$G$32,6,FALSE))</f>
        <v/>
      </c>
      <c r="Y1605" s="20" t="str">
        <f t="shared" si="896"/>
        <v/>
      </c>
      <c r="Z1605" s="20" t="str">
        <f t="shared" si="897"/>
        <v/>
      </c>
      <c r="AA1605" s="20" t="str">
        <f t="shared" si="898"/>
        <v/>
      </c>
      <c r="AB1605" s="20" t="str">
        <f t="shared" si="899"/>
        <v/>
      </c>
      <c r="AC1605" s="20" t="str">
        <f t="shared" si="900"/>
        <v/>
      </c>
      <c r="AD1605" s="20" t="str">
        <f t="shared" si="901"/>
        <v/>
      </c>
      <c r="AE1605" s="20" t="str">
        <f>IF(E1605="","",SUM( INDEX( $H$9, 1) : H1605))</f>
        <v/>
      </c>
      <c r="AF1605" s="20" t="str">
        <f t="shared" si="902"/>
        <v/>
      </c>
      <c r="AG1605" s="20" t="str">
        <f>IF(E1605="","",SUM($AF$9:AF1605))</f>
        <v/>
      </c>
      <c r="AH1605" s="43" t="str">
        <f t="shared" si="903"/>
        <v/>
      </c>
      <c r="AI1605" s="20" t="str">
        <f t="shared" si="904"/>
        <v/>
      </c>
      <c r="AJ1605" s="20" t="str">
        <f t="shared" si="905"/>
        <v/>
      </c>
      <c r="AK1605" s="20" t="str">
        <f t="shared" si="906"/>
        <v/>
      </c>
      <c r="AL1605" s="20" t="str">
        <f>IF(E1605="","",SUM( INDEX($I$9, 1) : I1605))</f>
        <v/>
      </c>
      <c r="AM1605" s="20" t="str">
        <f t="shared" si="907"/>
        <v/>
      </c>
      <c r="AN1605" s="20" t="str">
        <f>IF(E1605="","",SUM( INDEX($AM$9, 1) : AM1605))</f>
        <v/>
      </c>
      <c r="AO1605" s="43" t="str">
        <f t="shared" si="908"/>
        <v/>
      </c>
      <c r="AP1605" s="43" t="str">
        <f t="shared" si="909"/>
        <v/>
      </c>
      <c r="AQ1605" s="35" t="str">
        <f t="shared" si="910"/>
        <v/>
      </c>
      <c r="AR1605" s="35" t="str">
        <f t="shared" si="911"/>
        <v/>
      </c>
      <c r="AS1605" s="35" t="str">
        <f t="shared" si="912"/>
        <v/>
      </c>
      <c r="AT1605" s="35" t="str">
        <f t="shared" si="913"/>
        <v/>
      </c>
      <c r="AU1605" s="35" t="str">
        <f t="shared" si="914"/>
        <v/>
      </c>
      <c r="AV1605" s="35" t="str">
        <f t="shared" si="915"/>
        <v/>
      </c>
      <c r="AW1605" s="58" t="str">
        <f t="shared" si="916"/>
        <v/>
      </c>
      <c r="AX1605" s="62" t="str">
        <f t="shared" si="917"/>
        <v/>
      </c>
      <c r="AY1605" s="62" t="str">
        <f t="shared" si="918"/>
        <v/>
      </c>
      <c r="AZ1605" s="62" t="str">
        <f t="shared" si="919"/>
        <v/>
      </c>
      <c r="BA1605" s="62" t="str">
        <f t="shared" si="920"/>
        <v/>
      </c>
      <c r="BB1605" s="62" t="str">
        <f t="shared" si="921"/>
        <v/>
      </c>
      <c r="BC1605" s="62" t="str">
        <f t="shared" si="922"/>
        <v/>
      </c>
      <c r="BD1605" s="69" t="str">
        <f t="shared" si="923"/>
        <v/>
      </c>
      <c r="BE1605" s="69" t="str">
        <f t="shared" si="924"/>
        <v/>
      </c>
      <c r="BF1605" s="69" t="str">
        <f>IF(Z1605=Z1606,"",SUM(AW$9:AW1605)-SUM(BF$9:BF1604))</f>
        <v/>
      </c>
      <c r="BG1605" s="12">
        <f t="shared" si="926"/>
        <v>1597</v>
      </c>
    </row>
    <row r="1606" spans="1:59" ht="20.100000000000001" customHeight="1">
      <c r="A1606" s="13">
        <f t="shared" si="925"/>
        <v>1598</v>
      </c>
      <c r="B1606" s="153"/>
      <c r="C1606" s="33"/>
      <c r="D1606" s="33"/>
      <c r="E1606" s="154"/>
      <c r="F1606" s="155"/>
      <c r="G1606" s="156"/>
      <c r="H1606" s="19" t="str">
        <f t="shared" si="890"/>
        <v/>
      </c>
      <c r="I1606" s="157"/>
      <c r="J1606" s="19" t="str">
        <f t="shared" si="891"/>
        <v/>
      </c>
      <c r="K1606" s="33"/>
      <c r="L1606" s="34"/>
      <c r="M1606" s="34"/>
      <c r="N1606" s="19" t="str">
        <f t="shared" si="892"/>
        <v/>
      </c>
      <c r="O1606" s="157"/>
      <c r="P1606" s="19" t="str">
        <f t="shared" si="893"/>
        <v/>
      </c>
      <c r="Q1606" s="19" t="str">
        <f t="shared" si="894"/>
        <v/>
      </c>
      <c r="R1606" s="22"/>
      <c r="S1606" s="33"/>
      <c r="T1606" s="35" t="str">
        <f>IF(E1606="","",Instructions!$B$5)</f>
        <v/>
      </c>
      <c r="U1606" s="75" t="str">
        <f>IF(E1606="","",Instructions!$C$5)</f>
        <v/>
      </c>
      <c r="V1606" s="87" t="str">
        <f t="shared" si="895"/>
        <v/>
      </c>
      <c r="W1606" s="72" t="str">
        <f>IF(E1606="","",VLOOKUP(D1606,Supervisors!$B$9:$F$32,5,FALSE))</f>
        <v/>
      </c>
      <c r="X1606" s="72" t="str">
        <f>IF(E1606="","",VLOOKUP(D1606,Supervisors!$B$9:$G$32,6,FALSE))</f>
        <v/>
      </c>
      <c r="Y1606" s="20" t="str">
        <f t="shared" si="896"/>
        <v/>
      </c>
      <c r="Z1606" s="20" t="str">
        <f t="shared" si="897"/>
        <v/>
      </c>
      <c r="AA1606" s="20" t="str">
        <f t="shared" si="898"/>
        <v/>
      </c>
      <c r="AB1606" s="20" t="str">
        <f t="shared" si="899"/>
        <v/>
      </c>
      <c r="AC1606" s="20" t="str">
        <f t="shared" si="900"/>
        <v/>
      </c>
      <c r="AD1606" s="20" t="str">
        <f t="shared" si="901"/>
        <v/>
      </c>
      <c r="AE1606" s="20" t="str">
        <f>IF(E1606="","",SUM( INDEX( $H$9, 1) : H1606))</f>
        <v/>
      </c>
      <c r="AF1606" s="20" t="str">
        <f t="shared" si="902"/>
        <v/>
      </c>
      <c r="AG1606" s="20" t="str">
        <f>IF(E1606="","",SUM($AF$9:AF1606))</f>
        <v/>
      </c>
      <c r="AH1606" s="43" t="str">
        <f t="shared" si="903"/>
        <v/>
      </c>
      <c r="AI1606" s="20" t="str">
        <f t="shared" si="904"/>
        <v/>
      </c>
      <c r="AJ1606" s="20" t="str">
        <f t="shared" si="905"/>
        <v/>
      </c>
      <c r="AK1606" s="20" t="str">
        <f t="shared" si="906"/>
        <v/>
      </c>
      <c r="AL1606" s="20" t="str">
        <f>IF(E1606="","",SUM( INDEX($I$9, 1) : I1606))</f>
        <v/>
      </c>
      <c r="AM1606" s="20" t="str">
        <f t="shared" si="907"/>
        <v/>
      </c>
      <c r="AN1606" s="20" t="str">
        <f>IF(E1606="","",SUM( INDEX($AM$9, 1) : AM1606))</f>
        <v/>
      </c>
      <c r="AO1606" s="43" t="str">
        <f t="shared" si="908"/>
        <v/>
      </c>
      <c r="AP1606" s="43" t="str">
        <f t="shared" si="909"/>
        <v/>
      </c>
      <c r="AQ1606" s="35" t="str">
        <f t="shared" si="910"/>
        <v/>
      </c>
      <c r="AR1606" s="35" t="str">
        <f t="shared" si="911"/>
        <v/>
      </c>
      <c r="AS1606" s="35" t="str">
        <f t="shared" si="912"/>
        <v/>
      </c>
      <c r="AT1606" s="35" t="str">
        <f t="shared" si="913"/>
        <v/>
      </c>
      <c r="AU1606" s="35" t="str">
        <f t="shared" si="914"/>
        <v/>
      </c>
      <c r="AV1606" s="35" t="str">
        <f t="shared" si="915"/>
        <v/>
      </c>
      <c r="AW1606" s="58" t="str">
        <f t="shared" si="916"/>
        <v/>
      </c>
      <c r="AX1606" s="62" t="str">
        <f t="shared" si="917"/>
        <v/>
      </c>
      <c r="AY1606" s="62" t="str">
        <f t="shared" si="918"/>
        <v/>
      </c>
      <c r="AZ1606" s="62" t="str">
        <f t="shared" si="919"/>
        <v/>
      </c>
      <c r="BA1606" s="62" t="str">
        <f t="shared" si="920"/>
        <v/>
      </c>
      <c r="BB1606" s="62" t="str">
        <f t="shared" si="921"/>
        <v/>
      </c>
      <c r="BC1606" s="62" t="str">
        <f t="shared" si="922"/>
        <v/>
      </c>
      <c r="BD1606" s="69" t="str">
        <f t="shared" si="923"/>
        <v/>
      </c>
      <c r="BE1606" s="69" t="str">
        <f t="shared" si="924"/>
        <v/>
      </c>
      <c r="BF1606" s="69" t="str">
        <f>IF(Z1606=Z1607,"",SUM(AW$9:AW1606)-SUM(BF$9:BF1605))</f>
        <v/>
      </c>
      <c r="BG1606" s="12">
        <f t="shared" si="926"/>
        <v>1598</v>
      </c>
    </row>
    <row r="1607" spans="1:59" ht="20.100000000000001" customHeight="1">
      <c r="A1607" s="13">
        <f t="shared" si="925"/>
        <v>1599</v>
      </c>
      <c r="B1607" s="153"/>
      <c r="C1607" s="33"/>
      <c r="D1607" s="33"/>
      <c r="E1607" s="154"/>
      <c r="F1607" s="155"/>
      <c r="G1607" s="156"/>
      <c r="H1607" s="19" t="str">
        <f t="shared" si="890"/>
        <v/>
      </c>
      <c r="I1607" s="157"/>
      <c r="J1607" s="19" t="str">
        <f t="shared" si="891"/>
        <v/>
      </c>
      <c r="K1607" s="33"/>
      <c r="L1607" s="34"/>
      <c r="M1607" s="34"/>
      <c r="N1607" s="19" t="str">
        <f t="shared" si="892"/>
        <v/>
      </c>
      <c r="O1607" s="157"/>
      <c r="P1607" s="19" t="str">
        <f t="shared" si="893"/>
        <v/>
      </c>
      <c r="Q1607" s="19" t="str">
        <f t="shared" si="894"/>
        <v/>
      </c>
      <c r="R1607" s="22"/>
      <c r="S1607" s="33"/>
      <c r="T1607" s="35" t="str">
        <f>IF(E1607="","",Instructions!$B$5)</f>
        <v/>
      </c>
      <c r="U1607" s="75" t="str">
        <f>IF(E1607="","",Instructions!$C$5)</f>
        <v/>
      </c>
      <c r="V1607" s="87" t="str">
        <f t="shared" si="895"/>
        <v/>
      </c>
      <c r="W1607" s="72" t="str">
        <f>IF(E1607="","",VLOOKUP(D1607,Supervisors!$B$9:$F$32,5,FALSE))</f>
        <v/>
      </c>
      <c r="X1607" s="72" t="str">
        <f>IF(E1607="","",VLOOKUP(D1607,Supervisors!$B$9:$G$32,6,FALSE))</f>
        <v/>
      </c>
      <c r="Y1607" s="20" t="str">
        <f t="shared" si="896"/>
        <v/>
      </c>
      <c r="Z1607" s="20" t="str">
        <f t="shared" si="897"/>
        <v/>
      </c>
      <c r="AA1607" s="20" t="str">
        <f t="shared" si="898"/>
        <v/>
      </c>
      <c r="AB1607" s="20" t="str">
        <f t="shared" si="899"/>
        <v/>
      </c>
      <c r="AC1607" s="20" t="str">
        <f t="shared" si="900"/>
        <v/>
      </c>
      <c r="AD1607" s="20" t="str">
        <f t="shared" si="901"/>
        <v/>
      </c>
      <c r="AE1607" s="20" t="str">
        <f>IF(E1607="","",SUM( INDEX( $H$9, 1) : H1607))</f>
        <v/>
      </c>
      <c r="AF1607" s="20" t="str">
        <f t="shared" si="902"/>
        <v/>
      </c>
      <c r="AG1607" s="20" t="str">
        <f>IF(E1607="","",SUM($AF$9:AF1607))</f>
        <v/>
      </c>
      <c r="AH1607" s="43" t="str">
        <f t="shared" si="903"/>
        <v/>
      </c>
      <c r="AI1607" s="20" t="str">
        <f t="shared" si="904"/>
        <v/>
      </c>
      <c r="AJ1607" s="20" t="str">
        <f t="shared" si="905"/>
        <v/>
      </c>
      <c r="AK1607" s="20" t="str">
        <f t="shared" si="906"/>
        <v/>
      </c>
      <c r="AL1607" s="20" t="str">
        <f>IF(E1607="","",SUM( INDEX($I$9, 1) : I1607))</f>
        <v/>
      </c>
      <c r="AM1607" s="20" t="str">
        <f t="shared" si="907"/>
        <v/>
      </c>
      <c r="AN1607" s="20" t="str">
        <f>IF(E1607="","",SUM( INDEX($AM$9, 1) : AM1607))</f>
        <v/>
      </c>
      <c r="AO1607" s="43" t="str">
        <f t="shared" si="908"/>
        <v/>
      </c>
      <c r="AP1607" s="43" t="str">
        <f t="shared" si="909"/>
        <v/>
      </c>
      <c r="AQ1607" s="35" t="str">
        <f t="shared" si="910"/>
        <v/>
      </c>
      <c r="AR1607" s="35" t="str">
        <f t="shared" si="911"/>
        <v/>
      </c>
      <c r="AS1607" s="35" t="str">
        <f t="shared" si="912"/>
        <v/>
      </c>
      <c r="AT1607" s="35" t="str">
        <f t="shared" si="913"/>
        <v/>
      </c>
      <c r="AU1607" s="35" t="str">
        <f t="shared" si="914"/>
        <v/>
      </c>
      <c r="AV1607" s="35" t="str">
        <f t="shared" si="915"/>
        <v/>
      </c>
      <c r="AW1607" s="58" t="str">
        <f t="shared" si="916"/>
        <v/>
      </c>
      <c r="AX1607" s="62" t="str">
        <f t="shared" si="917"/>
        <v/>
      </c>
      <c r="AY1607" s="62" t="str">
        <f t="shared" si="918"/>
        <v/>
      </c>
      <c r="AZ1607" s="62" t="str">
        <f t="shared" si="919"/>
        <v/>
      </c>
      <c r="BA1607" s="62" t="str">
        <f t="shared" si="920"/>
        <v/>
      </c>
      <c r="BB1607" s="62" t="str">
        <f t="shared" si="921"/>
        <v/>
      </c>
      <c r="BC1607" s="62" t="str">
        <f t="shared" si="922"/>
        <v/>
      </c>
      <c r="BD1607" s="69" t="str">
        <f t="shared" si="923"/>
        <v/>
      </c>
      <c r="BE1607" s="69" t="str">
        <f t="shared" si="924"/>
        <v/>
      </c>
      <c r="BF1607" s="69" t="str">
        <f>IF(Z1607=Z1608,"",SUM(AW$9:AW1607)-SUM(BF$9:BF1606))</f>
        <v/>
      </c>
      <c r="BG1607" s="12">
        <f t="shared" si="926"/>
        <v>1599</v>
      </c>
    </row>
    <row r="1608" spans="1:59" ht="20.100000000000001" customHeight="1">
      <c r="A1608" s="13">
        <f t="shared" si="925"/>
        <v>1600</v>
      </c>
      <c r="B1608" s="153"/>
      <c r="C1608" s="33"/>
      <c r="D1608" s="33"/>
      <c r="E1608" s="154"/>
      <c r="F1608" s="155"/>
      <c r="G1608" s="156"/>
      <c r="H1608" s="19" t="str">
        <f t="shared" si="890"/>
        <v/>
      </c>
      <c r="I1608" s="157"/>
      <c r="J1608" s="19" t="str">
        <f t="shared" si="891"/>
        <v/>
      </c>
      <c r="K1608" s="33"/>
      <c r="L1608" s="34"/>
      <c r="M1608" s="34"/>
      <c r="N1608" s="19" t="str">
        <f t="shared" si="892"/>
        <v/>
      </c>
      <c r="O1608" s="157"/>
      <c r="P1608" s="19" t="str">
        <f t="shared" si="893"/>
        <v/>
      </c>
      <c r="Q1608" s="19" t="str">
        <f t="shared" si="894"/>
        <v/>
      </c>
      <c r="R1608" s="22"/>
      <c r="S1608" s="33"/>
      <c r="T1608" s="35" t="str">
        <f>IF(E1608="","",Instructions!$B$5)</f>
        <v/>
      </c>
      <c r="U1608" s="75" t="str">
        <f>IF(E1608="","",Instructions!$C$5)</f>
        <v/>
      </c>
      <c r="V1608" s="87" t="str">
        <f t="shared" si="895"/>
        <v/>
      </c>
      <c r="W1608" s="72" t="str">
        <f>IF(E1608="","",VLOOKUP(D1608,Supervisors!$B$9:$F$32,5,FALSE))</f>
        <v/>
      </c>
      <c r="X1608" s="72" t="str">
        <f>IF(E1608="","",VLOOKUP(D1608,Supervisors!$B$9:$G$32,6,FALSE))</f>
        <v/>
      </c>
      <c r="Y1608" s="20" t="str">
        <f t="shared" si="896"/>
        <v/>
      </c>
      <c r="Z1608" s="20" t="str">
        <f t="shared" si="897"/>
        <v/>
      </c>
      <c r="AA1608" s="20" t="str">
        <f t="shared" si="898"/>
        <v/>
      </c>
      <c r="AB1608" s="20" t="str">
        <f t="shared" si="899"/>
        <v/>
      </c>
      <c r="AC1608" s="20" t="str">
        <f t="shared" si="900"/>
        <v/>
      </c>
      <c r="AD1608" s="20" t="str">
        <f t="shared" si="901"/>
        <v/>
      </c>
      <c r="AE1608" s="20" t="str">
        <f>IF(E1608="","",SUM( INDEX( $H$9, 1) : H1608))</f>
        <v/>
      </c>
      <c r="AF1608" s="20" t="str">
        <f t="shared" si="902"/>
        <v/>
      </c>
      <c r="AG1608" s="20" t="str">
        <f>IF(E1608="","",SUM($AF$9:AF1608))</f>
        <v/>
      </c>
      <c r="AH1608" s="43" t="str">
        <f t="shared" si="903"/>
        <v/>
      </c>
      <c r="AI1608" s="20" t="str">
        <f t="shared" si="904"/>
        <v/>
      </c>
      <c r="AJ1608" s="20" t="str">
        <f t="shared" si="905"/>
        <v/>
      </c>
      <c r="AK1608" s="20" t="str">
        <f t="shared" si="906"/>
        <v/>
      </c>
      <c r="AL1608" s="20" t="str">
        <f>IF(E1608="","",SUM( INDEX($I$9, 1) : I1608))</f>
        <v/>
      </c>
      <c r="AM1608" s="20" t="str">
        <f t="shared" si="907"/>
        <v/>
      </c>
      <c r="AN1608" s="20" t="str">
        <f>IF(E1608="","",SUM( INDEX($AM$9, 1) : AM1608))</f>
        <v/>
      </c>
      <c r="AO1608" s="43" t="str">
        <f t="shared" si="908"/>
        <v/>
      </c>
      <c r="AP1608" s="43" t="str">
        <f t="shared" si="909"/>
        <v/>
      </c>
      <c r="AQ1608" s="35" t="str">
        <f t="shared" si="910"/>
        <v/>
      </c>
      <c r="AR1608" s="35" t="str">
        <f t="shared" si="911"/>
        <v/>
      </c>
      <c r="AS1608" s="35" t="str">
        <f t="shared" si="912"/>
        <v/>
      </c>
      <c r="AT1608" s="35" t="str">
        <f t="shared" si="913"/>
        <v/>
      </c>
      <c r="AU1608" s="35" t="str">
        <f t="shared" si="914"/>
        <v/>
      </c>
      <c r="AV1608" s="35" t="str">
        <f t="shared" si="915"/>
        <v/>
      </c>
      <c r="AW1608" s="58" t="str">
        <f t="shared" si="916"/>
        <v/>
      </c>
      <c r="AX1608" s="62" t="str">
        <f t="shared" si="917"/>
        <v/>
      </c>
      <c r="AY1608" s="62" t="str">
        <f t="shared" si="918"/>
        <v/>
      </c>
      <c r="AZ1608" s="62" t="str">
        <f t="shared" si="919"/>
        <v/>
      </c>
      <c r="BA1608" s="62" t="str">
        <f t="shared" si="920"/>
        <v/>
      </c>
      <c r="BB1608" s="62" t="str">
        <f t="shared" si="921"/>
        <v/>
      </c>
      <c r="BC1608" s="62" t="str">
        <f t="shared" si="922"/>
        <v/>
      </c>
      <c r="BD1608" s="69" t="str">
        <f t="shared" si="923"/>
        <v/>
      </c>
      <c r="BE1608" s="69" t="str">
        <f t="shared" si="924"/>
        <v/>
      </c>
      <c r="BF1608" s="69" t="str">
        <f>IF(Z1608=Z1609,"",SUM(AW$9:AW1608)-SUM(BF$9:BF1607))</f>
        <v/>
      </c>
      <c r="BG1608" s="12">
        <f t="shared" si="926"/>
        <v>1600</v>
      </c>
    </row>
    <row r="1609" spans="1:59" ht="20.100000000000001" customHeight="1">
      <c r="A1609" s="13">
        <f t="shared" si="925"/>
        <v>1601</v>
      </c>
      <c r="B1609" s="153"/>
      <c r="C1609" s="33"/>
      <c r="D1609" s="33"/>
      <c r="E1609" s="154"/>
      <c r="F1609" s="155"/>
      <c r="G1609" s="156"/>
      <c r="H1609" s="19" t="str">
        <f t="shared" ref="H1609:H1672" si="927">IF(E1609="","",(ROUND((G1609-F1609),2) * 24))</f>
        <v/>
      </c>
      <c r="I1609" s="157"/>
      <c r="J1609" s="19" t="str">
        <f t="shared" ref="J1609:J1672" si="928">IF(H1609="","",H1609-I1609)</f>
        <v/>
      </c>
      <c r="K1609" s="33"/>
      <c r="L1609" s="34"/>
      <c r="M1609" s="34"/>
      <c r="N1609" s="19" t="str">
        <f t="shared" ref="N1609:N1672" si="929">IF(E1609="","",(ROUND((M1609-L1609),2) * 24))</f>
        <v/>
      </c>
      <c r="O1609" s="157"/>
      <c r="P1609" s="19" t="str">
        <f t="shared" ref="P1609:P1672" si="930">IF(N1609=0,"",IF(ISERROR(N1609-O1609),"",N1609-O1609))</f>
        <v/>
      </c>
      <c r="Q1609" s="19" t="str">
        <f t="shared" ref="Q1609:Q1672" si="931">IF(H1609="","",H1609-N1609)</f>
        <v/>
      </c>
      <c r="R1609" s="22"/>
      <c r="S1609" s="33"/>
      <c r="T1609" s="35" t="str">
        <f>IF(E1609="","",Instructions!$B$5)</f>
        <v/>
      </c>
      <c r="U1609" s="75" t="str">
        <f>IF(E1609="","",Instructions!$C$5)</f>
        <v/>
      </c>
      <c r="V1609" s="87" t="str">
        <f t="shared" ref="V1609:V1672" si="932">IF(E1609="","",IF(U1609="BCBA",1,IF(U1609="BCaBA",2,"")))</f>
        <v/>
      </c>
      <c r="W1609" s="72" t="str">
        <f>IF(E1609="","",VLOOKUP(D1609,Supervisors!$B$9:$F$32,5,FALSE))</f>
        <v/>
      </c>
      <c r="X1609" s="72" t="str">
        <f>IF(E1609="","",VLOOKUP(D1609,Supervisors!$B$9:$G$32,6,FALSE))</f>
        <v/>
      </c>
      <c r="Y1609" s="20" t="str">
        <f t="shared" ref="Y1609:Y1672" si="933">IF(E1609="","",TEXT(E1609,"yyyy"))</f>
        <v/>
      </c>
      <c r="Z1609" s="20" t="str">
        <f t="shared" ref="Z1609:Z1672" si="934">IF(E1609="","",TEXT(E1609,"mmmm"))</f>
        <v/>
      </c>
      <c r="AA1609" s="20" t="str">
        <f t="shared" ref="AA1609:AA1672" si="935">IF(E1609="","",TEXT(E1609,"dd"))</f>
        <v/>
      </c>
      <c r="AB1609" s="20" t="str">
        <f t="shared" ref="AB1609:AB1672" si="936">IF(E1609="","",TEXT(E1609, "yyyy-mm"))</f>
        <v/>
      </c>
      <c r="AC1609" s="20" t="str">
        <f t="shared" ref="AC1609:AC1672" si="937">IF(E1609="","",IF(B1609="Supervised Independent Fieldwork", "-1", IF(B1609="Practicum", "-2", IF(B1609="Intensive Practicum","-3",""))))</f>
        <v/>
      </c>
      <c r="AD1609" s="20" t="str">
        <f t="shared" ref="AD1609:AD1672" si="938">AB1609&amp;AC1609</f>
        <v/>
      </c>
      <c r="AE1609" s="20" t="str">
        <f>IF(E1609="","",SUM( INDEX( $H$9, 1) : H1609))</f>
        <v/>
      </c>
      <c r="AF1609" s="20" t="str">
        <f t="shared" ref="AF1609:AF1672" si="939">IF(E1609="","",IF(B1609="Supervised Independent Fieldwork",H1609, IF(B1609="Practicum",H1609*1.5,IF(B1609="Intensive Practicum",H1609*2,""))))</f>
        <v/>
      </c>
      <c r="AG1609" s="20" t="str">
        <f>IF(E1609="","",SUM($AF$9:AF1609))</f>
        <v/>
      </c>
      <c r="AH1609" s="43" t="str">
        <f t="shared" ref="AH1609:AH1672" si="940">IF(E1609="","",IF(U1609="BCBA",AG1609/1500,IF(U1609="BCaBA",AG1609/1000,"")))</f>
        <v/>
      </c>
      <c r="AI1609" s="20" t="str">
        <f t="shared" ref="AI1609:AI1672" si="941">IF(E1609="","",IF(B1609="Supervised Independent Fieldwork",H1609,""))</f>
        <v/>
      </c>
      <c r="AJ1609" s="20" t="str">
        <f t="shared" ref="AJ1609:AJ1672" si="942">IF(E1609="","",IF(B1609="Practicum",H1609,""))</f>
        <v/>
      </c>
      <c r="AK1609" s="20" t="str">
        <f t="shared" ref="AK1609:AK1672" si="943">IF(E1609="","",IF(B1609="Intensive Practicum",H1609,""))</f>
        <v/>
      </c>
      <c r="AL1609" s="20" t="str">
        <f>IF(E1609="","",SUM( INDEX($I$9, 1) : I1609))</f>
        <v/>
      </c>
      <c r="AM1609" s="20" t="str">
        <f t="shared" ref="AM1609:AM1672" si="944">IF(E1609="","",IF(B1609="Supervised Independent Fieldwork",I1609, IF(B1609="Practicum",I1609*1.5,IF(B1609="Intensive Practicum",I1609*2,""))))</f>
        <v/>
      </c>
      <c r="AN1609" s="20" t="str">
        <f>IF(E1609="","",SUM( INDEX($AM$9, 1) : AM1609))</f>
        <v/>
      </c>
      <c r="AO1609" s="43" t="str">
        <f t="shared" ref="AO1609:AO1672" si="945">IF(E1609="","",IF(U1609="BCaBA",MIN(100%,AN1609/1000), IF(U1609="BCBA",MIN(100%,AN1609/1500),0)))</f>
        <v/>
      </c>
      <c r="AP1609" s="43" t="str">
        <f t="shared" ref="AP1609:AP1672" si="946">IF(Z1609=Z1610,"",AO1609)</f>
        <v/>
      </c>
      <c r="AQ1609" s="35" t="str">
        <f t="shared" ref="AQ1609:AQ1672" si="947">IF(E1609="","",IF(OR(K1609="No Supervision Session",K1609=""),1,""))</f>
        <v/>
      </c>
      <c r="AR1609" s="35" t="str">
        <f t="shared" ref="AR1609:AR1672" si="948">IF(E1609="","",IF(K1609="Face-to-Face",1,""))</f>
        <v/>
      </c>
      <c r="AS1609" s="35" t="str">
        <f t="shared" ref="AS1609:AS1672" si="949">IF(E1609="","",IF(K1609="Video Conferencing",1,""))</f>
        <v/>
      </c>
      <c r="AT1609" s="35" t="str">
        <f t="shared" ref="AT1609:AT1672" si="950">IF(E1609="","",IF(K1609="Telephone",1,""))</f>
        <v/>
      </c>
      <c r="AU1609" s="35" t="str">
        <f t="shared" ref="AU1609:AU1672" si="951">IF(E1609="","",IF(N1609&gt;0,COUNT(N1609),""))</f>
        <v/>
      </c>
      <c r="AV1609" s="35" t="str">
        <f t="shared" ref="AV1609:AV1672" si="952">IF(E1609="","",IF(E1609="","",IF(R1609="Yes",1,"")))</f>
        <v/>
      </c>
      <c r="AW1609" s="58" t="str">
        <f t="shared" ref="AW1609:AW1672" si="953">IF(E1609="","",IF(E1609&lt;X1609,1,IF(E1609&lt;W1609,1,"")))</f>
        <v/>
      </c>
      <c r="AX1609" s="62" t="str">
        <f t="shared" ref="AX1609:AX1672" si="954">IF(E1609="","",IF(AW1609="",H1609,0))</f>
        <v/>
      </c>
      <c r="AY1609" s="62" t="str">
        <f t="shared" ref="AY1609:AY1672" si="955">IF(E1609="","",IF(AW1609="", I1609,0))</f>
        <v/>
      </c>
      <c r="AZ1609" s="62" t="str">
        <f t="shared" ref="AZ1609:AZ1672" si="956">IF(E1609="","",IF(AW1609&lt;&gt;"",0,IF(B1609="Supervised Independent Fieldwork",AX1609,IF(B1609="Practicum",AX1609*1.5,IF(B1609="Intensive Practicum",AX1609*2,0)))))</f>
        <v/>
      </c>
      <c r="BA1609" s="62" t="str">
        <f t="shared" ref="BA1609:BA1672" si="957">IF(E1609="","",IF(AW1609="", N1609,0))</f>
        <v/>
      </c>
      <c r="BB1609" s="62" t="str">
        <f t="shared" ref="BB1609:BB1672" si="958">IF(E1609="","",IF(AW1609="",P1609,0))</f>
        <v/>
      </c>
      <c r="BC1609" s="62" t="str">
        <f t="shared" ref="BC1609:BC1672" si="959">IF(E1609="","",IF(AW1609="",Q1609,0))</f>
        <v/>
      </c>
      <c r="BD1609" s="69" t="str">
        <f t="shared" ref="BD1609:BD1672" si="960">IF(AW1609="", AU1609,"")</f>
        <v/>
      </c>
      <c r="BE1609" s="69" t="str">
        <f t="shared" ref="BE1609:BE1672" si="961">IF(AW1609="", AV1609,"")</f>
        <v/>
      </c>
      <c r="BF1609" s="69" t="str">
        <f>IF(Z1609=Z1610,"",SUM(AW$9:AW1609)-SUM(BF$9:BF1608))</f>
        <v/>
      </c>
      <c r="BG1609" s="12">
        <f t="shared" si="926"/>
        <v>1601</v>
      </c>
    </row>
    <row r="1610" spans="1:59" ht="20.100000000000001" customHeight="1">
      <c r="A1610" s="13">
        <f t="shared" si="925"/>
        <v>1602</v>
      </c>
      <c r="B1610" s="153"/>
      <c r="C1610" s="33"/>
      <c r="D1610" s="33"/>
      <c r="E1610" s="154"/>
      <c r="F1610" s="155"/>
      <c r="G1610" s="156"/>
      <c r="H1610" s="19" t="str">
        <f t="shared" si="927"/>
        <v/>
      </c>
      <c r="I1610" s="157"/>
      <c r="J1610" s="19" t="str">
        <f t="shared" si="928"/>
        <v/>
      </c>
      <c r="K1610" s="33"/>
      <c r="L1610" s="34"/>
      <c r="M1610" s="34"/>
      <c r="N1610" s="19" t="str">
        <f t="shared" si="929"/>
        <v/>
      </c>
      <c r="O1610" s="157"/>
      <c r="P1610" s="19" t="str">
        <f t="shared" si="930"/>
        <v/>
      </c>
      <c r="Q1610" s="19" t="str">
        <f t="shared" si="931"/>
        <v/>
      </c>
      <c r="R1610" s="22"/>
      <c r="S1610" s="33"/>
      <c r="T1610" s="35" t="str">
        <f>IF(E1610="","",Instructions!$B$5)</f>
        <v/>
      </c>
      <c r="U1610" s="75" t="str">
        <f>IF(E1610="","",Instructions!$C$5)</f>
        <v/>
      </c>
      <c r="V1610" s="87" t="str">
        <f t="shared" si="932"/>
        <v/>
      </c>
      <c r="W1610" s="72" t="str">
        <f>IF(E1610="","",VLOOKUP(D1610,Supervisors!$B$9:$F$32,5,FALSE))</f>
        <v/>
      </c>
      <c r="X1610" s="72" t="str">
        <f>IF(E1610="","",VLOOKUP(D1610,Supervisors!$B$9:$G$32,6,FALSE))</f>
        <v/>
      </c>
      <c r="Y1610" s="20" t="str">
        <f t="shared" si="933"/>
        <v/>
      </c>
      <c r="Z1610" s="20" t="str">
        <f t="shared" si="934"/>
        <v/>
      </c>
      <c r="AA1610" s="20" t="str">
        <f t="shared" si="935"/>
        <v/>
      </c>
      <c r="AB1610" s="20" t="str">
        <f t="shared" si="936"/>
        <v/>
      </c>
      <c r="AC1610" s="20" t="str">
        <f t="shared" si="937"/>
        <v/>
      </c>
      <c r="AD1610" s="20" t="str">
        <f t="shared" si="938"/>
        <v/>
      </c>
      <c r="AE1610" s="20" t="str">
        <f>IF(E1610="","",SUM( INDEX( $H$9, 1) : H1610))</f>
        <v/>
      </c>
      <c r="AF1610" s="20" t="str">
        <f t="shared" si="939"/>
        <v/>
      </c>
      <c r="AG1610" s="20" t="str">
        <f>IF(E1610="","",SUM($AF$9:AF1610))</f>
        <v/>
      </c>
      <c r="AH1610" s="43" t="str">
        <f t="shared" si="940"/>
        <v/>
      </c>
      <c r="AI1610" s="20" t="str">
        <f t="shared" si="941"/>
        <v/>
      </c>
      <c r="AJ1610" s="20" t="str">
        <f t="shared" si="942"/>
        <v/>
      </c>
      <c r="AK1610" s="20" t="str">
        <f t="shared" si="943"/>
        <v/>
      </c>
      <c r="AL1610" s="20" t="str">
        <f>IF(E1610="","",SUM( INDEX($I$9, 1) : I1610))</f>
        <v/>
      </c>
      <c r="AM1610" s="20" t="str">
        <f t="shared" si="944"/>
        <v/>
      </c>
      <c r="AN1610" s="20" t="str">
        <f>IF(E1610="","",SUM( INDEX($AM$9, 1) : AM1610))</f>
        <v/>
      </c>
      <c r="AO1610" s="43" t="str">
        <f t="shared" si="945"/>
        <v/>
      </c>
      <c r="AP1610" s="43" t="str">
        <f t="shared" si="946"/>
        <v/>
      </c>
      <c r="AQ1610" s="35" t="str">
        <f t="shared" si="947"/>
        <v/>
      </c>
      <c r="AR1610" s="35" t="str">
        <f t="shared" si="948"/>
        <v/>
      </c>
      <c r="AS1610" s="35" t="str">
        <f t="shared" si="949"/>
        <v/>
      </c>
      <c r="AT1610" s="35" t="str">
        <f t="shared" si="950"/>
        <v/>
      </c>
      <c r="AU1610" s="35" t="str">
        <f t="shared" si="951"/>
        <v/>
      </c>
      <c r="AV1610" s="35" t="str">
        <f t="shared" si="952"/>
        <v/>
      </c>
      <c r="AW1610" s="58" t="str">
        <f t="shared" si="953"/>
        <v/>
      </c>
      <c r="AX1610" s="62" t="str">
        <f t="shared" si="954"/>
        <v/>
      </c>
      <c r="AY1610" s="62" t="str">
        <f t="shared" si="955"/>
        <v/>
      </c>
      <c r="AZ1610" s="62" t="str">
        <f t="shared" si="956"/>
        <v/>
      </c>
      <c r="BA1610" s="62" t="str">
        <f t="shared" si="957"/>
        <v/>
      </c>
      <c r="BB1610" s="62" t="str">
        <f t="shared" si="958"/>
        <v/>
      </c>
      <c r="BC1610" s="62" t="str">
        <f t="shared" si="959"/>
        <v/>
      </c>
      <c r="BD1610" s="69" t="str">
        <f t="shared" si="960"/>
        <v/>
      </c>
      <c r="BE1610" s="69" t="str">
        <f t="shared" si="961"/>
        <v/>
      </c>
      <c r="BF1610" s="69" t="str">
        <f>IF(Z1610=Z1611,"",SUM(AW$9:AW1610)-SUM(BF$9:BF1609))</f>
        <v/>
      </c>
      <c r="BG1610" s="12">
        <f t="shared" si="926"/>
        <v>1602</v>
      </c>
    </row>
    <row r="1611" spans="1:59" ht="20.100000000000001" customHeight="1">
      <c r="A1611" s="13">
        <f t="shared" si="925"/>
        <v>1603</v>
      </c>
      <c r="B1611" s="153"/>
      <c r="C1611" s="33"/>
      <c r="D1611" s="33"/>
      <c r="E1611" s="154"/>
      <c r="F1611" s="155"/>
      <c r="G1611" s="156"/>
      <c r="H1611" s="19" t="str">
        <f t="shared" si="927"/>
        <v/>
      </c>
      <c r="I1611" s="157"/>
      <c r="J1611" s="19" t="str">
        <f t="shared" si="928"/>
        <v/>
      </c>
      <c r="K1611" s="33"/>
      <c r="L1611" s="34"/>
      <c r="M1611" s="34"/>
      <c r="N1611" s="19" t="str">
        <f t="shared" si="929"/>
        <v/>
      </c>
      <c r="O1611" s="157"/>
      <c r="P1611" s="19" t="str">
        <f t="shared" si="930"/>
        <v/>
      </c>
      <c r="Q1611" s="19" t="str">
        <f t="shared" si="931"/>
        <v/>
      </c>
      <c r="R1611" s="22"/>
      <c r="S1611" s="33"/>
      <c r="T1611" s="35" t="str">
        <f>IF(E1611="","",Instructions!$B$5)</f>
        <v/>
      </c>
      <c r="U1611" s="75" t="str">
        <f>IF(E1611="","",Instructions!$C$5)</f>
        <v/>
      </c>
      <c r="V1611" s="87" t="str">
        <f t="shared" si="932"/>
        <v/>
      </c>
      <c r="W1611" s="72" t="str">
        <f>IF(E1611="","",VLOOKUP(D1611,Supervisors!$B$9:$F$32,5,FALSE))</f>
        <v/>
      </c>
      <c r="X1611" s="72" t="str">
        <f>IF(E1611="","",VLOOKUP(D1611,Supervisors!$B$9:$G$32,6,FALSE))</f>
        <v/>
      </c>
      <c r="Y1611" s="20" t="str">
        <f t="shared" si="933"/>
        <v/>
      </c>
      <c r="Z1611" s="20" t="str">
        <f t="shared" si="934"/>
        <v/>
      </c>
      <c r="AA1611" s="20" t="str">
        <f t="shared" si="935"/>
        <v/>
      </c>
      <c r="AB1611" s="20" t="str">
        <f t="shared" si="936"/>
        <v/>
      </c>
      <c r="AC1611" s="20" t="str">
        <f t="shared" si="937"/>
        <v/>
      </c>
      <c r="AD1611" s="20" t="str">
        <f t="shared" si="938"/>
        <v/>
      </c>
      <c r="AE1611" s="20" t="str">
        <f>IF(E1611="","",SUM( INDEX( $H$9, 1) : H1611))</f>
        <v/>
      </c>
      <c r="AF1611" s="20" t="str">
        <f t="shared" si="939"/>
        <v/>
      </c>
      <c r="AG1611" s="20" t="str">
        <f>IF(E1611="","",SUM($AF$9:AF1611))</f>
        <v/>
      </c>
      <c r="AH1611" s="43" t="str">
        <f t="shared" si="940"/>
        <v/>
      </c>
      <c r="AI1611" s="20" t="str">
        <f t="shared" si="941"/>
        <v/>
      </c>
      <c r="AJ1611" s="20" t="str">
        <f t="shared" si="942"/>
        <v/>
      </c>
      <c r="AK1611" s="20" t="str">
        <f t="shared" si="943"/>
        <v/>
      </c>
      <c r="AL1611" s="20" t="str">
        <f>IF(E1611="","",SUM( INDEX($I$9, 1) : I1611))</f>
        <v/>
      </c>
      <c r="AM1611" s="20" t="str">
        <f t="shared" si="944"/>
        <v/>
      </c>
      <c r="AN1611" s="20" t="str">
        <f>IF(E1611="","",SUM( INDEX($AM$9, 1) : AM1611))</f>
        <v/>
      </c>
      <c r="AO1611" s="43" t="str">
        <f t="shared" si="945"/>
        <v/>
      </c>
      <c r="AP1611" s="43" t="str">
        <f t="shared" si="946"/>
        <v/>
      </c>
      <c r="AQ1611" s="35" t="str">
        <f t="shared" si="947"/>
        <v/>
      </c>
      <c r="AR1611" s="35" t="str">
        <f t="shared" si="948"/>
        <v/>
      </c>
      <c r="AS1611" s="35" t="str">
        <f t="shared" si="949"/>
        <v/>
      </c>
      <c r="AT1611" s="35" t="str">
        <f t="shared" si="950"/>
        <v/>
      </c>
      <c r="AU1611" s="35" t="str">
        <f t="shared" si="951"/>
        <v/>
      </c>
      <c r="AV1611" s="35" t="str">
        <f t="shared" si="952"/>
        <v/>
      </c>
      <c r="AW1611" s="58" t="str">
        <f t="shared" si="953"/>
        <v/>
      </c>
      <c r="AX1611" s="62" t="str">
        <f t="shared" si="954"/>
        <v/>
      </c>
      <c r="AY1611" s="62" t="str">
        <f t="shared" si="955"/>
        <v/>
      </c>
      <c r="AZ1611" s="62" t="str">
        <f t="shared" si="956"/>
        <v/>
      </c>
      <c r="BA1611" s="62" t="str">
        <f t="shared" si="957"/>
        <v/>
      </c>
      <c r="BB1611" s="62" t="str">
        <f t="shared" si="958"/>
        <v/>
      </c>
      <c r="BC1611" s="62" t="str">
        <f t="shared" si="959"/>
        <v/>
      </c>
      <c r="BD1611" s="69" t="str">
        <f t="shared" si="960"/>
        <v/>
      </c>
      <c r="BE1611" s="69" t="str">
        <f t="shared" si="961"/>
        <v/>
      </c>
      <c r="BF1611" s="69" t="str">
        <f>IF(Z1611=Z1612,"",SUM(AW$9:AW1611)-SUM(BF$9:BF1610))</f>
        <v/>
      </c>
      <c r="BG1611" s="12">
        <f t="shared" si="926"/>
        <v>1603</v>
      </c>
    </row>
    <row r="1612" spans="1:59" ht="20.100000000000001" customHeight="1">
      <c r="A1612" s="13">
        <f t="shared" si="925"/>
        <v>1604</v>
      </c>
      <c r="B1612" s="153"/>
      <c r="C1612" s="33"/>
      <c r="D1612" s="33"/>
      <c r="E1612" s="154"/>
      <c r="F1612" s="155"/>
      <c r="G1612" s="156"/>
      <c r="H1612" s="19" t="str">
        <f t="shared" si="927"/>
        <v/>
      </c>
      <c r="I1612" s="157"/>
      <c r="J1612" s="19" t="str">
        <f t="shared" si="928"/>
        <v/>
      </c>
      <c r="K1612" s="33"/>
      <c r="L1612" s="34"/>
      <c r="M1612" s="34"/>
      <c r="N1612" s="19" t="str">
        <f t="shared" si="929"/>
        <v/>
      </c>
      <c r="O1612" s="157"/>
      <c r="P1612" s="19" t="str">
        <f t="shared" si="930"/>
        <v/>
      </c>
      <c r="Q1612" s="19" t="str">
        <f t="shared" si="931"/>
        <v/>
      </c>
      <c r="R1612" s="22"/>
      <c r="S1612" s="33"/>
      <c r="T1612" s="35" t="str">
        <f>IF(E1612="","",Instructions!$B$5)</f>
        <v/>
      </c>
      <c r="U1612" s="75" t="str">
        <f>IF(E1612="","",Instructions!$C$5)</f>
        <v/>
      </c>
      <c r="V1612" s="87" t="str">
        <f t="shared" si="932"/>
        <v/>
      </c>
      <c r="W1612" s="72" t="str">
        <f>IF(E1612="","",VLOOKUP(D1612,Supervisors!$B$9:$F$32,5,FALSE))</f>
        <v/>
      </c>
      <c r="X1612" s="72" t="str">
        <f>IF(E1612="","",VLOOKUP(D1612,Supervisors!$B$9:$G$32,6,FALSE))</f>
        <v/>
      </c>
      <c r="Y1612" s="20" t="str">
        <f t="shared" si="933"/>
        <v/>
      </c>
      <c r="Z1612" s="20" t="str">
        <f t="shared" si="934"/>
        <v/>
      </c>
      <c r="AA1612" s="20" t="str">
        <f t="shared" si="935"/>
        <v/>
      </c>
      <c r="AB1612" s="20" t="str">
        <f t="shared" si="936"/>
        <v/>
      </c>
      <c r="AC1612" s="20" t="str">
        <f t="shared" si="937"/>
        <v/>
      </c>
      <c r="AD1612" s="20" t="str">
        <f t="shared" si="938"/>
        <v/>
      </c>
      <c r="AE1612" s="20" t="str">
        <f>IF(E1612="","",SUM( INDEX( $H$9, 1) : H1612))</f>
        <v/>
      </c>
      <c r="AF1612" s="20" t="str">
        <f t="shared" si="939"/>
        <v/>
      </c>
      <c r="AG1612" s="20" t="str">
        <f>IF(E1612="","",SUM($AF$9:AF1612))</f>
        <v/>
      </c>
      <c r="AH1612" s="43" t="str">
        <f t="shared" si="940"/>
        <v/>
      </c>
      <c r="AI1612" s="20" t="str">
        <f t="shared" si="941"/>
        <v/>
      </c>
      <c r="AJ1612" s="20" t="str">
        <f t="shared" si="942"/>
        <v/>
      </c>
      <c r="AK1612" s="20" t="str">
        <f t="shared" si="943"/>
        <v/>
      </c>
      <c r="AL1612" s="20" t="str">
        <f>IF(E1612="","",SUM( INDEX($I$9, 1) : I1612))</f>
        <v/>
      </c>
      <c r="AM1612" s="20" t="str">
        <f t="shared" si="944"/>
        <v/>
      </c>
      <c r="AN1612" s="20" t="str">
        <f>IF(E1612="","",SUM( INDEX($AM$9, 1) : AM1612))</f>
        <v/>
      </c>
      <c r="AO1612" s="43" t="str">
        <f t="shared" si="945"/>
        <v/>
      </c>
      <c r="AP1612" s="43" t="str">
        <f t="shared" si="946"/>
        <v/>
      </c>
      <c r="AQ1612" s="35" t="str">
        <f t="shared" si="947"/>
        <v/>
      </c>
      <c r="AR1612" s="35" t="str">
        <f t="shared" si="948"/>
        <v/>
      </c>
      <c r="AS1612" s="35" t="str">
        <f t="shared" si="949"/>
        <v/>
      </c>
      <c r="AT1612" s="35" t="str">
        <f t="shared" si="950"/>
        <v/>
      </c>
      <c r="AU1612" s="35" t="str">
        <f t="shared" si="951"/>
        <v/>
      </c>
      <c r="AV1612" s="35" t="str">
        <f t="shared" si="952"/>
        <v/>
      </c>
      <c r="AW1612" s="58" t="str">
        <f t="shared" si="953"/>
        <v/>
      </c>
      <c r="AX1612" s="62" t="str">
        <f t="shared" si="954"/>
        <v/>
      </c>
      <c r="AY1612" s="62" t="str">
        <f t="shared" si="955"/>
        <v/>
      </c>
      <c r="AZ1612" s="62" t="str">
        <f t="shared" si="956"/>
        <v/>
      </c>
      <c r="BA1612" s="62" t="str">
        <f t="shared" si="957"/>
        <v/>
      </c>
      <c r="BB1612" s="62" t="str">
        <f t="shared" si="958"/>
        <v/>
      </c>
      <c r="BC1612" s="62" t="str">
        <f t="shared" si="959"/>
        <v/>
      </c>
      <c r="BD1612" s="69" t="str">
        <f t="shared" si="960"/>
        <v/>
      </c>
      <c r="BE1612" s="69" t="str">
        <f t="shared" si="961"/>
        <v/>
      </c>
      <c r="BF1612" s="69" t="str">
        <f>IF(Z1612=Z1613,"",SUM(AW$9:AW1612)-SUM(BF$9:BF1611))</f>
        <v/>
      </c>
      <c r="BG1612" s="12">
        <f t="shared" si="926"/>
        <v>1604</v>
      </c>
    </row>
    <row r="1613" spans="1:59" ht="20.100000000000001" customHeight="1">
      <c r="A1613" s="13">
        <f t="shared" si="925"/>
        <v>1605</v>
      </c>
      <c r="B1613" s="153"/>
      <c r="C1613" s="33"/>
      <c r="D1613" s="33"/>
      <c r="E1613" s="154"/>
      <c r="F1613" s="155"/>
      <c r="G1613" s="156"/>
      <c r="H1613" s="19" t="str">
        <f t="shared" si="927"/>
        <v/>
      </c>
      <c r="I1613" s="157"/>
      <c r="J1613" s="19" t="str">
        <f t="shared" si="928"/>
        <v/>
      </c>
      <c r="K1613" s="33"/>
      <c r="L1613" s="34"/>
      <c r="M1613" s="34"/>
      <c r="N1613" s="19" t="str">
        <f t="shared" si="929"/>
        <v/>
      </c>
      <c r="O1613" s="157"/>
      <c r="P1613" s="19" t="str">
        <f t="shared" si="930"/>
        <v/>
      </c>
      <c r="Q1613" s="19" t="str">
        <f t="shared" si="931"/>
        <v/>
      </c>
      <c r="R1613" s="22"/>
      <c r="S1613" s="33"/>
      <c r="T1613" s="35" t="str">
        <f>IF(E1613="","",Instructions!$B$5)</f>
        <v/>
      </c>
      <c r="U1613" s="75" t="str">
        <f>IF(E1613="","",Instructions!$C$5)</f>
        <v/>
      </c>
      <c r="V1613" s="87" t="str">
        <f t="shared" si="932"/>
        <v/>
      </c>
      <c r="W1613" s="72" t="str">
        <f>IF(E1613="","",VLOOKUP(D1613,Supervisors!$B$9:$F$32,5,FALSE))</f>
        <v/>
      </c>
      <c r="X1613" s="72" t="str">
        <f>IF(E1613="","",VLOOKUP(D1613,Supervisors!$B$9:$G$32,6,FALSE))</f>
        <v/>
      </c>
      <c r="Y1613" s="20" t="str">
        <f t="shared" si="933"/>
        <v/>
      </c>
      <c r="Z1613" s="20" t="str">
        <f t="shared" si="934"/>
        <v/>
      </c>
      <c r="AA1613" s="20" t="str">
        <f t="shared" si="935"/>
        <v/>
      </c>
      <c r="AB1613" s="20" t="str">
        <f t="shared" si="936"/>
        <v/>
      </c>
      <c r="AC1613" s="20" t="str">
        <f t="shared" si="937"/>
        <v/>
      </c>
      <c r="AD1613" s="20" t="str">
        <f t="shared" si="938"/>
        <v/>
      </c>
      <c r="AE1613" s="20" t="str">
        <f>IF(E1613="","",SUM( INDEX( $H$9, 1) : H1613))</f>
        <v/>
      </c>
      <c r="AF1613" s="20" t="str">
        <f t="shared" si="939"/>
        <v/>
      </c>
      <c r="AG1613" s="20" t="str">
        <f>IF(E1613="","",SUM($AF$9:AF1613))</f>
        <v/>
      </c>
      <c r="AH1613" s="43" t="str">
        <f t="shared" si="940"/>
        <v/>
      </c>
      <c r="AI1613" s="20" t="str">
        <f t="shared" si="941"/>
        <v/>
      </c>
      <c r="AJ1613" s="20" t="str">
        <f t="shared" si="942"/>
        <v/>
      </c>
      <c r="AK1613" s="20" t="str">
        <f t="shared" si="943"/>
        <v/>
      </c>
      <c r="AL1613" s="20" t="str">
        <f>IF(E1613="","",SUM( INDEX($I$9, 1) : I1613))</f>
        <v/>
      </c>
      <c r="AM1613" s="20" t="str">
        <f t="shared" si="944"/>
        <v/>
      </c>
      <c r="AN1613" s="20" t="str">
        <f>IF(E1613="","",SUM( INDEX($AM$9, 1) : AM1613))</f>
        <v/>
      </c>
      <c r="AO1613" s="43" t="str">
        <f t="shared" si="945"/>
        <v/>
      </c>
      <c r="AP1613" s="43" t="str">
        <f t="shared" si="946"/>
        <v/>
      </c>
      <c r="AQ1613" s="35" t="str">
        <f t="shared" si="947"/>
        <v/>
      </c>
      <c r="AR1613" s="35" t="str">
        <f t="shared" si="948"/>
        <v/>
      </c>
      <c r="AS1613" s="35" t="str">
        <f t="shared" si="949"/>
        <v/>
      </c>
      <c r="AT1613" s="35" t="str">
        <f t="shared" si="950"/>
        <v/>
      </c>
      <c r="AU1613" s="35" t="str">
        <f t="shared" si="951"/>
        <v/>
      </c>
      <c r="AV1613" s="35" t="str">
        <f t="shared" si="952"/>
        <v/>
      </c>
      <c r="AW1613" s="58" t="str">
        <f t="shared" si="953"/>
        <v/>
      </c>
      <c r="AX1613" s="62" t="str">
        <f t="shared" si="954"/>
        <v/>
      </c>
      <c r="AY1613" s="62" t="str">
        <f t="shared" si="955"/>
        <v/>
      </c>
      <c r="AZ1613" s="62" t="str">
        <f t="shared" si="956"/>
        <v/>
      </c>
      <c r="BA1613" s="62" t="str">
        <f t="shared" si="957"/>
        <v/>
      </c>
      <c r="BB1613" s="62" t="str">
        <f t="shared" si="958"/>
        <v/>
      </c>
      <c r="BC1613" s="62" t="str">
        <f t="shared" si="959"/>
        <v/>
      </c>
      <c r="BD1613" s="69" t="str">
        <f t="shared" si="960"/>
        <v/>
      </c>
      <c r="BE1613" s="69" t="str">
        <f t="shared" si="961"/>
        <v/>
      </c>
      <c r="BF1613" s="69" t="str">
        <f>IF(Z1613=Z1614,"",SUM(AW$9:AW1613)-SUM(BF$9:BF1612))</f>
        <v/>
      </c>
      <c r="BG1613" s="12">
        <f t="shared" si="926"/>
        <v>1605</v>
      </c>
    </row>
    <row r="1614" spans="1:59" ht="20.100000000000001" customHeight="1">
      <c r="A1614" s="13">
        <f t="shared" si="925"/>
        <v>1606</v>
      </c>
      <c r="B1614" s="153"/>
      <c r="C1614" s="33"/>
      <c r="D1614" s="33"/>
      <c r="E1614" s="154"/>
      <c r="F1614" s="155"/>
      <c r="G1614" s="156"/>
      <c r="H1614" s="19" t="str">
        <f t="shared" si="927"/>
        <v/>
      </c>
      <c r="I1614" s="157"/>
      <c r="J1614" s="19" t="str">
        <f t="shared" si="928"/>
        <v/>
      </c>
      <c r="K1614" s="33"/>
      <c r="L1614" s="34"/>
      <c r="M1614" s="34"/>
      <c r="N1614" s="19" t="str">
        <f t="shared" si="929"/>
        <v/>
      </c>
      <c r="O1614" s="157"/>
      <c r="P1614" s="19" t="str">
        <f t="shared" si="930"/>
        <v/>
      </c>
      <c r="Q1614" s="19" t="str">
        <f t="shared" si="931"/>
        <v/>
      </c>
      <c r="R1614" s="22"/>
      <c r="S1614" s="33"/>
      <c r="T1614" s="35" t="str">
        <f>IF(E1614="","",Instructions!$B$5)</f>
        <v/>
      </c>
      <c r="U1614" s="75" t="str">
        <f>IF(E1614="","",Instructions!$C$5)</f>
        <v/>
      </c>
      <c r="V1614" s="87" t="str">
        <f t="shared" si="932"/>
        <v/>
      </c>
      <c r="W1614" s="72" t="str">
        <f>IF(E1614="","",VLOOKUP(D1614,Supervisors!$B$9:$F$32,5,FALSE))</f>
        <v/>
      </c>
      <c r="X1614" s="72" t="str">
        <f>IF(E1614="","",VLOOKUP(D1614,Supervisors!$B$9:$G$32,6,FALSE))</f>
        <v/>
      </c>
      <c r="Y1614" s="20" t="str">
        <f t="shared" si="933"/>
        <v/>
      </c>
      <c r="Z1614" s="20" t="str">
        <f t="shared" si="934"/>
        <v/>
      </c>
      <c r="AA1614" s="20" t="str">
        <f t="shared" si="935"/>
        <v/>
      </c>
      <c r="AB1614" s="20" t="str">
        <f t="shared" si="936"/>
        <v/>
      </c>
      <c r="AC1614" s="20" t="str">
        <f t="shared" si="937"/>
        <v/>
      </c>
      <c r="AD1614" s="20" t="str">
        <f t="shared" si="938"/>
        <v/>
      </c>
      <c r="AE1614" s="20" t="str">
        <f>IF(E1614="","",SUM( INDEX( $H$9, 1) : H1614))</f>
        <v/>
      </c>
      <c r="AF1614" s="20" t="str">
        <f t="shared" si="939"/>
        <v/>
      </c>
      <c r="AG1614" s="20" t="str">
        <f>IF(E1614="","",SUM($AF$9:AF1614))</f>
        <v/>
      </c>
      <c r="AH1614" s="43" t="str">
        <f t="shared" si="940"/>
        <v/>
      </c>
      <c r="AI1614" s="20" t="str">
        <f t="shared" si="941"/>
        <v/>
      </c>
      <c r="AJ1614" s="20" t="str">
        <f t="shared" si="942"/>
        <v/>
      </c>
      <c r="AK1614" s="20" t="str">
        <f t="shared" si="943"/>
        <v/>
      </c>
      <c r="AL1614" s="20" t="str">
        <f>IF(E1614="","",SUM( INDEX($I$9, 1) : I1614))</f>
        <v/>
      </c>
      <c r="AM1614" s="20" t="str">
        <f t="shared" si="944"/>
        <v/>
      </c>
      <c r="AN1614" s="20" t="str">
        <f>IF(E1614="","",SUM( INDEX($AM$9, 1) : AM1614))</f>
        <v/>
      </c>
      <c r="AO1614" s="43" t="str">
        <f t="shared" si="945"/>
        <v/>
      </c>
      <c r="AP1614" s="43" t="str">
        <f t="shared" si="946"/>
        <v/>
      </c>
      <c r="AQ1614" s="35" t="str">
        <f t="shared" si="947"/>
        <v/>
      </c>
      <c r="AR1614" s="35" t="str">
        <f t="shared" si="948"/>
        <v/>
      </c>
      <c r="AS1614" s="35" t="str">
        <f t="shared" si="949"/>
        <v/>
      </c>
      <c r="AT1614" s="35" t="str">
        <f t="shared" si="950"/>
        <v/>
      </c>
      <c r="AU1614" s="35" t="str">
        <f t="shared" si="951"/>
        <v/>
      </c>
      <c r="AV1614" s="35" t="str">
        <f t="shared" si="952"/>
        <v/>
      </c>
      <c r="AW1614" s="58" t="str">
        <f t="shared" si="953"/>
        <v/>
      </c>
      <c r="AX1614" s="62" t="str">
        <f t="shared" si="954"/>
        <v/>
      </c>
      <c r="AY1614" s="62" t="str">
        <f t="shared" si="955"/>
        <v/>
      </c>
      <c r="AZ1614" s="62" t="str">
        <f t="shared" si="956"/>
        <v/>
      </c>
      <c r="BA1614" s="62" t="str">
        <f t="shared" si="957"/>
        <v/>
      </c>
      <c r="BB1614" s="62" t="str">
        <f t="shared" si="958"/>
        <v/>
      </c>
      <c r="BC1614" s="62" t="str">
        <f t="shared" si="959"/>
        <v/>
      </c>
      <c r="BD1614" s="69" t="str">
        <f t="shared" si="960"/>
        <v/>
      </c>
      <c r="BE1614" s="69" t="str">
        <f t="shared" si="961"/>
        <v/>
      </c>
      <c r="BF1614" s="69" t="str">
        <f>IF(Z1614=Z1615,"",SUM(AW$9:AW1614)-SUM(BF$9:BF1613))</f>
        <v/>
      </c>
      <c r="BG1614" s="12">
        <f t="shared" si="926"/>
        <v>1606</v>
      </c>
    </row>
    <row r="1615" spans="1:59" ht="20.100000000000001" customHeight="1">
      <c r="A1615" s="13">
        <f t="shared" si="925"/>
        <v>1607</v>
      </c>
      <c r="B1615" s="153"/>
      <c r="C1615" s="33"/>
      <c r="D1615" s="33"/>
      <c r="E1615" s="154"/>
      <c r="F1615" s="155"/>
      <c r="G1615" s="156"/>
      <c r="H1615" s="19" t="str">
        <f t="shared" si="927"/>
        <v/>
      </c>
      <c r="I1615" s="157"/>
      <c r="J1615" s="19" t="str">
        <f t="shared" si="928"/>
        <v/>
      </c>
      <c r="K1615" s="33"/>
      <c r="L1615" s="34"/>
      <c r="M1615" s="34"/>
      <c r="N1615" s="19" t="str">
        <f t="shared" si="929"/>
        <v/>
      </c>
      <c r="O1615" s="157"/>
      <c r="P1615" s="19" t="str">
        <f t="shared" si="930"/>
        <v/>
      </c>
      <c r="Q1615" s="19" t="str">
        <f t="shared" si="931"/>
        <v/>
      </c>
      <c r="R1615" s="22"/>
      <c r="S1615" s="33"/>
      <c r="T1615" s="35" t="str">
        <f>IF(E1615="","",Instructions!$B$5)</f>
        <v/>
      </c>
      <c r="U1615" s="75" t="str">
        <f>IF(E1615="","",Instructions!$C$5)</f>
        <v/>
      </c>
      <c r="V1615" s="87" t="str">
        <f t="shared" si="932"/>
        <v/>
      </c>
      <c r="W1615" s="72" t="str">
        <f>IF(E1615="","",VLOOKUP(D1615,Supervisors!$B$9:$F$32,5,FALSE))</f>
        <v/>
      </c>
      <c r="X1615" s="72" t="str">
        <f>IF(E1615="","",VLOOKUP(D1615,Supervisors!$B$9:$G$32,6,FALSE))</f>
        <v/>
      </c>
      <c r="Y1615" s="20" t="str">
        <f t="shared" si="933"/>
        <v/>
      </c>
      <c r="Z1615" s="20" t="str">
        <f t="shared" si="934"/>
        <v/>
      </c>
      <c r="AA1615" s="20" t="str">
        <f t="shared" si="935"/>
        <v/>
      </c>
      <c r="AB1615" s="20" t="str">
        <f t="shared" si="936"/>
        <v/>
      </c>
      <c r="AC1615" s="20" t="str">
        <f t="shared" si="937"/>
        <v/>
      </c>
      <c r="AD1615" s="20" t="str">
        <f t="shared" si="938"/>
        <v/>
      </c>
      <c r="AE1615" s="20" t="str">
        <f>IF(E1615="","",SUM( INDEX( $H$9, 1) : H1615))</f>
        <v/>
      </c>
      <c r="AF1615" s="20" t="str">
        <f t="shared" si="939"/>
        <v/>
      </c>
      <c r="AG1615" s="20" t="str">
        <f>IF(E1615="","",SUM($AF$9:AF1615))</f>
        <v/>
      </c>
      <c r="AH1615" s="43" t="str">
        <f t="shared" si="940"/>
        <v/>
      </c>
      <c r="AI1615" s="20" t="str">
        <f t="shared" si="941"/>
        <v/>
      </c>
      <c r="AJ1615" s="20" t="str">
        <f t="shared" si="942"/>
        <v/>
      </c>
      <c r="AK1615" s="20" t="str">
        <f t="shared" si="943"/>
        <v/>
      </c>
      <c r="AL1615" s="20" t="str">
        <f>IF(E1615="","",SUM( INDEX($I$9, 1) : I1615))</f>
        <v/>
      </c>
      <c r="AM1615" s="20" t="str">
        <f t="shared" si="944"/>
        <v/>
      </c>
      <c r="AN1615" s="20" t="str">
        <f>IF(E1615="","",SUM( INDEX($AM$9, 1) : AM1615))</f>
        <v/>
      </c>
      <c r="AO1615" s="43" t="str">
        <f t="shared" si="945"/>
        <v/>
      </c>
      <c r="AP1615" s="43" t="str">
        <f t="shared" si="946"/>
        <v/>
      </c>
      <c r="AQ1615" s="35" t="str">
        <f t="shared" si="947"/>
        <v/>
      </c>
      <c r="AR1615" s="35" t="str">
        <f t="shared" si="948"/>
        <v/>
      </c>
      <c r="AS1615" s="35" t="str">
        <f t="shared" si="949"/>
        <v/>
      </c>
      <c r="AT1615" s="35" t="str">
        <f t="shared" si="950"/>
        <v/>
      </c>
      <c r="AU1615" s="35" t="str">
        <f t="shared" si="951"/>
        <v/>
      </c>
      <c r="AV1615" s="35" t="str">
        <f t="shared" si="952"/>
        <v/>
      </c>
      <c r="AW1615" s="58" t="str">
        <f t="shared" si="953"/>
        <v/>
      </c>
      <c r="AX1615" s="62" t="str">
        <f t="shared" si="954"/>
        <v/>
      </c>
      <c r="AY1615" s="62" t="str">
        <f t="shared" si="955"/>
        <v/>
      </c>
      <c r="AZ1615" s="62" t="str">
        <f t="shared" si="956"/>
        <v/>
      </c>
      <c r="BA1615" s="62" t="str">
        <f t="shared" si="957"/>
        <v/>
      </c>
      <c r="BB1615" s="62" t="str">
        <f t="shared" si="958"/>
        <v/>
      </c>
      <c r="BC1615" s="62" t="str">
        <f t="shared" si="959"/>
        <v/>
      </c>
      <c r="BD1615" s="69" t="str">
        <f t="shared" si="960"/>
        <v/>
      </c>
      <c r="BE1615" s="69" t="str">
        <f t="shared" si="961"/>
        <v/>
      </c>
      <c r="BF1615" s="69" t="str">
        <f>IF(Z1615=Z1616,"",SUM(AW$9:AW1615)-SUM(BF$9:BF1614))</f>
        <v/>
      </c>
      <c r="BG1615" s="12">
        <f t="shared" si="926"/>
        <v>1607</v>
      </c>
    </row>
    <row r="1616" spans="1:59" ht="20.100000000000001" customHeight="1">
      <c r="A1616" s="13">
        <f t="shared" si="925"/>
        <v>1608</v>
      </c>
      <c r="B1616" s="153"/>
      <c r="C1616" s="33"/>
      <c r="D1616" s="33"/>
      <c r="E1616" s="154"/>
      <c r="F1616" s="155"/>
      <c r="G1616" s="156"/>
      <c r="H1616" s="19" t="str">
        <f t="shared" si="927"/>
        <v/>
      </c>
      <c r="I1616" s="157"/>
      <c r="J1616" s="19" t="str">
        <f t="shared" si="928"/>
        <v/>
      </c>
      <c r="K1616" s="33"/>
      <c r="L1616" s="34"/>
      <c r="M1616" s="34"/>
      <c r="N1616" s="19" t="str">
        <f t="shared" si="929"/>
        <v/>
      </c>
      <c r="O1616" s="157"/>
      <c r="P1616" s="19" t="str">
        <f t="shared" si="930"/>
        <v/>
      </c>
      <c r="Q1616" s="19" t="str">
        <f t="shared" si="931"/>
        <v/>
      </c>
      <c r="R1616" s="22"/>
      <c r="S1616" s="33"/>
      <c r="T1616" s="35" t="str">
        <f>IF(E1616="","",Instructions!$B$5)</f>
        <v/>
      </c>
      <c r="U1616" s="75" t="str">
        <f>IF(E1616="","",Instructions!$C$5)</f>
        <v/>
      </c>
      <c r="V1616" s="87" t="str">
        <f t="shared" si="932"/>
        <v/>
      </c>
      <c r="W1616" s="72" t="str">
        <f>IF(E1616="","",VLOOKUP(D1616,Supervisors!$B$9:$F$32,5,FALSE))</f>
        <v/>
      </c>
      <c r="X1616" s="72" t="str">
        <f>IF(E1616="","",VLOOKUP(D1616,Supervisors!$B$9:$G$32,6,FALSE))</f>
        <v/>
      </c>
      <c r="Y1616" s="20" t="str">
        <f t="shared" si="933"/>
        <v/>
      </c>
      <c r="Z1616" s="20" t="str">
        <f t="shared" si="934"/>
        <v/>
      </c>
      <c r="AA1616" s="20" t="str">
        <f t="shared" si="935"/>
        <v/>
      </c>
      <c r="AB1616" s="20" t="str">
        <f t="shared" si="936"/>
        <v/>
      </c>
      <c r="AC1616" s="20" t="str">
        <f t="shared" si="937"/>
        <v/>
      </c>
      <c r="AD1616" s="20" t="str">
        <f t="shared" si="938"/>
        <v/>
      </c>
      <c r="AE1616" s="20" t="str">
        <f>IF(E1616="","",SUM( INDEX( $H$9, 1) : H1616))</f>
        <v/>
      </c>
      <c r="AF1616" s="20" t="str">
        <f t="shared" si="939"/>
        <v/>
      </c>
      <c r="AG1616" s="20" t="str">
        <f>IF(E1616="","",SUM($AF$9:AF1616))</f>
        <v/>
      </c>
      <c r="AH1616" s="43" t="str">
        <f t="shared" si="940"/>
        <v/>
      </c>
      <c r="AI1616" s="20" t="str">
        <f t="shared" si="941"/>
        <v/>
      </c>
      <c r="AJ1616" s="20" t="str">
        <f t="shared" si="942"/>
        <v/>
      </c>
      <c r="AK1616" s="20" t="str">
        <f t="shared" si="943"/>
        <v/>
      </c>
      <c r="AL1616" s="20" t="str">
        <f>IF(E1616="","",SUM( INDEX($I$9, 1) : I1616))</f>
        <v/>
      </c>
      <c r="AM1616" s="20" t="str">
        <f t="shared" si="944"/>
        <v/>
      </c>
      <c r="AN1616" s="20" t="str">
        <f>IF(E1616="","",SUM( INDEX($AM$9, 1) : AM1616))</f>
        <v/>
      </c>
      <c r="AO1616" s="43" t="str">
        <f t="shared" si="945"/>
        <v/>
      </c>
      <c r="AP1616" s="43" t="str">
        <f t="shared" si="946"/>
        <v/>
      </c>
      <c r="AQ1616" s="35" t="str">
        <f t="shared" si="947"/>
        <v/>
      </c>
      <c r="AR1616" s="35" t="str">
        <f t="shared" si="948"/>
        <v/>
      </c>
      <c r="AS1616" s="35" t="str">
        <f t="shared" si="949"/>
        <v/>
      </c>
      <c r="AT1616" s="35" t="str">
        <f t="shared" si="950"/>
        <v/>
      </c>
      <c r="AU1616" s="35" t="str">
        <f t="shared" si="951"/>
        <v/>
      </c>
      <c r="AV1616" s="35" t="str">
        <f t="shared" si="952"/>
        <v/>
      </c>
      <c r="AW1616" s="58" t="str">
        <f t="shared" si="953"/>
        <v/>
      </c>
      <c r="AX1616" s="62" t="str">
        <f t="shared" si="954"/>
        <v/>
      </c>
      <c r="AY1616" s="62" t="str">
        <f t="shared" si="955"/>
        <v/>
      </c>
      <c r="AZ1616" s="62" t="str">
        <f t="shared" si="956"/>
        <v/>
      </c>
      <c r="BA1616" s="62" t="str">
        <f t="shared" si="957"/>
        <v/>
      </c>
      <c r="BB1616" s="62" t="str">
        <f t="shared" si="958"/>
        <v/>
      </c>
      <c r="BC1616" s="62" t="str">
        <f t="shared" si="959"/>
        <v/>
      </c>
      <c r="BD1616" s="69" t="str">
        <f t="shared" si="960"/>
        <v/>
      </c>
      <c r="BE1616" s="69" t="str">
        <f t="shared" si="961"/>
        <v/>
      </c>
      <c r="BF1616" s="69" t="str">
        <f>IF(Z1616=Z1617,"",SUM(AW$9:AW1616)-SUM(BF$9:BF1615))</f>
        <v/>
      </c>
      <c r="BG1616" s="12">
        <f t="shared" si="926"/>
        <v>1608</v>
      </c>
    </row>
    <row r="1617" spans="1:59" ht="20.100000000000001" customHeight="1">
      <c r="A1617" s="13">
        <f t="shared" si="925"/>
        <v>1609</v>
      </c>
      <c r="B1617" s="153"/>
      <c r="C1617" s="33"/>
      <c r="D1617" s="33"/>
      <c r="E1617" s="154"/>
      <c r="F1617" s="155"/>
      <c r="G1617" s="156"/>
      <c r="H1617" s="19" t="str">
        <f t="shared" si="927"/>
        <v/>
      </c>
      <c r="I1617" s="157"/>
      <c r="J1617" s="19" t="str">
        <f t="shared" si="928"/>
        <v/>
      </c>
      <c r="K1617" s="33"/>
      <c r="L1617" s="34"/>
      <c r="M1617" s="34"/>
      <c r="N1617" s="19" t="str">
        <f t="shared" si="929"/>
        <v/>
      </c>
      <c r="O1617" s="157"/>
      <c r="P1617" s="19" t="str">
        <f t="shared" si="930"/>
        <v/>
      </c>
      <c r="Q1617" s="19" t="str">
        <f t="shared" si="931"/>
        <v/>
      </c>
      <c r="R1617" s="22"/>
      <c r="S1617" s="33"/>
      <c r="T1617" s="35" t="str">
        <f>IF(E1617="","",Instructions!$B$5)</f>
        <v/>
      </c>
      <c r="U1617" s="75" t="str">
        <f>IF(E1617="","",Instructions!$C$5)</f>
        <v/>
      </c>
      <c r="V1617" s="87" t="str">
        <f t="shared" si="932"/>
        <v/>
      </c>
      <c r="W1617" s="72" t="str">
        <f>IF(E1617="","",VLOOKUP(D1617,Supervisors!$B$9:$F$32,5,FALSE))</f>
        <v/>
      </c>
      <c r="X1617" s="72" t="str">
        <f>IF(E1617="","",VLOOKUP(D1617,Supervisors!$B$9:$G$32,6,FALSE))</f>
        <v/>
      </c>
      <c r="Y1617" s="20" t="str">
        <f t="shared" si="933"/>
        <v/>
      </c>
      <c r="Z1617" s="20" t="str">
        <f t="shared" si="934"/>
        <v/>
      </c>
      <c r="AA1617" s="20" t="str">
        <f t="shared" si="935"/>
        <v/>
      </c>
      <c r="AB1617" s="20" t="str">
        <f t="shared" si="936"/>
        <v/>
      </c>
      <c r="AC1617" s="20" t="str">
        <f t="shared" si="937"/>
        <v/>
      </c>
      <c r="AD1617" s="20" t="str">
        <f t="shared" si="938"/>
        <v/>
      </c>
      <c r="AE1617" s="20" t="str">
        <f>IF(E1617="","",SUM( INDEX( $H$9, 1) : H1617))</f>
        <v/>
      </c>
      <c r="AF1617" s="20" t="str">
        <f t="shared" si="939"/>
        <v/>
      </c>
      <c r="AG1617" s="20" t="str">
        <f>IF(E1617="","",SUM($AF$9:AF1617))</f>
        <v/>
      </c>
      <c r="AH1617" s="43" t="str">
        <f t="shared" si="940"/>
        <v/>
      </c>
      <c r="AI1617" s="20" t="str">
        <f t="shared" si="941"/>
        <v/>
      </c>
      <c r="AJ1617" s="20" t="str">
        <f t="shared" si="942"/>
        <v/>
      </c>
      <c r="AK1617" s="20" t="str">
        <f t="shared" si="943"/>
        <v/>
      </c>
      <c r="AL1617" s="20" t="str">
        <f>IF(E1617="","",SUM( INDEX($I$9, 1) : I1617))</f>
        <v/>
      </c>
      <c r="AM1617" s="20" t="str">
        <f t="shared" si="944"/>
        <v/>
      </c>
      <c r="AN1617" s="20" t="str">
        <f>IF(E1617="","",SUM( INDEX($AM$9, 1) : AM1617))</f>
        <v/>
      </c>
      <c r="AO1617" s="43" t="str">
        <f t="shared" si="945"/>
        <v/>
      </c>
      <c r="AP1617" s="43" t="str">
        <f t="shared" si="946"/>
        <v/>
      </c>
      <c r="AQ1617" s="35" t="str">
        <f t="shared" si="947"/>
        <v/>
      </c>
      <c r="AR1617" s="35" t="str">
        <f t="shared" si="948"/>
        <v/>
      </c>
      <c r="AS1617" s="35" t="str">
        <f t="shared" si="949"/>
        <v/>
      </c>
      <c r="AT1617" s="35" t="str">
        <f t="shared" si="950"/>
        <v/>
      </c>
      <c r="AU1617" s="35" t="str">
        <f t="shared" si="951"/>
        <v/>
      </c>
      <c r="AV1617" s="35" t="str">
        <f t="shared" si="952"/>
        <v/>
      </c>
      <c r="AW1617" s="58" t="str">
        <f t="shared" si="953"/>
        <v/>
      </c>
      <c r="AX1617" s="62" t="str">
        <f t="shared" si="954"/>
        <v/>
      </c>
      <c r="AY1617" s="62" t="str">
        <f t="shared" si="955"/>
        <v/>
      </c>
      <c r="AZ1617" s="62" t="str">
        <f t="shared" si="956"/>
        <v/>
      </c>
      <c r="BA1617" s="62" t="str">
        <f t="shared" si="957"/>
        <v/>
      </c>
      <c r="BB1617" s="62" t="str">
        <f t="shared" si="958"/>
        <v/>
      </c>
      <c r="BC1617" s="62" t="str">
        <f t="shared" si="959"/>
        <v/>
      </c>
      <c r="BD1617" s="69" t="str">
        <f t="shared" si="960"/>
        <v/>
      </c>
      <c r="BE1617" s="69" t="str">
        <f t="shared" si="961"/>
        <v/>
      </c>
      <c r="BF1617" s="69" t="str">
        <f>IF(Z1617=Z1618,"",SUM(AW$9:AW1617)-SUM(BF$9:BF1616))</f>
        <v/>
      </c>
      <c r="BG1617" s="12">
        <f t="shared" si="926"/>
        <v>1609</v>
      </c>
    </row>
    <row r="1618" spans="1:59" ht="20.100000000000001" customHeight="1">
      <c r="A1618" s="13">
        <f t="shared" si="925"/>
        <v>1610</v>
      </c>
      <c r="B1618" s="153"/>
      <c r="C1618" s="33"/>
      <c r="D1618" s="33"/>
      <c r="E1618" s="154"/>
      <c r="F1618" s="155"/>
      <c r="G1618" s="156"/>
      <c r="H1618" s="19" t="str">
        <f t="shared" si="927"/>
        <v/>
      </c>
      <c r="I1618" s="157"/>
      <c r="J1618" s="19" t="str">
        <f t="shared" si="928"/>
        <v/>
      </c>
      <c r="K1618" s="33"/>
      <c r="L1618" s="34"/>
      <c r="M1618" s="34"/>
      <c r="N1618" s="19" t="str">
        <f t="shared" si="929"/>
        <v/>
      </c>
      <c r="O1618" s="157"/>
      <c r="P1618" s="19" t="str">
        <f t="shared" si="930"/>
        <v/>
      </c>
      <c r="Q1618" s="19" t="str">
        <f t="shared" si="931"/>
        <v/>
      </c>
      <c r="R1618" s="22"/>
      <c r="S1618" s="33"/>
      <c r="T1618" s="35" t="str">
        <f>IF(E1618="","",Instructions!$B$5)</f>
        <v/>
      </c>
      <c r="U1618" s="75" t="str">
        <f>IF(E1618="","",Instructions!$C$5)</f>
        <v/>
      </c>
      <c r="V1618" s="87" t="str">
        <f t="shared" si="932"/>
        <v/>
      </c>
      <c r="W1618" s="72" t="str">
        <f>IF(E1618="","",VLOOKUP(D1618,Supervisors!$B$9:$F$32,5,FALSE))</f>
        <v/>
      </c>
      <c r="X1618" s="72" t="str">
        <f>IF(E1618="","",VLOOKUP(D1618,Supervisors!$B$9:$G$32,6,FALSE))</f>
        <v/>
      </c>
      <c r="Y1618" s="20" t="str">
        <f t="shared" si="933"/>
        <v/>
      </c>
      <c r="Z1618" s="20" t="str">
        <f t="shared" si="934"/>
        <v/>
      </c>
      <c r="AA1618" s="20" t="str">
        <f t="shared" si="935"/>
        <v/>
      </c>
      <c r="AB1618" s="20" t="str">
        <f t="shared" si="936"/>
        <v/>
      </c>
      <c r="AC1618" s="20" t="str">
        <f t="shared" si="937"/>
        <v/>
      </c>
      <c r="AD1618" s="20" t="str">
        <f t="shared" si="938"/>
        <v/>
      </c>
      <c r="AE1618" s="20" t="str">
        <f>IF(E1618="","",SUM( INDEX( $H$9, 1) : H1618))</f>
        <v/>
      </c>
      <c r="AF1618" s="20" t="str">
        <f t="shared" si="939"/>
        <v/>
      </c>
      <c r="AG1618" s="20" t="str">
        <f>IF(E1618="","",SUM($AF$9:AF1618))</f>
        <v/>
      </c>
      <c r="AH1618" s="43" t="str">
        <f t="shared" si="940"/>
        <v/>
      </c>
      <c r="AI1618" s="20" t="str">
        <f t="shared" si="941"/>
        <v/>
      </c>
      <c r="AJ1618" s="20" t="str">
        <f t="shared" si="942"/>
        <v/>
      </c>
      <c r="AK1618" s="20" t="str">
        <f t="shared" si="943"/>
        <v/>
      </c>
      <c r="AL1618" s="20" t="str">
        <f>IF(E1618="","",SUM( INDEX($I$9, 1) : I1618))</f>
        <v/>
      </c>
      <c r="AM1618" s="20" t="str">
        <f t="shared" si="944"/>
        <v/>
      </c>
      <c r="AN1618" s="20" t="str">
        <f>IF(E1618="","",SUM( INDEX($AM$9, 1) : AM1618))</f>
        <v/>
      </c>
      <c r="AO1618" s="43" t="str">
        <f t="shared" si="945"/>
        <v/>
      </c>
      <c r="AP1618" s="43" t="str">
        <f t="shared" si="946"/>
        <v/>
      </c>
      <c r="AQ1618" s="35" t="str">
        <f t="shared" si="947"/>
        <v/>
      </c>
      <c r="AR1618" s="35" t="str">
        <f t="shared" si="948"/>
        <v/>
      </c>
      <c r="AS1618" s="35" t="str">
        <f t="shared" si="949"/>
        <v/>
      </c>
      <c r="AT1618" s="35" t="str">
        <f t="shared" si="950"/>
        <v/>
      </c>
      <c r="AU1618" s="35" t="str">
        <f t="shared" si="951"/>
        <v/>
      </c>
      <c r="AV1618" s="35" t="str">
        <f t="shared" si="952"/>
        <v/>
      </c>
      <c r="AW1618" s="58" t="str">
        <f t="shared" si="953"/>
        <v/>
      </c>
      <c r="AX1618" s="62" t="str">
        <f t="shared" si="954"/>
        <v/>
      </c>
      <c r="AY1618" s="62" t="str">
        <f t="shared" si="955"/>
        <v/>
      </c>
      <c r="AZ1618" s="62" t="str">
        <f t="shared" si="956"/>
        <v/>
      </c>
      <c r="BA1618" s="62" t="str">
        <f t="shared" si="957"/>
        <v/>
      </c>
      <c r="BB1618" s="62" t="str">
        <f t="shared" si="958"/>
        <v/>
      </c>
      <c r="BC1618" s="62" t="str">
        <f t="shared" si="959"/>
        <v/>
      </c>
      <c r="BD1618" s="69" t="str">
        <f t="shared" si="960"/>
        <v/>
      </c>
      <c r="BE1618" s="69" t="str">
        <f t="shared" si="961"/>
        <v/>
      </c>
      <c r="BF1618" s="69" t="str">
        <f>IF(Z1618=Z1619,"",SUM(AW$9:AW1618)-SUM(BF$9:BF1617))</f>
        <v/>
      </c>
      <c r="BG1618" s="12">
        <f t="shared" si="926"/>
        <v>1610</v>
      </c>
    </row>
    <row r="1619" spans="1:59" ht="20.100000000000001" customHeight="1">
      <c r="A1619" s="13">
        <f t="shared" si="925"/>
        <v>1611</v>
      </c>
      <c r="B1619" s="153"/>
      <c r="C1619" s="33"/>
      <c r="D1619" s="33"/>
      <c r="E1619" s="154"/>
      <c r="F1619" s="155"/>
      <c r="G1619" s="156"/>
      <c r="H1619" s="19" t="str">
        <f t="shared" si="927"/>
        <v/>
      </c>
      <c r="I1619" s="157"/>
      <c r="J1619" s="19" t="str">
        <f t="shared" si="928"/>
        <v/>
      </c>
      <c r="K1619" s="33"/>
      <c r="L1619" s="34"/>
      <c r="M1619" s="34"/>
      <c r="N1619" s="19" t="str">
        <f t="shared" si="929"/>
        <v/>
      </c>
      <c r="O1619" s="157"/>
      <c r="P1619" s="19" t="str">
        <f t="shared" si="930"/>
        <v/>
      </c>
      <c r="Q1619" s="19" t="str">
        <f t="shared" si="931"/>
        <v/>
      </c>
      <c r="R1619" s="22"/>
      <c r="S1619" s="33"/>
      <c r="T1619" s="35" t="str">
        <f>IF(E1619="","",Instructions!$B$5)</f>
        <v/>
      </c>
      <c r="U1619" s="75" t="str">
        <f>IF(E1619="","",Instructions!$C$5)</f>
        <v/>
      </c>
      <c r="V1619" s="87" t="str">
        <f t="shared" si="932"/>
        <v/>
      </c>
      <c r="W1619" s="72" t="str">
        <f>IF(E1619="","",VLOOKUP(D1619,Supervisors!$B$9:$F$32,5,FALSE))</f>
        <v/>
      </c>
      <c r="X1619" s="72" t="str">
        <f>IF(E1619="","",VLOOKUP(D1619,Supervisors!$B$9:$G$32,6,FALSE))</f>
        <v/>
      </c>
      <c r="Y1619" s="20" t="str">
        <f t="shared" si="933"/>
        <v/>
      </c>
      <c r="Z1619" s="20" t="str">
        <f t="shared" si="934"/>
        <v/>
      </c>
      <c r="AA1619" s="20" t="str">
        <f t="shared" si="935"/>
        <v/>
      </c>
      <c r="AB1619" s="20" t="str">
        <f t="shared" si="936"/>
        <v/>
      </c>
      <c r="AC1619" s="20" t="str">
        <f t="shared" si="937"/>
        <v/>
      </c>
      <c r="AD1619" s="20" t="str">
        <f t="shared" si="938"/>
        <v/>
      </c>
      <c r="AE1619" s="20" t="str">
        <f>IF(E1619="","",SUM( INDEX( $H$9, 1) : H1619))</f>
        <v/>
      </c>
      <c r="AF1619" s="20" t="str">
        <f t="shared" si="939"/>
        <v/>
      </c>
      <c r="AG1619" s="20" t="str">
        <f>IF(E1619="","",SUM($AF$9:AF1619))</f>
        <v/>
      </c>
      <c r="AH1619" s="43" t="str">
        <f t="shared" si="940"/>
        <v/>
      </c>
      <c r="AI1619" s="20" t="str">
        <f t="shared" si="941"/>
        <v/>
      </c>
      <c r="AJ1619" s="20" t="str">
        <f t="shared" si="942"/>
        <v/>
      </c>
      <c r="AK1619" s="20" t="str">
        <f t="shared" si="943"/>
        <v/>
      </c>
      <c r="AL1619" s="20" t="str">
        <f>IF(E1619="","",SUM( INDEX($I$9, 1) : I1619))</f>
        <v/>
      </c>
      <c r="AM1619" s="20" t="str">
        <f t="shared" si="944"/>
        <v/>
      </c>
      <c r="AN1619" s="20" t="str">
        <f>IF(E1619="","",SUM( INDEX($AM$9, 1) : AM1619))</f>
        <v/>
      </c>
      <c r="AO1619" s="43" t="str">
        <f t="shared" si="945"/>
        <v/>
      </c>
      <c r="AP1619" s="43" t="str">
        <f t="shared" si="946"/>
        <v/>
      </c>
      <c r="AQ1619" s="35" t="str">
        <f t="shared" si="947"/>
        <v/>
      </c>
      <c r="AR1619" s="35" t="str">
        <f t="shared" si="948"/>
        <v/>
      </c>
      <c r="AS1619" s="35" t="str">
        <f t="shared" si="949"/>
        <v/>
      </c>
      <c r="AT1619" s="35" t="str">
        <f t="shared" si="950"/>
        <v/>
      </c>
      <c r="AU1619" s="35" t="str">
        <f t="shared" si="951"/>
        <v/>
      </c>
      <c r="AV1619" s="35" t="str">
        <f t="shared" si="952"/>
        <v/>
      </c>
      <c r="AW1619" s="58" t="str">
        <f t="shared" si="953"/>
        <v/>
      </c>
      <c r="AX1619" s="62" t="str">
        <f t="shared" si="954"/>
        <v/>
      </c>
      <c r="AY1619" s="62" t="str">
        <f t="shared" si="955"/>
        <v/>
      </c>
      <c r="AZ1619" s="62" t="str">
        <f t="shared" si="956"/>
        <v/>
      </c>
      <c r="BA1619" s="62" t="str">
        <f t="shared" si="957"/>
        <v/>
      </c>
      <c r="BB1619" s="62" t="str">
        <f t="shared" si="958"/>
        <v/>
      </c>
      <c r="BC1619" s="62" t="str">
        <f t="shared" si="959"/>
        <v/>
      </c>
      <c r="BD1619" s="69" t="str">
        <f t="shared" si="960"/>
        <v/>
      </c>
      <c r="BE1619" s="69" t="str">
        <f t="shared" si="961"/>
        <v/>
      </c>
      <c r="BF1619" s="69" t="str">
        <f>IF(Z1619=Z1620,"",SUM(AW$9:AW1619)-SUM(BF$9:BF1618))</f>
        <v/>
      </c>
      <c r="BG1619" s="12">
        <f t="shared" si="926"/>
        <v>1611</v>
      </c>
    </row>
    <row r="1620" spans="1:59" ht="20.100000000000001" customHeight="1">
      <c r="A1620" s="13">
        <f t="shared" si="925"/>
        <v>1612</v>
      </c>
      <c r="B1620" s="153"/>
      <c r="C1620" s="33"/>
      <c r="D1620" s="33"/>
      <c r="E1620" s="154"/>
      <c r="F1620" s="155"/>
      <c r="G1620" s="156"/>
      <c r="H1620" s="19" t="str">
        <f t="shared" si="927"/>
        <v/>
      </c>
      <c r="I1620" s="157"/>
      <c r="J1620" s="19" t="str">
        <f t="shared" si="928"/>
        <v/>
      </c>
      <c r="K1620" s="33"/>
      <c r="L1620" s="34"/>
      <c r="M1620" s="34"/>
      <c r="N1620" s="19" t="str">
        <f t="shared" si="929"/>
        <v/>
      </c>
      <c r="O1620" s="157"/>
      <c r="P1620" s="19" t="str">
        <f t="shared" si="930"/>
        <v/>
      </c>
      <c r="Q1620" s="19" t="str">
        <f t="shared" si="931"/>
        <v/>
      </c>
      <c r="R1620" s="22"/>
      <c r="S1620" s="33"/>
      <c r="T1620" s="35" t="str">
        <f>IF(E1620="","",Instructions!$B$5)</f>
        <v/>
      </c>
      <c r="U1620" s="75" t="str">
        <f>IF(E1620="","",Instructions!$C$5)</f>
        <v/>
      </c>
      <c r="V1620" s="87" t="str">
        <f t="shared" si="932"/>
        <v/>
      </c>
      <c r="W1620" s="72" t="str">
        <f>IF(E1620="","",VLOOKUP(D1620,Supervisors!$B$9:$F$32,5,FALSE))</f>
        <v/>
      </c>
      <c r="X1620" s="72" t="str">
        <f>IF(E1620="","",VLOOKUP(D1620,Supervisors!$B$9:$G$32,6,FALSE))</f>
        <v/>
      </c>
      <c r="Y1620" s="20" t="str">
        <f t="shared" si="933"/>
        <v/>
      </c>
      <c r="Z1620" s="20" t="str">
        <f t="shared" si="934"/>
        <v/>
      </c>
      <c r="AA1620" s="20" t="str">
        <f t="shared" si="935"/>
        <v/>
      </c>
      <c r="AB1620" s="20" t="str">
        <f t="shared" si="936"/>
        <v/>
      </c>
      <c r="AC1620" s="20" t="str">
        <f t="shared" si="937"/>
        <v/>
      </c>
      <c r="AD1620" s="20" t="str">
        <f t="shared" si="938"/>
        <v/>
      </c>
      <c r="AE1620" s="20" t="str">
        <f>IF(E1620="","",SUM( INDEX( $H$9, 1) : H1620))</f>
        <v/>
      </c>
      <c r="AF1620" s="20" t="str">
        <f t="shared" si="939"/>
        <v/>
      </c>
      <c r="AG1620" s="20" t="str">
        <f>IF(E1620="","",SUM($AF$9:AF1620))</f>
        <v/>
      </c>
      <c r="AH1620" s="43" t="str">
        <f t="shared" si="940"/>
        <v/>
      </c>
      <c r="AI1620" s="20" t="str">
        <f t="shared" si="941"/>
        <v/>
      </c>
      <c r="AJ1620" s="20" t="str">
        <f t="shared" si="942"/>
        <v/>
      </c>
      <c r="AK1620" s="20" t="str">
        <f t="shared" si="943"/>
        <v/>
      </c>
      <c r="AL1620" s="20" t="str">
        <f>IF(E1620="","",SUM( INDEX($I$9, 1) : I1620))</f>
        <v/>
      </c>
      <c r="AM1620" s="20" t="str">
        <f t="shared" si="944"/>
        <v/>
      </c>
      <c r="AN1620" s="20" t="str">
        <f>IF(E1620="","",SUM( INDEX($AM$9, 1) : AM1620))</f>
        <v/>
      </c>
      <c r="AO1620" s="43" t="str">
        <f t="shared" si="945"/>
        <v/>
      </c>
      <c r="AP1620" s="43" t="str">
        <f t="shared" si="946"/>
        <v/>
      </c>
      <c r="AQ1620" s="35" t="str">
        <f t="shared" si="947"/>
        <v/>
      </c>
      <c r="AR1620" s="35" t="str">
        <f t="shared" si="948"/>
        <v/>
      </c>
      <c r="AS1620" s="35" t="str">
        <f t="shared" si="949"/>
        <v/>
      </c>
      <c r="AT1620" s="35" t="str">
        <f t="shared" si="950"/>
        <v/>
      </c>
      <c r="AU1620" s="35" t="str">
        <f t="shared" si="951"/>
        <v/>
      </c>
      <c r="AV1620" s="35" t="str">
        <f t="shared" si="952"/>
        <v/>
      </c>
      <c r="AW1620" s="58" t="str">
        <f t="shared" si="953"/>
        <v/>
      </c>
      <c r="AX1620" s="62" t="str">
        <f t="shared" si="954"/>
        <v/>
      </c>
      <c r="AY1620" s="62" t="str">
        <f t="shared" si="955"/>
        <v/>
      </c>
      <c r="AZ1620" s="62" t="str">
        <f t="shared" si="956"/>
        <v/>
      </c>
      <c r="BA1620" s="62" t="str">
        <f t="shared" si="957"/>
        <v/>
      </c>
      <c r="BB1620" s="62" t="str">
        <f t="shared" si="958"/>
        <v/>
      </c>
      <c r="BC1620" s="62" t="str">
        <f t="shared" si="959"/>
        <v/>
      </c>
      <c r="BD1620" s="69" t="str">
        <f t="shared" si="960"/>
        <v/>
      </c>
      <c r="BE1620" s="69" t="str">
        <f t="shared" si="961"/>
        <v/>
      </c>
      <c r="BF1620" s="69" t="str">
        <f>IF(Z1620=Z1621,"",SUM(AW$9:AW1620)-SUM(BF$9:BF1619))</f>
        <v/>
      </c>
      <c r="BG1620" s="12">
        <f t="shared" si="926"/>
        <v>1612</v>
      </c>
    </row>
    <row r="1621" spans="1:59" ht="20.100000000000001" customHeight="1">
      <c r="A1621" s="13">
        <f t="shared" si="925"/>
        <v>1613</v>
      </c>
      <c r="B1621" s="153"/>
      <c r="C1621" s="33"/>
      <c r="D1621" s="33"/>
      <c r="E1621" s="154"/>
      <c r="F1621" s="155"/>
      <c r="G1621" s="156"/>
      <c r="H1621" s="19" t="str">
        <f t="shared" si="927"/>
        <v/>
      </c>
      <c r="I1621" s="157"/>
      <c r="J1621" s="19" t="str">
        <f t="shared" si="928"/>
        <v/>
      </c>
      <c r="K1621" s="33"/>
      <c r="L1621" s="34"/>
      <c r="M1621" s="34"/>
      <c r="N1621" s="19" t="str">
        <f t="shared" si="929"/>
        <v/>
      </c>
      <c r="O1621" s="157"/>
      <c r="P1621" s="19" t="str">
        <f t="shared" si="930"/>
        <v/>
      </c>
      <c r="Q1621" s="19" t="str">
        <f t="shared" si="931"/>
        <v/>
      </c>
      <c r="R1621" s="22"/>
      <c r="S1621" s="33"/>
      <c r="T1621" s="35" t="str">
        <f>IF(E1621="","",Instructions!$B$5)</f>
        <v/>
      </c>
      <c r="U1621" s="75" t="str">
        <f>IF(E1621="","",Instructions!$C$5)</f>
        <v/>
      </c>
      <c r="V1621" s="87" t="str">
        <f t="shared" si="932"/>
        <v/>
      </c>
      <c r="W1621" s="72" t="str">
        <f>IF(E1621="","",VLOOKUP(D1621,Supervisors!$B$9:$F$32,5,FALSE))</f>
        <v/>
      </c>
      <c r="X1621" s="72" t="str">
        <f>IF(E1621="","",VLOOKUP(D1621,Supervisors!$B$9:$G$32,6,FALSE))</f>
        <v/>
      </c>
      <c r="Y1621" s="20" t="str">
        <f t="shared" si="933"/>
        <v/>
      </c>
      <c r="Z1621" s="20" t="str">
        <f t="shared" si="934"/>
        <v/>
      </c>
      <c r="AA1621" s="20" t="str">
        <f t="shared" si="935"/>
        <v/>
      </c>
      <c r="AB1621" s="20" t="str">
        <f t="shared" si="936"/>
        <v/>
      </c>
      <c r="AC1621" s="20" t="str">
        <f t="shared" si="937"/>
        <v/>
      </c>
      <c r="AD1621" s="20" t="str">
        <f t="shared" si="938"/>
        <v/>
      </c>
      <c r="AE1621" s="20" t="str">
        <f>IF(E1621="","",SUM( INDEX( $H$9, 1) : H1621))</f>
        <v/>
      </c>
      <c r="AF1621" s="20" t="str">
        <f t="shared" si="939"/>
        <v/>
      </c>
      <c r="AG1621" s="20" t="str">
        <f>IF(E1621="","",SUM($AF$9:AF1621))</f>
        <v/>
      </c>
      <c r="AH1621" s="43" t="str">
        <f t="shared" si="940"/>
        <v/>
      </c>
      <c r="AI1621" s="20" t="str">
        <f t="shared" si="941"/>
        <v/>
      </c>
      <c r="AJ1621" s="20" t="str">
        <f t="shared" si="942"/>
        <v/>
      </c>
      <c r="AK1621" s="20" t="str">
        <f t="shared" si="943"/>
        <v/>
      </c>
      <c r="AL1621" s="20" t="str">
        <f>IF(E1621="","",SUM( INDEX($I$9, 1) : I1621))</f>
        <v/>
      </c>
      <c r="AM1621" s="20" t="str">
        <f t="shared" si="944"/>
        <v/>
      </c>
      <c r="AN1621" s="20" t="str">
        <f>IF(E1621="","",SUM( INDEX($AM$9, 1) : AM1621))</f>
        <v/>
      </c>
      <c r="AO1621" s="43" t="str">
        <f t="shared" si="945"/>
        <v/>
      </c>
      <c r="AP1621" s="43" t="str">
        <f t="shared" si="946"/>
        <v/>
      </c>
      <c r="AQ1621" s="35" t="str">
        <f t="shared" si="947"/>
        <v/>
      </c>
      <c r="AR1621" s="35" t="str">
        <f t="shared" si="948"/>
        <v/>
      </c>
      <c r="AS1621" s="35" t="str">
        <f t="shared" si="949"/>
        <v/>
      </c>
      <c r="AT1621" s="35" t="str">
        <f t="shared" si="950"/>
        <v/>
      </c>
      <c r="AU1621" s="35" t="str">
        <f t="shared" si="951"/>
        <v/>
      </c>
      <c r="AV1621" s="35" t="str">
        <f t="shared" si="952"/>
        <v/>
      </c>
      <c r="AW1621" s="58" t="str">
        <f t="shared" si="953"/>
        <v/>
      </c>
      <c r="AX1621" s="62" t="str">
        <f t="shared" si="954"/>
        <v/>
      </c>
      <c r="AY1621" s="62" t="str">
        <f t="shared" si="955"/>
        <v/>
      </c>
      <c r="AZ1621" s="62" t="str">
        <f t="shared" si="956"/>
        <v/>
      </c>
      <c r="BA1621" s="62" t="str">
        <f t="shared" si="957"/>
        <v/>
      </c>
      <c r="BB1621" s="62" t="str">
        <f t="shared" si="958"/>
        <v/>
      </c>
      <c r="BC1621" s="62" t="str">
        <f t="shared" si="959"/>
        <v/>
      </c>
      <c r="BD1621" s="69" t="str">
        <f t="shared" si="960"/>
        <v/>
      </c>
      <c r="BE1621" s="69" t="str">
        <f t="shared" si="961"/>
        <v/>
      </c>
      <c r="BF1621" s="69" t="str">
        <f>IF(Z1621=Z1622,"",SUM(AW$9:AW1621)-SUM(BF$9:BF1620))</f>
        <v/>
      </c>
      <c r="BG1621" s="12">
        <f t="shared" si="926"/>
        <v>1613</v>
      </c>
    </row>
    <row r="1622" spans="1:59" ht="20.100000000000001" customHeight="1">
      <c r="A1622" s="13">
        <f t="shared" si="925"/>
        <v>1614</v>
      </c>
      <c r="B1622" s="153"/>
      <c r="C1622" s="33"/>
      <c r="D1622" s="33"/>
      <c r="E1622" s="154"/>
      <c r="F1622" s="155"/>
      <c r="G1622" s="156"/>
      <c r="H1622" s="19" t="str">
        <f t="shared" si="927"/>
        <v/>
      </c>
      <c r="I1622" s="157"/>
      <c r="J1622" s="19" t="str">
        <f t="shared" si="928"/>
        <v/>
      </c>
      <c r="K1622" s="33"/>
      <c r="L1622" s="34"/>
      <c r="M1622" s="34"/>
      <c r="N1622" s="19" t="str">
        <f t="shared" si="929"/>
        <v/>
      </c>
      <c r="O1622" s="157"/>
      <c r="P1622" s="19" t="str">
        <f t="shared" si="930"/>
        <v/>
      </c>
      <c r="Q1622" s="19" t="str">
        <f t="shared" si="931"/>
        <v/>
      </c>
      <c r="R1622" s="22"/>
      <c r="S1622" s="33"/>
      <c r="T1622" s="35" t="str">
        <f>IF(E1622="","",Instructions!$B$5)</f>
        <v/>
      </c>
      <c r="U1622" s="75" t="str">
        <f>IF(E1622="","",Instructions!$C$5)</f>
        <v/>
      </c>
      <c r="V1622" s="87" t="str">
        <f t="shared" si="932"/>
        <v/>
      </c>
      <c r="W1622" s="72" t="str">
        <f>IF(E1622="","",VLOOKUP(D1622,Supervisors!$B$9:$F$32,5,FALSE))</f>
        <v/>
      </c>
      <c r="X1622" s="72" t="str">
        <f>IF(E1622="","",VLOOKUP(D1622,Supervisors!$B$9:$G$32,6,FALSE))</f>
        <v/>
      </c>
      <c r="Y1622" s="20" t="str">
        <f t="shared" si="933"/>
        <v/>
      </c>
      <c r="Z1622" s="20" t="str">
        <f t="shared" si="934"/>
        <v/>
      </c>
      <c r="AA1622" s="20" t="str">
        <f t="shared" si="935"/>
        <v/>
      </c>
      <c r="AB1622" s="20" t="str">
        <f t="shared" si="936"/>
        <v/>
      </c>
      <c r="AC1622" s="20" t="str">
        <f t="shared" si="937"/>
        <v/>
      </c>
      <c r="AD1622" s="20" t="str">
        <f t="shared" si="938"/>
        <v/>
      </c>
      <c r="AE1622" s="20" t="str">
        <f>IF(E1622="","",SUM( INDEX( $H$9, 1) : H1622))</f>
        <v/>
      </c>
      <c r="AF1622" s="20" t="str">
        <f t="shared" si="939"/>
        <v/>
      </c>
      <c r="AG1622" s="20" t="str">
        <f>IF(E1622="","",SUM($AF$9:AF1622))</f>
        <v/>
      </c>
      <c r="AH1622" s="43" t="str">
        <f t="shared" si="940"/>
        <v/>
      </c>
      <c r="AI1622" s="20" t="str">
        <f t="shared" si="941"/>
        <v/>
      </c>
      <c r="AJ1622" s="20" t="str">
        <f t="shared" si="942"/>
        <v/>
      </c>
      <c r="AK1622" s="20" t="str">
        <f t="shared" si="943"/>
        <v/>
      </c>
      <c r="AL1622" s="20" t="str">
        <f>IF(E1622="","",SUM( INDEX($I$9, 1) : I1622))</f>
        <v/>
      </c>
      <c r="AM1622" s="20" t="str">
        <f t="shared" si="944"/>
        <v/>
      </c>
      <c r="AN1622" s="20" t="str">
        <f>IF(E1622="","",SUM( INDEX($AM$9, 1) : AM1622))</f>
        <v/>
      </c>
      <c r="AO1622" s="43" t="str">
        <f t="shared" si="945"/>
        <v/>
      </c>
      <c r="AP1622" s="43" t="str">
        <f t="shared" si="946"/>
        <v/>
      </c>
      <c r="AQ1622" s="35" t="str">
        <f t="shared" si="947"/>
        <v/>
      </c>
      <c r="AR1622" s="35" t="str">
        <f t="shared" si="948"/>
        <v/>
      </c>
      <c r="AS1622" s="35" t="str">
        <f t="shared" si="949"/>
        <v/>
      </c>
      <c r="AT1622" s="35" t="str">
        <f t="shared" si="950"/>
        <v/>
      </c>
      <c r="AU1622" s="35" t="str">
        <f t="shared" si="951"/>
        <v/>
      </c>
      <c r="AV1622" s="35" t="str">
        <f t="shared" si="952"/>
        <v/>
      </c>
      <c r="AW1622" s="58" t="str">
        <f t="shared" si="953"/>
        <v/>
      </c>
      <c r="AX1622" s="62" t="str">
        <f t="shared" si="954"/>
        <v/>
      </c>
      <c r="AY1622" s="62" t="str">
        <f t="shared" si="955"/>
        <v/>
      </c>
      <c r="AZ1622" s="62" t="str">
        <f t="shared" si="956"/>
        <v/>
      </c>
      <c r="BA1622" s="62" t="str">
        <f t="shared" si="957"/>
        <v/>
      </c>
      <c r="BB1622" s="62" t="str">
        <f t="shared" si="958"/>
        <v/>
      </c>
      <c r="BC1622" s="62" t="str">
        <f t="shared" si="959"/>
        <v/>
      </c>
      <c r="BD1622" s="69" t="str">
        <f t="shared" si="960"/>
        <v/>
      </c>
      <c r="BE1622" s="69" t="str">
        <f t="shared" si="961"/>
        <v/>
      </c>
      <c r="BF1622" s="69" t="str">
        <f>IF(Z1622=Z1623,"",SUM(AW$9:AW1622)-SUM(BF$9:BF1621))</f>
        <v/>
      </c>
      <c r="BG1622" s="12">
        <f t="shared" si="926"/>
        <v>1614</v>
      </c>
    </row>
    <row r="1623" spans="1:59" ht="20.100000000000001" customHeight="1">
      <c r="A1623" s="13">
        <f t="shared" si="925"/>
        <v>1615</v>
      </c>
      <c r="B1623" s="153"/>
      <c r="C1623" s="33"/>
      <c r="D1623" s="33"/>
      <c r="E1623" s="154"/>
      <c r="F1623" s="155"/>
      <c r="G1623" s="156"/>
      <c r="H1623" s="19" t="str">
        <f t="shared" si="927"/>
        <v/>
      </c>
      <c r="I1623" s="157"/>
      <c r="J1623" s="19" t="str">
        <f t="shared" si="928"/>
        <v/>
      </c>
      <c r="K1623" s="33"/>
      <c r="L1623" s="34"/>
      <c r="M1623" s="34"/>
      <c r="N1623" s="19" t="str">
        <f t="shared" si="929"/>
        <v/>
      </c>
      <c r="O1623" s="157"/>
      <c r="P1623" s="19" t="str">
        <f t="shared" si="930"/>
        <v/>
      </c>
      <c r="Q1623" s="19" t="str">
        <f t="shared" si="931"/>
        <v/>
      </c>
      <c r="R1623" s="22"/>
      <c r="S1623" s="33"/>
      <c r="T1623" s="35" t="str">
        <f>IF(E1623="","",Instructions!$B$5)</f>
        <v/>
      </c>
      <c r="U1623" s="75" t="str">
        <f>IF(E1623="","",Instructions!$C$5)</f>
        <v/>
      </c>
      <c r="V1623" s="87" t="str">
        <f t="shared" si="932"/>
        <v/>
      </c>
      <c r="W1623" s="72" t="str">
        <f>IF(E1623="","",VLOOKUP(D1623,Supervisors!$B$9:$F$32,5,FALSE))</f>
        <v/>
      </c>
      <c r="X1623" s="72" t="str">
        <f>IF(E1623="","",VLOOKUP(D1623,Supervisors!$B$9:$G$32,6,FALSE))</f>
        <v/>
      </c>
      <c r="Y1623" s="20" t="str">
        <f t="shared" si="933"/>
        <v/>
      </c>
      <c r="Z1623" s="20" t="str">
        <f t="shared" si="934"/>
        <v/>
      </c>
      <c r="AA1623" s="20" t="str">
        <f t="shared" si="935"/>
        <v/>
      </c>
      <c r="AB1623" s="20" t="str">
        <f t="shared" si="936"/>
        <v/>
      </c>
      <c r="AC1623" s="20" t="str">
        <f t="shared" si="937"/>
        <v/>
      </c>
      <c r="AD1623" s="20" t="str">
        <f t="shared" si="938"/>
        <v/>
      </c>
      <c r="AE1623" s="20" t="str">
        <f>IF(E1623="","",SUM( INDEX( $H$9, 1) : H1623))</f>
        <v/>
      </c>
      <c r="AF1623" s="20" t="str">
        <f t="shared" si="939"/>
        <v/>
      </c>
      <c r="AG1623" s="20" t="str">
        <f>IF(E1623="","",SUM($AF$9:AF1623))</f>
        <v/>
      </c>
      <c r="AH1623" s="43" t="str">
        <f t="shared" si="940"/>
        <v/>
      </c>
      <c r="AI1623" s="20" t="str">
        <f t="shared" si="941"/>
        <v/>
      </c>
      <c r="AJ1623" s="20" t="str">
        <f t="shared" si="942"/>
        <v/>
      </c>
      <c r="AK1623" s="20" t="str">
        <f t="shared" si="943"/>
        <v/>
      </c>
      <c r="AL1623" s="20" t="str">
        <f>IF(E1623="","",SUM( INDEX($I$9, 1) : I1623))</f>
        <v/>
      </c>
      <c r="AM1623" s="20" t="str">
        <f t="shared" si="944"/>
        <v/>
      </c>
      <c r="AN1623" s="20" t="str">
        <f>IF(E1623="","",SUM( INDEX($AM$9, 1) : AM1623))</f>
        <v/>
      </c>
      <c r="AO1623" s="43" t="str">
        <f t="shared" si="945"/>
        <v/>
      </c>
      <c r="AP1623" s="43" t="str">
        <f t="shared" si="946"/>
        <v/>
      </c>
      <c r="AQ1623" s="35" t="str">
        <f t="shared" si="947"/>
        <v/>
      </c>
      <c r="AR1623" s="35" t="str">
        <f t="shared" si="948"/>
        <v/>
      </c>
      <c r="AS1623" s="35" t="str">
        <f t="shared" si="949"/>
        <v/>
      </c>
      <c r="AT1623" s="35" t="str">
        <f t="shared" si="950"/>
        <v/>
      </c>
      <c r="AU1623" s="35" t="str">
        <f t="shared" si="951"/>
        <v/>
      </c>
      <c r="AV1623" s="35" t="str">
        <f t="shared" si="952"/>
        <v/>
      </c>
      <c r="AW1623" s="58" t="str">
        <f t="shared" si="953"/>
        <v/>
      </c>
      <c r="AX1623" s="62" t="str">
        <f t="shared" si="954"/>
        <v/>
      </c>
      <c r="AY1623" s="62" t="str">
        <f t="shared" si="955"/>
        <v/>
      </c>
      <c r="AZ1623" s="62" t="str">
        <f t="shared" si="956"/>
        <v/>
      </c>
      <c r="BA1623" s="62" t="str">
        <f t="shared" si="957"/>
        <v/>
      </c>
      <c r="BB1623" s="62" t="str">
        <f t="shared" si="958"/>
        <v/>
      </c>
      <c r="BC1623" s="62" t="str">
        <f t="shared" si="959"/>
        <v/>
      </c>
      <c r="BD1623" s="69" t="str">
        <f t="shared" si="960"/>
        <v/>
      </c>
      <c r="BE1623" s="69" t="str">
        <f t="shared" si="961"/>
        <v/>
      </c>
      <c r="BF1623" s="69" t="str">
        <f>IF(Z1623=Z1624,"",SUM(AW$9:AW1623)-SUM(BF$9:BF1622))</f>
        <v/>
      </c>
      <c r="BG1623" s="12">
        <f t="shared" si="926"/>
        <v>1615</v>
      </c>
    </row>
    <row r="1624" spans="1:59" ht="20.100000000000001" customHeight="1">
      <c r="A1624" s="13">
        <f t="shared" si="925"/>
        <v>1616</v>
      </c>
      <c r="B1624" s="153"/>
      <c r="C1624" s="33"/>
      <c r="D1624" s="33"/>
      <c r="E1624" s="154"/>
      <c r="F1624" s="155"/>
      <c r="G1624" s="156"/>
      <c r="H1624" s="19" t="str">
        <f t="shared" si="927"/>
        <v/>
      </c>
      <c r="I1624" s="157"/>
      <c r="J1624" s="19" t="str">
        <f t="shared" si="928"/>
        <v/>
      </c>
      <c r="K1624" s="33"/>
      <c r="L1624" s="34"/>
      <c r="M1624" s="34"/>
      <c r="N1624" s="19" t="str">
        <f t="shared" si="929"/>
        <v/>
      </c>
      <c r="O1624" s="157"/>
      <c r="P1624" s="19" t="str">
        <f t="shared" si="930"/>
        <v/>
      </c>
      <c r="Q1624" s="19" t="str">
        <f t="shared" si="931"/>
        <v/>
      </c>
      <c r="R1624" s="22"/>
      <c r="S1624" s="33"/>
      <c r="T1624" s="35" t="str">
        <f>IF(E1624="","",Instructions!$B$5)</f>
        <v/>
      </c>
      <c r="U1624" s="75" t="str">
        <f>IF(E1624="","",Instructions!$C$5)</f>
        <v/>
      </c>
      <c r="V1624" s="87" t="str">
        <f t="shared" si="932"/>
        <v/>
      </c>
      <c r="W1624" s="72" t="str">
        <f>IF(E1624="","",VLOOKUP(D1624,Supervisors!$B$9:$F$32,5,FALSE))</f>
        <v/>
      </c>
      <c r="X1624" s="72" t="str">
        <f>IF(E1624="","",VLOOKUP(D1624,Supervisors!$B$9:$G$32,6,FALSE))</f>
        <v/>
      </c>
      <c r="Y1624" s="20" t="str">
        <f t="shared" si="933"/>
        <v/>
      </c>
      <c r="Z1624" s="20" t="str">
        <f t="shared" si="934"/>
        <v/>
      </c>
      <c r="AA1624" s="20" t="str">
        <f t="shared" si="935"/>
        <v/>
      </c>
      <c r="AB1624" s="20" t="str">
        <f t="shared" si="936"/>
        <v/>
      </c>
      <c r="AC1624" s="20" t="str">
        <f t="shared" si="937"/>
        <v/>
      </c>
      <c r="AD1624" s="20" t="str">
        <f t="shared" si="938"/>
        <v/>
      </c>
      <c r="AE1624" s="20" t="str">
        <f>IF(E1624="","",SUM( INDEX( $H$9, 1) : H1624))</f>
        <v/>
      </c>
      <c r="AF1624" s="20" t="str">
        <f t="shared" si="939"/>
        <v/>
      </c>
      <c r="AG1624" s="20" t="str">
        <f>IF(E1624="","",SUM($AF$9:AF1624))</f>
        <v/>
      </c>
      <c r="AH1624" s="43" t="str">
        <f t="shared" si="940"/>
        <v/>
      </c>
      <c r="AI1624" s="20" t="str">
        <f t="shared" si="941"/>
        <v/>
      </c>
      <c r="AJ1624" s="20" t="str">
        <f t="shared" si="942"/>
        <v/>
      </c>
      <c r="AK1624" s="20" t="str">
        <f t="shared" si="943"/>
        <v/>
      </c>
      <c r="AL1624" s="20" t="str">
        <f>IF(E1624="","",SUM( INDEX($I$9, 1) : I1624))</f>
        <v/>
      </c>
      <c r="AM1624" s="20" t="str">
        <f t="shared" si="944"/>
        <v/>
      </c>
      <c r="AN1624" s="20" t="str">
        <f>IF(E1624="","",SUM( INDEX($AM$9, 1) : AM1624))</f>
        <v/>
      </c>
      <c r="AO1624" s="43" t="str">
        <f t="shared" si="945"/>
        <v/>
      </c>
      <c r="AP1624" s="43" t="str">
        <f t="shared" si="946"/>
        <v/>
      </c>
      <c r="AQ1624" s="35" t="str">
        <f t="shared" si="947"/>
        <v/>
      </c>
      <c r="AR1624" s="35" t="str">
        <f t="shared" si="948"/>
        <v/>
      </c>
      <c r="AS1624" s="35" t="str">
        <f t="shared" si="949"/>
        <v/>
      </c>
      <c r="AT1624" s="35" t="str">
        <f t="shared" si="950"/>
        <v/>
      </c>
      <c r="AU1624" s="35" t="str">
        <f t="shared" si="951"/>
        <v/>
      </c>
      <c r="AV1624" s="35" t="str">
        <f t="shared" si="952"/>
        <v/>
      </c>
      <c r="AW1624" s="58" t="str">
        <f t="shared" si="953"/>
        <v/>
      </c>
      <c r="AX1624" s="62" t="str">
        <f t="shared" si="954"/>
        <v/>
      </c>
      <c r="AY1624" s="62" t="str">
        <f t="shared" si="955"/>
        <v/>
      </c>
      <c r="AZ1624" s="62" t="str">
        <f t="shared" si="956"/>
        <v/>
      </c>
      <c r="BA1624" s="62" t="str">
        <f t="shared" si="957"/>
        <v/>
      </c>
      <c r="BB1624" s="62" t="str">
        <f t="shared" si="958"/>
        <v/>
      </c>
      <c r="BC1624" s="62" t="str">
        <f t="shared" si="959"/>
        <v/>
      </c>
      <c r="BD1624" s="69" t="str">
        <f t="shared" si="960"/>
        <v/>
      </c>
      <c r="BE1624" s="69" t="str">
        <f t="shared" si="961"/>
        <v/>
      </c>
      <c r="BF1624" s="69" t="str">
        <f>IF(Z1624=Z1625,"",SUM(AW$9:AW1624)-SUM(BF$9:BF1623))</f>
        <v/>
      </c>
      <c r="BG1624" s="12">
        <f t="shared" si="926"/>
        <v>1616</v>
      </c>
    </row>
    <row r="1625" spans="1:59" ht="20.100000000000001" customHeight="1">
      <c r="A1625" s="13">
        <f t="shared" si="925"/>
        <v>1617</v>
      </c>
      <c r="B1625" s="153"/>
      <c r="C1625" s="33"/>
      <c r="D1625" s="33"/>
      <c r="E1625" s="154"/>
      <c r="F1625" s="155"/>
      <c r="G1625" s="156"/>
      <c r="H1625" s="19" t="str">
        <f t="shared" si="927"/>
        <v/>
      </c>
      <c r="I1625" s="157"/>
      <c r="J1625" s="19" t="str">
        <f t="shared" si="928"/>
        <v/>
      </c>
      <c r="K1625" s="33"/>
      <c r="L1625" s="34"/>
      <c r="M1625" s="34"/>
      <c r="N1625" s="19" t="str">
        <f t="shared" si="929"/>
        <v/>
      </c>
      <c r="O1625" s="157"/>
      <c r="P1625" s="19" t="str">
        <f t="shared" si="930"/>
        <v/>
      </c>
      <c r="Q1625" s="19" t="str">
        <f t="shared" si="931"/>
        <v/>
      </c>
      <c r="R1625" s="22"/>
      <c r="S1625" s="33"/>
      <c r="T1625" s="35" t="str">
        <f>IF(E1625="","",Instructions!$B$5)</f>
        <v/>
      </c>
      <c r="U1625" s="75" t="str">
        <f>IF(E1625="","",Instructions!$C$5)</f>
        <v/>
      </c>
      <c r="V1625" s="87" t="str">
        <f t="shared" si="932"/>
        <v/>
      </c>
      <c r="W1625" s="72" t="str">
        <f>IF(E1625="","",VLOOKUP(D1625,Supervisors!$B$9:$F$32,5,FALSE))</f>
        <v/>
      </c>
      <c r="X1625" s="72" t="str">
        <f>IF(E1625="","",VLOOKUP(D1625,Supervisors!$B$9:$G$32,6,FALSE))</f>
        <v/>
      </c>
      <c r="Y1625" s="20" t="str">
        <f t="shared" si="933"/>
        <v/>
      </c>
      <c r="Z1625" s="20" t="str">
        <f t="shared" si="934"/>
        <v/>
      </c>
      <c r="AA1625" s="20" t="str">
        <f t="shared" si="935"/>
        <v/>
      </c>
      <c r="AB1625" s="20" t="str">
        <f t="shared" si="936"/>
        <v/>
      </c>
      <c r="AC1625" s="20" t="str">
        <f t="shared" si="937"/>
        <v/>
      </c>
      <c r="AD1625" s="20" t="str">
        <f t="shared" si="938"/>
        <v/>
      </c>
      <c r="AE1625" s="20" t="str">
        <f>IF(E1625="","",SUM( INDEX( $H$9, 1) : H1625))</f>
        <v/>
      </c>
      <c r="AF1625" s="20" t="str">
        <f t="shared" si="939"/>
        <v/>
      </c>
      <c r="AG1625" s="20" t="str">
        <f>IF(E1625="","",SUM($AF$9:AF1625))</f>
        <v/>
      </c>
      <c r="AH1625" s="43" t="str">
        <f t="shared" si="940"/>
        <v/>
      </c>
      <c r="AI1625" s="20" t="str">
        <f t="shared" si="941"/>
        <v/>
      </c>
      <c r="AJ1625" s="20" t="str">
        <f t="shared" si="942"/>
        <v/>
      </c>
      <c r="AK1625" s="20" t="str">
        <f t="shared" si="943"/>
        <v/>
      </c>
      <c r="AL1625" s="20" t="str">
        <f>IF(E1625="","",SUM( INDEX($I$9, 1) : I1625))</f>
        <v/>
      </c>
      <c r="AM1625" s="20" t="str">
        <f t="shared" si="944"/>
        <v/>
      </c>
      <c r="AN1625" s="20" t="str">
        <f>IF(E1625="","",SUM( INDEX($AM$9, 1) : AM1625))</f>
        <v/>
      </c>
      <c r="AO1625" s="43" t="str">
        <f t="shared" si="945"/>
        <v/>
      </c>
      <c r="AP1625" s="43" t="str">
        <f t="shared" si="946"/>
        <v/>
      </c>
      <c r="AQ1625" s="35" t="str">
        <f t="shared" si="947"/>
        <v/>
      </c>
      <c r="AR1625" s="35" t="str">
        <f t="shared" si="948"/>
        <v/>
      </c>
      <c r="AS1625" s="35" t="str">
        <f t="shared" si="949"/>
        <v/>
      </c>
      <c r="AT1625" s="35" t="str">
        <f t="shared" si="950"/>
        <v/>
      </c>
      <c r="AU1625" s="35" t="str">
        <f t="shared" si="951"/>
        <v/>
      </c>
      <c r="AV1625" s="35" t="str">
        <f t="shared" si="952"/>
        <v/>
      </c>
      <c r="AW1625" s="58" t="str">
        <f t="shared" si="953"/>
        <v/>
      </c>
      <c r="AX1625" s="62" t="str">
        <f t="shared" si="954"/>
        <v/>
      </c>
      <c r="AY1625" s="62" t="str">
        <f t="shared" si="955"/>
        <v/>
      </c>
      <c r="AZ1625" s="62" t="str">
        <f t="shared" si="956"/>
        <v/>
      </c>
      <c r="BA1625" s="62" t="str">
        <f t="shared" si="957"/>
        <v/>
      </c>
      <c r="BB1625" s="62" t="str">
        <f t="shared" si="958"/>
        <v/>
      </c>
      <c r="BC1625" s="62" t="str">
        <f t="shared" si="959"/>
        <v/>
      </c>
      <c r="BD1625" s="69" t="str">
        <f t="shared" si="960"/>
        <v/>
      </c>
      <c r="BE1625" s="69" t="str">
        <f t="shared" si="961"/>
        <v/>
      </c>
      <c r="BF1625" s="69" t="str">
        <f>IF(Z1625=Z1626,"",SUM(AW$9:AW1625)-SUM(BF$9:BF1624))</f>
        <v/>
      </c>
      <c r="BG1625" s="12">
        <f t="shared" si="926"/>
        <v>1617</v>
      </c>
    </row>
    <row r="1626" spans="1:59" ht="20.100000000000001" customHeight="1">
      <c r="A1626" s="13">
        <f t="shared" si="925"/>
        <v>1618</v>
      </c>
      <c r="B1626" s="153"/>
      <c r="C1626" s="33"/>
      <c r="D1626" s="33"/>
      <c r="E1626" s="154"/>
      <c r="F1626" s="155"/>
      <c r="G1626" s="156"/>
      <c r="H1626" s="19" t="str">
        <f t="shared" si="927"/>
        <v/>
      </c>
      <c r="I1626" s="157"/>
      <c r="J1626" s="19" t="str">
        <f t="shared" si="928"/>
        <v/>
      </c>
      <c r="K1626" s="33"/>
      <c r="L1626" s="34"/>
      <c r="M1626" s="34"/>
      <c r="N1626" s="19" t="str">
        <f t="shared" si="929"/>
        <v/>
      </c>
      <c r="O1626" s="157"/>
      <c r="P1626" s="19" t="str">
        <f t="shared" si="930"/>
        <v/>
      </c>
      <c r="Q1626" s="19" t="str">
        <f t="shared" si="931"/>
        <v/>
      </c>
      <c r="R1626" s="22"/>
      <c r="S1626" s="33"/>
      <c r="T1626" s="35" t="str">
        <f>IF(E1626="","",Instructions!$B$5)</f>
        <v/>
      </c>
      <c r="U1626" s="75" t="str">
        <f>IF(E1626="","",Instructions!$C$5)</f>
        <v/>
      </c>
      <c r="V1626" s="87" t="str">
        <f t="shared" si="932"/>
        <v/>
      </c>
      <c r="W1626" s="72" t="str">
        <f>IF(E1626="","",VLOOKUP(D1626,Supervisors!$B$9:$F$32,5,FALSE))</f>
        <v/>
      </c>
      <c r="X1626" s="72" t="str">
        <f>IF(E1626="","",VLOOKUP(D1626,Supervisors!$B$9:$G$32,6,FALSE))</f>
        <v/>
      </c>
      <c r="Y1626" s="20" t="str">
        <f t="shared" si="933"/>
        <v/>
      </c>
      <c r="Z1626" s="20" t="str">
        <f t="shared" si="934"/>
        <v/>
      </c>
      <c r="AA1626" s="20" t="str">
        <f t="shared" si="935"/>
        <v/>
      </c>
      <c r="AB1626" s="20" t="str">
        <f t="shared" si="936"/>
        <v/>
      </c>
      <c r="AC1626" s="20" t="str">
        <f t="shared" si="937"/>
        <v/>
      </c>
      <c r="AD1626" s="20" t="str">
        <f t="shared" si="938"/>
        <v/>
      </c>
      <c r="AE1626" s="20" t="str">
        <f>IF(E1626="","",SUM( INDEX( $H$9, 1) : H1626))</f>
        <v/>
      </c>
      <c r="AF1626" s="20" t="str">
        <f t="shared" si="939"/>
        <v/>
      </c>
      <c r="AG1626" s="20" t="str">
        <f>IF(E1626="","",SUM($AF$9:AF1626))</f>
        <v/>
      </c>
      <c r="AH1626" s="43" t="str">
        <f t="shared" si="940"/>
        <v/>
      </c>
      <c r="AI1626" s="20" t="str">
        <f t="shared" si="941"/>
        <v/>
      </c>
      <c r="AJ1626" s="20" t="str">
        <f t="shared" si="942"/>
        <v/>
      </c>
      <c r="AK1626" s="20" t="str">
        <f t="shared" si="943"/>
        <v/>
      </c>
      <c r="AL1626" s="20" t="str">
        <f>IF(E1626="","",SUM( INDEX($I$9, 1) : I1626))</f>
        <v/>
      </c>
      <c r="AM1626" s="20" t="str">
        <f t="shared" si="944"/>
        <v/>
      </c>
      <c r="AN1626" s="20" t="str">
        <f>IF(E1626="","",SUM( INDEX($AM$9, 1) : AM1626))</f>
        <v/>
      </c>
      <c r="AO1626" s="43" t="str">
        <f t="shared" si="945"/>
        <v/>
      </c>
      <c r="AP1626" s="43" t="str">
        <f t="shared" si="946"/>
        <v/>
      </c>
      <c r="AQ1626" s="35" t="str">
        <f t="shared" si="947"/>
        <v/>
      </c>
      <c r="AR1626" s="35" t="str">
        <f t="shared" si="948"/>
        <v/>
      </c>
      <c r="AS1626" s="35" t="str">
        <f t="shared" si="949"/>
        <v/>
      </c>
      <c r="AT1626" s="35" t="str">
        <f t="shared" si="950"/>
        <v/>
      </c>
      <c r="AU1626" s="35" t="str">
        <f t="shared" si="951"/>
        <v/>
      </c>
      <c r="AV1626" s="35" t="str">
        <f t="shared" si="952"/>
        <v/>
      </c>
      <c r="AW1626" s="58" t="str">
        <f t="shared" si="953"/>
        <v/>
      </c>
      <c r="AX1626" s="62" t="str">
        <f t="shared" si="954"/>
        <v/>
      </c>
      <c r="AY1626" s="62" t="str">
        <f t="shared" si="955"/>
        <v/>
      </c>
      <c r="AZ1626" s="62" t="str">
        <f t="shared" si="956"/>
        <v/>
      </c>
      <c r="BA1626" s="62" t="str">
        <f t="shared" si="957"/>
        <v/>
      </c>
      <c r="BB1626" s="62" t="str">
        <f t="shared" si="958"/>
        <v/>
      </c>
      <c r="BC1626" s="62" t="str">
        <f t="shared" si="959"/>
        <v/>
      </c>
      <c r="BD1626" s="69" t="str">
        <f t="shared" si="960"/>
        <v/>
      </c>
      <c r="BE1626" s="69" t="str">
        <f t="shared" si="961"/>
        <v/>
      </c>
      <c r="BF1626" s="69" t="str">
        <f>IF(Z1626=Z1627,"",SUM(AW$9:AW1626)-SUM(BF$9:BF1625))</f>
        <v/>
      </c>
      <c r="BG1626" s="12">
        <f t="shared" si="926"/>
        <v>1618</v>
      </c>
    </row>
    <row r="1627" spans="1:59" ht="20.100000000000001" customHeight="1">
      <c r="A1627" s="13">
        <f t="shared" si="925"/>
        <v>1619</v>
      </c>
      <c r="B1627" s="153"/>
      <c r="C1627" s="33"/>
      <c r="D1627" s="33"/>
      <c r="E1627" s="154"/>
      <c r="F1627" s="155"/>
      <c r="G1627" s="156"/>
      <c r="H1627" s="19" t="str">
        <f t="shared" si="927"/>
        <v/>
      </c>
      <c r="I1627" s="157"/>
      <c r="J1627" s="19" t="str">
        <f t="shared" si="928"/>
        <v/>
      </c>
      <c r="K1627" s="33"/>
      <c r="L1627" s="34"/>
      <c r="M1627" s="34"/>
      <c r="N1627" s="19" t="str">
        <f t="shared" si="929"/>
        <v/>
      </c>
      <c r="O1627" s="157"/>
      <c r="P1627" s="19" t="str">
        <f t="shared" si="930"/>
        <v/>
      </c>
      <c r="Q1627" s="19" t="str">
        <f t="shared" si="931"/>
        <v/>
      </c>
      <c r="R1627" s="22"/>
      <c r="S1627" s="33"/>
      <c r="T1627" s="35" t="str">
        <f>IF(E1627="","",Instructions!$B$5)</f>
        <v/>
      </c>
      <c r="U1627" s="75" t="str">
        <f>IF(E1627="","",Instructions!$C$5)</f>
        <v/>
      </c>
      <c r="V1627" s="87" t="str">
        <f t="shared" si="932"/>
        <v/>
      </c>
      <c r="W1627" s="72" t="str">
        <f>IF(E1627="","",VLOOKUP(D1627,Supervisors!$B$9:$F$32,5,FALSE))</f>
        <v/>
      </c>
      <c r="X1627" s="72" t="str">
        <f>IF(E1627="","",VLOOKUP(D1627,Supervisors!$B$9:$G$32,6,FALSE))</f>
        <v/>
      </c>
      <c r="Y1627" s="20" t="str">
        <f t="shared" si="933"/>
        <v/>
      </c>
      <c r="Z1627" s="20" t="str">
        <f t="shared" si="934"/>
        <v/>
      </c>
      <c r="AA1627" s="20" t="str">
        <f t="shared" si="935"/>
        <v/>
      </c>
      <c r="AB1627" s="20" t="str">
        <f t="shared" si="936"/>
        <v/>
      </c>
      <c r="AC1627" s="20" t="str">
        <f t="shared" si="937"/>
        <v/>
      </c>
      <c r="AD1627" s="20" t="str">
        <f t="shared" si="938"/>
        <v/>
      </c>
      <c r="AE1627" s="20" t="str">
        <f>IF(E1627="","",SUM( INDEX( $H$9, 1) : H1627))</f>
        <v/>
      </c>
      <c r="AF1627" s="20" t="str">
        <f t="shared" si="939"/>
        <v/>
      </c>
      <c r="AG1627" s="20" t="str">
        <f>IF(E1627="","",SUM($AF$9:AF1627))</f>
        <v/>
      </c>
      <c r="AH1627" s="43" t="str">
        <f t="shared" si="940"/>
        <v/>
      </c>
      <c r="AI1627" s="20" t="str">
        <f t="shared" si="941"/>
        <v/>
      </c>
      <c r="AJ1627" s="20" t="str">
        <f t="shared" si="942"/>
        <v/>
      </c>
      <c r="AK1627" s="20" t="str">
        <f t="shared" si="943"/>
        <v/>
      </c>
      <c r="AL1627" s="20" t="str">
        <f>IF(E1627="","",SUM( INDEX($I$9, 1) : I1627))</f>
        <v/>
      </c>
      <c r="AM1627" s="20" t="str">
        <f t="shared" si="944"/>
        <v/>
      </c>
      <c r="AN1627" s="20" t="str">
        <f>IF(E1627="","",SUM( INDEX($AM$9, 1) : AM1627))</f>
        <v/>
      </c>
      <c r="AO1627" s="43" t="str">
        <f t="shared" si="945"/>
        <v/>
      </c>
      <c r="AP1627" s="43" t="str">
        <f t="shared" si="946"/>
        <v/>
      </c>
      <c r="AQ1627" s="35" t="str">
        <f t="shared" si="947"/>
        <v/>
      </c>
      <c r="AR1627" s="35" t="str">
        <f t="shared" si="948"/>
        <v/>
      </c>
      <c r="AS1627" s="35" t="str">
        <f t="shared" si="949"/>
        <v/>
      </c>
      <c r="AT1627" s="35" t="str">
        <f t="shared" si="950"/>
        <v/>
      </c>
      <c r="AU1627" s="35" t="str">
        <f t="shared" si="951"/>
        <v/>
      </c>
      <c r="AV1627" s="35" t="str">
        <f t="shared" si="952"/>
        <v/>
      </c>
      <c r="AW1627" s="58" t="str">
        <f t="shared" si="953"/>
        <v/>
      </c>
      <c r="AX1627" s="62" t="str">
        <f t="shared" si="954"/>
        <v/>
      </c>
      <c r="AY1627" s="62" t="str">
        <f t="shared" si="955"/>
        <v/>
      </c>
      <c r="AZ1627" s="62" t="str">
        <f t="shared" si="956"/>
        <v/>
      </c>
      <c r="BA1627" s="62" t="str">
        <f t="shared" si="957"/>
        <v/>
      </c>
      <c r="BB1627" s="62" t="str">
        <f t="shared" si="958"/>
        <v/>
      </c>
      <c r="BC1627" s="62" t="str">
        <f t="shared" si="959"/>
        <v/>
      </c>
      <c r="BD1627" s="69" t="str">
        <f t="shared" si="960"/>
        <v/>
      </c>
      <c r="BE1627" s="69" t="str">
        <f t="shared" si="961"/>
        <v/>
      </c>
      <c r="BF1627" s="69" t="str">
        <f>IF(Z1627=Z1628,"",SUM(AW$9:AW1627)-SUM(BF$9:BF1626))</f>
        <v/>
      </c>
      <c r="BG1627" s="12">
        <f t="shared" si="926"/>
        <v>1619</v>
      </c>
    </row>
    <row r="1628" spans="1:59" ht="20.100000000000001" customHeight="1">
      <c r="A1628" s="13">
        <f t="shared" si="925"/>
        <v>1620</v>
      </c>
      <c r="B1628" s="153"/>
      <c r="C1628" s="33"/>
      <c r="D1628" s="33"/>
      <c r="E1628" s="154"/>
      <c r="F1628" s="155"/>
      <c r="G1628" s="156"/>
      <c r="H1628" s="19" t="str">
        <f t="shared" si="927"/>
        <v/>
      </c>
      <c r="I1628" s="157"/>
      <c r="J1628" s="19" t="str">
        <f t="shared" si="928"/>
        <v/>
      </c>
      <c r="K1628" s="33"/>
      <c r="L1628" s="34"/>
      <c r="M1628" s="34"/>
      <c r="N1628" s="19" t="str">
        <f t="shared" si="929"/>
        <v/>
      </c>
      <c r="O1628" s="157"/>
      <c r="P1628" s="19" t="str">
        <f t="shared" si="930"/>
        <v/>
      </c>
      <c r="Q1628" s="19" t="str">
        <f t="shared" si="931"/>
        <v/>
      </c>
      <c r="R1628" s="22"/>
      <c r="S1628" s="33"/>
      <c r="T1628" s="35" t="str">
        <f>IF(E1628="","",Instructions!$B$5)</f>
        <v/>
      </c>
      <c r="U1628" s="75" t="str">
        <f>IF(E1628="","",Instructions!$C$5)</f>
        <v/>
      </c>
      <c r="V1628" s="87" t="str">
        <f t="shared" si="932"/>
        <v/>
      </c>
      <c r="W1628" s="72" t="str">
        <f>IF(E1628="","",VLOOKUP(D1628,Supervisors!$B$9:$F$32,5,FALSE))</f>
        <v/>
      </c>
      <c r="X1628" s="72" t="str">
        <f>IF(E1628="","",VLOOKUP(D1628,Supervisors!$B$9:$G$32,6,FALSE))</f>
        <v/>
      </c>
      <c r="Y1628" s="20" t="str">
        <f t="shared" si="933"/>
        <v/>
      </c>
      <c r="Z1628" s="20" t="str">
        <f t="shared" si="934"/>
        <v/>
      </c>
      <c r="AA1628" s="20" t="str">
        <f t="shared" si="935"/>
        <v/>
      </c>
      <c r="AB1628" s="20" t="str">
        <f t="shared" si="936"/>
        <v/>
      </c>
      <c r="AC1628" s="20" t="str">
        <f t="shared" si="937"/>
        <v/>
      </c>
      <c r="AD1628" s="20" t="str">
        <f t="shared" si="938"/>
        <v/>
      </c>
      <c r="AE1628" s="20" t="str">
        <f>IF(E1628="","",SUM( INDEX( $H$9, 1) : H1628))</f>
        <v/>
      </c>
      <c r="AF1628" s="20" t="str">
        <f t="shared" si="939"/>
        <v/>
      </c>
      <c r="AG1628" s="20" t="str">
        <f>IF(E1628="","",SUM($AF$9:AF1628))</f>
        <v/>
      </c>
      <c r="AH1628" s="43" t="str">
        <f t="shared" si="940"/>
        <v/>
      </c>
      <c r="AI1628" s="20" t="str">
        <f t="shared" si="941"/>
        <v/>
      </c>
      <c r="AJ1628" s="20" t="str">
        <f t="shared" si="942"/>
        <v/>
      </c>
      <c r="AK1628" s="20" t="str">
        <f t="shared" si="943"/>
        <v/>
      </c>
      <c r="AL1628" s="20" t="str">
        <f>IF(E1628="","",SUM( INDEX($I$9, 1) : I1628))</f>
        <v/>
      </c>
      <c r="AM1628" s="20" t="str">
        <f t="shared" si="944"/>
        <v/>
      </c>
      <c r="AN1628" s="20" t="str">
        <f>IF(E1628="","",SUM( INDEX($AM$9, 1) : AM1628))</f>
        <v/>
      </c>
      <c r="AO1628" s="43" t="str">
        <f t="shared" si="945"/>
        <v/>
      </c>
      <c r="AP1628" s="43" t="str">
        <f t="shared" si="946"/>
        <v/>
      </c>
      <c r="AQ1628" s="35" t="str">
        <f t="shared" si="947"/>
        <v/>
      </c>
      <c r="AR1628" s="35" t="str">
        <f t="shared" si="948"/>
        <v/>
      </c>
      <c r="AS1628" s="35" t="str">
        <f t="shared" si="949"/>
        <v/>
      </c>
      <c r="AT1628" s="35" t="str">
        <f t="shared" si="950"/>
        <v/>
      </c>
      <c r="AU1628" s="35" t="str">
        <f t="shared" si="951"/>
        <v/>
      </c>
      <c r="AV1628" s="35" t="str">
        <f t="shared" si="952"/>
        <v/>
      </c>
      <c r="AW1628" s="58" t="str">
        <f t="shared" si="953"/>
        <v/>
      </c>
      <c r="AX1628" s="62" t="str">
        <f t="shared" si="954"/>
        <v/>
      </c>
      <c r="AY1628" s="62" t="str">
        <f t="shared" si="955"/>
        <v/>
      </c>
      <c r="AZ1628" s="62" t="str">
        <f t="shared" si="956"/>
        <v/>
      </c>
      <c r="BA1628" s="62" t="str">
        <f t="shared" si="957"/>
        <v/>
      </c>
      <c r="BB1628" s="62" t="str">
        <f t="shared" si="958"/>
        <v/>
      </c>
      <c r="BC1628" s="62" t="str">
        <f t="shared" si="959"/>
        <v/>
      </c>
      <c r="BD1628" s="69" t="str">
        <f t="shared" si="960"/>
        <v/>
      </c>
      <c r="BE1628" s="69" t="str">
        <f t="shared" si="961"/>
        <v/>
      </c>
      <c r="BF1628" s="69" t="str">
        <f>IF(Z1628=Z1629,"",SUM(AW$9:AW1628)-SUM(BF$9:BF1627))</f>
        <v/>
      </c>
      <c r="BG1628" s="12">
        <f t="shared" si="926"/>
        <v>1620</v>
      </c>
    </row>
    <row r="1629" spans="1:59" ht="20.100000000000001" customHeight="1">
      <c r="A1629" s="13">
        <f t="shared" si="925"/>
        <v>1621</v>
      </c>
      <c r="B1629" s="153"/>
      <c r="C1629" s="33"/>
      <c r="D1629" s="33"/>
      <c r="E1629" s="154"/>
      <c r="F1629" s="155"/>
      <c r="G1629" s="156"/>
      <c r="H1629" s="19" t="str">
        <f t="shared" si="927"/>
        <v/>
      </c>
      <c r="I1629" s="157"/>
      <c r="J1629" s="19" t="str">
        <f t="shared" si="928"/>
        <v/>
      </c>
      <c r="K1629" s="33"/>
      <c r="L1629" s="34"/>
      <c r="M1629" s="34"/>
      <c r="N1629" s="19" t="str">
        <f t="shared" si="929"/>
        <v/>
      </c>
      <c r="O1629" s="157"/>
      <c r="P1629" s="19" t="str">
        <f t="shared" si="930"/>
        <v/>
      </c>
      <c r="Q1629" s="19" t="str">
        <f t="shared" si="931"/>
        <v/>
      </c>
      <c r="R1629" s="22"/>
      <c r="S1629" s="33"/>
      <c r="T1629" s="35" t="str">
        <f>IF(E1629="","",Instructions!$B$5)</f>
        <v/>
      </c>
      <c r="U1629" s="75" t="str">
        <f>IF(E1629="","",Instructions!$C$5)</f>
        <v/>
      </c>
      <c r="V1629" s="87" t="str">
        <f t="shared" si="932"/>
        <v/>
      </c>
      <c r="W1629" s="72" t="str">
        <f>IF(E1629="","",VLOOKUP(D1629,Supervisors!$B$9:$F$32,5,FALSE))</f>
        <v/>
      </c>
      <c r="X1629" s="72" t="str">
        <f>IF(E1629="","",VLOOKUP(D1629,Supervisors!$B$9:$G$32,6,FALSE))</f>
        <v/>
      </c>
      <c r="Y1629" s="20" t="str">
        <f t="shared" si="933"/>
        <v/>
      </c>
      <c r="Z1629" s="20" t="str">
        <f t="shared" si="934"/>
        <v/>
      </c>
      <c r="AA1629" s="20" t="str">
        <f t="shared" si="935"/>
        <v/>
      </c>
      <c r="AB1629" s="20" t="str">
        <f t="shared" si="936"/>
        <v/>
      </c>
      <c r="AC1629" s="20" t="str">
        <f t="shared" si="937"/>
        <v/>
      </c>
      <c r="AD1629" s="20" t="str">
        <f t="shared" si="938"/>
        <v/>
      </c>
      <c r="AE1629" s="20" t="str">
        <f>IF(E1629="","",SUM( INDEX( $H$9, 1) : H1629))</f>
        <v/>
      </c>
      <c r="AF1629" s="20" t="str">
        <f t="shared" si="939"/>
        <v/>
      </c>
      <c r="AG1629" s="20" t="str">
        <f>IF(E1629="","",SUM($AF$9:AF1629))</f>
        <v/>
      </c>
      <c r="AH1629" s="43" t="str">
        <f t="shared" si="940"/>
        <v/>
      </c>
      <c r="AI1629" s="20" t="str">
        <f t="shared" si="941"/>
        <v/>
      </c>
      <c r="AJ1629" s="20" t="str">
        <f t="shared" si="942"/>
        <v/>
      </c>
      <c r="AK1629" s="20" t="str">
        <f t="shared" si="943"/>
        <v/>
      </c>
      <c r="AL1629" s="20" t="str">
        <f>IF(E1629="","",SUM( INDEX($I$9, 1) : I1629))</f>
        <v/>
      </c>
      <c r="AM1629" s="20" t="str">
        <f t="shared" si="944"/>
        <v/>
      </c>
      <c r="AN1629" s="20" t="str">
        <f>IF(E1629="","",SUM( INDEX($AM$9, 1) : AM1629))</f>
        <v/>
      </c>
      <c r="AO1629" s="43" t="str">
        <f t="shared" si="945"/>
        <v/>
      </c>
      <c r="AP1629" s="43" t="str">
        <f t="shared" si="946"/>
        <v/>
      </c>
      <c r="AQ1629" s="35" t="str">
        <f t="shared" si="947"/>
        <v/>
      </c>
      <c r="AR1629" s="35" t="str">
        <f t="shared" si="948"/>
        <v/>
      </c>
      <c r="AS1629" s="35" t="str">
        <f t="shared" si="949"/>
        <v/>
      </c>
      <c r="AT1629" s="35" t="str">
        <f t="shared" si="950"/>
        <v/>
      </c>
      <c r="AU1629" s="35" t="str">
        <f t="shared" si="951"/>
        <v/>
      </c>
      <c r="AV1629" s="35" t="str">
        <f t="shared" si="952"/>
        <v/>
      </c>
      <c r="AW1629" s="58" t="str">
        <f t="shared" si="953"/>
        <v/>
      </c>
      <c r="AX1629" s="62" t="str">
        <f t="shared" si="954"/>
        <v/>
      </c>
      <c r="AY1629" s="62" t="str">
        <f t="shared" si="955"/>
        <v/>
      </c>
      <c r="AZ1629" s="62" t="str">
        <f t="shared" si="956"/>
        <v/>
      </c>
      <c r="BA1629" s="62" t="str">
        <f t="shared" si="957"/>
        <v/>
      </c>
      <c r="BB1629" s="62" t="str">
        <f t="shared" si="958"/>
        <v/>
      </c>
      <c r="BC1629" s="62" t="str">
        <f t="shared" si="959"/>
        <v/>
      </c>
      <c r="BD1629" s="69" t="str">
        <f t="shared" si="960"/>
        <v/>
      </c>
      <c r="BE1629" s="69" t="str">
        <f t="shared" si="961"/>
        <v/>
      </c>
      <c r="BF1629" s="69" t="str">
        <f>IF(Z1629=Z1630,"",SUM(AW$9:AW1629)-SUM(BF$9:BF1628))</f>
        <v/>
      </c>
      <c r="BG1629" s="12">
        <f t="shared" si="926"/>
        <v>1621</v>
      </c>
    </row>
    <row r="1630" spans="1:59" ht="20.100000000000001" customHeight="1">
      <c r="A1630" s="13">
        <f t="shared" si="925"/>
        <v>1622</v>
      </c>
      <c r="B1630" s="153"/>
      <c r="C1630" s="33"/>
      <c r="D1630" s="33"/>
      <c r="E1630" s="154"/>
      <c r="F1630" s="155"/>
      <c r="G1630" s="156"/>
      <c r="H1630" s="19" t="str">
        <f t="shared" si="927"/>
        <v/>
      </c>
      <c r="I1630" s="157"/>
      <c r="J1630" s="19" t="str">
        <f t="shared" si="928"/>
        <v/>
      </c>
      <c r="K1630" s="33"/>
      <c r="L1630" s="34"/>
      <c r="M1630" s="34"/>
      <c r="N1630" s="19" t="str">
        <f t="shared" si="929"/>
        <v/>
      </c>
      <c r="O1630" s="157"/>
      <c r="P1630" s="19" t="str">
        <f t="shared" si="930"/>
        <v/>
      </c>
      <c r="Q1630" s="19" t="str">
        <f t="shared" si="931"/>
        <v/>
      </c>
      <c r="R1630" s="22"/>
      <c r="S1630" s="33"/>
      <c r="T1630" s="35" t="str">
        <f>IF(E1630="","",Instructions!$B$5)</f>
        <v/>
      </c>
      <c r="U1630" s="75" t="str">
        <f>IF(E1630="","",Instructions!$C$5)</f>
        <v/>
      </c>
      <c r="V1630" s="87" t="str">
        <f t="shared" si="932"/>
        <v/>
      </c>
      <c r="W1630" s="72" t="str">
        <f>IF(E1630="","",VLOOKUP(D1630,Supervisors!$B$9:$F$32,5,FALSE))</f>
        <v/>
      </c>
      <c r="X1630" s="72" t="str">
        <f>IF(E1630="","",VLOOKUP(D1630,Supervisors!$B$9:$G$32,6,FALSE))</f>
        <v/>
      </c>
      <c r="Y1630" s="20" t="str">
        <f t="shared" si="933"/>
        <v/>
      </c>
      <c r="Z1630" s="20" t="str">
        <f t="shared" si="934"/>
        <v/>
      </c>
      <c r="AA1630" s="20" t="str">
        <f t="shared" si="935"/>
        <v/>
      </c>
      <c r="AB1630" s="20" t="str">
        <f t="shared" si="936"/>
        <v/>
      </c>
      <c r="AC1630" s="20" t="str">
        <f t="shared" si="937"/>
        <v/>
      </c>
      <c r="AD1630" s="20" t="str">
        <f t="shared" si="938"/>
        <v/>
      </c>
      <c r="AE1630" s="20" t="str">
        <f>IF(E1630="","",SUM( INDEX( $H$9, 1) : H1630))</f>
        <v/>
      </c>
      <c r="AF1630" s="20" t="str">
        <f t="shared" si="939"/>
        <v/>
      </c>
      <c r="AG1630" s="20" t="str">
        <f>IF(E1630="","",SUM($AF$9:AF1630))</f>
        <v/>
      </c>
      <c r="AH1630" s="43" t="str">
        <f t="shared" si="940"/>
        <v/>
      </c>
      <c r="AI1630" s="20" t="str">
        <f t="shared" si="941"/>
        <v/>
      </c>
      <c r="AJ1630" s="20" t="str">
        <f t="shared" si="942"/>
        <v/>
      </c>
      <c r="AK1630" s="20" t="str">
        <f t="shared" si="943"/>
        <v/>
      </c>
      <c r="AL1630" s="20" t="str">
        <f>IF(E1630="","",SUM( INDEX($I$9, 1) : I1630))</f>
        <v/>
      </c>
      <c r="AM1630" s="20" t="str">
        <f t="shared" si="944"/>
        <v/>
      </c>
      <c r="AN1630" s="20" t="str">
        <f>IF(E1630="","",SUM( INDEX($AM$9, 1) : AM1630))</f>
        <v/>
      </c>
      <c r="AO1630" s="43" t="str">
        <f t="shared" si="945"/>
        <v/>
      </c>
      <c r="AP1630" s="43" t="str">
        <f t="shared" si="946"/>
        <v/>
      </c>
      <c r="AQ1630" s="35" t="str">
        <f t="shared" si="947"/>
        <v/>
      </c>
      <c r="AR1630" s="35" t="str">
        <f t="shared" si="948"/>
        <v/>
      </c>
      <c r="AS1630" s="35" t="str">
        <f t="shared" si="949"/>
        <v/>
      </c>
      <c r="AT1630" s="35" t="str">
        <f t="shared" si="950"/>
        <v/>
      </c>
      <c r="AU1630" s="35" t="str">
        <f t="shared" si="951"/>
        <v/>
      </c>
      <c r="AV1630" s="35" t="str">
        <f t="shared" si="952"/>
        <v/>
      </c>
      <c r="AW1630" s="58" t="str">
        <f t="shared" si="953"/>
        <v/>
      </c>
      <c r="AX1630" s="62" t="str">
        <f t="shared" si="954"/>
        <v/>
      </c>
      <c r="AY1630" s="62" t="str">
        <f t="shared" si="955"/>
        <v/>
      </c>
      <c r="AZ1630" s="62" t="str">
        <f t="shared" si="956"/>
        <v/>
      </c>
      <c r="BA1630" s="62" t="str">
        <f t="shared" si="957"/>
        <v/>
      </c>
      <c r="BB1630" s="62" t="str">
        <f t="shared" si="958"/>
        <v/>
      </c>
      <c r="BC1630" s="62" t="str">
        <f t="shared" si="959"/>
        <v/>
      </c>
      <c r="BD1630" s="69" t="str">
        <f t="shared" si="960"/>
        <v/>
      </c>
      <c r="BE1630" s="69" t="str">
        <f t="shared" si="961"/>
        <v/>
      </c>
      <c r="BF1630" s="69" t="str">
        <f>IF(Z1630=Z1631,"",SUM(AW$9:AW1630)-SUM(BF$9:BF1629))</f>
        <v/>
      </c>
      <c r="BG1630" s="12">
        <f t="shared" si="926"/>
        <v>1622</v>
      </c>
    </row>
    <row r="1631" spans="1:59" ht="20.100000000000001" customHeight="1">
      <c r="A1631" s="13">
        <f t="shared" si="925"/>
        <v>1623</v>
      </c>
      <c r="B1631" s="153"/>
      <c r="C1631" s="33"/>
      <c r="D1631" s="33"/>
      <c r="E1631" s="154"/>
      <c r="F1631" s="155"/>
      <c r="G1631" s="156"/>
      <c r="H1631" s="19" t="str">
        <f t="shared" si="927"/>
        <v/>
      </c>
      <c r="I1631" s="157"/>
      <c r="J1631" s="19" t="str">
        <f t="shared" si="928"/>
        <v/>
      </c>
      <c r="K1631" s="33"/>
      <c r="L1631" s="34"/>
      <c r="M1631" s="34"/>
      <c r="N1631" s="19" t="str">
        <f t="shared" si="929"/>
        <v/>
      </c>
      <c r="O1631" s="157"/>
      <c r="P1631" s="19" t="str">
        <f t="shared" si="930"/>
        <v/>
      </c>
      <c r="Q1631" s="19" t="str">
        <f t="shared" si="931"/>
        <v/>
      </c>
      <c r="R1631" s="22"/>
      <c r="S1631" s="33"/>
      <c r="T1631" s="35" t="str">
        <f>IF(E1631="","",Instructions!$B$5)</f>
        <v/>
      </c>
      <c r="U1631" s="75" t="str">
        <f>IF(E1631="","",Instructions!$C$5)</f>
        <v/>
      </c>
      <c r="V1631" s="87" t="str">
        <f t="shared" si="932"/>
        <v/>
      </c>
      <c r="W1631" s="72" t="str">
        <f>IF(E1631="","",VLOOKUP(D1631,Supervisors!$B$9:$F$32,5,FALSE))</f>
        <v/>
      </c>
      <c r="X1631" s="72" t="str">
        <f>IF(E1631="","",VLOOKUP(D1631,Supervisors!$B$9:$G$32,6,FALSE))</f>
        <v/>
      </c>
      <c r="Y1631" s="20" t="str">
        <f t="shared" si="933"/>
        <v/>
      </c>
      <c r="Z1631" s="20" t="str">
        <f t="shared" si="934"/>
        <v/>
      </c>
      <c r="AA1631" s="20" t="str">
        <f t="shared" si="935"/>
        <v/>
      </c>
      <c r="AB1631" s="20" t="str">
        <f t="shared" si="936"/>
        <v/>
      </c>
      <c r="AC1631" s="20" t="str">
        <f t="shared" si="937"/>
        <v/>
      </c>
      <c r="AD1631" s="20" t="str">
        <f t="shared" si="938"/>
        <v/>
      </c>
      <c r="AE1631" s="20" t="str">
        <f>IF(E1631="","",SUM( INDEX( $H$9, 1) : H1631))</f>
        <v/>
      </c>
      <c r="AF1631" s="20" t="str">
        <f t="shared" si="939"/>
        <v/>
      </c>
      <c r="AG1631" s="20" t="str">
        <f>IF(E1631="","",SUM($AF$9:AF1631))</f>
        <v/>
      </c>
      <c r="AH1631" s="43" t="str">
        <f t="shared" si="940"/>
        <v/>
      </c>
      <c r="AI1631" s="20" t="str">
        <f t="shared" si="941"/>
        <v/>
      </c>
      <c r="AJ1631" s="20" t="str">
        <f t="shared" si="942"/>
        <v/>
      </c>
      <c r="AK1631" s="20" t="str">
        <f t="shared" si="943"/>
        <v/>
      </c>
      <c r="AL1631" s="20" t="str">
        <f>IF(E1631="","",SUM( INDEX($I$9, 1) : I1631))</f>
        <v/>
      </c>
      <c r="AM1631" s="20" t="str">
        <f t="shared" si="944"/>
        <v/>
      </c>
      <c r="AN1631" s="20" t="str">
        <f>IF(E1631="","",SUM( INDEX($AM$9, 1) : AM1631))</f>
        <v/>
      </c>
      <c r="AO1631" s="43" t="str">
        <f t="shared" si="945"/>
        <v/>
      </c>
      <c r="AP1631" s="43" t="str">
        <f t="shared" si="946"/>
        <v/>
      </c>
      <c r="AQ1631" s="35" t="str">
        <f t="shared" si="947"/>
        <v/>
      </c>
      <c r="AR1631" s="35" t="str">
        <f t="shared" si="948"/>
        <v/>
      </c>
      <c r="AS1631" s="35" t="str">
        <f t="shared" si="949"/>
        <v/>
      </c>
      <c r="AT1631" s="35" t="str">
        <f t="shared" si="950"/>
        <v/>
      </c>
      <c r="AU1631" s="35" t="str">
        <f t="shared" si="951"/>
        <v/>
      </c>
      <c r="AV1631" s="35" t="str">
        <f t="shared" si="952"/>
        <v/>
      </c>
      <c r="AW1631" s="58" t="str">
        <f t="shared" si="953"/>
        <v/>
      </c>
      <c r="AX1631" s="62" t="str">
        <f t="shared" si="954"/>
        <v/>
      </c>
      <c r="AY1631" s="62" t="str">
        <f t="shared" si="955"/>
        <v/>
      </c>
      <c r="AZ1631" s="62" t="str">
        <f t="shared" si="956"/>
        <v/>
      </c>
      <c r="BA1631" s="62" t="str">
        <f t="shared" si="957"/>
        <v/>
      </c>
      <c r="BB1631" s="62" t="str">
        <f t="shared" si="958"/>
        <v/>
      </c>
      <c r="BC1631" s="62" t="str">
        <f t="shared" si="959"/>
        <v/>
      </c>
      <c r="BD1631" s="69" t="str">
        <f t="shared" si="960"/>
        <v/>
      </c>
      <c r="BE1631" s="69" t="str">
        <f t="shared" si="961"/>
        <v/>
      </c>
      <c r="BF1631" s="69" t="str">
        <f>IF(Z1631=Z1632,"",SUM(AW$9:AW1631)-SUM(BF$9:BF1630))</f>
        <v/>
      </c>
      <c r="BG1631" s="12">
        <f t="shared" si="926"/>
        <v>1623</v>
      </c>
    </row>
    <row r="1632" spans="1:59" ht="20.100000000000001" customHeight="1">
      <c r="A1632" s="13">
        <f t="shared" si="925"/>
        <v>1624</v>
      </c>
      <c r="B1632" s="153"/>
      <c r="C1632" s="33"/>
      <c r="D1632" s="33"/>
      <c r="E1632" s="154"/>
      <c r="F1632" s="155"/>
      <c r="G1632" s="156"/>
      <c r="H1632" s="19" t="str">
        <f t="shared" si="927"/>
        <v/>
      </c>
      <c r="I1632" s="157"/>
      <c r="J1632" s="19" t="str">
        <f t="shared" si="928"/>
        <v/>
      </c>
      <c r="K1632" s="33"/>
      <c r="L1632" s="34"/>
      <c r="M1632" s="34"/>
      <c r="N1632" s="19" t="str">
        <f t="shared" si="929"/>
        <v/>
      </c>
      <c r="O1632" s="157"/>
      <c r="P1632" s="19" t="str">
        <f t="shared" si="930"/>
        <v/>
      </c>
      <c r="Q1632" s="19" t="str">
        <f t="shared" si="931"/>
        <v/>
      </c>
      <c r="R1632" s="22"/>
      <c r="S1632" s="33"/>
      <c r="T1632" s="35" t="str">
        <f>IF(E1632="","",Instructions!$B$5)</f>
        <v/>
      </c>
      <c r="U1632" s="75" t="str">
        <f>IF(E1632="","",Instructions!$C$5)</f>
        <v/>
      </c>
      <c r="V1632" s="87" t="str">
        <f t="shared" si="932"/>
        <v/>
      </c>
      <c r="W1632" s="72" t="str">
        <f>IF(E1632="","",VLOOKUP(D1632,Supervisors!$B$9:$F$32,5,FALSE))</f>
        <v/>
      </c>
      <c r="X1632" s="72" t="str">
        <f>IF(E1632="","",VLOOKUP(D1632,Supervisors!$B$9:$G$32,6,FALSE))</f>
        <v/>
      </c>
      <c r="Y1632" s="20" t="str">
        <f t="shared" si="933"/>
        <v/>
      </c>
      <c r="Z1632" s="20" t="str">
        <f t="shared" si="934"/>
        <v/>
      </c>
      <c r="AA1632" s="20" t="str">
        <f t="shared" si="935"/>
        <v/>
      </c>
      <c r="AB1632" s="20" t="str">
        <f t="shared" si="936"/>
        <v/>
      </c>
      <c r="AC1632" s="20" t="str">
        <f t="shared" si="937"/>
        <v/>
      </c>
      <c r="AD1632" s="20" t="str">
        <f t="shared" si="938"/>
        <v/>
      </c>
      <c r="AE1632" s="20" t="str">
        <f>IF(E1632="","",SUM( INDEX( $H$9, 1) : H1632))</f>
        <v/>
      </c>
      <c r="AF1632" s="20" t="str">
        <f t="shared" si="939"/>
        <v/>
      </c>
      <c r="AG1632" s="20" t="str">
        <f>IF(E1632="","",SUM($AF$9:AF1632))</f>
        <v/>
      </c>
      <c r="AH1632" s="43" t="str">
        <f t="shared" si="940"/>
        <v/>
      </c>
      <c r="AI1632" s="20" t="str">
        <f t="shared" si="941"/>
        <v/>
      </c>
      <c r="AJ1632" s="20" t="str">
        <f t="shared" si="942"/>
        <v/>
      </c>
      <c r="AK1632" s="20" t="str">
        <f t="shared" si="943"/>
        <v/>
      </c>
      <c r="AL1632" s="20" t="str">
        <f>IF(E1632="","",SUM( INDEX($I$9, 1) : I1632))</f>
        <v/>
      </c>
      <c r="AM1632" s="20" t="str">
        <f t="shared" si="944"/>
        <v/>
      </c>
      <c r="AN1632" s="20" t="str">
        <f>IF(E1632="","",SUM( INDEX($AM$9, 1) : AM1632))</f>
        <v/>
      </c>
      <c r="AO1632" s="43" t="str">
        <f t="shared" si="945"/>
        <v/>
      </c>
      <c r="AP1632" s="43" t="str">
        <f t="shared" si="946"/>
        <v/>
      </c>
      <c r="AQ1632" s="35" t="str">
        <f t="shared" si="947"/>
        <v/>
      </c>
      <c r="AR1632" s="35" t="str">
        <f t="shared" si="948"/>
        <v/>
      </c>
      <c r="AS1632" s="35" t="str">
        <f t="shared" si="949"/>
        <v/>
      </c>
      <c r="AT1632" s="35" t="str">
        <f t="shared" si="950"/>
        <v/>
      </c>
      <c r="AU1632" s="35" t="str">
        <f t="shared" si="951"/>
        <v/>
      </c>
      <c r="AV1632" s="35" t="str">
        <f t="shared" si="952"/>
        <v/>
      </c>
      <c r="AW1632" s="58" t="str">
        <f t="shared" si="953"/>
        <v/>
      </c>
      <c r="AX1632" s="62" t="str">
        <f t="shared" si="954"/>
        <v/>
      </c>
      <c r="AY1632" s="62" t="str">
        <f t="shared" si="955"/>
        <v/>
      </c>
      <c r="AZ1632" s="62" t="str">
        <f t="shared" si="956"/>
        <v/>
      </c>
      <c r="BA1632" s="62" t="str">
        <f t="shared" si="957"/>
        <v/>
      </c>
      <c r="BB1632" s="62" t="str">
        <f t="shared" si="958"/>
        <v/>
      </c>
      <c r="BC1632" s="62" t="str">
        <f t="shared" si="959"/>
        <v/>
      </c>
      <c r="BD1632" s="69" t="str">
        <f t="shared" si="960"/>
        <v/>
      </c>
      <c r="BE1632" s="69" t="str">
        <f t="shared" si="961"/>
        <v/>
      </c>
      <c r="BF1632" s="69" t="str">
        <f>IF(Z1632=Z1633,"",SUM(AW$9:AW1632)-SUM(BF$9:BF1631))</f>
        <v/>
      </c>
      <c r="BG1632" s="12">
        <f t="shared" si="926"/>
        <v>1624</v>
      </c>
    </row>
    <row r="1633" spans="1:59" ht="20.100000000000001" customHeight="1">
      <c r="A1633" s="13">
        <f t="shared" si="925"/>
        <v>1625</v>
      </c>
      <c r="B1633" s="153"/>
      <c r="C1633" s="33"/>
      <c r="D1633" s="33"/>
      <c r="E1633" s="154"/>
      <c r="F1633" s="155"/>
      <c r="G1633" s="156"/>
      <c r="H1633" s="19" t="str">
        <f t="shared" si="927"/>
        <v/>
      </c>
      <c r="I1633" s="157"/>
      <c r="J1633" s="19" t="str">
        <f t="shared" si="928"/>
        <v/>
      </c>
      <c r="K1633" s="33"/>
      <c r="L1633" s="34"/>
      <c r="M1633" s="34"/>
      <c r="N1633" s="19" t="str">
        <f t="shared" si="929"/>
        <v/>
      </c>
      <c r="O1633" s="157"/>
      <c r="P1633" s="19" t="str">
        <f t="shared" si="930"/>
        <v/>
      </c>
      <c r="Q1633" s="19" t="str">
        <f t="shared" si="931"/>
        <v/>
      </c>
      <c r="R1633" s="22"/>
      <c r="S1633" s="33"/>
      <c r="T1633" s="35" t="str">
        <f>IF(E1633="","",Instructions!$B$5)</f>
        <v/>
      </c>
      <c r="U1633" s="75" t="str">
        <f>IF(E1633="","",Instructions!$C$5)</f>
        <v/>
      </c>
      <c r="V1633" s="87" t="str">
        <f t="shared" si="932"/>
        <v/>
      </c>
      <c r="W1633" s="72" t="str">
        <f>IF(E1633="","",VLOOKUP(D1633,Supervisors!$B$9:$F$32,5,FALSE))</f>
        <v/>
      </c>
      <c r="X1633" s="72" t="str">
        <f>IF(E1633="","",VLOOKUP(D1633,Supervisors!$B$9:$G$32,6,FALSE))</f>
        <v/>
      </c>
      <c r="Y1633" s="20" t="str">
        <f t="shared" si="933"/>
        <v/>
      </c>
      <c r="Z1633" s="20" t="str">
        <f t="shared" si="934"/>
        <v/>
      </c>
      <c r="AA1633" s="20" t="str">
        <f t="shared" si="935"/>
        <v/>
      </c>
      <c r="AB1633" s="20" t="str">
        <f t="shared" si="936"/>
        <v/>
      </c>
      <c r="AC1633" s="20" t="str">
        <f t="shared" si="937"/>
        <v/>
      </c>
      <c r="AD1633" s="20" t="str">
        <f t="shared" si="938"/>
        <v/>
      </c>
      <c r="AE1633" s="20" t="str">
        <f>IF(E1633="","",SUM( INDEX( $H$9, 1) : H1633))</f>
        <v/>
      </c>
      <c r="AF1633" s="20" t="str">
        <f t="shared" si="939"/>
        <v/>
      </c>
      <c r="AG1633" s="20" t="str">
        <f>IF(E1633="","",SUM($AF$9:AF1633))</f>
        <v/>
      </c>
      <c r="AH1633" s="43" t="str">
        <f t="shared" si="940"/>
        <v/>
      </c>
      <c r="AI1633" s="20" t="str">
        <f t="shared" si="941"/>
        <v/>
      </c>
      <c r="AJ1633" s="20" t="str">
        <f t="shared" si="942"/>
        <v/>
      </c>
      <c r="AK1633" s="20" t="str">
        <f t="shared" si="943"/>
        <v/>
      </c>
      <c r="AL1633" s="20" t="str">
        <f>IF(E1633="","",SUM( INDEX($I$9, 1) : I1633))</f>
        <v/>
      </c>
      <c r="AM1633" s="20" t="str">
        <f t="shared" si="944"/>
        <v/>
      </c>
      <c r="AN1633" s="20" t="str">
        <f>IF(E1633="","",SUM( INDEX($AM$9, 1) : AM1633))</f>
        <v/>
      </c>
      <c r="AO1633" s="43" t="str">
        <f t="shared" si="945"/>
        <v/>
      </c>
      <c r="AP1633" s="43" t="str">
        <f t="shared" si="946"/>
        <v/>
      </c>
      <c r="AQ1633" s="35" t="str">
        <f t="shared" si="947"/>
        <v/>
      </c>
      <c r="AR1633" s="35" t="str">
        <f t="shared" si="948"/>
        <v/>
      </c>
      <c r="AS1633" s="35" t="str">
        <f t="shared" si="949"/>
        <v/>
      </c>
      <c r="AT1633" s="35" t="str">
        <f t="shared" si="950"/>
        <v/>
      </c>
      <c r="AU1633" s="35" t="str">
        <f t="shared" si="951"/>
        <v/>
      </c>
      <c r="AV1633" s="35" t="str">
        <f t="shared" si="952"/>
        <v/>
      </c>
      <c r="AW1633" s="58" t="str">
        <f t="shared" si="953"/>
        <v/>
      </c>
      <c r="AX1633" s="62" t="str">
        <f t="shared" si="954"/>
        <v/>
      </c>
      <c r="AY1633" s="62" t="str">
        <f t="shared" si="955"/>
        <v/>
      </c>
      <c r="AZ1633" s="62" t="str">
        <f t="shared" si="956"/>
        <v/>
      </c>
      <c r="BA1633" s="62" t="str">
        <f t="shared" si="957"/>
        <v/>
      </c>
      <c r="BB1633" s="62" t="str">
        <f t="shared" si="958"/>
        <v/>
      </c>
      <c r="BC1633" s="62" t="str">
        <f t="shared" si="959"/>
        <v/>
      </c>
      <c r="BD1633" s="69" t="str">
        <f t="shared" si="960"/>
        <v/>
      </c>
      <c r="BE1633" s="69" t="str">
        <f t="shared" si="961"/>
        <v/>
      </c>
      <c r="BF1633" s="69" t="str">
        <f>IF(Z1633=Z1634,"",SUM(AW$9:AW1633)-SUM(BF$9:BF1632))</f>
        <v/>
      </c>
      <c r="BG1633" s="12">
        <f t="shared" si="926"/>
        <v>1625</v>
      </c>
    </row>
    <row r="1634" spans="1:59" ht="20.100000000000001" customHeight="1">
      <c r="A1634" s="13">
        <f t="shared" ref="A1634:A1697" si="962">ROW()-8</f>
        <v>1626</v>
      </c>
      <c r="B1634" s="153"/>
      <c r="C1634" s="33"/>
      <c r="D1634" s="33"/>
      <c r="E1634" s="154"/>
      <c r="F1634" s="155"/>
      <c r="G1634" s="156"/>
      <c r="H1634" s="19" t="str">
        <f t="shared" si="927"/>
        <v/>
      </c>
      <c r="I1634" s="157"/>
      <c r="J1634" s="19" t="str">
        <f t="shared" si="928"/>
        <v/>
      </c>
      <c r="K1634" s="33"/>
      <c r="L1634" s="34"/>
      <c r="M1634" s="34"/>
      <c r="N1634" s="19" t="str">
        <f t="shared" si="929"/>
        <v/>
      </c>
      <c r="O1634" s="157"/>
      <c r="P1634" s="19" t="str">
        <f t="shared" si="930"/>
        <v/>
      </c>
      <c r="Q1634" s="19" t="str">
        <f t="shared" si="931"/>
        <v/>
      </c>
      <c r="R1634" s="22"/>
      <c r="S1634" s="33"/>
      <c r="T1634" s="35" t="str">
        <f>IF(E1634="","",Instructions!$B$5)</f>
        <v/>
      </c>
      <c r="U1634" s="75" t="str">
        <f>IF(E1634="","",Instructions!$C$5)</f>
        <v/>
      </c>
      <c r="V1634" s="87" t="str">
        <f t="shared" si="932"/>
        <v/>
      </c>
      <c r="W1634" s="72" t="str">
        <f>IF(E1634="","",VLOOKUP(D1634,Supervisors!$B$9:$F$32,5,FALSE))</f>
        <v/>
      </c>
      <c r="X1634" s="72" t="str">
        <f>IF(E1634="","",VLOOKUP(D1634,Supervisors!$B$9:$G$32,6,FALSE))</f>
        <v/>
      </c>
      <c r="Y1634" s="20" t="str">
        <f t="shared" si="933"/>
        <v/>
      </c>
      <c r="Z1634" s="20" t="str">
        <f t="shared" si="934"/>
        <v/>
      </c>
      <c r="AA1634" s="20" t="str">
        <f t="shared" si="935"/>
        <v/>
      </c>
      <c r="AB1634" s="20" t="str">
        <f t="shared" si="936"/>
        <v/>
      </c>
      <c r="AC1634" s="20" t="str">
        <f t="shared" si="937"/>
        <v/>
      </c>
      <c r="AD1634" s="20" t="str">
        <f t="shared" si="938"/>
        <v/>
      </c>
      <c r="AE1634" s="20" t="str">
        <f>IF(E1634="","",SUM( INDEX( $H$9, 1) : H1634))</f>
        <v/>
      </c>
      <c r="AF1634" s="20" t="str">
        <f t="shared" si="939"/>
        <v/>
      </c>
      <c r="AG1634" s="20" t="str">
        <f>IF(E1634="","",SUM($AF$9:AF1634))</f>
        <v/>
      </c>
      <c r="AH1634" s="43" t="str">
        <f t="shared" si="940"/>
        <v/>
      </c>
      <c r="AI1634" s="20" t="str">
        <f t="shared" si="941"/>
        <v/>
      </c>
      <c r="AJ1634" s="20" t="str">
        <f t="shared" si="942"/>
        <v/>
      </c>
      <c r="AK1634" s="20" t="str">
        <f t="shared" si="943"/>
        <v/>
      </c>
      <c r="AL1634" s="20" t="str">
        <f>IF(E1634="","",SUM( INDEX($I$9, 1) : I1634))</f>
        <v/>
      </c>
      <c r="AM1634" s="20" t="str">
        <f t="shared" si="944"/>
        <v/>
      </c>
      <c r="AN1634" s="20" t="str">
        <f>IF(E1634="","",SUM( INDEX($AM$9, 1) : AM1634))</f>
        <v/>
      </c>
      <c r="AO1634" s="43" t="str">
        <f t="shared" si="945"/>
        <v/>
      </c>
      <c r="AP1634" s="43" t="str">
        <f t="shared" si="946"/>
        <v/>
      </c>
      <c r="AQ1634" s="35" t="str">
        <f t="shared" si="947"/>
        <v/>
      </c>
      <c r="AR1634" s="35" t="str">
        <f t="shared" si="948"/>
        <v/>
      </c>
      <c r="AS1634" s="35" t="str">
        <f t="shared" si="949"/>
        <v/>
      </c>
      <c r="AT1634" s="35" t="str">
        <f t="shared" si="950"/>
        <v/>
      </c>
      <c r="AU1634" s="35" t="str">
        <f t="shared" si="951"/>
        <v/>
      </c>
      <c r="AV1634" s="35" t="str">
        <f t="shared" si="952"/>
        <v/>
      </c>
      <c r="AW1634" s="58" t="str">
        <f t="shared" si="953"/>
        <v/>
      </c>
      <c r="AX1634" s="62" t="str">
        <f t="shared" si="954"/>
        <v/>
      </c>
      <c r="AY1634" s="62" t="str">
        <f t="shared" si="955"/>
        <v/>
      </c>
      <c r="AZ1634" s="62" t="str">
        <f t="shared" si="956"/>
        <v/>
      </c>
      <c r="BA1634" s="62" t="str">
        <f t="shared" si="957"/>
        <v/>
      </c>
      <c r="BB1634" s="62" t="str">
        <f t="shared" si="958"/>
        <v/>
      </c>
      <c r="BC1634" s="62" t="str">
        <f t="shared" si="959"/>
        <v/>
      </c>
      <c r="BD1634" s="69" t="str">
        <f t="shared" si="960"/>
        <v/>
      </c>
      <c r="BE1634" s="69" t="str">
        <f t="shared" si="961"/>
        <v/>
      </c>
      <c r="BF1634" s="69" t="str">
        <f>IF(Z1634=Z1635,"",SUM(AW$9:AW1634)-SUM(BF$9:BF1633))</f>
        <v/>
      </c>
      <c r="BG1634" s="12">
        <f t="shared" ref="BG1634:BG1697" si="963">ROW()-8</f>
        <v>1626</v>
      </c>
    </row>
    <row r="1635" spans="1:59" ht="20.100000000000001" customHeight="1">
      <c r="A1635" s="13">
        <f t="shared" si="962"/>
        <v>1627</v>
      </c>
      <c r="B1635" s="153"/>
      <c r="C1635" s="33"/>
      <c r="D1635" s="33"/>
      <c r="E1635" s="154"/>
      <c r="F1635" s="155"/>
      <c r="G1635" s="156"/>
      <c r="H1635" s="19" t="str">
        <f t="shared" si="927"/>
        <v/>
      </c>
      <c r="I1635" s="157"/>
      <c r="J1635" s="19" t="str">
        <f t="shared" si="928"/>
        <v/>
      </c>
      <c r="K1635" s="33"/>
      <c r="L1635" s="34"/>
      <c r="M1635" s="34"/>
      <c r="N1635" s="19" t="str">
        <f t="shared" si="929"/>
        <v/>
      </c>
      <c r="O1635" s="157"/>
      <c r="P1635" s="19" t="str">
        <f t="shared" si="930"/>
        <v/>
      </c>
      <c r="Q1635" s="19" t="str">
        <f t="shared" si="931"/>
        <v/>
      </c>
      <c r="R1635" s="22"/>
      <c r="S1635" s="33"/>
      <c r="T1635" s="35" t="str">
        <f>IF(E1635="","",Instructions!$B$5)</f>
        <v/>
      </c>
      <c r="U1635" s="75" t="str">
        <f>IF(E1635="","",Instructions!$C$5)</f>
        <v/>
      </c>
      <c r="V1635" s="87" t="str">
        <f t="shared" si="932"/>
        <v/>
      </c>
      <c r="W1635" s="72" t="str">
        <f>IF(E1635="","",VLOOKUP(D1635,Supervisors!$B$9:$F$32,5,FALSE))</f>
        <v/>
      </c>
      <c r="X1635" s="72" t="str">
        <f>IF(E1635="","",VLOOKUP(D1635,Supervisors!$B$9:$G$32,6,FALSE))</f>
        <v/>
      </c>
      <c r="Y1635" s="20" t="str">
        <f t="shared" si="933"/>
        <v/>
      </c>
      <c r="Z1635" s="20" t="str">
        <f t="shared" si="934"/>
        <v/>
      </c>
      <c r="AA1635" s="20" t="str">
        <f t="shared" si="935"/>
        <v/>
      </c>
      <c r="AB1635" s="20" t="str">
        <f t="shared" si="936"/>
        <v/>
      </c>
      <c r="AC1635" s="20" t="str">
        <f t="shared" si="937"/>
        <v/>
      </c>
      <c r="AD1635" s="20" t="str">
        <f t="shared" si="938"/>
        <v/>
      </c>
      <c r="AE1635" s="20" t="str">
        <f>IF(E1635="","",SUM( INDEX( $H$9, 1) : H1635))</f>
        <v/>
      </c>
      <c r="AF1635" s="20" t="str">
        <f t="shared" si="939"/>
        <v/>
      </c>
      <c r="AG1635" s="20" t="str">
        <f>IF(E1635="","",SUM($AF$9:AF1635))</f>
        <v/>
      </c>
      <c r="AH1635" s="43" t="str">
        <f t="shared" si="940"/>
        <v/>
      </c>
      <c r="AI1635" s="20" t="str">
        <f t="shared" si="941"/>
        <v/>
      </c>
      <c r="AJ1635" s="20" t="str">
        <f t="shared" si="942"/>
        <v/>
      </c>
      <c r="AK1635" s="20" t="str">
        <f t="shared" si="943"/>
        <v/>
      </c>
      <c r="AL1635" s="20" t="str">
        <f>IF(E1635="","",SUM( INDEX($I$9, 1) : I1635))</f>
        <v/>
      </c>
      <c r="AM1635" s="20" t="str">
        <f t="shared" si="944"/>
        <v/>
      </c>
      <c r="AN1635" s="20" t="str">
        <f>IF(E1635="","",SUM( INDEX($AM$9, 1) : AM1635))</f>
        <v/>
      </c>
      <c r="AO1635" s="43" t="str">
        <f t="shared" si="945"/>
        <v/>
      </c>
      <c r="AP1635" s="43" t="str">
        <f t="shared" si="946"/>
        <v/>
      </c>
      <c r="AQ1635" s="35" t="str">
        <f t="shared" si="947"/>
        <v/>
      </c>
      <c r="AR1635" s="35" t="str">
        <f t="shared" si="948"/>
        <v/>
      </c>
      <c r="AS1635" s="35" t="str">
        <f t="shared" si="949"/>
        <v/>
      </c>
      <c r="AT1635" s="35" t="str">
        <f t="shared" si="950"/>
        <v/>
      </c>
      <c r="AU1635" s="35" t="str">
        <f t="shared" si="951"/>
        <v/>
      </c>
      <c r="AV1635" s="35" t="str">
        <f t="shared" si="952"/>
        <v/>
      </c>
      <c r="AW1635" s="58" t="str">
        <f t="shared" si="953"/>
        <v/>
      </c>
      <c r="AX1635" s="62" t="str">
        <f t="shared" si="954"/>
        <v/>
      </c>
      <c r="AY1635" s="62" t="str">
        <f t="shared" si="955"/>
        <v/>
      </c>
      <c r="AZ1635" s="62" t="str">
        <f t="shared" si="956"/>
        <v/>
      </c>
      <c r="BA1635" s="62" t="str">
        <f t="shared" si="957"/>
        <v/>
      </c>
      <c r="BB1635" s="62" t="str">
        <f t="shared" si="958"/>
        <v/>
      </c>
      <c r="BC1635" s="62" t="str">
        <f t="shared" si="959"/>
        <v/>
      </c>
      <c r="BD1635" s="69" t="str">
        <f t="shared" si="960"/>
        <v/>
      </c>
      <c r="BE1635" s="69" t="str">
        <f t="shared" si="961"/>
        <v/>
      </c>
      <c r="BF1635" s="69" t="str">
        <f>IF(Z1635=Z1636,"",SUM(AW$9:AW1635)-SUM(BF$9:BF1634))</f>
        <v/>
      </c>
      <c r="BG1635" s="12">
        <f t="shared" si="963"/>
        <v>1627</v>
      </c>
    </row>
    <row r="1636" spans="1:59" ht="20.100000000000001" customHeight="1">
      <c r="A1636" s="13">
        <f t="shared" si="962"/>
        <v>1628</v>
      </c>
      <c r="B1636" s="153"/>
      <c r="C1636" s="33"/>
      <c r="D1636" s="33"/>
      <c r="E1636" s="154"/>
      <c r="F1636" s="155"/>
      <c r="G1636" s="156"/>
      <c r="H1636" s="19" t="str">
        <f t="shared" si="927"/>
        <v/>
      </c>
      <c r="I1636" s="157"/>
      <c r="J1636" s="19" t="str">
        <f t="shared" si="928"/>
        <v/>
      </c>
      <c r="K1636" s="33"/>
      <c r="L1636" s="34"/>
      <c r="M1636" s="34"/>
      <c r="N1636" s="19" t="str">
        <f t="shared" si="929"/>
        <v/>
      </c>
      <c r="O1636" s="157"/>
      <c r="P1636" s="19" t="str">
        <f t="shared" si="930"/>
        <v/>
      </c>
      <c r="Q1636" s="19" t="str">
        <f t="shared" si="931"/>
        <v/>
      </c>
      <c r="R1636" s="22"/>
      <c r="S1636" s="33"/>
      <c r="T1636" s="35" t="str">
        <f>IF(E1636="","",Instructions!$B$5)</f>
        <v/>
      </c>
      <c r="U1636" s="75" t="str">
        <f>IF(E1636="","",Instructions!$C$5)</f>
        <v/>
      </c>
      <c r="V1636" s="87" t="str">
        <f t="shared" si="932"/>
        <v/>
      </c>
      <c r="W1636" s="72" t="str">
        <f>IF(E1636="","",VLOOKUP(D1636,Supervisors!$B$9:$F$32,5,FALSE))</f>
        <v/>
      </c>
      <c r="X1636" s="72" t="str">
        <f>IF(E1636="","",VLOOKUP(D1636,Supervisors!$B$9:$G$32,6,FALSE))</f>
        <v/>
      </c>
      <c r="Y1636" s="20" t="str">
        <f t="shared" si="933"/>
        <v/>
      </c>
      <c r="Z1636" s="20" t="str">
        <f t="shared" si="934"/>
        <v/>
      </c>
      <c r="AA1636" s="20" t="str">
        <f t="shared" si="935"/>
        <v/>
      </c>
      <c r="AB1636" s="20" t="str">
        <f t="shared" si="936"/>
        <v/>
      </c>
      <c r="AC1636" s="20" t="str">
        <f t="shared" si="937"/>
        <v/>
      </c>
      <c r="AD1636" s="20" t="str">
        <f t="shared" si="938"/>
        <v/>
      </c>
      <c r="AE1636" s="20" t="str">
        <f>IF(E1636="","",SUM( INDEX( $H$9, 1) : H1636))</f>
        <v/>
      </c>
      <c r="AF1636" s="20" t="str">
        <f t="shared" si="939"/>
        <v/>
      </c>
      <c r="AG1636" s="20" t="str">
        <f>IF(E1636="","",SUM($AF$9:AF1636))</f>
        <v/>
      </c>
      <c r="AH1636" s="43" t="str">
        <f t="shared" si="940"/>
        <v/>
      </c>
      <c r="AI1636" s="20" t="str">
        <f t="shared" si="941"/>
        <v/>
      </c>
      <c r="AJ1636" s="20" t="str">
        <f t="shared" si="942"/>
        <v/>
      </c>
      <c r="AK1636" s="20" t="str">
        <f t="shared" si="943"/>
        <v/>
      </c>
      <c r="AL1636" s="20" t="str">
        <f>IF(E1636="","",SUM( INDEX($I$9, 1) : I1636))</f>
        <v/>
      </c>
      <c r="AM1636" s="20" t="str">
        <f t="shared" si="944"/>
        <v/>
      </c>
      <c r="AN1636" s="20" t="str">
        <f>IF(E1636="","",SUM( INDEX($AM$9, 1) : AM1636))</f>
        <v/>
      </c>
      <c r="AO1636" s="43" t="str">
        <f t="shared" si="945"/>
        <v/>
      </c>
      <c r="AP1636" s="43" t="str">
        <f t="shared" si="946"/>
        <v/>
      </c>
      <c r="AQ1636" s="35" t="str">
        <f t="shared" si="947"/>
        <v/>
      </c>
      <c r="AR1636" s="35" t="str">
        <f t="shared" si="948"/>
        <v/>
      </c>
      <c r="AS1636" s="35" t="str">
        <f t="shared" si="949"/>
        <v/>
      </c>
      <c r="AT1636" s="35" t="str">
        <f t="shared" si="950"/>
        <v/>
      </c>
      <c r="AU1636" s="35" t="str">
        <f t="shared" si="951"/>
        <v/>
      </c>
      <c r="AV1636" s="35" t="str">
        <f t="shared" si="952"/>
        <v/>
      </c>
      <c r="AW1636" s="58" t="str">
        <f t="shared" si="953"/>
        <v/>
      </c>
      <c r="AX1636" s="62" t="str">
        <f t="shared" si="954"/>
        <v/>
      </c>
      <c r="AY1636" s="62" t="str">
        <f t="shared" si="955"/>
        <v/>
      </c>
      <c r="AZ1636" s="62" t="str">
        <f t="shared" si="956"/>
        <v/>
      </c>
      <c r="BA1636" s="62" t="str">
        <f t="shared" si="957"/>
        <v/>
      </c>
      <c r="BB1636" s="62" t="str">
        <f t="shared" si="958"/>
        <v/>
      </c>
      <c r="BC1636" s="62" t="str">
        <f t="shared" si="959"/>
        <v/>
      </c>
      <c r="BD1636" s="69" t="str">
        <f t="shared" si="960"/>
        <v/>
      </c>
      <c r="BE1636" s="69" t="str">
        <f t="shared" si="961"/>
        <v/>
      </c>
      <c r="BF1636" s="69" t="str">
        <f>IF(Z1636=Z1637,"",SUM(AW$9:AW1636)-SUM(BF$9:BF1635))</f>
        <v/>
      </c>
      <c r="BG1636" s="12">
        <f t="shared" si="963"/>
        <v>1628</v>
      </c>
    </row>
    <row r="1637" spans="1:59" ht="20.100000000000001" customHeight="1">
      <c r="A1637" s="13">
        <f t="shared" si="962"/>
        <v>1629</v>
      </c>
      <c r="B1637" s="153"/>
      <c r="C1637" s="33"/>
      <c r="D1637" s="33"/>
      <c r="E1637" s="154"/>
      <c r="F1637" s="155"/>
      <c r="G1637" s="156"/>
      <c r="H1637" s="19" t="str">
        <f t="shared" si="927"/>
        <v/>
      </c>
      <c r="I1637" s="157"/>
      <c r="J1637" s="19" t="str">
        <f t="shared" si="928"/>
        <v/>
      </c>
      <c r="K1637" s="33"/>
      <c r="L1637" s="34"/>
      <c r="M1637" s="34"/>
      <c r="N1637" s="19" t="str">
        <f t="shared" si="929"/>
        <v/>
      </c>
      <c r="O1637" s="157"/>
      <c r="P1637" s="19" t="str">
        <f t="shared" si="930"/>
        <v/>
      </c>
      <c r="Q1637" s="19" t="str">
        <f t="shared" si="931"/>
        <v/>
      </c>
      <c r="R1637" s="22"/>
      <c r="S1637" s="33"/>
      <c r="T1637" s="35" t="str">
        <f>IF(E1637="","",Instructions!$B$5)</f>
        <v/>
      </c>
      <c r="U1637" s="75" t="str">
        <f>IF(E1637="","",Instructions!$C$5)</f>
        <v/>
      </c>
      <c r="V1637" s="87" t="str">
        <f t="shared" si="932"/>
        <v/>
      </c>
      <c r="W1637" s="72" t="str">
        <f>IF(E1637="","",VLOOKUP(D1637,Supervisors!$B$9:$F$32,5,FALSE))</f>
        <v/>
      </c>
      <c r="X1637" s="72" t="str">
        <f>IF(E1637="","",VLOOKUP(D1637,Supervisors!$B$9:$G$32,6,FALSE))</f>
        <v/>
      </c>
      <c r="Y1637" s="20" t="str">
        <f t="shared" si="933"/>
        <v/>
      </c>
      <c r="Z1637" s="20" t="str">
        <f t="shared" si="934"/>
        <v/>
      </c>
      <c r="AA1637" s="20" t="str">
        <f t="shared" si="935"/>
        <v/>
      </c>
      <c r="AB1637" s="20" t="str">
        <f t="shared" si="936"/>
        <v/>
      </c>
      <c r="AC1637" s="20" t="str">
        <f t="shared" si="937"/>
        <v/>
      </c>
      <c r="AD1637" s="20" t="str">
        <f t="shared" si="938"/>
        <v/>
      </c>
      <c r="AE1637" s="20" t="str">
        <f>IF(E1637="","",SUM( INDEX( $H$9, 1) : H1637))</f>
        <v/>
      </c>
      <c r="AF1637" s="20" t="str">
        <f t="shared" si="939"/>
        <v/>
      </c>
      <c r="AG1637" s="20" t="str">
        <f>IF(E1637="","",SUM($AF$9:AF1637))</f>
        <v/>
      </c>
      <c r="AH1637" s="43" t="str">
        <f t="shared" si="940"/>
        <v/>
      </c>
      <c r="AI1637" s="20" t="str">
        <f t="shared" si="941"/>
        <v/>
      </c>
      <c r="AJ1637" s="20" t="str">
        <f t="shared" si="942"/>
        <v/>
      </c>
      <c r="AK1637" s="20" t="str">
        <f t="shared" si="943"/>
        <v/>
      </c>
      <c r="AL1637" s="20" t="str">
        <f>IF(E1637="","",SUM( INDEX($I$9, 1) : I1637))</f>
        <v/>
      </c>
      <c r="AM1637" s="20" t="str">
        <f t="shared" si="944"/>
        <v/>
      </c>
      <c r="AN1637" s="20" t="str">
        <f>IF(E1637="","",SUM( INDEX($AM$9, 1) : AM1637))</f>
        <v/>
      </c>
      <c r="AO1637" s="43" t="str">
        <f t="shared" si="945"/>
        <v/>
      </c>
      <c r="AP1637" s="43" t="str">
        <f t="shared" si="946"/>
        <v/>
      </c>
      <c r="AQ1637" s="35" t="str">
        <f t="shared" si="947"/>
        <v/>
      </c>
      <c r="AR1637" s="35" t="str">
        <f t="shared" si="948"/>
        <v/>
      </c>
      <c r="AS1637" s="35" t="str">
        <f t="shared" si="949"/>
        <v/>
      </c>
      <c r="AT1637" s="35" t="str">
        <f t="shared" si="950"/>
        <v/>
      </c>
      <c r="AU1637" s="35" t="str">
        <f t="shared" si="951"/>
        <v/>
      </c>
      <c r="AV1637" s="35" t="str">
        <f t="shared" si="952"/>
        <v/>
      </c>
      <c r="AW1637" s="58" t="str">
        <f t="shared" si="953"/>
        <v/>
      </c>
      <c r="AX1637" s="62" t="str">
        <f t="shared" si="954"/>
        <v/>
      </c>
      <c r="AY1637" s="62" t="str">
        <f t="shared" si="955"/>
        <v/>
      </c>
      <c r="AZ1637" s="62" t="str">
        <f t="shared" si="956"/>
        <v/>
      </c>
      <c r="BA1637" s="62" t="str">
        <f t="shared" si="957"/>
        <v/>
      </c>
      <c r="BB1637" s="62" t="str">
        <f t="shared" si="958"/>
        <v/>
      </c>
      <c r="BC1637" s="62" t="str">
        <f t="shared" si="959"/>
        <v/>
      </c>
      <c r="BD1637" s="69" t="str">
        <f t="shared" si="960"/>
        <v/>
      </c>
      <c r="BE1637" s="69" t="str">
        <f t="shared" si="961"/>
        <v/>
      </c>
      <c r="BF1637" s="69" t="str">
        <f>IF(Z1637=Z1638,"",SUM(AW$9:AW1637)-SUM(BF$9:BF1636))</f>
        <v/>
      </c>
      <c r="BG1637" s="12">
        <f t="shared" si="963"/>
        <v>1629</v>
      </c>
    </row>
    <row r="1638" spans="1:59" ht="20.100000000000001" customHeight="1">
      <c r="A1638" s="13">
        <f t="shared" si="962"/>
        <v>1630</v>
      </c>
      <c r="B1638" s="153"/>
      <c r="C1638" s="33"/>
      <c r="D1638" s="33"/>
      <c r="E1638" s="154"/>
      <c r="F1638" s="155"/>
      <c r="G1638" s="156"/>
      <c r="H1638" s="19" t="str">
        <f t="shared" si="927"/>
        <v/>
      </c>
      <c r="I1638" s="157"/>
      <c r="J1638" s="19" t="str">
        <f t="shared" si="928"/>
        <v/>
      </c>
      <c r="K1638" s="33"/>
      <c r="L1638" s="34"/>
      <c r="M1638" s="34"/>
      <c r="N1638" s="19" t="str">
        <f t="shared" si="929"/>
        <v/>
      </c>
      <c r="O1638" s="157"/>
      <c r="P1638" s="19" t="str">
        <f t="shared" si="930"/>
        <v/>
      </c>
      <c r="Q1638" s="19" t="str">
        <f t="shared" si="931"/>
        <v/>
      </c>
      <c r="R1638" s="22"/>
      <c r="S1638" s="33"/>
      <c r="T1638" s="35" t="str">
        <f>IF(E1638="","",Instructions!$B$5)</f>
        <v/>
      </c>
      <c r="U1638" s="75" t="str">
        <f>IF(E1638="","",Instructions!$C$5)</f>
        <v/>
      </c>
      <c r="V1638" s="87" t="str">
        <f t="shared" si="932"/>
        <v/>
      </c>
      <c r="W1638" s="72" t="str">
        <f>IF(E1638="","",VLOOKUP(D1638,Supervisors!$B$9:$F$32,5,FALSE))</f>
        <v/>
      </c>
      <c r="X1638" s="72" t="str">
        <f>IF(E1638="","",VLOOKUP(D1638,Supervisors!$B$9:$G$32,6,FALSE))</f>
        <v/>
      </c>
      <c r="Y1638" s="20" t="str">
        <f t="shared" si="933"/>
        <v/>
      </c>
      <c r="Z1638" s="20" t="str">
        <f t="shared" si="934"/>
        <v/>
      </c>
      <c r="AA1638" s="20" t="str">
        <f t="shared" si="935"/>
        <v/>
      </c>
      <c r="AB1638" s="20" t="str">
        <f t="shared" si="936"/>
        <v/>
      </c>
      <c r="AC1638" s="20" t="str">
        <f t="shared" si="937"/>
        <v/>
      </c>
      <c r="AD1638" s="20" t="str">
        <f t="shared" si="938"/>
        <v/>
      </c>
      <c r="AE1638" s="20" t="str">
        <f>IF(E1638="","",SUM( INDEX( $H$9, 1) : H1638))</f>
        <v/>
      </c>
      <c r="AF1638" s="20" t="str">
        <f t="shared" si="939"/>
        <v/>
      </c>
      <c r="AG1638" s="20" t="str">
        <f>IF(E1638="","",SUM($AF$9:AF1638))</f>
        <v/>
      </c>
      <c r="AH1638" s="43" t="str">
        <f t="shared" si="940"/>
        <v/>
      </c>
      <c r="AI1638" s="20" t="str">
        <f t="shared" si="941"/>
        <v/>
      </c>
      <c r="AJ1638" s="20" t="str">
        <f t="shared" si="942"/>
        <v/>
      </c>
      <c r="AK1638" s="20" t="str">
        <f t="shared" si="943"/>
        <v/>
      </c>
      <c r="AL1638" s="20" t="str">
        <f>IF(E1638="","",SUM( INDEX($I$9, 1) : I1638))</f>
        <v/>
      </c>
      <c r="AM1638" s="20" t="str">
        <f t="shared" si="944"/>
        <v/>
      </c>
      <c r="AN1638" s="20" t="str">
        <f>IF(E1638="","",SUM( INDEX($AM$9, 1) : AM1638))</f>
        <v/>
      </c>
      <c r="AO1638" s="43" t="str">
        <f t="shared" si="945"/>
        <v/>
      </c>
      <c r="AP1638" s="43" t="str">
        <f t="shared" si="946"/>
        <v/>
      </c>
      <c r="AQ1638" s="35" t="str">
        <f t="shared" si="947"/>
        <v/>
      </c>
      <c r="AR1638" s="35" t="str">
        <f t="shared" si="948"/>
        <v/>
      </c>
      <c r="AS1638" s="35" t="str">
        <f t="shared" si="949"/>
        <v/>
      </c>
      <c r="AT1638" s="35" t="str">
        <f t="shared" si="950"/>
        <v/>
      </c>
      <c r="AU1638" s="35" t="str">
        <f t="shared" si="951"/>
        <v/>
      </c>
      <c r="AV1638" s="35" t="str">
        <f t="shared" si="952"/>
        <v/>
      </c>
      <c r="AW1638" s="58" t="str">
        <f t="shared" si="953"/>
        <v/>
      </c>
      <c r="AX1638" s="62" t="str">
        <f t="shared" si="954"/>
        <v/>
      </c>
      <c r="AY1638" s="62" t="str">
        <f t="shared" si="955"/>
        <v/>
      </c>
      <c r="AZ1638" s="62" t="str">
        <f t="shared" si="956"/>
        <v/>
      </c>
      <c r="BA1638" s="62" t="str">
        <f t="shared" si="957"/>
        <v/>
      </c>
      <c r="BB1638" s="62" t="str">
        <f t="shared" si="958"/>
        <v/>
      </c>
      <c r="BC1638" s="62" t="str">
        <f t="shared" si="959"/>
        <v/>
      </c>
      <c r="BD1638" s="69" t="str">
        <f t="shared" si="960"/>
        <v/>
      </c>
      <c r="BE1638" s="69" t="str">
        <f t="shared" si="961"/>
        <v/>
      </c>
      <c r="BF1638" s="69" t="str">
        <f>IF(Z1638=Z1639,"",SUM(AW$9:AW1638)-SUM(BF$9:BF1637))</f>
        <v/>
      </c>
      <c r="BG1638" s="12">
        <f t="shared" si="963"/>
        <v>1630</v>
      </c>
    </row>
    <row r="1639" spans="1:59" ht="20.100000000000001" customHeight="1">
      <c r="A1639" s="13">
        <f t="shared" si="962"/>
        <v>1631</v>
      </c>
      <c r="B1639" s="153"/>
      <c r="C1639" s="33"/>
      <c r="D1639" s="33"/>
      <c r="E1639" s="154"/>
      <c r="F1639" s="155"/>
      <c r="G1639" s="156"/>
      <c r="H1639" s="19" t="str">
        <f t="shared" si="927"/>
        <v/>
      </c>
      <c r="I1639" s="157"/>
      <c r="J1639" s="19" t="str">
        <f t="shared" si="928"/>
        <v/>
      </c>
      <c r="K1639" s="33"/>
      <c r="L1639" s="34"/>
      <c r="M1639" s="34"/>
      <c r="N1639" s="19" t="str">
        <f t="shared" si="929"/>
        <v/>
      </c>
      <c r="O1639" s="157"/>
      <c r="P1639" s="19" t="str">
        <f t="shared" si="930"/>
        <v/>
      </c>
      <c r="Q1639" s="19" t="str">
        <f t="shared" si="931"/>
        <v/>
      </c>
      <c r="R1639" s="22"/>
      <c r="S1639" s="33"/>
      <c r="T1639" s="35" t="str">
        <f>IF(E1639="","",Instructions!$B$5)</f>
        <v/>
      </c>
      <c r="U1639" s="75" t="str">
        <f>IF(E1639="","",Instructions!$C$5)</f>
        <v/>
      </c>
      <c r="V1639" s="87" t="str">
        <f t="shared" si="932"/>
        <v/>
      </c>
      <c r="W1639" s="72" t="str">
        <f>IF(E1639="","",VLOOKUP(D1639,Supervisors!$B$9:$F$32,5,FALSE))</f>
        <v/>
      </c>
      <c r="X1639" s="72" t="str">
        <f>IF(E1639="","",VLOOKUP(D1639,Supervisors!$B$9:$G$32,6,FALSE))</f>
        <v/>
      </c>
      <c r="Y1639" s="20" t="str">
        <f t="shared" si="933"/>
        <v/>
      </c>
      <c r="Z1639" s="20" t="str">
        <f t="shared" si="934"/>
        <v/>
      </c>
      <c r="AA1639" s="20" t="str">
        <f t="shared" si="935"/>
        <v/>
      </c>
      <c r="AB1639" s="20" t="str">
        <f t="shared" si="936"/>
        <v/>
      </c>
      <c r="AC1639" s="20" t="str">
        <f t="shared" si="937"/>
        <v/>
      </c>
      <c r="AD1639" s="20" t="str">
        <f t="shared" si="938"/>
        <v/>
      </c>
      <c r="AE1639" s="20" t="str">
        <f>IF(E1639="","",SUM( INDEX( $H$9, 1) : H1639))</f>
        <v/>
      </c>
      <c r="AF1639" s="20" t="str">
        <f t="shared" si="939"/>
        <v/>
      </c>
      <c r="AG1639" s="20" t="str">
        <f>IF(E1639="","",SUM($AF$9:AF1639))</f>
        <v/>
      </c>
      <c r="AH1639" s="43" t="str">
        <f t="shared" si="940"/>
        <v/>
      </c>
      <c r="AI1639" s="20" t="str">
        <f t="shared" si="941"/>
        <v/>
      </c>
      <c r="AJ1639" s="20" t="str">
        <f t="shared" si="942"/>
        <v/>
      </c>
      <c r="AK1639" s="20" t="str">
        <f t="shared" si="943"/>
        <v/>
      </c>
      <c r="AL1639" s="20" t="str">
        <f>IF(E1639="","",SUM( INDEX($I$9, 1) : I1639))</f>
        <v/>
      </c>
      <c r="AM1639" s="20" t="str">
        <f t="shared" si="944"/>
        <v/>
      </c>
      <c r="AN1639" s="20" t="str">
        <f>IF(E1639="","",SUM( INDEX($AM$9, 1) : AM1639))</f>
        <v/>
      </c>
      <c r="AO1639" s="43" t="str">
        <f t="shared" si="945"/>
        <v/>
      </c>
      <c r="AP1639" s="43" t="str">
        <f t="shared" si="946"/>
        <v/>
      </c>
      <c r="AQ1639" s="35" t="str">
        <f t="shared" si="947"/>
        <v/>
      </c>
      <c r="AR1639" s="35" t="str">
        <f t="shared" si="948"/>
        <v/>
      </c>
      <c r="AS1639" s="35" t="str">
        <f t="shared" si="949"/>
        <v/>
      </c>
      <c r="AT1639" s="35" t="str">
        <f t="shared" si="950"/>
        <v/>
      </c>
      <c r="AU1639" s="35" t="str">
        <f t="shared" si="951"/>
        <v/>
      </c>
      <c r="AV1639" s="35" t="str">
        <f t="shared" si="952"/>
        <v/>
      </c>
      <c r="AW1639" s="58" t="str">
        <f t="shared" si="953"/>
        <v/>
      </c>
      <c r="AX1639" s="62" t="str">
        <f t="shared" si="954"/>
        <v/>
      </c>
      <c r="AY1639" s="62" t="str">
        <f t="shared" si="955"/>
        <v/>
      </c>
      <c r="AZ1639" s="62" t="str">
        <f t="shared" si="956"/>
        <v/>
      </c>
      <c r="BA1639" s="62" t="str">
        <f t="shared" si="957"/>
        <v/>
      </c>
      <c r="BB1639" s="62" t="str">
        <f t="shared" si="958"/>
        <v/>
      </c>
      <c r="BC1639" s="62" t="str">
        <f t="shared" si="959"/>
        <v/>
      </c>
      <c r="BD1639" s="69" t="str">
        <f t="shared" si="960"/>
        <v/>
      </c>
      <c r="BE1639" s="69" t="str">
        <f t="shared" si="961"/>
        <v/>
      </c>
      <c r="BF1639" s="69" t="str">
        <f>IF(Z1639=Z1640,"",SUM(AW$9:AW1639)-SUM(BF$9:BF1638))</f>
        <v/>
      </c>
      <c r="BG1639" s="12">
        <f t="shared" si="963"/>
        <v>1631</v>
      </c>
    </row>
    <row r="1640" spans="1:59" ht="20.100000000000001" customHeight="1">
      <c r="A1640" s="13">
        <f t="shared" si="962"/>
        <v>1632</v>
      </c>
      <c r="B1640" s="153"/>
      <c r="C1640" s="33"/>
      <c r="D1640" s="33"/>
      <c r="E1640" s="154"/>
      <c r="F1640" s="155"/>
      <c r="G1640" s="156"/>
      <c r="H1640" s="19" t="str">
        <f t="shared" si="927"/>
        <v/>
      </c>
      <c r="I1640" s="157"/>
      <c r="J1640" s="19" t="str">
        <f t="shared" si="928"/>
        <v/>
      </c>
      <c r="K1640" s="33"/>
      <c r="L1640" s="34"/>
      <c r="M1640" s="34"/>
      <c r="N1640" s="19" t="str">
        <f t="shared" si="929"/>
        <v/>
      </c>
      <c r="O1640" s="157"/>
      <c r="P1640" s="19" t="str">
        <f t="shared" si="930"/>
        <v/>
      </c>
      <c r="Q1640" s="19" t="str">
        <f t="shared" si="931"/>
        <v/>
      </c>
      <c r="R1640" s="22"/>
      <c r="S1640" s="33"/>
      <c r="T1640" s="35" t="str">
        <f>IF(E1640="","",Instructions!$B$5)</f>
        <v/>
      </c>
      <c r="U1640" s="75" t="str">
        <f>IF(E1640="","",Instructions!$C$5)</f>
        <v/>
      </c>
      <c r="V1640" s="87" t="str">
        <f t="shared" si="932"/>
        <v/>
      </c>
      <c r="W1640" s="72" t="str">
        <f>IF(E1640="","",VLOOKUP(D1640,Supervisors!$B$9:$F$32,5,FALSE))</f>
        <v/>
      </c>
      <c r="X1640" s="72" t="str">
        <f>IF(E1640="","",VLOOKUP(D1640,Supervisors!$B$9:$G$32,6,FALSE))</f>
        <v/>
      </c>
      <c r="Y1640" s="20" t="str">
        <f t="shared" si="933"/>
        <v/>
      </c>
      <c r="Z1640" s="20" t="str">
        <f t="shared" si="934"/>
        <v/>
      </c>
      <c r="AA1640" s="20" t="str">
        <f t="shared" si="935"/>
        <v/>
      </c>
      <c r="AB1640" s="20" t="str">
        <f t="shared" si="936"/>
        <v/>
      </c>
      <c r="AC1640" s="20" t="str">
        <f t="shared" si="937"/>
        <v/>
      </c>
      <c r="AD1640" s="20" t="str">
        <f t="shared" si="938"/>
        <v/>
      </c>
      <c r="AE1640" s="20" t="str">
        <f>IF(E1640="","",SUM( INDEX( $H$9, 1) : H1640))</f>
        <v/>
      </c>
      <c r="AF1640" s="20" t="str">
        <f t="shared" si="939"/>
        <v/>
      </c>
      <c r="AG1640" s="20" t="str">
        <f>IF(E1640="","",SUM($AF$9:AF1640))</f>
        <v/>
      </c>
      <c r="AH1640" s="43" t="str">
        <f t="shared" si="940"/>
        <v/>
      </c>
      <c r="AI1640" s="20" t="str">
        <f t="shared" si="941"/>
        <v/>
      </c>
      <c r="AJ1640" s="20" t="str">
        <f t="shared" si="942"/>
        <v/>
      </c>
      <c r="AK1640" s="20" t="str">
        <f t="shared" si="943"/>
        <v/>
      </c>
      <c r="AL1640" s="20" t="str">
        <f>IF(E1640="","",SUM( INDEX($I$9, 1) : I1640))</f>
        <v/>
      </c>
      <c r="AM1640" s="20" t="str">
        <f t="shared" si="944"/>
        <v/>
      </c>
      <c r="AN1640" s="20" t="str">
        <f>IF(E1640="","",SUM( INDEX($AM$9, 1) : AM1640))</f>
        <v/>
      </c>
      <c r="AO1640" s="43" t="str">
        <f t="shared" si="945"/>
        <v/>
      </c>
      <c r="AP1640" s="43" t="str">
        <f t="shared" si="946"/>
        <v/>
      </c>
      <c r="AQ1640" s="35" t="str">
        <f t="shared" si="947"/>
        <v/>
      </c>
      <c r="AR1640" s="35" t="str">
        <f t="shared" si="948"/>
        <v/>
      </c>
      <c r="AS1640" s="35" t="str">
        <f t="shared" si="949"/>
        <v/>
      </c>
      <c r="AT1640" s="35" t="str">
        <f t="shared" si="950"/>
        <v/>
      </c>
      <c r="AU1640" s="35" t="str">
        <f t="shared" si="951"/>
        <v/>
      </c>
      <c r="AV1640" s="35" t="str">
        <f t="shared" si="952"/>
        <v/>
      </c>
      <c r="AW1640" s="58" t="str">
        <f t="shared" si="953"/>
        <v/>
      </c>
      <c r="AX1640" s="62" t="str">
        <f t="shared" si="954"/>
        <v/>
      </c>
      <c r="AY1640" s="62" t="str">
        <f t="shared" si="955"/>
        <v/>
      </c>
      <c r="AZ1640" s="62" t="str">
        <f t="shared" si="956"/>
        <v/>
      </c>
      <c r="BA1640" s="62" t="str">
        <f t="shared" si="957"/>
        <v/>
      </c>
      <c r="BB1640" s="62" t="str">
        <f t="shared" si="958"/>
        <v/>
      </c>
      <c r="BC1640" s="62" t="str">
        <f t="shared" si="959"/>
        <v/>
      </c>
      <c r="BD1640" s="69" t="str">
        <f t="shared" si="960"/>
        <v/>
      </c>
      <c r="BE1640" s="69" t="str">
        <f t="shared" si="961"/>
        <v/>
      </c>
      <c r="BF1640" s="69" t="str">
        <f>IF(Z1640=Z1641,"",SUM(AW$9:AW1640)-SUM(BF$9:BF1639))</f>
        <v/>
      </c>
      <c r="BG1640" s="12">
        <f t="shared" si="963"/>
        <v>1632</v>
      </c>
    </row>
    <row r="1641" spans="1:59" ht="20.100000000000001" customHeight="1">
      <c r="A1641" s="13">
        <f t="shared" si="962"/>
        <v>1633</v>
      </c>
      <c r="B1641" s="153"/>
      <c r="C1641" s="33"/>
      <c r="D1641" s="33"/>
      <c r="E1641" s="154"/>
      <c r="F1641" s="155"/>
      <c r="G1641" s="156"/>
      <c r="H1641" s="19" t="str">
        <f t="shared" si="927"/>
        <v/>
      </c>
      <c r="I1641" s="157"/>
      <c r="J1641" s="19" t="str">
        <f t="shared" si="928"/>
        <v/>
      </c>
      <c r="K1641" s="33"/>
      <c r="L1641" s="34"/>
      <c r="M1641" s="34"/>
      <c r="N1641" s="19" t="str">
        <f t="shared" si="929"/>
        <v/>
      </c>
      <c r="O1641" s="157"/>
      <c r="P1641" s="19" t="str">
        <f t="shared" si="930"/>
        <v/>
      </c>
      <c r="Q1641" s="19" t="str">
        <f t="shared" si="931"/>
        <v/>
      </c>
      <c r="R1641" s="22"/>
      <c r="S1641" s="33"/>
      <c r="T1641" s="35" t="str">
        <f>IF(E1641="","",Instructions!$B$5)</f>
        <v/>
      </c>
      <c r="U1641" s="75" t="str">
        <f>IF(E1641="","",Instructions!$C$5)</f>
        <v/>
      </c>
      <c r="V1641" s="87" t="str">
        <f t="shared" si="932"/>
        <v/>
      </c>
      <c r="W1641" s="72" t="str">
        <f>IF(E1641="","",VLOOKUP(D1641,Supervisors!$B$9:$F$32,5,FALSE))</f>
        <v/>
      </c>
      <c r="X1641" s="72" t="str">
        <f>IF(E1641="","",VLOOKUP(D1641,Supervisors!$B$9:$G$32,6,FALSE))</f>
        <v/>
      </c>
      <c r="Y1641" s="20" t="str">
        <f t="shared" si="933"/>
        <v/>
      </c>
      <c r="Z1641" s="20" t="str">
        <f t="shared" si="934"/>
        <v/>
      </c>
      <c r="AA1641" s="20" t="str">
        <f t="shared" si="935"/>
        <v/>
      </c>
      <c r="AB1641" s="20" t="str">
        <f t="shared" si="936"/>
        <v/>
      </c>
      <c r="AC1641" s="20" t="str">
        <f t="shared" si="937"/>
        <v/>
      </c>
      <c r="AD1641" s="20" t="str">
        <f t="shared" si="938"/>
        <v/>
      </c>
      <c r="AE1641" s="20" t="str">
        <f>IF(E1641="","",SUM( INDEX( $H$9, 1) : H1641))</f>
        <v/>
      </c>
      <c r="AF1641" s="20" t="str">
        <f t="shared" si="939"/>
        <v/>
      </c>
      <c r="AG1641" s="20" t="str">
        <f>IF(E1641="","",SUM($AF$9:AF1641))</f>
        <v/>
      </c>
      <c r="AH1641" s="43" t="str">
        <f t="shared" si="940"/>
        <v/>
      </c>
      <c r="AI1641" s="20" t="str">
        <f t="shared" si="941"/>
        <v/>
      </c>
      <c r="AJ1641" s="20" t="str">
        <f t="shared" si="942"/>
        <v/>
      </c>
      <c r="AK1641" s="20" t="str">
        <f t="shared" si="943"/>
        <v/>
      </c>
      <c r="AL1641" s="20" t="str">
        <f>IF(E1641="","",SUM( INDEX($I$9, 1) : I1641))</f>
        <v/>
      </c>
      <c r="AM1641" s="20" t="str">
        <f t="shared" si="944"/>
        <v/>
      </c>
      <c r="AN1641" s="20" t="str">
        <f>IF(E1641="","",SUM( INDEX($AM$9, 1) : AM1641))</f>
        <v/>
      </c>
      <c r="AO1641" s="43" t="str">
        <f t="shared" si="945"/>
        <v/>
      </c>
      <c r="AP1641" s="43" t="str">
        <f t="shared" si="946"/>
        <v/>
      </c>
      <c r="AQ1641" s="35" t="str">
        <f t="shared" si="947"/>
        <v/>
      </c>
      <c r="AR1641" s="35" t="str">
        <f t="shared" si="948"/>
        <v/>
      </c>
      <c r="AS1641" s="35" t="str">
        <f t="shared" si="949"/>
        <v/>
      </c>
      <c r="AT1641" s="35" t="str">
        <f t="shared" si="950"/>
        <v/>
      </c>
      <c r="AU1641" s="35" t="str">
        <f t="shared" si="951"/>
        <v/>
      </c>
      <c r="AV1641" s="35" t="str">
        <f t="shared" si="952"/>
        <v/>
      </c>
      <c r="AW1641" s="58" t="str">
        <f t="shared" si="953"/>
        <v/>
      </c>
      <c r="AX1641" s="62" t="str">
        <f t="shared" si="954"/>
        <v/>
      </c>
      <c r="AY1641" s="62" t="str">
        <f t="shared" si="955"/>
        <v/>
      </c>
      <c r="AZ1641" s="62" t="str">
        <f t="shared" si="956"/>
        <v/>
      </c>
      <c r="BA1641" s="62" t="str">
        <f t="shared" si="957"/>
        <v/>
      </c>
      <c r="BB1641" s="62" t="str">
        <f t="shared" si="958"/>
        <v/>
      </c>
      <c r="BC1641" s="62" t="str">
        <f t="shared" si="959"/>
        <v/>
      </c>
      <c r="BD1641" s="69" t="str">
        <f t="shared" si="960"/>
        <v/>
      </c>
      <c r="BE1641" s="69" t="str">
        <f t="shared" si="961"/>
        <v/>
      </c>
      <c r="BF1641" s="69" t="str">
        <f>IF(Z1641=Z1642,"",SUM(AW$9:AW1641)-SUM(BF$9:BF1640))</f>
        <v/>
      </c>
      <c r="BG1641" s="12">
        <f t="shared" si="963"/>
        <v>1633</v>
      </c>
    </row>
    <row r="1642" spans="1:59" ht="20.100000000000001" customHeight="1">
      <c r="A1642" s="13">
        <f t="shared" si="962"/>
        <v>1634</v>
      </c>
      <c r="B1642" s="153"/>
      <c r="C1642" s="33"/>
      <c r="D1642" s="33"/>
      <c r="E1642" s="154"/>
      <c r="F1642" s="155"/>
      <c r="G1642" s="156"/>
      <c r="H1642" s="19" t="str">
        <f t="shared" si="927"/>
        <v/>
      </c>
      <c r="I1642" s="157"/>
      <c r="J1642" s="19" t="str">
        <f t="shared" si="928"/>
        <v/>
      </c>
      <c r="K1642" s="33"/>
      <c r="L1642" s="34"/>
      <c r="M1642" s="34"/>
      <c r="N1642" s="19" t="str">
        <f t="shared" si="929"/>
        <v/>
      </c>
      <c r="O1642" s="157"/>
      <c r="P1642" s="19" t="str">
        <f t="shared" si="930"/>
        <v/>
      </c>
      <c r="Q1642" s="19" t="str">
        <f t="shared" si="931"/>
        <v/>
      </c>
      <c r="R1642" s="22"/>
      <c r="S1642" s="33"/>
      <c r="T1642" s="35" t="str">
        <f>IF(E1642="","",Instructions!$B$5)</f>
        <v/>
      </c>
      <c r="U1642" s="75" t="str">
        <f>IF(E1642="","",Instructions!$C$5)</f>
        <v/>
      </c>
      <c r="V1642" s="87" t="str">
        <f t="shared" si="932"/>
        <v/>
      </c>
      <c r="W1642" s="72" t="str">
        <f>IF(E1642="","",VLOOKUP(D1642,Supervisors!$B$9:$F$32,5,FALSE))</f>
        <v/>
      </c>
      <c r="X1642" s="72" t="str">
        <f>IF(E1642="","",VLOOKUP(D1642,Supervisors!$B$9:$G$32,6,FALSE))</f>
        <v/>
      </c>
      <c r="Y1642" s="20" t="str">
        <f t="shared" si="933"/>
        <v/>
      </c>
      <c r="Z1642" s="20" t="str">
        <f t="shared" si="934"/>
        <v/>
      </c>
      <c r="AA1642" s="20" t="str">
        <f t="shared" si="935"/>
        <v/>
      </c>
      <c r="AB1642" s="20" t="str">
        <f t="shared" si="936"/>
        <v/>
      </c>
      <c r="AC1642" s="20" t="str">
        <f t="shared" si="937"/>
        <v/>
      </c>
      <c r="AD1642" s="20" t="str">
        <f t="shared" si="938"/>
        <v/>
      </c>
      <c r="AE1642" s="20" t="str">
        <f>IF(E1642="","",SUM( INDEX( $H$9, 1) : H1642))</f>
        <v/>
      </c>
      <c r="AF1642" s="20" t="str">
        <f t="shared" si="939"/>
        <v/>
      </c>
      <c r="AG1642" s="20" t="str">
        <f>IF(E1642="","",SUM($AF$9:AF1642))</f>
        <v/>
      </c>
      <c r="AH1642" s="43" t="str">
        <f t="shared" si="940"/>
        <v/>
      </c>
      <c r="AI1642" s="20" t="str">
        <f t="shared" si="941"/>
        <v/>
      </c>
      <c r="AJ1642" s="20" t="str">
        <f t="shared" si="942"/>
        <v/>
      </c>
      <c r="AK1642" s="20" t="str">
        <f t="shared" si="943"/>
        <v/>
      </c>
      <c r="AL1642" s="20" t="str">
        <f>IF(E1642="","",SUM( INDEX($I$9, 1) : I1642))</f>
        <v/>
      </c>
      <c r="AM1642" s="20" t="str">
        <f t="shared" si="944"/>
        <v/>
      </c>
      <c r="AN1642" s="20" t="str">
        <f>IF(E1642="","",SUM( INDEX($AM$9, 1) : AM1642))</f>
        <v/>
      </c>
      <c r="AO1642" s="43" t="str">
        <f t="shared" si="945"/>
        <v/>
      </c>
      <c r="AP1642" s="43" t="str">
        <f t="shared" si="946"/>
        <v/>
      </c>
      <c r="AQ1642" s="35" t="str">
        <f t="shared" si="947"/>
        <v/>
      </c>
      <c r="AR1642" s="35" t="str">
        <f t="shared" si="948"/>
        <v/>
      </c>
      <c r="AS1642" s="35" t="str">
        <f t="shared" si="949"/>
        <v/>
      </c>
      <c r="AT1642" s="35" t="str">
        <f t="shared" si="950"/>
        <v/>
      </c>
      <c r="AU1642" s="35" t="str">
        <f t="shared" si="951"/>
        <v/>
      </c>
      <c r="AV1642" s="35" t="str">
        <f t="shared" si="952"/>
        <v/>
      </c>
      <c r="AW1642" s="58" t="str">
        <f t="shared" si="953"/>
        <v/>
      </c>
      <c r="AX1642" s="62" t="str">
        <f t="shared" si="954"/>
        <v/>
      </c>
      <c r="AY1642" s="62" t="str">
        <f t="shared" si="955"/>
        <v/>
      </c>
      <c r="AZ1642" s="62" t="str">
        <f t="shared" si="956"/>
        <v/>
      </c>
      <c r="BA1642" s="62" t="str">
        <f t="shared" si="957"/>
        <v/>
      </c>
      <c r="BB1642" s="62" t="str">
        <f t="shared" si="958"/>
        <v/>
      </c>
      <c r="BC1642" s="62" t="str">
        <f t="shared" si="959"/>
        <v/>
      </c>
      <c r="BD1642" s="69" t="str">
        <f t="shared" si="960"/>
        <v/>
      </c>
      <c r="BE1642" s="69" t="str">
        <f t="shared" si="961"/>
        <v/>
      </c>
      <c r="BF1642" s="69" t="str">
        <f>IF(Z1642=Z1643,"",SUM(AW$9:AW1642)-SUM(BF$9:BF1641))</f>
        <v/>
      </c>
      <c r="BG1642" s="12">
        <f t="shared" si="963"/>
        <v>1634</v>
      </c>
    </row>
    <row r="1643" spans="1:59" ht="20.100000000000001" customHeight="1">
      <c r="A1643" s="13">
        <f t="shared" si="962"/>
        <v>1635</v>
      </c>
      <c r="B1643" s="153"/>
      <c r="C1643" s="33"/>
      <c r="D1643" s="33"/>
      <c r="E1643" s="154"/>
      <c r="F1643" s="155"/>
      <c r="G1643" s="156"/>
      <c r="H1643" s="19" t="str">
        <f t="shared" si="927"/>
        <v/>
      </c>
      <c r="I1643" s="157"/>
      <c r="J1643" s="19" t="str">
        <f t="shared" si="928"/>
        <v/>
      </c>
      <c r="K1643" s="33"/>
      <c r="L1643" s="34"/>
      <c r="M1643" s="34"/>
      <c r="N1643" s="19" t="str">
        <f t="shared" si="929"/>
        <v/>
      </c>
      <c r="O1643" s="157"/>
      <c r="P1643" s="19" t="str">
        <f t="shared" si="930"/>
        <v/>
      </c>
      <c r="Q1643" s="19" t="str">
        <f t="shared" si="931"/>
        <v/>
      </c>
      <c r="R1643" s="22"/>
      <c r="S1643" s="33"/>
      <c r="T1643" s="35" t="str">
        <f>IF(E1643="","",Instructions!$B$5)</f>
        <v/>
      </c>
      <c r="U1643" s="75" t="str">
        <f>IF(E1643="","",Instructions!$C$5)</f>
        <v/>
      </c>
      <c r="V1643" s="87" t="str">
        <f t="shared" si="932"/>
        <v/>
      </c>
      <c r="W1643" s="72" t="str">
        <f>IF(E1643="","",VLOOKUP(D1643,Supervisors!$B$9:$F$32,5,FALSE))</f>
        <v/>
      </c>
      <c r="X1643" s="72" t="str">
        <f>IF(E1643="","",VLOOKUP(D1643,Supervisors!$B$9:$G$32,6,FALSE))</f>
        <v/>
      </c>
      <c r="Y1643" s="20" t="str">
        <f t="shared" si="933"/>
        <v/>
      </c>
      <c r="Z1643" s="20" t="str">
        <f t="shared" si="934"/>
        <v/>
      </c>
      <c r="AA1643" s="20" t="str">
        <f t="shared" si="935"/>
        <v/>
      </c>
      <c r="AB1643" s="20" t="str">
        <f t="shared" si="936"/>
        <v/>
      </c>
      <c r="AC1643" s="20" t="str">
        <f t="shared" si="937"/>
        <v/>
      </c>
      <c r="AD1643" s="20" t="str">
        <f t="shared" si="938"/>
        <v/>
      </c>
      <c r="AE1643" s="20" t="str">
        <f>IF(E1643="","",SUM( INDEX( $H$9, 1) : H1643))</f>
        <v/>
      </c>
      <c r="AF1643" s="20" t="str">
        <f t="shared" si="939"/>
        <v/>
      </c>
      <c r="AG1643" s="20" t="str">
        <f>IF(E1643="","",SUM($AF$9:AF1643))</f>
        <v/>
      </c>
      <c r="AH1643" s="43" t="str">
        <f t="shared" si="940"/>
        <v/>
      </c>
      <c r="AI1643" s="20" t="str">
        <f t="shared" si="941"/>
        <v/>
      </c>
      <c r="AJ1643" s="20" t="str">
        <f t="shared" si="942"/>
        <v/>
      </c>
      <c r="AK1643" s="20" t="str">
        <f t="shared" si="943"/>
        <v/>
      </c>
      <c r="AL1643" s="20" t="str">
        <f>IF(E1643="","",SUM( INDEX($I$9, 1) : I1643))</f>
        <v/>
      </c>
      <c r="AM1643" s="20" t="str">
        <f t="shared" si="944"/>
        <v/>
      </c>
      <c r="AN1643" s="20" t="str">
        <f>IF(E1643="","",SUM( INDEX($AM$9, 1) : AM1643))</f>
        <v/>
      </c>
      <c r="AO1643" s="43" t="str">
        <f t="shared" si="945"/>
        <v/>
      </c>
      <c r="AP1643" s="43" t="str">
        <f t="shared" si="946"/>
        <v/>
      </c>
      <c r="AQ1643" s="35" t="str">
        <f t="shared" si="947"/>
        <v/>
      </c>
      <c r="AR1643" s="35" t="str">
        <f t="shared" si="948"/>
        <v/>
      </c>
      <c r="AS1643" s="35" t="str">
        <f t="shared" si="949"/>
        <v/>
      </c>
      <c r="AT1643" s="35" t="str">
        <f t="shared" si="950"/>
        <v/>
      </c>
      <c r="AU1643" s="35" t="str">
        <f t="shared" si="951"/>
        <v/>
      </c>
      <c r="AV1643" s="35" t="str">
        <f t="shared" si="952"/>
        <v/>
      </c>
      <c r="AW1643" s="58" t="str">
        <f t="shared" si="953"/>
        <v/>
      </c>
      <c r="AX1643" s="62" t="str">
        <f t="shared" si="954"/>
        <v/>
      </c>
      <c r="AY1643" s="62" t="str">
        <f t="shared" si="955"/>
        <v/>
      </c>
      <c r="AZ1643" s="62" t="str">
        <f t="shared" si="956"/>
        <v/>
      </c>
      <c r="BA1643" s="62" t="str">
        <f t="shared" si="957"/>
        <v/>
      </c>
      <c r="BB1643" s="62" t="str">
        <f t="shared" si="958"/>
        <v/>
      </c>
      <c r="BC1643" s="62" t="str">
        <f t="shared" si="959"/>
        <v/>
      </c>
      <c r="BD1643" s="69" t="str">
        <f t="shared" si="960"/>
        <v/>
      </c>
      <c r="BE1643" s="69" t="str">
        <f t="shared" si="961"/>
        <v/>
      </c>
      <c r="BF1643" s="69" t="str">
        <f>IF(Z1643=Z1644,"",SUM(AW$9:AW1643)-SUM(BF$9:BF1642))</f>
        <v/>
      </c>
      <c r="BG1643" s="12">
        <f t="shared" si="963"/>
        <v>1635</v>
      </c>
    </row>
    <row r="1644" spans="1:59" ht="20.100000000000001" customHeight="1">
      <c r="A1644" s="13">
        <f t="shared" si="962"/>
        <v>1636</v>
      </c>
      <c r="B1644" s="153"/>
      <c r="C1644" s="33"/>
      <c r="D1644" s="33"/>
      <c r="E1644" s="154"/>
      <c r="F1644" s="155"/>
      <c r="G1644" s="156"/>
      <c r="H1644" s="19" t="str">
        <f t="shared" si="927"/>
        <v/>
      </c>
      <c r="I1644" s="157"/>
      <c r="J1644" s="19" t="str">
        <f t="shared" si="928"/>
        <v/>
      </c>
      <c r="K1644" s="33"/>
      <c r="L1644" s="34"/>
      <c r="M1644" s="34"/>
      <c r="N1644" s="19" t="str">
        <f t="shared" si="929"/>
        <v/>
      </c>
      <c r="O1644" s="157"/>
      <c r="P1644" s="19" t="str">
        <f t="shared" si="930"/>
        <v/>
      </c>
      <c r="Q1644" s="19" t="str">
        <f t="shared" si="931"/>
        <v/>
      </c>
      <c r="R1644" s="22"/>
      <c r="S1644" s="33"/>
      <c r="T1644" s="35" t="str">
        <f>IF(E1644="","",Instructions!$B$5)</f>
        <v/>
      </c>
      <c r="U1644" s="75" t="str">
        <f>IF(E1644="","",Instructions!$C$5)</f>
        <v/>
      </c>
      <c r="V1644" s="87" t="str">
        <f t="shared" si="932"/>
        <v/>
      </c>
      <c r="W1644" s="72" t="str">
        <f>IF(E1644="","",VLOOKUP(D1644,Supervisors!$B$9:$F$32,5,FALSE))</f>
        <v/>
      </c>
      <c r="X1644" s="72" t="str">
        <f>IF(E1644="","",VLOOKUP(D1644,Supervisors!$B$9:$G$32,6,FALSE))</f>
        <v/>
      </c>
      <c r="Y1644" s="20" t="str">
        <f t="shared" si="933"/>
        <v/>
      </c>
      <c r="Z1644" s="20" t="str">
        <f t="shared" si="934"/>
        <v/>
      </c>
      <c r="AA1644" s="20" t="str">
        <f t="shared" si="935"/>
        <v/>
      </c>
      <c r="AB1644" s="20" t="str">
        <f t="shared" si="936"/>
        <v/>
      </c>
      <c r="AC1644" s="20" t="str">
        <f t="shared" si="937"/>
        <v/>
      </c>
      <c r="AD1644" s="20" t="str">
        <f t="shared" si="938"/>
        <v/>
      </c>
      <c r="AE1644" s="20" t="str">
        <f>IF(E1644="","",SUM( INDEX( $H$9, 1) : H1644))</f>
        <v/>
      </c>
      <c r="AF1644" s="20" t="str">
        <f t="shared" si="939"/>
        <v/>
      </c>
      <c r="AG1644" s="20" t="str">
        <f>IF(E1644="","",SUM($AF$9:AF1644))</f>
        <v/>
      </c>
      <c r="AH1644" s="43" t="str">
        <f t="shared" si="940"/>
        <v/>
      </c>
      <c r="AI1644" s="20" t="str">
        <f t="shared" si="941"/>
        <v/>
      </c>
      <c r="AJ1644" s="20" t="str">
        <f t="shared" si="942"/>
        <v/>
      </c>
      <c r="AK1644" s="20" t="str">
        <f t="shared" si="943"/>
        <v/>
      </c>
      <c r="AL1644" s="20" t="str">
        <f>IF(E1644="","",SUM( INDEX($I$9, 1) : I1644))</f>
        <v/>
      </c>
      <c r="AM1644" s="20" t="str">
        <f t="shared" si="944"/>
        <v/>
      </c>
      <c r="AN1644" s="20" t="str">
        <f>IF(E1644="","",SUM( INDEX($AM$9, 1) : AM1644))</f>
        <v/>
      </c>
      <c r="AO1644" s="43" t="str">
        <f t="shared" si="945"/>
        <v/>
      </c>
      <c r="AP1644" s="43" t="str">
        <f t="shared" si="946"/>
        <v/>
      </c>
      <c r="AQ1644" s="35" t="str">
        <f t="shared" si="947"/>
        <v/>
      </c>
      <c r="AR1644" s="35" t="str">
        <f t="shared" si="948"/>
        <v/>
      </c>
      <c r="AS1644" s="35" t="str">
        <f t="shared" si="949"/>
        <v/>
      </c>
      <c r="AT1644" s="35" t="str">
        <f t="shared" si="950"/>
        <v/>
      </c>
      <c r="AU1644" s="35" t="str">
        <f t="shared" si="951"/>
        <v/>
      </c>
      <c r="AV1644" s="35" t="str">
        <f t="shared" si="952"/>
        <v/>
      </c>
      <c r="AW1644" s="58" t="str">
        <f t="shared" si="953"/>
        <v/>
      </c>
      <c r="AX1644" s="62" t="str">
        <f t="shared" si="954"/>
        <v/>
      </c>
      <c r="AY1644" s="62" t="str">
        <f t="shared" si="955"/>
        <v/>
      </c>
      <c r="AZ1644" s="62" t="str">
        <f t="shared" si="956"/>
        <v/>
      </c>
      <c r="BA1644" s="62" t="str">
        <f t="shared" si="957"/>
        <v/>
      </c>
      <c r="BB1644" s="62" t="str">
        <f t="shared" si="958"/>
        <v/>
      </c>
      <c r="BC1644" s="62" t="str">
        <f t="shared" si="959"/>
        <v/>
      </c>
      <c r="BD1644" s="69" t="str">
        <f t="shared" si="960"/>
        <v/>
      </c>
      <c r="BE1644" s="69" t="str">
        <f t="shared" si="961"/>
        <v/>
      </c>
      <c r="BF1644" s="69" t="str">
        <f>IF(Z1644=Z1645,"",SUM(AW$9:AW1644)-SUM(BF$9:BF1643))</f>
        <v/>
      </c>
      <c r="BG1644" s="12">
        <f t="shared" si="963"/>
        <v>1636</v>
      </c>
    </row>
    <row r="1645" spans="1:59" ht="20.100000000000001" customHeight="1">
      <c r="A1645" s="13">
        <f t="shared" si="962"/>
        <v>1637</v>
      </c>
      <c r="B1645" s="153"/>
      <c r="C1645" s="33"/>
      <c r="D1645" s="33"/>
      <c r="E1645" s="154"/>
      <c r="F1645" s="155"/>
      <c r="G1645" s="156"/>
      <c r="H1645" s="19" t="str">
        <f t="shared" si="927"/>
        <v/>
      </c>
      <c r="I1645" s="157"/>
      <c r="J1645" s="19" t="str">
        <f t="shared" si="928"/>
        <v/>
      </c>
      <c r="K1645" s="33"/>
      <c r="L1645" s="34"/>
      <c r="M1645" s="34"/>
      <c r="N1645" s="19" t="str">
        <f t="shared" si="929"/>
        <v/>
      </c>
      <c r="O1645" s="157"/>
      <c r="P1645" s="19" t="str">
        <f t="shared" si="930"/>
        <v/>
      </c>
      <c r="Q1645" s="19" t="str">
        <f t="shared" si="931"/>
        <v/>
      </c>
      <c r="R1645" s="22"/>
      <c r="S1645" s="33"/>
      <c r="T1645" s="35" t="str">
        <f>IF(E1645="","",Instructions!$B$5)</f>
        <v/>
      </c>
      <c r="U1645" s="75" t="str">
        <f>IF(E1645="","",Instructions!$C$5)</f>
        <v/>
      </c>
      <c r="V1645" s="87" t="str">
        <f t="shared" si="932"/>
        <v/>
      </c>
      <c r="W1645" s="72" t="str">
        <f>IF(E1645="","",VLOOKUP(D1645,Supervisors!$B$9:$F$32,5,FALSE))</f>
        <v/>
      </c>
      <c r="X1645" s="72" t="str">
        <f>IF(E1645="","",VLOOKUP(D1645,Supervisors!$B$9:$G$32,6,FALSE))</f>
        <v/>
      </c>
      <c r="Y1645" s="20" t="str">
        <f t="shared" si="933"/>
        <v/>
      </c>
      <c r="Z1645" s="20" t="str">
        <f t="shared" si="934"/>
        <v/>
      </c>
      <c r="AA1645" s="20" t="str">
        <f t="shared" si="935"/>
        <v/>
      </c>
      <c r="AB1645" s="20" t="str">
        <f t="shared" si="936"/>
        <v/>
      </c>
      <c r="AC1645" s="20" t="str">
        <f t="shared" si="937"/>
        <v/>
      </c>
      <c r="AD1645" s="20" t="str">
        <f t="shared" si="938"/>
        <v/>
      </c>
      <c r="AE1645" s="20" t="str">
        <f>IF(E1645="","",SUM( INDEX( $H$9, 1) : H1645))</f>
        <v/>
      </c>
      <c r="AF1645" s="20" t="str">
        <f t="shared" si="939"/>
        <v/>
      </c>
      <c r="AG1645" s="20" t="str">
        <f>IF(E1645="","",SUM($AF$9:AF1645))</f>
        <v/>
      </c>
      <c r="AH1645" s="43" t="str">
        <f t="shared" si="940"/>
        <v/>
      </c>
      <c r="AI1645" s="20" t="str">
        <f t="shared" si="941"/>
        <v/>
      </c>
      <c r="AJ1645" s="20" t="str">
        <f t="shared" si="942"/>
        <v/>
      </c>
      <c r="AK1645" s="20" t="str">
        <f t="shared" si="943"/>
        <v/>
      </c>
      <c r="AL1645" s="20" t="str">
        <f>IF(E1645="","",SUM( INDEX($I$9, 1) : I1645))</f>
        <v/>
      </c>
      <c r="AM1645" s="20" t="str">
        <f t="shared" si="944"/>
        <v/>
      </c>
      <c r="AN1645" s="20" t="str">
        <f>IF(E1645="","",SUM( INDEX($AM$9, 1) : AM1645))</f>
        <v/>
      </c>
      <c r="AO1645" s="43" t="str">
        <f t="shared" si="945"/>
        <v/>
      </c>
      <c r="AP1645" s="43" t="str">
        <f t="shared" si="946"/>
        <v/>
      </c>
      <c r="AQ1645" s="35" t="str">
        <f t="shared" si="947"/>
        <v/>
      </c>
      <c r="AR1645" s="35" t="str">
        <f t="shared" si="948"/>
        <v/>
      </c>
      <c r="AS1645" s="35" t="str">
        <f t="shared" si="949"/>
        <v/>
      </c>
      <c r="AT1645" s="35" t="str">
        <f t="shared" si="950"/>
        <v/>
      </c>
      <c r="AU1645" s="35" t="str">
        <f t="shared" si="951"/>
        <v/>
      </c>
      <c r="AV1645" s="35" t="str">
        <f t="shared" si="952"/>
        <v/>
      </c>
      <c r="AW1645" s="58" t="str">
        <f t="shared" si="953"/>
        <v/>
      </c>
      <c r="AX1645" s="62" t="str">
        <f t="shared" si="954"/>
        <v/>
      </c>
      <c r="AY1645" s="62" t="str">
        <f t="shared" si="955"/>
        <v/>
      </c>
      <c r="AZ1645" s="62" t="str">
        <f t="shared" si="956"/>
        <v/>
      </c>
      <c r="BA1645" s="62" t="str">
        <f t="shared" si="957"/>
        <v/>
      </c>
      <c r="BB1645" s="62" t="str">
        <f t="shared" si="958"/>
        <v/>
      </c>
      <c r="BC1645" s="62" t="str">
        <f t="shared" si="959"/>
        <v/>
      </c>
      <c r="BD1645" s="69" t="str">
        <f t="shared" si="960"/>
        <v/>
      </c>
      <c r="BE1645" s="69" t="str">
        <f t="shared" si="961"/>
        <v/>
      </c>
      <c r="BF1645" s="69" t="str">
        <f>IF(Z1645=Z1646,"",SUM(AW$9:AW1645)-SUM(BF$9:BF1644))</f>
        <v/>
      </c>
      <c r="BG1645" s="12">
        <f t="shared" si="963"/>
        <v>1637</v>
      </c>
    </row>
    <row r="1646" spans="1:59" ht="20.100000000000001" customHeight="1">
      <c r="A1646" s="13">
        <f t="shared" si="962"/>
        <v>1638</v>
      </c>
      <c r="B1646" s="153"/>
      <c r="C1646" s="33"/>
      <c r="D1646" s="33"/>
      <c r="E1646" s="154"/>
      <c r="F1646" s="155"/>
      <c r="G1646" s="156"/>
      <c r="H1646" s="19" t="str">
        <f t="shared" si="927"/>
        <v/>
      </c>
      <c r="I1646" s="157"/>
      <c r="J1646" s="19" t="str">
        <f t="shared" si="928"/>
        <v/>
      </c>
      <c r="K1646" s="33"/>
      <c r="L1646" s="34"/>
      <c r="M1646" s="34"/>
      <c r="N1646" s="19" t="str">
        <f t="shared" si="929"/>
        <v/>
      </c>
      <c r="O1646" s="157"/>
      <c r="P1646" s="19" t="str">
        <f t="shared" si="930"/>
        <v/>
      </c>
      <c r="Q1646" s="19" t="str">
        <f t="shared" si="931"/>
        <v/>
      </c>
      <c r="R1646" s="22"/>
      <c r="S1646" s="33"/>
      <c r="T1646" s="35" t="str">
        <f>IF(E1646="","",Instructions!$B$5)</f>
        <v/>
      </c>
      <c r="U1646" s="75" t="str">
        <f>IF(E1646="","",Instructions!$C$5)</f>
        <v/>
      </c>
      <c r="V1646" s="87" t="str">
        <f t="shared" si="932"/>
        <v/>
      </c>
      <c r="W1646" s="72" t="str">
        <f>IF(E1646="","",VLOOKUP(D1646,Supervisors!$B$9:$F$32,5,FALSE))</f>
        <v/>
      </c>
      <c r="X1646" s="72" t="str">
        <f>IF(E1646="","",VLOOKUP(D1646,Supervisors!$B$9:$G$32,6,FALSE))</f>
        <v/>
      </c>
      <c r="Y1646" s="20" t="str">
        <f t="shared" si="933"/>
        <v/>
      </c>
      <c r="Z1646" s="20" t="str">
        <f t="shared" si="934"/>
        <v/>
      </c>
      <c r="AA1646" s="20" t="str">
        <f t="shared" si="935"/>
        <v/>
      </c>
      <c r="AB1646" s="20" t="str">
        <f t="shared" si="936"/>
        <v/>
      </c>
      <c r="AC1646" s="20" t="str">
        <f t="shared" si="937"/>
        <v/>
      </c>
      <c r="AD1646" s="20" t="str">
        <f t="shared" si="938"/>
        <v/>
      </c>
      <c r="AE1646" s="20" t="str">
        <f>IF(E1646="","",SUM( INDEX( $H$9, 1) : H1646))</f>
        <v/>
      </c>
      <c r="AF1646" s="20" t="str">
        <f t="shared" si="939"/>
        <v/>
      </c>
      <c r="AG1646" s="20" t="str">
        <f>IF(E1646="","",SUM($AF$9:AF1646))</f>
        <v/>
      </c>
      <c r="AH1646" s="43" t="str">
        <f t="shared" si="940"/>
        <v/>
      </c>
      <c r="AI1646" s="20" t="str">
        <f t="shared" si="941"/>
        <v/>
      </c>
      <c r="AJ1646" s="20" t="str">
        <f t="shared" si="942"/>
        <v/>
      </c>
      <c r="AK1646" s="20" t="str">
        <f t="shared" si="943"/>
        <v/>
      </c>
      <c r="AL1646" s="20" t="str">
        <f>IF(E1646="","",SUM( INDEX($I$9, 1) : I1646))</f>
        <v/>
      </c>
      <c r="AM1646" s="20" t="str">
        <f t="shared" si="944"/>
        <v/>
      </c>
      <c r="AN1646" s="20" t="str">
        <f>IF(E1646="","",SUM( INDEX($AM$9, 1) : AM1646))</f>
        <v/>
      </c>
      <c r="AO1646" s="43" t="str">
        <f t="shared" si="945"/>
        <v/>
      </c>
      <c r="AP1646" s="43" t="str">
        <f t="shared" si="946"/>
        <v/>
      </c>
      <c r="AQ1646" s="35" t="str">
        <f t="shared" si="947"/>
        <v/>
      </c>
      <c r="AR1646" s="35" t="str">
        <f t="shared" si="948"/>
        <v/>
      </c>
      <c r="AS1646" s="35" t="str">
        <f t="shared" si="949"/>
        <v/>
      </c>
      <c r="AT1646" s="35" t="str">
        <f t="shared" si="950"/>
        <v/>
      </c>
      <c r="AU1646" s="35" t="str">
        <f t="shared" si="951"/>
        <v/>
      </c>
      <c r="AV1646" s="35" t="str">
        <f t="shared" si="952"/>
        <v/>
      </c>
      <c r="AW1646" s="58" t="str">
        <f t="shared" si="953"/>
        <v/>
      </c>
      <c r="AX1646" s="62" t="str">
        <f t="shared" si="954"/>
        <v/>
      </c>
      <c r="AY1646" s="62" t="str">
        <f t="shared" si="955"/>
        <v/>
      </c>
      <c r="AZ1646" s="62" t="str">
        <f t="shared" si="956"/>
        <v/>
      </c>
      <c r="BA1646" s="62" t="str">
        <f t="shared" si="957"/>
        <v/>
      </c>
      <c r="BB1646" s="62" t="str">
        <f t="shared" si="958"/>
        <v/>
      </c>
      <c r="BC1646" s="62" t="str">
        <f t="shared" si="959"/>
        <v/>
      </c>
      <c r="BD1646" s="69" t="str">
        <f t="shared" si="960"/>
        <v/>
      </c>
      <c r="BE1646" s="69" t="str">
        <f t="shared" si="961"/>
        <v/>
      </c>
      <c r="BF1646" s="69" t="str">
        <f>IF(Z1646=Z1647,"",SUM(AW$9:AW1646)-SUM(BF$9:BF1645))</f>
        <v/>
      </c>
      <c r="BG1646" s="12">
        <f t="shared" si="963"/>
        <v>1638</v>
      </c>
    </row>
    <row r="1647" spans="1:59" ht="20.100000000000001" customHeight="1">
      <c r="A1647" s="13">
        <f t="shared" si="962"/>
        <v>1639</v>
      </c>
      <c r="B1647" s="153"/>
      <c r="C1647" s="33"/>
      <c r="D1647" s="33"/>
      <c r="E1647" s="154"/>
      <c r="F1647" s="155"/>
      <c r="G1647" s="156"/>
      <c r="H1647" s="19" t="str">
        <f t="shared" si="927"/>
        <v/>
      </c>
      <c r="I1647" s="157"/>
      <c r="J1647" s="19" t="str">
        <f t="shared" si="928"/>
        <v/>
      </c>
      <c r="K1647" s="33"/>
      <c r="L1647" s="34"/>
      <c r="M1647" s="34"/>
      <c r="N1647" s="19" t="str">
        <f t="shared" si="929"/>
        <v/>
      </c>
      <c r="O1647" s="157"/>
      <c r="P1647" s="19" t="str">
        <f t="shared" si="930"/>
        <v/>
      </c>
      <c r="Q1647" s="19" t="str">
        <f t="shared" si="931"/>
        <v/>
      </c>
      <c r="R1647" s="22"/>
      <c r="S1647" s="33"/>
      <c r="T1647" s="35" t="str">
        <f>IF(E1647="","",Instructions!$B$5)</f>
        <v/>
      </c>
      <c r="U1647" s="75" t="str">
        <f>IF(E1647="","",Instructions!$C$5)</f>
        <v/>
      </c>
      <c r="V1647" s="87" t="str">
        <f t="shared" si="932"/>
        <v/>
      </c>
      <c r="W1647" s="72" t="str">
        <f>IF(E1647="","",VLOOKUP(D1647,Supervisors!$B$9:$F$32,5,FALSE))</f>
        <v/>
      </c>
      <c r="X1647" s="72" t="str">
        <f>IF(E1647="","",VLOOKUP(D1647,Supervisors!$B$9:$G$32,6,FALSE))</f>
        <v/>
      </c>
      <c r="Y1647" s="20" t="str">
        <f t="shared" si="933"/>
        <v/>
      </c>
      <c r="Z1647" s="20" t="str">
        <f t="shared" si="934"/>
        <v/>
      </c>
      <c r="AA1647" s="20" t="str">
        <f t="shared" si="935"/>
        <v/>
      </c>
      <c r="AB1647" s="20" t="str">
        <f t="shared" si="936"/>
        <v/>
      </c>
      <c r="AC1647" s="20" t="str">
        <f t="shared" si="937"/>
        <v/>
      </c>
      <c r="AD1647" s="20" t="str">
        <f t="shared" si="938"/>
        <v/>
      </c>
      <c r="AE1647" s="20" t="str">
        <f>IF(E1647="","",SUM( INDEX( $H$9, 1) : H1647))</f>
        <v/>
      </c>
      <c r="AF1647" s="20" t="str">
        <f t="shared" si="939"/>
        <v/>
      </c>
      <c r="AG1647" s="20" t="str">
        <f>IF(E1647="","",SUM($AF$9:AF1647))</f>
        <v/>
      </c>
      <c r="AH1647" s="43" t="str">
        <f t="shared" si="940"/>
        <v/>
      </c>
      <c r="AI1647" s="20" t="str">
        <f t="shared" si="941"/>
        <v/>
      </c>
      <c r="AJ1647" s="20" t="str">
        <f t="shared" si="942"/>
        <v/>
      </c>
      <c r="AK1647" s="20" t="str">
        <f t="shared" si="943"/>
        <v/>
      </c>
      <c r="AL1647" s="20" t="str">
        <f>IF(E1647="","",SUM( INDEX($I$9, 1) : I1647))</f>
        <v/>
      </c>
      <c r="AM1647" s="20" t="str">
        <f t="shared" si="944"/>
        <v/>
      </c>
      <c r="AN1647" s="20" t="str">
        <f>IF(E1647="","",SUM( INDEX($AM$9, 1) : AM1647))</f>
        <v/>
      </c>
      <c r="AO1647" s="43" t="str">
        <f t="shared" si="945"/>
        <v/>
      </c>
      <c r="AP1647" s="43" t="str">
        <f t="shared" si="946"/>
        <v/>
      </c>
      <c r="AQ1647" s="35" t="str">
        <f t="shared" si="947"/>
        <v/>
      </c>
      <c r="AR1647" s="35" t="str">
        <f t="shared" si="948"/>
        <v/>
      </c>
      <c r="AS1647" s="35" t="str">
        <f t="shared" si="949"/>
        <v/>
      </c>
      <c r="AT1647" s="35" t="str">
        <f t="shared" si="950"/>
        <v/>
      </c>
      <c r="AU1647" s="35" t="str">
        <f t="shared" si="951"/>
        <v/>
      </c>
      <c r="AV1647" s="35" t="str">
        <f t="shared" si="952"/>
        <v/>
      </c>
      <c r="AW1647" s="58" t="str">
        <f t="shared" si="953"/>
        <v/>
      </c>
      <c r="AX1647" s="62" t="str">
        <f t="shared" si="954"/>
        <v/>
      </c>
      <c r="AY1647" s="62" t="str">
        <f t="shared" si="955"/>
        <v/>
      </c>
      <c r="AZ1647" s="62" t="str">
        <f t="shared" si="956"/>
        <v/>
      </c>
      <c r="BA1647" s="62" t="str">
        <f t="shared" si="957"/>
        <v/>
      </c>
      <c r="BB1647" s="62" t="str">
        <f t="shared" si="958"/>
        <v/>
      </c>
      <c r="BC1647" s="62" t="str">
        <f t="shared" si="959"/>
        <v/>
      </c>
      <c r="BD1647" s="69" t="str">
        <f t="shared" si="960"/>
        <v/>
      </c>
      <c r="BE1647" s="69" t="str">
        <f t="shared" si="961"/>
        <v/>
      </c>
      <c r="BF1647" s="69" t="str">
        <f>IF(Z1647=Z1648,"",SUM(AW$9:AW1647)-SUM(BF$9:BF1646))</f>
        <v/>
      </c>
      <c r="BG1647" s="12">
        <f t="shared" si="963"/>
        <v>1639</v>
      </c>
    </row>
    <row r="1648" spans="1:59" ht="20.100000000000001" customHeight="1">
      <c r="A1648" s="13">
        <f t="shared" si="962"/>
        <v>1640</v>
      </c>
      <c r="B1648" s="153"/>
      <c r="C1648" s="33"/>
      <c r="D1648" s="33"/>
      <c r="E1648" s="154"/>
      <c r="F1648" s="155"/>
      <c r="G1648" s="156"/>
      <c r="H1648" s="19" t="str">
        <f t="shared" si="927"/>
        <v/>
      </c>
      <c r="I1648" s="157"/>
      <c r="J1648" s="19" t="str">
        <f t="shared" si="928"/>
        <v/>
      </c>
      <c r="K1648" s="33"/>
      <c r="L1648" s="34"/>
      <c r="M1648" s="34"/>
      <c r="N1648" s="19" t="str">
        <f t="shared" si="929"/>
        <v/>
      </c>
      <c r="O1648" s="157"/>
      <c r="P1648" s="19" t="str">
        <f t="shared" si="930"/>
        <v/>
      </c>
      <c r="Q1648" s="19" t="str">
        <f t="shared" si="931"/>
        <v/>
      </c>
      <c r="R1648" s="22"/>
      <c r="S1648" s="33"/>
      <c r="T1648" s="35" t="str">
        <f>IF(E1648="","",Instructions!$B$5)</f>
        <v/>
      </c>
      <c r="U1648" s="75" t="str">
        <f>IF(E1648="","",Instructions!$C$5)</f>
        <v/>
      </c>
      <c r="V1648" s="87" t="str">
        <f t="shared" si="932"/>
        <v/>
      </c>
      <c r="W1648" s="72" t="str">
        <f>IF(E1648="","",VLOOKUP(D1648,Supervisors!$B$9:$F$32,5,FALSE))</f>
        <v/>
      </c>
      <c r="X1648" s="72" t="str">
        <f>IF(E1648="","",VLOOKUP(D1648,Supervisors!$B$9:$G$32,6,FALSE))</f>
        <v/>
      </c>
      <c r="Y1648" s="20" t="str">
        <f t="shared" si="933"/>
        <v/>
      </c>
      <c r="Z1648" s="20" t="str">
        <f t="shared" si="934"/>
        <v/>
      </c>
      <c r="AA1648" s="20" t="str">
        <f t="shared" si="935"/>
        <v/>
      </c>
      <c r="AB1648" s="20" t="str">
        <f t="shared" si="936"/>
        <v/>
      </c>
      <c r="AC1648" s="20" t="str">
        <f t="shared" si="937"/>
        <v/>
      </c>
      <c r="AD1648" s="20" t="str">
        <f t="shared" si="938"/>
        <v/>
      </c>
      <c r="AE1648" s="20" t="str">
        <f>IF(E1648="","",SUM( INDEX( $H$9, 1) : H1648))</f>
        <v/>
      </c>
      <c r="AF1648" s="20" t="str">
        <f t="shared" si="939"/>
        <v/>
      </c>
      <c r="AG1648" s="20" t="str">
        <f>IF(E1648="","",SUM($AF$9:AF1648))</f>
        <v/>
      </c>
      <c r="AH1648" s="43" t="str">
        <f t="shared" si="940"/>
        <v/>
      </c>
      <c r="AI1648" s="20" t="str">
        <f t="shared" si="941"/>
        <v/>
      </c>
      <c r="AJ1648" s="20" t="str">
        <f t="shared" si="942"/>
        <v/>
      </c>
      <c r="AK1648" s="20" t="str">
        <f t="shared" si="943"/>
        <v/>
      </c>
      <c r="AL1648" s="20" t="str">
        <f>IF(E1648="","",SUM( INDEX($I$9, 1) : I1648))</f>
        <v/>
      </c>
      <c r="AM1648" s="20" t="str">
        <f t="shared" si="944"/>
        <v/>
      </c>
      <c r="AN1648" s="20" t="str">
        <f>IF(E1648="","",SUM( INDEX($AM$9, 1) : AM1648))</f>
        <v/>
      </c>
      <c r="AO1648" s="43" t="str">
        <f t="shared" si="945"/>
        <v/>
      </c>
      <c r="AP1648" s="43" t="str">
        <f t="shared" si="946"/>
        <v/>
      </c>
      <c r="AQ1648" s="35" t="str">
        <f t="shared" si="947"/>
        <v/>
      </c>
      <c r="AR1648" s="35" t="str">
        <f t="shared" si="948"/>
        <v/>
      </c>
      <c r="AS1648" s="35" t="str">
        <f t="shared" si="949"/>
        <v/>
      </c>
      <c r="AT1648" s="35" t="str">
        <f t="shared" si="950"/>
        <v/>
      </c>
      <c r="AU1648" s="35" t="str">
        <f t="shared" si="951"/>
        <v/>
      </c>
      <c r="AV1648" s="35" t="str">
        <f t="shared" si="952"/>
        <v/>
      </c>
      <c r="AW1648" s="58" t="str">
        <f t="shared" si="953"/>
        <v/>
      </c>
      <c r="AX1648" s="62" t="str">
        <f t="shared" si="954"/>
        <v/>
      </c>
      <c r="AY1648" s="62" t="str">
        <f t="shared" si="955"/>
        <v/>
      </c>
      <c r="AZ1648" s="62" t="str">
        <f t="shared" si="956"/>
        <v/>
      </c>
      <c r="BA1648" s="62" t="str">
        <f t="shared" si="957"/>
        <v/>
      </c>
      <c r="BB1648" s="62" t="str">
        <f t="shared" si="958"/>
        <v/>
      </c>
      <c r="BC1648" s="62" t="str">
        <f t="shared" si="959"/>
        <v/>
      </c>
      <c r="BD1648" s="69" t="str">
        <f t="shared" si="960"/>
        <v/>
      </c>
      <c r="BE1648" s="69" t="str">
        <f t="shared" si="961"/>
        <v/>
      </c>
      <c r="BF1648" s="69" t="str">
        <f>IF(Z1648=Z1649,"",SUM(AW$9:AW1648)-SUM(BF$9:BF1647))</f>
        <v/>
      </c>
      <c r="BG1648" s="12">
        <f t="shared" si="963"/>
        <v>1640</v>
      </c>
    </row>
    <row r="1649" spans="1:59" ht="20.100000000000001" customHeight="1">
      <c r="A1649" s="13">
        <f t="shared" si="962"/>
        <v>1641</v>
      </c>
      <c r="B1649" s="153"/>
      <c r="C1649" s="33"/>
      <c r="D1649" s="33"/>
      <c r="E1649" s="154"/>
      <c r="F1649" s="155"/>
      <c r="G1649" s="156"/>
      <c r="H1649" s="19" t="str">
        <f t="shared" si="927"/>
        <v/>
      </c>
      <c r="I1649" s="157"/>
      <c r="J1649" s="19" t="str">
        <f t="shared" si="928"/>
        <v/>
      </c>
      <c r="K1649" s="33"/>
      <c r="L1649" s="34"/>
      <c r="M1649" s="34"/>
      <c r="N1649" s="19" t="str">
        <f t="shared" si="929"/>
        <v/>
      </c>
      <c r="O1649" s="157"/>
      <c r="P1649" s="19" t="str">
        <f t="shared" si="930"/>
        <v/>
      </c>
      <c r="Q1649" s="19" t="str">
        <f t="shared" si="931"/>
        <v/>
      </c>
      <c r="R1649" s="22"/>
      <c r="S1649" s="33"/>
      <c r="T1649" s="35" t="str">
        <f>IF(E1649="","",Instructions!$B$5)</f>
        <v/>
      </c>
      <c r="U1649" s="75" t="str">
        <f>IF(E1649="","",Instructions!$C$5)</f>
        <v/>
      </c>
      <c r="V1649" s="87" t="str">
        <f t="shared" si="932"/>
        <v/>
      </c>
      <c r="W1649" s="72" t="str">
        <f>IF(E1649="","",VLOOKUP(D1649,Supervisors!$B$9:$F$32,5,FALSE))</f>
        <v/>
      </c>
      <c r="X1649" s="72" t="str">
        <f>IF(E1649="","",VLOOKUP(D1649,Supervisors!$B$9:$G$32,6,FALSE))</f>
        <v/>
      </c>
      <c r="Y1649" s="20" t="str">
        <f t="shared" si="933"/>
        <v/>
      </c>
      <c r="Z1649" s="20" t="str">
        <f t="shared" si="934"/>
        <v/>
      </c>
      <c r="AA1649" s="20" t="str">
        <f t="shared" si="935"/>
        <v/>
      </c>
      <c r="AB1649" s="20" t="str">
        <f t="shared" si="936"/>
        <v/>
      </c>
      <c r="AC1649" s="20" t="str">
        <f t="shared" si="937"/>
        <v/>
      </c>
      <c r="AD1649" s="20" t="str">
        <f t="shared" si="938"/>
        <v/>
      </c>
      <c r="AE1649" s="20" t="str">
        <f>IF(E1649="","",SUM( INDEX( $H$9, 1) : H1649))</f>
        <v/>
      </c>
      <c r="AF1649" s="20" t="str">
        <f t="shared" si="939"/>
        <v/>
      </c>
      <c r="AG1649" s="20" t="str">
        <f>IF(E1649="","",SUM($AF$9:AF1649))</f>
        <v/>
      </c>
      <c r="AH1649" s="43" t="str">
        <f t="shared" si="940"/>
        <v/>
      </c>
      <c r="AI1649" s="20" t="str">
        <f t="shared" si="941"/>
        <v/>
      </c>
      <c r="AJ1649" s="20" t="str">
        <f t="shared" si="942"/>
        <v/>
      </c>
      <c r="AK1649" s="20" t="str">
        <f t="shared" si="943"/>
        <v/>
      </c>
      <c r="AL1649" s="20" t="str">
        <f>IF(E1649="","",SUM( INDEX($I$9, 1) : I1649))</f>
        <v/>
      </c>
      <c r="AM1649" s="20" t="str">
        <f t="shared" si="944"/>
        <v/>
      </c>
      <c r="AN1649" s="20" t="str">
        <f>IF(E1649="","",SUM( INDEX($AM$9, 1) : AM1649))</f>
        <v/>
      </c>
      <c r="AO1649" s="43" t="str">
        <f t="shared" si="945"/>
        <v/>
      </c>
      <c r="AP1649" s="43" t="str">
        <f t="shared" si="946"/>
        <v/>
      </c>
      <c r="AQ1649" s="35" t="str">
        <f t="shared" si="947"/>
        <v/>
      </c>
      <c r="AR1649" s="35" t="str">
        <f t="shared" si="948"/>
        <v/>
      </c>
      <c r="AS1649" s="35" t="str">
        <f t="shared" si="949"/>
        <v/>
      </c>
      <c r="AT1649" s="35" t="str">
        <f t="shared" si="950"/>
        <v/>
      </c>
      <c r="AU1649" s="35" t="str">
        <f t="shared" si="951"/>
        <v/>
      </c>
      <c r="AV1649" s="35" t="str">
        <f t="shared" si="952"/>
        <v/>
      </c>
      <c r="AW1649" s="58" t="str">
        <f t="shared" si="953"/>
        <v/>
      </c>
      <c r="AX1649" s="62" t="str">
        <f t="shared" si="954"/>
        <v/>
      </c>
      <c r="AY1649" s="62" t="str">
        <f t="shared" si="955"/>
        <v/>
      </c>
      <c r="AZ1649" s="62" t="str">
        <f t="shared" si="956"/>
        <v/>
      </c>
      <c r="BA1649" s="62" t="str">
        <f t="shared" si="957"/>
        <v/>
      </c>
      <c r="BB1649" s="62" t="str">
        <f t="shared" si="958"/>
        <v/>
      </c>
      <c r="BC1649" s="62" t="str">
        <f t="shared" si="959"/>
        <v/>
      </c>
      <c r="BD1649" s="69" t="str">
        <f t="shared" si="960"/>
        <v/>
      </c>
      <c r="BE1649" s="69" t="str">
        <f t="shared" si="961"/>
        <v/>
      </c>
      <c r="BF1649" s="69" t="str">
        <f>IF(Z1649=Z1650,"",SUM(AW$9:AW1649)-SUM(BF$9:BF1648))</f>
        <v/>
      </c>
      <c r="BG1649" s="12">
        <f t="shared" si="963"/>
        <v>1641</v>
      </c>
    </row>
    <row r="1650" spans="1:59" ht="20.100000000000001" customHeight="1">
      <c r="A1650" s="13">
        <f t="shared" si="962"/>
        <v>1642</v>
      </c>
      <c r="B1650" s="153"/>
      <c r="C1650" s="33"/>
      <c r="D1650" s="33"/>
      <c r="E1650" s="154"/>
      <c r="F1650" s="155"/>
      <c r="G1650" s="156"/>
      <c r="H1650" s="19" t="str">
        <f t="shared" si="927"/>
        <v/>
      </c>
      <c r="I1650" s="157"/>
      <c r="J1650" s="19" t="str">
        <f t="shared" si="928"/>
        <v/>
      </c>
      <c r="K1650" s="33"/>
      <c r="L1650" s="34"/>
      <c r="M1650" s="34"/>
      <c r="N1650" s="19" t="str">
        <f t="shared" si="929"/>
        <v/>
      </c>
      <c r="O1650" s="157"/>
      <c r="P1650" s="19" t="str">
        <f t="shared" si="930"/>
        <v/>
      </c>
      <c r="Q1650" s="19" t="str">
        <f t="shared" si="931"/>
        <v/>
      </c>
      <c r="R1650" s="22"/>
      <c r="S1650" s="33"/>
      <c r="T1650" s="35" t="str">
        <f>IF(E1650="","",Instructions!$B$5)</f>
        <v/>
      </c>
      <c r="U1650" s="75" t="str">
        <f>IF(E1650="","",Instructions!$C$5)</f>
        <v/>
      </c>
      <c r="V1650" s="87" t="str">
        <f t="shared" si="932"/>
        <v/>
      </c>
      <c r="W1650" s="72" t="str">
        <f>IF(E1650="","",VLOOKUP(D1650,Supervisors!$B$9:$F$32,5,FALSE))</f>
        <v/>
      </c>
      <c r="X1650" s="72" t="str">
        <f>IF(E1650="","",VLOOKUP(D1650,Supervisors!$B$9:$G$32,6,FALSE))</f>
        <v/>
      </c>
      <c r="Y1650" s="20" t="str">
        <f t="shared" si="933"/>
        <v/>
      </c>
      <c r="Z1650" s="20" t="str">
        <f t="shared" si="934"/>
        <v/>
      </c>
      <c r="AA1650" s="20" t="str">
        <f t="shared" si="935"/>
        <v/>
      </c>
      <c r="AB1650" s="20" t="str">
        <f t="shared" si="936"/>
        <v/>
      </c>
      <c r="AC1650" s="20" t="str">
        <f t="shared" si="937"/>
        <v/>
      </c>
      <c r="AD1650" s="20" t="str">
        <f t="shared" si="938"/>
        <v/>
      </c>
      <c r="AE1650" s="20" t="str">
        <f>IF(E1650="","",SUM( INDEX( $H$9, 1) : H1650))</f>
        <v/>
      </c>
      <c r="AF1650" s="20" t="str">
        <f t="shared" si="939"/>
        <v/>
      </c>
      <c r="AG1650" s="20" t="str">
        <f>IF(E1650="","",SUM($AF$9:AF1650))</f>
        <v/>
      </c>
      <c r="AH1650" s="43" t="str">
        <f t="shared" si="940"/>
        <v/>
      </c>
      <c r="AI1650" s="20" t="str">
        <f t="shared" si="941"/>
        <v/>
      </c>
      <c r="AJ1650" s="20" t="str">
        <f t="shared" si="942"/>
        <v/>
      </c>
      <c r="AK1650" s="20" t="str">
        <f t="shared" si="943"/>
        <v/>
      </c>
      <c r="AL1650" s="20" t="str">
        <f>IF(E1650="","",SUM( INDEX($I$9, 1) : I1650))</f>
        <v/>
      </c>
      <c r="AM1650" s="20" t="str">
        <f t="shared" si="944"/>
        <v/>
      </c>
      <c r="AN1650" s="20" t="str">
        <f>IF(E1650="","",SUM( INDEX($AM$9, 1) : AM1650))</f>
        <v/>
      </c>
      <c r="AO1650" s="43" t="str">
        <f t="shared" si="945"/>
        <v/>
      </c>
      <c r="AP1650" s="43" t="str">
        <f t="shared" si="946"/>
        <v/>
      </c>
      <c r="AQ1650" s="35" t="str">
        <f t="shared" si="947"/>
        <v/>
      </c>
      <c r="AR1650" s="35" t="str">
        <f t="shared" si="948"/>
        <v/>
      </c>
      <c r="AS1650" s="35" t="str">
        <f t="shared" si="949"/>
        <v/>
      </c>
      <c r="AT1650" s="35" t="str">
        <f t="shared" si="950"/>
        <v/>
      </c>
      <c r="AU1650" s="35" t="str">
        <f t="shared" si="951"/>
        <v/>
      </c>
      <c r="AV1650" s="35" t="str">
        <f t="shared" si="952"/>
        <v/>
      </c>
      <c r="AW1650" s="58" t="str">
        <f t="shared" si="953"/>
        <v/>
      </c>
      <c r="AX1650" s="62" t="str">
        <f t="shared" si="954"/>
        <v/>
      </c>
      <c r="AY1650" s="62" t="str">
        <f t="shared" si="955"/>
        <v/>
      </c>
      <c r="AZ1650" s="62" t="str">
        <f t="shared" si="956"/>
        <v/>
      </c>
      <c r="BA1650" s="62" t="str">
        <f t="shared" si="957"/>
        <v/>
      </c>
      <c r="BB1650" s="62" t="str">
        <f t="shared" si="958"/>
        <v/>
      </c>
      <c r="BC1650" s="62" t="str">
        <f t="shared" si="959"/>
        <v/>
      </c>
      <c r="BD1650" s="69" t="str">
        <f t="shared" si="960"/>
        <v/>
      </c>
      <c r="BE1650" s="69" t="str">
        <f t="shared" si="961"/>
        <v/>
      </c>
      <c r="BF1650" s="69" t="str">
        <f>IF(Z1650=Z1651,"",SUM(AW$9:AW1650)-SUM(BF$9:BF1649))</f>
        <v/>
      </c>
      <c r="BG1650" s="12">
        <f t="shared" si="963"/>
        <v>1642</v>
      </c>
    </row>
    <row r="1651" spans="1:59" ht="20.100000000000001" customHeight="1">
      <c r="A1651" s="13">
        <f t="shared" si="962"/>
        <v>1643</v>
      </c>
      <c r="B1651" s="153"/>
      <c r="C1651" s="33"/>
      <c r="D1651" s="33"/>
      <c r="E1651" s="154"/>
      <c r="F1651" s="155"/>
      <c r="G1651" s="156"/>
      <c r="H1651" s="19" t="str">
        <f t="shared" si="927"/>
        <v/>
      </c>
      <c r="I1651" s="157"/>
      <c r="J1651" s="19" t="str">
        <f t="shared" si="928"/>
        <v/>
      </c>
      <c r="K1651" s="33"/>
      <c r="L1651" s="34"/>
      <c r="M1651" s="34"/>
      <c r="N1651" s="19" t="str">
        <f t="shared" si="929"/>
        <v/>
      </c>
      <c r="O1651" s="157"/>
      <c r="P1651" s="19" t="str">
        <f t="shared" si="930"/>
        <v/>
      </c>
      <c r="Q1651" s="19" t="str">
        <f t="shared" si="931"/>
        <v/>
      </c>
      <c r="R1651" s="22"/>
      <c r="S1651" s="33"/>
      <c r="T1651" s="35" t="str">
        <f>IF(E1651="","",Instructions!$B$5)</f>
        <v/>
      </c>
      <c r="U1651" s="75" t="str">
        <f>IF(E1651="","",Instructions!$C$5)</f>
        <v/>
      </c>
      <c r="V1651" s="87" t="str">
        <f t="shared" si="932"/>
        <v/>
      </c>
      <c r="W1651" s="72" t="str">
        <f>IF(E1651="","",VLOOKUP(D1651,Supervisors!$B$9:$F$32,5,FALSE))</f>
        <v/>
      </c>
      <c r="X1651" s="72" t="str">
        <f>IF(E1651="","",VLOOKUP(D1651,Supervisors!$B$9:$G$32,6,FALSE))</f>
        <v/>
      </c>
      <c r="Y1651" s="20" t="str">
        <f t="shared" si="933"/>
        <v/>
      </c>
      <c r="Z1651" s="20" t="str">
        <f t="shared" si="934"/>
        <v/>
      </c>
      <c r="AA1651" s="20" t="str">
        <f t="shared" si="935"/>
        <v/>
      </c>
      <c r="AB1651" s="20" t="str">
        <f t="shared" si="936"/>
        <v/>
      </c>
      <c r="AC1651" s="20" t="str">
        <f t="shared" si="937"/>
        <v/>
      </c>
      <c r="AD1651" s="20" t="str">
        <f t="shared" si="938"/>
        <v/>
      </c>
      <c r="AE1651" s="20" t="str">
        <f>IF(E1651="","",SUM( INDEX( $H$9, 1) : H1651))</f>
        <v/>
      </c>
      <c r="AF1651" s="20" t="str">
        <f t="shared" si="939"/>
        <v/>
      </c>
      <c r="AG1651" s="20" t="str">
        <f>IF(E1651="","",SUM($AF$9:AF1651))</f>
        <v/>
      </c>
      <c r="AH1651" s="43" t="str">
        <f t="shared" si="940"/>
        <v/>
      </c>
      <c r="AI1651" s="20" t="str">
        <f t="shared" si="941"/>
        <v/>
      </c>
      <c r="AJ1651" s="20" t="str">
        <f t="shared" si="942"/>
        <v/>
      </c>
      <c r="AK1651" s="20" t="str">
        <f t="shared" si="943"/>
        <v/>
      </c>
      <c r="AL1651" s="20" t="str">
        <f>IF(E1651="","",SUM( INDEX($I$9, 1) : I1651))</f>
        <v/>
      </c>
      <c r="AM1651" s="20" t="str">
        <f t="shared" si="944"/>
        <v/>
      </c>
      <c r="AN1651" s="20" t="str">
        <f>IF(E1651="","",SUM( INDEX($AM$9, 1) : AM1651))</f>
        <v/>
      </c>
      <c r="AO1651" s="43" t="str">
        <f t="shared" si="945"/>
        <v/>
      </c>
      <c r="AP1651" s="43" t="str">
        <f t="shared" si="946"/>
        <v/>
      </c>
      <c r="AQ1651" s="35" t="str">
        <f t="shared" si="947"/>
        <v/>
      </c>
      <c r="AR1651" s="35" t="str">
        <f t="shared" si="948"/>
        <v/>
      </c>
      <c r="AS1651" s="35" t="str">
        <f t="shared" si="949"/>
        <v/>
      </c>
      <c r="AT1651" s="35" t="str">
        <f t="shared" si="950"/>
        <v/>
      </c>
      <c r="AU1651" s="35" t="str">
        <f t="shared" si="951"/>
        <v/>
      </c>
      <c r="AV1651" s="35" t="str">
        <f t="shared" si="952"/>
        <v/>
      </c>
      <c r="AW1651" s="58" t="str">
        <f t="shared" si="953"/>
        <v/>
      </c>
      <c r="AX1651" s="62" t="str">
        <f t="shared" si="954"/>
        <v/>
      </c>
      <c r="AY1651" s="62" t="str">
        <f t="shared" si="955"/>
        <v/>
      </c>
      <c r="AZ1651" s="62" t="str">
        <f t="shared" si="956"/>
        <v/>
      </c>
      <c r="BA1651" s="62" t="str">
        <f t="shared" si="957"/>
        <v/>
      </c>
      <c r="BB1651" s="62" t="str">
        <f t="shared" si="958"/>
        <v/>
      </c>
      <c r="BC1651" s="62" t="str">
        <f t="shared" si="959"/>
        <v/>
      </c>
      <c r="BD1651" s="69" t="str">
        <f t="shared" si="960"/>
        <v/>
      </c>
      <c r="BE1651" s="69" t="str">
        <f t="shared" si="961"/>
        <v/>
      </c>
      <c r="BF1651" s="69" t="str">
        <f>IF(Z1651=Z1652,"",SUM(AW$9:AW1651)-SUM(BF$9:BF1650))</f>
        <v/>
      </c>
      <c r="BG1651" s="12">
        <f t="shared" si="963"/>
        <v>1643</v>
      </c>
    </row>
    <row r="1652" spans="1:59" ht="20.100000000000001" customHeight="1">
      <c r="A1652" s="13">
        <f t="shared" si="962"/>
        <v>1644</v>
      </c>
      <c r="B1652" s="153"/>
      <c r="C1652" s="33"/>
      <c r="D1652" s="33"/>
      <c r="E1652" s="154"/>
      <c r="F1652" s="155"/>
      <c r="G1652" s="156"/>
      <c r="H1652" s="19" t="str">
        <f t="shared" si="927"/>
        <v/>
      </c>
      <c r="I1652" s="157"/>
      <c r="J1652" s="19" t="str">
        <f t="shared" si="928"/>
        <v/>
      </c>
      <c r="K1652" s="33"/>
      <c r="L1652" s="34"/>
      <c r="M1652" s="34"/>
      <c r="N1652" s="19" t="str">
        <f t="shared" si="929"/>
        <v/>
      </c>
      <c r="O1652" s="157"/>
      <c r="P1652" s="19" t="str">
        <f t="shared" si="930"/>
        <v/>
      </c>
      <c r="Q1652" s="19" t="str">
        <f t="shared" si="931"/>
        <v/>
      </c>
      <c r="R1652" s="22"/>
      <c r="S1652" s="33"/>
      <c r="T1652" s="35" t="str">
        <f>IF(E1652="","",Instructions!$B$5)</f>
        <v/>
      </c>
      <c r="U1652" s="75" t="str">
        <f>IF(E1652="","",Instructions!$C$5)</f>
        <v/>
      </c>
      <c r="V1652" s="87" t="str">
        <f t="shared" si="932"/>
        <v/>
      </c>
      <c r="W1652" s="72" t="str">
        <f>IF(E1652="","",VLOOKUP(D1652,Supervisors!$B$9:$F$32,5,FALSE))</f>
        <v/>
      </c>
      <c r="X1652" s="72" t="str">
        <f>IF(E1652="","",VLOOKUP(D1652,Supervisors!$B$9:$G$32,6,FALSE))</f>
        <v/>
      </c>
      <c r="Y1652" s="20" t="str">
        <f t="shared" si="933"/>
        <v/>
      </c>
      <c r="Z1652" s="20" t="str">
        <f t="shared" si="934"/>
        <v/>
      </c>
      <c r="AA1652" s="20" t="str">
        <f t="shared" si="935"/>
        <v/>
      </c>
      <c r="AB1652" s="20" t="str">
        <f t="shared" si="936"/>
        <v/>
      </c>
      <c r="AC1652" s="20" t="str">
        <f t="shared" si="937"/>
        <v/>
      </c>
      <c r="AD1652" s="20" t="str">
        <f t="shared" si="938"/>
        <v/>
      </c>
      <c r="AE1652" s="20" t="str">
        <f>IF(E1652="","",SUM( INDEX( $H$9, 1) : H1652))</f>
        <v/>
      </c>
      <c r="AF1652" s="20" t="str">
        <f t="shared" si="939"/>
        <v/>
      </c>
      <c r="AG1652" s="20" t="str">
        <f>IF(E1652="","",SUM($AF$9:AF1652))</f>
        <v/>
      </c>
      <c r="AH1652" s="43" t="str">
        <f t="shared" si="940"/>
        <v/>
      </c>
      <c r="AI1652" s="20" t="str">
        <f t="shared" si="941"/>
        <v/>
      </c>
      <c r="AJ1652" s="20" t="str">
        <f t="shared" si="942"/>
        <v/>
      </c>
      <c r="AK1652" s="20" t="str">
        <f t="shared" si="943"/>
        <v/>
      </c>
      <c r="AL1652" s="20" t="str">
        <f>IF(E1652="","",SUM( INDEX($I$9, 1) : I1652))</f>
        <v/>
      </c>
      <c r="AM1652" s="20" t="str">
        <f t="shared" si="944"/>
        <v/>
      </c>
      <c r="AN1652" s="20" t="str">
        <f>IF(E1652="","",SUM( INDEX($AM$9, 1) : AM1652))</f>
        <v/>
      </c>
      <c r="AO1652" s="43" t="str">
        <f t="shared" si="945"/>
        <v/>
      </c>
      <c r="AP1652" s="43" t="str">
        <f t="shared" si="946"/>
        <v/>
      </c>
      <c r="AQ1652" s="35" t="str">
        <f t="shared" si="947"/>
        <v/>
      </c>
      <c r="AR1652" s="35" t="str">
        <f t="shared" si="948"/>
        <v/>
      </c>
      <c r="AS1652" s="35" t="str">
        <f t="shared" si="949"/>
        <v/>
      </c>
      <c r="AT1652" s="35" t="str">
        <f t="shared" si="950"/>
        <v/>
      </c>
      <c r="AU1652" s="35" t="str">
        <f t="shared" si="951"/>
        <v/>
      </c>
      <c r="AV1652" s="35" t="str">
        <f t="shared" si="952"/>
        <v/>
      </c>
      <c r="AW1652" s="58" t="str">
        <f t="shared" si="953"/>
        <v/>
      </c>
      <c r="AX1652" s="62" t="str">
        <f t="shared" si="954"/>
        <v/>
      </c>
      <c r="AY1652" s="62" t="str">
        <f t="shared" si="955"/>
        <v/>
      </c>
      <c r="AZ1652" s="62" t="str">
        <f t="shared" si="956"/>
        <v/>
      </c>
      <c r="BA1652" s="62" t="str">
        <f t="shared" si="957"/>
        <v/>
      </c>
      <c r="BB1652" s="62" t="str">
        <f t="shared" si="958"/>
        <v/>
      </c>
      <c r="BC1652" s="62" t="str">
        <f t="shared" si="959"/>
        <v/>
      </c>
      <c r="BD1652" s="69" t="str">
        <f t="shared" si="960"/>
        <v/>
      </c>
      <c r="BE1652" s="69" t="str">
        <f t="shared" si="961"/>
        <v/>
      </c>
      <c r="BF1652" s="69" t="str">
        <f>IF(Z1652=Z1653,"",SUM(AW$9:AW1652)-SUM(BF$9:BF1651))</f>
        <v/>
      </c>
      <c r="BG1652" s="12">
        <f t="shared" si="963"/>
        <v>1644</v>
      </c>
    </row>
    <row r="1653" spans="1:59" ht="20.100000000000001" customHeight="1">
      <c r="A1653" s="13">
        <f t="shared" si="962"/>
        <v>1645</v>
      </c>
      <c r="B1653" s="153"/>
      <c r="C1653" s="33"/>
      <c r="D1653" s="33"/>
      <c r="E1653" s="154"/>
      <c r="F1653" s="155"/>
      <c r="G1653" s="156"/>
      <c r="H1653" s="19" t="str">
        <f t="shared" si="927"/>
        <v/>
      </c>
      <c r="I1653" s="157"/>
      <c r="J1653" s="19" t="str">
        <f t="shared" si="928"/>
        <v/>
      </c>
      <c r="K1653" s="33"/>
      <c r="L1653" s="34"/>
      <c r="M1653" s="34"/>
      <c r="N1653" s="19" t="str">
        <f t="shared" si="929"/>
        <v/>
      </c>
      <c r="O1653" s="157"/>
      <c r="P1653" s="19" t="str">
        <f t="shared" si="930"/>
        <v/>
      </c>
      <c r="Q1653" s="19" t="str">
        <f t="shared" si="931"/>
        <v/>
      </c>
      <c r="R1653" s="22"/>
      <c r="S1653" s="33"/>
      <c r="T1653" s="35" t="str">
        <f>IF(E1653="","",Instructions!$B$5)</f>
        <v/>
      </c>
      <c r="U1653" s="75" t="str">
        <f>IF(E1653="","",Instructions!$C$5)</f>
        <v/>
      </c>
      <c r="V1653" s="87" t="str">
        <f t="shared" si="932"/>
        <v/>
      </c>
      <c r="W1653" s="72" t="str">
        <f>IF(E1653="","",VLOOKUP(D1653,Supervisors!$B$9:$F$32,5,FALSE))</f>
        <v/>
      </c>
      <c r="X1653" s="72" t="str">
        <f>IF(E1653="","",VLOOKUP(D1653,Supervisors!$B$9:$G$32,6,FALSE))</f>
        <v/>
      </c>
      <c r="Y1653" s="20" t="str">
        <f t="shared" si="933"/>
        <v/>
      </c>
      <c r="Z1653" s="20" t="str">
        <f t="shared" si="934"/>
        <v/>
      </c>
      <c r="AA1653" s="20" t="str">
        <f t="shared" si="935"/>
        <v/>
      </c>
      <c r="AB1653" s="20" t="str">
        <f t="shared" si="936"/>
        <v/>
      </c>
      <c r="AC1653" s="20" t="str">
        <f t="shared" si="937"/>
        <v/>
      </c>
      <c r="AD1653" s="20" t="str">
        <f t="shared" si="938"/>
        <v/>
      </c>
      <c r="AE1653" s="20" t="str">
        <f>IF(E1653="","",SUM( INDEX( $H$9, 1) : H1653))</f>
        <v/>
      </c>
      <c r="AF1653" s="20" t="str">
        <f t="shared" si="939"/>
        <v/>
      </c>
      <c r="AG1653" s="20" t="str">
        <f>IF(E1653="","",SUM($AF$9:AF1653))</f>
        <v/>
      </c>
      <c r="AH1653" s="43" t="str">
        <f t="shared" si="940"/>
        <v/>
      </c>
      <c r="AI1653" s="20" t="str">
        <f t="shared" si="941"/>
        <v/>
      </c>
      <c r="AJ1653" s="20" t="str">
        <f t="shared" si="942"/>
        <v/>
      </c>
      <c r="AK1653" s="20" t="str">
        <f t="shared" si="943"/>
        <v/>
      </c>
      <c r="AL1653" s="20" t="str">
        <f>IF(E1653="","",SUM( INDEX($I$9, 1) : I1653))</f>
        <v/>
      </c>
      <c r="AM1653" s="20" t="str">
        <f t="shared" si="944"/>
        <v/>
      </c>
      <c r="AN1653" s="20" t="str">
        <f>IF(E1653="","",SUM( INDEX($AM$9, 1) : AM1653))</f>
        <v/>
      </c>
      <c r="AO1653" s="43" t="str">
        <f t="shared" si="945"/>
        <v/>
      </c>
      <c r="AP1653" s="43" t="str">
        <f t="shared" si="946"/>
        <v/>
      </c>
      <c r="AQ1653" s="35" t="str">
        <f t="shared" si="947"/>
        <v/>
      </c>
      <c r="AR1653" s="35" t="str">
        <f t="shared" si="948"/>
        <v/>
      </c>
      <c r="AS1653" s="35" t="str">
        <f t="shared" si="949"/>
        <v/>
      </c>
      <c r="AT1653" s="35" t="str">
        <f t="shared" si="950"/>
        <v/>
      </c>
      <c r="AU1653" s="35" t="str">
        <f t="shared" si="951"/>
        <v/>
      </c>
      <c r="AV1653" s="35" t="str">
        <f t="shared" si="952"/>
        <v/>
      </c>
      <c r="AW1653" s="58" t="str">
        <f t="shared" si="953"/>
        <v/>
      </c>
      <c r="AX1653" s="62" t="str">
        <f t="shared" si="954"/>
        <v/>
      </c>
      <c r="AY1653" s="62" t="str">
        <f t="shared" si="955"/>
        <v/>
      </c>
      <c r="AZ1653" s="62" t="str">
        <f t="shared" si="956"/>
        <v/>
      </c>
      <c r="BA1653" s="62" t="str">
        <f t="shared" si="957"/>
        <v/>
      </c>
      <c r="BB1653" s="62" t="str">
        <f t="shared" si="958"/>
        <v/>
      </c>
      <c r="BC1653" s="62" t="str">
        <f t="shared" si="959"/>
        <v/>
      </c>
      <c r="BD1653" s="69" t="str">
        <f t="shared" si="960"/>
        <v/>
      </c>
      <c r="BE1653" s="69" t="str">
        <f t="shared" si="961"/>
        <v/>
      </c>
      <c r="BF1653" s="69" t="str">
        <f>IF(Z1653=Z1654,"",SUM(AW$9:AW1653)-SUM(BF$9:BF1652))</f>
        <v/>
      </c>
      <c r="BG1653" s="12">
        <f t="shared" si="963"/>
        <v>1645</v>
      </c>
    </row>
    <row r="1654" spans="1:59" ht="20.100000000000001" customHeight="1">
      <c r="A1654" s="13">
        <f t="shared" si="962"/>
        <v>1646</v>
      </c>
      <c r="B1654" s="153"/>
      <c r="C1654" s="33"/>
      <c r="D1654" s="33"/>
      <c r="E1654" s="154"/>
      <c r="F1654" s="155"/>
      <c r="G1654" s="156"/>
      <c r="H1654" s="19" t="str">
        <f t="shared" si="927"/>
        <v/>
      </c>
      <c r="I1654" s="157"/>
      <c r="J1654" s="19" t="str">
        <f t="shared" si="928"/>
        <v/>
      </c>
      <c r="K1654" s="33"/>
      <c r="L1654" s="34"/>
      <c r="M1654" s="34"/>
      <c r="N1654" s="19" t="str">
        <f t="shared" si="929"/>
        <v/>
      </c>
      <c r="O1654" s="157"/>
      <c r="P1654" s="19" t="str">
        <f t="shared" si="930"/>
        <v/>
      </c>
      <c r="Q1654" s="19" t="str">
        <f t="shared" si="931"/>
        <v/>
      </c>
      <c r="R1654" s="22"/>
      <c r="S1654" s="33"/>
      <c r="T1654" s="35" t="str">
        <f>IF(E1654="","",Instructions!$B$5)</f>
        <v/>
      </c>
      <c r="U1654" s="75" t="str">
        <f>IF(E1654="","",Instructions!$C$5)</f>
        <v/>
      </c>
      <c r="V1654" s="87" t="str">
        <f t="shared" si="932"/>
        <v/>
      </c>
      <c r="W1654" s="72" t="str">
        <f>IF(E1654="","",VLOOKUP(D1654,Supervisors!$B$9:$F$32,5,FALSE))</f>
        <v/>
      </c>
      <c r="X1654" s="72" t="str">
        <f>IF(E1654="","",VLOOKUP(D1654,Supervisors!$B$9:$G$32,6,FALSE))</f>
        <v/>
      </c>
      <c r="Y1654" s="20" t="str">
        <f t="shared" si="933"/>
        <v/>
      </c>
      <c r="Z1654" s="20" t="str">
        <f t="shared" si="934"/>
        <v/>
      </c>
      <c r="AA1654" s="20" t="str">
        <f t="shared" si="935"/>
        <v/>
      </c>
      <c r="AB1654" s="20" t="str">
        <f t="shared" si="936"/>
        <v/>
      </c>
      <c r="AC1654" s="20" t="str">
        <f t="shared" si="937"/>
        <v/>
      </c>
      <c r="AD1654" s="20" t="str">
        <f t="shared" si="938"/>
        <v/>
      </c>
      <c r="AE1654" s="20" t="str">
        <f>IF(E1654="","",SUM( INDEX( $H$9, 1) : H1654))</f>
        <v/>
      </c>
      <c r="AF1654" s="20" t="str">
        <f t="shared" si="939"/>
        <v/>
      </c>
      <c r="AG1654" s="20" t="str">
        <f>IF(E1654="","",SUM($AF$9:AF1654))</f>
        <v/>
      </c>
      <c r="AH1654" s="43" t="str">
        <f t="shared" si="940"/>
        <v/>
      </c>
      <c r="AI1654" s="20" t="str">
        <f t="shared" si="941"/>
        <v/>
      </c>
      <c r="AJ1654" s="20" t="str">
        <f t="shared" si="942"/>
        <v/>
      </c>
      <c r="AK1654" s="20" t="str">
        <f t="shared" si="943"/>
        <v/>
      </c>
      <c r="AL1654" s="20" t="str">
        <f>IF(E1654="","",SUM( INDEX($I$9, 1) : I1654))</f>
        <v/>
      </c>
      <c r="AM1654" s="20" t="str">
        <f t="shared" si="944"/>
        <v/>
      </c>
      <c r="AN1654" s="20" t="str">
        <f>IF(E1654="","",SUM( INDEX($AM$9, 1) : AM1654))</f>
        <v/>
      </c>
      <c r="AO1654" s="43" t="str">
        <f t="shared" si="945"/>
        <v/>
      </c>
      <c r="AP1654" s="43" t="str">
        <f t="shared" si="946"/>
        <v/>
      </c>
      <c r="AQ1654" s="35" t="str">
        <f t="shared" si="947"/>
        <v/>
      </c>
      <c r="AR1654" s="35" t="str">
        <f t="shared" si="948"/>
        <v/>
      </c>
      <c r="AS1654" s="35" t="str">
        <f t="shared" si="949"/>
        <v/>
      </c>
      <c r="AT1654" s="35" t="str">
        <f t="shared" si="950"/>
        <v/>
      </c>
      <c r="AU1654" s="35" t="str">
        <f t="shared" si="951"/>
        <v/>
      </c>
      <c r="AV1654" s="35" t="str">
        <f t="shared" si="952"/>
        <v/>
      </c>
      <c r="AW1654" s="58" t="str">
        <f t="shared" si="953"/>
        <v/>
      </c>
      <c r="AX1654" s="62" t="str">
        <f t="shared" si="954"/>
        <v/>
      </c>
      <c r="AY1654" s="62" t="str">
        <f t="shared" si="955"/>
        <v/>
      </c>
      <c r="AZ1654" s="62" t="str">
        <f t="shared" si="956"/>
        <v/>
      </c>
      <c r="BA1654" s="62" t="str">
        <f t="shared" si="957"/>
        <v/>
      </c>
      <c r="BB1654" s="62" t="str">
        <f t="shared" si="958"/>
        <v/>
      </c>
      <c r="BC1654" s="62" t="str">
        <f t="shared" si="959"/>
        <v/>
      </c>
      <c r="BD1654" s="69" t="str">
        <f t="shared" si="960"/>
        <v/>
      </c>
      <c r="BE1654" s="69" t="str">
        <f t="shared" si="961"/>
        <v/>
      </c>
      <c r="BF1654" s="69" t="str">
        <f>IF(Z1654=Z1655,"",SUM(AW$9:AW1654)-SUM(BF$9:BF1653))</f>
        <v/>
      </c>
      <c r="BG1654" s="12">
        <f t="shared" si="963"/>
        <v>1646</v>
      </c>
    </row>
    <row r="1655" spans="1:59" ht="20.100000000000001" customHeight="1">
      <c r="A1655" s="13">
        <f t="shared" si="962"/>
        <v>1647</v>
      </c>
      <c r="B1655" s="153"/>
      <c r="C1655" s="33"/>
      <c r="D1655" s="33"/>
      <c r="E1655" s="154"/>
      <c r="F1655" s="155"/>
      <c r="G1655" s="156"/>
      <c r="H1655" s="19" t="str">
        <f t="shared" si="927"/>
        <v/>
      </c>
      <c r="I1655" s="157"/>
      <c r="J1655" s="19" t="str">
        <f t="shared" si="928"/>
        <v/>
      </c>
      <c r="K1655" s="33"/>
      <c r="L1655" s="34"/>
      <c r="M1655" s="34"/>
      <c r="N1655" s="19" t="str">
        <f t="shared" si="929"/>
        <v/>
      </c>
      <c r="O1655" s="157"/>
      <c r="P1655" s="19" t="str">
        <f t="shared" si="930"/>
        <v/>
      </c>
      <c r="Q1655" s="19" t="str">
        <f t="shared" si="931"/>
        <v/>
      </c>
      <c r="R1655" s="22"/>
      <c r="S1655" s="33"/>
      <c r="T1655" s="35" t="str">
        <f>IF(E1655="","",Instructions!$B$5)</f>
        <v/>
      </c>
      <c r="U1655" s="75" t="str">
        <f>IF(E1655="","",Instructions!$C$5)</f>
        <v/>
      </c>
      <c r="V1655" s="87" t="str">
        <f t="shared" si="932"/>
        <v/>
      </c>
      <c r="W1655" s="72" t="str">
        <f>IF(E1655="","",VLOOKUP(D1655,Supervisors!$B$9:$F$32,5,FALSE))</f>
        <v/>
      </c>
      <c r="X1655" s="72" t="str">
        <f>IF(E1655="","",VLOOKUP(D1655,Supervisors!$B$9:$G$32,6,FALSE))</f>
        <v/>
      </c>
      <c r="Y1655" s="20" t="str">
        <f t="shared" si="933"/>
        <v/>
      </c>
      <c r="Z1655" s="20" t="str">
        <f t="shared" si="934"/>
        <v/>
      </c>
      <c r="AA1655" s="20" t="str">
        <f t="shared" si="935"/>
        <v/>
      </c>
      <c r="AB1655" s="20" t="str">
        <f t="shared" si="936"/>
        <v/>
      </c>
      <c r="AC1655" s="20" t="str">
        <f t="shared" si="937"/>
        <v/>
      </c>
      <c r="AD1655" s="20" t="str">
        <f t="shared" si="938"/>
        <v/>
      </c>
      <c r="AE1655" s="20" t="str">
        <f>IF(E1655="","",SUM( INDEX( $H$9, 1) : H1655))</f>
        <v/>
      </c>
      <c r="AF1655" s="20" t="str">
        <f t="shared" si="939"/>
        <v/>
      </c>
      <c r="AG1655" s="20" t="str">
        <f>IF(E1655="","",SUM($AF$9:AF1655))</f>
        <v/>
      </c>
      <c r="AH1655" s="43" t="str">
        <f t="shared" si="940"/>
        <v/>
      </c>
      <c r="AI1655" s="20" t="str">
        <f t="shared" si="941"/>
        <v/>
      </c>
      <c r="AJ1655" s="20" t="str">
        <f t="shared" si="942"/>
        <v/>
      </c>
      <c r="AK1655" s="20" t="str">
        <f t="shared" si="943"/>
        <v/>
      </c>
      <c r="AL1655" s="20" t="str">
        <f>IF(E1655="","",SUM( INDEX($I$9, 1) : I1655))</f>
        <v/>
      </c>
      <c r="AM1655" s="20" t="str">
        <f t="shared" si="944"/>
        <v/>
      </c>
      <c r="AN1655" s="20" t="str">
        <f>IF(E1655="","",SUM( INDEX($AM$9, 1) : AM1655))</f>
        <v/>
      </c>
      <c r="AO1655" s="43" t="str">
        <f t="shared" si="945"/>
        <v/>
      </c>
      <c r="AP1655" s="43" t="str">
        <f t="shared" si="946"/>
        <v/>
      </c>
      <c r="AQ1655" s="35" t="str">
        <f t="shared" si="947"/>
        <v/>
      </c>
      <c r="AR1655" s="35" t="str">
        <f t="shared" si="948"/>
        <v/>
      </c>
      <c r="AS1655" s="35" t="str">
        <f t="shared" si="949"/>
        <v/>
      </c>
      <c r="AT1655" s="35" t="str">
        <f t="shared" si="950"/>
        <v/>
      </c>
      <c r="AU1655" s="35" t="str">
        <f t="shared" si="951"/>
        <v/>
      </c>
      <c r="AV1655" s="35" t="str">
        <f t="shared" si="952"/>
        <v/>
      </c>
      <c r="AW1655" s="58" t="str">
        <f t="shared" si="953"/>
        <v/>
      </c>
      <c r="AX1655" s="62" t="str">
        <f t="shared" si="954"/>
        <v/>
      </c>
      <c r="AY1655" s="62" t="str">
        <f t="shared" si="955"/>
        <v/>
      </c>
      <c r="AZ1655" s="62" t="str">
        <f t="shared" si="956"/>
        <v/>
      </c>
      <c r="BA1655" s="62" t="str">
        <f t="shared" si="957"/>
        <v/>
      </c>
      <c r="BB1655" s="62" t="str">
        <f t="shared" si="958"/>
        <v/>
      </c>
      <c r="BC1655" s="62" t="str">
        <f t="shared" si="959"/>
        <v/>
      </c>
      <c r="BD1655" s="69" t="str">
        <f t="shared" si="960"/>
        <v/>
      </c>
      <c r="BE1655" s="69" t="str">
        <f t="shared" si="961"/>
        <v/>
      </c>
      <c r="BF1655" s="69" t="str">
        <f>IF(Z1655=Z1656,"",SUM(AW$9:AW1655)-SUM(BF$9:BF1654))</f>
        <v/>
      </c>
      <c r="BG1655" s="12">
        <f t="shared" si="963"/>
        <v>1647</v>
      </c>
    </row>
    <row r="1656" spans="1:59" ht="20.100000000000001" customHeight="1">
      <c r="A1656" s="13">
        <f t="shared" si="962"/>
        <v>1648</v>
      </c>
      <c r="B1656" s="153"/>
      <c r="C1656" s="33"/>
      <c r="D1656" s="33"/>
      <c r="E1656" s="154"/>
      <c r="F1656" s="155"/>
      <c r="G1656" s="156"/>
      <c r="H1656" s="19" t="str">
        <f t="shared" si="927"/>
        <v/>
      </c>
      <c r="I1656" s="157"/>
      <c r="J1656" s="19" t="str">
        <f t="shared" si="928"/>
        <v/>
      </c>
      <c r="K1656" s="33"/>
      <c r="L1656" s="34"/>
      <c r="M1656" s="34"/>
      <c r="N1656" s="19" t="str">
        <f t="shared" si="929"/>
        <v/>
      </c>
      <c r="O1656" s="157"/>
      <c r="P1656" s="19" t="str">
        <f t="shared" si="930"/>
        <v/>
      </c>
      <c r="Q1656" s="19" t="str">
        <f t="shared" si="931"/>
        <v/>
      </c>
      <c r="R1656" s="22"/>
      <c r="S1656" s="33"/>
      <c r="T1656" s="35" t="str">
        <f>IF(E1656="","",Instructions!$B$5)</f>
        <v/>
      </c>
      <c r="U1656" s="75" t="str">
        <f>IF(E1656="","",Instructions!$C$5)</f>
        <v/>
      </c>
      <c r="V1656" s="87" t="str">
        <f t="shared" si="932"/>
        <v/>
      </c>
      <c r="W1656" s="72" t="str">
        <f>IF(E1656="","",VLOOKUP(D1656,Supervisors!$B$9:$F$32,5,FALSE))</f>
        <v/>
      </c>
      <c r="X1656" s="72" t="str">
        <f>IF(E1656="","",VLOOKUP(D1656,Supervisors!$B$9:$G$32,6,FALSE))</f>
        <v/>
      </c>
      <c r="Y1656" s="20" t="str">
        <f t="shared" si="933"/>
        <v/>
      </c>
      <c r="Z1656" s="20" t="str">
        <f t="shared" si="934"/>
        <v/>
      </c>
      <c r="AA1656" s="20" t="str">
        <f t="shared" si="935"/>
        <v/>
      </c>
      <c r="AB1656" s="20" t="str">
        <f t="shared" si="936"/>
        <v/>
      </c>
      <c r="AC1656" s="20" t="str">
        <f t="shared" si="937"/>
        <v/>
      </c>
      <c r="AD1656" s="20" t="str">
        <f t="shared" si="938"/>
        <v/>
      </c>
      <c r="AE1656" s="20" t="str">
        <f>IF(E1656="","",SUM( INDEX( $H$9, 1) : H1656))</f>
        <v/>
      </c>
      <c r="AF1656" s="20" t="str">
        <f t="shared" si="939"/>
        <v/>
      </c>
      <c r="AG1656" s="20" t="str">
        <f>IF(E1656="","",SUM($AF$9:AF1656))</f>
        <v/>
      </c>
      <c r="AH1656" s="43" t="str">
        <f t="shared" si="940"/>
        <v/>
      </c>
      <c r="AI1656" s="20" t="str">
        <f t="shared" si="941"/>
        <v/>
      </c>
      <c r="AJ1656" s="20" t="str">
        <f t="shared" si="942"/>
        <v/>
      </c>
      <c r="AK1656" s="20" t="str">
        <f t="shared" si="943"/>
        <v/>
      </c>
      <c r="AL1656" s="20" t="str">
        <f>IF(E1656="","",SUM( INDEX($I$9, 1) : I1656))</f>
        <v/>
      </c>
      <c r="AM1656" s="20" t="str">
        <f t="shared" si="944"/>
        <v/>
      </c>
      <c r="AN1656" s="20" t="str">
        <f>IF(E1656="","",SUM( INDEX($AM$9, 1) : AM1656))</f>
        <v/>
      </c>
      <c r="AO1656" s="43" t="str">
        <f t="shared" si="945"/>
        <v/>
      </c>
      <c r="AP1656" s="43" t="str">
        <f t="shared" si="946"/>
        <v/>
      </c>
      <c r="AQ1656" s="35" t="str">
        <f t="shared" si="947"/>
        <v/>
      </c>
      <c r="AR1656" s="35" t="str">
        <f t="shared" si="948"/>
        <v/>
      </c>
      <c r="AS1656" s="35" t="str">
        <f t="shared" si="949"/>
        <v/>
      </c>
      <c r="AT1656" s="35" t="str">
        <f t="shared" si="950"/>
        <v/>
      </c>
      <c r="AU1656" s="35" t="str">
        <f t="shared" si="951"/>
        <v/>
      </c>
      <c r="AV1656" s="35" t="str">
        <f t="shared" si="952"/>
        <v/>
      </c>
      <c r="AW1656" s="58" t="str">
        <f t="shared" si="953"/>
        <v/>
      </c>
      <c r="AX1656" s="62" t="str">
        <f t="shared" si="954"/>
        <v/>
      </c>
      <c r="AY1656" s="62" t="str">
        <f t="shared" si="955"/>
        <v/>
      </c>
      <c r="AZ1656" s="62" t="str">
        <f t="shared" si="956"/>
        <v/>
      </c>
      <c r="BA1656" s="62" t="str">
        <f t="shared" si="957"/>
        <v/>
      </c>
      <c r="BB1656" s="62" t="str">
        <f t="shared" si="958"/>
        <v/>
      </c>
      <c r="BC1656" s="62" t="str">
        <f t="shared" si="959"/>
        <v/>
      </c>
      <c r="BD1656" s="69" t="str">
        <f t="shared" si="960"/>
        <v/>
      </c>
      <c r="BE1656" s="69" t="str">
        <f t="shared" si="961"/>
        <v/>
      </c>
      <c r="BF1656" s="69" t="str">
        <f>IF(Z1656=Z1657,"",SUM(AW$9:AW1656)-SUM(BF$9:BF1655))</f>
        <v/>
      </c>
      <c r="BG1656" s="12">
        <f t="shared" si="963"/>
        <v>1648</v>
      </c>
    </row>
    <row r="1657" spans="1:59" ht="20.100000000000001" customHeight="1">
      <c r="A1657" s="13">
        <f t="shared" si="962"/>
        <v>1649</v>
      </c>
      <c r="B1657" s="153"/>
      <c r="C1657" s="33"/>
      <c r="D1657" s="33"/>
      <c r="E1657" s="154"/>
      <c r="F1657" s="155"/>
      <c r="G1657" s="156"/>
      <c r="H1657" s="19" t="str">
        <f t="shared" si="927"/>
        <v/>
      </c>
      <c r="I1657" s="157"/>
      <c r="J1657" s="19" t="str">
        <f t="shared" si="928"/>
        <v/>
      </c>
      <c r="K1657" s="33"/>
      <c r="L1657" s="34"/>
      <c r="M1657" s="34"/>
      <c r="N1657" s="19" t="str">
        <f t="shared" si="929"/>
        <v/>
      </c>
      <c r="O1657" s="157"/>
      <c r="P1657" s="19" t="str">
        <f t="shared" si="930"/>
        <v/>
      </c>
      <c r="Q1657" s="19" t="str">
        <f t="shared" si="931"/>
        <v/>
      </c>
      <c r="R1657" s="22"/>
      <c r="S1657" s="33"/>
      <c r="T1657" s="35" t="str">
        <f>IF(E1657="","",Instructions!$B$5)</f>
        <v/>
      </c>
      <c r="U1657" s="75" t="str">
        <f>IF(E1657="","",Instructions!$C$5)</f>
        <v/>
      </c>
      <c r="V1657" s="87" t="str">
        <f t="shared" si="932"/>
        <v/>
      </c>
      <c r="W1657" s="72" t="str">
        <f>IF(E1657="","",VLOOKUP(D1657,Supervisors!$B$9:$F$32,5,FALSE))</f>
        <v/>
      </c>
      <c r="X1657" s="72" t="str">
        <f>IF(E1657="","",VLOOKUP(D1657,Supervisors!$B$9:$G$32,6,FALSE))</f>
        <v/>
      </c>
      <c r="Y1657" s="20" t="str">
        <f t="shared" si="933"/>
        <v/>
      </c>
      <c r="Z1657" s="20" t="str">
        <f t="shared" si="934"/>
        <v/>
      </c>
      <c r="AA1657" s="20" t="str">
        <f t="shared" si="935"/>
        <v/>
      </c>
      <c r="AB1657" s="20" t="str">
        <f t="shared" si="936"/>
        <v/>
      </c>
      <c r="AC1657" s="20" t="str">
        <f t="shared" si="937"/>
        <v/>
      </c>
      <c r="AD1657" s="20" t="str">
        <f t="shared" si="938"/>
        <v/>
      </c>
      <c r="AE1657" s="20" t="str">
        <f>IF(E1657="","",SUM( INDEX( $H$9, 1) : H1657))</f>
        <v/>
      </c>
      <c r="AF1657" s="20" t="str">
        <f t="shared" si="939"/>
        <v/>
      </c>
      <c r="AG1657" s="20" t="str">
        <f>IF(E1657="","",SUM($AF$9:AF1657))</f>
        <v/>
      </c>
      <c r="AH1657" s="43" t="str">
        <f t="shared" si="940"/>
        <v/>
      </c>
      <c r="AI1657" s="20" t="str">
        <f t="shared" si="941"/>
        <v/>
      </c>
      <c r="AJ1657" s="20" t="str">
        <f t="shared" si="942"/>
        <v/>
      </c>
      <c r="AK1657" s="20" t="str">
        <f t="shared" si="943"/>
        <v/>
      </c>
      <c r="AL1657" s="20" t="str">
        <f>IF(E1657="","",SUM( INDEX($I$9, 1) : I1657))</f>
        <v/>
      </c>
      <c r="AM1657" s="20" t="str">
        <f t="shared" si="944"/>
        <v/>
      </c>
      <c r="AN1657" s="20" t="str">
        <f>IF(E1657="","",SUM( INDEX($AM$9, 1) : AM1657))</f>
        <v/>
      </c>
      <c r="AO1657" s="43" t="str">
        <f t="shared" si="945"/>
        <v/>
      </c>
      <c r="AP1657" s="43" t="str">
        <f t="shared" si="946"/>
        <v/>
      </c>
      <c r="AQ1657" s="35" t="str">
        <f t="shared" si="947"/>
        <v/>
      </c>
      <c r="AR1657" s="35" t="str">
        <f t="shared" si="948"/>
        <v/>
      </c>
      <c r="AS1657" s="35" t="str">
        <f t="shared" si="949"/>
        <v/>
      </c>
      <c r="AT1657" s="35" t="str">
        <f t="shared" si="950"/>
        <v/>
      </c>
      <c r="AU1657" s="35" t="str">
        <f t="shared" si="951"/>
        <v/>
      </c>
      <c r="AV1657" s="35" t="str">
        <f t="shared" si="952"/>
        <v/>
      </c>
      <c r="AW1657" s="58" t="str">
        <f t="shared" si="953"/>
        <v/>
      </c>
      <c r="AX1657" s="62" t="str">
        <f t="shared" si="954"/>
        <v/>
      </c>
      <c r="AY1657" s="62" t="str">
        <f t="shared" si="955"/>
        <v/>
      </c>
      <c r="AZ1657" s="62" t="str">
        <f t="shared" si="956"/>
        <v/>
      </c>
      <c r="BA1657" s="62" t="str">
        <f t="shared" si="957"/>
        <v/>
      </c>
      <c r="BB1657" s="62" t="str">
        <f t="shared" si="958"/>
        <v/>
      </c>
      <c r="BC1657" s="62" t="str">
        <f t="shared" si="959"/>
        <v/>
      </c>
      <c r="BD1657" s="69" t="str">
        <f t="shared" si="960"/>
        <v/>
      </c>
      <c r="BE1657" s="69" t="str">
        <f t="shared" si="961"/>
        <v/>
      </c>
      <c r="BF1657" s="69" t="str">
        <f>IF(Z1657=Z1658,"",SUM(AW$9:AW1657)-SUM(BF$9:BF1656))</f>
        <v/>
      </c>
      <c r="BG1657" s="12">
        <f t="shared" si="963"/>
        <v>1649</v>
      </c>
    </row>
    <row r="1658" spans="1:59" ht="20.100000000000001" customHeight="1">
      <c r="A1658" s="13">
        <f t="shared" si="962"/>
        <v>1650</v>
      </c>
      <c r="B1658" s="153"/>
      <c r="C1658" s="33"/>
      <c r="D1658" s="33"/>
      <c r="E1658" s="154"/>
      <c r="F1658" s="155"/>
      <c r="G1658" s="156"/>
      <c r="H1658" s="19" t="str">
        <f t="shared" si="927"/>
        <v/>
      </c>
      <c r="I1658" s="157"/>
      <c r="J1658" s="19" t="str">
        <f t="shared" si="928"/>
        <v/>
      </c>
      <c r="K1658" s="33"/>
      <c r="L1658" s="34"/>
      <c r="M1658" s="34"/>
      <c r="N1658" s="19" t="str">
        <f t="shared" si="929"/>
        <v/>
      </c>
      <c r="O1658" s="157"/>
      <c r="P1658" s="19" t="str">
        <f t="shared" si="930"/>
        <v/>
      </c>
      <c r="Q1658" s="19" t="str">
        <f t="shared" si="931"/>
        <v/>
      </c>
      <c r="R1658" s="22"/>
      <c r="S1658" s="33"/>
      <c r="T1658" s="35" t="str">
        <f>IF(E1658="","",Instructions!$B$5)</f>
        <v/>
      </c>
      <c r="U1658" s="75" t="str">
        <f>IF(E1658="","",Instructions!$C$5)</f>
        <v/>
      </c>
      <c r="V1658" s="87" t="str">
        <f t="shared" si="932"/>
        <v/>
      </c>
      <c r="W1658" s="72" t="str">
        <f>IF(E1658="","",VLOOKUP(D1658,Supervisors!$B$9:$F$32,5,FALSE))</f>
        <v/>
      </c>
      <c r="X1658" s="72" t="str">
        <f>IF(E1658="","",VLOOKUP(D1658,Supervisors!$B$9:$G$32,6,FALSE))</f>
        <v/>
      </c>
      <c r="Y1658" s="20" t="str">
        <f t="shared" si="933"/>
        <v/>
      </c>
      <c r="Z1658" s="20" t="str">
        <f t="shared" si="934"/>
        <v/>
      </c>
      <c r="AA1658" s="20" t="str">
        <f t="shared" si="935"/>
        <v/>
      </c>
      <c r="AB1658" s="20" t="str">
        <f t="shared" si="936"/>
        <v/>
      </c>
      <c r="AC1658" s="20" t="str">
        <f t="shared" si="937"/>
        <v/>
      </c>
      <c r="AD1658" s="20" t="str">
        <f t="shared" si="938"/>
        <v/>
      </c>
      <c r="AE1658" s="20" t="str">
        <f>IF(E1658="","",SUM( INDEX( $H$9, 1) : H1658))</f>
        <v/>
      </c>
      <c r="AF1658" s="20" t="str">
        <f t="shared" si="939"/>
        <v/>
      </c>
      <c r="AG1658" s="20" t="str">
        <f>IF(E1658="","",SUM($AF$9:AF1658))</f>
        <v/>
      </c>
      <c r="AH1658" s="43" t="str">
        <f t="shared" si="940"/>
        <v/>
      </c>
      <c r="AI1658" s="20" t="str">
        <f t="shared" si="941"/>
        <v/>
      </c>
      <c r="AJ1658" s="20" t="str">
        <f t="shared" si="942"/>
        <v/>
      </c>
      <c r="AK1658" s="20" t="str">
        <f t="shared" si="943"/>
        <v/>
      </c>
      <c r="AL1658" s="20" t="str">
        <f>IF(E1658="","",SUM( INDEX($I$9, 1) : I1658))</f>
        <v/>
      </c>
      <c r="AM1658" s="20" t="str">
        <f t="shared" si="944"/>
        <v/>
      </c>
      <c r="AN1658" s="20" t="str">
        <f>IF(E1658="","",SUM( INDEX($AM$9, 1) : AM1658))</f>
        <v/>
      </c>
      <c r="AO1658" s="43" t="str">
        <f t="shared" si="945"/>
        <v/>
      </c>
      <c r="AP1658" s="43" t="str">
        <f t="shared" si="946"/>
        <v/>
      </c>
      <c r="AQ1658" s="35" t="str">
        <f t="shared" si="947"/>
        <v/>
      </c>
      <c r="AR1658" s="35" t="str">
        <f t="shared" si="948"/>
        <v/>
      </c>
      <c r="AS1658" s="35" t="str">
        <f t="shared" si="949"/>
        <v/>
      </c>
      <c r="AT1658" s="35" t="str">
        <f t="shared" si="950"/>
        <v/>
      </c>
      <c r="AU1658" s="35" t="str">
        <f t="shared" si="951"/>
        <v/>
      </c>
      <c r="AV1658" s="35" t="str">
        <f t="shared" si="952"/>
        <v/>
      </c>
      <c r="AW1658" s="58" t="str">
        <f t="shared" si="953"/>
        <v/>
      </c>
      <c r="AX1658" s="62" t="str">
        <f t="shared" si="954"/>
        <v/>
      </c>
      <c r="AY1658" s="62" t="str">
        <f t="shared" si="955"/>
        <v/>
      </c>
      <c r="AZ1658" s="62" t="str">
        <f t="shared" si="956"/>
        <v/>
      </c>
      <c r="BA1658" s="62" t="str">
        <f t="shared" si="957"/>
        <v/>
      </c>
      <c r="BB1658" s="62" t="str">
        <f t="shared" si="958"/>
        <v/>
      </c>
      <c r="BC1658" s="62" t="str">
        <f t="shared" si="959"/>
        <v/>
      </c>
      <c r="BD1658" s="69" t="str">
        <f t="shared" si="960"/>
        <v/>
      </c>
      <c r="BE1658" s="69" t="str">
        <f t="shared" si="961"/>
        <v/>
      </c>
      <c r="BF1658" s="69" t="str">
        <f>IF(Z1658=Z1659,"",SUM(AW$9:AW1658)-SUM(BF$9:BF1657))</f>
        <v/>
      </c>
      <c r="BG1658" s="12">
        <f t="shared" si="963"/>
        <v>1650</v>
      </c>
    </row>
    <row r="1659" spans="1:59" ht="20.100000000000001" customHeight="1">
      <c r="A1659" s="13">
        <f t="shared" si="962"/>
        <v>1651</v>
      </c>
      <c r="B1659" s="153"/>
      <c r="C1659" s="33"/>
      <c r="D1659" s="33"/>
      <c r="E1659" s="154"/>
      <c r="F1659" s="155"/>
      <c r="G1659" s="156"/>
      <c r="H1659" s="19" t="str">
        <f t="shared" si="927"/>
        <v/>
      </c>
      <c r="I1659" s="157"/>
      <c r="J1659" s="19" t="str">
        <f t="shared" si="928"/>
        <v/>
      </c>
      <c r="K1659" s="33"/>
      <c r="L1659" s="34"/>
      <c r="M1659" s="34"/>
      <c r="N1659" s="19" t="str">
        <f t="shared" si="929"/>
        <v/>
      </c>
      <c r="O1659" s="157"/>
      <c r="P1659" s="19" t="str">
        <f t="shared" si="930"/>
        <v/>
      </c>
      <c r="Q1659" s="19" t="str">
        <f t="shared" si="931"/>
        <v/>
      </c>
      <c r="R1659" s="22"/>
      <c r="S1659" s="33"/>
      <c r="T1659" s="35" t="str">
        <f>IF(E1659="","",Instructions!$B$5)</f>
        <v/>
      </c>
      <c r="U1659" s="75" t="str">
        <f>IF(E1659="","",Instructions!$C$5)</f>
        <v/>
      </c>
      <c r="V1659" s="87" t="str">
        <f t="shared" si="932"/>
        <v/>
      </c>
      <c r="W1659" s="72" t="str">
        <f>IF(E1659="","",VLOOKUP(D1659,Supervisors!$B$9:$F$32,5,FALSE))</f>
        <v/>
      </c>
      <c r="X1659" s="72" t="str">
        <f>IF(E1659="","",VLOOKUP(D1659,Supervisors!$B$9:$G$32,6,FALSE))</f>
        <v/>
      </c>
      <c r="Y1659" s="20" t="str">
        <f t="shared" si="933"/>
        <v/>
      </c>
      <c r="Z1659" s="20" t="str">
        <f t="shared" si="934"/>
        <v/>
      </c>
      <c r="AA1659" s="20" t="str">
        <f t="shared" si="935"/>
        <v/>
      </c>
      <c r="AB1659" s="20" t="str">
        <f t="shared" si="936"/>
        <v/>
      </c>
      <c r="AC1659" s="20" t="str">
        <f t="shared" si="937"/>
        <v/>
      </c>
      <c r="AD1659" s="20" t="str">
        <f t="shared" si="938"/>
        <v/>
      </c>
      <c r="AE1659" s="20" t="str">
        <f>IF(E1659="","",SUM( INDEX( $H$9, 1) : H1659))</f>
        <v/>
      </c>
      <c r="AF1659" s="20" t="str">
        <f t="shared" si="939"/>
        <v/>
      </c>
      <c r="AG1659" s="20" t="str">
        <f>IF(E1659="","",SUM($AF$9:AF1659))</f>
        <v/>
      </c>
      <c r="AH1659" s="43" t="str">
        <f t="shared" si="940"/>
        <v/>
      </c>
      <c r="AI1659" s="20" t="str">
        <f t="shared" si="941"/>
        <v/>
      </c>
      <c r="AJ1659" s="20" t="str">
        <f t="shared" si="942"/>
        <v/>
      </c>
      <c r="AK1659" s="20" t="str">
        <f t="shared" si="943"/>
        <v/>
      </c>
      <c r="AL1659" s="20" t="str">
        <f>IF(E1659="","",SUM( INDEX($I$9, 1) : I1659))</f>
        <v/>
      </c>
      <c r="AM1659" s="20" t="str">
        <f t="shared" si="944"/>
        <v/>
      </c>
      <c r="AN1659" s="20" t="str">
        <f>IF(E1659="","",SUM( INDEX($AM$9, 1) : AM1659))</f>
        <v/>
      </c>
      <c r="AO1659" s="43" t="str">
        <f t="shared" si="945"/>
        <v/>
      </c>
      <c r="AP1659" s="43" t="str">
        <f t="shared" si="946"/>
        <v/>
      </c>
      <c r="AQ1659" s="35" t="str">
        <f t="shared" si="947"/>
        <v/>
      </c>
      <c r="AR1659" s="35" t="str">
        <f t="shared" si="948"/>
        <v/>
      </c>
      <c r="AS1659" s="35" t="str">
        <f t="shared" si="949"/>
        <v/>
      </c>
      <c r="AT1659" s="35" t="str">
        <f t="shared" si="950"/>
        <v/>
      </c>
      <c r="AU1659" s="35" t="str">
        <f t="shared" si="951"/>
        <v/>
      </c>
      <c r="AV1659" s="35" t="str">
        <f t="shared" si="952"/>
        <v/>
      </c>
      <c r="AW1659" s="58" t="str">
        <f t="shared" si="953"/>
        <v/>
      </c>
      <c r="AX1659" s="62" t="str">
        <f t="shared" si="954"/>
        <v/>
      </c>
      <c r="AY1659" s="62" t="str">
        <f t="shared" si="955"/>
        <v/>
      </c>
      <c r="AZ1659" s="62" t="str">
        <f t="shared" si="956"/>
        <v/>
      </c>
      <c r="BA1659" s="62" t="str">
        <f t="shared" si="957"/>
        <v/>
      </c>
      <c r="BB1659" s="62" t="str">
        <f t="shared" si="958"/>
        <v/>
      </c>
      <c r="BC1659" s="62" t="str">
        <f t="shared" si="959"/>
        <v/>
      </c>
      <c r="BD1659" s="69" t="str">
        <f t="shared" si="960"/>
        <v/>
      </c>
      <c r="BE1659" s="69" t="str">
        <f t="shared" si="961"/>
        <v/>
      </c>
      <c r="BF1659" s="69" t="str">
        <f>IF(Z1659=Z1660,"",SUM(AW$9:AW1659)-SUM(BF$9:BF1658))</f>
        <v/>
      </c>
      <c r="BG1659" s="12">
        <f t="shared" si="963"/>
        <v>1651</v>
      </c>
    </row>
    <row r="1660" spans="1:59" ht="20.100000000000001" customHeight="1">
      <c r="A1660" s="13">
        <f t="shared" si="962"/>
        <v>1652</v>
      </c>
      <c r="B1660" s="153"/>
      <c r="C1660" s="33"/>
      <c r="D1660" s="33"/>
      <c r="E1660" s="154"/>
      <c r="F1660" s="155"/>
      <c r="G1660" s="156"/>
      <c r="H1660" s="19" t="str">
        <f t="shared" si="927"/>
        <v/>
      </c>
      <c r="I1660" s="157"/>
      <c r="J1660" s="19" t="str">
        <f t="shared" si="928"/>
        <v/>
      </c>
      <c r="K1660" s="33"/>
      <c r="L1660" s="34"/>
      <c r="M1660" s="34"/>
      <c r="N1660" s="19" t="str">
        <f t="shared" si="929"/>
        <v/>
      </c>
      <c r="O1660" s="157"/>
      <c r="P1660" s="19" t="str">
        <f t="shared" si="930"/>
        <v/>
      </c>
      <c r="Q1660" s="19" t="str">
        <f t="shared" si="931"/>
        <v/>
      </c>
      <c r="R1660" s="22"/>
      <c r="S1660" s="33"/>
      <c r="T1660" s="35" t="str">
        <f>IF(E1660="","",Instructions!$B$5)</f>
        <v/>
      </c>
      <c r="U1660" s="75" t="str">
        <f>IF(E1660="","",Instructions!$C$5)</f>
        <v/>
      </c>
      <c r="V1660" s="87" t="str">
        <f t="shared" si="932"/>
        <v/>
      </c>
      <c r="W1660" s="72" t="str">
        <f>IF(E1660="","",VLOOKUP(D1660,Supervisors!$B$9:$F$32,5,FALSE))</f>
        <v/>
      </c>
      <c r="X1660" s="72" t="str">
        <f>IF(E1660="","",VLOOKUP(D1660,Supervisors!$B$9:$G$32,6,FALSE))</f>
        <v/>
      </c>
      <c r="Y1660" s="20" t="str">
        <f t="shared" si="933"/>
        <v/>
      </c>
      <c r="Z1660" s="20" t="str">
        <f t="shared" si="934"/>
        <v/>
      </c>
      <c r="AA1660" s="20" t="str">
        <f t="shared" si="935"/>
        <v/>
      </c>
      <c r="AB1660" s="20" t="str">
        <f t="shared" si="936"/>
        <v/>
      </c>
      <c r="AC1660" s="20" t="str">
        <f t="shared" si="937"/>
        <v/>
      </c>
      <c r="AD1660" s="20" t="str">
        <f t="shared" si="938"/>
        <v/>
      </c>
      <c r="AE1660" s="20" t="str">
        <f>IF(E1660="","",SUM( INDEX( $H$9, 1) : H1660))</f>
        <v/>
      </c>
      <c r="AF1660" s="20" t="str">
        <f t="shared" si="939"/>
        <v/>
      </c>
      <c r="AG1660" s="20" t="str">
        <f>IF(E1660="","",SUM($AF$9:AF1660))</f>
        <v/>
      </c>
      <c r="AH1660" s="43" t="str">
        <f t="shared" si="940"/>
        <v/>
      </c>
      <c r="AI1660" s="20" t="str">
        <f t="shared" si="941"/>
        <v/>
      </c>
      <c r="AJ1660" s="20" t="str">
        <f t="shared" si="942"/>
        <v/>
      </c>
      <c r="AK1660" s="20" t="str">
        <f t="shared" si="943"/>
        <v/>
      </c>
      <c r="AL1660" s="20" t="str">
        <f>IF(E1660="","",SUM( INDEX($I$9, 1) : I1660))</f>
        <v/>
      </c>
      <c r="AM1660" s="20" t="str">
        <f t="shared" si="944"/>
        <v/>
      </c>
      <c r="AN1660" s="20" t="str">
        <f>IF(E1660="","",SUM( INDEX($AM$9, 1) : AM1660))</f>
        <v/>
      </c>
      <c r="AO1660" s="43" t="str">
        <f t="shared" si="945"/>
        <v/>
      </c>
      <c r="AP1660" s="43" t="str">
        <f t="shared" si="946"/>
        <v/>
      </c>
      <c r="AQ1660" s="35" t="str">
        <f t="shared" si="947"/>
        <v/>
      </c>
      <c r="AR1660" s="35" t="str">
        <f t="shared" si="948"/>
        <v/>
      </c>
      <c r="AS1660" s="35" t="str">
        <f t="shared" si="949"/>
        <v/>
      </c>
      <c r="AT1660" s="35" t="str">
        <f t="shared" si="950"/>
        <v/>
      </c>
      <c r="AU1660" s="35" t="str">
        <f t="shared" si="951"/>
        <v/>
      </c>
      <c r="AV1660" s="35" t="str">
        <f t="shared" si="952"/>
        <v/>
      </c>
      <c r="AW1660" s="58" t="str">
        <f t="shared" si="953"/>
        <v/>
      </c>
      <c r="AX1660" s="62" t="str">
        <f t="shared" si="954"/>
        <v/>
      </c>
      <c r="AY1660" s="62" t="str">
        <f t="shared" si="955"/>
        <v/>
      </c>
      <c r="AZ1660" s="62" t="str">
        <f t="shared" si="956"/>
        <v/>
      </c>
      <c r="BA1660" s="62" t="str">
        <f t="shared" si="957"/>
        <v/>
      </c>
      <c r="BB1660" s="62" t="str">
        <f t="shared" si="958"/>
        <v/>
      </c>
      <c r="BC1660" s="62" t="str">
        <f t="shared" si="959"/>
        <v/>
      </c>
      <c r="BD1660" s="69" t="str">
        <f t="shared" si="960"/>
        <v/>
      </c>
      <c r="BE1660" s="69" t="str">
        <f t="shared" si="961"/>
        <v/>
      </c>
      <c r="BF1660" s="69" t="str">
        <f>IF(Z1660=Z1661,"",SUM(AW$9:AW1660)-SUM(BF$9:BF1659))</f>
        <v/>
      </c>
      <c r="BG1660" s="12">
        <f t="shared" si="963"/>
        <v>1652</v>
      </c>
    </row>
    <row r="1661" spans="1:59" ht="20.100000000000001" customHeight="1">
      <c r="A1661" s="13">
        <f t="shared" si="962"/>
        <v>1653</v>
      </c>
      <c r="B1661" s="153"/>
      <c r="C1661" s="33"/>
      <c r="D1661" s="33"/>
      <c r="E1661" s="154"/>
      <c r="F1661" s="155"/>
      <c r="G1661" s="156"/>
      <c r="H1661" s="19" t="str">
        <f t="shared" si="927"/>
        <v/>
      </c>
      <c r="I1661" s="157"/>
      <c r="J1661" s="19" t="str">
        <f t="shared" si="928"/>
        <v/>
      </c>
      <c r="K1661" s="33"/>
      <c r="L1661" s="34"/>
      <c r="M1661" s="34"/>
      <c r="N1661" s="19" t="str">
        <f t="shared" si="929"/>
        <v/>
      </c>
      <c r="O1661" s="157"/>
      <c r="P1661" s="19" t="str">
        <f t="shared" si="930"/>
        <v/>
      </c>
      <c r="Q1661" s="19" t="str">
        <f t="shared" si="931"/>
        <v/>
      </c>
      <c r="R1661" s="22"/>
      <c r="S1661" s="33"/>
      <c r="T1661" s="35" t="str">
        <f>IF(E1661="","",Instructions!$B$5)</f>
        <v/>
      </c>
      <c r="U1661" s="75" t="str">
        <f>IF(E1661="","",Instructions!$C$5)</f>
        <v/>
      </c>
      <c r="V1661" s="87" t="str">
        <f t="shared" si="932"/>
        <v/>
      </c>
      <c r="W1661" s="72" t="str">
        <f>IF(E1661="","",VLOOKUP(D1661,Supervisors!$B$9:$F$32,5,FALSE))</f>
        <v/>
      </c>
      <c r="X1661" s="72" t="str">
        <f>IF(E1661="","",VLOOKUP(D1661,Supervisors!$B$9:$G$32,6,FALSE))</f>
        <v/>
      </c>
      <c r="Y1661" s="20" t="str">
        <f t="shared" si="933"/>
        <v/>
      </c>
      <c r="Z1661" s="20" t="str">
        <f t="shared" si="934"/>
        <v/>
      </c>
      <c r="AA1661" s="20" t="str">
        <f t="shared" si="935"/>
        <v/>
      </c>
      <c r="AB1661" s="20" t="str">
        <f t="shared" si="936"/>
        <v/>
      </c>
      <c r="AC1661" s="20" t="str">
        <f t="shared" si="937"/>
        <v/>
      </c>
      <c r="AD1661" s="20" t="str">
        <f t="shared" si="938"/>
        <v/>
      </c>
      <c r="AE1661" s="20" t="str">
        <f>IF(E1661="","",SUM( INDEX( $H$9, 1) : H1661))</f>
        <v/>
      </c>
      <c r="AF1661" s="20" t="str">
        <f t="shared" si="939"/>
        <v/>
      </c>
      <c r="AG1661" s="20" t="str">
        <f>IF(E1661="","",SUM($AF$9:AF1661))</f>
        <v/>
      </c>
      <c r="AH1661" s="43" t="str">
        <f t="shared" si="940"/>
        <v/>
      </c>
      <c r="AI1661" s="20" t="str">
        <f t="shared" si="941"/>
        <v/>
      </c>
      <c r="AJ1661" s="20" t="str">
        <f t="shared" si="942"/>
        <v/>
      </c>
      <c r="AK1661" s="20" t="str">
        <f t="shared" si="943"/>
        <v/>
      </c>
      <c r="AL1661" s="20" t="str">
        <f>IF(E1661="","",SUM( INDEX($I$9, 1) : I1661))</f>
        <v/>
      </c>
      <c r="AM1661" s="20" t="str">
        <f t="shared" si="944"/>
        <v/>
      </c>
      <c r="AN1661" s="20" t="str">
        <f>IF(E1661="","",SUM( INDEX($AM$9, 1) : AM1661))</f>
        <v/>
      </c>
      <c r="AO1661" s="43" t="str">
        <f t="shared" si="945"/>
        <v/>
      </c>
      <c r="AP1661" s="43" t="str">
        <f t="shared" si="946"/>
        <v/>
      </c>
      <c r="AQ1661" s="35" t="str">
        <f t="shared" si="947"/>
        <v/>
      </c>
      <c r="AR1661" s="35" t="str">
        <f t="shared" si="948"/>
        <v/>
      </c>
      <c r="AS1661" s="35" t="str">
        <f t="shared" si="949"/>
        <v/>
      </c>
      <c r="AT1661" s="35" t="str">
        <f t="shared" si="950"/>
        <v/>
      </c>
      <c r="AU1661" s="35" t="str">
        <f t="shared" si="951"/>
        <v/>
      </c>
      <c r="AV1661" s="35" t="str">
        <f t="shared" si="952"/>
        <v/>
      </c>
      <c r="AW1661" s="58" t="str">
        <f t="shared" si="953"/>
        <v/>
      </c>
      <c r="AX1661" s="62" t="str">
        <f t="shared" si="954"/>
        <v/>
      </c>
      <c r="AY1661" s="62" t="str">
        <f t="shared" si="955"/>
        <v/>
      </c>
      <c r="AZ1661" s="62" t="str">
        <f t="shared" si="956"/>
        <v/>
      </c>
      <c r="BA1661" s="62" t="str">
        <f t="shared" si="957"/>
        <v/>
      </c>
      <c r="BB1661" s="62" t="str">
        <f t="shared" si="958"/>
        <v/>
      </c>
      <c r="BC1661" s="62" t="str">
        <f t="shared" si="959"/>
        <v/>
      </c>
      <c r="BD1661" s="69" t="str">
        <f t="shared" si="960"/>
        <v/>
      </c>
      <c r="BE1661" s="69" t="str">
        <f t="shared" si="961"/>
        <v/>
      </c>
      <c r="BF1661" s="69" t="str">
        <f>IF(Z1661=Z1662,"",SUM(AW$9:AW1661)-SUM(BF$9:BF1660))</f>
        <v/>
      </c>
      <c r="BG1661" s="12">
        <f t="shared" si="963"/>
        <v>1653</v>
      </c>
    </row>
    <row r="1662" spans="1:59" ht="20.100000000000001" customHeight="1">
      <c r="A1662" s="13">
        <f t="shared" si="962"/>
        <v>1654</v>
      </c>
      <c r="B1662" s="153"/>
      <c r="C1662" s="33"/>
      <c r="D1662" s="33"/>
      <c r="E1662" s="154"/>
      <c r="F1662" s="155"/>
      <c r="G1662" s="156"/>
      <c r="H1662" s="19" t="str">
        <f t="shared" si="927"/>
        <v/>
      </c>
      <c r="I1662" s="157"/>
      <c r="J1662" s="19" t="str">
        <f t="shared" si="928"/>
        <v/>
      </c>
      <c r="K1662" s="33"/>
      <c r="L1662" s="34"/>
      <c r="M1662" s="34"/>
      <c r="N1662" s="19" t="str">
        <f t="shared" si="929"/>
        <v/>
      </c>
      <c r="O1662" s="157"/>
      <c r="P1662" s="19" t="str">
        <f t="shared" si="930"/>
        <v/>
      </c>
      <c r="Q1662" s="19" t="str">
        <f t="shared" si="931"/>
        <v/>
      </c>
      <c r="R1662" s="22"/>
      <c r="S1662" s="33"/>
      <c r="T1662" s="35" t="str">
        <f>IF(E1662="","",Instructions!$B$5)</f>
        <v/>
      </c>
      <c r="U1662" s="75" t="str">
        <f>IF(E1662="","",Instructions!$C$5)</f>
        <v/>
      </c>
      <c r="V1662" s="87" t="str">
        <f t="shared" si="932"/>
        <v/>
      </c>
      <c r="W1662" s="72" t="str">
        <f>IF(E1662="","",VLOOKUP(D1662,Supervisors!$B$9:$F$32,5,FALSE))</f>
        <v/>
      </c>
      <c r="X1662" s="72" t="str">
        <f>IF(E1662="","",VLOOKUP(D1662,Supervisors!$B$9:$G$32,6,FALSE))</f>
        <v/>
      </c>
      <c r="Y1662" s="20" t="str">
        <f t="shared" si="933"/>
        <v/>
      </c>
      <c r="Z1662" s="20" t="str">
        <f t="shared" si="934"/>
        <v/>
      </c>
      <c r="AA1662" s="20" t="str">
        <f t="shared" si="935"/>
        <v/>
      </c>
      <c r="AB1662" s="20" t="str">
        <f t="shared" si="936"/>
        <v/>
      </c>
      <c r="AC1662" s="20" t="str">
        <f t="shared" si="937"/>
        <v/>
      </c>
      <c r="AD1662" s="20" t="str">
        <f t="shared" si="938"/>
        <v/>
      </c>
      <c r="AE1662" s="20" t="str">
        <f>IF(E1662="","",SUM( INDEX( $H$9, 1) : H1662))</f>
        <v/>
      </c>
      <c r="AF1662" s="20" t="str">
        <f t="shared" si="939"/>
        <v/>
      </c>
      <c r="AG1662" s="20" t="str">
        <f>IF(E1662="","",SUM($AF$9:AF1662))</f>
        <v/>
      </c>
      <c r="AH1662" s="43" t="str">
        <f t="shared" si="940"/>
        <v/>
      </c>
      <c r="AI1662" s="20" t="str">
        <f t="shared" si="941"/>
        <v/>
      </c>
      <c r="AJ1662" s="20" t="str">
        <f t="shared" si="942"/>
        <v/>
      </c>
      <c r="AK1662" s="20" t="str">
        <f t="shared" si="943"/>
        <v/>
      </c>
      <c r="AL1662" s="20" t="str">
        <f>IF(E1662="","",SUM( INDEX($I$9, 1) : I1662))</f>
        <v/>
      </c>
      <c r="AM1662" s="20" t="str">
        <f t="shared" si="944"/>
        <v/>
      </c>
      <c r="AN1662" s="20" t="str">
        <f>IF(E1662="","",SUM( INDEX($AM$9, 1) : AM1662))</f>
        <v/>
      </c>
      <c r="AO1662" s="43" t="str">
        <f t="shared" si="945"/>
        <v/>
      </c>
      <c r="AP1662" s="43" t="str">
        <f t="shared" si="946"/>
        <v/>
      </c>
      <c r="AQ1662" s="35" t="str">
        <f t="shared" si="947"/>
        <v/>
      </c>
      <c r="AR1662" s="35" t="str">
        <f t="shared" si="948"/>
        <v/>
      </c>
      <c r="AS1662" s="35" t="str">
        <f t="shared" si="949"/>
        <v/>
      </c>
      <c r="AT1662" s="35" t="str">
        <f t="shared" si="950"/>
        <v/>
      </c>
      <c r="AU1662" s="35" t="str">
        <f t="shared" si="951"/>
        <v/>
      </c>
      <c r="AV1662" s="35" t="str">
        <f t="shared" si="952"/>
        <v/>
      </c>
      <c r="AW1662" s="58" t="str">
        <f t="shared" si="953"/>
        <v/>
      </c>
      <c r="AX1662" s="62" t="str">
        <f t="shared" si="954"/>
        <v/>
      </c>
      <c r="AY1662" s="62" t="str">
        <f t="shared" si="955"/>
        <v/>
      </c>
      <c r="AZ1662" s="62" t="str">
        <f t="shared" si="956"/>
        <v/>
      </c>
      <c r="BA1662" s="62" t="str">
        <f t="shared" si="957"/>
        <v/>
      </c>
      <c r="BB1662" s="62" t="str">
        <f t="shared" si="958"/>
        <v/>
      </c>
      <c r="BC1662" s="62" t="str">
        <f t="shared" si="959"/>
        <v/>
      </c>
      <c r="BD1662" s="69" t="str">
        <f t="shared" si="960"/>
        <v/>
      </c>
      <c r="BE1662" s="69" t="str">
        <f t="shared" si="961"/>
        <v/>
      </c>
      <c r="BF1662" s="69" t="str">
        <f>IF(Z1662=Z1663,"",SUM(AW$9:AW1662)-SUM(BF$9:BF1661))</f>
        <v/>
      </c>
      <c r="BG1662" s="12">
        <f t="shared" si="963"/>
        <v>1654</v>
      </c>
    </row>
    <row r="1663" spans="1:59" ht="20.100000000000001" customHeight="1">
      <c r="A1663" s="13">
        <f t="shared" si="962"/>
        <v>1655</v>
      </c>
      <c r="B1663" s="153"/>
      <c r="C1663" s="33"/>
      <c r="D1663" s="33"/>
      <c r="E1663" s="154"/>
      <c r="F1663" s="155"/>
      <c r="G1663" s="156"/>
      <c r="H1663" s="19" t="str">
        <f t="shared" si="927"/>
        <v/>
      </c>
      <c r="I1663" s="157"/>
      <c r="J1663" s="19" t="str">
        <f t="shared" si="928"/>
        <v/>
      </c>
      <c r="K1663" s="33"/>
      <c r="L1663" s="34"/>
      <c r="M1663" s="34"/>
      <c r="N1663" s="19" t="str">
        <f t="shared" si="929"/>
        <v/>
      </c>
      <c r="O1663" s="157"/>
      <c r="P1663" s="19" t="str">
        <f t="shared" si="930"/>
        <v/>
      </c>
      <c r="Q1663" s="19" t="str">
        <f t="shared" si="931"/>
        <v/>
      </c>
      <c r="R1663" s="22"/>
      <c r="S1663" s="33"/>
      <c r="T1663" s="35" t="str">
        <f>IF(E1663="","",Instructions!$B$5)</f>
        <v/>
      </c>
      <c r="U1663" s="75" t="str">
        <f>IF(E1663="","",Instructions!$C$5)</f>
        <v/>
      </c>
      <c r="V1663" s="87" t="str">
        <f t="shared" si="932"/>
        <v/>
      </c>
      <c r="W1663" s="72" t="str">
        <f>IF(E1663="","",VLOOKUP(D1663,Supervisors!$B$9:$F$32,5,FALSE))</f>
        <v/>
      </c>
      <c r="X1663" s="72" t="str">
        <f>IF(E1663="","",VLOOKUP(D1663,Supervisors!$B$9:$G$32,6,FALSE))</f>
        <v/>
      </c>
      <c r="Y1663" s="20" t="str">
        <f t="shared" si="933"/>
        <v/>
      </c>
      <c r="Z1663" s="20" t="str">
        <f t="shared" si="934"/>
        <v/>
      </c>
      <c r="AA1663" s="20" t="str">
        <f t="shared" si="935"/>
        <v/>
      </c>
      <c r="AB1663" s="20" t="str">
        <f t="shared" si="936"/>
        <v/>
      </c>
      <c r="AC1663" s="20" t="str">
        <f t="shared" si="937"/>
        <v/>
      </c>
      <c r="AD1663" s="20" t="str">
        <f t="shared" si="938"/>
        <v/>
      </c>
      <c r="AE1663" s="20" t="str">
        <f>IF(E1663="","",SUM( INDEX( $H$9, 1) : H1663))</f>
        <v/>
      </c>
      <c r="AF1663" s="20" t="str">
        <f t="shared" si="939"/>
        <v/>
      </c>
      <c r="AG1663" s="20" t="str">
        <f>IF(E1663="","",SUM($AF$9:AF1663))</f>
        <v/>
      </c>
      <c r="AH1663" s="43" t="str">
        <f t="shared" si="940"/>
        <v/>
      </c>
      <c r="AI1663" s="20" t="str">
        <f t="shared" si="941"/>
        <v/>
      </c>
      <c r="AJ1663" s="20" t="str">
        <f t="shared" si="942"/>
        <v/>
      </c>
      <c r="AK1663" s="20" t="str">
        <f t="shared" si="943"/>
        <v/>
      </c>
      <c r="AL1663" s="20" t="str">
        <f>IF(E1663="","",SUM( INDEX($I$9, 1) : I1663))</f>
        <v/>
      </c>
      <c r="AM1663" s="20" t="str">
        <f t="shared" si="944"/>
        <v/>
      </c>
      <c r="AN1663" s="20" t="str">
        <f>IF(E1663="","",SUM( INDEX($AM$9, 1) : AM1663))</f>
        <v/>
      </c>
      <c r="AO1663" s="43" t="str">
        <f t="shared" si="945"/>
        <v/>
      </c>
      <c r="AP1663" s="43" t="str">
        <f t="shared" si="946"/>
        <v/>
      </c>
      <c r="AQ1663" s="35" t="str">
        <f t="shared" si="947"/>
        <v/>
      </c>
      <c r="AR1663" s="35" t="str">
        <f t="shared" si="948"/>
        <v/>
      </c>
      <c r="AS1663" s="35" t="str">
        <f t="shared" si="949"/>
        <v/>
      </c>
      <c r="AT1663" s="35" t="str">
        <f t="shared" si="950"/>
        <v/>
      </c>
      <c r="AU1663" s="35" t="str">
        <f t="shared" si="951"/>
        <v/>
      </c>
      <c r="AV1663" s="35" t="str">
        <f t="shared" si="952"/>
        <v/>
      </c>
      <c r="AW1663" s="58" t="str">
        <f t="shared" si="953"/>
        <v/>
      </c>
      <c r="AX1663" s="62" t="str">
        <f t="shared" si="954"/>
        <v/>
      </c>
      <c r="AY1663" s="62" t="str">
        <f t="shared" si="955"/>
        <v/>
      </c>
      <c r="AZ1663" s="62" t="str">
        <f t="shared" si="956"/>
        <v/>
      </c>
      <c r="BA1663" s="62" t="str">
        <f t="shared" si="957"/>
        <v/>
      </c>
      <c r="BB1663" s="62" t="str">
        <f t="shared" si="958"/>
        <v/>
      </c>
      <c r="BC1663" s="62" t="str">
        <f t="shared" si="959"/>
        <v/>
      </c>
      <c r="BD1663" s="69" t="str">
        <f t="shared" si="960"/>
        <v/>
      </c>
      <c r="BE1663" s="69" t="str">
        <f t="shared" si="961"/>
        <v/>
      </c>
      <c r="BF1663" s="69" t="str">
        <f>IF(Z1663=Z1664,"",SUM(AW$9:AW1663)-SUM(BF$9:BF1662))</f>
        <v/>
      </c>
      <c r="BG1663" s="12">
        <f t="shared" si="963"/>
        <v>1655</v>
      </c>
    </row>
    <row r="1664" spans="1:59" ht="20.100000000000001" customHeight="1">
      <c r="A1664" s="13">
        <f t="shared" si="962"/>
        <v>1656</v>
      </c>
      <c r="B1664" s="153"/>
      <c r="C1664" s="33"/>
      <c r="D1664" s="33"/>
      <c r="E1664" s="154"/>
      <c r="F1664" s="155"/>
      <c r="G1664" s="156"/>
      <c r="H1664" s="19" t="str">
        <f t="shared" si="927"/>
        <v/>
      </c>
      <c r="I1664" s="157"/>
      <c r="J1664" s="19" t="str">
        <f t="shared" si="928"/>
        <v/>
      </c>
      <c r="K1664" s="33"/>
      <c r="L1664" s="34"/>
      <c r="M1664" s="34"/>
      <c r="N1664" s="19" t="str">
        <f t="shared" si="929"/>
        <v/>
      </c>
      <c r="O1664" s="157"/>
      <c r="P1664" s="19" t="str">
        <f t="shared" si="930"/>
        <v/>
      </c>
      <c r="Q1664" s="19" t="str">
        <f t="shared" si="931"/>
        <v/>
      </c>
      <c r="R1664" s="22"/>
      <c r="S1664" s="33"/>
      <c r="T1664" s="35" t="str">
        <f>IF(E1664="","",Instructions!$B$5)</f>
        <v/>
      </c>
      <c r="U1664" s="75" t="str">
        <f>IF(E1664="","",Instructions!$C$5)</f>
        <v/>
      </c>
      <c r="V1664" s="87" t="str">
        <f t="shared" si="932"/>
        <v/>
      </c>
      <c r="W1664" s="72" t="str">
        <f>IF(E1664="","",VLOOKUP(D1664,Supervisors!$B$9:$F$32,5,FALSE))</f>
        <v/>
      </c>
      <c r="X1664" s="72" t="str">
        <f>IF(E1664="","",VLOOKUP(D1664,Supervisors!$B$9:$G$32,6,FALSE))</f>
        <v/>
      </c>
      <c r="Y1664" s="20" t="str">
        <f t="shared" si="933"/>
        <v/>
      </c>
      <c r="Z1664" s="20" t="str">
        <f t="shared" si="934"/>
        <v/>
      </c>
      <c r="AA1664" s="20" t="str">
        <f t="shared" si="935"/>
        <v/>
      </c>
      <c r="AB1664" s="20" t="str">
        <f t="shared" si="936"/>
        <v/>
      </c>
      <c r="AC1664" s="20" t="str">
        <f t="shared" si="937"/>
        <v/>
      </c>
      <c r="AD1664" s="20" t="str">
        <f t="shared" si="938"/>
        <v/>
      </c>
      <c r="AE1664" s="20" t="str">
        <f>IF(E1664="","",SUM( INDEX( $H$9, 1) : H1664))</f>
        <v/>
      </c>
      <c r="AF1664" s="20" t="str">
        <f t="shared" si="939"/>
        <v/>
      </c>
      <c r="AG1664" s="20" t="str">
        <f>IF(E1664="","",SUM($AF$9:AF1664))</f>
        <v/>
      </c>
      <c r="AH1664" s="43" t="str">
        <f t="shared" si="940"/>
        <v/>
      </c>
      <c r="AI1664" s="20" t="str">
        <f t="shared" si="941"/>
        <v/>
      </c>
      <c r="AJ1664" s="20" t="str">
        <f t="shared" si="942"/>
        <v/>
      </c>
      <c r="AK1664" s="20" t="str">
        <f t="shared" si="943"/>
        <v/>
      </c>
      <c r="AL1664" s="20" t="str">
        <f>IF(E1664="","",SUM( INDEX($I$9, 1) : I1664))</f>
        <v/>
      </c>
      <c r="AM1664" s="20" t="str">
        <f t="shared" si="944"/>
        <v/>
      </c>
      <c r="AN1664" s="20" t="str">
        <f>IF(E1664="","",SUM( INDEX($AM$9, 1) : AM1664))</f>
        <v/>
      </c>
      <c r="AO1664" s="43" t="str">
        <f t="shared" si="945"/>
        <v/>
      </c>
      <c r="AP1664" s="43" t="str">
        <f t="shared" si="946"/>
        <v/>
      </c>
      <c r="AQ1664" s="35" t="str">
        <f t="shared" si="947"/>
        <v/>
      </c>
      <c r="AR1664" s="35" t="str">
        <f t="shared" si="948"/>
        <v/>
      </c>
      <c r="AS1664" s="35" t="str">
        <f t="shared" si="949"/>
        <v/>
      </c>
      <c r="AT1664" s="35" t="str">
        <f t="shared" si="950"/>
        <v/>
      </c>
      <c r="AU1664" s="35" t="str">
        <f t="shared" si="951"/>
        <v/>
      </c>
      <c r="AV1664" s="35" t="str">
        <f t="shared" si="952"/>
        <v/>
      </c>
      <c r="AW1664" s="58" t="str">
        <f t="shared" si="953"/>
        <v/>
      </c>
      <c r="AX1664" s="62" t="str">
        <f t="shared" si="954"/>
        <v/>
      </c>
      <c r="AY1664" s="62" t="str">
        <f t="shared" si="955"/>
        <v/>
      </c>
      <c r="AZ1664" s="62" t="str">
        <f t="shared" si="956"/>
        <v/>
      </c>
      <c r="BA1664" s="62" t="str">
        <f t="shared" si="957"/>
        <v/>
      </c>
      <c r="BB1664" s="62" t="str">
        <f t="shared" si="958"/>
        <v/>
      </c>
      <c r="BC1664" s="62" t="str">
        <f t="shared" si="959"/>
        <v/>
      </c>
      <c r="BD1664" s="69" t="str">
        <f t="shared" si="960"/>
        <v/>
      </c>
      <c r="BE1664" s="69" t="str">
        <f t="shared" si="961"/>
        <v/>
      </c>
      <c r="BF1664" s="69" t="str">
        <f>IF(Z1664=Z1665,"",SUM(AW$9:AW1664)-SUM(BF$9:BF1663))</f>
        <v/>
      </c>
      <c r="BG1664" s="12">
        <f t="shared" si="963"/>
        <v>1656</v>
      </c>
    </row>
    <row r="1665" spans="1:59" ht="20.100000000000001" customHeight="1">
      <c r="A1665" s="13">
        <f t="shared" si="962"/>
        <v>1657</v>
      </c>
      <c r="B1665" s="153"/>
      <c r="C1665" s="33"/>
      <c r="D1665" s="33"/>
      <c r="E1665" s="154"/>
      <c r="F1665" s="155"/>
      <c r="G1665" s="156"/>
      <c r="H1665" s="19" t="str">
        <f t="shared" si="927"/>
        <v/>
      </c>
      <c r="I1665" s="157"/>
      <c r="J1665" s="19" t="str">
        <f t="shared" si="928"/>
        <v/>
      </c>
      <c r="K1665" s="33"/>
      <c r="L1665" s="34"/>
      <c r="M1665" s="34"/>
      <c r="N1665" s="19" t="str">
        <f t="shared" si="929"/>
        <v/>
      </c>
      <c r="O1665" s="157"/>
      <c r="P1665" s="19" t="str">
        <f t="shared" si="930"/>
        <v/>
      </c>
      <c r="Q1665" s="19" t="str">
        <f t="shared" si="931"/>
        <v/>
      </c>
      <c r="R1665" s="22"/>
      <c r="S1665" s="33"/>
      <c r="T1665" s="35" t="str">
        <f>IF(E1665="","",Instructions!$B$5)</f>
        <v/>
      </c>
      <c r="U1665" s="75" t="str">
        <f>IF(E1665="","",Instructions!$C$5)</f>
        <v/>
      </c>
      <c r="V1665" s="87" t="str">
        <f t="shared" si="932"/>
        <v/>
      </c>
      <c r="W1665" s="72" t="str">
        <f>IF(E1665="","",VLOOKUP(D1665,Supervisors!$B$9:$F$32,5,FALSE))</f>
        <v/>
      </c>
      <c r="X1665" s="72" t="str">
        <f>IF(E1665="","",VLOOKUP(D1665,Supervisors!$B$9:$G$32,6,FALSE))</f>
        <v/>
      </c>
      <c r="Y1665" s="20" t="str">
        <f t="shared" si="933"/>
        <v/>
      </c>
      <c r="Z1665" s="20" t="str">
        <f t="shared" si="934"/>
        <v/>
      </c>
      <c r="AA1665" s="20" t="str">
        <f t="shared" si="935"/>
        <v/>
      </c>
      <c r="AB1665" s="20" t="str">
        <f t="shared" si="936"/>
        <v/>
      </c>
      <c r="AC1665" s="20" t="str">
        <f t="shared" si="937"/>
        <v/>
      </c>
      <c r="AD1665" s="20" t="str">
        <f t="shared" si="938"/>
        <v/>
      </c>
      <c r="AE1665" s="20" t="str">
        <f>IF(E1665="","",SUM( INDEX( $H$9, 1) : H1665))</f>
        <v/>
      </c>
      <c r="AF1665" s="20" t="str">
        <f t="shared" si="939"/>
        <v/>
      </c>
      <c r="AG1665" s="20" t="str">
        <f>IF(E1665="","",SUM($AF$9:AF1665))</f>
        <v/>
      </c>
      <c r="AH1665" s="43" t="str">
        <f t="shared" si="940"/>
        <v/>
      </c>
      <c r="AI1665" s="20" t="str">
        <f t="shared" si="941"/>
        <v/>
      </c>
      <c r="AJ1665" s="20" t="str">
        <f t="shared" si="942"/>
        <v/>
      </c>
      <c r="AK1665" s="20" t="str">
        <f t="shared" si="943"/>
        <v/>
      </c>
      <c r="AL1665" s="20" t="str">
        <f>IF(E1665="","",SUM( INDEX($I$9, 1) : I1665))</f>
        <v/>
      </c>
      <c r="AM1665" s="20" t="str">
        <f t="shared" si="944"/>
        <v/>
      </c>
      <c r="AN1665" s="20" t="str">
        <f>IF(E1665="","",SUM( INDEX($AM$9, 1) : AM1665))</f>
        <v/>
      </c>
      <c r="AO1665" s="43" t="str">
        <f t="shared" si="945"/>
        <v/>
      </c>
      <c r="AP1665" s="43" t="str">
        <f t="shared" si="946"/>
        <v/>
      </c>
      <c r="AQ1665" s="35" t="str">
        <f t="shared" si="947"/>
        <v/>
      </c>
      <c r="AR1665" s="35" t="str">
        <f t="shared" si="948"/>
        <v/>
      </c>
      <c r="AS1665" s="35" t="str">
        <f t="shared" si="949"/>
        <v/>
      </c>
      <c r="AT1665" s="35" t="str">
        <f t="shared" si="950"/>
        <v/>
      </c>
      <c r="AU1665" s="35" t="str">
        <f t="shared" si="951"/>
        <v/>
      </c>
      <c r="AV1665" s="35" t="str">
        <f t="shared" si="952"/>
        <v/>
      </c>
      <c r="AW1665" s="58" t="str">
        <f t="shared" si="953"/>
        <v/>
      </c>
      <c r="AX1665" s="62" t="str">
        <f t="shared" si="954"/>
        <v/>
      </c>
      <c r="AY1665" s="62" t="str">
        <f t="shared" si="955"/>
        <v/>
      </c>
      <c r="AZ1665" s="62" t="str">
        <f t="shared" si="956"/>
        <v/>
      </c>
      <c r="BA1665" s="62" t="str">
        <f t="shared" si="957"/>
        <v/>
      </c>
      <c r="BB1665" s="62" t="str">
        <f t="shared" si="958"/>
        <v/>
      </c>
      <c r="BC1665" s="62" t="str">
        <f t="shared" si="959"/>
        <v/>
      </c>
      <c r="BD1665" s="69" t="str">
        <f t="shared" si="960"/>
        <v/>
      </c>
      <c r="BE1665" s="69" t="str">
        <f t="shared" si="961"/>
        <v/>
      </c>
      <c r="BF1665" s="69" t="str">
        <f>IF(Z1665=Z1666,"",SUM(AW$9:AW1665)-SUM(BF$9:BF1664))</f>
        <v/>
      </c>
      <c r="BG1665" s="12">
        <f t="shared" si="963"/>
        <v>1657</v>
      </c>
    </row>
    <row r="1666" spans="1:59" ht="20.100000000000001" customHeight="1">
      <c r="A1666" s="13">
        <f t="shared" si="962"/>
        <v>1658</v>
      </c>
      <c r="B1666" s="153"/>
      <c r="C1666" s="33"/>
      <c r="D1666" s="33"/>
      <c r="E1666" s="154"/>
      <c r="F1666" s="155"/>
      <c r="G1666" s="156"/>
      <c r="H1666" s="19" t="str">
        <f t="shared" si="927"/>
        <v/>
      </c>
      <c r="I1666" s="157"/>
      <c r="J1666" s="19" t="str">
        <f t="shared" si="928"/>
        <v/>
      </c>
      <c r="K1666" s="33"/>
      <c r="L1666" s="34"/>
      <c r="M1666" s="34"/>
      <c r="N1666" s="19" t="str">
        <f t="shared" si="929"/>
        <v/>
      </c>
      <c r="O1666" s="157"/>
      <c r="P1666" s="19" t="str">
        <f t="shared" si="930"/>
        <v/>
      </c>
      <c r="Q1666" s="19" t="str">
        <f t="shared" si="931"/>
        <v/>
      </c>
      <c r="R1666" s="22"/>
      <c r="S1666" s="33"/>
      <c r="T1666" s="35" t="str">
        <f>IF(E1666="","",Instructions!$B$5)</f>
        <v/>
      </c>
      <c r="U1666" s="75" t="str">
        <f>IF(E1666="","",Instructions!$C$5)</f>
        <v/>
      </c>
      <c r="V1666" s="87" t="str">
        <f t="shared" si="932"/>
        <v/>
      </c>
      <c r="W1666" s="72" t="str">
        <f>IF(E1666="","",VLOOKUP(D1666,Supervisors!$B$9:$F$32,5,FALSE))</f>
        <v/>
      </c>
      <c r="X1666" s="72" t="str">
        <f>IF(E1666="","",VLOOKUP(D1666,Supervisors!$B$9:$G$32,6,FALSE))</f>
        <v/>
      </c>
      <c r="Y1666" s="20" t="str">
        <f t="shared" si="933"/>
        <v/>
      </c>
      <c r="Z1666" s="20" t="str">
        <f t="shared" si="934"/>
        <v/>
      </c>
      <c r="AA1666" s="20" t="str">
        <f t="shared" si="935"/>
        <v/>
      </c>
      <c r="AB1666" s="20" t="str">
        <f t="shared" si="936"/>
        <v/>
      </c>
      <c r="AC1666" s="20" t="str">
        <f t="shared" si="937"/>
        <v/>
      </c>
      <c r="AD1666" s="20" t="str">
        <f t="shared" si="938"/>
        <v/>
      </c>
      <c r="AE1666" s="20" t="str">
        <f>IF(E1666="","",SUM( INDEX( $H$9, 1) : H1666))</f>
        <v/>
      </c>
      <c r="AF1666" s="20" t="str">
        <f t="shared" si="939"/>
        <v/>
      </c>
      <c r="AG1666" s="20" t="str">
        <f>IF(E1666="","",SUM($AF$9:AF1666))</f>
        <v/>
      </c>
      <c r="AH1666" s="43" t="str">
        <f t="shared" si="940"/>
        <v/>
      </c>
      <c r="AI1666" s="20" t="str">
        <f t="shared" si="941"/>
        <v/>
      </c>
      <c r="AJ1666" s="20" t="str">
        <f t="shared" si="942"/>
        <v/>
      </c>
      <c r="AK1666" s="20" t="str">
        <f t="shared" si="943"/>
        <v/>
      </c>
      <c r="AL1666" s="20" t="str">
        <f>IF(E1666="","",SUM( INDEX($I$9, 1) : I1666))</f>
        <v/>
      </c>
      <c r="AM1666" s="20" t="str">
        <f t="shared" si="944"/>
        <v/>
      </c>
      <c r="AN1666" s="20" t="str">
        <f>IF(E1666="","",SUM( INDEX($AM$9, 1) : AM1666))</f>
        <v/>
      </c>
      <c r="AO1666" s="43" t="str">
        <f t="shared" si="945"/>
        <v/>
      </c>
      <c r="AP1666" s="43" t="str">
        <f t="shared" si="946"/>
        <v/>
      </c>
      <c r="AQ1666" s="35" t="str">
        <f t="shared" si="947"/>
        <v/>
      </c>
      <c r="AR1666" s="35" t="str">
        <f t="shared" si="948"/>
        <v/>
      </c>
      <c r="AS1666" s="35" t="str">
        <f t="shared" si="949"/>
        <v/>
      </c>
      <c r="AT1666" s="35" t="str">
        <f t="shared" si="950"/>
        <v/>
      </c>
      <c r="AU1666" s="35" t="str">
        <f t="shared" si="951"/>
        <v/>
      </c>
      <c r="AV1666" s="35" t="str">
        <f t="shared" si="952"/>
        <v/>
      </c>
      <c r="AW1666" s="58" t="str">
        <f t="shared" si="953"/>
        <v/>
      </c>
      <c r="AX1666" s="62" t="str">
        <f t="shared" si="954"/>
        <v/>
      </c>
      <c r="AY1666" s="62" t="str">
        <f t="shared" si="955"/>
        <v/>
      </c>
      <c r="AZ1666" s="62" t="str">
        <f t="shared" si="956"/>
        <v/>
      </c>
      <c r="BA1666" s="62" t="str">
        <f t="shared" si="957"/>
        <v/>
      </c>
      <c r="BB1666" s="62" t="str">
        <f t="shared" si="958"/>
        <v/>
      </c>
      <c r="BC1666" s="62" t="str">
        <f t="shared" si="959"/>
        <v/>
      </c>
      <c r="BD1666" s="69" t="str">
        <f t="shared" si="960"/>
        <v/>
      </c>
      <c r="BE1666" s="69" t="str">
        <f t="shared" si="961"/>
        <v/>
      </c>
      <c r="BF1666" s="69" t="str">
        <f>IF(Z1666=Z1667,"",SUM(AW$9:AW1666)-SUM(BF$9:BF1665))</f>
        <v/>
      </c>
      <c r="BG1666" s="12">
        <f t="shared" si="963"/>
        <v>1658</v>
      </c>
    </row>
    <row r="1667" spans="1:59" ht="20.100000000000001" customHeight="1">
      <c r="A1667" s="13">
        <f t="shared" si="962"/>
        <v>1659</v>
      </c>
      <c r="B1667" s="153"/>
      <c r="C1667" s="33"/>
      <c r="D1667" s="33"/>
      <c r="E1667" s="154"/>
      <c r="F1667" s="155"/>
      <c r="G1667" s="156"/>
      <c r="H1667" s="19" t="str">
        <f t="shared" si="927"/>
        <v/>
      </c>
      <c r="I1667" s="157"/>
      <c r="J1667" s="19" t="str">
        <f t="shared" si="928"/>
        <v/>
      </c>
      <c r="K1667" s="33"/>
      <c r="L1667" s="34"/>
      <c r="M1667" s="34"/>
      <c r="N1667" s="19" t="str">
        <f t="shared" si="929"/>
        <v/>
      </c>
      <c r="O1667" s="157"/>
      <c r="P1667" s="19" t="str">
        <f t="shared" si="930"/>
        <v/>
      </c>
      <c r="Q1667" s="19" t="str">
        <f t="shared" si="931"/>
        <v/>
      </c>
      <c r="R1667" s="22"/>
      <c r="S1667" s="33"/>
      <c r="T1667" s="35" t="str">
        <f>IF(E1667="","",Instructions!$B$5)</f>
        <v/>
      </c>
      <c r="U1667" s="75" t="str">
        <f>IF(E1667="","",Instructions!$C$5)</f>
        <v/>
      </c>
      <c r="V1667" s="87" t="str">
        <f t="shared" si="932"/>
        <v/>
      </c>
      <c r="W1667" s="72" t="str">
        <f>IF(E1667="","",VLOOKUP(D1667,Supervisors!$B$9:$F$32,5,FALSE))</f>
        <v/>
      </c>
      <c r="X1667" s="72" t="str">
        <f>IF(E1667="","",VLOOKUP(D1667,Supervisors!$B$9:$G$32,6,FALSE))</f>
        <v/>
      </c>
      <c r="Y1667" s="20" t="str">
        <f t="shared" si="933"/>
        <v/>
      </c>
      <c r="Z1667" s="20" t="str">
        <f t="shared" si="934"/>
        <v/>
      </c>
      <c r="AA1667" s="20" t="str">
        <f t="shared" si="935"/>
        <v/>
      </c>
      <c r="AB1667" s="20" t="str">
        <f t="shared" si="936"/>
        <v/>
      </c>
      <c r="AC1667" s="20" t="str">
        <f t="shared" si="937"/>
        <v/>
      </c>
      <c r="AD1667" s="20" t="str">
        <f t="shared" si="938"/>
        <v/>
      </c>
      <c r="AE1667" s="20" t="str">
        <f>IF(E1667="","",SUM( INDEX( $H$9, 1) : H1667))</f>
        <v/>
      </c>
      <c r="AF1667" s="20" t="str">
        <f t="shared" si="939"/>
        <v/>
      </c>
      <c r="AG1667" s="20" t="str">
        <f>IF(E1667="","",SUM($AF$9:AF1667))</f>
        <v/>
      </c>
      <c r="AH1667" s="43" t="str">
        <f t="shared" si="940"/>
        <v/>
      </c>
      <c r="AI1667" s="20" t="str">
        <f t="shared" si="941"/>
        <v/>
      </c>
      <c r="AJ1667" s="20" t="str">
        <f t="shared" si="942"/>
        <v/>
      </c>
      <c r="AK1667" s="20" t="str">
        <f t="shared" si="943"/>
        <v/>
      </c>
      <c r="AL1667" s="20" t="str">
        <f>IF(E1667="","",SUM( INDEX($I$9, 1) : I1667))</f>
        <v/>
      </c>
      <c r="AM1667" s="20" t="str">
        <f t="shared" si="944"/>
        <v/>
      </c>
      <c r="AN1667" s="20" t="str">
        <f>IF(E1667="","",SUM( INDEX($AM$9, 1) : AM1667))</f>
        <v/>
      </c>
      <c r="AO1667" s="43" t="str">
        <f t="shared" si="945"/>
        <v/>
      </c>
      <c r="AP1667" s="43" t="str">
        <f t="shared" si="946"/>
        <v/>
      </c>
      <c r="AQ1667" s="35" t="str">
        <f t="shared" si="947"/>
        <v/>
      </c>
      <c r="AR1667" s="35" t="str">
        <f t="shared" si="948"/>
        <v/>
      </c>
      <c r="AS1667" s="35" t="str">
        <f t="shared" si="949"/>
        <v/>
      </c>
      <c r="AT1667" s="35" t="str">
        <f t="shared" si="950"/>
        <v/>
      </c>
      <c r="AU1667" s="35" t="str">
        <f t="shared" si="951"/>
        <v/>
      </c>
      <c r="AV1667" s="35" t="str">
        <f t="shared" si="952"/>
        <v/>
      </c>
      <c r="AW1667" s="58" t="str">
        <f t="shared" si="953"/>
        <v/>
      </c>
      <c r="AX1667" s="62" t="str">
        <f t="shared" si="954"/>
        <v/>
      </c>
      <c r="AY1667" s="62" t="str">
        <f t="shared" si="955"/>
        <v/>
      </c>
      <c r="AZ1667" s="62" t="str">
        <f t="shared" si="956"/>
        <v/>
      </c>
      <c r="BA1667" s="62" t="str">
        <f t="shared" si="957"/>
        <v/>
      </c>
      <c r="BB1667" s="62" t="str">
        <f t="shared" si="958"/>
        <v/>
      </c>
      <c r="BC1667" s="62" t="str">
        <f t="shared" si="959"/>
        <v/>
      </c>
      <c r="BD1667" s="69" t="str">
        <f t="shared" si="960"/>
        <v/>
      </c>
      <c r="BE1667" s="69" t="str">
        <f t="shared" si="961"/>
        <v/>
      </c>
      <c r="BF1667" s="69" t="str">
        <f>IF(Z1667=Z1668,"",SUM(AW$9:AW1667)-SUM(BF$9:BF1666))</f>
        <v/>
      </c>
      <c r="BG1667" s="12">
        <f t="shared" si="963"/>
        <v>1659</v>
      </c>
    </row>
    <row r="1668" spans="1:59" ht="20.100000000000001" customHeight="1">
      <c r="A1668" s="13">
        <f t="shared" si="962"/>
        <v>1660</v>
      </c>
      <c r="B1668" s="153"/>
      <c r="C1668" s="33"/>
      <c r="D1668" s="33"/>
      <c r="E1668" s="154"/>
      <c r="F1668" s="155"/>
      <c r="G1668" s="156"/>
      <c r="H1668" s="19" t="str">
        <f t="shared" si="927"/>
        <v/>
      </c>
      <c r="I1668" s="157"/>
      <c r="J1668" s="19" t="str">
        <f t="shared" si="928"/>
        <v/>
      </c>
      <c r="K1668" s="33"/>
      <c r="L1668" s="34"/>
      <c r="M1668" s="34"/>
      <c r="N1668" s="19" t="str">
        <f t="shared" si="929"/>
        <v/>
      </c>
      <c r="O1668" s="157"/>
      <c r="P1668" s="19" t="str">
        <f t="shared" si="930"/>
        <v/>
      </c>
      <c r="Q1668" s="19" t="str">
        <f t="shared" si="931"/>
        <v/>
      </c>
      <c r="R1668" s="22"/>
      <c r="S1668" s="33"/>
      <c r="T1668" s="35" t="str">
        <f>IF(E1668="","",Instructions!$B$5)</f>
        <v/>
      </c>
      <c r="U1668" s="75" t="str">
        <f>IF(E1668="","",Instructions!$C$5)</f>
        <v/>
      </c>
      <c r="V1668" s="87" t="str">
        <f t="shared" si="932"/>
        <v/>
      </c>
      <c r="W1668" s="72" t="str">
        <f>IF(E1668="","",VLOOKUP(D1668,Supervisors!$B$9:$F$32,5,FALSE))</f>
        <v/>
      </c>
      <c r="X1668" s="72" t="str">
        <f>IF(E1668="","",VLOOKUP(D1668,Supervisors!$B$9:$G$32,6,FALSE))</f>
        <v/>
      </c>
      <c r="Y1668" s="20" t="str">
        <f t="shared" si="933"/>
        <v/>
      </c>
      <c r="Z1668" s="20" t="str">
        <f t="shared" si="934"/>
        <v/>
      </c>
      <c r="AA1668" s="20" t="str">
        <f t="shared" si="935"/>
        <v/>
      </c>
      <c r="AB1668" s="20" t="str">
        <f t="shared" si="936"/>
        <v/>
      </c>
      <c r="AC1668" s="20" t="str">
        <f t="shared" si="937"/>
        <v/>
      </c>
      <c r="AD1668" s="20" t="str">
        <f t="shared" si="938"/>
        <v/>
      </c>
      <c r="AE1668" s="20" t="str">
        <f>IF(E1668="","",SUM( INDEX( $H$9, 1) : H1668))</f>
        <v/>
      </c>
      <c r="AF1668" s="20" t="str">
        <f t="shared" si="939"/>
        <v/>
      </c>
      <c r="AG1668" s="20" t="str">
        <f>IF(E1668="","",SUM($AF$9:AF1668))</f>
        <v/>
      </c>
      <c r="AH1668" s="43" t="str">
        <f t="shared" si="940"/>
        <v/>
      </c>
      <c r="AI1668" s="20" t="str">
        <f t="shared" si="941"/>
        <v/>
      </c>
      <c r="AJ1668" s="20" t="str">
        <f t="shared" si="942"/>
        <v/>
      </c>
      <c r="AK1668" s="20" t="str">
        <f t="shared" si="943"/>
        <v/>
      </c>
      <c r="AL1668" s="20" t="str">
        <f>IF(E1668="","",SUM( INDEX($I$9, 1) : I1668))</f>
        <v/>
      </c>
      <c r="AM1668" s="20" t="str">
        <f t="shared" si="944"/>
        <v/>
      </c>
      <c r="AN1668" s="20" t="str">
        <f>IF(E1668="","",SUM( INDEX($AM$9, 1) : AM1668))</f>
        <v/>
      </c>
      <c r="AO1668" s="43" t="str">
        <f t="shared" si="945"/>
        <v/>
      </c>
      <c r="AP1668" s="43" t="str">
        <f t="shared" si="946"/>
        <v/>
      </c>
      <c r="AQ1668" s="35" t="str">
        <f t="shared" si="947"/>
        <v/>
      </c>
      <c r="AR1668" s="35" t="str">
        <f t="shared" si="948"/>
        <v/>
      </c>
      <c r="AS1668" s="35" t="str">
        <f t="shared" si="949"/>
        <v/>
      </c>
      <c r="AT1668" s="35" t="str">
        <f t="shared" si="950"/>
        <v/>
      </c>
      <c r="AU1668" s="35" t="str">
        <f t="shared" si="951"/>
        <v/>
      </c>
      <c r="AV1668" s="35" t="str">
        <f t="shared" si="952"/>
        <v/>
      </c>
      <c r="AW1668" s="58" t="str">
        <f t="shared" si="953"/>
        <v/>
      </c>
      <c r="AX1668" s="62" t="str">
        <f t="shared" si="954"/>
        <v/>
      </c>
      <c r="AY1668" s="62" t="str">
        <f t="shared" si="955"/>
        <v/>
      </c>
      <c r="AZ1668" s="62" t="str">
        <f t="shared" si="956"/>
        <v/>
      </c>
      <c r="BA1668" s="62" t="str">
        <f t="shared" si="957"/>
        <v/>
      </c>
      <c r="BB1668" s="62" t="str">
        <f t="shared" si="958"/>
        <v/>
      </c>
      <c r="BC1668" s="62" t="str">
        <f t="shared" si="959"/>
        <v/>
      </c>
      <c r="BD1668" s="69" t="str">
        <f t="shared" si="960"/>
        <v/>
      </c>
      <c r="BE1668" s="69" t="str">
        <f t="shared" si="961"/>
        <v/>
      </c>
      <c r="BF1668" s="69" t="str">
        <f>IF(Z1668=Z1669,"",SUM(AW$9:AW1668)-SUM(BF$9:BF1667))</f>
        <v/>
      </c>
      <c r="BG1668" s="12">
        <f t="shared" si="963"/>
        <v>1660</v>
      </c>
    </row>
    <row r="1669" spans="1:59" ht="20.100000000000001" customHeight="1">
      <c r="A1669" s="13">
        <f t="shared" si="962"/>
        <v>1661</v>
      </c>
      <c r="B1669" s="153"/>
      <c r="C1669" s="33"/>
      <c r="D1669" s="33"/>
      <c r="E1669" s="154"/>
      <c r="F1669" s="155"/>
      <c r="G1669" s="156"/>
      <c r="H1669" s="19" t="str">
        <f t="shared" si="927"/>
        <v/>
      </c>
      <c r="I1669" s="157"/>
      <c r="J1669" s="19" t="str">
        <f t="shared" si="928"/>
        <v/>
      </c>
      <c r="K1669" s="33"/>
      <c r="L1669" s="34"/>
      <c r="M1669" s="34"/>
      <c r="N1669" s="19" t="str">
        <f t="shared" si="929"/>
        <v/>
      </c>
      <c r="O1669" s="157"/>
      <c r="P1669" s="19" t="str">
        <f t="shared" si="930"/>
        <v/>
      </c>
      <c r="Q1669" s="19" t="str">
        <f t="shared" si="931"/>
        <v/>
      </c>
      <c r="R1669" s="22"/>
      <c r="S1669" s="33"/>
      <c r="T1669" s="35" t="str">
        <f>IF(E1669="","",Instructions!$B$5)</f>
        <v/>
      </c>
      <c r="U1669" s="75" t="str">
        <f>IF(E1669="","",Instructions!$C$5)</f>
        <v/>
      </c>
      <c r="V1669" s="87" t="str">
        <f t="shared" si="932"/>
        <v/>
      </c>
      <c r="W1669" s="72" t="str">
        <f>IF(E1669="","",VLOOKUP(D1669,Supervisors!$B$9:$F$32,5,FALSE))</f>
        <v/>
      </c>
      <c r="X1669" s="72" t="str">
        <f>IF(E1669="","",VLOOKUP(D1669,Supervisors!$B$9:$G$32,6,FALSE))</f>
        <v/>
      </c>
      <c r="Y1669" s="20" t="str">
        <f t="shared" si="933"/>
        <v/>
      </c>
      <c r="Z1669" s="20" t="str">
        <f t="shared" si="934"/>
        <v/>
      </c>
      <c r="AA1669" s="20" t="str">
        <f t="shared" si="935"/>
        <v/>
      </c>
      <c r="AB1669" s="20" t="str">
        <f t="shared" si="936"/>
        <v/>
      </c>
      <c r="AC1669" s="20" t="str">
        <f t="shared" si="937"/>
        <v/>
      </c>
      <c r="AD1669" s="20" t="str">
        <f t="shared" si="938"/>
        <v/>
      </c>
      <c r="AE1669" s="20" t="str">
        <f>IF(E1669="","",SUM( INDEX( $H$9, 1) : H1669))</f>
        <v/>
      </c>
      <c r="AF1669" s="20" t="str">
        <f t="shared" si="939"/>
        <v/>
      </c>
      <c r="AG1669" s="20" t="str">
        <f>IF(E1669="","",SUM($AF$9:AF1669))</f>
        <v/>
      </c>
      <c r="AH1669" s="43" t="str">
        <f t="shared" si="940"/>
        <v/>
      </c>
      <c r="AI1669" s="20" t="str">
        <f t="shared" si="941"/>
        <v/>
      </c>
      <c r="AJ1669" s="20" t="str">
        <f t="shared" si="942"/>
        <v/>
      </c>
      <c r="AK1669" s="20" t="str">
        <f t="shared" si="943"/>
        <v/>
      </c>
      <c r="AL1669" s="20" t="str">
        <f>IF(E1669="","",SUM( INDEX($I$9, 1) : I1669))</f>
        <v/>
      </c>
      <c r="AM1669" s="20" t="str">
        <f t="shared" si="944"/>
        <v/>
      </c>
      <c r="AN1669" s="20" t="str">
        <f>IF(E1669="","",SUM( INDEX($AM$9, 1) : AM1669))</f>
        <v/>
      </c>
      <c r="AO1669" s="43" t="str">
        <f t="shared" si="945"/>
        <v/>
      </c>
      <c r="AP1669" s="43" t="str">
        <f t="shared" si="946"/>
        <v/>
      </c>
      <c r="AQ1669" s="35" t="str">
        <f t="shared" si="947"/>
        <v/>
      </c>
      <c r="AR1669" s="35" t="str">
        <f t="shared" si="948"/>
        <v/>
      </c>
      <c r="AS1669" s="35" t="str">
        <f t="shared" si="949"/>
        <v/>
      </c>
      <c r="AT1669" s="35" t="str">
        <f t="shared" si="950"/>
        <v/>
      </c>
      <c r="AU1669" s="35" t="str">
        <f t="shared" si="951"/>
        <v/>
      </c>
      <c r="AV1669" s="35" t="str">
        <f t="shared" si="952"/>
        <v/>
      </c>
      <c r="AW1669" s="58" t="str">
        <f t="shared" si="953"/>
        <v/>
      </c>
      <c r="AX1669" s="62" t="str">
        <f t="shared" si="954"/>
        <v/>
      </c>
      <c r="AY1669" s="62" t="str">
        <f t="shared" si="955"/>
        <v/>
      </c>
      <c r="AZ1669" s="62" t="str">
        <f t="shared" si="956"/>
        <v/>
      </c>
      <c r="BA1669" s="62" t="str">
        <f t="shared" si="957"/>
        <v/>
      </c>
      <c r="BB1669" s="62" t="str">
        <f t="shared" si="958"/>
        <v/>
      </c>
      <c r="BC1669" s="62" t="str">
        <f t="shared" si="959"/>
        <v/>
      </c>
      <c r="BD1669" s="69" t="str">
        <f t="shared" si="960"/>
        <v/>
      </c>
      <c r="BE1669" s="69" t="str">
        <f t="shared" si="961"/>
        <v/>
      </c>
      <c r="BF1669" s="69" t="str">
        <f>IF(Z1669=Z1670,"",SUM(AW$9:AW1669)-SUM(BF$9:BF1668))</f>
        <v/>
      </c>
      <c r="BG1669" s="12">
        <f t="shared" si="963"/>
        <v>1661</v>
      </c>
    </row>
    <row r="1670" spans="1:59" ht="20.100000000000001" customHeight="1">
      <c r="A1670" s="13">
        <f t="shared" si="962"/>
        <v>1662</v>
      </c>
      <c r="B1670" s="153"/>
      <c r="C1670" s="33"/>
      <c r="D1670" s="33"/>
      <c r="E1670" s="154"/>
      <c r="F1670" s="155"/>
      <c r="G1670" s="156"/>
      <c r="H1670" s="19" t="str">
        <f t="shared" si="927"/>
        <v/>
      </c>
      <c r="I1670" s="157"/>
      <c r="J1670" s="19" t="str">
        <f t="shared" si="928"/>
        <v/>
      </c>
      <c r="K1670" s="33"/>
      <c r="L1670" s="34"/>
      <c r="M1670" s="34"/>
      <c r="N1670" s="19" t="str">
        <f t="shared" si="929"/>
        <v/>
      </c>
      <c r="O1670" s="157"/>
      <c r="P1670" s="19" t="str">
        <f t="shared" si="930"/>
        <v/>
      </c>
      <c r="Q1670" s="19" t="str">
        <f t="shared" si="931"/>
        <v/>
      </c>
      <c r="R1670" s="22"/>
      <c r="S1670" s="33"/>
      <c r="T1670" s="35" t="str">
        <f>IF(E1670="","",Instructions!$B$5)</f>
        <v/>
      </c>
      <c r="U1670" s="75" t="str">
        <f>IF(E1670="","",Instructions!$C$5)</f>
        <v/>
      </c>
      <c r="V1670" s="87" t="str">
        <f t="shared" si="932"/>
        <v/>
      </c>
      <c r="W1670" s="72" t="str">
        <f>IF(E1670="","",VLOOKUP(D1670,Supervisors!$B$9:$F$32,5,FALSE))</f>
        <v/>
      </c>
      <c r="X1670" s="72" t="str">
        <f>IF(E1670="","",VLOOKUP(D1670,Supervisors!$B$9:$G$32,6,FALSE))</f>
        <v/>
      </c>
      <c r="Y1670" s="20" t="str">
        <f t="shared" si="933"/>
        <v/>
      </c>
      <c r="Z1670" s="20" t="str">
        <f t="shared" si="934"/>
        <v/>
      </c>
      <c r="AA1670" s="20" t="str">
        <f t="shared" si="935"/>
        <v/>
      </c>
      <c r="AB1670" s="20" t="str">
        <f t="shared" si="936"/>
        <v/>
      </c>
      <c r="AC1670" s="20" t="str">
        <f t="shared" si="937"/>
        <v/>
      </c>
      <c r="AD1670" s="20" t="str">
        <f t="shared" si="938"/>
        <v/>
      </c>
      <c r="AE1670" s="20" t="str">
        <f>IF(E1670="","",SUM( INDEX( $H$9, 1) : H1670))</f>
        <v/>
      </c>
      <c r="AF1670" s="20" t="str">
        <f t="shared" si="939"/>
        <v/>
      </c>
      <c r="AG1670" s="20" t="str">
        <f>IF(E1670="","",SUM($AF$9:AF1670))</f>
        <v/>
      </c>
      <c r="AH1670" s="43" t="str">
        <f t="shared" si="940"/>
        <v/>
      </c>
      <c r="AI1670" s="20" t="str">
        <f t="shared" si="941"/>
        <v/>
      </c>
      <c r="AJ1670" s="20" t="str">
        <f t="shared" si="942"/>
        <v/>
      </c>
      <c r="AK1670" s="20" t="str">
        <f t="shared" si="943"/>
        <v/>
      </c>
      <c r="AL1670" s="20" t="str">
        <f>IF(E1670="","",SUM( INDEX($I$9, 1) : I1670))</f>
        <v/>
      </c>
      <c r="AM1670" s="20" t="str">
        <f t="shared" si="944"/>
        <v/>
      </c>
      <c r="AN1670" s="20" t="str">
        <f>IF(E1670="","",SUM( INDEX($AM$9, 1) : AM1670))</f>
        <v/>
      </c>
      <c r="AO1670" s="43" t="str">
        <f t="shared" si="945"/>
        <v/>
      </c>
      <c r="AP1670" s="43" t="str">
        <f t="shared" si="946"/>
        <v/>
      </c>
      <c r="AQ1670" s="35" t="str">
        <f t="shared" si="947"/>
        <v/>
      </c>
      <c r="AR1670" s="35" t="str">
        <f t="shared" si="948"/>
        <v/>
      </c>
      <c r="AS1670" s="35" t="str">
        <f t="shared" si="949"/>
        <v/>
      </c>
      <c r="AT1670" s="35" t="str">
        <f t="shared" si="950"/>
        <v/>
      </c>
      <c r="AU1670" s="35" t="str">
        <f t="shared" si="951"/>
        <v/>
      </c>
      <c r="AV1670" s="35" t="str">
        <f t="shared" si="952"/>
        <v/>
      </c>
      <c r="AW1670" s="58" t="str">
        <f t="shared" si="953"/>
        <v/>
      </c>
      <c r="AX1670" s="62" t="str">
        <f t="shared" si="954"/>
        <v/>
      </c>
      <c r="AY1670" s="62" t="str">
        <f t="shared" si="955"/>
        <v/>
      </c>
      <c r="AZ1670" s="62" t="str">
        <f t="shared" si="956"/>
        <v/>
      </c>
      <c r="BA1670" s="62" t="str">
        <f t="shared" si="957"/>
        <v/>
      </c>
      <c r="BB1670" s="62" t="str">
        <f t="shared" si="958"/>
        <v/>
      </c>
      <c r="BC1670" s="62" t="str">
        <f t="shared" si="959"/>
        <v/>
      </c>
      <c r="BD1670" s="69" t="str">
        <f t="shared" si="960"/>
        <v/>
      </c>
      <c r="BE1670" s="69" t="str">
        <f t="shared" si="961"/>
        <v/>
      </c>
      <c r="BF1670" s="69" t="str">
        <f>IF(Z1670=Z1671,"",SUM(AW$9:AW1670)-SUM(BF$9:BF1669))</f>
        <v/>
      </c>
      <c r="BG1670" s="12">
        <f t="shared" si="963"/>
        <v>1662</v>
      </c>
    </row>
    <row r="1671" spans="1:59" ht="20.100000000000001" customHeight="1">
      <c r="A1671" s="13">
        <f t="shared" si="962"/>
        <v>1663</v>
      </c>
      <c r="B1671" s="153"/>
      <c r="C1671" s="33"/>
      <c r="D1671" s="33"/>
      <c r="E1671" s="154"/>
      <c r="F1671" s="155"/>
      <c r="G1671" s="156"/>
      <c r="H1671" s="19" t="str">
        <f t="shared" si="927"/>
        <v/>
      </c>
      <c r="I1671" s="157"/>
      <c r="J1671" s="19" t="str">
        <f t="shared" si="928"/>
        <v/>
      </c>
      <c r="K1671" s="33"/>
      <c r="L1671" s="34"/>
      <c r="M1671" s="34"/>
      <c r="N1671" s="19" t="str">
        <f t="shared" si="929"/>
        <v/>
      </c>
      <c r="O1671" s="157"/>
      <c r="P1671" s="19" t="str">
        <f t="shared" si="930"/>
        <v/>
      </c>
      <c r="Q1671" s="19" t="str">
        <f t="shared" si="931"/>
        <v/>
      </c>
      <c r="R1671" s="22"/>
      <c r="S1671" s="33"/>
      <c r="T1671" s="35" t="str">
        <f>IF(E1671="","",Instructions!$B$5)</f>
        <v/>
      </c>
      <c r="U1671" s="75" t="str">
        <f>IF(E1671="","",Instructions!$C$5)</f>
        <v/>
      </c>
      <c r="V1671" s="87" t="str">
        <f t="shared" si="932"/>
        <v/>
      </c>
      <c r="W1671" s="72" t="str">
        <f>IF(E1671="","",VLOOKUP(D1671,Supervisors!$B$9:$F$32,5,FALSE))</f>
        <v/>
      </c>
      <c r="X1671" s="72" t="str">
        <f>IF(E1671="","",VLOOKUP(D1671,Supervisors!$B$9:$G$32,6,FALSE))</f>
        <v/>
      </c>
      <c r="Y1671" s="20" t="str">
        <f t="shared" si="933"/>
        <v/>
      </c>
      <c r="Z1671" s="20" t="str">
        <f t="shared" si="934"/>
        <v/>
      </c>
      <c r="AA1671" s="20" t="str">
        <f t="shared" si="935"/>
        <v/>
      </c>
      <c r="AB1671" s="20" t="str">
        <f t="shared" si="936"/>
        <v/>
      </c>
      <c r="AC1671" s="20" t="str">
        <f t="shared" si="937"/>
        <v/>
      </c>
      <c r="AD1671" s="20" t="str">
        <f t="shared" si="938"/>
        <v/>
      </c>
      <c r="AE1671" s="20" t="str">
        <f>IF(E1671="","",SUM( INDEX( $H$9, 1) : H1671))</f>
        <v/>
      </c>
      <c r="AF1671" s="20" t="str">
        <f t="shared" si="939"/>
        <v/>
      </c>
      <c r="AG1671" s="20" t="str">
        <f>IF(E1671="","",SUM($AF$9:AF1671))</f>
        <v/>
      </c>
      <c r="AH1671" s="43" t="str">
        <f t="shared" si="940"/>
        <v/>
      </c>
      <c r="AI1671" s="20" t="str">
        <f t="shared" si="941"/>
        <v/>
      </c>
      <c r="AJ1671" s="20" t="str">
        <f t="shared" si="942"/>
        <v/>
      </c>
      <c r="AK1671" s="20" t="str">
        <f t="shared" si="943"/>
        <v/>
      </c>
      <c r="AL1671" s="20" t="str">
        <f>IF(E1671="","",SUM( INDEX($I$9, 1) : I1671))</f>
        <v/>
      </c>
      <c r="AM1671" s="20" t="str">
        <f t="shared" si="944"/>
        <v/>
      </c>
      <c r="AN1671" s="20" t="str">
        <f>IF(E1671="","",SUM( INDEX($AM$9, 1) : AM1671))</f>
        <v/>
      </c>
      <c r="AO1671" s="43" t="str">
        <f t="shared" si="945"/>
        <v/>
      </c>
      <c r="AP1671" s="43" t="str">
        <f t="shared" si="946"/>
        <v/>
      </c>
      <c r="AQ1671" s="35" t="str">
        <f t="shared" si="947"/>
        <v/>
      </c>
      <c r="AR1671" s="35" t="str">
        <f t="shared" si="948"/>
        <v/>
      </c>
      <c r="AS1671" s="35" t="str">
        <f t="shared" si="949"/>
        <v/>
      </c>
      <c r="AT1671" s="35" t="str">
        <f t="shared" si="950"/>
        <v/>
      </c>
      <c r="AU1671" s="35" t="str">
        <f t="shared" si="951"/>
        <v/>
      </c>
      <c r="AV1671" s="35" t="str">
        <f t="shared" si="952"/>
        <v/>
      </c>
      <c r="AW1671" s="58" t="str">
        <f t="shared" si="953"/>
        <v/>
      </c>
      <c r="AX1671" s="62" t="str">
        <f t="shared" si="954"/>
        <v/>
      </c>
      <c r="AY1671" s="62" t="str">
        <f t="shared" si="955"/>
        <v/>
      </c>
      <c r="AZ1671" s="62" t="str">
        <f t="shared" si="956"/>
        <v/>
      </c>
      <c r="BA1671" s="62" t="str">
        <f t="shared" si="957"/>
        <v/>
      </c>
      <c r="BB1671" s="62" t="str">
        <f t="shared" si="958"/>
        <v/>
      </c>
      <c r="BC1671" s="62" t="str">
        <f t="shared" si="959"/>
        <v/>
      </c>
      <c r="BD1671" s="69" t="str">
        <f t="shared" si="960"/>
        <v/>
      </c>
      <c r="BE1671" s="69" t="str">
        <f t="shared" si="961"/>
        <v/>
      </c>
      <c r="BF1671" s="69" t="str">
        <f>IF(Z1671=Z1672,"",SUM(AW$9:AW1671)-SUM(BF$9:BF1670))</f>
        <v/>
      </c>
      <c r="BG1671" s="12">
        <f t="shared" si="963"/>
        <v>1663</v>
      </c>
    </row>
    <row r="1672" spans="1:59" ht="20.100000000000001" customHeight="1">
      <c r="A1672" s="13">
        <f t="shared" si="962"/>
        <v>1664</v>
      </c>
      <c r="B1672" s="153"/>
      <c r="C1672" s="33"/>
      <c r="D1672" s="33"/>
      <c r="E1672" s="154"/>
      <c r="F1672" s="155"/>
      <c r="G1672" s="156"/>
      <c r="H1672" s="19" t="str">
        <f t="shared" si="927"/>
        <v/>
      </c>
      <c r="I1672" s="157"/>
      <c r="J1672" s="19" t="str">
        <f t="shared" si="928"/>
        <v/>
      </c>
      <c r="K1672" s="33"/>
      <c r="L1672" s="34"/>
      <c r="M1672" s="34"/>
      <c r="N1672" s="19" t="str">
        <f t="shared" si="929"/>
        <v/>
      </c>
      <c r="O1672" s="157"/>
      <c r="P1672" s="19" t="str">
        <f t="shared" si="930"/>
        <v/>
      </c>
      <c r="Q1672" s="19" t="str">
        <f t="shared" si="931"/>
        <v/>
      </c>
      <c r="R1672" s="22"/>
      <c r="S1672" s="33"/>
      <c r="T1672" s="35" t="str">
        <f>IF(E1672="","",Instructions!$B$5)</f>
        <v/>
      </c>
      <c r="U1672" s="75" t="str">
        <f>IF(E1672="","",Instructions!$C$5)</f>
        <v/>
      </c>
      <c r="V1672" s="87" t="str">
        <f t="shared" si="932"/>
        <v/>
      </c>
      <c r="W1672" s="72" t="str">
        <f>IF(E1672="","",VLOOKUP(D1672,Supervisors!$B$9:$F$32,5,FALSE))</f>
        <v/>
      </c>
      <c r="X1672" s="72" t="str">
        <f>IF(E1672="","",VLOOKUP(D1672,Supervisors!$B$9:$G$32,6,FALSE))</f>
        <v/>
      </c>
      <c r="Y1672" s="20" t="str">
        <f t="shared" si="933"/>
        <v/>
      </c>
      <c r="Z1672" s="20" t="str">
        <f t="shared" si="934"/>
        <v/>
      </c>
      <c r="AA1672" s="20" t="str">
        <f t="shared" si="935"/>
        <v/>
      </c>
      <c r="AB1672" s="20" t="str">
        <f t="shared" si="936"/>
        <v/>
      </c>
      <c r="AC1672" s="20" t="str">
        <f t="shared" si="937"/>
        <v/>
      </c>
      <c r="AD1672" s="20" t="str">
        <f t="shared" si="938"/>
        <v/>
      </c>
      <c r="AE1672" s="20" t="str">
        <f>IF(E1672="","",SUM( INDEX( $H$9, 1) : H1672))</f>
        <v/>
      </c>
      <c r="AF1672" s="20" t="str">
        <f t="shared" si="939"/>
        <v/>
      </c>
      <c r="AG1672" s="20" t="str">
        <f>IF(E1672="","",SUM($AF$9:AF1672))</f>
        <v/>
      </c>
      <c r="AH1672" s="43" t="str">
        <f t="shared" si="940"/>
        <v/>
      </c>
      <c r="AI1672" s="20" t="str">
        <f t="shared" si="941"/>
        <v/>
      </c>
      <c r="AJ1672" s="20" t="str">
        <f t="shared" si="942"/>
        <v/>
      </c>
      <c r="AK1672" s="20" t="str">
        <f t="shared" si="943"/>
        <v/>
      </c>
      <c r="AL1672" s="20" t="str">
        <f>IF(E1672="","",SUM( INDEX($I$9, 1) : I1672))</f>
        <v/>
      </c>
      <c r="AM1672" s="20" t="str">
        <f t="shared" si="944"/>
        <v/>
      </c>
      <c r="AN1672" s="20" t="str">
        <f>IF(E1672="","",SUM( INDEX($AM$9, 1) : AM1672))</f>
        <v/>
      </c>
      <c r="AO1672" s="43" t="str">
        <f t="shared" si="945"/>
        <v/>
      </c>
      <c r="AP1672" s="43" t="str">
        <f t="shared" si="946"/>
        <v/>
      </c>
      <c r="AQ1672" s="35" t="str">
        <f t="shared" si="947"/>
        <v/>
      </c>
      <c r="AR1672" s="35" t="str">
        <f t="shared" si="948"/>
        <v/>
      </c>
      <c r="AS1672" s="35" t="str">
        <f t="shared" si="949"/>
        <v/>
      </c>
      <c r="AT1672" s="35" t="str">
        <f t="shared" si="950"/>
        <v/>
      </c>
      <c r="AU1672" s="35" t="str">
        <f t="shared" si="951"/>
        <v/>
      </c>
      <c r="AV1672" s="35" t="str">
        <f t="shared" si="952"/>
        <v/>
      </c>
      <c r="AW1672" s="58" t="str">
        <f t="shared" si="953"/>
        <v/>
      </c>
      <c r="AX1672" s="62" t="str">
        <f t="shared" si="954"/>
        <v/>
      </c>
      <c r="AY1672" s="62" t="str">
        <f t="shared" si="955"/>
        <v/>
      </c>
      <c r="AZ1672" s="62" t="str">
        <f t="shared" si="956"/>
        <v/>
      </c>
      <c r="BA1672" s="62" t="str">
        <f t="shared" si="957"/>
        <v/>
      </c>
      <c r="BB1672" s="62" t="str">
        <f t="shared" si="958"/>
        <v/>
      </c>
      <c r="BC1672" s="62" t="str">
        <f t="shared" si="959"/>
        <v/>
      </c>
      <c r="BD1672" s="69" t="str">
        <f t="shared" si="960"/>
        <v/>
      </c>
      <c r="BE1672" s="69" t="str">
        <f t="shared" si="961"/>
        <v/>
      </c>
      <c r="BF1672" s="69" t="str">
        <f>IF(Z1672=Z1673,"",SUM(AW$9:AW1672)-SUM(BF$9:BF1671))</f>
        <v/>
      </c>
      <c r="BG1672" s="12">
        <f t="shared" si="963"/>
        <v>1664</v>
      </c>
    </row>
    <row r="1673" spans="1:59" ht="20.100000000000001" customHeight="1">
      <c r="A1673" s="13">
        <f t="shared" si="962"/>
        <v>1665</v>
      </c>
      <c r="B1673" s="153"/>
      <c r="C1673" s="33"/>
      <c r="D1673" s="33"/>
      <c r="E1673" s="154"/>
      <c r="F1673" s="155"/>
      <c r="G1673" s="156"/>
      <c r="H1673" s="19" t="str">
        <f t="shared" ref="H1673:H1736" si="964">IF(E1673="","",(ROUND((G1673-F1673),2) * 24))</f>
        <v/>
      </c>
      <c r="I1673" s="157"/>
      <c r="J1673" s="19" t="str">
        <f t="shared" ref="J1673:J1736" si="965">IF(H1673="","",H1673-I1673)</f>
        <v/>
      </c>
      <c r="K1673" s="33"/>
      <c r="L1673" s="34"/>
      <c r="M1673" s="34"/>
      <c r="N1673" s="19" t="str">
        <f t="shared" ref="N1673:N1736" si="966">IF(E1673="","",(ROUND((M1673-L1673),2) * 24))</f>
        <v/>
      </c>
      <c r="O1673" s="157"/>
      <c r="P1673" s="19" t="str">
        <f t="shared" ref="P1673:P1736" si="967">IF(N1673=0,"",IF(ISERROR(N1673-O1673),"",N1673-O1673))</f>
        <v/>
      </c>
      <c r="Q1673" s="19" t="str">
        <f t="shared" ref="Q1673:Q1736" si="968">IF(H1673="","",H1673-N1673)</f>
        <v/>
      </c>
      <c r="R1673" s="22"/>
      <c r="S1673" s="33"/>
      <c r="T1673" s="35" t="str">
        <f>IF(E1673="","",Instructions!$B$5)</f>
        <v/>
      </c>
      <c r="U1673" s="75" t="str">
        <f>IF(E1673="","",Instructions!$C$5)</f>
        <v/>
      </c>
      <c r="V1673" s="87" t="str">
        <f t="shared" ref="V1673:V1736" si="969">IF(E1673="","",IF(U1673="BCBA",1,IF(U1673="BCaBA",2,"")))</f>
        <v/>
      </c>
      <c r="W1673" s="72" t="str">
        <f>IF(E1673="","",VLOOKUP(D1673,Supervisors!$B$9:$F$32,5,FALSE))</f>
        <v/>
      </c>
      <c r="X1673" s="72" t="str">
        <f>IF(E1673="","",VLOOKUP(D1673,Supervisors!$B$9:$G$32,6,FALSE))</f>
        <v/>
      </c>
      <c r="Y1673" s="20" t="str">
        <f t="shared" ref="Y1673:Y1736" si="970">IF(E1673="","",TEXT(E1673,"yyyy"))</f>
        <v/>
      </c>
      <c r="Z1673" s="20" t="str">
        <f t="shared" ref="Z1673:Z1736" si="971">IF(E1673="","",TEXT(E1673,"mmmm"))</f>
        <v/>
      </c>
      <c r="AA1673" s="20" t="str">
        <f t="shared" ref="AA1673:AA1736" si="972">IF(E1673="","",TEXT(E1673,"dd"))</f>
        <v/>
      </c>
      <c r="AB1673" s="20" t="str">
        <f t="shared" ref="AB1673:AB1736" si="973">IF(E1673="","",TEXT(E1673, "yyyy-mm"))</f>
        <v/>
      </c>
      <c r="AC1673" s="20" t="str">
        <f t="shared" ref="AC1673:AC1736" si="974">IF(E1673="","",IF(B1673="Supervised Independent Fieldwork", "-1", IF(B1673="Practicum", "-2", IF(B1673="Intensive Practicum","-3",""))))</f>
        <v/>
      </c>
      <c r="AD1673" s="20" t="str">
        <f t="shared" ref="AD1673:AD1736" si="975">AB1673&amp;AC1673</f>
        <v/>
      </c>
      <c r="AE1673" s="20" t="str">
        <f>IF(E1673="","",SUM( INDEX( $H$9, 1) : H1673))</f>
        <v/>
      </c>
      <c r="AF1673" s="20" t="str">
        <f t="shared" ref="AF1673:AF1736" si="976">IF(E1673="","",IF(B1673="Supervised Independent Fieldwork",H1673, IF(B1673="Practicum",H1673*1.5,IF(B1673="Intensive Practicum",H1673*2,""))))</f>
        <v/>
      </c>
      <c r="AG1673" s="20" t="str">
        <f>IF(E1673="","",SUM($AF$9:AF1673))</f>
        <v/>
      </c>
      <c r="AH1673" s="43" t="str">
        <f t="shared" ref="AH1673:AH1736" si="977">IF(E1673="","",IF(U1673="BCBA",AG1673/1500,IF(U1673="BCaBA",AG1673/1000,"")))</f>
        <v/>
      </c>
      <c r="AI1673" s="20" t="str">
        <f t="shared" ref="AI1673:AI1736" si="978">IF(E1673="","",IF(B1673="Supervised Independent Fieldwork",H1673,""))</f>
        <v/>
      </c>
      <c r="AJ1673" s="20" t="str">
        <f t="shared" ref="AJ1673:AJ1736" si="979">IF(E1673="","",IF(B1673="Practicum",H1673,""))</f>
        <v/>
      </c>
      <c r="AK1673" s="20" t="str">
        <f t="shared" ref="AK1673:AK1736" si="980">IF(E1673="","",IF(B1673="Intensive Practicum",H1673,""))</f>
        <v/>
      </c>
      <c r="AL1673" s="20" t="str">
        <f>IF(E1673="","",SUM( INDEX($I$9, 1) : I1673))</f>
        <v/>
      </c>
      <c r="AM1673" s="20" t="str">
        <f t="shared" ref="AM1673:AM1736" si="981">IF(E1673="","",IF(B1673="Supervised Independent Fieldwork",I1673, IF(B1673="Practicum",I1673*1.5,IF(B1673="Intensive Practicum",I1673*2,""))))</f>
        <v/>
      </c>
      <c r="AN1673" s="20" t="str">
        <f>IF(E1673="","",SUM( INDEX($AM$9, 1) : AM1673))</f>
        <v/>
      </c>
      <c r="AO1673" s="43" t="str">
        <f t="shared" ref="AO1673:AO1736" si="982">IF(E1673="","",IF(U1673="BCaBA",MIN(100%,AN1673/1000), IF(U1673="BCBA",MIN(100%,AN1673/1500),0)))</f>
        <v/>
      </c>
      <c r="AP1673" s="43" t="str">
        <f t="shared" ref="AP1673:AP1736" si="983">IF(Z1673=Z1674,"",AO1673)</f>
        <v/>
      </c>
      <c r="AQ1673" s="35" t="str">
        <f t="shared" ref="AQ1673:AQ1736" si="984">IF(E1673="","",IF(OR(K1673="No Supervision Session",K1673=""),1,""))</f>
        <v/>
      </c>
      <c r="AR1673" s="35" t="str">
        <f t="shared" ref="AR1673:AR1736" si="985">IF(E1673="","",IF(K1673="Face-to-Face",1,""))</f>
        <v/>
      </c>
      <c r="AS1673" s="35" t="str">
        <f t="shared" ref="AS1673:AS1736" si="986">IF(E1673="","",IF(K1673="Video Conferencing",1,""))</f>
        <v/>
      </c>
      <c r="AT1673" s="35" t="str">
        <f t="shared" ref="AT1673:AT1736" si="987">IF(E1673="","",IF(K1673="Telephone",1,""))</f>
        <v/>
      </c>
      <c r="AU1673" s="35" t="str">
        <f t="shared" ref="AU1673:AU1736" si="988">IF(E1673="","",IF(N1673&gt;0,COUNT(N1673),""))</f>
        <v/>
      </c>
      <c r="AV1673" s="35" t="str">
        <f t="shared" ref="AV1673:AV1736" si="989">IF(E1673="","",IF(E1673="","",IF(R1673="Yes",1,"")))</f>
        <v/>
      </c>
      <c r="AW1673" s="58" t="str">
        <f t="shared" ref="AW1673:AW1736" si="990">IF(E1673="","",IF(E1673&lt;X1673,1,IF(E1673&lt;W1673,1,"")))</f>
        <v/>
      </c>
      <c r="AX1673" s="62" t="str">
        <f t="shared" ref="AX1673:AX1736" si="991">IF(E1673="","",IF(AW1673="",H1673,0))</f>
        <v/>
      </c>
      <c r="AY1673" s="62" t="str">
        <f t="shared" ref="AY1673:AY1736" si="992">IF(E1673="","",IF(AW1673="", I1673,0))</f>
        <v/>
      </c>
      <c r="AZ1673" s="62" t="str">
        <f t="shared" ref="AZ1673:AZ1736" si="993">IF(E1673="","",IF(AW1673&lt;&gt;"",0,IF(B1673="Supervised Independent Fieldwork",AX1673,IF(B1673="Practicum",AX1673*1.5,IF(B1673="Intensive Practicum",AX1673*2,0)))))</f>
        <v/>
      </c>
      <c r="BA1673" s="62" t="str">
        <f t="shared" ref="BA1673:BA1736" si="994">IF(E1673="","",IF(AW1673="", N1673,0))</f>
        <v/>
      </c>
      <c r="BB1673" s="62" t="str">
        <f t="shared" ref="BB1673:BB1736" si="995">IF(E1673="","",IF(AW1673="",P1673,0))</f>
        <v/>
      </c>
      <c r="BC1673" s="62" t="str">
        <f t="shared" ref="BC1673:BC1736" si="996">IF(E1673="","",IF(AW1673="",Q1673,0))</f>
        <v/>
      </c>
      <c r="BD1673" s="69" t="str">
        <f t="shared" ref="BD1673:BD1736" si="997">IF(AW1673="", AU1673,"")</f>
        <v/>
      </c>
      <c r="BE1673" s="69" t="str">
        <f t="shared" ref="BE1673:BE1736" si="998">IF(AW1673="", AV1673,"")</f>
        <v/>
      </c>
      <c r="BF1673" s="69" t="str">
        <f>IF(Z1673=Z1674,"",SUM(AW$9:AW1673)-SUM(BF$9:BF1672))</f>
        <v/>
      </c>
      <c r="BG1673" s="12">
        <f t="shared" si="963"/>
        <v>1665</v>
      </c>
    </row>
    <row r="1674" spans="1:59" ht="20.100000000000001" customHeight="1">
      <c r="A1674" s="13">
        <f t="shared" si="962"/>
        <v>1666</v>
      </c>
      <c r="B1674" s="153"/>
      <c r="C1674" s="33"/>
      <c r="D1674" s="33"/>
      <c r="E1674" s="154"/>
      <c r="F1674" s="155"/>
      <c r="G1674" s="156"/>
      <c r="H1674" s="19" t="str">
        <f t="shared" si="964"/>
        <v/>
      </c>
      <c r="I1674" s="157"/>
      <c r="J1674" s="19" t="str">
        <f t="shared" si="965"/>
        <v/>
      </c>
      <c r="K1674" s="33"/>
      <c r="L1674" s="34"/>
      <c r="M1674" s="34"/>
      <c r="N1674" s="19" t="str">
        <f t="shared" si="966"/>
        <v/>
      </c>
      <c r="O1674" s="157"/>
      <c r="P1674" s="19" t="str">
        <f t="shared" si="967"/>
        <v/>
      </c>
      <c r="Q1674" s="19" t="str">
        <f t="shared" si="968"/>
        <v/>
      </c>
      <c r="R1674" s="22"/>
      <c r="S1674" s="33"/>
      <c r="T1674" s="35" t="str">
        <f>IF(E1674="","",Instructions!$B$5)</f>
        <v/>
      </c>
      <c r="U1674" s="75" t="str">
        <f>IF(E1674="","",Instructions!$C$5)</f>
        <v/>
      </c>
      <c r="V1674" s="87" t="str">
        <f t="shared" si="969"/>
        <v/>
      </c>
      <c r="W1674" s="72" t="str">
        <f>IF(E1674="","",VLOOKUP(D1674,Supervisors!$B$9:$F$32,5,FALSE))</f>
        <v/>
      </c>
      <c r="X1674" s="72" t="str">
        <f>IF(E1674="","",VLOOKUP(D1674,Supervisors!$B$9:$G$32,6,FALSE))</f>
        <v/>
      </c>
      <c r="Y1674" s="20" t="str">
        <f t="shared" si="970"/>
        <v/>
      </c>
      <c r="Z1674" s="20" t="str">
        <f t="shared" si="971"/>
        <v/>
      </c>
      <c r="AA1674" s="20" t="str">
        <f t="shared" si="972"/>
        <v/>
      </c>
      <c r="AB1674" s="20" t="str">
        <f t="shared" si="973"/>
        <v/>
      </c>
      <c r="AC1674" s="20" t="str">
        <f t="shared" si="974"/>
        <v/>
      </c>
      <c r="AD1674" s="20" t="str">
        <f t="shared" si="975"/>
        <v/>
      </c>
      <c r="AE1674" s="20" t="str">
        <f>IF(E1674="","",SUM( INDEX( $H$9, 1) : H1674))</f>
        <v/>
      </c>
      <c r="AF1674" s="20" t="str">
        <f t="shared" si="976"/>
        <v/>
      </c>
      <c r="AG1674" s="20" t="str">
        <f>IF(E1674="","",SUM($AF$9:AF1674))</f>
        <v/>
      </c>
      <c r="AH1674" s="43" t="str">
        <f t="shared" si="977"/>
        <v/>
      </c>
      <c r="AI1674" s="20" t="str">
        <f t="shared" si="978"/>
        <v/>
      </c>
      <c r="AJ1674" s="20" t="str">
        <f t="shared" si="979"/>
        <v/>
      </c>
      <c r="AK1674" s="20" t="str">
        <f t="shared" si="980"/>
        <v/>
      </c>
      <c r="AL1674" s="20" t="str">
        <f>IF(E1674="","",SUM( INDEX($I$9, 1) : I1674))</f>
        <v/>
      </c>
      <c r="AM1674" s="20" t="str">
        <f t="shared" si="981"/>
        <v/>
      </c>
      <c r="AN1674" s="20" t="str">
        <f>IF(E1674="","",SUM( INDEX($AM$9, 1) : AM1674))</f>
        <v/>
      </c>
      <c r="AO1674" s="43" t="str">
        <f t="shared" si="982"/>
        <v/>
      </c>
      <c r="AP1674" s="43" t="str">
        <f t="shared" si="983"/>
        <v/>
      </c>
      <c r="AQ1674" s="35" t="str">
        <f t="shared" si="984"/>
        <v/>
      </c>
      <c r="AR1674" s="35" t="str">
        <f t="shared" si="985"/>
        <v/>
      </c>
      <c r="AS1674" s="35" t="str">
        <f t="shared" si="986"/>
        <v/>
      </c>
      <c r="AT1674" s="35" t="str">
        <f t="shared" si="987"/>
        <v/>
      </c>
      <c r="AU1674" s="35" t="str">
        <f t="shared" si="988"/>
        <v/>
      </c>
      <c r="AV1674" s="35" t="str">
        <f t="shared" si="989"/>
        <v/>
      </c>
      <c r="AW1674" s="58" t="str">
        <f t="shared" si="990"/>
        <v/>
      </c>
      <c r="AX1674" s="62" t="str">
        <f t="shared" si="991"/>
        <v/>
      </c>
      <c r="AY1674" s="62" t="str">
        <f t="shared" si="992"/>
        <v/>
      </c>
      <c r="AZ1674" s="62" t="str">
        <f t="shared" si="993"/>
        <v/>
      </c>
      <c r="BA1674" s="62" t="str">
        <f t="shared" si="994"/>
        <v/>
      </c>
      <c r="BB1674" s="62" t="str">
        <f t="shared" si="995"/>
        <v/>
      </c>
      <c r="BC1674" s="62" t="str">
        <f t="shared" si="996"/>
        <v/>
      </c>
      <c r="BD1674" s="69" t="str">
        <f t="shared" si="997"/>
        <v/>
      </c>
      <c r="BE1674" s="69" t="str">
        <f t="shared" si="998"/>
        <v/>
      </c>
      <c r="BF1674" s="69" t="str">
        <f>IF(Z1674=Z1675,"",SUM(AW$9:AW1674)-SUM(BF$9:BF1673))</f>
        <v/>
      </c>
      <c r="BG1674" s="12">
        <f t="shared" si="963"/>
        <v>1666</v>
      </c>
    </row>
    <row r="1675" spans="1:59" ht="20.100000000000001" customHeight="1">
      <c r="A1675" s="13">
        <f t="shared" si="962"/>
        <v>1667</v>
      </c>
      <c r="B1675" s="153"/>
      <c r="C1675" s="33"/>
      <c r="D1675" s="33"/>
      <c r="E1675" s="154"/>
      <c r="F1675" s="155"/>
      <c r="G1675" s="156"/>
      <c r="H1675" s="19" t="str">
        <f t="shared" si="964"/>
        <v/>
      </c>
      <c r="I1675" s="157"/>
      <c r="J1675" s="19" t="str">
        <f t="shared" si="965"/>
        <v/>
      </c>
      <c r="K1675" s="33"/>
      <c r="L1675" s="34"/>
      <c r="M1675" s="34"/>
      <c r="N1675" s="19" t="str">
        <f t="shared" si="966"/>
        <v/>
      </c>
      <c r="O1675" s="157"/>
      <c r="P1675" s="19" t="str">
        <f t="shared" si="967"/>
        <v/>
      </c>
      <c r="Q1675" s="19" t="str">
        <f t="shared" si="968"/>
        <v/>
      </c>
      <c r="R1675" s="22"/>
      <c r="S1675" s="33"/>
      <c r="T1675" s="35" t="str">
        <f>IF(E1675="","",Instructions!$B$5)</f>
        <v/>
      </c>
      <c r="U1675" s="75" t="str">
        <f>IF(E1675="","",Instructions!$C$5)</f>
        <v/>
      </c>
      <c r="V1675" s="87" t="str">
        <f t="shared" si="969"/>
        <v/>
      </c>
      <c r="W1675" s="72" t="str">
        <f>IF(E1675="","",VLOOKUP(D1675,Supervisors!$B$9:$F$32,5,FALSE))</f>
        <v/>
      </c>
      <c r="X1675" s="72" t="str">
        <f>IF(E1675="","",VLOOKUP(D1675,Supervisors!$B$9:$G$32,6,FALSE))</f>
        <v/>
      </c>
      <c r="Y1675" s="20" t="str">
        <f t="shared" si="970"/>
        <v/>
      </c>
      <c r="Z1675" s="20" t="str">
        <f t="shared" si="971"/>
        <v/>
      </c>
      <c r="AA1675" s="20" t="str">
        <f t="shared" si="972"/>
        <v/>
      </c>
      <c r="AB1675" s="20" t="str">
        <f t="shared" si="973"/>
        <v/>
      </c>
      <c r="AC1675" s="20" t="str">
        <f t="shared" si="974"/>
        <v/>
      </c>
      <c r="AD1675" s="20" t="str">
        <f t="shared" si="975"/>
        <v/>
      </c>
      <c r="AE1675" s="20" t="str">
        <f>IF(E1675="","",SUM( INDEX( $H$9, 1) : H1675))</f>
        <v/>
      </c>
      <c r="AF1675" s="20" t="str">
        <f t="shared" si="976"/>
        <v/>
      </c>
      <c r="AG1675" s="20" t="str">
        <f>IF(E1675="","",SUM($AF$9:AF1675))</f>
        <v/>
      </c>
      <c r="AH1675" s="43" t="str">
        <f t="shared" si="977"/>
        <v/>
      </c>
      <c r="AI1675" s="20" t="str">
        <f t="shared" si="978"/>
        <v/>
      </c>
      <c r="AJ1675" s="20" t="str">
        <f t="shared" si="979"/>
        <v/>
      </c>
      <c r="AK1675" s="20" t="str">
        <f t="shared" si="980"/>
        <v/>
      </c>
      <c r="AL1675" s="20" t="str">
        <f>IF(E1675="","",SUM( INDEX($I$9, 1) : I1675))</f>
        <v/>
      </c>
      <c r="AM1675" s="20" t="str">
        <f t="shared" si="981"/>
        <v/>
      </c>
      <c r="AN1675" s="20" t="str">
        <f>IF(E1675="","",SUM( INDEX($AM$9, 1) : AM1675))</f>
        <v/>
      </c>
      <c r="AO1675" s="43" t="str">
        <f t="shared" si="982"/>
        <v/>
      </c>
      <c r="AP1675" s="43" t="str">
        <f t="shared" si="983"/>
        <v/>
      </c>
      <c r="AQ1675" s="35" t="str">
        <f t="shared" si="984"/>
        <v/>
      </c>
      <c r="AR1675" s="35" t="str">
        <f t="shared" si="985"/>
        <v/>
      </c>
      <c r="AS1675" s="35" t="str">
        <f t="shared" si="986"/>
        <v/>
      </c>
      <c r="AT1675" s="35" t="str">
        <f t="shared" si="987"/>
        <v/>
      </c>
      <c r="AU1675" s="35" t="str">
        <f t="shared" si="988"/>
        <v/>
      </c>
      <c r="AV1675" s="35" t="str">
        <f t="shared" si="989"/>
        <v/>
      </c>
      <c r="AW1675" s="58" t="str">
        <f t="shared" si="990"/>
        <v/>
      </c>
      <c r="AX1675" s="62" t="str">
        <f t="shared" si="991"/>
        <v/>
      </c>
      <c r="AY1675" s="62" t="str">
        <f t="shared" si="992"/>
        <v/>
      </c>
      <c r="AZ1675" s="62" t="str">
        <f t="shared" si="993"/>
        <v/>
      </c>
      <c r="BA1675" s="62" t="str">
        <f t="shared" si="994"/>
        <v/>
      </c>
      <c r="BB1675" s="62" t="str">
        <f t="shared" si="995"/>
        <v/>
      </c>
      <c r="BC1675" s="62" t="str">
        <f t="shared" si="996"/>
        <v/>
      </c>
      <c r="BD1675" s="69" t="str">
        <f t="shared" si="997"/>
        <v/>
      </c>
      <c r="BE1675" s="69" t="str">
        <f t="shared" si="998"/>
        <v/>
      </c>
      <c r="BF1675" s="69" t="str">
        <f>IF(Z1675=Z1676,"",SUM(AW$9:AW1675)-SUM(BF$9:BF1674))</f>
        <v/>
      </c>
      <c r="BG1675" s="12">
        <f t="shared" si="963"/>
        <v>1667</v>
      </c>
    </row>
    <row r="1676" spans="1:59" ht="20.100000000000001" customHeight="1">
      <c r="A1676" s="13">
        <f t="shared" si="962"/>
        <v>1668</v>
      </c>
      <c r="B1676" s="153"/>
      <c r="C1676" s="33"/>
      <c r="D1676" s="33"/>
      <c r="E1676" s="154"/>
      <c r="F1676" s="155"/>
      <c r="G1676" s="156"/>
      <c r="H1676" s="19" t="str">
        <f t="shared" si="964"/>
        <v/>
      </c>
      <c r="I1676" s="157"/>
      <c r="J1676" s="19" t="str">
        <f t="shared" si="965"/>
        <v/>
      </c>
      <c r="K1676" s="33"/>
      <c r="L1676" s="34"/>
      <c r="M1676" s="34"/>
      <c r="N1676" s="19" t="str">
        <f t="shared" si="966"/>
        <v/>
      </c>
      <c r="O1676" s="157"/>
      <c r="P1676" s="19" t="str">
        <f t="shared" si="967"/>
        <v/>
      </c>
      <c r="Q1676" s="19" t="str">
        <f t="shared" si="968"/>
        <v/>
      </c>
      <c r="R1676" s="22"/>
      <c r="S1676" s="33"/>
      <c r="T1676" s="35" t="str">
        <f>IF(E1676="","",Instructions!$B$5)</f>
        <v/>
      </c>
      <c r="U1676" s="75" t="str">
        <f>IF(E1676="","",Instructions!$C$5)</f>
        <v/>
      </c>
      <c r="V1676" s="87" t="str">
        <f t="shared" si="969"/>
        <v/>
      </c>
      <c r="W1676" s="72" t="str">
        <f>IF(E1676="","",VLOOKUP(D1676,Supervisors!$B$9:$F$32,5,FALSE))</f>
        <v/>
      </c>
      <c r="X1676" s="72" t="str">
        <f>IF(E1676="","",VLOOKUP(D1676,Supervisors!$B$9:$G$32,6,FALSE))</f>
        <v/>
      </c>
      <c r="Y1676" s="20" t="str">
        <f t="shared" si="970"/>
        <v/>
      </c>
      <c r="Z1676" s="20" t="str">
        <f t="shared" si="971"/>
        <v/>
      </c>
      <c r="AA1676" s="20" t="str">
        <f t="shared" si="972"/>
        <v/>
      </c>
      <c r="AB1676" s="20" t="str">
        <f t="shared" si="973"/>
        <v/>
      </c>
      <c r="AC1676" s="20" t="str">
        <f t="shared" si="974"/>
        <v/>
      </c>
      <c r="AD1676" s="20" t="str">
        <f t="shared" si="975"/>
        <v/>
      </c>
      <c r="AE1676" s="20" t="str">
        <f>IF(E1676="","",SUM( INDEX( $H$9, 1) : H1676))</f>
        <v/>
      </c>
      <c r="AF1676" s="20" t="str">
        <f t="shared" si="976"/>
        <v/>
      </c>
      <c r="AG1676" s="20" t="str">
        <f>IF(E1676="","",SUM($AF$9:AF1676))</f>
        <v/>
      </c>
      <c r="AH1676" s="43" t="str">
        <f t="shared" si="977"/>
        <v/>
      </c>
      <c r="AI1676" s="20" t="str">
        <f t="shared" si="978"/>
        <v/>
      </c>
      <c r="AJ1676" s="20" t="str">
        <f t="shared" si="979"/>
        <v/>
      </c>
      <c r="AK1676" s="20" t="str">
        <f t="shared" si="980"/>
        <v/>
      </c>
      <c r="AL1676" s="20" t="str">
        <f>IF(E1676="","",SUM( INDEX($I$9, 1) : I1676))</f>
        <v/>
      </c>
      <c r="AM1676" s="20" t="str">
        <f t="shared" si="981"/>
        <v/>
      </c>
      <c r="AN1676" s="20" t="str">
        <f>IF(E1676="","",SUM( INDEX($AM$9, 1) : AM1676))</f>
        <v/>
      </c>
      <c r="AO1676" s="43" t="str">
        <f t="shared" si="982"/>
        <v/>
      </c>
      <c r="AP1676" s="43" t="str">
        <f t="shared" si="983"/>
        <v/>
      </c>
      <c r="AQ1676" s="35" t="str">
        <f t="shared" si="984"/>
        <v/>
      </c>
      <c r="AR1676" s="35" t="str">
        <f t="shared" si="985"/>
        <v/>
      </c>
      <c r="AS1676" s="35" t="str">
        <f t="shared" si="986"/>
        <v/>
      </c>
      <c r="AT1676" s="35" t="str">
        <f t="shared" si="987"/>
        <v/>
      </c>
      <c r="AU1676" s="35" t="str">
        <f t="shared" si="988"/>
        <v/>
      </c>
      <c r="AV1676" s="35" t="str">
        <f t="shared" si="989"/>
        <v/>
      </c>
      <c r="AW1676" s="58" t="str">
        <f t="shared" si="990"/>
        <v/>
      </c>
      <c r="AX1676" s="62" t="str">
        <f t="shared" si="991"/>
        <v/>
      </c>
      <c r="AY1676" s="62" t="str">
        <f t="shared" si="992"/>
        <v/>
      </c>
      <c r="AZ1676" s="62" t="str">
        <f t="shared" si="993"/>
        <v/>
      </c>
      <c r="BA1676" s="62" t="str">
        <f t="shared" si="994"/>
        <v/>
      </c>
      <c r="BB1676" s="62" t="str">
        <f t="shared" si="995"/>
        <v/>
      </c>
      <c r="BC1676" s="62" t="str">
        <f t="shared" si="996"/>
        <v/>
      </c>
      <c r="BD1676" s="69" t="str">
        <f t="shared" si="997"/>
        <v/>
      </c>
      <c r="BE1676" s="69" t="str">
        <f t="shared" si="998"/>
        <v/>
      </c>
      <c r="BF1676" s="69" t="str">
        <f>IF(Z1676=Z1677,"",SUM(AW$9:AW1676)-SUM(BF$9:BF1675))</f>
        <v/>
      </c>
      <c r="BG1676" s="12">
        <f t="shared" si="963"/>
        <v>1668</v>
      </c>
    </row>
    <row r="1677" spans="1:59" ht="20.100000000000001" customHeight="1">
      <c r="A1677" s="13">
        <f t="shared" si="962"/>
        <v>1669</v>
      </c>
      <c r="B1677" s="153"/>
      <c r="C1677" s="33"/>
      <c r="D1677" s="33"/>
      <c r="E1677" s="154"/>
      <c r="F1677" s="155"/>
      <c r="G1677" s="156"/>
      <c r="H1677" s="19" t="str">
        <f t="shared" si="964"/>
        <v/>
      </c>
      <c r="I1677" s="157"/>
      <c r="J1677" s="19" t="str">
        <f t="shared" si="965"/>
        <v/>
      </c>
      <c r="K1677" s="33"/>
      <c r="L1677" s="34"/>
      <c r="M1677" s="34"/>
      <c r="N1677" s="19" t="str">
        <f t="shared" si="966"/>
        <v/>
      </c>
      <c r="O1677" s="157"/>
      <c r="P1677" s="19" t="str">
        <f t="shared" si="967"/>
        <v/>
      </c>
      <c r="Q1677" s="19" t="str">
        <f t="shared" si="968"/>
        <v/>
      </c>
      <c r="R1677" s="22"/>
      <c r="S1677" s="33"/>
      <c r="T1677" s="35" t="str">
        <f>IF(E1677="","",Instructions!$B$5)</f>
        <v/>
      </c>
      <c r="U1677" s="75" t="str">
        <f>IF(E1677="","",Instructions!$C$5)</f>
        <v/>
      </c>
      <c r="V1677" s="87" t="str">
        <f t="shared" si="969"/>
        <v/>
      </c>
      <c r="W1677" s="72" t="str">
        <f>IF(E1677="","",VLOOKUP(D1677,Supervisors!$B$9:$F$32,5,FALSE))</f>
        <v/>
      </c>
      <c r="X1677" s="72" t="str">
        <f>IF(E1677="","",VLOOKUP(D1677,Supervisors!$B$9:$G$32,6,FALSE))</f>
        <v/>
      </c>
      <c r="Y1677" s="20" t="str">
        <f t="shared" si="970"/>
        <v/>
      </c>
      <c r="Z1677" s="20" t="str">
        <f t="shared" si="971"/>
        <v/>
      </c>
      <c r="AA1677" s="20" t="str">
        <f t="shared" si="972"/>
        <v/>
      </c>
      <c r="AB1677" s="20" t="str">
        <f t="shared" si="973"/>
        <v/>
      </c>
      <c r="AC1677" s="20" t="str">
        <f t="shared" si="974"/>
        <v/>
      </c>
      <c r="AD1677" s="20" t="str">
        <f t="shared" si="975"/>
        <v/>
      </c>
      <c r="AE1677" s="20" t="str">
        <f>IF(E1677="","",SUM( INDEX( $H$9, 1) : H1677))</f>
        <v/>
      </c>
      <c r="AF1677" s="20" t="str">
        <f t="shared" si="976"/>
        <v/>
      </c>
      <c r="AG1677" s="20" t="str">
        <f>IF(E1677="","",SUM($AF$9:AF1677))</f>
        <v/>
      </c>
      <c r="AH1677" s="43" t="str">
        <f t="shared" si="977"/>
        <v/>
      </c>
      <c r="AI1677" s="20" t="str">
        <f t="shared" si="978"/>
        <v/>
      </c>
      <c r="AJ1677" s="20" t="str">
        <f t="shared" si="979"/>
        <v/>
      </c>
      <c r="AK1677" s="20" t="str">
        <f t="shared" si="980"/>
        <v/>
      </c>
      <c r="AL1677" s="20" t="str">
        <f>IF(E1677="","",SUM( INDEX($I$9, 1) : I1677))</f>
        <v/>
      </c>
      <c r="AM1677" s="20" t="str">
        <f t="shared" si="981"/>
        <v/>
      </c>
      <c r="AN1677" s="20" t="str">
        <f>IF(E1677="","",SUM( INDEX($AM$9, 1) : AM1677))</f>
        <v/>
      </c>
      <c r="AO1677" s="43" t="str">
        <f t="shared" si="982"/>
        <v/>
      </c>
      <c r="AP1677" s="43" t="str">
        <f t="shared" si="983"/>
        <v/>
      </c>
      <c r="AQ1677" s="35" t="str">
        <f t="shared" si="984"/>
        <v/>
      </c>
      <c r="AR1677" s="35" t="str">
        <f t="shared" si="985"/>
        <v/>
      </c>
      <c r="AS1677" s="35" t="str">
        <f t="shared" si="986"/>
        <v/>
      </c>
      <c r="AT1677" s="35" t="str">
        <f t="shared" si="987"/>
        <v/>
      </c>
      <c r="AU1677" s="35" t="str">
        <f t="shared" si="988"/>
        <v/>
      </c>
      <c r="AV1677" s="35" t="str">
        <f t="shared" si="989"/>
        <v/>
      </c>
      <c r="AW1677" s="58" t="str">
        <f t="shared" si="990"/>
        <v/>
      </c>
      <c r="AX1677" s="62" t="str">
        <f t="shared" si="991"/>
        <v/>
      </c>
      <c r="AY1677" s="62" t="str">
        <f t="shared" si="992"/>
        <v/>
      </c>
      <c r="AZ1677" s="62" t="str">
        <f t="shared" si="993"/>
        <v/>
      </c>
      <c r="BA1677" s="62" t="str">
        <f t="shared" si="994"/>
        <v/>
      </c>
      <c r="BB1677" s="62" t="str">
        <f t="shared" si="995"/>
        <v/>
      </c>
      <c r="BC1677" s="62" t="str">
        <f t="shared" si="996"/>
        <v/>
      </c>
      <c r="BD1677" s="69" t="str">
        <f t="shared" si="997"/>
        <v/>
      </c>
      <c r="BE1677" s="69" t="str">
        <f t="shared" si="998"/>
        <v/>
      </c>
      <c r="BF1677" s="69" t="str">
        <f>IF(Z1677=Z1678,"",SUM(AW$9:AW1677)-SUM(BF$9:BF1676))</f>
        <v/>
      </c>
      <c r="BG1677" s="12">
        <f t="shared" si="963"/>
        <v>1669</v>
      </c>
    </row>
    <row r="1678" spans="1:59" ht="20.100000000000001" customHeight="1">
      <c r="A1678" s="13">
        <f t="shared" si="962"/>
        <v>1670</v>
      </c>
      <c r="B1678" s="153"/>
      <c r="C1678" s="33"/>
      <c r="D1678" s="33"/>
      <c r="E1678" s="154"/>
      <c r="F1678" s="155"/>
      <c r="G1678" s="156"/>
      <c r="H1678" s="19" t="str">
        <f t="shared" si="964"/>
        <v/>
      </c>
      <c r="I1678" s="157"/>
      <c r="J1678" s="19" t="str">
        <f t="shared" si="965"/>
        <v/>
      </c>
      <c r="K1678" s="33"/>
      <c r="L1678" s="34"/>
      <c r="M1678" s="34"/>
      <c r="N1678" s="19" t="str">
        <f t="shared" si="966"/>
        <v/>
      </c>
      <c r="O1678" s="157"/>
      <c r="P1678" s="19" t="str">
        <f t="shared" si="967"/>
        <v/>
      </c>
      <c r="Q1678" s="19" t="str">
        <f t="shared" si="968"/>
        <v/>
      </c>
      <c r="R1678" s="22"/>
      <c r="S1678" s="33"/>
      <c r="T1678" s="35" t="str">
        <f>IF(E1678="","",Instructions!$B$5)</f>
        <v/>
      </c>
      <c r="U1678" s="75" t="str">
        <f>IF(E1678="","",Instructions!$C$5)</f>
        <v/>
      </c>
      <c r="V1678" s="87" t="str">
        <f t="shared" si="969"/>
        <v/>
      </c>
      <c r="W1678" s="72" t="str">
        <f>IF(E1678="","",VLOOKUP(D1678,Supervisors!$B$9:$F$32,5,FALSE))</f>
        <v/>
      </c>
      <c r="X1678" s="72" t="str">
        <f>IF(E1678="","",VLOOKUP(D1678,Supervisors!$B$9:$G$32,6,FALSE))</f>
        <v/>
      </c>
      <c r="Y1678" s="20" t="str">
        <f t="shared" si="970"/>
        <v/>
      </c>
      <c r="Z1678" s="20" t="str">
        <f t="shared" si="971"/>
        <v/>
      </c>
      <c r="AA1678" s="20" t="str">
        <f t="shared" si="972"/>
        <v/>
      </c>
      <c r="AB1678" s="20" t="str">
        <f t="shared" si="973"/>
        <v/>
      </c>
      <c r="AC1678" s="20" t="str">
        <f t="shared" si="974"/>
        <v/>
      </c>
      <c r="AD1678" s="20" t="str">
        <f t="shared" si="975"/>
        <v/>
      </c>
      <c r="AE1678" s="20" t="str">
        <f>IF(E1678="","",SUM( INDEX( $H$9, 1) : H1678))</f>
        <v/>
      </c>
      <c r="AF1678" s="20" t="str">
        <f t="shared" si="976"/>
        <v/>
      </c>
      <c r="AG1678" s="20" t="str">
        <f>IF(E1678="","",SUM($AF$9:AF1678))</f>
        <v/>
      </c>
      <c r="AH1678" s="43" t="str">
        <f t="shared" si="977"/>
        <v/>
      </c>
      <c r="AI1678" s="20" t="str">
        <f t="shared" si="978"/>
        <v/>
      </c>
      <c r="AJ1678" s="20" t="str">
        <f t="shared" si="979"/>
        <v/>
      </c>
      <c r="AK1678" s="20" t="str">
        <f t="shared" si="980"/>
        <v/>
      </c>
      <c r="AL1678" s="20" t="str">
        <f>IF(E1678="","",SUM( INDEX($I$9, 1) : I1678))</f>
        <v/>
      </c>
      <c r="AM1678" s="20" t="str">
        <f t="shared" si="981"/>
        <v/>
      </c>
      <c r="AN1678" s="20" t="str">
        <f>IF(E1678="","",SUM( INDEX($AM$9, 1) : AM1678))</f>
        <v/>
      </c>
      <c r="AO1678" s="43" t="str">
        <f t="shared" si="982"/>
        <v/>
      </c>
      <c r="AP1678" s="43" t="str">
        <f t="shared" si="983"/>
        <v/>
      </c>
      <c r="AQ1678" s="35" t="str">
        <f t="shared" si="984"/>
        <v/>
      </c>
      <c r="AR1678" s="35" t="str">
        <f t="shared" si="985"/>
        <v/>
      </c>
      <c r="AS1678" s="35" t="str">
        <f t="shared" si="986"/>
        <v/>
      </c>
      <c r="AT1678" s="35" t="str">
        <f t="shared" si="987"/>
        <v/>
      </c>
      <c r="AU1678" s="35" t="str">
        <f t="shared" si="988"/>
        <v/>
      </c>
      <c r="AV1678" s="35" t="str">
        <f t="shared" si="989"/>
        <v/>
      </c>
      <c r="AW1678" s="58" t="str">
        <f t="shared" si="990"/>
        <v/>
      </c>
      <c r="AX1678" s="62" t="str">
        <f t="shared" si="991"/>
        <v/>
      </c>
      <c r="AY1678" s="62" t="str">
        <f t="shared" si="992"/>
        <v/>
      </c>
      <c r="AZ1678" s="62" t="str">
        <f t="shared" si="993"/>
        <v/>
      </c>
      <c r="BA1678" s="62" t="str">
        <f t="shared" si="994"/>
        <v/>
      </c>
      <c r="BB1678" s="62" t="str">
        <f t="shared" si="995"/>
        <v/>
      </c>
      <c r="BC1678" s="62" t="str">
        <f t="shared" si="996"/>
        <v/>
      </c>
      <c r="BD1678" s="69" t="str">
        <f t="shared" si="997"/>
        <v/>
      </c>
      <c r="BE1678" s="69" t="str">
        <f t="shared" si="998"/>
        <v/>
      </c>
      <c r="BF1678" s="69" t="str">
        <f>IF(Z1678=Z1679,"",SUM(AW$9:AW1678)-SUM(BF$9:BF1677))</f>
        <v/>
      </c>
      <c r="BG1678" s="12">
        <f t="shared" si="963"/>
        <v>1670</v>
      </c>
    </row>
    <row r="1679" spans="1:59" ht="20.100000000000001" customHeight="1">
      <c r="A1679" s="13">
        <f t="shared" si="962"/>
        <v>1671</v>
      </c>
      <c r="B1679" s="153"/>
      <c r="C1679" s="33"/>
      <c r="D1679" s="33"/>
      <c r="E1679" s="154"/>
      <c r="F1679" s="155"/>
      <c r="G1679" s="156"/>
      <c r="H1679" s="19" t="str">
        <f t="shared" si="964"/>
        <v/>
      </c>
      <c r="I1679" s="157"/>
      <c r="J1679" s="19" t="str">
        <f t="shared" si="965"/>
        <v/>
      </c>
      <c r="K1679" s="33"/>
      <c r="L1679" s="34"/>
      <c r="M1679" s="34"/>
      <c r="N1679" s="19" t="str">
        <f t="shared" si="966"/>
        <v/>
      </c>
      <c r="O1679" s="157"/>
      <c r="P1679" s="19" t="str">
        <f t="shared" si="967"/>
        <v/>
      </c>
      <c r="Q1679" s="19" t="str">
        <f t="shared" si="968"/>
        <v/>
      </c>
      <c r="R1679" s="22"/>
      <c r="S1679" s="33"/>
      <c r="T1679" s="35" t="str">
        <f>IF(E1679="","",Instructions!$B$5)</f>
        <v/>
      </c>
      <c r="U1679" s="75" t="str">
        <f>IF(E1679="","",Instructions!$C$5)</f>
        <v/>
      </c>
      <c r="V1679" s="87" t="str">
        <f t="shared" si="969"/>
        <v/>
      </c>
      <c r="W1679" s="72" t="str">
        <f>IF(E1679="","",VLOOKUP(D1679,Supervisors!$B$9:$F$32,5,FALSE))</f>
        <v/>
      </c>
      <c r="X1679" s="72" t="str">
        <f>IF(E1679="","",VLOOKUP(D1679,Supervisors!$B$9:$G$32,6,FALSE))</f>
        <v/>
      </c>
      <c r="Y1679" s="20" t="str">
        <f t="shared" si="970"/>
        <v/>
      </c>
      <c r="Z1679" s="20" t="str">
        <f t="shared" si="971"/>
        <v/>
      </c>
      <c r="AA1679" s="20" t="str">
        <f t="shared" si="972"/>
        <v/>
      </c>
      <c r="AB1679" s="20" t="str">
        <f t="shared" si="973"/>
        <v/>
      </c>
      <c r="AC1679" s="20" t="str">
        <f t="shared" si="974"/>
        <v/>
      </c>
      <c r="AD1679" s="20" t="str">
        <f t="shared" si="975"/>
        <v/>
      </c>
      <c r="AE1679" s="20" t="str">
        <f>IF(E1679="","",SUM( INDEX( $H$9, 1) : H1679))</f>
        <v/>
      </c>
      <c r="AF1679" s="20" t="str">
        <f t="shared" si="976"/>
        <v/>
      </c>
      <c r="AG1679" s="20" t="str">
        <f>IF(E1679="","",SUM($AF$9:AF1679))</f>
        <v/>
      </c>
      <c r="AH1679" s="43" t="str">
        <f t="shared" si="977"/>
        <v/>
      </c>
      <c r="AI1679" s="20" t="str">
        <f t="shared" si="978"/>
        <v/>
      </c>
      <c r="AJ1679" s="20" t="str">
        <f t="shared" si="979"/>
        <v/>
      </c>
      <c r="AK1679" s="20" t="str">
        <f t="shared" si="980"/>
        <v/>
      </c>
      <c r="AL1679" s="20" t="str">
        <f>IF(E1679="","",SUM( INDEX($I$9, 1) : I1679))</f>
        <v/>
      </c>
      <c r="AM1679" s="20" t="str">
        <f t="shared" si="981"/>
        <v/>
      </c>
      <c r="AN1679" s="20" t="str">
        <f>IF(E1679="","",SUM( INDEX($AM$9, 1) : AM1679))</f>
        <v/>
      </c>
      <c r="AO1679" s="43" t="str">
        <f t="shared" si="982"/>
        <v/>
      </c>
      <c r="AP1679" s="43" t="str">
        <f t="shared" si="983"/>
        <v/>
      </c>
      <c r="AQ1679" s="35" t="str">
        <f t="shared" si="984"/>
        <v/>
      </c>
      <c r="AR1679" s="35" t="str">
        <f t="shared" si="985"/>
        <v/>
      </c>
      <c r="AS1679" s="35" t="str">
        <f t="shared" si="986"/>
        <v/>
      </c>
      <c r="AT1679" s="35" t="str">
        <f t="shared" si="987"/>
        <v/>
      </c>
      <c r="AU1679" s="35" t="str">
        <f t="shared" si="988"/>
        <v/>
      </c>
      <c r="AV1679" s="35" t="str">
        <f t="shared" si="989"/>
        <v/>
      </c>
      <c r="AW1679" s="58" t="str">
        <f t="shared" si="990"/>
        <v/>
      </c>
      <c r="AX1679" s="62" t="str">
        <f t="shared" si="991"/>
        <v/>
      </c>
      <c r="AY1679" s="62" t="str">
        <f t="shared" si="992"/>
        <v/>
      </c>
      <c r="AZ1679" s="62" t="str">
        <f t="shared" si="993"/>
        <v/>
      </c>
      <c r="BA1679" s="62" t="str">
        <f t="shared" si="994"/>
        <v/>
      </c>
      <c r="BB1679" s="62" t="str">
        <f t="shared" si="995"/>
        <v/>
      </c>
      <c r="BC1679" s="62" t="str">
        <f t="shared" si="996"/>
        <v/>
      </c>
      <c r="BD1679" s="69" t="str">
        <f t="shared" si="997"/>
        <v/>
      </c>
      <c r="BE1679" s="69" t="str">
        <f t="shared" si="998"/>
        <v/>
      </c>
      <c r="BF1679" s="69" t="str">
        <f>IF(Z1679=Z1680,"",SUM(AW$9:AW1679)-SUM(BF$9:BF1678))</f>
        <v/>
      </c>
      <c r="BG1679" s="12">
        <f t="shared" si="963"/>
        <v>1671</v>
      </c>
    </row>
    <row r="1680" spans="1:59" ht="20.100000000000001" customHeight="1">
      <c r="A1680" s="13">
        <f t="shared" si="962"/>
        <v>1672</v>
      </c>
      <c r="B1680" s="153"/>
      <c r="C1680" s="33"/>
      <c r="D1680" s="33"/>
      <c r="E1680" s="154"/>
      <c r="F1680" s="155"/>
      <c r="G1680" s="156"/>
      <c r="H1680" s="19" t="str">
        <f t="shared" si="964"/>
        <v/>
      </c>
      <c r="I1680" s="157"/>
      <c r="J1680" s="19" t="str">
        <f t="shared" si="965"/>
        <v/>
      </c>
      <c r="K1680" s="33"/>
      <c r="L1680" s="34"/>
      <c r="M1680" s="34"/>
      <c r="N1680" s="19" t="str">
        <f t="shared" si="966"/>
        <v/>
      </c>
      <c r="O1680" s="157"/>
      <c r="P1680" s="19" t="str">
        <f t="shared" si="967"/>
        <v/>
      </c>
      <c r="Q1680" s="19" t="str">
        <f t="shared" si="968"/>
        <v/>
      </c>
      <c r="R1680" s="22"/>
      <c r="S1680" s="33"/>
      <c r="T1680" s="35" t="str">
        <f>IF(E1680="","",Instructions!$B$5)</f>
        <v/>
      </c>
      <c r="U1680" s="75" t="str">
        <f>IF(E1680="","",Instructions!$C$5)</f>
        <v/>
      </c>
      <c r="V1680" s="87" t="str">
        <f t="shared" si="969"/>
        <v/>
      </c>
      <c r="W1680" s="72" t="str">
        <f>IF(E1680="","",VLOOKUP(D1680,Supervisors!$B$9:$F$32,5,FALSE))</f>
        <v/>
      </c>
      <c r="X1680" s="72" t="str">
        <f>IF(E1680="","",VLOOKUP(D1680,Supervisors!$B$9:$G$32,6,FALSE))</f>
        <v/>
      </c>
      <c r="Y1680" s="20" t="str">
        <f t="shared" si="970"/>
        <v/>
      </c>
      <c r="Z1680" s="20" t="str">
        <f t="shared" si="971"/>
        <v/>
      </c>
      <c r="AA1680" s="20" t="str">
        <f t="shared" si="972"/>
        <v/>
      </c>
      <c r="AB1680" s="20" t="str">
        <f t="shared" si="973"/>
        <v/>
      </c>
      <c r="AC1680" s="20" t="str">
        <f t="shared" si="974"/>
        <v/>
      </c>
      <c r="AD1680" s="20" t="str">
        <f t="shared" si="975"/>
        <v/>
      </c>
      <c r="AE1680" s="20" t="str">
        <f>IF(E1680="","",SUM( INDEX( $H$9, 1) : H1680))</f>
        <v/>
      </c>
      <c r="AF1680" s="20" t="str">
        <f t="shared" si="976"/>
        <v/>
      </c>
      <c r="AG1680" s="20" t="str">
        <f>IF(E1680="","",SUM($AF$9:AF1680))</f>
        <v/>
      </c>
      <c r="AH1680" s="43" t="str">
        <f t="shared" si="977"/>
        <v/>
      </c>
      <c r="AI1680" s="20" t="str">
        <f t="shared" si="978"/>
        <v/>
      </c>
      <c r="AJ1680" s="20" t="str">
        <f t="shared" si="979"/>
        <v/>
      </c>
      <c r="AK1680" s="20" t="str">
        <f t="shared" si="980"/>
        <v/>
      </c>
      <c r="AL1680" s="20" t="str">
        <f>IF(E1680="","",SUM( INDEX($I$9, 1) : I1680))</f>
        <v/>
      </c>
      <c r="AM1680" s="20" t="str">
        <f t="shared" si="981"/>
        <v/>
      </c>
      <c r="AN1680" s="20" t="str">
        <f>IF(E1680="","",SUM( INDEX($AM$9, 1) : AM1680))</f>
        <v/>
      </c>
      <c r="AO1680" s="43" t="str">
        <f t="shared" si="982"/>
        <v/>
      </c>
      <c r="AP1680" s="43" t="str">
        <f t="shared" si="983"/>
        <v/>
      </c>
      <c r="AQ1680" s="35" t="str">
        <f t="shared" si="984"/>
        <v/>
      </c>
      <c r="AR1680" s="35" t="str">
        <f t="shared" si="985"/>
        <v/>
      </c>
      <c r="AS1680" s="35" t="str">
        <f t="shared" si="986"/>
        <v/>
      </c>
      <c r="AT1680" s="35" t="str">
        <f t="shared" si="987"/>
        <v/>
      </c>
      <c r="AU1680" s="35" t="str">
        <f t="shared" si="988"/>
        <v/>
      </c>
      <c r="AV1680" s="35" t="str">
        <f t="shared" si="989"/>
        <v/>
      </c>
      <c r="AW1680" s="58" t="str">
        <f t="shared" si="990"/>
        <v/>
      </c>
      <c r="AX1680" s="62" t="str">
        <f t="shared" si="991"/>
        <v/>
      </c>
      <c r="AY1680" s="62" t="str">
        <f t="shared" si="992"/>
        <v/>
      </c>
      <c r="AZ1680" s="62" t="str">
        <f t="shared" si="993"/>
        <v/>
      </c>
      <c r="BA1680" s="62" t="str">
        <f t="shared" si="994"/>
        <v/>
      </c>
      <c r="BB1680" s="62" t="str">
        <f t="shared" si="995"/>
        <v/>
      </c>
      <c r="BC1680" s="62" t="str">
        <f t="shared" si="996"/>
        <v/>
      </c>
      <c r="BD1680" s="69" t="str">
        <f t="shared" si="997"/>
        <v/>
      </c>
      <c r="BE1680" s="69" t="str">
        <f t="shared" si="998"/>
        <v/>
      </c>
      <c r="BF1680" s="69" t="str">
        <f>IF(Z1680=Z1681,"",SUM(AW$9:AW1680)-SUM(BF$9:BF1679))</f>
        <v/>
      </c>
      <c r="BG1680" s="12">
        <f t="shared" si="963"/>
        <v>1672</v>
      </c>
    </row>
    <row r="1681" spans="1:59" ht="20.100000000000001" customHeight="1">
      <c r="A1681" s="13">
        <f t="shared" si="962"/>
        <v>1673</v>
      </c>
      <c r="B1681" s="153"/>
      <c r="C1681" s="33"/>
      <c r="D1681" s="33"/>
      <c r="E1681" s="154"/>
      <c r="F1681" s="155"/>
      <c r="G1681" s="156"/>
      <c r="H1681" s="19" t="str">
        <f t="shared" si="964"/>
        <v/>
      </c>
      <c r="I1681" s="157"/>
      <c r="J1681" s="19" t="str">
        <f t="shared" si="965"/>
        <v/>
      </c>
      <c r="K1681" s="33"/>
      <c r="L1681" s="34"/>
      <c r="M1681" s="34"/>
      <c r="N1681" s="19" t="str">
        <f t="shared" si="966"/>
        <v/>
      </c>
      <c r="O1681" s="157"/>
      <c r="P1681" s="19" t="str">
        <f t="shared" si="967"/>
        <v/>
      </c>
      <c r="Q1681" s="19" t="str">
        <f t="shared" si="968"/>
        <v/>
      </c>
      <c r="R1681" s="22"/>
      <c r="S1681" s="33"/>
      <c r="T1681" s="35" t="str">
        <f>IF(E1681="","",Instructions!$B$5)</f>
        <v/>
      </c>
      <c r="U1681" s="75" t="str">
        <f>IF(E1681="","",Instructions!$C$5)</f>
        <v/>
      </c>
      <c r="V1681" s="87" t="str">
        <f t="shared" si="969"/>
        <v/>
      </c>
      <c r="W1681" s="72" t="str">
        <f>IF(E1681="","",VLOOKUP(D1681,Supervisors!$B$9:$F$32,5,FALSE))</f>
        <v/>
      </c>
      <c r="X1681" s="72" t="str">
        <f>IF(E1681="","",VLOOKUP(D1681,Supervisors!$B$9:$G$32,6,FALSE))</f>
        <v/>
      </c>
      <c r="Y1681" s="20" t="str">
        <f t="shared" si="970"/>
        <v/>
      </c>
      <c r="Z1681" s="20" t="str">
        <f t="shared" si="971"/>
        <v/>
      </c>
      <c r="AA1681" s="20" t="str">
        <f t="shared" si="972"/>
        <v/>
      </c>
      <c r="AB1681" s="20" t="str">
        <f t="shared" si="973"/>
        <v/>
      </c>
      <c r="AC1681" s="20" t="str">
        <f t="shared" si="974"/>
        <v/>
      </c>
      <c r="AD1681" s="20" t="str">
        <f t="shared" si="975"/>
        <v/>
      </c>
      <c r="AE1681" s="20" t="str">
        <f>IF(E1681="","",SUM( INDEX( $H$9, 1) : H1681))</f>
        <v/>
      </c>
      <c r="AF1681" s="20" t="str">
        <f t="shared" si="976"/>
        <v/>
      </c>
      <c r="AG1681" s="20" t="str">
        <f>IF(E1681="","",SUM($AF$9:AF1681))</f>
        <v/>
      </c>
      <c r="AH1681" s="43" t="str">
        <f t="shared" si="977"/>
        <v/>
      </c>
      <c r="AI1681" s="20" t="str">
        <f t="shared" si="978"/>
        <v/>
      </c>
      <c r="AJ1681" s="20" t="str">
        <f t="shared" si="979"/>
        <v/>
      </c>
      <c r="AK1681" s="20" t="str">
        <f t="shared" si="980"/>
        <v/>
      </c>
      <c r="AL1681" s="20" t="str">
        <f>IF(E1681="","",SUM( INDEX($I$9, 1) : I1681))</f>
        <v/>
      </c>
      <c r="AM1681" s="20" t="str">
        <f t="shared" si="981"/>
        <v/>
      </c>
      <c r="AN1681" s="20" t="str">
        <f>IF(E1681="","",SUM( INDEX($AM$9, 1) : AM1681))</f>
        <v/>
      </c>
      <c r="AO1681" s="43" t="str">
        <f t="shared" si="982"/>
        <v/>
      </c>
      <c r="AP1681" s="43" t="str">
        <f t="shared" si="983"/>
        <v/>
      </c>
      <c r="AQ1681" s="35" t="str">
        <f t="shared" si="984"/>
        <v/>
      </c>
      <c r="AR1681" s="35" t="str">
        <f t="shared" si="985"/>
        <v/>
      </c>
      <c r="AS1681" s="35" t="str">
        <f t="shared" si="986"/>
        <v/>
      </c>
      <c r="AT1681" s="35" t="str">
        <f t="shared" si="987"/>
        <v/>
      </c>
      <c r="AU1681" s="35" t="str">
        <f t="shared" si="988"/>
        <v/>
      </c>
      <c r="AV1681" s="35" t="str">
        <f t="shared" si="989"/>
        <v/>
      </c>
      <c r="AW1681" s="58" t="str">
        <f t="shared" si="990"/>
        <v/>
      </c>
      <c r="AX1681" s="62" t="str">
        <f t="shared" si="991"/>
        <v/>
      </c>
      <c r="AY1681" s="62" t="str">
        <f t="shared" si="992"/>
        <v/>
      </c>
      <c r="AZ1681" s="62" t="str">
        <f t="shared" si="993"/>
        <v/>
      </c>
      <c r="BA1681" s="62" t="str">
        <f t="shared" si="994"/>
        <v/>
      </c>
      <c r="BB1681" s="62" t="str">
        <f t="shared" si="995"/>
        <v/>
      </c>
      <c r="BC1681" s="62" t="str">
        <f t="shared" si="996"/>
        <v/>
      </c>
      <c r="BD1681" s="69" t="str">
        <f t="shared" si="997"/>
        <v/>
      </c>
      <c r="BE1681" s="69" t="str">
        <f t="shared" si="998"/>
        <v/>
      </c>
      <c r="BF1681" s="69" t="str">
        <f>IF(Z1681=Z1682,"",SUM(AW$9:AW1681)-SUM(BF$9:BF1680))</f>
        <v/>
      </c>
      <c r="BG1681" s="12">
        <f t="shared" si="963"/>
        <v>1673</v>
      </c>
    </row>
    <row r="1682" spans="1:59" ht="20.100000000000001" customHeight="1">
      <c r="A1682" s="13">
        <f t="shared" si="962"/>
        <v>1674</v>
      </c>
      <c r="B1682" s="153"/>
      <c r="C1682" s="33"/>
      <c r="D1682" s="33"/>
      <c r="E1682" s="154"/>
      <c r="F1682" s="155"/>
      <c r="G1682" s="156"/>
      <c r="H1682" s="19" t="str">
        <f t="shared" si="964"/>
        <v/>
      </c>
      <c r="I1682" s="157"/>
      <c r="J1682" s="19" t="str">
        <f t="shared" si="965"/>
        <v/>
      </c>
      <c r="K1682" s="33"/>
      <c r="L1682" s="34"/>
      <c r="M1682" s="34"/>
      <c r="N1682" s="19" t="str">
        <f t="shared" si="966"/>
        <v/>
      </c>
      <c r="O1682" s="157"/>
      <c r="P1682" s="19" t="str">
        <f t="shared" si="967"/>
        <v/>
      </c>
      <c r="Q1682" s="19" t="str">
        <f t="shared" si="968"/>
        <v/>
      </c>
      <c r="R1682" s="22"/>
      <c r="S1682" s="33"/>
      <c r="T1682" s="35" t="str">
        <f>IF(E1682="","",Instructions!$B$5)</f>
        <v/>
      </c>
      <c r="U1682" s="75" t="str">
        <f>IF(E1682="","",Instructions!$C$5)</f>
        <v/>
      </c>
      <c r="V1682" s="87" t="str">
        <f t="shared" si="969"/>
        <v/>
      </c>
      <c r="W1682" s="72" t="str">
        <f>IF(E1682="","",VLOOKUP(D1682,Supervisors!$B$9:$F$32,5,FALSE))</f>
        <v/>
      </c>
      <c r="X1682" s="72" t="str">
        <f>IF(E1682="","",VLOOKUP(D1682,Supervisors!$B$9:$G$32,6,FALSE))</f>
        <v/>
      </c>
      <c r="Y1682" s="20" t="str">
        <f t="shared" si="970"/>
        <v/>
      </c>
      <c r="Z1682" s="20" t="str">
        <f t="shared" si="971"/>
        <v/>
      </c>
      <c r="AA1682" s="20" t="str">
        <f t="shared" si="972"/>
        <v/>
      </c>
      <c r="AB1682" s="20" t="str">
        <f t="shared" si="973"/>
        <v/>
      </c>
      <c r="AC1682" s="20" t="str">
        <f t="shared" si="974"/>
        <v/>
      </c>
      <c r="AD1682" s="20" t="str">
        <f t="shared" si="975"/>
        <v/>
      </c>
      <c r="AE1682" s="20" t="str">
        <f>IF(E1682="","",SUM( INDEX( $H$9, 1) : H1682))</f>
        <v/>
      </c>
      <c r="AF1682" s="20" t="str">
        <f t="shared" si="976"/>
        <v/>
      </c>
      <c r="AG1682" s="20" t="str">
        <f>IF(E1682="","",SUM($AF$9:AF1682))</f>
        <v/>
      </c>
      <c r="AH1682" s="43" t="str">
        <f t="shared" si="977"/>
        <v/>
      </c>
      <c r="AI1682" s="20" t="str">
        <f t="shared" si="978"/>
        <v/>
      </c>
      <c r="AJ1682" s="20" t="str">
        <f t="shared" si="979"/>
        <v/>
      </c>
      <c r="AK1682" s="20" t="str">
        <f t="shared" si="980"/>
        <v/>
      </c>
      <c r="AL1682" s="20" t="str">
        <f>IF(E1682="","",SUM( INDEX($I$9, 1) : I1682))</f>
        <v/>
      </c>
      <c r="AM1682" s="20" t="str">
        <f t="shared" si="981"/>
        <v/>
      </c>
      <c r="AN1682" s="20" t="str">
        <f>IF(E1682="","",SUM( INDEX($AM$9, 1) : AM1682))</f>
        <v/>
      </c>
      <c r="AO1682" s="43" t="str">
        <f t="shared" si="982"/>
        <v/>
      </c>
      <c r="AP1682" s="43" t="str">
        <f t="shared" si="983"/>
        <v/>
      </c>
      <c r="AQ1682" s="35" t="str">
        <f t="shared" si="984"/>
        <v/>
      </c>
      <c r="AR1682" s="35" t="str">
        <f t="shared" si="985"/>
        <v/>
      </c>
      <c r="AS1682" s="35" t="str">
        <f t="shared" si="986"/>
        <v/>
      </c>
      <c r="AT1682" s="35" t="str">
        <f t="shared" si="987"/>
        <v/>
      </c>
      <c r="AU1682" s="35" t="str">
        <f t="shared" si="988"/>
        <v/>
      </c>
      <c r="AV1682" s="35" t="str">
        <f t="shared" si="989"/>
        <v/>
      </c>
      <c r="AW1682" s="58" t="str">
        <f t="shared" si="990"/>
        <v/>
      </c>
      <c r="AX1682" s="62" t="str">
        <f t="shared" si="991"/>
        <v/>
      </c>
      <c r="AY1682" s="62" t="str">
        <f t="shared" si="992"/>
        <v/>
      </c>
      <c r="AZ1682" s="62" t="str">
        <f t="shared" si="993"/>
        <v/>
      </c>
      <c r="BA1682" s="62" t="str">
        <f t="shared" si="994"/>
        <v/>
      </c>
      <c r="BB1682" s="62" t="str">
        <f t="shared" si="995"/>
        <v/>
      </c>
      <c r="BC1682" s="62" t="str">
        <f t="shared" si="996"/>
        <v/>
      </c>
      <c r="BD1682" s="69" t="str">
        <f t="shared" si="997"/>
        <v/>
      </c>
      <c r="BE1682" s="69" t="str">
        <f t="shared" si="998"/>
        <v/>
      </c>
      <c r="BF1682" s="69" t="str">
        <f>IF(Z1682=Z1683,"",SUM(AW$9:AW1682)-SUM(BF$9:BF1681))</f>
        <v/>
      </c>
      <c r="BG1682" s="12">
        <f t="shared" si="963"/>
        <v>1674</v>
      </c>
    </row>
    <row r="1683" spans="1:59" ht="20.100000000000001" customHeight="1">
      <c r="A1683" s="13">
        <f t="shared" si="962"/>
        <v>1675</v>
      </c>
      <c r="B1683" s="153"/>
      <c r="C1683" s="33"/>
      <c r="D1683" s="33"/>
      <c r="E1683" s="154"/>
      <c r="F1683" s="155"/>
      <c r="G1683" s="156"/>
      <c r="H1683" s="19" t="str">
        <f t="shared" si="964"/>
        <v/>
      </c>
      <c r="I1683" s="157"/>
      <c r="J1683" s="19" t="str">
        <f t="shared" si="965"/>
        <v/>
      </c>
      <c r="K1683" s="33"/>
      <c r="L1683" s="34"/>
      <c r="M1683" s="34"/>
      <c r="N1683" s="19" t="str">
        <f t="shared" si="966"/>
        <v/>
      </c>
      <c r="O1683" s="157"/>
      <c r="P1683" s="19" t="str">
        <f t="shared" si="967"/>
        <v/>
      </c>
      <c r="Q1683" s="19" t="str">
        <f t="shared" si="968"/>
        <v/>
      </c>
      <c r="R1683" s="22"/>
      <c r="S1683" s="33"/>
      <c r="T1683" s="35" t="str">
        <f>IF(E1683="","",Instructions!$B$5)</f>
        <v/>
      </c>
      <c r="U1683" s="75" t="str">
        <f>IF(E1683="","",Instructions!$C$5)</f>
        <v/>
      </c>
      <c r="V1683" s="87" t="str">
        <f t="shared" si="969"/>
        <v/>
      </c>
      <c r="W1683" s="72" t="str">
        <f>IF(E1683="","",VLOOKUP(D1683,Supervisors!$B$9:$F$32,5,FALSE))</f>
        <v/>
      </c>
      <c r="X1683" s="72" t="str">
        <f>IF(E1683="","",VLOOKUP(D1683,Supervisors!$B$9:$G$32,6,FALSE))</f>
        <v/>
      </c>
      <c r="Y1683" s="20" t="str">
        <f t="shared" si="970"/>
        <v/>
      </c>
      <c r="Z1683" s="20" t="str">
        <f t="shared" si="971"/>
        <v/>
      </c>
      <c r="AA1683" s="20" t="str">
        <f t="shared" si="972"/>
        <v/>
      </c>
      <c r="AB1683" s="20" t="str">
        <f t="shared" si="973"/>
        <v/>
      </c>
      <c r="AC1683" s="20" t="str">
        <f t="shared" si="974"/>
        <v/>
      </c>
      <c r="AD1683" s="20" t="str">
        <f t="shared" si="975"/>
        <v/>
      </c>
      <c r="AE1683" s="20" t="str">
        <f>IF(E1683="","",SUM( INDEX( $H$9, 1) : H1683))</f>
        <v/>
      </c>
      <c r="AF1683" s="20" t="str">
        <f t="shared" si="976"/>
        <v/>
      </c>
      <c r="AG1683" s="20" t="str">
        <f>IF(E1683="","",SUM($AF$9:AF1683))</f>
        <v/>
      </c>
      <c r="AH1683" s="43" t="str">
        <f t="shared" si="977"/>
        <v/>
      </c>
      <c r="AI1683" s="20" t="str">
        <f t="shared" si="978"/>
        <v/>
      </c>
      <c r="AJ1683" s="20" t="str">
        <f t="shared" si="979"/>
        <v/>
      </c>
      <c r="AK1683" s="20" t="str">
        <f t="shared" si="980"/>
        <v/>
      </c>
      <c r="AL1683" s="20" t="str">
        <f>IF(E1683="","",SUM( INDEX($I$9, 1) : I1683))</f>
        <v/>
      </c>
      <c r="AM1683" s="20" t="str">
        <f t="shared" si="981"/>
        <v/>
      </c>
      <c r="AN1683" s="20" t="str">
        <f>IF(E1683="","",SUM( INDEX($AM$9, 1) : AM1683))</f>
        <v/>
      </c>
      <c r="AO1683" s="43" t="str">
        <f t="shared" si="982"/>
        <v/>
      </c>
      <c r="AP1683" s="43" t="str">
        <f t="shared" si="983"/>
        <v/>
      </c>
      <c r="AQ1683" s="35" t="str">
        <f t="shared" si="984"/>
        <v/>
      </c>
      <c r="AR1683" s="35" t="str">
        <f t="shared" si="985"/>
        <v/>
      </c>
      <c r="AS1683" s="35" t="str">
        <f t="shared" si="986"/>
        <v/>
      </c>
      <c r="AT1683" s="35" t="str">
        <f t="shared" si="987"/>
        <v/>
      </c>
      <c r="AU1683" s="35" t="str">
        <f t="shared" si="988"/>
        <v/>
      </c>
      <c r="AV1683" s="35" t="str">
        <f t="shared" si="989"/>
        <v/>
      </c>
      <c r="AW1683" s="58" t="str">
        <f t="shared" si="990"/>
        <v/>
      </c>
      <c r="AX1683" s="62" t="str">
        <f t="shared" si="991"/>
        <v/>
      </c>
      <c r="AY1683" s="62" t="str">
        <f t="shared" si="992"/>
        <v/>
      </c>
      <c r="AZ1683" s="62" t="str">
        <f t="shared" si="993"/>
        <v/>
      </c>
      <c r="BA1683" s="62" t="str">
        <f t="shared" si="994"/>
        <v/>
      </c>
      <c r="BB1683" s="62" t="str">
        <f t="shared" si="995"/>
        <v/>
      </c>
      <c r="BC1683" s="62" t="str">
        <f t="shared" si="996"/>
        <v/>
      </c>
      <c r="BD1683" s="69" t="str">
        <f t="shared" si="997"/>
        <v/>
      </c>
      <c r="BE1683" s="69" t="str">
        <f t="shared" si="998"/>
        <v/>
      </c>
      <c r="BF1683" s="69" t="str">
        <f>IF(Z1683=Z1684,"",SUM(AW$9:AW1683)-SUM(BF$9:BF1682))</f>
        <v/>
      </c>
      <c r="BG1683" s="12">
        <f t="shared" si="963"/>
        <v>1675</v>
      </c>
    </row>
    <row r="1684" spans="1:59" ht="20.100000000000001" customHeight="1">
      <c r="A1684" s="13">
        <f t="shared" si="962"/>
        <v>1676</v>
      </c>
      <c r="B1684" s="153"/>
      <c r="C1684" s="33"/>
      <c r="D1684" s="33"/>
      <c r="E1684" s="154"/>
      <c r="F1684" s="155"/>
      <c r="G1684" s="156"/>
      <c r="H1684" s="19" t="str">
        <f t="shared" si="964"/>
        <v/>
      </c>
      <c r="I1684" s="157"/>
      <c r="J1684" s="19" t="str">
        <f t="shared" si="965"/>
        <v/>
      </c>
      <c r="K1684" s="33"/>
      <c r="L1684" s="34"/>
      <c r="M1684" s="34"/>
      <c r="N1684" s="19" t="str">
        <f t="shared" si="966"/>
        <v/>
      </c>
      <c r="O1684" s="157"/>
      <c r="P1684" s="19" t="str">
        <f t="shared" si="967"/>
        <v/>
      </c>
      <c r="Q1684" s="19" t="str">
        <f t="shared" si="968"/>
        <v/>
      </c>
      <c r="R1684" s="22"/>
      <c r="S1684" s="33"/>
      <c r="T1684" s="35" t="str">
        <f>IF(E1684="","",Instructions!$B$5)</f>
        <v/>
      </c>
      <c r="U1684" s="75" t="str">
        <f>IF(E1684="","",Instructions!$C$5)</f>
        <v/>
      </c>
      <c r="V1684" s="87" t="str">
        <f t="shared" si="969"/>
        <v/>
      </c>
      <c r="W1684" s="72" t="str">
        <f>IF(E1684="","",VLOOKUP(D1684,Supervisors!$B$9:$F$32,5,FALSE))</f>
        <v/>
      </c>
      <c r="X1684" s="72" t="str">
        <f>IF(E1684="","",VLOOKUP(D1684,Supervisors!$B$9:$G$32,6,FALSE))</f>
        <v/>
      </c>
      <c r="Y1684" s="20" t="str">
        <f t="shared" si="970"/>
        <v/>
      </c>
      <c r="Z1684" s="20" t="str">
        <f t="shared" si="971"/>
        <v/>
      </c>
      <c r="AA1684" s="20" t="str">
        <f t="shared" si="972"/>
        <v/>
      </c>
      <c r="AB1684" s="20" t="str">
        <f t="shared" si="973"/>
        <v/>
      </c>
      <c r="AC1684" s="20" t="str">
        <f t="shared" si="974"/>
        <v/>
      </c>
      <c r="AD1684" s="20" t="str">
        <f t="shared" si="975"/>
        <v/>
      </c>
      <c r="AE1684" s="20" t="str">
        <f>IF(E1684="","",SUM( INDEX( $H$9, 1) : H1684))</f>
        <v/>
      </c>
      <c r="AF1684" s="20" t="str">
        <f t="shared" si="976"/>
        <v/>
      </c>
      <c r="AG1684" s="20" t="str">
        <f>IF(E1684="","",SUM($AF$9:AF1684))</f>
        <v/>
      </c>
      <c r="AH1684" s="43" t="str">
        <f t="shared" si="977"/>
        <v/>
      </c>
      <c r="AI1684" s="20" t="str">
        <f t="shared" si="978"/>
        <v/>
      </c>
      <c r="AJ1684" s="20" t="str">
        <f t="shared" si="979"/>
        <v/>
      </c>
      <c r="AK1684" s="20" t="str">
        <f t="shared" si="980"/>
        <v/>
      </c>
      <c r="AL1684" s="20" t="str">
        <f>IF(E1684="","",SUM( INDEX($I$9, 1) : I1684))</f>
        <v/>
      </c>
      <c r="AM1684" s="20" t="str">
        <f t="shared" si="981"/>
        <v/>
      </c>
      <c r="AN1684" s="20" t="str">
        <f>IF(E1684="","",SUM( INDEX($AM$9, 1) : AM1684))</f>
        <v/>
      </c>
      <c r="AO1684" s="43" t="str">
        <f t="shared" si="982"/>
        <v/>
      </c>
      <c r="AP1684" s="43" t="str">
        <f t="shared" si="983"/>
        <v/>
      </c>
      <c r="AQ1684" s="35" t="str">
        <f t="shared" si="984"/>
        <v/>
      </c>
      <c r="AR1684" s="35" t="str">
        <f t="shared" si="985"/>
        <v/>
      </c>
      <c r="AS1684" s="35" t="str">
        <f t="shared" si="986"/>
        <v/>
      </c>
      <c r="AT1684" s="35" t="str">
        <f t="shared" si="987"/>
        <v/>
      </c>
      <c r="AU1684" s="35" t="str">
        <f t="shared" si="988"/>
        <v/>
      </c>
      <c r="AV1684" s="35" t="str">
        <f t="shared" si="989"/>
        <v/>
      </c>
      <c r="AW1684" s="58" t="str">
        <f t="shared" si="990"/>
        <v/>
      </c>
      <c r="AX1684" s="62" t="str">
        <f t="shared" si="991"/>
        <v/>
      </c>
      <c r="AY1684" s="62" t="str">
        <f t="shared" si="992"/>
        <v/>
      </c>
      <c r="AZ1684" s="62" t="str">
        <f t="shared" si="993"/>
        <v/>
      </c>
      <c r="BA1684" s="62" t="str">
        <f t="shared" si="994"/>
        <v/>
      </c>
      <c r="BB1684" s="62" t="str">
        <f t="shared" si="995"/>
        <v/>
      </c>
      <c r="BC1684" s="62" t="str">
        <f t="shared" si="996"/>
        <v/>
      </c>
      <c r="BD1684" s="69" t="str">
        <f t="shared" si="997"/>
        <v/>
      </c>
      <c r="BE1684" s="69" t="str">
        <f t="shared" si="998"/>
        <v/>
      </c>
      <c r="BF1684" s="69" t="str">
        <f>IF(Z1684=Z1685,"",SUM(AW$9:AW1684)-SUM(BF$9:BF1683))</f>
        <v/>
      </c>
      <c r="BG1684" s="12">
        <f t="shared" si="963"/>
        <v>1676</v>
      </c>
    </row>
    <row r="1685" spans="1:59" ht="20.100000000000001" customHeight="1">
      <c r="A1685" s="13">
        <f t="shared" si="962"/>
        <v>1677</v>
      </c>
      <c r="B1685" s="153"/>
      <c r="C1685" s="33"/>
      <c r="D1685" s="33"/>
      <c r="E1685" s="154"/>
      <c r="F1685" s="155"/>
      <c r="G1685" s="156"/>
      <c r="H1685" s="19" t="str">
        <f t="shared" si="964"/>
        <v/>
      </c>
      <c r="I1685" s="157"/>
      <c r="J1685" s="19" t="str">
        <f t="shared" si="965"/>
        <v/>
      </c>
      <c r="K1685" s="33"/>
      <c r="L1685" s="34"/>
      <c r="M1685" s="34"/>
      <c r="N1685" s="19" t="str">
        <f t="shared" si="966"/>
        <v/>
      </c>
      <c r="O1685" s="157"/>
      <c r="P1685" s="19" t="str">
        <f t="shared" si="967"/>
        <v/>
      </c>
      <c r="Q1685" s="19" t="str">
        <f t="shared" si="968"/>
        <v/>
      </c>
      <c r="R1685" s="22"/>
      <c r="S1685" s="33"/>
      <c r="T1685" s="35" t="str">
        <f>IF(E1685="","",Instructions!$B$5)</f>
        <v/>
      </c>
      <c r="U1685" s="75" t="str">
        <f>IF(E1685="","",Instructions!$C$5)</f>
        <v/>
      </c>
      <c r="V1685" s="87" t="str">
        <f t="shared" si="969"/>
        <v/>
      </c>
      <c r="W1685" s="72" t="str">
        <f>IF(E1685="","",VLOOKUP(D1685,Supervisors!$B$9:$F$32,5,FALSE))</f>
        <v/>
      </c>
      <c r="X1685" s="72" t="str">
        <f>IF(E1685="","",VLOOKUP(D1685,Supervisors!$B$9:$G$32,6,FALSE))</f>
        <v/>
      </c>
      <c r="Y1685" s="20" t="str">
        <f t="shared" si="970"/>
        <v/>
      </c>
      <c r="Z1685" s="20" t="str">
        <f t="shared" si="971"/>
        <v/>
      </c>
      <c r="AA1685" s="20" t="str">
        <f t="shared" si="972"/>
        <v/>
      </c>
      <c r="AB1685" s="20" t="str">
        <f t="shared" si="973"/>
        <v/>
      </c>
      <c r="AC1685" s="20" t="str">
        <f t="shared" si="974"/>
        <v/>
      </c>
      <c r="AD1685" s="20" t="str">
        <f t="shared" si="975"/>
        <v/>
      </c>
      <c r="AE1685" s="20" t="str">
        <f>IF(E1685="","",SUM( INDEX( $H$9, 1) : H1685))</f>
        <v/>
      </c>
      <c r="AF1685" s="20" t="str">
        <f t="shared" si="976"/>
        <v/>
      </c>
      <c r="AG1685" s="20" t="str">
        <f>IF(E1685="","",SUM($AF$9:AF1685))</f>
        <v/>
      </c>
      <c r="AH1685" s="43" t="str">
        <f t="shared" si="977"/>
        <v/>
      </c>
      <c r="AI1685" s="20" t="str">
        <f t="shared" si="978"/>
        <v/>
      </c>
      <c r="AJ1685" s="20" t="str">
        <f t="shared" si="979"/>
        <v/>
      </c>
      <c r="AK1685" s="20" t="str">
        <f t="shared" si="980"/>
        <v/>
      </c>
      <c r="AL1685" s="20" t="str">
        <f>IF(E1685="","",SUM( INDEX($I$9, 1) : I1685))</f>
        <v/>
      </c>
      <c r="AM1685" s="20" t="str">
        <f t="shared" si="981"/>
        <v/>
      </c>
      <c r="AN1685" s="20" t="str">
        <f>IF(E1685="","",SUM( INDEX($AM$9, 1) : AM1685))</f>
        <v/>
      </c>
      <c r="AO1685" s="43" t="str">
        <f t="shared" si="982"/>
        <v/>
      </c>
      <c r="AP1685" s="43" t="str">
        <f t="shared" si="983"/>
        <v/>
      </c>
      <c r="AQ1685" s="35" t="str">
        <f t="shared" si="984"/>
        <v/>
      </c>
      <c r="AR1685" s="35" t="str">
        <f t="shared" si="985"/>
        <v/>
      </c>
      <c r="AS1685" s="35" t="str">
        <f t="shared" si="986"/>
        <v/>
      </c>
      <c r="AT1685" s="35" t="str">
        <f t="shared" si="987"/>
        <v/>
      </c>
      <c r="AU1685" s="35" t="str">
        <f t="shared" si="988"/>
        <v/>
      </c>
      <c r="AV1685" s="35" t="str">
        <f t="shared" si="989"/>
        <v/>
      </c>
      <c r="AW1685" s="58" t="str">
        <f t="shared" si="990"/>
        <v/>
      </c>
      <c r="AX1685" s="62" t="str">
        <f t="shared" si="991"/>
        <v/>
      </c>
      <c r="AY1685" s="62" t="str">
        <f t="shared" si="992"/>
        <v/>
      </c>
      <c r="AZ1685" s="62" t="str">
        <f t="shared" si="993"/>
        <v/>
      </c>
      <c r="BA1685" s="62" t="str">
        <f t="shared" si="994"/>
        <v/>
      </c>
      <c r="BB1685" s="62" t="str">
        <f t="shared" si="995"/>
        <v/>
      </c>
      <c r="BC1685" s="62" t="str">
        <f t="shared" si="996"/>
        <v/>
      </c>
      <c r="BD1685" s="69" t="str">
        <f t="shared" si="997"/>
        <v/>
      </c>
      <c r="BE1685" s="69" t="str">
        <f t="shared" si="998"/>
        <v/>
      </c>
      <c r="BF1685" s="69" t="str">
        <f>IF(Z1685=Z1686,"",SUM(AW$9:AW1685)-SUM(BF$9:BF1684))</f>
        <v/>
      </c>
      <c r="BG1685" s="12">
        <f t="shared" si="963"/>
        <v>1677</v>
      </c>
    </row>
    <row r="1686" spans="1:59" ht="20.100000000000001" customHeight="1">
      <c r="A1686" s="13">
        <f t="shared" si="962"/>
        <v>1678</v>
      </c>
      <c r="B1686" s="153"/>
      <c r="C1686" s="33"/>
      <c r="D1686" s="33"/>
      <c r="E1686" s="154"/>
      <c r="F1686" s="155"/>
      <c r="G1686" s="156"/>
      <c r="H1686" s="19" t="str">
        <f t="shared" si="964"/>
        <v/>
      </c>
      <c r="I1686" s="157"/>
      <c r="J1686" s="19" t="str">
        <f t="shared" si="965"/>
        <v/>
      </c>
      <c r="K1686" s="33"/>
      <c r="L1686" s="34"/>
      <c r="M1686" s="34"/>
      <c r="N1686" s="19" t="str">
        <f t="shared" si="966"/>
        <v/>
      </c>
      <c r="O1686" s="157"/>
      <c r="P1686" s="19" t="str">
        <f t="shared" si="967"/>
        <v/>
      </c>
      <c r="Q1686" s="19" t="str">
        <f t="shared" si="968"/>
        <v/>
      </c>
      <c r="R1686" s="22"/>
      <c r="S1686" s="33"/>
      <c r="T1686" s="35" t="str">
        <f>IF(E1686="","",Instructions!$B$5)</f>
        <v/>
      </c>
      <c r="U1686" s="75" t="str">
        <f>IF(E1686="","",Instructions!$C$5)</f>
        <v/>
      </c>
      <c r="V1686" s="87" t="str">
        <f t="shared" si="969"/>
        <v/>
      </c>
      <c r="W1686" s="72" t="str">
        <f>IF(E1686="","",VLOOKUP(D1686,Supervisors!$B$9:$F$32,5,FALSE))</f>
        <v/>
      </c>
      <c r="X1686" s="72" t="str">
        <f>IF(E1686="","",VLOOKUP(D1686,Supervisors!$B$9:$G$32,6,FALSE))</f>
        <v/>
      </c>
      <c r="Y1686" s="20" t="str">
        <f t="shared" si="970"/>
        <v/>
      </c>
      <c r="Z1686" s="20" t="str">
        <f t="shared" si="971"/>
        <v/>
      </c>
      <c r="AA1686" s="20" t="str">
        <f t="shared" si="972"/>
        <v/>
      </c>
      <c r="AB1686" s="20" t="str">
        <f t="shared" si="973"/>
        <v/>
      </c>
      <c r="AC1686" s="20" t="str">
        <f t="shared" si="974"/>
        <v/>
      </c>
      <c r="AD1686" s="20" t="str">
        <f t="shared" si="975"/>
        <v/>
      </c>
      <c r="AE1686" s="20" t="str">
        <f>IF(E1686="","",SUM( INDEX( $H$9, 1) : H1686))</f>
        <v/>
      </c>
      <c r="AF1686" s="20" t="str">
        <f t="shared" si="976"/>
        <v/>
      </c>
      <c r="AG1686" s="20" t="str">
        <f>IF(E1686="","",SUM($AF$9:AF1686))</f>
        <v/>
      </c>
      <c r="AH1686" s="43" t="str">
        <f t="shared" si="977"/>
        <v/>
      </c>
      <c r="AI1686" s="20" t="str">
        <f t="shared" si="978"/>
        <v/>
      </c>
      <c r="AJ1686" s="20" t="str">
        <f t="shared" si="979"/>
        <v/>
      </c>
      <c r="AK1686" s="20" t="str">
        <f t="shared" si="980"/>
        <v/>
      </c>
      <c r="AL1686" s="20" t="str">
        <f>IF(E1686="","",SUM( INDEX($I$9, 1) : I1686))</f>
        <v/>
      </c>
      <c r="AM1686" s="20" t="str">
        <f t="shared" si="981"/>
        <v/>
      </c>
      <c r="AN1686" s="20" t="str">
        <f>IF(E1686="","",SUM( INDEX($AM$9, 1) : AM1686))</f>
        <v/>
      </c>
      <c r="AO1686" s="43" t="str">
        <f t="shared" si="982"/>
        <v/>
      </c>
      <c r="AP1686" s="43" t="str">
        <f t="shared" si="983"/>
        <v/>
      </c>
      <c r="AQ1686" s="35" t="str">
        <f t="shared" si="984"/>
        <v/>
      </c>
      <c r="AR1686" s="35" t="str">
        <f t="shared" si="985"/>
        <v/>
      </c>
      <c r="AS1686" s="35" t="str">
        <f t="shared" si="986"/>
        <v/>
      </c>
      <c r="AT1686" s="35" t="str">
        <f t="shared" si="987"/>
        <v/>
      </c>
      <c r="AU1686" s="35" t="str">
        <f t="shared" si="988"/>
        <v/>
      </c>
      <c r="AV1686" s="35" t="str">
        <f t="shared" si="989"/>
        <v/>
      </c>
      <c r="AW1686" s="58" t="str">
        <f t="shared" si="990"/>
        <v/>
      </c>
      <c r="AX1686" s="62" t="str">
        <f t="shared" si="991"/>
        <v/>
      </c>
      <c r="AY1686" s="62" t="str">
        <f t="shared" si="992"/>
        <v/>
      </c>
      <c r="AZ1686" s="62" t="str">
        <f t="shared" si="993"/>
        <v/>
      </c>
      <c r="BA1686" s="62" t="str">
        <f t="shared" si="994"/>
        <v/>
      </c>
      <c r="BB1686" s="62" t="str">
        <f t="shared" si="995"/>
        <v/>
      </c>
      <c r="BC1686" s="62" t="str">
        <f t="shared" si="996"/>
        <v/>
      </c>
      <c r="BD1686" s="69" t="str">
        <f t="shared" si="997"/>
        <v/>
      </c>
      <c r="BE1686" s="69" t="str">
        <f t="shared" si="998"/>
        <v/>
      </c>
      <c r="BF1686" s="69" t="str">
        <f>IF(Z1686=Z1687,"",SUM(AW$9:AW1686)-SUM(BF$9:BF1685))</f>
        <v/>
      </c>
      <c r="BG1686" s="12">
        <f t="shared" si="963"/>
        <v>1678</v>
      </c>
    </row>
    <row r="1687" spans="1:59" ht="20.100000000000001" customHeight="1">
      <c r="A1687" s="13">
        <f t="shared" si="962"/>
        <v>1679</v>
      </c>
      <c r="B1687" s="153"/>
      <c r="C1687" s="33"/>
      <c r="D1687" s="33"/>
      <c r="E1687" s="154"/>
      <c r="F1687" s="155"/>
      <c r="G1687" s="156"/>
      <c r="H1687" s="19" t="str">
        <f t="shared" si="964"/>
        <v/>
      </c>
      <c r="I1687" s="157"/>
      <c r="J1687" s="19" t="str">
        <f t="shared" si="965"/>
        <v/>
      </c>
      <c r="K1687" s="33"/>
      <c r="L1687" s="34"/>
      <c r="M1687" s="34"/>
      <c r="N1687" s="19" t="str">
        <f t="shared" si="966"/>
        <v/>
      </c>
      <c r="O1687" s="157"/>
      <c r="P1687" s="19" t="str">
        <f t="shared" si="967"/>
        <v/>
      </c>
      <c r="Q1687" s="19" t="str">
        <f t="shared" si="968"/>
        <v/>
      </c>
      <c r="R1687" s="22"/>
      <c r="S1687" s="33"/>
      <c r="T1687" s="35" t="str">
        <f>IF(E1687="","",Instructions!$B$5)</f>
        <v/>
      </c>
      <c r="U1687" s="75" t="str">
        <f>IF(E1687="","",Instructions!$C$5)</f>
        <v/>
      </c>
      <c r="V1687" s="87" t="str">
        <f t="shared" si="969"/>
        <v/>
      </c>
      <c r="W1687" s="72" t="str">
        <f>IF(E1687="","",VLOOKUP(D1687,Supervisors!$B$9:$F$32,5,FALSE))</f>
        <v/>
      </c>
      <c r="X1687" s="72" t="str">
        <f>IF(E1687="","",VLOOKUP(D1687,Supervisors!$B$9:$G$32,6,FALSE))</f>
        <v/>
      </c>
      <c r="Y1687" s="20" t="str">
        <f t="shared" si="970"/>
        <v/>
      </c>
      <c r="Z1687" s="20" t="str">
        <f t="shared" si="971"/>
        <v/>
      </c>
      <c r="AA1687" s="20" t="str">
        <f t="shared" si="972"/>
        <v/>
      </c>
      <c r="AB1687" s="20" t="str">
        <f t="shared" si="973"/>
        <v/>
      </c>
      <c r="AC1687" s="20" t="str">
        <f t="shared" si="974"/>
        <v/>
      </c>
      <c r="AD1687" s="20" t="str">
        <f t="shared" si="975"/>
        <v/>
      </c>
      <c r="AE1687" s="20" t="str">
        <f>IF(E1687="","",SUM( INDEX( $H$9, 1) : H1687))</f>
        <v/>
      </c>
      <c r="AF1687" s="20" t="str">
        <f t="shared" si="976"/>
        <v/>
      </c>
      <c r="AG1687" s="20" t="str">
        <f>IF(E1687="","",SUM($AF$9:AF1687))</f>
        <v/>
      </c>
      <c r="AH1687" s="43" t="str">
        <f t="shared" si="977"/>
        <v/>
      </c>
      <c r="AI1687" s="20" t="str">
        <f t="shared" si="978"/>
        <v/>
      </c>
      <c r="AJ1687" s="20" t="str">
        <f t="shared" si="979"/>
        <v/>
      </c>
      <c r="AK1687" s="20" t="str">
        <f t="shared" si="980"/>
        <v/>
      </c>
      <c r="AL1687" s="20" t="str">
        <f>IF(E1687="","",SUM( INDEX($I$9, 1) : I1687))</f>
        <v/>
      </c>
      <c r="AM1687" s="20" t="str">
        <f t="shared" si="981"/>
        <v/>
      </c>
      <c r="AN1687" s="20" t="str">
        <f>IF(E1687="","",SUM( INDEX($AM$9, 1) : AM1687))</f>
        <v/>
      </c>
      <c r="AO1687" s="43" t="str">
        <f t="shared" si="982"/>
        <v/>
      </c>
      <c r="AP1687" s="43" t="str">
        <f t="shared" si="983"/>
        <v/>
      </c>
      <c r="AQ1687" s="35" t="str">
        <f t="shared" si="984"/>
        <v/>
      </c>
      <c r="AR1687" s="35" t="str">
        <f t="shared" si="985"/>
        <v/>
      </c>
      <c r="AS1687" s="35" t="str">
        <f t="shared" si="986"/>
        <v/>
      </c>
      <c r="AT1687" s="35" t="str">
        <f t="shared" si="987"/>
        <v/>
      </c>
      <c r="AU1687" s="35" t="str">
        <f t="shared" si="988"/>
        <v/>
      </c>
      <c r="AV1687" s="35" t="str">
        <f t="shared" si="989"/>
        <v/>
      </c>
      <c r="AW1687" s="58" t="str">
        <f t="shared" si="990"/>
        <v/>
      </c>
      <c r="AX1687" s="62" t="str">
        <f t="shared" si="991"/>
        <v/>
      </c>
      <c r="AY1687" s="62" t="str">
        <f t="shared" si="992"/>
        <v/>
      </c>
      <c r="AZ1687" s="62" t="str">
        <f t="shared" si="993"/>
        <v/>
      </c>
      <c r="BA1687" s="62" t="str">
        <f t="shared" si="994"/>
        <v/>
      </c>
      <c r="BB1687" s="62" t="str">
        <f t="shared" si="995"/>
        <v/>
      </c>
      <c r="BC1687" s="62" t="str">
        <f t="shared" si="996"/>
        <v/>
      </c>
      <c r="BD1687" s="69" t="str">
        <f t="shared" si="997"/>
        <v/>
      </c>
      <c r="BE1687" s="69" t="str">
        <f t="shared" si="998"/>
        <v/>
      </c>
      <c r="BF1687" s="69" t="str">
        <f>IF(Z1687=Z1688,"",SUM(AW$9:AW1687)-SUM(BF$9:BF1686))</f>
        <v/>
      </c>
      <c r="BG1687" s="12">
        <f t="shared" si="963"/>
        <v>1679</v>
      </c>
    </row>
    <row r="1688" spans="1:59" ht="20.100000000000001" customHeight="1">
      <c r="A1688" s="13">
        <f t="shared" si="962"/>
        <v>1680</v>
      </c>
      <c r="B1688" s="153"/>
      <c r="C1688" s="33"/>
      <c r="D1688" s="33"/>
      <c r="E1688" s="154"/>
      <c r="F1688" s="155"/>
      <c r="G1688" s="156"/>
      <c r="H1688" s="19" t="str">
        <f t="shared" si="964"/>
        <v/>
      </c>
      <c r="I1688" s="157"/>
      <c r="J1688" s="19" t="str">
        <f t="shared" si="965"/>
        <v/>
      </c>
      <c r="K1688" s="33"/>
      <c r="L1688" s="34"/>
      <c r="M1688" s="34"/>
      <c r="N1688" s="19" t="str">
        <f t="shared" si="966"/>
        <v/>
      </c>
      <c r="O1688" s="157"/>
      <c r="P1688" s="19" t="str">
        <f t="shared" si="967"/>
        <v/>
      </c>
      <c r="Q1688" s="19" t="str">
        <f t="shared" si="968"/>
        <v/>
      </c>
      <c r="R1688" s="22"/>
      <c r="S1688" s="33"/>
      <c r="T1688" s="35" t="str">
        <f>IF(E1688="","",Instructions!$B$5)</f>
        <v/>
      </c>
      <c r="U1688" s="75" t="str">
        <f>IF(E1688="","",Instructions!$C$5)</f>
        <v/>
      </c>
      <c r="V1688" s="87" t="str">
        <f t="shared" si="969"/>
        <v/>
      </c>
      <c r="W1688" s="72" t="str">
        <f>IF(E1688="","",VLOOKUP(D1688,Supervisors!$B$9:$F$32,5,FALSE))</f>
        <v/>
      </c>
      <c r="X1688" s="72" t="str">
        <f>IF(E1688="","",VLOOKUP(D1688,Supervisors!$B$9:$G$32,6,FALSE))</f>
        <v/>
      </c>
      <c r="Y1688" s="20" t="str">
        <f t="shared" si="970"/>
        <v/>
      </c>
      <c r="Z1688" s="20" t="str">
        <f t="shared" si="971"/>
        <v/>
      </c>
      <c r="AA1688" s="20" t="str">
        <f t="shared" si="972"/>
        <v/>
      </c>
      <c r="AB1688" s="20" t="str">
        <f t="shared" si="973"/>
        <v/>
      </c>
      <c r="AC1688" s="20" t="str">
        <f t="shared" si="974"/>
        <v/>
      </c>
      <c r="AD1688" s="20" t="str">
        <f t="shared" si="975"/>
        <v/>
      </c>
      <c r="AE1688" s="20" t="str">
        <f>IF(E1688="","",SUM( INDEX( $H$9, 1) : H1688))</f>
        <v/>
      </c>
      <c r="AF1688" s="20" t="str">
        <f t="shared" si="976"/>
        <v/>
      </c>
      <c r="AG1688" s="20" t="str">
        <f>IF(E1688="","",SUM($AF$9:AF1688))</f>
        <v/>
      </c>
      <c r="AH1688" s="43" t="str">
        <f t="shared" si="977"/>
        <v/>
      </c>
      <c r="AI1688" s="20" t="str">
        <f t="shared" si="978"/>
        <v/>
      </c>
      <c r="AJ1688" s="20" t="str">
        <f t="shared" si="979"/>
        <v/>
      </c>
      <c r="AK1688" s="20" t="str">
        <f t="shared" si="980"/>
        <v/>
      </c>
      <c r="AL1688" s="20" t="str">
        <f>IF(E1688="","",SUM( INDEX($I$9, 1) : I1688))</f>
        <v/>
      </c>
      <c r="AM1688" s="20" t="str">
        <f t="shared" si="981"/>
        <v/>
      </c>
      <c r="AN1688" s="20" t="str">
        <f>IF(E1688="","",SUM( INDEX($AM$9, 1) : AM1688))</f>
        <v/>
      </c>
      <c r="AO1688" s="43" t="str">
        <f t="shared" si="982"/>
        <v/>
      </c>
      <c r="AP1688" s="43" t="str">
        <f t="shared" si="983"/>
        <v/>
      </c>
      <c r="AQ1688" s="35" t="str">
        <f t="shared" si="984"/>
        <v/>
      </c>
      <c r="AR1688" s="35" t="str">
        <f t="shared" si="985"/>
        <v/>
      </c>
      <c r="AS1688" s="35" t="str">
        <f t="shared" si="986"/>
        <v/>
      </c>
      <c r="AT1688" s="35" t="str">
        <f t="shared" si="987"/>
        <v/>
      </c>
      <c r="AU1688" s="35" t="str">
        <f t="shared" si="988"/>
        <v/>
      </c>
      <c r="AV1688" s="35" t="str">
        <f t="shared" si="989"/>
        <v/>
      </c>
      <c r="AW1688" s="58" t="str">
        <f t="shared" si="990"/>
        <v/>
      </c>
      <c r="AX1688" s="62" t="str">
        <f t="shared" si="991"/>
        <v/>
      </c>
      <c r="AY1688" s="62" t="str">
        <f t="shared" si="992"/>
        <v/>
      </c>
      <c r="AZ1688" s="62" t="str">
        <f t="shared" si="993"/>
        <v/>
      </c>
      <c r="BA1688" s="62" t="str">
        <f t="shared" si="994"/>
        <v/>
      </c>
      <c r="BB1688" s="62" t="str">
        <f t="shared" si="995"/>
        <v/>
      </c>
      <c r="BC1688" s="62" t="str">
        <f t="shared" si="996"/>
        <v/>
      </c>
      <c r="BD1688" s="69" t="str">
        <f t="shared" si="997"/>
        <v/>
      </c>
      <c r="BE1688" s="69" t="str">
        <f t="shared" si="998"/>
        <v/>
      </c>
      <c r="BF1688" s="69" t="str">
        <f>IF(Z1688=Z1689,"",SUM(AW$9:AW1688)-SUM(BF$9:BF1687))</f>
        <v/>
      </c>
      <c r="BG1688" s="12">
        <f t="shared" si="963"/>
        <v>1680</v>
      </c>
    </row>
    <row r="1689" spans="1:59" ht="20.100000000000001" customHeight="1">
      <c r="A1689" s="13">
        <f t="shared" si="962"/>
        <v>1681</v>
      </c>
      <c r="B1689" s="153"/>
      <c r="C1689" s="33"/>
      <c r="D1689" s="33"/>
      <c r="E1689" s="154"/>
      <c r="F1689" s="155"/>
      <c r="G1689" s="156"/>
      <c r="H1689" s="19" t="str">
        <f t="shared" si="964"/>
        <v/>
      </c>
      <c r="I1689" s="157"/>
      <c r="J1689" s="19" t="str">
        <f t="shared" si="965"/>
        <v/>
      </c>
      <c r="K1689" s="33"/>
      <c r="L1689" s="34"/>
      <c r="M1689" s="34"/>
      <c r="N1689" s="19" t="str">
        <f t="shared" si="966"/>
        <v/>
      </c>
      <c r="O1689" s="157"/>
      <c r="P1689" s="19" t="str">
        <f t="shared" si="967"/>
        <v/>
      </c>
      <c r="Q1689" s="19" t="str">
        <f t="shared" si="968"/>
        <v/>
      </c>
      <c r="R1689" s="22"/>
      <c r="S1689" s="33"/>
      <c r="T1689" s="35" t="str">
        <f>IF(E1689="","",Instructions!$B$5)</f>
        <v/>
      </c>
      <c r="U1689" s="75" t="str">
        <f>IF(E1689="","",Instructions!$C$5)</f>
        <v/>
      </c>
      <c r="V1689" s="87" t="str">
        <f t="shared" si="969"/>
        <v/>
      </c>
      <c r="W1689" s="72" t="str">
        <f>IF(E1689="","",VLOOKUP(D1689,Supervisors!$B$9:$F$32,5,FALSE))</f>
        <v/>
      </c>
      <c r="X1689" s="72" t="str">
        <f>IF(E1689="","",VLOOKUP(D1689,Supervisors!$B$9:$G$32,6,FALSE))</f>
        <v/>
      </c>
      <c r="Y1689" s="20" t="str">
        <f t="shared" si="970"/>
        <v/>
      </c>
      <c r="Z1689" s="20" t="str">
        <f t="shared" si="971"/>
        <v/>
      </c>
      <c r="AA1689" s="20" t="str">
        <f t="shared" si="972"/>
        <v/>
      </c>
      <c r="AB1689" s="20" t="str">
        <f t="shared" si="973"/>
        <v/>
      </c>
      <c r="AC1689" s="20" t="str">
        <f t="shared" si="974"/>
        <v/>
      </c>
      <c r="AD1689" s="20" t="str">
        <f t="shared" si="975"/>
        <v/>
      </c>
      <c r="AE1689" s="20" t="str">
        <f>IF(E1689="","",SUM( INDEX( $H$9, 1) : H1689))</f>
        <v/>
      </c>
      <c r="AF1689" s="20" t="str">
        <f t="shared" si="976"/>
        <v/>
      </c>
      <c r="AG1689" s="20" t="str">
        <f>IF(E1689="","",SUM($AF$9:AF1689))</f>
        <v/>
      </c>
      <c r="AH1689" s="43" t="str">
        <f t="shared" si="977"/>
        <v/>
      </c>
      <c r="AI1689" s="20" t="str">
        <f t="shared" si="978"/>
        <v/>
      </c>
      <c r="AJ1689" s="20" t="str">
        <f t="shared" si="979"/>
        <v/>
      </c>
      <c r="AK1689" s="20" t="str">
        <f t="shared" si="980"/>
        <v/>
      </c>
      <c r="AL1689" s="20" t="str">
        <f>IF(E1689="","",SUM( INDEX($I$9, 1) : I1689))</f>
        <v/>
      </c>
      <c r="AM1689" s="20" t="str">
        <f t="shared" si="981"/>
        <v/>
      </c>
      <c r="AN1689" s="20" t="str">
        <f>IF(E1689="","",SUM( INDEX($AM$9, 1) : AM1689))</f>
        <v/>
      </c>
      <c r="AO1689" s="43" t="str">
        <f t="shared" si="982"/>
        <v/>
      </c>
      <c r="AP1689" s="43" t="str">
        <f t="shared" si="983"/>
        <v/>
      </c>
      <c r="AQ1689" s="35" t="str">
        <f t="shared" si="984"/>
        <v/>
      </c>
      <c r="AR1689" s="35" t="str">
        <f t="shared" si="985"/>
        <v/>
      </c>
      <c r="AS1689" s="35" t="str">
        <f t="shared" si="986"/>
        <v/>
      </c>
      <c r="AT1689" s="35" t="str">
        <f t="shared" si="987"/>
        <v/>
      </c>
      <c r="AU1689" s="35" t="str">
        <f t="shared" si="988"/>
        <v/>
      </c>
      <c r="AV1689" s="35" t="str">
        <f t="shared" si="989"/>
        <v/>
      </c>
      <c r="AW1689" s="58" t="str">
        <f t="shared" si="990"/>
        <v/>
      </c>
      <c r="AX1689" s="62" t="str">
        <f t="shared" si="991"/>
        <v/>
      </c>
      <c r="AY1689" s="62" t="str">
        <f t="shared" si="992"/>
        <v/>
      </c>
      <c r="AZ1689" s="62" t="str">
        <f t="shared" si="993"/>
        <v/>
      </c>
      <c r="BA1689" s="62" t="str">
        <f t="shared" si="994"/>
        <v/>
      </c>
      <c r="BB1689" s="62" t="str">
        <f t="shared" si="995"/>
        <v/>
      </c>
      <c r="BC1689" s="62" t="str">
        <f t="shared" si="996"/>
        <v/>
      </c>
      <c r="BD1689" s="69" t="str">
        <f t="shared" si="997"/>
        <v/>
      </c>
      <c r="BE1689" s="69" t="str">
        <f t="shared" si="998"/>
        <v/>
      </c>
      <c r="BF1689" s="69" t="str">
        <f>IF(Z1689=Z1690,"",SUM(AW$9:AW1689)-SUM(BF$9:BF1688))</f>
        <v/>
      </c>
      <c r="BG1689" s="12">
        <f t="shared" si="963"/>
        <v>1681</v>
      </c>
    </row>
    <row r="1690" spans="1:59" ht="20.100000000000001" customHeight="1">
      <c r="A1690" s="13">
        <f t="shared" si="962"/>
        <v>1682</v>
      </c>
      <c r="B1690" s="153"/>
      <c r="C1690" s="33"/>
      <c r="D1690" s="33"/>
      <c r="E1690" s="154"/>
      <c r="F1690" s="155"/>
      <c r="G1690" s="156"/>
      <c r="H1690" s="19" t="str">
        <f t="shared" si="964"/>
        <v/>
      </c>
      <c r="I1690" s="157"/>
      <c r="J1690" s="19" t="str">
        <f t="shared" si="965"/>
        <v/>
      </c>
      <c r="K1690" s="33"/>
      <c r="L1690" s="34"/>
      <c r="M1690" s="34"/>
      <c r="N1690" s="19" t="str">
        <f t="shared" si="966"/>
        <v/>
      </c>
      <c r="O1690" s="157"/>
      <c r="P1690" s="19" t="str">
        <f t="shared" si="967"/>
        <v/>
      </c>
      <c r="Q1690" s="19" t="str">
        <f t="shared" si="968"/>
        <v/>
      </c>
      <c r="R1690" s="22"/>
      <c r="S1690" s="33"/>
      <c r="T1690" s="35" t="str">
        <f>IF(E1690="","",Instructions!$B$5)</f>
        <v/>
      </c>
      <c r="U1690" s="75" t="str">
        <f>IF(E1690="","",Instructions!$C$5)</f>
        <v/>
      </c>
      <c r="V1690" s="87" t="str">
        <f t="shared" si="969"/>
        <v/>
      </c>
      <c r="W1690" s="72" t="str">
        <f>IF(E1690="","",VLOOKUP(D1690,Supervisors!$B$9:$F$32,5,FALSE))</f>
        <v/>
      </c>
      <c r="X1690" s="72" t="str">
        <f>IF(E1690="","",VLOOKUP(D1690,Supervisors!$B$9:$G$32,6,FALSE))</f>
        <v/>
      </c>
      <c r="Y1690" s="20" t="str">
        <f t="shared" si="970"/>
        <v/>
      </c>
      <c r="Z1690" s="20" t="str">
        <f t="shared" si="971"/>
        <v/>
      </c>
      <c r="AA1690" s="20" t="str">
        <f t="shared" si="972"/>
        <v/>
      </c>
      <c r="AB1690" s="20" t="str">
        <f t="shared" si="973"/>
        <v/>
      </c>
      <c r="AC1690" s="20" t="str">
        <f t="shared" si="974"/>
        <v/>
      </c>
      <c r="AD1690" s="20" t="str">
        <f t="shared" si="975"/>
        <v/>
      </c>
      <c r="AE1690" s="20" t="str">
        <f>IF(E1690="","",SUM( INDEX( $H$9, 1) : H1690))</f>
        <v/>
      </c>
      <c r="AF1690" s="20" t="str">
        <f t="shared" si="976"/>
        <v/>
      </c>
      <c r="AG1690" s="20" t="str">
        <f>IF(E1690="","",SUM($AF$9:AF1690))</f>
        <v/>
      </c>
      <c r="AH1690" s="43" t="str">
        <f t="shared" si="977"/>
        <v/>
      </c>
      <c r="AI1690" s="20" t="str">
        <f t="shared" si="978"/>
        <v/>
      </c>
      <c r="AJ1690" s="20" t="str">
        <f t="shared" si="979"/>
        <v/>
      </c>
      <c r="AK1690" s="20" t="str">
        <f t="shared" si="980"/>
        <v/>
      </c>
      <c r="AL1690" s="20" t="str">
        <f>IF(E1690="","",SUM( INDEX($I$9, 1) : I1690))</f>
        <v/>
      </c>
      <c r="AM1690" s="20" t="str">
        <f t="shared" si="981"/>
        <v/>
      </c>
      <c r="AN1690" s="20" t="str">
        <f>IF(E1690="","",SUM( INDEX($AM$9, 1) : AM1690))</f>
        <v/>
      </c>
      <c r="AO1690" s="43" t="str">
        <f t="shared" si="982"/>
        <v/>
      </c>
      <c r="AP1690" s="43" t="str">
        <f t="shared" si="983"/>
        <v/>
      </c>
      <c r="AQ1690" s="35" t="str">
        <f t="shared" si="984"/>
        <v/>
      </c>
      <c r="AR1690" s="35" t="str">
        <f t="shared" si="985"/>
        <v/>
      </c>
      <c r="AS1690" s="35" t="str">
        <f t="shared" si="986"/>
        <v/>
      </c>
      <c r="AT1690" s="35" t="str">
        <f t="shared" si="987"/>
        <v/>
      </c>
      <c r="AU1690" s="35" t="str">
        <f t="shared" si="988"/>
        <v/>
      </c>
      <c r="AV1690" s="35" t="str">
        <f t="shared" si="989"/>
        <v/>
      </c>
      <c r="AW1690" s="58" t="str">
        <f t="shared" si="990"/>
        <v/>
      </c>
      <c r="AX1690" s="62" t="str">
        <f t="shared" si="991"/>
        <v/>
      </c>
      <c r="AY1690" s="62" t="str">
        <f t="shared" si="992"/>
        <v/>
      </c>
      <c r="AZ1690" s="62" t="str">
        <f t="shared" si="993"/>
        <v/>
      </c>
      <c r="BA1690" s="62" t="str">
        <f t="shared" si="994"/>
        <v/>
      </c>
      <c r="BB1690" s="62" t="str">
        <f t="shared" si="995"/>
        <v/>
      </c>
      <c r="BC1690" s="62" t="str">
        <f t="shared" si="996"/>
        <v/>
      </c>
      <c r="BD1690" s="69" t="str">
        <f t="shared" si="997"/>
        <v/>
      </c>
      <c r="BE1690" s="69" t="str">
        <f t="shared" si="998"/>
        <v/>
      </c>
      <c r="BF1690" s="69" t="str">
        <f>IF(Z1690=Z1691,"",SUM(AW$9:AW1690)-SUM(BF$9:BF1689))</f>
        <v/>
      </c>
      <c r="BG1690" s="12">
        <f t="shared" si="963"/>
        <v>1682</v>
      </c>
    </row>
    <row r="1691" spans="1:59" ht="20.100000000000001" customHeight="1">
      <c r="A1691" s="13">
        <f t="shared" si="962"/>
        <v>1683</v>
      </c>
      <c r="B1691" s="153"/>
      <c r="C1691" s="33"/>
      <c r="D1691" s="33"/>
      <c r="E1691" s="154"/>
      <c r="F1691" s="155"/>
      <c r="G1691" s="156"/>
      <c r="H1691" s="19" t="str">
        <f t="shared" si="964"/>
        <v/>
      </c>
      <c r="I1691" s="157"/>
      <c r="J1691" s="19" t="str">
        <f t="shared" si="965"/>
        <v/>
      </c>
      <c r="K1691" s="33"/>
      <c r="L1691" s="34"/>
      <c r="M1691" s="34"/>
      <c r="N1691" s="19" t="str">
        <f t="shared" si="966"/>
        <v/>
      </c>
      <c r="O1691" s="157"/>
      <c r="P1691" s="19" t="str">
        <f t="shared" si="967"/>
        <v/>
      </c>
      <c r="Q1691" s="19" t="str">
        <f t="shared" si="968"/>
        <v/>
      </c>
      <c r="R1691" s="22"/>
      <c r="S1691" s="33"/>
      <c r="T1691" s="35" t="str">
        <f>IF(E1691="","",Instructions!$B$5)</f>
        <v/>
      </c>
      <c r="U1691" s="75" t="str">
        <f>IF(E1691="","",Instructions!$C$5)</f>
        <v/>
      </c>
      <c r="V1691" s="87" t="str">
        <f t="shared" si="969"/>
        <v/>
      </c>
      <c r="W1691" s="72" t="str">
        <f>IF(E1691="","",VLOOKUP(D1691,Supervisors!$B$9:$F$32,5,FALSE))</f>
        <v/>
      </c>
      <c r="X1691" s="72" t="str">
        <f>IF(E1691="","",VLOOKUP(D1691,Supervisors!$B$9:$G$32,6,FALSE))</f>
        <v/>
      </c>
      <c r="Y1691" s="20" t="str">
        <f t="shared" si="970"/>
        <v/>
      </c>
      <c r="Z1691" s="20" t="str">
        <f t="shared" si="971"/>
        <v/>
      </c>
      <c r="AA1691" s="20" t="str">
        <f t="shared" si="972"/>
        <v/>
      </c>
      <c r="AB1691" s="20" t="str">
        <f t="shared" si="973"/>
        <v/>
      </c>
      <c r="AC1691" s="20" t="str">
        <f t="shared" si="974"/>
        <v/>
      </c>
      <c r="AD1691" s="20" t="str">
        <f t="shared" si="975"/>
        <v/>
      </c>
      <c r="AE1691" s="20" t="str">
        <f>IF(E1691="","",SUM( INDEX( $H$9, 1) : H1691))</f>
        <v/>
      </c>
      <c r="AF1691" s="20" t="str">
        <f t="shared" si="976"/>
        <v/>
      </c>
      <c r="AG1691" s="20" t="str">
        <f>IF(E1691="","",SUM($AF$9:AF1691))</f>
        <v/>
      </c>
      <c r="AH1691" s="43" t="str">
        <f t="shared" si="977"/>
        <v/>
      </c>
      <c r="AI1691" s="20" t="str">
        <f t="shared" si="978"/>
        <v/>
      </c>
      <c r="AJ1691" s="20" t="str">
        <f t="shared" si="979"/>
        <v/>
      </c>
      <c r="AK1691" s="20" t="str">
        <f t="shared" si="980"/>
        <v/>
      </c>
      <c r="AL1691" s="20" t="str">
        <f>IF(E1691="","",SUM( INDEX($I$9, 1) : I1691))</f>
        <v/>
      </c>
      <c r="AM1691" s="20" t="str">
        <f t="shared" si="981"/>
        <v/>
      </c>
      <c r="AN1691" s="20" t="str">
        <f>IF(E1691="","",SUM( INDEX($AM$9, 1) : AM1691))</f>
        <v/>
      </c>
      <c r="AO1691" s="43" t="str">
        <f t="shared" si="982"/>
        <v/>
      </c>
      <c r="AP1691" s="43" t="str">
        <f t="shared" si="983"/>
        <v/>
      </c>
      <c r="AQ1691" s="35" t="str">
        <f t="shared" si="984"/>
        <v/>
      </c>
      <c r="AR1691" s="35" t="str">
        <f t="shared" si="985"/>
        <v/>
      </c>
      <c r="AS1691" s="35" t="str">
        <f t="shared" si="986"/>
        <v/>
      </c>
      <c r="AT1691" s="35" t="str">
        <f t="shared" si="987"/>
        <v/>
      </c>
      <c r="AU1691" s="35" t="str">
        <f t="shared" si="988"/>
        <v/>
      </c>
      <c r="AV1691" s="35" t="str">
        <f t="shared" si="989"/>
        <v/>
      </c>
      <c r="AW1691" s="58" t="str">
        <f t="shared" si="990"/>
        <v/>
      </c>
      <c r="AX1691" s="62" t="str">
        <f t="shared" si="991"/>
        <v/>
      </c>
      <c r="AY1691" s="62" t="str">
        <f t="shared" si="992"/>
        <v/>
      </c>
      <c r="AZ1691" s="62" t="str">
        <f t="shared" si="993"/>
        <v/>
      </c>
      <c r="BA1691" s="62" t="str">
        <f t="shared" si="994"/>
        <v/>
      </c>
      <c r="BB1691" s="62" t="str">
        <f t="shared" si="995"/>
        <v/>
      </c>
      <c r="BC1691" s="62" t="str">
        <f t="shared" si="996"/>
        <v/>
      </c>
      <c r="BD1691" s="69" t="str">
        <f t="shared" si="997"/>
        <v/>
      </c>
      <c r="BE1691" s="69" t="str">
        <f t="shared" si="998"/>
        <v/>
      </c>
      <c r="BF1691" s="69" t="str">
        <f>IF(Z1691=Z1692,"",SUM(AW$9:AW1691)-SUM(BF$9:BF1690))</f>
        <v/>
      </c>
      <c r="BG1691" s="12">
        <f t="shared" si="963"/>
        <v>1683</v>
      </c>
    </row>
    <row r="1692" spans="1:59" ht="20.100000000000001" customHeight="1">
      <c r="A1692" s="13">
        <f t="shared" si="962"/>
        <v>1684</v>
      </c>
      <c r="B1692" s="153"/>
      <c r="C1692" s="33"/>
      <c r="D1692" s="33"/>
      <c r="E1692" s="154"/>
      <c r="F1692" s="155"/>
      <c r="G1692" s="156"/>
      <c r="H1692" s="19" t="str">
        <f t="shared" si="964"/>
        <v/>
      </c>
      <c r="I1692" s="157"/>
      <c r="J1692" s="19" t="str">
        <f t="shared" si="965"/>
        <v/>
      </c>
      <c r="K1692" s="33"/>
      <c r="L1692" s="34"/>
      <c r="M1692" s="34"/>
      <c r="N1692" s="19" t="str">
        <f t="shared" si="966"/>
        <v/>
      </c>
      <c r="O1692" s="157"/>
      <c r="P1692" s="19" t="str">
        <f t="shared" si="967"/>
        <v/>
      </c>
      <c r="Q1692" s="19" t="str">
        <f t="shared" si="968"/>
        <v/>
      </c>
      <c r="R1692" s="22"/>
      <c r="S1692" s="33"/>
      <c r="T1692" s="35" t="str">
        <f>IF(E1692="","",Instructions!$B$5)</f>
        <v/>
      </c>
      <c r="U1692" s="75" t="str">
        <f>IF(E1692="","",Instructions!$C$5)</f>
        <v/>
      </c>
      <c r="V1692" s="87" t="str">
        <f t="shared" si="969"/>
        <v/>
      </c>
      <c r="W1692" s="72" t="str">
        <f>IF(E1692="","",VLOOKUP(D1692,Supervisors!$B$9:$F$32,5,FALSE))</f>
        <v/>
      </c>
      <c r="X1692" s="72" t="str">
        <f>IF(E1692="","",VLOOKUP(D1692,Supervisors!$B$9:$G$32,6,FALSE))</f>
        <v/>
      </c>
      <c r="Y1692" s="20" t="str">
        <f t="shared" si="970"/>
        <v/>
      </c>
      <c r="Z1692" s="20" t="str">
        <f t="shared" si="971"/>
        <v/>
      </c>
      <c r="AA1692" s="20" t="str">
        <f t="shared" si="972"/>
        <v/>
      </c>
      <c r="AB1692" s="20" t="str">
        <f t="shared" si="973"/>
        <v/>
      </c>
      <c r="AC1692" s="20" t="str">
        <f t="shared" si="974"/>
        <v/>
      </c>
      <c r="AD1692" s="20" t="str">
        <f t="shared" si="975"/>
        <v/>
      </c>
      <c r="AE1692" s="20" t="str">
        <f>IF(E1692="","",SUM( INDEX( $H$9, 1) : H1692))</f>
        <v/>
      </c>
      <c r="AF1692" s="20" t="str">
        <f t="shared" si="976"/>
        <v/>
      </c>
      <c r="AG1692" s="20" t="str">
        <f>IF(E1692="","",SUM($AF$9:AF1692))</f>
        <v/>
      </c>
      <c r="AH1692" s="43" t="str">
        <f t="shared" si="977"/>
        <v/>
      </c>
      <c r="AI1692" s="20" t="str">
        <f t="shared" si="978"/>
        <v/>
      </c>
      <c r="AJ1692" s="20" t="str">
        <f t="shared" si="979"/>
        <v/>
      </c>
      <c r="AK1692" s="20" t="str">
        <f t="shared" si="980"/>
        <v/>
      </c>
      <c r="AL1692" s="20" t="str">
        <f>IF(E1692="","",SUM( INDEX($I$9, 1) : I1692))</f>
        <v/>
      </c>
      <c r="AM1692" s="20" t="str">
        <f t="shared" si="981"/>
        <v/>
      </c>
      <c r="AN1692" s="20" t="str">
        <f>IF(E1692="","",SUM( INDEX($AM$9, 1) : AM1692))</f>
        <v/>
      </c>
      <c r="AO1692" s="43" t="str">
        <f t="shared" si="982"/>
        <v/>
      </c>
      <c r="AP1692" s="43" t="str">
        <f t="shared" si="983"/>
        <v/>
      </c>
      <c r="AQ1692" s="35" t="str">
        <f t="shared" si="984"/>
        <v/>
      </c>
      <c r="AR1692" s="35" t="str">
        <f t="shared" si="985"/>
        <v/>
      </c>
      <c r="AS1692" s="35" t="str">
        <f t="shared" si="986"/>
        <v/>
      </c>
      <c r="AT1692" s="35" t="str">
        <f t="shared" si="987"/>
        <v/>
      </c>
      <c r="AU1692" s="35" t="str">
        <f t="shared" si="988"/>
        <v/>
      </c>
      <c r="AV1692" s="35" t="str">
        <f t="shared" si="989"/>
        <v/>
      </c>
      <c r="AW1692" s="58" t="str">
        <f t="shared" si="990"/>
        <v/>
      </c>
      <c r="AX1692" s="62" t="str">
        <f t="shared" si="991"/>
        <v/>
      </c>
      <c r="AY1692" s="62" t="str">
        <f t="shared" si="992"/>
        <v/>
      </c>
      <c r="AZ1692" s="62" t="str">
        <f t="shared" si="993"/>
        <v/>
      </c>
      <c r="BA1692" s="62" t="str">
        <f t="shared" si="994"/>
        <v/>
      </c>
      <c r="BB1692" s="62" t="str">
        <f t="shared" si="995"/>
        <v/>
      </c>
      <c r="BC1692" s="62" t="str">
        <f t="shared" si="996"/>
        <v/>
      </c>
      <c r="BD1692" s="69" t="str">
        <f t="shared" si="997"/>
        <v/>
      </c>
      <c r="BE1692" s="69" t="str">
        <f t="shared" si="998"/>
        <v/>
      </c>
      <c r="BF1692" s="69" t="str">
        <f>IF(Z1692=Z1693,"",SUM(AW$9:AW1692)-SUM(BF$9:BF1691))</f>
        <v/>
      </c>
      <c r="BG1692" s="12">
        <f t="shared" si="963"/>
        <v>1684</v>
      </c>
    </row>
    <row r="1693" spans="1:59" ht="20.100000000000001" customHeight="1">
      <c r="A1693" s="13">
        <f t="shared" si="962"/>
        <v>1685</v>
      </c>
      <c r="B1693" s="153"/>
      <c r="C1693" s="33"/>
      <c r="D1693" s="33"/>
      <c r="E1693" s="154"/>
      <c r="F1693" s="155"/>
      <c r="G1693" s="156"/>
      <c r="H1693" s="19" t="str">
        <f t="shared" si="964"/>
        <v/>
      </c>
      <c r="I1693" s="157"/>
      <c r="J1693" s="19" t="str">
        <f t="shared" si="965"/>
        <v/>
      </c>
      <c r="K1693" s="33"/>
      <c r="L1693" s="34"/>
      <c r="M1693" s="34"/>
      <c r="N1693" s="19" t="str">
        <f t="shared" si="966"/>
        <v/>
      </c>
      <c r="O1693" s="157"/>
      <c r="P1693" s="19" t="str">
        <f t="shared" si="967"/>
        <v/>
      </c>
      <c r="Q1693" s="19" t="str">
        <f t="shared" si="968"/>
        <v/>
      </c>
      <c r="R1693" s="22"/>
      <c r="S1693" s="33"/>
      <c r="T1693" s="35" t="str">
        <f>IF(E1693="","",Instructions!$B$5)</f>
        <v/>
      </c>
      <c r="U1693" s="75" t="str">
        <f>IF(E1693="","",Instructions!$C$5)</f>
        <v/>
      </c>
      <c r="V1693" s="87" t="str">
        <f t="shared" si="969"/>
        <v/>
      </c>
      <c r="W1693" s="72" t="str">
        <f>IF(E1693="","",VLOOKUP(D1693,Supervisors!$B$9:$F$32,5,FALSE))</f>
        <v/>
      </c>
      <c r="X1693" s="72" t="str">
        <f>IF(E1693="","",VLOOKUP(D1693,Supervisors!$B$9:$G$32,6,FALSE))</f>
        <v/>
      </c>
      <c r="Y1693" s="20" t="str">
        <f t="shared" si="970"/>
        <v/>
      </c>
      <c r="Z1693" s="20" t="str">
        <f t="shared" si="971"/>
        <v/>
      </c>
      <c r="AA1693" s="20" t="str">
        <f t="shared" si="972"/>
        <v/>
      </c>
      <c r="AB1693" s="20" t="str">
        <f t="shared" si="973"/>
        <v/>
      </c>
      <c r="AC1693" s="20" t="str">
        <f t="shared" si="974"/>
        <v/>
      </c>
      <c r="AD1693" s="20" t="str">
        <f t="shared" si="975"/>
        <v/>
      </c>
      <c r="AE1693" s="20" t="str">
        <f>IF(E1693="","",SUM( INDEX( $H$9, 1) : H1693))</f>
        <v/>
      </c>
      <c r="AF1693" s="20" t="str">
        <f t="shared" si="976"/>
        <v/>
      </c>
      <c r="AG1693" s="20" t="str">
        <f>IF(E1693="","",SUM($AF$9:AF1693))</f>
        <v/>
      </c>
      <c r="AH1693" s="43" t="str">
        <f t="shared" si="977"/>
        <v/>
      </c>
      <c r="AI1693" s="20" t="str">
        <f t="shared" si="978"/>
        <v/>
      </c>
      <c r="AJ1693" s="20" t="str">
        <f t="shared" si="979"/>
        <v/>
      </c>
      <c r="AK1693" s="20" t="str">
        <f t="shared" si="980"/>
        <v/>
      </c>
      <c r="AL1693" s="20" t="str">
        <f>IF(E1693="","",SUM( INDEX($I$9, 1) : I1693))</f>
        <v/>
      </c>
      <c r="AM1693" s="20" t="str">
        <f t="shared" si="981"/>
        <v/>
      </c>
      <c r="AN1693" s="20" t="str">
        <f>IF(E1693="","",SUM( INDEX($AM$9, 1) : AM1693))</f>
        <v/>
      </c>
      <c r="AO1693" s="43" t="str">
        <f t="shared" si="982"/>
        <v/>
      </c>
      <c r="AP1693" s="43" t="str">
        <f t="shared" si="983"/>
        <v/>
      </c>
      <c r="AQ1693" s="35" t="str">
        <f t="shared" si="984"/>
        <v/>
      </c>
      <c r="AR1693" s="35" t="str">
        <f t="shared" si="985"/>
        <v/>
      </c>
      <c r="AS1693" s="35" t="str">
        <f t="shared" si="986"/>
        <v/>
      </c>
      <c r="AT1693" s="35" t="str">
        <f t="shared" si="987"/>
        <v/>
      </c>
      <c r="AU1693" s="35" t="str">
        <f t="shared" si="988"/>
        <v/>
      </c>
      <c r="AV1693" s="35" t="str">
        <f t="shared" si="989"/>
        <v/>
      </c>
      <c r="AW1693" s="58" t="str">
        <f t="shared" si="990"/>
        <v/>
      </c>
      <c r="AX1693" s="62" t="str">
        <f t="shared" si="991"/>
        <v/>
      </c>
      <c r="AY1693" s="62" t="str">
        <f t="shared" si="992"/>
        <v/>
      </c>
      <c r="AZ1693" s="62" t="str">
        <f t="shared" si="993"/>
        <v/>
      </c>
      <c r="BA1693" s="62" t="str">
        <f t="shared" si="994"/>
        <v/>
      </c>
      <c r="BB1693" s="62" t="str">
        <f t="shared" si="995"/>
        <v/>
      </c>
      <c r="BC1693" s="62" t="str">
        <f t="shared" si="996"/>
        <v/>
      </c>
      <c r="BD1693" s="69" t="str">
        <f t="shared" si="997"/>
        <v/>
      </c>
      <c r="BE1693" s="69" t="str">
        <f t="shared" si="998"/>
        <v/>
      </c>
      <c r="BF1693" s="69" t="str">
        <f>IF(Z1693=Z1694,"",SUM(AW$9:AW1693)-SUM(BF$9:BF1692))</f>
        <v/>
      </c>
      <c r="BG1693" s="12">
        <f t="shared" si="963"/>
        <v>1685</v>
      </c>
    </row>
    <row r="1694" spans="1:59" ht="20.100000000000001" customHeight="1">
      <c r="A1694" s="13">
        <f t="shared" si="962"/>
        <v>1686</v>
      </c>
      <c r="B1694" s="153"/>
      <c r="C1694" s="33"/>
      <c r="D1694" s="33"/>
      <c r="E1694" s="154"/>
      <c r="F1694" s="155"/>
      <c r="G1694" s="156"/>
      <c r="H1694" s="19" t="str">
        <f t="shared" si="964"/>
        <v/>
      </c>
      <c r="I1694" s="157"/>
      <c r="J1694" s="19" t="str">
        <f t="shared" si="965"/>
        <v/>
      </c>
      <c r="K1694" s="33"/>
      <c r="L1694" s="34"/>
      <c r="M1694" s="34"/>
      <c r="N1694" s="19" t="str">
        <f t="shared" si="966"/>
        <v/>
      </c>
      <c r="O1694" s="157"/>
      <c r="P1694" s="19" t="str">
        <f t="shared" si="967"/>
        <v/>
      </c>
      <c r="Q1694" s="19" t="str">
        <f t="shared" si="968"/>
        <v/>
      </c>
      <c r="R1694" s="22"/>
      <c r="S1694" s="33"/>
      <c r="T1694" s="35" t="str">
        <f>IF(E1694="","",Instructions!$B$5)</f>
        <v/>
      </c>
      <c r="U1694" s="75" t="str">
        <f>IF(E1694="","",Instructions!$C$5)</f>
        <v/>
      </c>
      <c r="V1694" s="87" t="str">
        <f t="shared" si="969"/>
        <v/>
      </c>
      <c r="W1694" s="72" t="str">
        <f>IF(E1694="","",VLOOKUP(D1694,Supervisors!$B$9:$F$32,5,FALSE))</f>
        <v/>
      </c>
      <c r="X1694" s="72" t="str">
        <f>IF(E1694="","",VLOOKUP(D1694,Supervisors!$B$9:$G$32,6,FALSE))</f>
        <v/>
      </c>
      <c r="Y1694" s="20" t="str">
        <f t="shared" si="970"/>
        <v/>
      </c>
      <c r="Z1694" s="20" t="str">
        <f t="shared" si="971"/>
        <v/>
      </c>
      <c r="AA1694" s="20" t="str">
        <f t="shared" si="972"/>
        <v/>
      </c>
      <c r="AB1694" s="20" t="str">
        <f t="shared" si="973"/>
        <v/>
      </c>
      <c r="AC1694" s="20" t="str">
        <f t="shared" si="974"/>
        <v/>
      </c>
      <c r="AD1694" s="20" t="str">
        <f t="shared" si="975"/>
        <v/>
      </c>
      <c r="AE1694" s="20" t="str">
        <f>IF(E1694="","",SUM( INDEX( $H$9, 1) : H1694))</f>
        <v/>
      </c>
      <c r="AF1694" s="20" t="str">
        <f t="shared" si="976"/>
        <v/>
      </c>
      <c r="AG1694" s="20" t="str">
        <f>IF(E1694="","",SUM($AF$9:AF1694))</f>
        <v/>
      </c>
      <c r="AH1694" s="43" t="str">
        <f t="shared" si="977"/>
        <v/>
      </c>
      <c r="AI1694" s="20" t="str">
        <f t="shared" si="978"/>
        <v/>
      </c>
      <c r="AJ1694" s="20" t="str">
        <f t="shared" si="979"/>
        <v/>
      </c>
      <c r="AK1694" s="20" t="str">
        <f t="shared" si="980"/>
        <v/>
      </c>
      <c r="AL1694" s="20" t="str">
        <f>IF(E1694="","",SUM( INDEX($I$9, 1) : I1694))</f>
        <v/>
      </c>
      <c r="AM1694" s="20" t="str">
        <f t="shared" si="981"/>
        <v/>
      </c>
      <c r="AN1694" s="20" t="str">
        <f>IF(E1694="","",SUM( INDEX($AM$9, 1) : AM1694))</f>
        <v/>
      </c>
      <c r="AO1694" s="43" t="str">
        <f t="shared" si="982"/>
        <v/>
      </c>
      <c r="AP1694" s="43" t="str">
        <f t="shared" si="983"/>
        <v/>
      </c>
      <c r="AQ1694" s="35" t="str">
        <f t="shared" si="984"/>
        <v/>
      </c>
      <c r="AR1694" s="35" t="str">
        <f t="shared" si="985"/>
        <v/>
      </c>
      <c r="AS1694" s="35" t="str">
        <f t="shared" si="986"/>
        <v/>
      </c>
      <c r="AT1694" s="35" t="str">
        <f t="shared" si="987"/>
        <v/>
      </c>
      <c r="AU1694" s="35" t="str">
        <f t="shared" si="988"/>
        <v/>
      </c>
      <c r="AV1694" s="35" t="str">
        <f t="shared" si="989"/>
        <v/>
      </c>
      <c r="AW1694" s="58" t="str">
        <f t="shared" si="990"/>
        <v/>
      </c>
      <c r="AX1694" s="62" t="str">
        <f t="shared" si="991"/>
        <v/>
      </c>
      <c r="AY1694" s="62" t="str">
        <f t="shared" si="992"/>
        <v/>
      </c>
      <c r="AZ1694" s="62" t="str">
        <f t="shared" si="993"/>
        <v/>
      </c>
      <c r="BA1694" s="62" t="str">
        <f t="shared" si="994"/>
        <v/>
      </c>
      <c r="BB1694" s="62" t="str">
        <f t="shared" si="995"/>
        <v/>
      </c>
      <c r="BC1694" s="62" t="str">
        <f t="shared" si="996"/>
        <v/>
      </c>
      <c r="BD1694" s="69" t="str">
        <f t="shared" si="997"/>
        <v/>
      </c>
      <c r="BE1694" s="69" t="str">
        <f t="shared" si="998"/>
        <v/>
      </c>
      <c r="BF1694" s="69" t="str">
        <f>IF(Z1694=Z1695,"",SUM(AW$9:AW1694)-SUM(BF$9:BF1693))</f>
        <v/>
      </c>
      <c r="BG1694" s="12">
        <f t="shared" si="963"/>
        <v>1686</v>
      </c>
    </row>
    <row r="1695" spans="1:59" ht="20.100000000000001" customHeight="1">
      <c r="A1695" s="13">
        <f t="shared" si="962"/>
        <v>1687</v>
      </c>
      <c r="B1695" s="153"/>
      <c r="C1695" s="33"/>
      <c r="D1695" s="33"/>
      <c r="E1695" s="154"/>
      <c r="F1695" s="155"/>
      <c r="G1695" s="156"/>
      <c r="H1695" s="19" t="str">
        <f t="shared" si="964"/>
        <v/>
      </c>
      <c r="I1695" s="157"/>
      <c r="J1695" s="19" t="str">
        <f t="shared" si="965"/>
        <v/>
      </c>
      <c r="K1695" s="33"/>
      <c r="L1695" s="34"/>
      <c r="M1695" s="34"/>
      <c r="N1695" s="19" t="str">
        <f t="shared" si="966"/>
        <v/>
      </c>
      <c r="O1695" s="157"/>
      <c r="P1695" s="19" t="str">
        <f t="shared" si="967"/>
        <v/>
      </c>
      <c r="Q1695" s="19" t="str">
        <f t="shared" si="968"/>
        <v/>
      </c>
      <c r="R1695" s="22"/>
      <c r="S1695" s="33"/>
      <c r="T1695" s="35" t="str">
        <f>IF(E1695="","",Instructions!$B$5)</f>
        <v/>
      </c>
      <c r="U1695" s="75" t="str">
        <f>IF(E1695="","",Instructions!$C$5)</f>
        <v/>
      </c>
      <c r="V1695" s="87" t="str">
        <f t="shared" si="969"/>
        <v/>
      </c>
      <c r="W1695" s="72" t="str">
        <f>IF(E1695="","",VLOOKUP(D1695,Supervisors!$B$9:$F$32,5,FALSE))</f>
        <v/>
      </c>
      <c r="X1695" s="72" t="str">
        <f>IF(E1695="","",VLOOKUP(D1695,Supervisors!$B$9:$G$32,6,FALSE))</f>
        <v/>
      </c>
      <c r="Y1695" s="20" t="str">
        <f t="shared" si="970"/>
        <v/>
      </c>
      <c r="Z1695" s="20" t="str">
        <f t="shared" si="971"/>
        <v/>
      </c>
      <c r="AA1695" s="20" t="str">
        <f t="shared" si="972"/>
        <v/>
      </c>
      <c r="AB1695" s="20" t="str">
        <f t="shared" si="973"/>
        <v/>
      </c>
      <c r="AC1695" s="20" t="str">
        <f t="shared" si="974"/>
        <v/>
      </c>
      <c r="AD1695" s="20" t="str">
        <f t="shared" si="975"/>
        <v/>
      </c>
      <c r="AE1695" s="20" t="str">
        <f>IF(E1695="","",SUM( INDEX( $H$9, 1) : H1695))</f>
        <v/>
      </c>
      <c r="AF1695" s="20" t="str">
        <f t="shared" si="976"/>
        <v/>
      </c>
      <c r="AG1695" s="20" t="str">
        <f>IF(E1695="","",SUM($AF$9:AF1695))</f>
        <v/>
      </c>
      <c r="AH1695" s="43" t="str">
        <f t="shared" si="977"/>
        <v/>
      </c>
      <c r="AI1695" s="20" t="str">
        <f t="shared" si="978"/>
        <v/>
      </c>
      <c r="AJ1695" s="20" t="str">
        <f t="shared" si="979"/>
        <v/>
      </c>
      <c r="AK1695" s="20" t="str">
        <f t="shared" si="980"/>
        <v/>
      </c>
      <c r="AL1695" s="20" t="str">
        <f>IF(E1695="","",SUM( INDEX($I$9, 1) : I1695))</f>
        <v/>
      </c>
      <c r="AM1695" s="20" t="str">
        <f t="shared" si="981"/>
        <v/>
      </c>
      <c r="AN1695" s="20" t="str">
        <f>IF(E1695="","",SUM( INDEX($AM$9, 1) : AM1695))</f>
        <v/>
      </c>
      <c r="AO1695" s="43" t="str">
        <f t="shared" si="982"/>
        <v/>
      </c>
      <c r="AP1695" s="43" t="str">
        <f t="shared" si="983"/>
        <v/>
      </c>
      <c r="AQ1695" s="35" t="str">
        <f t="shared" si="984"/>
        <v/>
      </c>
      <c r="AR1695" s="35" t="str">
        <f t="shared" si="985"/>
        <v/>
      </c>
      <c r="AS1695" s="35" t="str">
        <f t="shared" si="986"/>
        <v/>
      </c>
      <c r="AT1695" s="35" t="str">
        <f t="shared" si="987"/>
        <v/>
      </c>
      <c r="AU1695" s="35" t="str">
        <f t="shared" si="988"/>
        <v/>
      </c>
      <c r="AV1695" s="35" t="str">
        <f t="shared" si="989"/>
        <v/>
      </c>
      <c r="AW1695" s="58" t="str">
        <f t="shared" si="990"/>
        <v/>
      </c>
      <c r="AX1695" s="62" t="str">
        <f t="shared" si="991"/>
        <v/>
      </c>
      <c r="AY1695" s="62" t="str">
        <f t="shared" si="992"/>
        <v/>
      </c>
      <c r="AZ1695" s="62" t="str">
        <f t="shared" si="993"/>
        <v/>
      </c>
      <c r="BA1695" s="62" t="str">
        <f t="shared" si="994"/>
        <v/>
      </c>
      <c r="BB1695" s="62" t="str">
        <f t="shared" si="995"/>
        <v/>
      </c>
      <c r="BC1695" s="62" t="str">
        <f t="shared" si="996"/>
        <v/>
      </c>
      <c r="BD1695" s="69" t="str">
        <f t="shared" si="997"/>
        <v/>
      </c>
      <c r="BE1695" s="69" t="str">
        <f t="shared" si="998"/>
        <v/>
      </c>
      <c r="BF1695" s="69" t="str">
        <f>IF(Z1695=Z1696,"",SUM(AW$9:AW1695)-SUM(BF$9:BF1694))</f>
        <v/>
      </c>
      <c r="BG1695" s="12">
        <f t="shared" si="963"/>
        <v>1687</v>
      </c>
    </row>
    <row r="1696" spans="1:59" ht="20.100000000000001" customHeight="1">
      <c r="A1696" s="13">
        <f t="shared" si="962"/>
        <v>1688</v>
      </c>
      <c r="B1696" s="153"/>
      <c r="C1696" s="33"/>
      <c r="D1696" s="33"/>
      <c r="E1696" s="154"/>
      <c r="F1696" s="155"/>
      <c r="G1696" s="156"/>
      <c r="H1696" s="19" t="str">
        <f t="shared" si="964"/>
        <v/>
      </c>
      <c r="I1696" s="157"/>
      <c r="J1696" s="19" t="str">
        <f t="shared" si="965"/>
        <v/>
      </c>
      <c r="K1696" s="33"/>
      <c r="L1696" s="34"/>
      <c r="M1696" s="34"/>
      <c r="N1696" s="19" t="str">
        <f t="shared" si="966"/>
        <v/>
      </c>
      <c r="O1696" s="157"/>
      <c r="P1696" s="19" t="str">
        <f t="shared" si="967"/>
        <v/>
      </c>
      <c r="Q1696" s="19" t="str">
        <f t="shared" si="968"/>
        <v/>
      </c>
      <c r="R1696" s="22"/>
      <c r="S1696" s="33"/>
      <c r="T1696" s="35" t="str">
        <f>IF(E1696="","",Instructions!$B$5)</f>
        <v/>
      </c>
      <c r="U1696" s="75" t="str">
        <f>IF(E1696="","",Instructions!$C$5)</f>
        <v/>
      </c>
      <c r="V1696" s="87" t="str">
        <f t="shared" si="969"/>
        <v/>
      </c>
      <c r="W1696" s="72" t="str">
        <f>IF(E1696="","",VLOOKUP(D1696,Supervisors!$B$9:$F$32,5,FALSE))</f>
        <v/>
      </c>
      <c r="X1696" s="72" t="str">
        <f>IF(E1696="","",VLOOKUP(D1696,Supervisors!$B$9:$G$32,6,FALSE))</f>
        <v/>
      </c>
      <c r="Y1696" s="20" t="str">
        <f t="shared" si="970"/>
        <v/>
      </c>
      <c r="Z1696" s="20" t="str">
        <f t="shared" si="971"/>
        <v/>
      </c>
      <c r="AA1696" s="20" t="str">
        <f t="shared" si="972"/>
        <v/>
      </c>
      <c r="AB1696" s="20" t="str">
        <f t="shared" si="973"/>
        <v/>
      </c>
      <c r="AC1696" s="20" t="str">
        <f t="shared" si="974"/>
        <v/>
      </c>
      <c r="AD1696" s="20" t="str">
        <f t="shared" si="975"/>
        <v/>
      </c>
      <c r="AE1696" s="20" t="str">
        <f>IF(E1696="","",SUM( INDEX( $H$9, 1) : H1696))</f>
        <v/>
      </c>
      <c r="AF1696" s="20" t="str">
        <f t="shared" si="976"/>
        <v/>
      </c>
      <c r="AG1696" s="20" t="str">
        <f>IF(E1696="","",SUM($AF$9:AF1696))</f>
        <v/>
      </c>
      <c r="AH1696" s="43" t="str">
        <f t="shared" si="977"/>
        <v/>
      </c>
      <c r="AI1696" s="20" t="str">
        <f t="shared" si="978"/>
        <v/>
      </c>
      <c r="AJ1696" s="20" t="str">
        <f t="shared" si="979"/>
        <v/>
      </c>
      <c r="AK1696" s="20" t="str">
        <f t="shared" si="980"/>
        <v/>
      </c>
      <c r="AL1696" s="20" t="str">
        <f>IF(E1696="","",SUM( INDEX($I$9, 1) : I1696))</f>
        <v/>
      </c>
      <c r="AM1696" s="20" t="str">
        <f t="shared" si="981"/>
        <v/>
      </c>
      <c r="AN1696" s="20" t="str">
        <f>IF(E1696="","",SUM( INDEX($AM$9, 1) : AM1696))</f>
        <v/>
      </c>
      <c r="AO1696" s="43" t="str">
        <f t="shared" si="982"/>
        <v/>
      </c>
      <c r="AP1696" s="43" t="str">
        <f t="shared" si="983"/>
        <v/>
      </c>
      <c r="AQ1696" s="35" t="str">
        <f t="shared" si="984"/>
        <v/>
      </c>
      <c r="AR1696" s="35" t="str">
        <f t="shared" si="985"/>
        <v/>
      </c>
      <c r="AS1696" s="35" t="str">
        <f t="shared" si="986"/>
        <v/>
      </c>
      <c r="AT1696" s="35" t="str">
        <f t="shared" si="987"/>
        <v/>
      </c>
      <c r="AU1696" s="35" t="str">
        <f t="shared" si="988"/>
        <v/>
      </c>
      <c r="AV1696" s="35" t="str">
        <f t="shared" si="989"/>
        <v/>
      </c>
      <c r="AW1696" s="58" t="str">
        <f t="shared" si="990"/>
        <v/>
      </c>
      <c r="AX1696" s="62" t="str">
        <f t="shared" si="991"/>
        <v/>
      </c>
      <c r="AY1696" s="62" t="str">
        <f t="shared" si="992"/>
        <v/>
      </c>
      <c r="AZ1696" s="62" t="str">
        <f t="shared" si="993"/>
        <v/>
      </c>
      <c r="BA1696" s="62" t="str">
        <f t="shared" si="994"/>
        <v/>
      </c>
      <c r="BB1696" s="62" t="str">
        <f t="shared" si="995"/>
        <v/>
      </c>
      <c r="BC1696" s="62" t="str">
        <f t="shared" si="996"/>
        <v/>
      </c>
      <c r="BD1696" s="69" t="str">
        <f t="shared" si="997"/>
        <v/>
      </c>
      <c r="BE1696" s="69" t="str">
        <f t="shared" si="998"/>
        <v/>
      </c>
      <c r="BF1696" s="69" t="str">
        <f>IF(Z1696=Z1697,"",SUM(AW$9:AW1696)-SUM(BF$9:BF1695))</f>
        <v/>
      </c>
      <c r="BG1696" s="12">
        <f t="shared" si="963"/>
        <v>1688</v>
      </c>
    </row>
    <row r="1697" spans="1:59" ht="20.100000000000001" customHeight="1">
      <c r="A1697" s="13">
        <f t="shared" si="962"/>
        <v>1689</v>
      </c>
      <c r="B1697" s="153"/>
      <c r="C1697" s="33"/>
      <c r="D1697" s="33"/>
      <c r="E1697" s="154"/>
      <c r="F1697" s="155"/>
      <c r="G1697" s="156"/>
      <c r="H1697" s="19" t="str">
        <f t="shared" si="964"/>
        <v/>
      </c>
      <c r="I1697" s="157"/>
      <c r="J1697" s="19" t="str">
        <f t="shared" si="965"/>
        <v/>
      </c>
      <c r="K1697" s="33"/>
      <c r="L1697" s="34"/>
      <c r="M1697" s="34"/>
      <c r="N1697" s="19" t="str">
        <f t="shared" si="966"/>
        <v/>
      </c>
      <c r="O1697" s="157"/>
      <c r="P1697" s="19" t="str">
        <f t="shared" si="967"/>
        <v/>
      </c>
      <c r="Q1697" s="19" t="str">
        <f t="shared" si="968"/>
        <v/>
      </c>
      <c r="R1697" s="22"/>
      <c r="S1697" s="33"/>
      <c r="T1697" s="35" t="str">
        <f>IF(E1697="","",Instructions!$B$5)</f>
        <v/>
      </c>
      <c r="U1697" s="75" t="str">
        <f>IF(E1697="","",Instructions!$C$5)</f>
        <v/>
      </c>
      <c r="V1697" s="87" t="str">
        <f t="shared" si="969"/>
        <v/>
      </c>
      <c r="W1697" s="72" t="str">
        <f>IF(E1697="","",VLOOKUP(D1697,Supervisors!$B$9:$F$32,5,FALSE))</f>
        <v/>
      </c>
      <c r="X1697" s="72" t="str">
        <f>IF(E1697="","",VLOOKUP(D1697,Supervisors!$B$9:$G$32,6,FALSE))</f>
        <v/>
      </c>
      <c r="Y1697" s="20" t="str">
        <f t="shared" si="970"/>
        <v/>
      </c>
      <c r="Z1697" s="20" t="str">
        <f t="shared" si="971"/>
        <v/>
      </c>
      <c r="AA1697" s="20" t="str">
        <f t="shared" si="972"/>
        <v/>
      </c>
      <c r="AB1697" s="20" t="str">
        <f t="shared" si="973"/>
        <v/>
      </c>
      <c r="AC1697" s="20" t="str">
        <f t="shared" si="974"/>
        <v/>
      </c>
      <c r="AD1697" s="20" t="str">
        <f t="shared" si="975"/>
        <v/>
      </c>
      <c r="AE1697" s="20" t="str">
        <f>IF(E1697="","",SUM( INDEX( $H$9, 1) : H1697))</f>
        <v/>
      </c>
      <c r="AF1697" s="20" t="str">
        <f t="shared" si="976"/>
        <v/>
      </c>
      <c r="AG1697" s="20" t="str">
        <f>IF(E1697="","",SUM($AF$9:AF1697))</f>
        <v/>
      </c>
      <c r="AH1697" s="43" t="str">
        <f t="shared" si="977"/>
        <v/>
      </c>
      <c r="AI1697" s="20" t="str">
        <f t="shared" si="978"/>
        <v/>
      </c>
      <c r="AJ1697" s="20" t="str">
        <f t="shared" si="979"/>
        <v/>
      </c>
      <c r="AK1697" s="20" t="str">
        <f t="shared" si="980"/>
        <v/>
      </c>
      <c r="AL1697" s="20" t="str">
        <f>IF(E1697="","",SUM( INDEX($I$9, 1) : I1697))</f>
        <v/>
      </c>
      <c r="AM1697" s="20" t="str">
        <f t="shared" si="981"/>
        <v/>
      </c>
      <c r="AN1697" s="20" t="str">
        <f>IF(E1697="","",SUM( INDEX($AM$9, 1) : AM1697))</f>
        <v/>
      </c>
      <c r="AO1697" s="43" t="str">
        <f t="shared" si="982"/>
        <v/>
      </c>
      <c r="AP1697" s="43" t="str">
        <f t="shared" si="983"/>
        <v/>
      </c>
      <c r="AQ1697" s="35" t="str">
        <f t="shared" si="984"/>
        <v/>
      </c>
      <c r="AR1697" s="35" t="str">
        <f t="shared" si="985"/>
        <v/>
      </c>
      <c r="AS1697" s="35" t="str">
        <f t="shared" si="986"/>
        <v/>
      </c>
      <c r="AT1697" s="35" t="str">
        <f t="shared" si="987"/>
        <v/>
      </c>
      <c r="AU1697" s="35" t="str">
        <f t="shared" si="988"/>
        <v/>
      </c>
      <c r="AV1697" s="35" t="str">
        <f t="shared" si="989"/>
        <v/>
      </c>
      <c r="AW1697" s="58" t="str">
        <f t="shared" si="990"/>
        <v/>
      </c>
      <c r="AX1697" s="62" t="str">
        <f t="shared" si="991"/>
        <v/>
      </c>
      <c r="AY1697" s="62" t="str">
        <f t="shared" si="992"/>
        <v/>
      </c>
      <c r="AZ1697" s="62" t="str">
        <f t="shared" si="993"/>
        <v/>
      </c>
      <c r="BA1697" s="62" t="str">
        <f t="shared" si="994"/>
        <v/>
      </c>
      <c r="BB1697" s="62" t="str">
        <f t="shared" si="995"/>
        <v/>
      </c>
      <c r="BC1697" s="62" t="str">
        <f t="shared" si="996"/>
        <v/>
      </c>
      <c r="BD1697" s="69" t="str">
        <f t="shared" si="997"/>
        <v/>
      </c>
      <c r="BE1697" s="69" t="str">
        <f t="shared" si="998"/>
        <v/>
      </c>
      <c r="BF1697" s="69" t="str">
        <f>IF(Z1697=Z1698,"",SUM(AW$9:AW1697)-SUM(BF$9:BF1696))</f>
        <v/>
      </c>
      <c r="BG1697" s="12">
        <f t="shared" si="963"/>
        <v>1689</v>
      </c>
    </row>
    <row r="1698" spans="1:59" ht="20.100000000000001" customHeight="1">
      <c r="A1698" s="13">
        <f t="shared" ref="A1698:A1761" si="999">ROW()-8</f>
        <v>1690</v>
      </c>
      <c r="B1698" s="153"/>
      <c r="C1698" s="33"/>
      <c r="D1698" s="33"/>
      <c r="E1698" s="154"/>
      <c r="F1698" s="155"/>
      <c r="G1698" s="156"/>
      <c r="H1698" s="19" t="str">
        <f t="shared" si="964"/>
        <v/>
      </c>
      <c r="I1698" s="157"/>
      <c r="J1698" s="19" t="str">
        <f t="shared" si="965"/>
        <v/>
      </c>
      <c r="K1698" s="33"/>
      <c r="L1698" s="34"/>
      <c r="M1698" s="34"/>
      <c r="N1698" s="19" t="str">
        <f t="shared" si="966"/>
        <v/>
      </c>
      <c r="O1698" s="157"/>
      <c r="P1698" s="19" t="str">
        <f t="shared" si="967"/>
        <v/>
      </c>
      <c r="Q1698" s="19" t="str">
        <f t="shared" si="968"/>
        <v/>
      </c>
      <c r="R1698" s="22"/>
      <c r="S1698" s="33"/>
      <c r="T1698" s="35" t="str">
        <f>IF(E1698="","",Instructions!$B$5)</f>
        <v/>
      </c>
      <c r="U1698" s="75" t="str">
        <f>IF(E1698="","",Instructions!$C$5)</f>
        <v/>
      </c>
      <c r="V1698" s="87" t="str">
        <f t="shared" si="969"/>
        <v/>
      </c>
      <c r="W1698" s="72" t="str">
        <f>IF(E1698="","",VLOOKUP(D1698,Supervisors!$B$9:$F$32,5,FALSE))</f>
        <v/>
      </c>
      <c r="X1698" s="72" t="str">
        <f>IF(E1698="","",VLOOKUP(D1698,Supervisors!$B$9:$G$32,6,FALSE))</f>
        <v/>
      </c>
      <c r="Y1698" s="20" t="str">
        <f t="shared" si="970"/>
        <v/>
      </c>
      <c r="Z1698" s="20" t="str">
        <f t="shared" si="971"/>
        <v/>
      </c>
      <c r="AA1698" s="20" t="str">
        <f t="shared" si="972"/>
        <v/>
      </c>
      <c r="AB1698" s="20" t="str">
        <f t="shared" si="973"/>
        <v/>
      </c>
      <c r="AC1698" s="20" t="str">
        <f t="shared" si="974"/>
        <v/>
      </c>
      <c r="AD1698" s="20" t="str">
        <f t="shared" si="975"/>
        <v/>
      </c>
      <c r="AE1698" s="20" t="str">
        <f>IF(E1698="","",SUM( INDEX( $H$9, 1) : H1698))</f>
        <v/>
      </c>
      <c r="AF1698" s="20" t="str">
        <f t="shared" si="976"/>
        <v/>
      </c>
      <c r="AG1698" s="20" t="str">
        <f>IF(E1698="","",SUM($AF$9:AF1698))</f>
        <v/>
      </c>
      <c r="AH1698" s="43" t="str">
        <f t="shared" si="977"/>
        <v/>
      </c>
      <c r="AI1698" s="20" t="str">
        <f t="shared" si="978"/>
        <v/>
      </c>
      <c r="AJ1698" s="20" t="str">
        <f t="shared" si="979"/>
        <v/>
      </c>
      <c r="AK1698" s="20" t="str">
        <f t="shared" si="980"/>
        <v/>
      </c>
      <c r="AL1698" s="20" t="str">
        <f>IF(E1698="","",SUM( INDEX($I$9, 1) : I1698))</f>
        <v/>
      </c>
      <c r="AM1698" s="20" t="str">
        <f t="shared" si="981"/>
        <v/>
      </c>
      <c r="AN1698" s="20" t="str">
        <f>IF(E1698="","",SUM( INDEX($AM$9, 1) : AM1698))</f>
        <v/>
      </c>
      <c r="AO1698" s="43" t="str">
        <f t="shared" si="982"/>
        <v/>
      </c>
      <c r="AP1698" s="43" t="str">
        <f t="shared" si="983"/>
        <v/>
      </c>
      <c r="AQ1698" s="35" t="str">
        <f t="shared" si="984"/>
        <v/>
      </c>
      <c r="AR1698" s="35" t="str">
        <f t="shared" si="985"/>
        <v/>
      </c>
      <c r="AS1698" s="35" t="str">
        <f t="shared" si="986"/>
        <v/>
      </c>
      <c r="AT1698" s="35" t="str">
        <f t="shared" si="987"/>
        <v/>
      </c>
      <c r="AU1698" s="35" t="str">
        <f t="shared" si="988"/>
        <v/>
      </c>
      <c r="AV1698" s="35" t="str">
        <f t="shared" si="989"/>
        <v/>
      </c>
      <c r="AW1698" s="58" t="str">
        <f t="shared" si="990"/>
        <v/>
      </c>
      <c r="AX1698" s="62" t="str">
        <f t="shared" si="991"/>
        <v/>
      </c>
      <c r="AY1698" s="62" t="str">
        <f t="shared" si="992"/>
        <v/>
      </c>
      <c r="AZ1698" s="62" t="str">
        <f t="shared" si="993"/>
        <v/>
      </c>
      <c r="BA1698" s="62" t="str">
        <f t="shared" si="994"/>
        <v/>
      </c>
      <c r="BB1698" s="62" t="str">
        <f t="shared" si="995"/>
        <v/>
      </c>
      <c r="BC1698" s="62" t="str">
        <f t="shared" si="996"/>
        <v/>
      </c>
      <c r="BD1698" s="69" t="str">
        <f t="shared" si="997"/>
        <v/>
      </c>
      <c r="BE1698" s="69" t="str">
        <f t="shared" si="998"/>
        <v/>
      </c>
      <c r="BF1698" s="69" t="str">
        <f>IF(Z1698=Z1699,"",SUM(AW$9:AW1698)-SUM(BF$9:BF1697))</f>
        <v/>
      </c>
      <c r="BG1698" s="12">
        <f t="shared" ref="BG1698:BG1761" si="1000">ROW()-8</f>
        <v>1690</v>
      </c>
    </row>
    <row r="1699" spans="1:59" ht="20.100000000000001" customHeight="1">
      <c r="A1699" s="13">
        <f t="shared" si="999"/>
        <v>1691</v>
      </c>
      <c r="B1699" s="153"/>
      <c r="C1699" s="33"/>
      <c r="D1699" s="33"/>
      <c r="E1699" s="154"/>
      <c r="F1699" s="155"/>
      <c r="G1699" s="156"/>
      <c r="H1699" s="19" t="str">
        <f t="shared" si="964"/>
        <v/>
      </c>
      <c r="I1699" s="157"/>
      <c r="J1699" s="19" t="str">
        <f t="shared" si="965"/>
        <v/>
      </c>
      <c r="K1699" s="33"/>
      <c r="L1699" s="34"/>
      <c r="M1699" s="34"/>
      <c r="N1699" s="19" t="str">
        <f t="shared" si="966"/>
        <v/>
      </c>
      <c r="O1699" s="157"/>
      <c r="P1699" s="19" t="str">
        <f t="shared" si="967"/>
        <v/>
      </c>
      <c r="Q1699" s="19" t="str">
        <f t="shared" si="968"/>
        <v/>
      </c>
      <c r="R1699" s="22"/>
      <c r="S1699" s="33"/>
      <c r="T1699" s="35" t="str">
        <f>IF(E1699="","",Instructions!$B$5)</f>
        <v/>
      </c>
      <c r="U1699" s="75" t="str">
        <f>IF(E1699="","",Instructions!$C$5)</f>
        <v/>
      </c>
      <c r="V1699" s="87" t="str">
        <f t="shared" si="969"/>
        <v/>
      </c>
      <c r="W1699" s="72" t="str">
        <f>IF(E1699="","",VLOOKUP(D1699,Supervisors!$B$9:$F$32,5,FALSE))</f>
        <v/>
      </c>
      <c r="X1699" s="72" t="str">
        <f>IF(E1699="","",VLOOKUP(D1699,Supervisors!$B$9:$G$32,6,FALSE))</f>
        <v/>
      </c>
      <c r="Y1699" s="20" t="str">
        <f t="shared" si="970"/>
        <v/>
      </c>
      <c r="Z1699" s="20" t="str">
        <f t="shared" si="971"/>
        <v/>
      </c>
      <c r="AA1699" s="20" t="str">
        <f t="shared" si="972"/>
        <v/>
      </c>
      <c r="AB1699" s="20" t="str">
        <f t="shared" si="973"/>
        <v/>
      </c>
      <c r="AC1699" s="20" t="str">
        <f t="shared" si="974"/>
        <v/>
      </c>
      <c r="AD1699" s="20" t="str">
        <f t="shared" si="975"/>
        <v/>
      </c>
      <c r="AE1699" s="20" t="str">
        <f>IF(E1699="","",SUM( INDEX( $H$9, 1) : H1699))</f>
        <v/>
      </c>
      <c r="AF1699" s="20" t="str">
        <f t="shared" si="976"/>
        <v/>
      </c>
      <c r="AG1699" s="20" t="str">
        <f>IF(E1699="","",SUM($AF$9:AF1699))</f>
        <v/>
      </c>
      <c r="AH1699" s="43" t="str">
        <f t="shared" si="977"/>
        <v/>
      </c>
      <c r="AI1699" s="20" t="str">
        <f t="shared" si="978"/>
        <v/>
      </c>
      <c r="AJ1699" s="20" t="str">
        <f t="shared" si="979"/>
        <v/>
      </c>
      <c r="AK1699" s="20" t="str">
        <f t="shared" si="980"/>
        <v/>
      </c>
      <c r="AL1699" s="20" t="str">
        <f>IF(E1699="","",SUM( INDEX($I$9, 1) : I1699))</f>
        <v/>
      </c>
      <c r="AM1699" s="20" t="str">
        <f t="shared" si="981"/>
        <v/>
      </c>
      <c r="AN1699" s="20" t="str">
        <f>IF(E1699="","",SUM( INDEX($AM$9, 1) : AM1699))</f>
        <v/>
      </c>
      <c r="AO1699" s="43" t="str">
        <f t="shared" si="982"/>
        <v/>
      </c>
      <c r="AP1699" s="43" t="str">
        <f t="shared" si="983"/>
        <v/>
      </c>
      <c r="AQ1699" s="35" t="str">
        <f t="shared" si="984"/>
        <v/>
      </c>
      <c r="AR1699" s="35" t="str">
        <f t="shared" si="985"/>
        <v/>
      </c>
      <c r="AS1699" s="35" t="str">
        <f t="shared" si="986"/>
        <v/>
      </c>
      <c r="AT1699" s="35" t="str">
        <f t="shared" si="987"/>
        <v/>
      </c>
      <c r="AU1699" s="35" t="str">
        <f t="shared" si="988"/>
        <v/>
      </c>
      <c r="AV1699" s="35" t="str">
        <f t="shared" si="989"/>
        <v/>
      </c>
      <c r="AW1699" s="58" t="str">
        <f t="shared" si="990"/>
        <v/>
      </c>
      <c r="AX1699" s="62" t="str">
        <f t="shared" si="991"/>
        <v/>
      </c>
      <c r="AY1699" s="62" t="str">
        <f t="shared" si="992"/>
        <v/>
      </c>
      <c r="AZ1699" s="62" t="str">
        <f t="shared" si="993"/>
        <v/>
      </c>
      <c r="BA1699" s="62" t="str">
        <f t="shared" si="994"/>
        <v/>
      </c>
      <c r="BB1699" s="62" t="str">
        <f t="shared" si="995"/>
        <v/>
      </c>
      <c r="BC1699" s="62" t="str">
        <f t="shared" si="996"/>
        <v/>
      </c>
      <c r="BD1699" s="69" t="str">
        <f t="shared" si="997"/>
        <v/>
      </c>
      <c r="BE1699" s="69" t="str">
        <f t="shared" si="998"/>
        <v/>
      </c>
      <c r="BF1699" s="69" t="str">
        <f>IF(Z1699=Z1700,"",SUM(AW$9:AW1699)-SUM(BF$9:BF1698))</f>
        <v/>
      </c>
      <c r="BG1699" s="12">
        <f t="shared" si="1000"/>
        <v>1691</v>
      </c>
    </row>
    <row r="1700" spans="1:59" ht="20.100000000000001" customHeight="1">
      <c r="A1700" s="13">
        <f t="shared" si="999"/>
        <v>1692</v>
      </c>
      <c r="B1700" s="153"/>
      <c r="C1700" s="33"/>
      <c r="D1700" s="33"/>
      <c r="E1700" s="154"/>
      <c r="F1700" s="155"/>
      <c r="G1700" s="156"/>
      <c r="H1700" s="19" t="str">
        <f t="shared" si="964"/>
        <v/>
      </c>
      <c r="I1700" s="157"/>
      <c r="J1700" s="19" t="str">
        <f t="shared" si="965"/>
        <v/>
      </c>
      <c r="K1700" s="33"/>
      <c r="L1700" s="34"/>
      <c r="M1700" s="34"/>
      <c r="N1700" s="19" t="str">
        <f t="shared" si="966"/>
        <v/>
      </c>
      <c r="O1700" s="157"/>
      <c r="P1700" s="19" t="str">
        <f t="shared" si="967"/>
        <v/>
      </c>
      <c r="Q1700" s="19" t="str">
        <f t="shared" si="968"/>
        <v/>
      </c>
      <c r="R1700" s="22"/>
      <c r="S1700" s="33"/>
      <c r="T1700" s="35" t="str">
        <f>IF(E1700="","",Instructions!$B$5)</f>
        <v/>
      </c>
      <c r="U1700" s="75" t="str">
        <f>IF(E1700="","",Instructions!$C$5)</f>
        <v/>
      </c>
      <c r="V1700" s="87" t="str">
        <f t="shared" si="969"/>
        <v/>
      </c>
      <c r="W1700" s="72" t="str">
        <f>IF(E1700="","",VLOOKUP(D1700,Supervisors!$B$9:$F$32,5,FALSE))</f>
        <v/>
      </c>
      <c r="X1700" s="72" t="str">
        <f>IF(E1700="","",VLOOKUP(D1700,Supervisors!$B$9:$G$32,6,FALSE))</f>
        <v/>
      </c>
      <c r="Y1700" s="20" t="str">
        <f t="shared" si="970"/>
        <v/>
      </c>
      <c r="Z1700" s="20" t="str">
        <f t="shared" si="971"/>
        <v/>
      </c>
      <c r="AA1700" s="20" t="str">
        <f t="shared" si="972"/>
        <v/>
      </c>
      <c r="AB1700" s="20" t="str">
        <f t="shared" si="973"/>
        <v/>
      </c>
      <c r="AC1700" s="20" t="str">
        <f t="shared" si="974"/>
        <v/>
      </c>
      <c r="AD1700" s="20" t="str">
        <f t="shared" si="975"/>
        <v/>
      </c>
      <c r="AE1700" s="20" t="str">
        <f>IF(E1700="","",SUM( INDEX( $H$9, 1) : H1700))</f>
        <v/>
      </c>
      <c r="AF1700" s="20" t="str">
        <f t="shared" si="976"/>
        <v/>
      </c>
      <c r="AG1700" s="20" t="str">
        <f>IF(E1700="","",SUM($AF$9:AF1700))</f>
        <v/>
      </c>
      <c r="AH1700" s="43" t="str">
        <f t="shared" si="977"/>
        <v/>
      </c>
      <c r="AI1700" s="20" t="str">
        <f t="shared" si="978"/>
        <v/>
      </c>
      <c r="AJ1700" s="20" t="str">
        <f t="shared" si="979"/>
        <v/>
      </c>
      <c r="AK1700" s="20" t="str">
        <f t="shared" si="980"/>
        <v/>
      </c>
      <c r="AL1700" s="20" t="str">
        <f>IF(E1700="","",SUM( INDEX($I$9, 1) : I1700))</f>
        <v/>
      </c>
      <c r="AM1700" s="20" t="str">
        <f t="shared" si="981"/>
        <v/>
      </c>
      <c r="AN1700" s="20" t="str">
        <f>IF(E1700="","",SUM( INDEX($AM$9, 1) : AM1700))</f>
        <v/>
      </c>
      <c r="AO1700" s="43" t="str">
        <f t="shared" si="982"/>
        <v/>
      </c>
      <c r="AP1700" s="43" t="str">
        <f t="shared" si="983"/>
        <v/>
      </c>
      <c r="AQ1700" s="35" t="str">
        <f t="shared" si="984"/>
        <v/>
      </c>
      <c r="AR1700" s="35" t="str">
        <f t="shared" si="985"/>
        <v/>
      </c>
      <c r="AS1700" s="35" t="str">
        <f t="shared" si="986"/>
        <v/>
      </c>
      <c r="AT1700" s="35" t="str">
        <f t="shared" si="987"/>
        <v/>
      </c>
      <c r="AU1700" s="35" t="str">
        <f t="shared" si="988"/>
        <v/>
      </c>
      <c r="AV1700" s="35" t="str">
        <f t="shared" si="989"/>
        <v/>
      </c>
      <c r="AW1700" s="58" t="str">
        <f t="shared" si="990"/>
        <v/>
      </c>
      <c r="AX1700" s="62" t="str">
        <f t="shared" si="991"/>
        <v/>
      </c>
      <c r="AY1700" s="62" t="str">
        <f t="shared" si="992"/>
        <v/>
      </c>
      <c r="AZ1700" s="62" t="str">
        <f t="shared" si="993"/>
        <v/>
      </c>
      <c r="BA1700" s="62" t="str">
        <f t="shared" si="994"/>
        <v/>
      </c>
      <c r="BB1700" s="62" t="str">
        <f t="shared" si="995"/>
        <v/>
      </c>
      <c r="BC1700" s="62" t="str">
        <f t="shared" si="996"/>
        <v/>
      </c>
      <c r="BD1700" s="69" t="str">
        <f t="shared" si="997"/>
        <v/>
      </c>
      <c r="BE1700" s="69" t="str">
        <f t="shared" si="998"/>
        <v/>
      </c>
      <c r="BF1700" s="69" t="str">
        <f>IF(Z1700=Z1701,"",SUM(AW$9:AW1700)-SUM(BF$9:BF1699))</f>
        <v/>
      </c>
      <c r="BG1700" s="12">
        <f t="shared" si="1000"/>
        <v>1692</v>
      </c>
    </row>
    <row r="1701" spans="1:59" ht="20.100000000000001" customHeight="1">
      <c r="A1701" s="13">
        <f t="shared" si="999"/>
        <v>1693</v>
      </c>
      <c r="B1701" s="153"/>
      <c r="C1701" s="33"/>
      <c r="D1701" s="33"/>
      <c r="E1701" s="154"/>
      <c r="F1701" s="155"/>
      <c r="G1701" s="156"/>
      <c r="H1701" s="19" t="str">
        <f t="shared" si="964"/>
        <v/>
      </c>
      <c r="I1701" s="157"/>
      <c r="J1701" s="19" t="str">
        <f t="shared" si="965"/>
        <v/>
      </c>
      <c r="K1701" s="33"/>
      <c r="L1701" s="34"/>
      <c r="M1701" s="34"/>
      <c r="N1701" s="19" t="str">
        <f t="shared" si="966"/>
        <v/>
      </c>
      <c r="O1701" s="157"/>
      <c r="P1701" s="19" t="str">
        <f t="shared" si="967"/>
        <v/>
      </c>
      <c r="Q1701" s="19" t="str">
        <f t="shared" si="968"/>
        <v/>
      </c>
      <c r="R1701" s="22"/>
      <c r="S1701" s="33"/>
      <c r="T1701" s="35" t="str">
        <f>IF(E1701="","",Instructions!$B$5)</f>
        <v/>
      </c>
      <c r="U1701" s="75" t="str">
        <f>IF(E1701="","",Instructions!$C$5)</f>
        <v/>
      </c>
      <c r="V1701" s="87" t="str">
        <f t="shared" si="969"/>
        <v/>
      </c>
      <c r="W1701" s="72" t="str">
        <f>IF(E1701="","",VLOOKUP(D1701,Supervisors!$B$9:$F$32,5,FALSE))</f>
        <v/>
      </c>
      <c r="X1701" s="72" t="str">
        <f>IF(E1701="","",VLOOKUP(D1701,Supervisors!$B$9:$G$32,6,FALSE))</f>
        <v/>
      </c>
      <c r="Y1701" s="20" t="str">
        <f t="shared" si="970"/>
        <v/>
      </c>
      <c r="Z1701" s="20" t="str">
        <f t="shared" si="971"/>
        <v/>
      </c>
      <c r="AA1701" s="20" t="str">
        <f t="shared" si="972"/>
        <v/>
      </c>
      <c r="AB1701" s="20" t="str">
        <f t="shared" si="973"/>
        <v/>
      </c>
      <c r="AC1701" s="20" t="str">
        <f t="shared" si="974"/>
        <v/>
      </c>
      <c r="AD1701" s="20" t="str">
        <f t="shared" si="975"/>
        <v/>
      </c>
      <c r="AE1701" s="20" t="str">
        <f>IF(E1701="","",SUM( INDEX( $H$9, 1) : H1701))</f>
        <v/>
      </c>
      <c r="AF1701" s="20" t="str">
        <f t="shared" si="976"/>
        <v/>
      </c>
      <c r="AG1701" s="20" t="str">
        <f>IF(E1701="","",SUM($AF$9:AF1701))</f>
        <v/>
      </c>
      <c r="AH1701" s="43" t="str">
        <f t="shared" si="977"/>
        <v/>
      </c>
      <c r="AI1701" s="20" t="str">
        <f t="shared" si="978"/>
        <v/>
      </c>
      <c r="AJ1701" s="20" t="str">
        <f t="shared" si="979"/>
        <v/>
      </c>
      <c r="AK1701" s="20" t="str">
        <f t="shared" si="980"/>
        <v/>
      </c>
      <c r="AL1701" s="20" t="str">
        <f>IF(E1701="","",SUM( INDEX($I$9, 1) : I1701))</f>
        <v/>
      </c>
      <c r="AM1701" s="20" t="str">
        <f t="shared" si="981"/>
        <v/>
      </c>
      <c r="AN1701" s="20" t="str">
        <f>IF(E1701="","",SUM( INDEX($AM$9, 1) : AM1701))</f>
        <v/>
      </c>
      <c r="AO1701" s="43" t="str">
        <f t="shared" si="982"/>
        <v/>
      </c>
      <c r="AP1701" s="43" t="str">
        <f t="shared" si="983"/>
        <v/>
      </c>
      <c r="AQ1701" s="35" t="str">
        <f t="shared" si="984"/>
        <v/>
      </c>
      <c r="AR1701" s="35" t="str">
        <f t="shared" si="985"/>
        <v/>
      </c>
      <c r="AS1701" s="35" t="str">
        <f t="shared" si="986"/>
        <v/>
      </c>
      <c r="AT1701" s="35" t="str">
        <f t="shared" si="987"/>
        <v/>
      </c>
      <c r="AU1701" s="35" t="str">
        <f t="shared" si="988"/>
        <v/>
      </c>
      <c r="AV1701" s="35" t="str">
        <f t="shared" si="989"/>
        <v/>
      </c>
      <c r="AW1701" s="58" t="str">
        <f t="shared" si="990"/>
        <v/>
      </c>
      <c r="AX1701" s="62" t="str">
        <f t="shared" si="991"/>
        <v/>
      </c>
      <c r="AY1701" s="62" t="str">
        <f t="shared" si="992"/>
        <v/>
      </c>
      <c r="AZ1701" s="62" t="str">
        <f t="shared" si="993"/>
        <v/>
      </c>
      <c r="BA1701" s="62" t="str">
        <f t="shared" si="994"/>
        <v/>
      </c>
      <c r="BB1701" s="62" t="str">
        <f t="shared" si="995"/>
        <v/>
      </c>
      <c r="BC1701" s="62" t="str">
        <f t="shared" si="996"/>
        <v/>
      </c>
      <c r="BD1701" s="69" t="str">
        <f t="shared" si="997"/>
        <v/>
      </c>
      <c r="BE1701" s="69" t="str">
        <f t="shared" si="998"/>
        <v/>
      </c>
      <c r="BF1701" s="69" t="str">
        <f>IF(Z1701=Z1702,"",SUM(AW$9:AW1701)-SUM(BF$9:BF1700))</f>
        <v/>
      </c>
      <c r="BG1701" s="12">
        <f t="shared" si="1000"/>
        <v>1693</v>
      </c>
    </row>
    <row r="1702" spans="1:59" ht="20.100000000000001" customHeight="1">
      <c r="A1702" s="13">
        <f t="shared" si="999"/>
        <v>1694</v>
      </c>
      <c r="B1702" s="153"/>
      <c r="C1702" s="33"/>
      <c r="D1702" s="33"/>
      <c r="E1702" s="154"/>
      <c r="F1702" s="155"/>
      <c r="G1702" s="156"/>
      <c r="H1702" s="19" t="str">
        <f t="shared" si="964"/>
        <v/>
      </c>
      <c r="I1702" s="157"/>
      <c r="J1702" s="19" t="str">
        <f t="shared" si="965"/>
        <v/>
      </c>
      <c r="K1702" s="33"/>
      <c r="L1702" s="34"/>
      <c r="M1702" s="34"/>
      <c r="N1702" s="19" t="str">
        <f t="shared" si="966"/>
        <v/>
      </c>
      <c r="O1702" s="157"/>
      <c r="P1702" s="19" t="str">
        <f t="shared" si="967"/>
        <v/>
      </c>
      <c r="Q1702" s="19" t="str">
        <f t="shared" si="968"/>
        <v/>
      </c>
      <c r="R1702" s="22"/>
      <c r="S1702" s="33"/>
      <c r="T1702" s="35" t="str">
        <f>IF(E1702="","",Instructions!$B$5)</f>
        <v/>
      </c>
      <c r="U1702" s="75" t="str">
        <f>IF(E1702="","",Instructions!$C$5)</f>
        <v/>
      </c>
      <c r="V1702" s="87" t="str">
        <f t="shared" si="969"/>
        <v/>
      </c>
      <c r="W1702" s="72" t="str">
        <f>IF(E1702="","",VLOOKUP(D1702,Supervisors!$B$9:$F$32,5,FALSE))</f>
        <v/>
      </c>
      <c r="X1702" s="72" t="str">
        <f>IF(E1702="","",VLOOKUP(D1702,Supervisors!$B$9:$G$32,6,FALSE))</f>
        <v/>
      </c>
      <c r="Y1702" s="20" t="str">
        <f t="shared" si="970"/>
        <v/>
      </c>
      <c r="Z1702" s="20" t="str">
        <f t="shared" si="971"/>
        <v/>
      </c>
      <c r="AA1702" s="20" t="str">
        <f t="shared" si="972"/>
        <v/>
      </c>
      <c r="AB1702" s="20" t="str">
        <f t="shared" si="973"/>
        <v/>
      </c>
      <c r="AC1702" s="20" t="str">
        <f t="shared" si="974"/>
        <v/>
      </c>
      <c r="AD1702" s="20" t="str">
        <f t="shared" si="975"/>
        <v/>
      </c>
      <c r="AE1702" s="20" t="str">
        <f>IF(E1702="","",SUM( INDEX( $H$9, 1) : H1702))</f>
        <v/>
      </c>
      <c r="AF1702" s="20" t="str">
        <f t="shared" si="976"/>
        <v/>
      </c>
      <c r="AG1702" s="20" t="str">
        <f>IF(E1702="","",SUM($AF$9:AF1702))</f>
        <v/>
      </c>
      <c r="AH1702" s="43" t="str">
        <f t="shared" si="977"/>
        <v/>
      </c>
      <c r="AI1702" s="20" t="str">
        <f t="shared" si="978"/>
        <v/>
      </c>
      <c r="AJ1702" s="20" t="str">
        <f t="shared" si="979"/>
        <v/>
      </c>
      <c r="AK1702" s="20" t="str">
        <f t="shared" si="980"/>
        <v/>
      </c>
      <c r="AL1702" s="20" t="str">
        <f>IF(E1702="","",SUM( INDEX($I$9, 1) : I1702))</f>
        <v/>
      </c>
      <c r="AM1702" s="20" t="str">
        <f t="shared" si="981"/>
        <v/>
      </c>
      <c r="AN1702" s="20" t="str">
        <f>IF(E1702="","",SUM( INDEX($AM$9, 1) : AM1702))</f>
        <v/>
      </c>
      <c r="AO1702" s="43" t="str">
        <f t="shared" si="982"/>
        <v/>
      </c>
      <c r="AP1702" s="43" t="str">
        <f t="shared" si="983"/>
        <v/>
      </c>
      <c r="AQ1702" s="35" t="str">
        <f t="shared" si="984"/>
        <v/>
      </c>
      <c r="AR1702" s="35" t="str">
        <f t="shared" si="985"/>
        <v/>
      </c>
      <c r="AS1702" s="35" t="str">
        <f t="shared" si="986"/>
        <v/>
      </c>
      <c r="AT1702" s="35" t="str">
        <f t="shared" si="987"/>
        <v/>
      </c>
      <c r="AU1702" s="35" t="str">
        <f t="shared" si="988"/>
        <v/>
      </c>
      <c r="AV1702" s="35" t="str">
        <f t="shared" si="989"/>
        <v/>
      </c>
      <c r="AW1702" s="58" t="str">
        <f t="shared" si="990"/>
        <v/>
      </c>
      <c r="AX1702" s="62" t="str">
        <f t="shared" si="991"/>
        <v/>
      </c>
      <c r="AY1702" s="62" t="str">
        <f t="shared" si="992"/>
        <v/>
      </c>
      <c r="AZ1702" s="62" t="str">
        <f t="shared" si="993"/>
        <v/>
      </c>
      <c r="BA1702" s="62" t="str">
        <f t="shared" si="994"/>
        <v/>
      </c>
      <c r="BB1702" s="62" t="str">
        <f t="shared" si="995"/>
        <v/>
      </c>
      <c r="BC1702" s="62" t="str">
        <f t="shared" si="996"/>
        <v/>
      </c>
      <c r="BD1702" s="69" t="str">
        <f t="shared" si="997"/>
        <v/>
      </c>
      <c r="BE1702" s="69" t="str">
        <f t="shared" si="998"/>
        <v/>
      </c>
      <c r="BF1702" s="69" t="str">
        <f>IF(Z1702=Z1703,"",SUM(AW$9:AW1702)-SUM(BF$9:BF1701))</f>
        <v/>
      </c>
      <c r="BG1702" s="12">
        <f t="shared" si="1000"/>
        <v>1694</v>
      </c>
    </row>
    <row r="1703" spans="1:59" ht="20.100000000000001" customHeight="1">
      <c r="A1703" s="13">
        <f t="shared" si="999"/>
        <v>1695</v>
      </c>
      <c r="B1703" s="153"/>
      <c r="C1703" s="33"/>
      <c r="D1703" s="33"/>
      <c r="E1703" s="154"/>
      <c r="F1703" s="155"/>
      <c r="G1703" s="156"/>
      <c r="H1703" s="19" t="str">
        <f t="shared" si="964"/>
        <v/>
      </c>
      <c r="I1703" s="157"/>
      <c r="J1703" s="19" t="str">
        <f t="shared" si="965"/>
        <v/>
      </c>
      <c r="K1703" s="33"/>
      <c r="L1703" s="34"/>
      <c r="M1703" s="34"/>
      <c r="N1703" s="19" t="str">
        <f t="shared" si="966"/>
        <v/>
      </c>
      <c r="O1703" s="157"/>
      <c r="P1703" s="19" t="str">
        <f t="shared" si="967"/>
        <v/>
      </c>
      <c r="Q1703" s="19" t="str">
        <f t="shared" si="968"/>
        <v/>
      </c>
      <c r="R1703" s="22"/>
      <c r="S1703" s="33"/>
      <c r="T1703" s="35" t="str">
        <f>IF(E1703="","",Instructions!$B$5)</f>
        <v/>
      </c>
      <c r="U1703" s="75" t="str">
        <f>IF(E1703="","",Instructions!$C$5)</f>
        <v/>
      </c>
      <c r="V1703" s="87" t="str">
        <f t="shared" si="969"/>
        <v/>
      </c>
      <c r="W1703" s="72" t="str">
        <f>IF(E1703="","",VLOOKUP(D1703,Supervisors!$B$9:$F$32,5,FALSE))</f>
        <v/>
      </c>
      <c r="X1703" s="72" t="str">
        <f>IF(E1703="","",VLOOKUP(D1703,Supervisors!$B$9:$G$32,6,FALSE))</f>
        <v/>
      </c>
      <c r="Y1703" s="20" t="str">
        <f t="shared" si="970"/>
        <v/>
      </c>
      <c r="Z1703" s="20" t="str">
        <f t="shared" si="971"/>
        <v/>
      </c>
      <c r="AA1703" s="20" t="str">
        <f t="shared" si="972"/>
        <v/>
      </c>
      <c r="AB1703" s="20" t="str">
        <f t="shared" si="973"/>
        <v/>
      </c>
      <c r="AC1703" s="20" t="str">
        <f t="shared" si="974"/>
        <v/>
      </c>
      <c r="AD1703" s="20" t="str">
        <f t="shared" si="975"/>
        <v/>
      </c>
      <c r="AE1703" s="20" t="str">
        <f>IF(E1703="","",SUM( INDEX( $H$9, 1) : H1703))</f>
        <v/>
      </c>
      <c r="AF1703" s="20" t="str">
        <f t="shared" si="976"/>
        <v/>
      </c>
      <c r="AG1703" s="20" t="str">
        <f>IF(E1703="","",SUM($AF$9:AF1703))</f>
        <v/>
      </c>
      <c r="AH1703" s="43" t="str">
        <f t="shared" si="977"/>
        <v/>
      </c>
      <c r="AI1703" s="20" t="str">
        <f t="shared" si="978"/>
        <v/>
      </c>
      <c r="AJ1703" s="20" t="str">
        <f t="shared" si="979"/>
        <v/>
      </c>
      <c r="AK1703" s="20" t="str">
        <f t="shared" si="980"/>
        <v/>
      </c>
      <c r="AL1703" s="20" t="str">
        <f>IF(E1703="","",SUM( INDEX($I$9, 1) : I1703))</f>
        <v/>
      </c>
      <c r="AM1703" s="20" t="str">
        <f t="shared" si="981"/>
        <v/>
      </c>
      <c r="AN1703" s="20" t="str">
        <f>IF(E1703="","",SUM( INDEX($AM$9, 1) : AM1703))</f>
        <v/>
      </c>
      <c r="AO1703" s="43" t="str">
        <f t="shared" si="982"/>
        <v/>
      </c>
      <c r="AP1703" s="43" t="str">
        <f t="shared" si="983"/>
        <v/>
      </c>
      <c r="AQ1703" s="35" t="str">
        <f t="shared" si="984"/>
        <v/>
      </c>
      <c r="AR1703" s="35" t="str">
        <f t="shared" si="985"/>
        <v/>
      </c>
      <c r="AS1703" s="35" t="str">
        <f t="shared" si="986"/>
        <v/>
      </c>
      <c r="AT1703" s="35" t="str">
        <f t="shared" si="987"/>
        <v/>
      </c>
      <c r="AU1703" s="35" t="str">
        <f t="shared" si="988"/>
        <v/>
      </c>
      <c r="AV1703" s="35" t="str">
        <f t="shared" si="989"/>
        <v/>
      </c>
      <c r="AW1703" s="58" t="str">
        <f t="shared" si="990"/>
        <v/>
      </c>
      <c r="AX1703" s="62" t="str">
        <f t="shared" si="991"/>
        <v/>
      </c>
      <c r="AY1703" s="62" t="str">
        <f t="shared" si="992"/>
        <v/>
      </c>
      <c r="AZ1703" s="62" t="str">
        <f t="shared" si="993"/>
        <v/>
      </c>
      <c r="BA1703" s="62" t="str">
        <f t="shared" si="994"/>
        <v/>
      </c>
      <c r="BB1703" s="62" t="str">
        <f t="shared" si="995"/>
        <v/>
      </c>
      <c r="BC1703" s="62" t="str">
        <f t="shared" si="996"/>
        <v/>
      </c>
      <c r="BD1703" s="69" t="str">
        <f t="shared" si="997"/>
        <v/>
      </c>
      <c r="BE1703" s="69" t="str">
        <f t="shared" si="998"/>
        <v/>
      </c>
      <c r="BF1703" s="69" t="str">
        <f>IF(Z1703=Z1704,"",SUM(AW$9:AW1703)-SUM(BF$9:BF1702))</f>
        <v/>
      </c>
      <c r="BG1703" s="12">
        <f t="shared" si="1000"/>
        <v>1695</v>
      </c>
    </row>
    <row r="1704" spans="1:59" ht="20.100000000000001" customHeight="1">
      <c r="A1704" s="13">
        <f t="shared" si="999"/>
        <v>1696</v>
      </c>
      <c r="B1704" s="153"/>
      <c r="C1704" s="33"/>
      <c r="D1704" s="33"/>
      <c r="E1704" s="154"/>
      <c r="F1704" s="155"/>
      <c r="G1704" s="156"/>
      <c r="H1704" s="19" t="str">
        <f t="shared" si="964"/>
        <v/>
      </c>
      <c r="I1704" s="157"/>
      <c r="J1704" s="19" t="str">
        <f t="shared" si="965"/>
        <v/>
      </c>
      <c r="K1704" s="33"/>
      <c r="L1704" s="34"/>
      <c r="M1704" s="34"/>
      <c r="N1704" s="19" t="str">
        <f t="shared" si="966"/>
        <v/>
      </c>
      <c r="O1704" s="157"/>
      <c r="P1704" s="19" t="str">
        <f t="shared" si="967"/>
        <v/>
      </c>
      <c r="Q1704" s="19" t="str">
        <f t="shared" si="968"/>
        <v/>
      </c>
      <c r="R1704" s="22"/>
      <c r="S1704" s="33"/>
      <c r="T1704" s="35" t="str">
        <f>IF(E1704="","",Instructions!$B$5)</f>
        <v/>
      </c>
      <c r="U1704" s="75" t="str">
        <f>IF(E1704="","",Instructions!$C$5)</f>
        <v/>
      </c>
      <c r="V1704" s="87" t="str">
        <f t="shared" si="969"/>
        <v/>
      </c>
      <c r="W1704" s="72" t="str">
        <f>IF(E1704="","",VLOOKUP(D1704,Supervisors!$B$9:$F$32,5,FALSE))</f>
        <v/>
      </c>
      <c r="X1704" s="72" t="str">
        <f>IF(E1704="","",VLOOKUP(D1704,Supervisors!$B$9:$G$32,6,FALSE))</f>
        <v/>
      </c>
      <c r="Y1704" s="20" t="str">
        <f t="shared" si="970"/>
        <v/>
      </c>
      <c r="Z1704" s="20" t="str">
        <f t="shared" si="971"/>
        <v/>
      </c>
      <c r="AA1704" s="20" t="str">
        <f t="shared" si="972"/>
        <v/>
      </c>
      <c r="AB1704" s="20" t="str">
        <f t="shared" si="973"/>
        <v/>
      </c>
      <c r="AC1704" s="20" t="str">
        <f t="shared" si="974"/>
        <v/>
      </c>
      <c r="AD1704" s="20" t="str">
        <f t="shared" si="975"/>
        <v/>
      </c>
      <c r="AE1704" s="20" t="str">
        <f>IF(E1704="","",SUM( INDEX( $H$9, 1) : H1704))</f>
        <v/>
      </c>
      <c r="AF1704" s="20" t="str">
        <f t="shared" si="976"/>
        <v/>
      </c>
      <c r="AG1704" s="20" t="str">
        <f>IF(E1704="","",SUM($AF$9:AF1704))</f>
        <v/>
      </c>
      <c r="AH1704" s="43" t="str">
        <f t="shared" si="977"/>
        <v/>
      </c>
      <c r="AI1704" s="20" t="str">
        <f t="shared" si="978"/>
        <v/>
      </c>
      <c r="AJ1704" s="20" t="str">
        <f t="shared" si="979"/>
        <v/>
      </c>
      <c r="AK1704" s="20" t="str">
        <f t="shared" si="980"/>
        <v/>
      </c>
      <c r="AL1704" s="20" t="str">
        <f>IF(E1704="","",SUM( INDEX($I$9, 1) : I1704))</f>
        <v/>
      </c>
      <c r="AM1704" s="20" t="str">
        <f t="shared" si="981"/>
        <v/>
      </c>
      <c r="AN1704" s="20" t="str">
        <f>IF(E1704="","",SUM( INDEX($AM$9, 1) : AM1704))</f>
        <v/>
      </c>
      <c r="AO1704" s="43" t="str">
        <f t="shared" si="982"/>
        <v/>
      </c>
      <c r="AP1704" s="43" t="str">
        <f t="shared" si="983"/>
        <v/>
      </c>
      <c r="AQ1704" s="35" t="str">
        <f t="shared" si="984"/>
        <v/>
      </c>
      <c r="AR1704" s="35" t="str">
        <f t="shared" si="985"/>
        <v/>
      </c>
      <c r="AS1704" s="35" t="str">
        <f t="shared" si="986"/>
        <v/>
      </c>
      <c r="AT1704" s="35" t="str">
        <f t="shared" si="987"/>
        <v/>
      </c>
      <c r="AU1704" s="35" t="str">
        <f t="shared" si="988"/>
        <v/>
      </c>
      <c r="AV1704" s="35" t="str">
        <f t="shared" si="989"/>
        <v/>
      </c>
      <c r="AW1704" s="58" t="str">
        <f t="shared" si="990"/>
        <v/>
      </c>
      <c r="AX1704" s="62" t="str">
        <f t="shared" si="991"/>
        <v/>
      </c>
      <c r="AY1704" s="62" t="str">
        <f t="shared" si="992"/>
        <v/>
      </c>
      <c r="AZ1704" s="62" t="str">
        <f t="shared" si="993"/>
        <v/>
      </c>
      <c r="BA1704" s="62" t="str">
        <f t="shared" si="994"/>
        <v/>
      </c>
      <c r="BB1704" s="62" t="str">
        <f t="shared" si="995"/>
        <v/>
      </c>
      <c r="BC1704" s="62" t="str">
        <f t="shared" si="996"/>
        <v/>
      </c>
      <c r="BD1704" s="69" t="str">
        <f t="shared" si="997"/>
        <v/>
      </c>
      <c r="BE1704" s="69" t="str">
        <f t="shared" si="998"/>
        <v/>
      </c>
      <c r="BF1704" s="69" t="str">
        <f>IF(Z1704=Z1705,"",SUM(AW$9:AW1704)-SUM(BF$9:BF1703))</f>
        <v/>
      </c>
      <c r="BG1704" s="12">
        <f t="shared" si="1000"/>
        <v>1696</v>
      </c>
    </row>
    <row r="1705" spans="1:59" ht="20.100000000000001" customHeight="1">
      <c r="A1705" s="13">
        <f t="shared" si="999"/>
        <v>1697</v>
      </c>
      <c r="B1705" s="153"/>
      <c r="C1705" s="33"/>
      <c r="D1705" s="33"/>
      <c r="E1705" s="154"/>
      <c r="F1705" s="155"/>
      <c r="G1705" s="156"/>
      <c r="H1705" s="19" t="str">
        <f t="shared" si="964"/>
        <v/>
      </c>
      <c r="I1705" s="157"/>
      <c r="J1705" s="19" t="str">
        <f t="shared" si="965"/>
        <v/>
      </c>
      <c r="K1705" s="33"/>
      <c r="L1705" s="34"/>
      <c r="M1705" s="34"/>
      <c r="N1705" s="19" t="str">
        <f t="shared" si="966"/>
        <v/>
      </c>
      <c r="O1705" s="157"/>
      <c r="P1705" s="19" t="str">
        <f t="shared" si="967"/>
        <v/>
      </c>
      <c r="Q1705" s="19" t="str">
        <f t="shared" si="968"/>
        <v/>
      </c>
      <c r="R1705" s="22"/>
      <c r="S1705" s="33"/>
      <c r="T1705" s="35" t="str">
        <f>IF(E1705="","",Instructions!$B$5)</f>
        <v/>
      </c>
      <c r="U1705" s="75" t="str">
        <f>IF(E1705="","",Instructions!$C$5)</f>
        <v/>
      </c>
      <c r="V1705" s="87" t="str">
        <f t="shared" si="969"/>
        <v/>
      </c>
      <c r="W1705" s="72" t="str">
        <f>IF(E1705="","",VLOOKUP(D1705,Supervisors!$B$9:$F$32,5,FALSE))</f>
        <v/>
      </c>
      <c r="X1705" s="72" t="str">
        <f>IF(E1705="","",VLOOKUP(D1705,Supervisors!$B$9:$G$32,6,FALSE))</f>
        <v/>
      </c>
      <c r="Y1705" s="20" t="str">
        <f t="shared" si="970"/>
        <v/>
      </c>
      <c r="Z1705" s="20" t="str">
        <f t="shared" si="971"/>
        <v/>
      </c>
      <c r="AA1705" s="20" t="str">
        <f t="shared" si="972"/>
        <v/>
      </c>
      <c r="AB1705" s="20" t="str">
        <f t="shared" si="973"/>
        <v/>
      </c>
      <c r="AC1705" s="20" t="str">
        <f t="shared" si="974"/>
        <v/>
      </c>
      <c r="AD1705" s="20" t="str">
        <f t="shared" si="975"/>
        <v/>
      </c>
      <c r="AE1705" s="20" t="str">
        <f>IF(E1705="","",SUM( INDEX( $H$9, 1) : H1705))</f>
        <v/>
      </c>
      <c r="AF1705" s="20" t="str">
        <f t="shared" si="976"/>
        <v/>
      </c>
      <c r="AG1705" s="20" t="str">
        <f>IF(E1705="","",SUM($AF$9:AF1705))</f>
        <v/>
      </c>
      <c r="AH1705" s="43" t="str">
        <f t="shared" si="977"/>
        <v/>
      </c>
      <c r="AI1705" s="20" t="str">
        <f t="shared" si="978"/>
        <v/>
      </c>
      <c r="AJ1705" s="20" t="str">
        <f t="shared" si="979"/>
        <v/>
      </c>
      <c r="AK1705" s="20" t="str">
        <f t="shared" si="980"/>
        <v/>
      </c>
      <c r="AL1705" s="20" t="str">
        <f>IF(E1705="","",SUM( INDEX($I$9, 1) : I1705))</f>
        <v/>
      </c>
      <c r="AM1705" s="20" t="str">
        <f t="shared" si="981"/>
        <v/>
      </c>
      <c r="AN1705" s="20" t="str">
        <f>IF(E1705="","",SUM( INDEX($AM$9, 1) : AM1705))</f>
        <v/>
      </c>
      <c r="AO1705" s="43" t="str">
        <f t="shared" si="982"/>
        <v/>
      </c>
      <c r="AP1705" s="43" t="str">
        <f t="shared" si="983"/>
        <v/>
      </c>
      <c r="AQ1705" s="35" t="str">
        <f t="shared" si="984"/>
        <v/>
      </c>
      <c r="AR1705" s="35" t="str">
        <f t="shared" si="985"/>
        <v/>
      </c>
      <c r="AS1705" s="35" t="str">
        <f t="shared" si="986"/>
        <v/>
      </c>
      <c r="AT1705" s="35" t="str">
        <f t="shared" si="987"/>
        <v/>
      </c>
      <c r="AU1705" s="35" t="str">
        <f t="shared" si="988"/>
        <v/>
      </c>
      <c r="AV1705" s="35" t="str">
        <f t="shared" si="989"/>
        <v/>
      </c>
      <c r="AW1705" s="58" t="str">
        <f t="shared" si="990"/>
        <v/>
      </c>
      <c r="AX1705" s="62" t="str">
        <f t="shared" si="991"/>
        <v/>
      </c>
      <c r="AY1705" s="62" t="str">
        <f t="shared" si="992"/>
        <v/>
      </c>
      <c r="AZ1705" s="62" t="str">
        <f t="shared" si="993"/>
        <v/>
      </c>
      <c r="BA1705" s="62" t="str">
        <f t="shared" si="994"/>
        <v/>
      </c>
      <c r="BB1705" s="62" t="str">
        <f t="shared" si="995"/>
        <v/>
      </c>
      <c r="BC1705" s="62" t="str">
        <f t="shared" si="996"/>
        <v/>
      </c>
      <c r="BD1705" s="69" t="str">
        <f t="shared" si="997"/>
        <v/>
      </c>
      <c r="BE1705" s="69" t="str">
        <f t="shared" si="998"/>
        <v/>
      </c>
      <c r="BF1705" s="69" t="str">
        <f>IF(Z1705=Z1706,"",SUM(AW$9:AW1705)-SUM(BF$9:BF1704))</f>
        <v/>
      </c>
      <c r="BG1705" s="12">
        <f t="shared" si="1000"/>
        <v>1697</v>
      </c>
    </row>
    <row r="1706" spans="1:59" ht="20.100000000000001" customHeight="1">
      <c r="A1706" s="13">
        <f t="shared" si="999"/>
        <v>1698</v>
      </c>
      <c r="B1706" s="153"/>
      <c r="C1706" s="33"/>
      <c r="D1706" s="33"/>
      <c r="E1706" s="154"/>
      <c r="F1706" s="155"/>
      <c r="G1706" s="156"/>
      <c r="H1706" s="19" t="str">
        <f t="shared" si="964"/>
        <v/>
      </c>
      <c r="I1706" s="157"/>
      <c r="J1706" s="19" t="str">
        <f t="shared" si="965"/>
        <v/>
      </c>
      <c r="K1706" s="33"/>
      <c r="L1706" s="34"/>
      <c r="M1706" s="34"/>
      <c r="N1706" s="19" t="str">
        <f t="shared" si="966"/>
        <v/>
      </c>
      <c r="O1706" s="157"/>
      <c r="P1706" s="19" t="str">
        <f t="shared" si="967"/>
        <v/>
      </c>
      <c r="Q1706" s="19" t="str">
        <f t="shared" si="968"/>
        <v/>
      </c>
      <c r="R1706" s="22"/>
      <c r="S1706" s="33"/>
      <c r="T1706" s="35" t="str">
        <f>IF(E1706="","",Instructions!$B$5)</f>
        <v/>
      </c>
      <c r="U1706" s="75" t="str">
        <f>IF(E1706="","",Instructions!$C$5)</f>
        <v/>
      </c>
      <c r="V1706" s="87" t="str">
        <f t="shared" si="969"/>
        <v/>
      </c>
      <c r="W1706" s="72" t="str">
        <f>IF(E1706="","",VLOOKUP(D1706,Supervisors!$B$9:$F$32,5,FALSE))</f>
        <v/>
      </c>
      <c r="X1706" s="72" t="str">
        <f>IF(E1706="","",VLOOKUP(D1706,Supervisors!$B$9:$G$32,6,FALSE))</f>
        <v/>
      </c>
      <c r="Y1706" s="20" t="str">
        <f t="shared" si="970"/>
        <v/>
      </c>
      <c r="Z1706" s="20" t="str">
        <f t="shared" si="971"/>
        <v/>
      </c>
      <c r="AA1706" s="20" t="str">
        <f t="shared" si="972"/>
        <v/>
      </c>
      <c r="AB1706" s="20" t="str">
        <f t="shared" si="973"/>
        <v/>
      </c>
      <c r="AC1706" s="20" t="str">
        <f t="shared" si="974"/>
        <v/>
      </c>
      <c r="AD1706" s="20" t="str">
        <f t="shared" si="975"/>
        <v/>
      </c>
      <c r="AE1706" s="20" t="str">
        <f>IF(E1706="","",SUM( INDEX( $H$9, 1) : H1706))</f>
        <v/>
      </c>
      <c r="AF1706" s="20" t="str">
        <f t="shared" si="976"/>
        <v/>
      </c>
      <c r="AG1706" s="20" t="str">
        <f>IF(E1706="","",SUM($AF$9:AF1706))</f>
        <v/>
      </c>
      <c r="AH1706" s="43" t="str">
        <f t="shared" si="977"/>
        <v/>
      </c>
      <c r="AI1706" s="20" t="str">
        <f t="shared" si="978"/>
        <v/>
      </c>
      <c r="AJ1706" s="20" t="str">
        <f t="shared" si="979"/>
        <v/>
      </c>
      <c r="AK1706" s="20" t="str">
        <f t="shared" si="980"/>
        <v/>
      </c>
      <c r="AL1706" s="20" t="str">
        <f>IF(E1706="","",SUM( INDEX($I$9, 1) : I1706))</f>
        <v/>
      </c>
      <c r="AM1706" s="20" t="str">
        <f t="shared" si="981"/>
        <v/>
      </c>
      <c r="AN1706" s="20" t="str">
        <f>IF(E1706="","",SUM( INDEX($AM$9, 1) : AM1706))</f>
        <v/>
      </c>
      <c r="AO1706" s="43" t="str">
        <f t="shared" si="982"/>
        <v/>
      </c>
      <c r="AP1706" s="43" t="str">
        <f t="shared" si="983"/>
        <v/>
      </c>
      <c r="AQ1706" s="35" t="str">
        <f t="shared" si="984"/>
        <v/>
      </c>
      <c r="AR1706" s="35" t="str">
        <f t="shared" si="985"/>
        <v/>
      </c>
      <c r="AS1706" s="35" t="str">
        <f t="shared" si="986"/>
        <v/>
      </c>
      <c r="AT1706" s="35" t="str">
        <f t="shared" si="987"/>
        <v/>
      </c>
      <c r="AU1706" s="35" t="str">
        <f t="shared" si="988"/>
        <v/>
      </c>
      <c r="AV1706" s="35" t="str">
        <f t="shared" si="989"/>
        <v/>
      </c>
      <c r="AW1706" s="58" t="str">
        <f t="shared" si="990"/>
        <v/>
      </c>
      <c r="AX1706" s="62" t="str">
        <f t="shared" si="991"/>
        <v/>
      </c>
      <c r="AY1706" s="62" t="str">
        <f t="shared" si="992"/>
        <v/>
      </c>
      <c r="AZ1706" s="62" t="str">
        <f t="shared" si="993"/>
        <v/>
      </c>
      <c r="BA1706" s="62" t="str">
        <f t="shared" si="994"/>
        <v/>
      </c>
      <c r="BB1706" s="62" t="str">
        <f t="shared" si="995"/>
        <v/>
      </c>
      <c r="BC1706" s="62" t="str">
        <f t="shared" si="996"/>
        <v/>
      </c>
      <c r="BD1706" s="69" t="str">
        <f t="shared" si="997"/>
        <v/>
      </c>
      <c r="BE1706" s="69" t="str">
        <f t="shared" si="998"/>
        <v/>
      </c>
      <c r="BF1706" s="69" t="str">
        <f>IF(Z1706=Z1707,"",SUM(AW$9:AW1706)-SUM(BF$9:BF1705))</f>
        <v/>
      </c>
      <c r="BG1706" s="12">
        <f t="shared" si="1000"/>
        <v>1698</v>
      </c>
    </row>
    <row r="1707" spans="1:59" ht="20.100000000000001" customHeight="1">
      <c r="A1707" s="13">
        <f t="shared" si="999"/>
        <v>1699</v>
      </c>
      <c r="B1707" s="153"/>
      <c r="C1707" s="33"/>
      <c r="D1707" s="33"/>
      <c r="E1707" s="154"/>
      <c r="F1707" s="155"/>
      <c r="G1707" s="156"/>
      <c r="H1707" s="19" t="str">
        <f t="shared" si="964"/>
        <v/>
      </c>
      <c r="I1707" s="157"/>
      <c r="J1707" s="19" t="str">
        <f t="shared" si="965"/>
        <v/>
      </c>
      <c r="K1707" s="33"/>
      <c r="L1707" s="34"/>
      <c r="M1707" s="34"/>
      <c r="N1707" s="19" t="str">
        <f t="shared" si="966"/>
        <v/>
      </c>
      <c r="O1707" s="157"/>
      <c r="P1707" s="19" t="str">
        <f t="shared" si="967"/>
        <v/>
      </c>
      <c r="Q1707" s="19" t="str">
        <f t="shared" si="968"/>
        <v/>
      </c>
      <c r="R1707" s="22"/>
      <c r="S1707" s="33"/>
      <c r="T1707" s="35" t="str">
        <f>IF(E1707="","",Instructions!$B$5)</f>
        <v/>
      </c>
      <c r="U1707" s="75" t="str">
        <f>IF(E1707="","",Instructions!$C$5)</f>
        <v/>
      </c>
      <c r="V1707" s="87" t="str">
        <f t="shared" si="969"/>
        <v/>
      </c>
      <c r="W1707" s="72" t="str">
        <f>IF(E1707="","",VLOOKUP(D1707,Supervisors!$B$9:$F$32,5,FALSE))</f>
        <v/>
      </c>
      <c r="X1707" s="72" t="str">
        <f>IF(E1707="","",VLOOKUP(D1707,Supervisors!$B$9:$G$32,6,FALSE))</f>
        <v/>
      </c>
      <c r="Y1707" s="20" t="str">
        <f t="shared" si="970"/>
        <v/>
      </c>
      <c r="Z1707" s="20" t="str">
        <f t="shared" si="971"/>
        <v/>
      </c>
      <c r="AA1707" s="20" t="str">
        <f t="shared" si="972"/>
        <v/>
      </c>
      <c r="AB1707" s="20" t="str">
        <f t="shared" si="973"/>
        <v/>
      </c>
      <c r="AC1707" s="20" t="str">
        <f t="shared" si="974"/>
        <v/>
      </c>
      <c r="AD1707" s="20" t="str">
        <f t="shared" si="975"/>
        <v/>
      </c>
      <c r="AE1707" s="20" t="str">
        <f>IF(E1707="","",SUM( INDEX( $H$9, 1) : H1707))</f>
        <v/>
      </c>
      <c r="AF1707" s="20" t="str">
        <f t="shared" si="976"/>
        <v/>
      </c>
      <c r="AG1707" s="20" t="str">
        <f>IF(E1707="","",SUM($AF$9:AF1707))</f>
        <v/>
      </c>
      <c r="AH1707" s="43" t="str">
        <f t="shared" si="977"/>
        <v/>
      </c>
      <c r="AI1707" s="20" t="str">
        <f t="shared" si="978"/>
        <v/>
      </c>
      <c r="AJ1707" s="20" t="str">
        <f t="shared" si="979"/>
        <v/>
      </c>
      <c r="AK1707" s="20" t="str">
        <f t="shared" si="980"/>
        <v/>
      </c>
      <c r="AL1707" s="20" t="str">
        <f>IF(E1707="","",SUM( INDEX($I$9, 1) : I1707))</f>
        <v/>
      </c>
      <c r="AM1707" s="20" t="str">
        <f t="shared" si="981"/>
        <v/>
      </c>
      <c r="AN1707" s="20" t="str">
        <f>IF(E1707="","",SUM( INDEX($AM$9, 1) : AM1707))</f>
        <v/>
      </c>
      <c r="AO1707" s="43" t="str">
        <f t="shared" si="982"/>
        <v/>
      </c>
      <c r="AP1707" s="43" t="str">
        <f t="shared" si="983"/>
        <v/>
      </c>
      <c r="AQ1707" s="35" t="str">
        <f t="shared" si="984"/>
        <v/>
      </c>
      <c r="AR1707" s="35" t="str">
        <f t="shared" si="985"/>
        <v/>
      </c>
      <c r="AS1707" s="35" t="str">
        <f t="shared" si="986"/>
        <v/>
      </c>
      <c r="AT1707" s="35" t="str">
        <f t="shared" si="987"/>
        <v/>
      </c>
      <c r="AU1707" s="35" t="str">
        <f t="shared" si="988"/>
        <v/>
      </c>
      <c r="AV1707" s="35" t="str">
        <f t="shared" si="989"/>
        <v/>
      </c>
      <c r="AW1707" s="58" t="str">
        <f t="shared" si="990"/>
        <v/>
      </c>
      <c r="AX1707" s="62" t="str">
        <f t="shared" si="991"/>
        <v/>
      </c>
      <c r="AY1707" s="62" t="str">
        <f t="shared" si="992"/>
        <v/>
      </c>
      <c r="AZ1707" s="62" t="str">
        <f t="shared" si="993"/>
        <v/>
      </c>
      <c r="BA1707" s="62" t="str">
        <f t="shared" si="994"/>
        <v/>
      </c>
      <c r="BB1707" s="62" t="str">
        <f t="shared" si="995"/>
        <v/>
      </c>
      <c r="BC1707" s="62" t="str">
        <f t="shared" si="996"/>
        <v/>
      </c>
      <c r="BD1707" s="69" t="str">
        <f t="shared" si="997"/>
        <v/>
      </c>
      <c r="BE1707" s="69" t="str">
        <f t="shared" si="998"/>
        <v/>
      </c>
      <c r="BF1707" s="69" t="str">
        <f>IF(Z1707=Z1708,"",SUM(AW$9:AW1707)-SUM(BF$9:BF1706))</f>
        <v/>
      </c>
      <c r="BG1707" s="12">
        <f t="shared" si="1000"/>
        <v>1699</v>
      </c>
    </row>
    <row r="1708" spans="1:59" ht="20.100000000000001" customHeight="1">
      <c r="A1708" s="13">
        <f t="shared" si="999"/>
        <v>1700</v>
      </c>
      <c r="B1708" s="153"/>
      <c r="C1708" s="33"/>
      <c r="D1708" s="33"/>
      <c r="E1708" s="154"/>
      <c r="F1708" s="155"/>
      <c r="G1708" s="156"/>
      <c r="H1708" s="19" t="str">
        <f t="shared" si="964"/>
        <v/>
      </c>
      <c r="I1708" s="157"/>
      <c r="J1708" s="19" t="str">
        <f t="shared" si="965"/>
        <v/>
      </c>
      <c r="K1708" s="33"/>
      <c r="L1708" s="34"/>
      <c r="M1708" s="34"/>
      <c r="N1708" s="19" t="str">
        <f t="shared" si="966"/>
        <v/>
      </c>
      <c r="O1708" s="157"/>
      <c r="P1708" s="19" t="str">
        <f t="shared" si="967"/>
        <v/>
      </c>
      <c r="Q1708" s="19" t="str">
        <f t="shared" si="968"/>
        <v/>
      </c>
      <c r="R1708" s="22"/>
      <c r="S1708" s="33"/>
      <c r="T1708" s="35" t="str">
        <f>IF(E1708="","",Instructions!$B$5)</f>
        <v/>
      </c>
      <c r="U1708" s="75" t="str">
        <f>IF(E1708="","",Instructions!$C$5)</f>
        <v/>
      </c>
      <c r="V1708" s="87" t="str">
        <f t="shared" si="969"/>
        <v/>
      </c>
      <c r="W1708" s="72" t="str">
        <f>IF(E1708="","",VLOOKUP(D1708,Supervisors!$B$9:$F$32,5,FALSE))</f>
        <v/>
      </c>
      <c r="X1708" s="72" t="str">
        <f>IF(E1708="","",VLOOKUP(D1708,Supervisors!$B$9:$G$32,6,FALSE))</f>
        <v/>
      </c>
      <c r="Y1708" s="20" t="str">
        <f t="shared" si="970"/>
        <v/>
      </c>
      <c r="Z1708" s="20" t="str">
        <f t="shared" si="971"/>
        <v/>
      </c>
      <c r="AA1708" s="20" t="str">
        <f t="shared" si="972"/>
        <v/>
      </c>
      <c r="AB1708" s="20" t="str">
        <f t="shared" si="973"/>
        <v/>
      </c>
      <c r="AC1708" s="20" t="str">
        <f t="shared" si="974"/>
        <v/>
      </c>
      <c r="AD1708" s="20" t="str">
        <f t="shared" si="975"/>
        <v/>
      </c>
      <c r="AE1708" s="20" t="str">
        <f>IF(E1708="","",SUM( INDEX( $H$9, 1) : H1708))</f>
        <v/>
      </c>
      <c r="AF1708" s="20" t="str">
        <f t="shared" si="976"/>
        <v/>
      </c>
      <c r="AG1708" s="20" t="str">
        <f>IF(E1708="","",SUM($AF$9:AF1708))</f>
        <v/>
      </c>
      <c r="AH1708" s="43" t="str">
        <f t="shared" si="977"/>
        <v/>
      </c>
      <c r="AI1708" s="20" t="str">
        <f t="shared" si="978"/>
        <v/>
      </c>
      <c r="AJ1708" s="20" t="str">
        <f t="shared" si="979"/>
        <v/>
      </c>
      <c r="AK1708" s="20" t="str">
        <f t="shared" si="980"/>
        <v/>
      </c>
      <c r="AL1708" s="20" t="str">
        <f>IF(E1708="","",SUM( INDEX($I$9, 1) : I1708))</f>
        <v/>
      </c>
      <c r="AM1708" s="20" t="str">
        <f t="shared" si="981"/>
        <v/>
      </c>
      <c r="AN1708" s="20" t="str">
        <f>IF(E1708="","",SUM( INDEX($AM$9, 1) : AM1708))</f>
        <v/>
      </c>
      <c r="AO1708" s="43" t="str">
        <f t="shared" si="982"/>
        <v/>
      </c>
      <c r="AP1708" s="43" t="str">
        <f t="shared" si="983"/>
        <v/>
      </c>
      <c r="AQ1708" s="35" t="str">
        <f t="shared" si="984"/>
        <v/>
      </c>
      <c r="AR1708" s="35" t="str">
        <f t="shared" si="985"/>
        <v/>
      </c>
      <c r="AS1708" s="35" t="str">
        <f t="shared" si="986"/>
        <v/>
      </c>
      <c r="AT1708" s="35" t="str">
        <f t="shared" si="987"/>
        <v/>
      </c>
      <c r="AU1708" s="35" t="str">
        <f t="shared" si="988"/>
        <v/>
      </c>
      <c r="AV1708" s="35" t="str">
        <f t="shared" si="989"/>
        <v/>
      </c>
      <c r="AW1708" s="58" t="str">
        <f t="shared" si="990"/>
        <v/>
      </c>
      <c r="AX1708" s="62" t="str">
        <f t="shared" si="991"/>
        <v/>
      </c>
      <c r="AY1708" s="62" t="str">
        <f t="shared" si="992"/>
        <v/>
      </c>
      <c r="AZ1708" s="62" t="str">
        <f t="shared" si="993"/>
        <v/>
      </c>
      <c r="BA1708" s="62" t="str">
        <f t="shared" si="994"/>
        <v/>
      </c>
      <c r="BB1708" s="62" t="str">
        <f t="shared" si="995"/>
        <v/>
      </c>
      <c r="BC1708" s="62" t="str">
        <f t="shared" si="996"/>
        <v/>
      </c>
      <c r="BD1708" s="69" t="str">
        <f t="shared" si="997"/>
        <v/>
      </c>
      <c r="BE1708" s="69" t="str">
        <f t="shared" si="998"/>
        <v/>
      </c>
      <c r="BF1708" s="69" t="str">
        <f>IF(Z1708=Z1709,"",SUM(AW$9:AW1708)-SUM(BF$9:BF1707))</f>
        <v/>
      </c>
      <c r="BG1708" s="12">
        <f t="shared" si="1000"/>
        <v>1700</v>
      </c>
    </row>
    <row r="1709" spans="1:59" ht="20.100000000000001" customHeight="1">
      <c r="A1709" s="13">
        <f t="shared" si="999"/>
        <v>1701</v>
      </c>
      <c r="B1709" s="153"/>
      <c r="C1709" s="33"/>
      <c r="D1709" s="33"/>
      <c r="E1709" s="154"/>
      <c r="F1709" s="155"/>
      <c r="G1709" s="156"/>
      <c r="H1709" s="19" t="str">
        <f t="shared" si="964"/>
        <v/>
      </c>
      <c r="I1709" s="157"/>
      <c r="J1709" s="19" t="str">
        <f t="shared" si="965"/>
        <v/>
      </c>
      <c r="K1709" s="33"/>
      <c r="L1709" s="34"/>
      <c r="M1709" s="34"/>
      <c r="N1709" s="19" t="str">
        <f t="shared" si="966"/>
        <v/>
      </c>
      <c r="O1709" s="157"/>
      <c r="P1709" s="19" t="str">
        <f t="shared" si="967"/>
        <v/>
      </c>
      <c r="Q1709" s="19" t="str">
        <f t="shared" si="968"/>
        <v/>
      </c>
      <c r="R1709" s="22"/>
      <c r="S1709" s="33"/>
      <c r="T1709" s="35" t="str">
        <f>IF(E1709="","",Instructions!$B$5)</f>
        <v/>
      </c>
      <c r="U1709" s="75" t="str">
        <f>IF(E1709="","",Instructions!$C$5)</f>
        <v/>
      </c>
      <c r="V1709" s="87" t="str">
        <f t="shared" si="969"/>
        <v/>
      </c>
      <c r="W1709" s="72" t="str">
        <f>IF(E1709="","",VLOOKUP(D1709,Supervisors!$B$9:$F$32,5,FALSE))</f>
        <v/>
      </c>
      <c r="X1709" s="72" t="str">
        <f>IF(E1709="","",VLOOKUP(D1709,Supervisors!$B$9:$G$32,6,FALSE))</f>
        <v/>
      </c>
      <c r="Y1709" s="20" t="str">
        <f t="shared" si="970"/>
        <v/>
      </c>
      <c r="Z1709" s="20" t="str">
        <f t="shared" si="971"/>
        <v/>
      </c>
      <c r="AA1709" s="20" t="str">
        <f t="shared" si="972"/>
        <v/>
      </c>
      <c r="AB1709" s="20" t="str">
        <f t="shared" si="973"/>
        <v/>
      </c>
      <c r="AC1709" s="20" t="str">
        <f t="shared" si="974"/>
        <v/>
      </c>
      <c r="AD1709" s="20" t="str">
        <f t="shared" si="975"/>
        <v/>
      </c>
      <c r="AE1709" s="20" t="str">
        <f>IF(E1709="","",SUM( INDEX( $H$9, 1) : H1709))</f>
        <v/>
      </c>
      <c r="AF1709" s="20" t="str">
        <f t="shared" si="976"/>
        <v/>
      </c>
      <c r="AG1709" s="20" t="str">
        <f>IF(E1709="","",SUM($AF$9:AF1709))</f>
        <v/>
      </c>
      <c r="AH1709" s="43" t="str">
        <f t="shared" si="977"/>
        <v/>
      </c>
      <c r="AI1709" s="20" t="str">
        <f t="shared" si="978"/>
        <v/>
      </c>
      <c r="AJ1709" s="20" t="str">
        <f t="shared" si="979"/>
        <v/>
      </c>
      <c r="AK1709" s="20" t="str">
        <f t="shared" si="980"/>
        <v/>
      </c>
      <c r="AL1709" s="20" t="str">
        <f>IF(E1709="","",SUM( INDEX($I$9, 1) : I1709))</f>
        <v/>
      </c>
      <c r="AM1709" s="20" t="str">
        <f t="shared" si="981"/>
        <v/>
      </c>
      <c r="AN1709" s="20" t="str">
        <f>IF(E1709="","",SUM( INDEX($AM$9, 1) : AM1709))</f>
        <v/>
      </c>
      <c r="AO1709" s="43" t="str">
        <f t="shared" si="982"/>
        <v/>
      </c>
      <c r="AP1709" s="43" t="str">
        <f t="shared" si="983"/>
        <v/>
      </c>
      <c r="AQ1709" s="35" t="str">
        <f t="shared" si="984"/>
        <v/>
      </c>
      <c r="AR1709" s="35" t="str">
        <f t="shared" si="985"/>
        <v/>
      </c>
      <c r="AS1709" s="35" t="str">
        <f t="shared" si="986"/>
        <v/>
      </c>
      <c r="AT1709" s="35" t="str">
        <f t="shared" si="987"/>
        <v/>
      </c>
      <c r="AU1709" s="35" t="str">
        <f t="shared" si="988"/>
        <v/>
      </c>
      <c r="AV1709" s="35" t="str">
        <f t="shared" si="989"/>
        <v/>
      </c>
      <c r="AW1709" s="58" t="str">
        <f t="shared" si="990"/>
        <v/>
      </c>
      <c r="AX1709" s="62" t="str">
        <f t="shared" si="991"/>
        <v/>
      </c>
      <c r="AY1709" s="62" t="str">
        <f t="shared" si="992"/>
        <v/>
      </c>
      <c r="AZ1709" s="62" t="str">
        <f t="shared" si="993"/>
        <v/>
      </c>
      <c r="BA1709" s="62" t="str">
        <f t="shared" si="994"/>
        <v/>
      </c>
      <c r="BB1709" s="62" t="str">
        <f t="shared" si="995"/>
        <v/>
      </c>
      <c r="BC1709" s="62" t="str">
        <f t="shared" si="996"/>
        <v/>
      </c>
      <c r="BD1709" s="69" t="str">
        <f t="shared" si="997"/>
        <v/>
      </c>
      <c r="BE1709" s="69" t="str">
        <f t="shared" si="998"/>
        <v/>
      </c>
      <c r="BF1709" s="69" t="str">
        <f>IF(Z1709=Z1710,"",SUM(AW$9:AW1709)-SUM(BF$9:BF1708))</f>
        <v/>
      </c>
      <c r="BG1709" s="12">
        <f t="shared" si="1000"/>
        <v>1701</v>
      </c>
    </row>
    <row r="1710" spans="1:59" ht="20.100000000000001" customHeight="1">
      <c r="A1710" s="13">
        <f t="shared" si="999"/>
        <v>1702</v>
      </c>
      <c r="B1710" s="153"/>
      <c r="C1710" s="33"/>
      <c r="D1710" s="33"/>
      <c r="E1710" s="154"/>
      <c r="F1710" s="155"/>
      <c r="G1710" s="156"/>
      <c r="H1710" s="19" t="str">
        <f t="shared" si="964"/>
        <v/>
      </c>
      <c r="I1710" s="157"/>
      <c r="J1710" s="19" t="str">
        <f t="shared" si="965"/>
        <v/>
      </c>
      <c r="K1710" s="33"/>
      <c r="L1710" s="34"/>
      <c r="M1710" s="34"/>
      <c r="N1710" s="19" t="str">
        <f t="shared" si="966"/>
        <v/>
      </c>
      <c r="O1710" s="157"/>
      <c r="P1710" s="19" t="str">
        <f t="shared" si="967"/>
        <v/>
      </c>
      <c r="Q1710" s="19" t="str">
        <f t="shared" si="968"/>
        <v/>
      </c>
      <c r="R1710" s="22"/>
      <c r="S1710" s="33"/>
      <c r="T1710" s="35" t="str">
        <f>IF(E1710="","",Instructions!$B$5)</f>
        <v/>
      </c>
      <c r="U1710" s="75" t="str">
        <f>IF(E1710="","",Instructions!$C$5)</f>
        <v/>
      </c>
      <c r="V1710" s="87" t="str">
        <f t="shared" si="969"/>
        <v/>
      </c>
      <c r="W1710" s="72" t="str">
        <f>IF(E1710="","",VLOOKUP(D1710,Supervisors!$B$9:$F$32,5,FALSE))</f>
        <v/>
      </c>
      <c r="X1710" s="72" t="str">
        <f>IF(E1710="","",VLOOKUP(D1710,Supervisors!$B$9:$G$32,6,FALSE))</f>
        <v/>
      </c>
      <c r="Y1710" s="20" t="str">
        <f t="shared" si="970"/>
        <v/>
      </c>
      <c r="Z1710" s="20" t="str">
        <f t="shared" si="971"/>
        <v/>
      </c>
      <c r="AA1710" s="20" t="str">
        <f t="shared" si="972"/>
        <v/>
      </c>
      <c r="AB1710" s="20" t="str">
        <f t="shared" si="973"/>
        <v/>
      </c>
      <c r="AC1710" s="20" t="str">
        <f t="shared" si="974"/>
        <v/>
      </c>
      <c r="AD1710" s="20" t="str">
        <f t="shared" si="975"/>
        <v/>
      </c>
      <c r="AE1710" s="20" t="str">
        <f>IF(E1710="","",SUM( INDEX( $H$9, 1) : H1710))</f>
        <v/>
      </c>
      <c r="AF1710" s="20" t="str">
        <f t="shared" si="976"/>
        <v/>
      </c>
      <c r="AG1710" s="20" t="str">
        <f>IF(E1710="","",SUM($AF$9:AF1710))</f>
        <v/>
      </c>
      <c r="AH1710" s="43" t="str">
        <f t="shared" si="977"/>
        <v/>
      </c>
      <c r="AI1710" s="20" t="str">
        <f t="shared" si="978"/>
        <v/>
      </c>
      <c r="AJ1710" s="20" t="str">
        <f t="shared" si="979"/>
        <v/>
      </c>
      <c r="AK1710" s="20" t="str">
        <f t="shared" si="980"/>
        <v/>
      </c>
      <c r="AL1710" s="20" t="str">
        <f>IF(E1710="","",SUM( INDEX($I$9, 1) : I1710))</f>
        <v/>
      </c>
      <c r="AM1710" s="20" t="str">
        <f t="shared" si="981"/>
        <v/>
      </c>
      <c r="AN1710" s="20" t="str">
        <f>IF(E1710="","",SUM( INDEX($AM$9, 1) : AM1710))</f>
        <v/>
      </c>
      <c r="AO1710" s="43" t="str">
        <f t="shared" si="982"/>
        <v/>
      </c>
      <c r="AP1710" s="43" t="str">
        <f t="shared" si="983"/>
        <v/>
      </c>
      <c r="AQ1710" s="35" t="str">
        <f t="shared" si="984"/>
        <v/>
      </c>
      <c r="AR1710" s="35" t="str">
        <f t="shared" si="985"/>
        <v/>
      </c>
      <c r="AS1710" s="35" t="str">
        <f t="shared" si="986"/>
        <v/>
      </c>
      <c r="AT1710" s="35" t="str">
        <f t="shared" si="987"/>
        <v/>
      </c>
      <c r="AU1710" s="35" t="str">
        <f t="shared" si="988"/>
        <v/>
      </c>
      <c r="AV1710" s="35" t="str">
        <f t="shared" si="989"/>
        <v/>
      </c>
      <c r="AW1710" s="58" t="str">
        <f t="shared" si="990"/>
        <v/>
      </c>
      <c r="AX1710" s="62" t="str">
        <f t="shared" si="991"/>
        <v/>
      </c>
      <c r="AY1710" s="62" t="str">
        <f t="shared" si="992"/>
        <v/>
      </c>
      <c r="AZ1710" s="62" t="str">
        <f t="shared" si="993"/>
        <v/>
      </c>
      <c r="BA1710" s="62" t="str">
        <f t="shared" si="994"/>
        <v/>
      </c>
      <c r="BB1710" s="62" t="str">
        <f t="shared" si="995"/>
        <v/>
      </c>
      <c r="BC1710" s="62" t="str">
        <f t="shared" si="996"/>
        <v/>
      </c>
      <c r="BD1710" s="69" t="str">
        <f t="shared" si="997"/>
        <v/>
      </c>
      <c r="BE1710" s="69" t="str">
        <f t="shared" si="998"/>
        <v/>
      </c>
      <c r="BF1710" s="69" t="str">
        <f>IF(Z1710=Z1711,"",SUM(AW$9:AW1710)-SUM(BF$9:BF1709))</f>
        <v/>
      </c>
      <c r="BG1710" s="12">
        <f t="shared" si="1000"/>
        <v>1702</v>
      </c>
    </row>
    <row r="1711" spans="1:59" ht="20.100000000000001" customHeight="1">
      <c r="A1711" s="13">
        <f t="shared" si="999"/>
        <v>1703</v>
      </c>
      <c r="B1711" s="153"/>
      <c r="C1711" s="33"/>
      <c r="D1711" s="33"/>
      <c r="E1711" s="154"/>
      <c r="F1711" s="155"/>
      <c r="G1711" s="156"/>
      <c r="H1711" s="19" t="str">
        <f t="shared" si="964"/>
        <v/>
      </c>
      <c r="I1711" s="157"/>
      <c r="J1711" s="19" t="str">
        <f t="shared" si="965"/>
        <v/>
      </c>
      <c r="K1711" s="33"/>
      <c r="L1711" s="34"/>
      <c r="M1711" s="34"/>
      <c r="N1711" s="19" t="str">
        <f t="shared" si="966"/>
        <v/>
      </c>
      <c r="O1711" s="157"/>
      <c r="P1711" s="19" t="str">
        <f t="shared" si="967"/>
        <v/>
      </c>
      <c r="Q1711" s="19" t="str">
        <f t="shared" si="968"/>
        <v/>
      </c>
      <c r="R1711" s="22"/>
      <c r="S1711" s="33"/>
      <c r="T1711" s="35" t="str">
        <f>IF(E1711="","",Instructions!$B$5)</f>
        <v/>
      </c>
      <c r="U1711" s="75" t="str">
        <f>IF(E1711="","",Instructions!$C$5)</f>
        <v/>
      </c>
      <c r="V1711" s="87" t="str">
        <f t="shared" si="969"/>
        <v/>
      </c>
      <c r="W1711" s="72" t="str">
        <f>IF(E1711="","",VLOOKUP(D1711,Supervisors!$B$9:$F$32,5,FALSE))</f>
        <v/>
      </c>
      <c r="X1711" s="72" t="str">
        <f>IF(E1711="","",VLOOKUP(D1711,Supervisors!$B$9:$G$32,6,FALSE))</f>
        <v/>
      </c>
      <c r="Y1711" s="20" t="str">
        <f t="shared" si="970"/>
        <v/>
      </c>
      <c r="Z1711" s="20" t="str">
        <f t="shared" si="971"/>
        <v/>
      </c>
      <c r="AA1711" s="20" t="str">
        <f t="shared" si="972"/>
        <v/>
      </c>
      <c r="AB1711" s="20" t="str">
        <f t="shared" si="973"/>
        <v/>
      </c>
      <c r="AC1711" s="20" t="str">
        <f t="shared" si="974"/>
        <v/>
      </c>
      <c r="AD1711" s="20" t="str">
        <f t="shared" si="975"/>
        <v/>
      </c>
      <c r="AE1711" s="20" t="str">
        <f>IF(E1711="","",SUM( INDEX( $H$9, 1) : H1711))</f>
        <v/>
      </c>
      <c r="AF1711" s="20" t="str">
        <f t="shared" si="976"/>
        <v/>
      </c>
      <c r="AG1711" s="20" t="str">
        <f>IF(E1711="","",SUM($AF$9:AF1711))</f>
        <v/>
      </c>
      <c r="AH1711" s="43" t="str">
        <f t="shared" si="977"/>
        <v/>
      </c>
      <c r="AI1711" s="20" t="str">
        <f t="shared" si="978"/>
        <v/>
      </c>
      <c r="AJ1711" s="20" t="str">
        <f t="shared" si="979"/>
        <v/>
      </c>
      <c r="AK1711" s="20" t="str">
        <f t="shared" si="980"/>
        <v/>
      </c>
      <c r="AL1711" s="20" t="str">
        <f>IF(E1711="","",SUM( INDEX($I$9, 1) : I1711))</f>
        <v/>
      </c>
      <c r="AM1711" s="20" t="str">
        <f t="shared" si="981"/>
        <v/>
      </c>
      <c r="AN1711" s="20" t="str">
        <f>IF(E1711="","",SUM( INDEX($AM$9, 1) : AM1711))</f>
        <v/>
      </c>
      <c r="AO1711" s="43" t="str">
        <f t="shared" si="982"/>
        <v/>
      </c>
      <c r="AP1711" s="43" t="str">
        <f t="shared" si="983"/>
        <v/>
      </c>
      <c r="AQ1711" s="35" t="str">
        <f t="shared" si="984"/>
        <v/>
      </c>
      <c r="AR1711" s="35" t="str">
        <f t="shared" si="985"/>
        <v/>
      </c>
      <c r="AS1711" s="35" t="str">
        <f t="shared" si="986"/>
        <v/>
      </c>
      <c r="AT1711" s="35" t="str">
        <f t="shared" si="987"/>
        <v/>
      </c>
      <c r="AU1711" s="35" t="str">
        <f t="shared" si="988"/>
        <v/>
      </c>
      <c r="AV1711" s="35" t="str">
        <f t="shared" si="989"/>
        <v/>
      </c>
      <c r="AW1711" s="58" t="str">
        <f t="shared" si="990"/>
        <v/>
      </c>
      <c r="AX1711" s="62" t="str">
        <f t="shared" si="991"/>
        <v/>
      </c>
      <c r="AY1711" s="62" t="str">
        <f t="shared" si="992"/>
        <v/>
      </c>
      <c r="AZ1711" s="62" t="str">
        <f t="shared" si="993"/>
        <v/>
      </c>
      <c r="BA1711" s="62" t="str">
        <f t="shared" si="994"/>
        <v/>
      </c>
      <c r="BB1711" s="62" t="str">
        <f t="shared" si="995"/>
        <v/>
      </c>
      <c r="BC1711" s="62" t="str">
        <f t="shared" si="996"/>
        <v/>
      </c>
      <c r="BD1711" s="69" t="str">
        <f t="shared" si="997"/>
        <v/>
      </c>
      <c r="BE1711" s="69" t="str">
        <f t="shared" si="998"/>
        <v/>
      </c>
      <c r="BF1711" s="69" t="str">
        <f>IF(Z1711=Z1712,"",SUM(AW$9:AW1711)-SUM(BF$9:BF1710))</f>
        <v/>
      </c>
      <c r="BG1711" s="12">
        <f t="shared" si="1000"/>
        <v>1703</v>
      </c>
    </row>
    <row r="1712" spans="1:59" ht="20.100000000000001" customHeight="1">
      <c r="A1712" s="13">
        <f t="shared" si="999"/>
        <v>1704</v>
      </c>
      <c r="B1712" s="153"/>
      <c r="C1712" s="33"/>
      <c r="D1712" s="33"/>
      <c r="E1712" s="154"/>
      <c r="F1712" s="155"/>
      <c r="G1712" s="156"/>
      <c r="H1712" s="19" t="str">
        <f t="shared" si="964"/>
        <v/>
      </c>
      <c r="I1712" s="157"/>
      <c r="J1712" s="19" t="str">
        <f t="shared" si="965"/>
        <v/>
      </c>
      <c r="K1712" s="33"/>
      <c r="L1712" s="34"/>
      <c r="M1712" s="34"/>
      <c r="N1712" s="19" t="str">
        <f t="shared" si="966"/>
        <v/>
      </c>
      <c r="O1712" s="157"/>
      <c r="P1712" s="19" t="str">
        <f t="shared" si="967"/>
        <v/>
      </c>
      <c r="Q1712" s="19" t="str">
        <f t="shared" si="968"/>
        <v/>
      </c>
      <c r="R1712" s="22"/>
      <c r="S1712" s="33"/>
      <c r="T1712" s="35" t="str">
        <f>IF(E1712="","",Instructions!$B$5)</f>
        <v/>
      </c>
      <c r="U1712" s="75" t="str">
        <f>IF(E1712="","",Instructions!$C$5)</f>
        <v/>
      </c>
      <c r="V1712" s="87" t="str">
        <f t="shared" si="969"/>
        <v/>
      </c>
      <c r="W1712" s="72" t="str">
        <f>IF(E1712="","",VLOOKUP(D1712,Supervisors!$B$9:$F$32,5,FALSE))</f>
        <v/>
      </c>
      <c r="X1712" s="72" t="str">
        <f>IF(E1712="","",VLOOKUP(D1712,Supervisors!$B$9:$G$32,6,FALSE))</f>
        <v/>
      </c>
      <c r="Y1712" s="20" t="str">
        <f t="shared" si="970"/>
        <v/>
      </c>
      <c r="Z1712" s="20" t="str">
        <f t="shared" si="971"/>
        <v/>
      </c>
      <c r="AA1712" s="20" t="str">
        <f t="shared" si="972"/>
        <v/>
      </c>
      <c r="AB1712" s="20" t="str">
        <f t="shared" si="973"/>
        <v/>
      </c>
      <c r="AC1712" s="20" t="str">
        <f t="shared" si="974"/>
        <v/>
      </c>
      <c r="AD1712" s="20" t="str">
        <f t="shared" si="975"/>
        <v/>
      </c>
      <c r="AE1712" s="20" t="str">
        <f>IF(E1712="","",SUM( INDEX( $H$9, 1) : H1712))</f>
        <v/>
      </c>
      <c r="AF1712" s="20" t="str">
        <f t="shared" si="976"/>
        <v/>
      </c>
      <c r="AG1712" s="20" t="str">
        <f>IF(E1712="","",SUM($AF$9:AF1712))</f>
        <v/>
      </c>
      <c r="AH1712" s="43" t="str">
        <f t="shared" si="977"/>
        <v/>
      </c>
      <c r="AI1712" s="20" t="str">
        <f t="shared" si="978"/>
        <v/>
      </c>
      <c r="AJ1712" s="20" t="str">
        <f t="shared" si="979"/>
        <v/>
      </c>
      <c r="AK1712" s="20" t="str">
        <f t="shared" si="980"/>
        <v/>
      </c>
      <c r="AL1712" s="20" t="str">
        <f>IF(E1712="","",SUM( INDEX($I$9, 1) : I1712))</f>
        <v/>
      </c>
      <c r="AM1712" s="20" t="str">
        <f t="shared" si="981"/>
        <v/>
      </c>
      <c r="AN1712" s="20" t="str">
        <f>IF(E1712="","",SUM( INDEX($AM$9, 1) : AM1712))</f>
        <v/>
      </c>
      <c r="AO1712" s="43" t="str">
        <f t="shared" si="982"/>
        <v/>
      </c>
      <c r="AP1712" s="43" t="str">
        <f t="shared" si="983"/>
        <v/>
      </c>
      <c r="AQ1712" s="35" t="str">
        <f t="shared" si="984"/>
        <v/>
      </c>
      <c r="AR1712" s="35" t="str">
        <f t="shared" si="985"/>
        <v/>
      </c>
      <c r="AS1712" s="35" t="str">
        <f t="shared" si="986"/>
        <v/>
      </c>
      <c r="AT1712" s="35" t="str">
        <f t="shared" si="987"/>
        <v/>
      </c>
      <c r="AU1712" s="35" t="str">
        <f t="shared" si="988"/>
        <v/>
      </c>
      <c r="AV1712" s="35" t="str">
        <f t="shared" si="989"/>
        <v/>
      </c>
      <c r="AW1712" s="58" t="str">
        <f t="shared" si="990"/>
        <v/>
      </c>
      <c r="AX1712" s="62" t="str">
        <f t="shared" si="991"/>
        <v/>
      </c>
      <c r="AY1712" s="62" t="str">
        <f t="shared" si="992"/>
        <v/>
      </c>
      <c r="AZ1712" s="62" t="str">
        <f t="shared" si="993"/>
        <v/>
      </c>
      <c r="BA1712" s="62" t="str">
        <f t="shared" si="994"/>
        <v/>
      </c>
      <c r="BB1712" s="62" t="str">
        <f t="shared" si="995"/>
        <v/>
      </c>
      <c r="BC1712" s="62" t="str">
        <f t="shared" si="996"/>
        <v/>
      </c>
      <c r="BD1712" s="69" t="str">
        <f t="shared" si="997"/>
        <v/>
      </c>
      <c r="BE1712" s="69" t="str">
        <f t="shared" si="998"/>
        <v/>
      </c>
      <c r="BF1712" s="69" t="str">
        <f>IF(Z1712=Z1713,"",SUM(AW$9:AW1712)-SUM(BF$9:BF1711))</f>
        <v/>
      </c>
      <c r="BG1712" s="12">
        <f t="shared" si="1000"/>
        <v>1704</v>
      </c>
    </row>
    <row r="1713" spans="1:59" ht="20.100000000000001" customHeight="1">
      <c r="A1713" s="13">
        <f t="shared" si="999"/>
        <v>1705</v>
      </c>
      <c r="B1713" s="153"/>
      <c r="C1713" s="33"/>
      <c r="D1713" s="33"/>
      <c r="E1713" s="154"/>
      <c r="F1713" s="155"/>
      <c r="G1713" s="156"/>
      <c r="H1713" s="19" t="str">
        <f t="shared" si="964"/>
        <v/>
      </c>
      <c r="I1713" s="157"/>
      <c r="J1713" s="19" t="str">
        <f t="shared" si="965"/>
        <v/>
      </c>
      <c r="K1713" s="33"/>
      <c r="L1713" s="34"/>
      <c r="M1713" s="34"/>
      <c r="N1713" s="19" t="str">
        <f t="shared" si="966"/>
        <v/>
      </c>
      <c r="O1713" s="157"/>
      <c r="P1713" s="19" t="str">
        <f t="shared" si="967"/>
        <v/>
      </c>
      <c r="Q1713" s="19" t="str">
        <f t="shared" si="968"/>
        <v/>
      </c>
      <c r="R1713" s="22"/>
      <c r="S1713" s="33"/>
      <c r="T1713" s="35" t="str">
        <f>IF(E1713="","",Instructions!$B$5)</f>
        <v/>
      </c>
      <c r="U1713" s="75" t="str">
        <f>IF(E1713="","",Instructions!$C$5)</f>
        <v/>
      </c>
      <c r="V1713" s="87" t="str">
        <f t="shared" si="969"/>
        <v/>
      </c>
      <c r="W1713" s="72" t="str">
        <f>IF(E1713="","",VLOOKUP(D1713,Supervisors!$B$9:$F$32,5,FALSE))</f>
        <v/>
      </c>
      <c r="X1713" s="72" t="str">
        <f>IF(E1713="","",VLOOKUP(D1713,Supervisors!$B$9:$G$32,6,FALSE))</f>
        <v/>
      </c>
      <c r="Y1713" s="20" t="str">
        <f t="shared" si="970"/>
        <v/>
      </c>
      <c r="Z1713" s="20" t="str">
        <f t="shared" si="971"/>
        <v/>
      </c>
      <c r="AA1713" s="20" t="str">
        <f t="shared" si="972"/>
        <v/>
      </c>
      <c r="AB1713" s="20" t="str">
        <f t="shared" si="973"/>
        <v/>
      </c>
      <c r="AC1713" s="20" t="str">
        <f t="shared" si="974"/>
        <v/>
      </c>
      <c r="AD1713" s="20" t="str">
        <f t="shared" si="975"/>
        <v/>
      </c>
      <c r="AE1713" s="20" t="str">
        <f>IF(E1713="","",SUM( INDEX( $H$9, 1) : H1713))</f>
        <v/>
      </c>
      <c r="AF1713" s="20" t="str">
        <f t="shared" si="976"/>
        <v/>
      </c>
      <c r="AG1713" s="20" t="str">
        <f>IF(E1713="","",SUM($AF$9:AF1713))</f>
        <v/>
      </c>
      <c r="AH1713" s="43" t="str">
        <f t="shared" si="977"/>
        <v/>
      </c>
      <c r="AI1713" s="20" t="str">
        <f t="shared" si="978"/>
        <v/>
      </c>
      <c r="AJ1713" s="20" t="str">
        <f t="shared" si="979"/>
        <v/>
      </c>
      <c r="AK1713" s="20" t="str">
        <f t="shared" si="980"/>
        <v/>
      </c>
      <c r="AL1713" s="20" t="str">
        <f>IF(E1713="","",SUM( INDEX($I$9, 1) : I1713))</f>
        <v/>
      </c>
      <c r="AM1713" s="20" t="str">
        <f t="shared" si="981"/>
        <v/>
      </c>
      <c r="AN1713" s="20" t="str">
        <f>IF(E1713="","",SUM( INDEX($AM$9, 1) : AM1713))</f>
        <v/>
      </c>
      <c r="AO1713" s="43" t="str">
        <f t="shared" si="982"/>
        <v/>
      </c>
      <c r="AP1713" s="43" t="str">
        <f t="shared" si="983"/>
        <v/>
      </c>
      <c r="AQ1713" s="35" t="str">
        <f t="shared" si="984"/>
        <v/>
      </c>
      <c r="AR1713" s="35" t="str">
        <f t="shared" si="985"/>
        <v/>
      </c>
      <c r="AS1713" s="35" t="str">
        <f t="shared" si="986"/>
        <v/>
      </c>
      <c r="AT1713" s="35" t="str">
        <f t="shared" si="987"/>
        <v/>
      </c>
      <c r="AU1713" s="35" t="str">
        <f t="shared" si="988"/>
        <v/>
      </c>
      <c r="AV1713" s="35" t="str">
        <f t="shared" si="989"/>
        <v/>
      </c>
      <c r="AW1713" s="58" t="str">
        <f t="shared" si="990"/>
        <v/>
      </c>
      <c r="AX1713" s="62" t="str">
        <f t="shared" si="991"/>
        <v/>
      </c>
      <c r="AY1713" s="62" t="str">
        <f t="shared" si="992"/>
        <v/>
      </c>
      <c r="AZ1713" s="62" t="str">
        <f t="shared" si="993"/>
        <v/>
      </c>
      <c r="BA1713" s="62" t="str">
        <f t="shared" si="994"/>
        <v/>
      </c>
      <c r="BB1713" s="62" t="str">
        <f t="shared" si="995"/>
        <v/>
      </c>
      <c r="BC1713" s="62" t="str">
        <f t="shared" si="996"/>
        <v/>
      </c>
      <c r="BD1713" s="69" t="str">
        <f t="shared" si="997"/>
        <v/>
      </c>
      <c r="BE1713" s="69" t="str">
        <f t="shared" si="998"/>
        <v/>
      </c>
      <c r="BF1713" s="69" t="str">
        <f>IF(Z1713=Z1714,"",SUM(AW$9:AW1713)-SUM(BF$9:BF1712))</f>
        <v/>
      </c>
      <c r="BG1713" s="12">
        <f t="shared" si="1000"/>
        <v>1705</v>
      </c>
    </row>
    <row r="1714" spans="1:59" ht="20.100000000000001" customHeight="1">
      <c r="A1714" s="13">
        <f t="shared" si="999"/>
        <v>1706</v>
      </c>
      <c r="B1714" s="153"/>
      <c r="C1714" s="33"/>
      <c r="D1714" s="33"/>
      <c r="E1714" s="154"/>
      <c r="F1714" s="155"/>
      <c r="G1714" s="156"/>
      <c r="H1714" s="19" t="str">
        <f t="shared" si="964"/>
        <v/>
      </c>
      <c r="I1714" s="157"/>
      <c r="J1714" s="19" t="str">
        <f t="shared" si="965"/>
        <v/>
      </c>
      <c r="K1714" s="33"/>
      <c r="L1714" s="34"/>
      <c r="M1714" s="34"/>
      <c r="N1714" s="19" t="str">
        <f t="shared" si="966"/>
        <v/>
      </c>
      <c r="O1714" s="157"/>
      <c r="P1714" s="19" t="str">
        <f t="shared" si="967"/>
        <v/>
      </c>
      <c r="Q1714" s="19" t="str">
        <f t="shared" si="968"/>
        <v/>
      </c>
      <c r="R1714" s="22"/>
      <c r="S1714" s="33"/>
      <c r="T1714" s="35" t="str">
        <f>IF(E1714="","",Instructions!$B$5)</f>
        <v/>
      </c>
      <c r="U1714" s="75" t="str">
        <f>IF(E1714="","",Instructions!$C$5)</f>
        <v/>
      </c>
      <c r="V1714" s="87" t="str">
        <f t="shared" si="969"/>
        <v/>
      </c>
      <c r="W1714" s="72" t="str">
        <f>IF(E1714="","",VLOOKUP(D1714,Supervisors!$B$9:$F$32,5,FALSE))</f>
        <v/>
      </c>
      <c r="X1714" s="72" t="str">
        <f>IF(E1714="","",VLOOKUP(D1714,Supervisors!$B$9:$G$32,6,FALSE))</f>
        <v/>
      </c>
      <c r="Y1714" s="20" t="str">
        <f t="shared" si="970"/>
        <v/>
      </c>
      <c r="Z1714" s="20" t="str">
        <f t="shared" si="971"/>
        <v/>
      </c>
      <c r="AA1714" s="20" t="str">
        <f t="shared" si="972"/>
        <v/>
      </c>
      <c r="AB1714" s="20" t="str">
        <f t="shared" si="973"/>
        <v/>
      </c>
      <c r="AC1714" s="20" t="str">
        <f t="shared" si="974"/>
        <v/>
      </c>
      <c r="AD1714" s="20" t="str">
        <f t="shared" si="975"/>
        <v/>
      </c>
      <c r="AE1714" s="20" t="str">
        <f>IF(E1714="","",SUM( INDEX( $H$9, 1) : H1714))</f>
        <v/>
      </c>
      <c r="AF1714" s="20" t="str">
        <f t="shared" si="976"/>
        <v/>
      </c>
      <c r="AG1714" s="20" t="str">
        <f>IF(E1714="","",SUM($AF$9:AF1714))</f>
        <v/>
      </c>
      <c r="AH1714" s="43" t="str">
        <f t="shared" si="977"/>
        <v/>
      </c>
      <c r="AI1714" s="20" t="str">
        <f t="shared" si="978"/>
        <v/>
      </c>
      <c r="AJ1714" s="20" t="str">
        <f t="shared" si="979"/>
        <v/>
      </c>
      <c r="AK1714" s="20" t="str">
        <f t="shared" si="980"/>
        <v/>
      </c>
      <c r="AL1714" s="20" t="str">
        <f>IF(E1714="","",SUM( INDEX($I$9, 1) : I1714))</f>
        <v/>
      </c>
      <c r="AM1714" s="20" t="str">
        <f t="shared" si="981"/>
        <v/>
      </c>
      <c r="AN1714" s="20" t="str">
        <f>IF(E1714="","",SUM( INDEX($AM$9, 1) : AM1714))</f>
        <v/>
      </c>
      <c r="AO1714" s="43" t="str">
        <f t="shared" si="982"/>
        <v/>
      </c>
      <c r="AP1714" s="43" t="str">
        <f t="shared" si="983"/>
        <v/>
      </c>
      <c r="AQ1714" s="35" t="str">
        <f t="shared" si="984"/>
        <v/>
      </c>
      <c r="AR1714" s="35" t="str">
        <f t="shared" si="985"/>
        <v/>
      </c>
      <c r="AS1714" s="35" t="str">
        <f t="shared" si="986"/>
        <v/>
      </c>
      <c r="AT1714" s="35" t="str">
        <f t="shared" si="987"/>
        <v/>
      </c>
      <c r="AU1714" s="35" t="str">
        <f t="shared" si="988"/>
        <v/>
      </c>
      <c r="AV1714" s="35" t="str">
        <f t="shared" si="989"/>
        <v/>
      </c>
      <c r="AW1714" s="58" t="str">
        <f t="shared" si="990"/>
        <v/>
      </c>
      <c r="AX1714" s="62" t="str">
        <f t="shared" si="991"/>
        <v/>
      </c>
      <c r="AY1714" s="62" t="str">
        <f t="shared" si="992"/>
        <v/>
      </c>
      <c r="AZ1714" s="62" t="str">
        <f t="shared" si="993"/>
        <v/>
      </c>
      <c r="BA1714" s="62" t="str">
        <f t="shared" si="994"/>
        <v/>
      </c>
      <c r="BB1714" s="62" t="str">
        <f t="shared" si="995"/>
        <v/>
      </c>
      <c r="BC1714" s="62" t="str">
        <f t="shared" si="996"/>
        <v/>
      </c>
      <c r="BD1714" s="69" t="str">
        <f t="shared" si="997"/>
        <v/>
      </c>
      <c r="BE1714" s="69" t="str">
        <f t="shared" si="998"/>
        <v/>
      </c>
      <c r="BF1714" s="69" t="str">
        <f>IF(Z1714=Z1715,"",SUM(AW$9:AW1714)-SUM(BF$9:BF1713))</f>
        <v/>
      </c>
      <c r="BG1714" s="12">
        <f t="shared" si="1000"/>
        <v>1706</v>
      </c>
    </row>
    <row r="1715" spans="1:59" ht="20.100000000000001" customHeight="1">
      <c r="A1715" s="13">
        <f t="shared" si="999"/>
        <v>1707</v>
      </c>
      <c r="B1715" s="153"/>
      <c r="C1715" s="33"/>
      <c r="D1715" s="33"/>
      <c r="E1715" s="154"/>
      <c r="F1715" s="155"/>
      <c r="G1715" s="156"/>
      <c r="H1715" s="19" t="str">
        <f t="shared" si="964"/>
        <v/>
      </c>
      <c r="I1715" s="157"/>
      <c r="J1715" s="19" t="str">
        <f t="shared" si="965"/>
        <v/>
      </c>
      <c r="K1715" s="33"/>
      <c r="L1715" s="34"/>
      <c r="M1715" s="34"/>
      <c r="N1715" s="19" t="str">
        <f t="shared" si="966"/>
        <v/>
      </c>
      <c r="O1715" s="157"/>
      <c r="P1715" s="19" t="str">
        <f t="shared" si="967"/>
        <v/>
      </c>
      <c r="Q1715" s="19" t="str">
        <f t="shared" si="968"/>
        <v/>
      </c>
      <c r="R1715" s="22"/>
      <c r="S1715" s="33"/>
      <c r="T1715" s="35" t="str">
        <f>IF(E1715="","",Instructions!$B$5)</f>
        <v/>
      </c>
      <c r="U1715" s="75" t="str">
        <f>IF(E1715="","",Instructions!$C$5)</f>
        <v/>
      </c>
      <c r="V1715" s="87" t="str">
        <f t="shared" si="969"/>
        <v/>
      </c>
      <c r="W1715" s="72" t="str">
        <f>IF(E1715="","",VLOOKUP(D1715,Supervisors!$B$9:$F$32,5,FALSE))</f>
        <v/>
      </c>
      <c r="X1715" s="72" t="str">
        <f>IF(E1715="","",VLOOKUP(D1715,Supervisors!$B$9:$G$32,6,FALSE))</f>
        <v/>
      </c>
      <c r="Y1715" s="20" t="str">
        <f t="shared" si="970"/>
        <v/>
      </c>
      <c r="Z1715" s="20" t="str">
        <f t="shared" si="971"/>
        <v/>
      </c>
      <c r="AA1715" s="20" t="str">
        <f t="shared" si="972"/>
        <v/>
      </c>
      <c r="AB1715" s="20" t="str">
        <f t="shared" si="973"/>
        <v/>
      </c>
      <c r="AC1715" s="20" t="str">
        <f t="shared" si="974"/>
        <v/>
      </c>
      <c r="AD1715" s="20" t="str">
        <f t="shared" si="975"/>
        <v/>
      </c>
      <c r="AE1715" s="20" t="str">
        <f>IF(E1715="","",SUM( INDEX( $H$9, 1) : H1715))</f>
        <v/>
      </c>
      <c r="AF1715" s="20" t="str">
        <f t="shared" si="976"/>
        <v/>
      </c>
      <c r="AG1715" s="20" t="str">
        <f>IF(E1715="","",SUM($AF$9:AF1715))</f>
        <v/>
      </c>
      <c r="AH1715" s="43" t="str">
        <f t="shared" si="977"/>
        <v/>
      </c>
      <c r="AI1715" s="20" t="str">
        <f t="shared" si="978"/>
        <v/>
      </c>
      <c r="AJ1715" s="20" t="str">
        <f t="shared" si="979"/>
        <v/>
      </c>
      <c r="AK1715" s="20" t="str">
        <f t="shared" si="980"/>
        <v/>
      </c>
      <c r="AL1715" s="20" t="str">
        <f>IF(E1715="","",SUM( INDEX($I$9, 1) : I1715))</f>
        <v/>
      </c>
      <c r="AM1715" s="20" t="str">
        <f t="shared" si="981"/>
        <v/>
      </c>
      <c r="AN1715" s="20" t="str">
        <f>IF(E1715="","",SUM( INDEX($AM$9, 1) : AM1715))</f>
        <v/>
      </c>
      <c r="AO1715" s="43" t="str">
        <f t="shared" si="982"/>
        <v/>
      </c>
      <c r="AP1715" s="43" t="str">
        <f t="shared" si="983"/>
        <v/>
      </c>
      <c r="AQ1715" s="35" t="str">
        <f t="shared" si="984"/>
        <v/>
      </c>
      <c r="AR1715" s="35" t="str">
        <f t="shared" si="985"/>
        <v/>
      </c>
      <c r="AS1715" s="35" t="str">
        <f t="shared" si="986"/>
        <v/>
      </c>
      <c r="AT1715" s="35" t="str">
        <f t="shared" si="987"/>
        <v/>
      </c>
      <c r="AU1715" s="35" t="str">
        <f t="shared" si="988"/>
        <v/>
      </c>
      <c r="AV1715" s="35" t="str">
        <f t="shared" si="989"/>
        <v/>
      </c>
      <c r="AW1715" s="58" t="str">
        <f t="shared" si="990"/>
        <v/>
      </c>
      <c r="AX1715" s="62" t="str">
        <f t="shared" si="991"/>
        <v/>
      </c>
      <c r="AY1715" s="62" t="str">
        <f t="shared" si="992"/>
        <v/>
      </c>
      <c r="AZ1715" s="62" t="str">
        <f t="shared" si="993"/>
        <v/>
      </c>
      <c r="BA1715" s="62" t="str">
        <f t="shared" si="994"/>
        <v/>
      </c>
      <c r="BB1715" s="62" t="str">
        <f t="shared" si="995"/>
        <v/>
      </c>
      <c r="BC1715" s="62" t="str">
        <f t="shared" si="996"/>
        <v/>
      </c>
      <c r="BD1715" s="69" t="str">
        <f t="shared" si="997"/>
        <v/>
      </c>
      <c r="BE1715" s="69" t="str">
        <f t="shared" si="998"/>
        <v/>
      </c>
      <c r="BF1715" s="69" t="str">
        <f>IF(Z1715=Z1716,"",SUM(AW$9:AW1715)-SUM(BF$9:BF1714))</f>
        <v/>
      </c>
      <c r="BG1715" s="12">
        <f t="shared" si="1000"/>
        <v>1707</v>
      </c>
    </row>
    <row r="1716" spans="1:59" ht="20.100000000000001" customHeight="1">
      <c r="A1716" s="13">
        <f t="shared" si="999"/>
        <v>1708</v>
      </c>
      <c r="B1716" s="153"/>
      <c r="C1716" s="33"/>
      <c r="D1716" s="33"/>
      <c r="E1716" s="154"/>
      <c r="F1716" s="155"/>
      <c r="G1716" s="156"/>
      <c r="H1716" s="19" t="str">
        <f t="shared" si="964"/>
        <v/>
      </c>
      <c r="I1716" s="157"/>
      <c r="J1716" s="19" t="str">
        <f t="shared" si="965"/>
        <v/>
      </c>
      <c r="K1716" s="33"/>
      <c r="L1716" s="34"/>
      <c r="M1716" s="34"/>
      <c r="N1716" s="19" t="str">
        <f t="shared" si="966"/>
        <v/>
      </c>
      <c r="O1716" s="157"/>
      <c r="P1716" s="19" t="str">
        <f t="shared" si="967"/>
        <v/>
      </c>
      <c r="Q1716" s="19" t="str">
        <f t="shared" si="968"/>
        <v/>
      </c>
      <c r="R1716" s="22"/>
      <c r="S1716" s="33"/>
      <c r="T1716" s="35" t="str">
        <f>IF(E1716="","",Instructions!$B$5)</f>
        <v/>
      </c>
      <c r="U1716" s="75" t="str">
        <f>IF(E1716="","",Instructions!$C$5)</f>
        <v/>
      </c>
      <c r="V1716" s="87" t="str">
        <f t="shared" si="969"/>
        <v/>
      </c>
      <c r="W1716" s="72" t="str">
        <f>IF(E1716="","",VLOOKUP(D1716,Supervisors!$B$9:$F$32,5,FALSE))</f>
        <v/>
      </c>
      <c r="X1716" s="72" t="str">
        <f>IF(E1716="","",VLOOKUP(D1716,Supervisors!$B$9:$G$32,6,FALSE))</f>
        <v/>
      </c>
      <c r="Y1716" s="20" t="str">
        <f t="shared" si="970"/>
        <v/>
      </c>
      <c r="Z1716" s="20" t="str">
        <f t="shared" si="971"/>
        <v/>
      </c>
      <c r="AA1716" s="20" t="str">
        <f t="shared" si="972"/>
        <v/>
      </c>
      <c r="AB1716" s="20" t="str">
        <f t="shared" si="973"/>
        <v/>
      </c>
      <c r="AC1716" s="20" t="str">
        <f t="shared" si="974"/>
        <v/>
      </c>
      <c r="AD1716" s="20" t="str">
        <f t="shared" si="975"/>
        <v/>
      </c>
      <c r="AE1716" s="20" t="str">
        <f>IF(E1716="","",SUM( INDEX( $H$9, 1) : H1716))</f>
        <v/>
      </c>
      <c r="AF1716" s="20" t="str">
        <f t="shared" si="976"/>
        <v/>
      </c>
      <c r="AG1716" s="20" t="str">
        <f>IF(E1716="","",SUM($AF$9:AF1716))</f>
        <v/>
      </c>
      <c r="AH1716" s="43" t="str">
        <f t="shared" si="977"/>
        <v/>
      </c>
      <c r="AI1716" s="20" t="str">
        <f t="shared" si="978"/>
        <v/>
      </c>
      <c r="AJ1716" s="20" t="str">
        <f t="shared" si="979"/>
        <v/>
      </c>
      <c r="AK1716" s="20" t="str">
        <f t="shared" si="980"/>
        <v/>
      </c>
      <c r="AL1716" s="20" t="str">
        <f>IF(E1716="","",SUM( INDEX($I$9, 1) : I1716))</f>
        <v/>
      </c>
      <c r="AM1716" s="20" t="str">
        <f t="shared" si="981"/>
        <v/>
      </c>
      <c r="AN1716" s="20" t="str">
        <f>IF(E1716="","",SUM( INDEX($AM$9, 1) : AM1716))</f>
        <v/>
      </c>
      <c r="AO1716" s="43" t="str">
        <f t="shared" si="982"/>
        <v/>
      </c>
      <c r="AP1716" s="43" t="str">
        <f t="shared" si="983"/>
        <v/>
      </c>
      <c r="AQ1716" s="35" t="str">
        <f t="shared" si="984"/>
        <v/>
      </c>
      <c r="AR1716" s="35" t="str">
        <f t="shared" si="985"/>
        <v/>
      </c>
      <c r="AS1716" s="35" t="str">
        <f t="shared" si="986"/>
        <v/>
      </c>
      <c r="AT1716" s="35" t="str">
        <f t="shared" si="987"/>
        <v/>
      </c>
      <c r="AU1716" s="35" t="str">
        <f t="shared" si="988"/>
        <v/>
      </c>
      <c r="AV1716" s="35" t="str">
        <f t="shared" si="989"/>
        <v/>
      </c>
      <c r="AW1716" s="58" t="str">
        <f t="shared" si="990"/>
        <v/>
      </c>
      <c r="AX1716" s="62" t="str">
        <f t="shared" si="991"/>
        <v/>
      </c>
      <c r="AY1716" s="62" t="str">
        <f t="shared" si="992"/>
        <v/>
      </c>
      <c r="AZ1716" s="62" t="str">
        <f t="shared" si="993"/>
        <v/>
      </c>
      <c r="BA1716" s="62" t="str">
        <f t="shared" si="994"/>
        <v/>
      </c>
      <c r="BB1716" s="62" t="str">
        <f t="shared" si="995"/>
        <v/>
      </c>
      <c r="BC1716" s="62" t="str">
        <f t="shared" si="996"/>
        <v/>
      </c>
      <c r="BD1716" s="69" t="str">
        <f t="shared" si="997"/>
        <v/>
      </c>
      <c r="BE1716" s="69" t="str">
        <f t="shared" si="998"/>
        <v/>
      </c>
      <c r="BF1716" s="69" t="str">
        <f>IF(Z1716=Z1717,"",SUM(AW$9:AW1716)-SUM(BF$9:BF1715))</f>
        <v/>
      </c>
      <c r="BG1716" s="12">
        <f t="shared" si="1000"/>
        <v>1708</v>
      </c>
    </row>
    <row r="1717" spans="1:59" ht="20.100000000000001" customHeight="1">
      <c r="A1717" s="13">
        <f t="shared" si="999"/>
        <v>1709</v>
      </c>
      <c r="B1717" s="153"/>
      <c r="C1717" s="33"/>
      <c r="D1717" s="33"/>
      <c r="E1717" s="154"/>
      <c r="F1717" s="155"/>
      <c r="G1717" s="156"/>
      <c r="H1717" s="19" t="str">
        <f t="shared" si="964"/>
        <v/>
      </c>
      <c r="I1717" s="157"/>
      <c r="J1717" s="19" t="str">
        <f t="shared" si="965"/>
        <v/>
      </c>
      <c r="K1717" s="33"/>
      <c r="L1717" s="34"/>
      <c r="M1717" s="34"/>
      <c r="N1717" s="19" t="str">
        <f t="shared" si="966"/>
        <v/>
      </c>
      <c r="O1717" s="157"/>
      <c r="P1717" s="19" t="str">
        <f t="shared" si="967"/>
        <v/>
      </c>
      <c r="Q1717" s="19" t="str">
        <f t="shared" si="968"/>
        <v/>
      </c>
      <c r="R1717" s="22"/>
      <c r="S1717" s="33"/>
      <c r="T1717" s="35" t="str">
        <f>IF(E1717="","",Instructions!$B$5)</f>
        <v/>
      </c>
      <c r="U1717" s="75" t="str">
        <f>IF(E1717="","",Instructions!$C$5)</f>
        <v/>
      </c>
      <c r="V1717" s="87" t="str">
        <f t="shared" si="969"/>
        <v/>
      </c>
      <c r="W1717" s="72" t="str">
        <f>IF(E1717="","",VLOOKUP(D1717,Supervisors!$B$9:$F$32,5,FALSE))</f>
        <v/>
      </c>
      <c r="X1717" s="72" t="str">
        <f>IF(E1717="","",VLOOKUP(D1717,Supervisors!$B$9:$G$32,6,FALSE))</f>
        <v/>
      </c>
      <c r="Y1717" s="20" t="str">
        <f t="shared" si="970"/>
        <v/>
      </c>
      <c r="Z1717" s="20" t="str">
        <f t="shared" si="971"/>
        <v/>
      </c>
      <c r="AA1717" s="20" t="str">
        <f t="shared" si="972"/>
        <v/>
      </c>
      <c r="AB1717" s="20" t="str">
        <f t="shared" si="973"/>
        <v/>
      </c>
      <c r="AC1717" s="20" t="str">
        <f t="shared" si="974"/>
        <v/>
      </c>
      <c r="AD1717" s="20" t="str">
        <f t="shared" si="975"/>
        <v/>
      </c>
      <c r="AE1717" s="20" t="str">
        <f>IF(E1717="","",SUM( INDEX( $H$9, 1) : H1717))</f>
        <v/>
      </c>
      <c r="AF1717" s="20" t="str">
        <f t="shared" si="976"/>
        <v/>
      </c>
      <c r="AG1717" s="20" t="str">
        <f>IF(E1717="","",SUM($AF$9:AF1717))</f>
        <v/>
      </c>
      <c r="AH1717" s="43" t="str">
        <f t="shared" si="977"/>
        <v/>
      </c>
      <c r="AI1717" s="20" t="str">
        <f t="shared" si="978"/>
        <v/>
      </c>
      <c r="AJ1717" s="20" t="str">
        <f t="shared" si="979"/>
        <v/>
      </c>
      <c r="AK1717" s="20" t="str">
        <f t="shared" si="980"/>
        <v/>
      </c>
      <c r="AL1717" s="20" t="str">
        <f>IF(E1717="","",SUM( INDEX($I$9, 1) : I1717))</f>
        <v/>
      </c>
      <c r="AM1717" s="20" t="str">
        <f t="shared" si="981"/>
        <v/>
      </c>
      <c r="AN1717" s="20" t="str">
        <f>IF(E1717="","",SUM( INDEX($AM$9, 1) : AM1717))</f>
        <v/>
      </c>
      <c r="AO1717" s="43" t="str">
        <f t="shared" si="982"/>
        <v/>
      </c>
      <c r="AP1717" s="43" t="str">
        <f t="shared" si="983"/>
        <v/>
      </c>
      <c r="AQ1717" s="35" t="str">
        <f t="shared" si="984"/>
        <v/>
      </c>
      <c r="AR1717" s="35" t="str">
        <f t="shared" si="985"/>
        <v/>
      </c>
      <c r="AS1717" s="35" t="str">
        <f t="shared" si="986"/>
        <v/>
      </c>
      <c r="AT1717" s="35" t="str">
        <f t="shared" si="987"/>
        <v/>
      </c>
      <c r="AU1717" s="35" t="str">
        <f t="shared" si="988"/>
        <v/>
      </c>
      <c r="AV1717" s="35" t="str">
        <f t="shared" si="989"/>
        <v/>
      </c>
      <c r="AW1717" s="58" t="str">
        <f t="shared" si="990"/>
        <v/>
      </c>
      <c r="AX1717" s="62" t="str">
        <f t="shared" si="991"/>
        <v/>
      </c>
      <c r="AY1717" s="62" t="str">
        <f t="shared" si="992"/>
        <v/>
      </c>
      <c r="AZ1717" s="62" t="str">
        <f t="shared" si="993"/>
        <v/>
      </c>
      <c r="BA1717" s="62" t="str">
        <f t="shared" si="994"/>
        <v/>
      </c>
      <c r="BB1717" s="62" t="str">
        <f t="shared" si="995"/>
        <v/>
      </c>
      <c r="BC1717" s="62" t="str">
        <f t="shared" si="996"/>
        <v/>
      </c>
      <c r="BD1717" s="69" t="str">
        <f t="shared" si="997"/>
        <v/>
      </c>
      <c r="BE1717" s="69" t="str">
        <f t="shared" si="998"/>
        <v/>
      </c>
      <c r="BF1717" s="69" t="str">
        <f>IF(Z1717=Z1718,"",SUM(AW$9:AW1717)-SUM(BF$9:BF1716))</f>
        <v/>
      </c>
      <c r="BG1717" s="12">
        <f t="shared" si="1000"/>
        <v>1709</v>
      </c>
    </row>
    <row r="1718" spans="1:59" ht="20.100000000000001" customHeight="1">
      <c r="A1718" s="13">
        <f t="shared" si="999"/>
        <v>1710</v>
      </c>
      <c r="B1718" s="153"/>
      <c r="C1718" s="33"/>
      <c r="D1718" s="33"/>
      <c r="E1718" s="154"/>
      <c r="F1718" s="155"/>
      <c r="G1718" s="156"/>
      <c r="H1718" s="19" t="str">
        <f t="shared" si="964"/>
        <v/>
      </c>
      <c r="I1718" s="157"/>
      <c r="J1718" s="19" t="str">
        <f t="shared" si="965"/>
        <v/>
      </c>
      <c r="K1718" s="33"/>
      <c r="L1718" s="34"/>
      <c r="M1718" s="34"/>
      <c r="N1718" s="19" t="str">
        <f t="shared" si="966"/>
        <v/>
      </c>
      <c r="O1718" s="157"/>
      <c r="P1718" s="19" t="str">
        <f t="shared" si="967"/>
        <v/>
      </c>
      <c r="Q1718" s="19" t="str">
        <f t="shared" si="968"/>
        <v/>
      </c>
      <c r="R1718" s="22"/>
      <c r="S1718" s="33"/>
      <c r="T1718" s="35" t="str">
        <f>IF(E1718="","",Instructions!$B$5)</f>
        <v/>
      </c>
      <c r="U1718" s="75" t="str">
        <f>IF(E1718="","",Instructions!$C$5)</f>
        <v/>
      </c>
      <c r="V1718" s="87" t="str">
        <f t="shared" si="969"/>
        <v/>
      </c>
      <c r="W1718" s="72" t="str">
        <f>IF(E1718="","",VLOOKUP(D1718,Supervisors!$B$9:$F$32,5,FALSE))</f>
        <v/>
      </c>
      <c r="X1718" s="72" t="str">
        <f>IF(E1718="","",VLOOKUP(D1718,Supervisors!$B$9:$G$32,6,FALSE))</f>
        <v/>
      </c>
      <c r="Y1718" s="20" t="str">
        <f t="shared" si="970"/>
        <v/>
      </c>
      <c r="Z1718" s="20" t="str">
        <f t="shared" si="971"/>
        <v/>
      </c>
      <c r="AA1718" s="20" t="str">
        <f t="shared" si="972"/>
        <v/>
      </c>
      <c r="AB1718" s="20" t="str">
        <f t="shared" si="973"/>
        <v/>
      </c>
      <c r="AC1718" s="20" t="str">
        <f t="shared" si="974"/>
        <v/>
      </c>
      <c r="AD1718" s="20" t="str">
        <f t="shared" si="975"/>
        <v/>
      </c>
      <c r="AE1718" s="20" t="str">
        <f>IF(E1718="","",SUM( INDEX( $H$9, 1) : H1718))</f>
        <v/>
      </c>
      <c r="AF1718" s="20" t="str">
        <f t="shared" si="976"/>
        <v/>
      </c>
      <c r="AG1718" s="20" t="str">
        <f>IF(E1718="","",SUM($AF$9:AF1718))</f>
        <v/>
      </c>
      <c r="AH1718" s="43" t="str">
        <f t="shared" si="977"/>
        <v/>
      </c>
      <c r="AI1718" s="20" t="str">
        <f t="shared" si="978"/>
        <v/>
      </c>
      <c r="AJ1718" s="20" t="str">
        <f t="shared" si="979"/>
        <v/>
      </c>
      <c r="AK1718" s="20" t="str">
        <f t="shared" si="980"/>
        <v/>
      </c>
      <c r="AL1718" s="20" t="str">
        <f>IF(E1718="","",SUM( INDEX($I$9, 1) : I1718))</f>
        <v/>
      </c>
      <c r="AM1718" s="20" t="str">
        <f t="shared" si="981"/>
        <v/>
      </c>
      <c r="AN1718" s="20" t="str">
        <f>IF(E1718="","",SUM( INDEX($AM$9, 1) : AM1718))</f>
        <v/>
      </c>
      <c r="AO1718" s="43" t="str">
        <f t="shared" si="982"/>
        <v/>
      </c>
      <c r="AP1718" s="43" t="str">
        <f t="shared" si="983"/>
        <v/>
      </c>
      <c r="AQ1718" s="35" t="str">
        <f t="shared" si="984"/>
        <v/>
      </c>
      <c r="AR1718" s="35" t="str">
        <f t="shared" si="985"/>
        <v/>
      </c>
      <c r="AS1718" s="35" t="str">
        <f t="shared" si="986"/>
        <v/>
      </c>
      <c r="AT1718" s="35" t="str">
        <f t="shared" si="987"/>
        <v/>
      </c>
      <c r="AU1718" s="35" t="str">
        <f t="shared" si="988"/>
        <v/>
      </c>
      <c r="AV1718" s="35" t="str">
        <f t="shared" si="989"/>
        <v/>
      </c>
      <c r="AW1718" s="58" t="str">
        <f t="shared" si="990"/>
        <v/>
      </c>
      <c r="AX1718" s="62" t="str">
        <f t="shared" si="991"/>
        <v/>
      </c>
      <c r="AY1718" s="62" t="str">
        <f t="shared" si="992"/>
        <v/>
      </c>
      <c r="AZ1718" s="62" t="str">
        <f t="shared" si="993"/>
        <v/>
      </c>
      <c r="BA1718" s="62" t="str">
        <f t="shared" si="994"/>
        <v/>
      </c>
      <c r="BB1718" s="62" t="str">
        <f t="shared" si="995"/>
        <v/>
      </c>
      <c r="BC1718" s="62" t="str">
        <f t="shared" si="996"/>
        <v/>
      </c>
      <c r="BD1718" s="69" t="str">
        <f t="shared" si="997"/>
        <v/>
      </c>
      <c r="BE1718" s="69" t="str">
        <f t="shared" si="998"/>
        <v/>
      </c>
      <c r="BF1718" s="69" t="str">
        <f>IF(Z1718=Z1719,"",SUM(AW$9:AW1718)-SUM(BF$9:BF1717))</f>
        <v/>
      </c>
      <c r="BG1718" s="12">
        <f t="shared" si="1000"/>
        <v>1710</v>
      </c>
    </row>
    <row r="1719" spans="1:59" ht="20.100000000000001" customHeight="1">
      <c r="A1719" s="13">
        <f t="shared" si="999"/>
        <v>1711</v>
      </c>
      <c r="B1719" s="153"/>
      <c r="C1719" s="33"/>
      <c r="D1719" s="33"/>
      <c r="E1719" s="154"/>
      <c r="F1719" s="155"/>
      <c r="G1719" s="156"/>
      <c r="H1719" s="19" t="str">
        <f t="shared" si="964"/>
        <v/>
      </c>
      <c r="I1719" s="157"/>
      <c r="J1719" s="19" t="str">
        <f t="shared" si="965"/>
        <v/>
      </c>
      <c r="K1719" s="33"/>
      <c r="L1719" s="34"/>
      <c r="M1719" s="34"/>
      <c r="N1719" s="19" t="str">
        <f t="shared" si="966"/>
        <v/>
      </c>
      <c r="O1719" s="157"/>
      <c r="P1719" s="19" t="str">
        <f t="shared" si="967"/>
        <v/>
      </c>
      <c r="Q1719" s="19" t="str">
        <f t="shared" si="968"/>
        <v/>
      </c>
      <c r="R1719" s="22"/>
      <c r="S1719" s="33"/>
      <c r="T1719" s="35" t="str">
        <f>IF(E1719="","",Instructions!$B$5)</f>
        <v/>
      </c>
      <c r="U1719" s="75" t="str">
        <f>IF(E1719="","",Instructions!$C$5)</f>
        <v/>
      </c>
      <c r="V1719" s="87" t="str">
        <f t="shared" si="969"/>
        <v/>
      </c>
      <c r="W1719" s="72" t="str">
        <f>IF(E1719="","",VLOOKUP(D1719,Supervisors!$B$9:$F$32,5,FALSE))</f>
        <v/>
      </c>
      <c r="X1719" s="72" t="str">
        <f>IF(E1719="","",VLOOKUP(D1719,Supervisors!$B$9:$G$32,6,FALSE))</f>
        <v/>
      </c>
      <c r="Y1719" s="20" t="str">
        <f t="shared" si="970"/>
        <v/>
      </c>
      <c r="Z1719" s="20" t="str">
        <f t="shared" si="971"/>
        <v/>
      </c>
      <c r="AA1719" s="20" t="str">
        <f t="shared" si="972"/>
        <v/>
      </c>
      <c r="AB1719" s="20" t="str">
        <f t="shared" si="973"/>
        <v/>
      </c>
      <c r="AC1719" s="20" t="str">
        <f t="shared" si="974"/>
        <v/>
      </c>
      <c r="AD1719" s="20" t="str">
        <f t="shared" si="975"/>
        <v/>
      </c>
      <c r="AE1719" s="20" t="str">
        <f>IF(E1719="","",SUM( INDEX( $H$9, 1) : H1719))</f>
        <v/>
      </c>
      <c r="AF1719" s="20" t="str">
        <f t="shared" si="976"/>
        <v/>
      </c>
      <c r="AG1719" s="20" t="str">
        <f>IF(E1719="","",SUM($AF$9:AF1719))</f>
        <v/>
      </c>
      <c r="AH1719" s="43" t="str">
        <f t="shared" si="977"/>
        <v/>
      </c>
      <c r="AI1719" s="20" t="str">
        <f t="shared" si="978"/>
        <v/>
      </c>
      <c r="AJ1719" s="20" t="str">
        <f t="shared" si="979"/>
        <v/>
      </c>
      <c r="AK1719" s="20" t="str">
        <f t="shared" si="980"/>
        <v/>
      </c>
      <c r="AL1719" s="20" t="str">
        <f>IF(E1719="","",SUM( INDEX($I$9, 1) : I1719))</f>
        <v/>
      </c>
      <c r="AM1719" s="20" t="str">
        <f t="shared" si="981"/>
        <v/>
      </c>
      <c r="AN1719" s="20" t="str">
        <f>IF(E1719="","",SUM( INDEX($AM$9, 1) : AM1719))</f>
        <v/>
      </c>
      <c r="AO1719" s="43" t="str">
        <f t="shared" si="982"/>
        <v/>
      </c>
      <c r="AP1719" s="43" t="str">
        <f t="shared" si="983"/>
        <v/>
      </c>
      <c r="AQ1719" s="35" t="str">
        <f t="shared" si="984"/>
        <v/>
      </c>
      <c r="AR1719" s="35" t="str">
        <f t="shared" si="985"/>
        <v/>
      </c>
      <c r="AS1719" s="35" t="str">
        <f t="shared" si="986"/>
        <v/>
      </c>
      <c r="AT1719" s="35" t="str">
        <f t="shared" si="987"/>
        <v/>
      </c>
      <c r="AU1719" s="35" t="str">
        <f t="shared" si="988"/>
        <v/>
      </c>
      <c r="AV1719" s="35" t="str">
        <f t="shared" si="989"/>
        <v/>
      </c>
      <c r="AW1719" s="58" t="str">
        <f t="shared" si="990"/>
        <v/>
      </c>
      <c r="AX1719" s="62" t="str">
        <f t="shared" si="991"/>
        <v/>
      </c>
      <c r="AY1719" s="62" t="str">
        <f t="shared" si="992"/>
        <v/>
      </c>
      <c r="AZ1719" s="62" t="str">
        <f t="shared" si="993"/>
        <v/>
      </c>
      <c r="BA1719" s="62" t="str">
        <f t="shared" si="994"/>
        <v/>
      </c>
      <c r="BB1719" s="62" t="str">
        <f t="shared" si="995"/>
        <v/>
      </c>
      <c r="BC1719" s="62" t="str">
        <f t="shared" si="996"/>
        <v/>
      </c>
      <c r="BD1719" s="69" t="str">
        <f t="shared" si="997"/>
        <v/>
      </c>
      <c r="BE1719" s="69" t="str">
        <f t="shared" si="998"/>
        <v/>
      </c>
      <c r="BF1719" s="69" t="str">
        <f>IF(Z1719=Z1720,"",SUM(AW$9:AW1719)-SUM(BF$9:BF1718))</f>
        <v/>
      </c>
      <c r="BG1719" s="12">
        <f t="shared" si="1000"/>
        <v>1711</v>
      </c>
    </row>
    <row r="1720" spans="1:59" ht="20.100000000000001" customHeight="1">
      <c r="A1720" s="13">
        <f t="shared" si="999"/>
        <v>1712</v>
      </c>
      <c r="B1720" s="153"/>
      <c r="C1720" s="33"/>
      <c r="D1720" s="33"/>
      <c r="E1720" s="154"/>
      <c r="F1720" s="155"/>
      <c r="G1720" s="156"/>
      <c r="H1720" s="19" t="str">
        <f t="shared" si="964"/>
        <v/>
      </c>
      <c r="I1720" s="157"/>
      <c r="J1720" s="19" t="str">
        <f t="shared" si="965"/>
        <v/>
      </c>
      <c r="K1720" s="33"/>
      <c r="L1720" s="34"/>
      <c r="M1720" s="34"/>
      <c r="N1720" s="19" t="str">
        <f t="shared" si="966"/>
        <v/>
      </c>
      <c r="O1720" s="157"/>
      <c r="P1720" s="19" t="str">
        <f t="shared" si="967"/>
        <v/>
      </c>
      <c r="Q1720" s="19" t="str">
        <f t="shared" si="968"/>
        <v/>
      </c>
      <c r="R1720" s="22"/>
      <c r="S1720" s="33"/>
      <c r="T1720" s="35" t="str">
        <f>IF(E1720="","",Instructions!$B$5)</f>
        <v/>
      </c>
      <c r="U1720" s="75" t="str">
        <f>IF(E1720="","",Instructions!$C$5)</f>
        <v/>
      </c>
      <c r="V1720" s="87" t="str">
        <f t="shared" si="969"/>
        <v/>
      </c>
      <c r="W1720" s="72" t="str">
        <f>IF(E1720="","",VLOOKUP(D1720,Supervisors!$B$9:$F$32,5,FALSE))</f>
        <v/>
      </c>
      <c r="X1720" s="72" t="str">
        <f>IF(E1720="","",VLOOKUP(D1720,Supervisors!$B$9:$G$32,6,FALSE))</f>
        <v/>
      </c>
      <c r="Y1720" s="20" t="str">
        <f t="shared" si="970"/>
        <v/>
      </c>
      <c r="Z1720" s="20" t="str">
        <f t="shared" si="971"/>
        <v/>
      </c>
      <c r="AA1720" s="20" t="str">
        <f t="shared" si="972"/>
        <v/>
      </c>
      <c r="AB1720" s="20" t="str">
        <f t="shared" si="973"/>
        <v/>
      </c>
      <c r="AC1720" s="20" t="str">
        <f t="shared" si="974"/>
        <v/>
      </c>
      <c r="AD1720" s="20" t="str">
        <f t="shared" si="975"/>
        <v/>
      </c>
      <c r="AE1720" s="20" t="str">
        <f>IF(E1720="","",SUM( INDEX( $H$9, 1) : H1720))</f>
        <v/>
      </c>
      <c r="AF1720" s="20" t="str">
        <f t="shared" si="976"/>
        <v/>
      </c>
      <c r="AG1720" s="20" t="str">
        <f>IF(E1720="","",SUM($AF$9:AF1720))</f>
        <v/>
      </c>
      <c r="AH1720" s="43" t="str">
        <f t="shared" si="977"/>
        <v/>
      </c>
      <c r="AI1720" s="20" t="str">
        <f t="shared" si="978"/>
        <v/>
      </c>
      <c r="AJ1720" s="20" t="str">
        <f t="shared" si="979"/>
        <v/>
      </c>
      <c r="AK1720" s="20" t="str">
        <f t="shared" si="980"/>
        <v/>
      </c>
      <c r="AL1720" s="20" t="str">
        <f>IF(E1720="","",SUM( INDEX($I$9, 1) : I1720))</f>
        <v/>
      </c>
      <c r="AM1720" s="20" t="str">
        <f t="shared" si="981"/>
        <v/>
      </c>
      <c r="AN1720" s="20" t="str">
        <f>IF(E1720="","",SUM( INDEX($AM$9, 1) : AM1720))</f>
        <v/>
      </c>
      <c r="AO1720" s="43" t="str">
        <f t="shared" si="982"/>
        <v/>
      </c>
      <c r="AP1720" s="43" t="str">
        <f t="shared" si="983"/>
        <v/>
      </c>
      <c r="AQ1720" s="35" t="str">
        <f t="shared" si="984"/>
        <v/>
      </c>
      <c r="AR1720" s="35" t="str">
        <f t="shared" si="985"/>
        <v/>
      </c>
      <c r="AS1720" s="35" t="str">
        <f t="shared" si="986"/>
        <v/>
      </c>
      <c r="AT1720" s="35" t="str">
        <f t="shared" si="987"/>
        <v/>
      </c>
      <c r="AU1720" s="35" t="str">
        <f t="shared" si="988"/>
        <v/>
      </c>
      <c r="AV1720" s="35" t="str">
        <f t="shared" si="989"/>
        <v/>
      </c>
      <c r="AW1720" s="58" t="str">
        <f t="shared" si="990"/>
        <v/>
      </c>
      <c r="AX1720" s="62" t="str">
        <f t="shared" si="991"/>
        <v/>
      </c>
      <c r="AY1720" s="62" t="str">
        <f t="shared" si="992"/>
        <v/>
      </c>
      <c r="AZ1720" s="62" t="str">
        <f t="shared" si="993"/>
        <v/>
      </c>
      <c r="BA1720" s="62" t="str">
        <f t="shared" si="994"/>
        <v/>
      </c>
      <c r="BB1720" s="62" t="str">
        <f t="shared" si="995"/>
        <v/>
      </c>
      <c r="BC1720" s="62" t="str">
        <f t="shared" si="996"/>
        <v/>
      </c>
      <c r="BD1720" s="69" t="str">
        <f t="shared" si="997"/>
        <v/>
      </c>
      <c r="BE1720" s="69" t="str">
        <f t="shared" si="998"/>
        <v/>
      </c>
      <c r="BF1720" s="69" t="str">
        <f>IF(Z1720=Z1721,"",SUM(AW$9:AW1720)-SUM(BF$9:BF1719))</f>
        <v/>
      </c>
      <c r="BG1720" s="12">
        <f t="shared" si="1000"/>
        <v>1712</v>
      </c>
    </row>
    <row r="1721" spans="1:59" ht="20.100000000000001" customHeight="1">
      <c r="A1721" s="13">
        <f t="shared" si="999"/>
        <v>1713</v>
      </c>
      <c r="B1721" s="153"/>
      <c r="C1721" s="33"/>
      <c r="D1721" s="33"/>
      <c r="E1721" s="154"/>
      <c r="F1721" s="155"/>
      <c r="G1721" s="156"/>
      <c r="H1721" s="19" t="str">
        <f t="shared" si="964"/>
        <v/>
      </c>
      <c r="I1721" s="157"/>
      <c r="J1721" s="19" t="str">
        <f t="shared" si="965"/>
        <v/>
      </c>
      <c r="K1721" s="33"/>
      <c r="L1721" s="34"/>
      <c r="M1721" s="34"/>
      <c r="N1721" s="19" t="str">
        <f t="shared" si="966"/>
        <v/>
      </c>
      <c r="O1721" s="157"/>
      <c r="P1721" s="19" t="str">
        <f t="shared" si="967"/>
        <v/>
      </c>
      <c r="Q1721" s="19" t="str">
        <f t="shared" si="968"/>
        <v/>
      </c>
      <c r="R1721" s="22"/>
      <c r="S1721" s="33"/>
      <c r="T1721" s="35" t="str">
        <f>IF(E1721="","",Instructions!$B$5)</f>
        <v/>
      </c>
      <c r="U1721" s="75" t="str">
        <f>IF(E1721="","",Instructions!$C$5)</f>
        <v/>
      </c>
      <c r="V1721" s="87" t="str">
        <f t="shared" si="969"/>
        <v/>
      </c>
      <c r="W1721" s="72" t="str">
        <f>IF(E1721="","",VLOOKUP(D1721,Supervisors!$B$9:$F$32,5,FALSE))</f>
        <v/>
      </c>
      <c r="X1721" s="72" t="str">
        <f>IF(E1721="","",VLOOKUP(D1721,Supervisors!$B$9:$G$32,6,FALSE))</f>
        <v/>
      </c>
      <c r="Y1721" s="20" t="str">
        <f t="shared" si="970"/>
        <v/>
      </c>
      <c r="Z1721" s="20" t="str">
        <f t="shared" si="971"/>
        <v/>
      </c>
      <c r="AA1721" s="20" t="str">
        <f t="shared" si="972"/>
        <v/>
      </c>
      <c r="AB1721" s="20" t="str">
        <f t="shared" si="973"/>
        <v/>
      </c>
      <c r="AC1721" s="20" t="str">
        <f t="shared" si="974"/>
        <v/>
      </c>
      <c r="AD1721" s="20" t="str">
        <f t="shared" si="975"/>
        <v/>
      </c>
      <c r="AE1721" s="20" t="str">
        <f>IF(E1721="","",SUM( INDEX( $H$9, 1) : H1721))</f>
        <v/>
      </c>
      <c r="AF1721" s="20" t="str">
        <f t="shared" si="976"/>
        <v/>
      </c>
      <c r="AG1721" s="20" t="str">
        <f>IF(E1721="","",SUM($AF$9:AF1721))</f>
        <v/>
      </c>
      <c r="AH1721" s="43" t="str">
        <f t="shared" si="977"/>
        <v/>
      </c>
      <c r="AI1721" s="20" t="str">
        <f t="shared" si="978"/>
        <v/>
      </c>
      <c r="AJ1721" s="20" t="str">
        <f t="shared" si="979"/>
        <v/>
      </c>
      <c r="AK1721" s="20" t="str">
        <f t="shared" si="980"/>
        <v/>
      </c>
      <c r="AL1721" s="20" t="str">
        <f>IF(E1721="","",SUM( INDEX($I$9, 1) : I1721))</f>
        <v/>
      </c>
      <c r="AM1721" s="20" t="str">
        <f t="shared" si="981"/>
        <v/>
      </c>
      <c r="AN1721" s="20" t="str">
        <f>IF(E1721="","",SUM( INDEX($AM$9, 1) : AM1721))</f>
        <v/>
      </c>
      <c r="AO1721" s="43" t="str">
        <f t="shared" si="982"/>
        <v/>
      </c>
      <c r="AP1721" s="43" t="str">
        <f t="shared" si="983"/>
        <v/>
      </c>
      <c r="AQ1721" s="35" t="str">
        <f t="shared" si="984"/>
        <v/>
      </c>
      <c r="AR1721" s="35" t="str">
        <f t="shared" si="985"/>
        <v/>
      </c>
      <c r="AS1721" s="35" t="str">
        <f t="shared" si="986"/>
        <v/>
      </c>
      <c r="AT1721" s="35" t="str">
        <f t="shared" si="987"/>
        <v/>
      </c>
      <c r="AU1721" s="35" t="str">
        <f t="shared" si="988"/>
        <v/>
      </c>
      <c r="AV1721" s="35" t="str">
        <f t="shared" si="989"/>
        <v/>
      </c>
      <c r="AW1721" s="58" t="str">
        <f t="shared" si="990"/>
        <v/>
      </c>
      <c r="AX1721" s="62" t="str">
        <f t="shared" si="991"/>
        <v/>
      </c>
      <c r="AY1721" s="62" t="str">
        <f t="shared" si="992"/>
        <v/>
      </c>
      <c r="AZ1721" s="62" t="str">
        <f t="shared" si="993"/>
        <v/>
      </c>
      <c r="BA1721" s="62" t="str">
        <f t="shared" si="994"/>
        <v/>
      </c>
      <c r="BB1721" s="62" t="str">
        <f t="shared" si="995"/>
        <v/>
      </c>
      <c r="BC1721" s="62" t="str">
        <f t="shared" si="996"/>
        <v/>
      </c>
      <c r="BD1721" s="69" t="str">
        <f t="shared" si="997"/>
        <v/>
      </c>
      <c r="BE1721" s="69" t="str">
        <f t="shared" si="998"/>
        <v/>
      </c>
      <c r="BF1721" s="69" t="str">
        <f>IF(Z1721=Z1722,"",SUM(AW$9:AW1721)-SUM(BF$9:BF1720))</f>
        <v/>
      </c>
      <c r="BG1721" s="12">
        <f t="shared" si="1000"/>
        <v>1713</v>
      </c>
    </row>
    <row r="1722" spans="1:59" ht="20.100000000000001" customHeight="1">
      <c r="A1722" s="13">
        <f t="shared" si="999"/>
        <v>1714</v>
      </c>
      <c r="B1722" s="153"/>
      <c r="C1722" s="33"/>
      <c r="D1722" s="33"/>
      <c r="E1722" s="154"/>
      <c r="F1722" s="155"/>
      <c r="G1722" s="156"/>
      <c r="H1722" s="19" t="str">
        <f t="shared" si="964"/>
        <v/>
      </c>
      <c r="I1722" s="157"/>
      <c r="J1722" s="19" t="str">
        <f t="shared" si="965"/>
        <v/>
      </c>
      <c r="K1722" s="33"/>
      <c r="L1722" s="34"/>
      <c r="M1722" s="34"/>
      <c r="N1722" s="19" t="str">
        <f t="shared" si="966"/>
        <v/>
      </c>
      <c r="O1722" s="157"/>
      <c r="P1722" s="19" t="str">
        <f t="shared" si="967"/>
        <v/>
      </c>
      <c r="Q1722" s="19" t="str">
        <f t="shared" si="968"/>
        <v/>
      </c>
      <c r="R1722" s="22"/>
      <c r="S1722" s="33"/>
      <c r="T1722" s="35" t="str">
        <f>IF(E1722="","",Instructions!$B$5)</f>
        <v/>
      </c>
      <c r="U1722" s="75" t="str">
        <f>IF(E1722="","",Instructions!$C$5)</f>
        <v/>
      </c>
      <c r="V1722" s="87" t="str">
        <f t="shared" si="969"/>
        <v/>
      </c>
      <c r="W1722" s="72" t="str">
        <f>IF(E1722="","",VLOOKUP(D1722,Supervisors!$B$9:$F$32,5,FALSE))</f>
        <v/>
      </c>
      <c r="X1722" s="72" t="str">
        <f>IF(E1722="","",VLOOKUP(D1722,Supervisors!$B$9:$G$32,6,FALSE))</f>
        <v/>
      </c>
      <c r="Y1722" s="20" t="str">
        <f t="shared" si="970"/>
        <v/>
      </c>
      <c r="Z1722" s="20" t="str">
        <f t="shared" si="971"/>
        <v/>
      </c>
      <c r="AA1722" s="20" t="str">
        <f t="shared" si="972"/>
        <v/>
      </c>
      <c r="AB1722" s="20" t="str">
        <f t="shared" si="973"/>
        <v/>
      </c>
      <c r="AC1722" s="20" t="str">
        <f t="shared" si="974"/>
        <v/>
      </c>
      <c r="AD1722" s="20" t="str">
        <f t="shared" si="975"/>
        <v/>
      </c>
      <c r="AE1722" s="20" t="str">
        <f>IF(E1722="","",SUM( INDEX( $H$9, 1) : H1722))</f>
        <v/>
      </c>
      <c r="AF1722" s="20" t="str">
        <f t="shared" si="976"/>
        <v/>
      </c>
      <c r="AG1722" s="20" t="str">
        <f>IF(E1722="","",SUM($AF$9:AF1722))</f>
        <v/>
      </c>
      <c r="AH1722" s="43" t="str">
        <f t="shared" si="977"/>
        <v/>
      </c>
      <c r="AI1722" s="20" t="str">
        <f t="shared" si="978"/>
        <v/>
      </c>
      <c r="AJ1722" s="20" t="str">
        <f t="shared" si="979"/>
        <v/>
      </c>
      <c r="AK1722" s="20" t="str">
        <f t="shared" si="980"/>
        <v/>
      </c>
      <c r="AL1722" s="20" t="str">
        <f>IF(E1722="","",SUM( INDEX($I$9, 1) : I1722))</f>
        <v/>
      </c>
      <c r="AM1722" s="20" t="str">
        <f t="shared" si="981"/>
        <v/>
      </c>
      <c r="AN1722" s="20" t="str">
        <f>IF(E1722="","",SUM( INDEX($AM$9, 1) : AM1722))</f>
        <v/>
      </c>
      <c r="AO1722" s="43" t="str">
        <f t="shared" si="982"/>
        <v/>
      </c>
      <c r="AP1722" s="43" t="str">
        <f t="shared" si="983"/>
        <v/>
      </c>
      <c r="AQ1722" s="35" t="str">
        <f t="shared" si="984"/>
        <v/>
      </c>
      <c r="AR1722" s="35" t="str">
        <f t="shared" si="985"/>
        <v/>
      </c>
      <c r="AS1722" s="35" t="str">
        <f t="shared" si="986"/>
        <v/>
      </c>
      <c r="AT1722" s="35" t="str">
        <f t="shared" si="987"/>
        <v/>
      </c>
      <c r="AU1722" s="35" t="str">
        <f t="shared" si="988"/>
        <v/>
      </c>
      <c r="AV1722" s="35" t="str">
        <f t="shared" si="989"/>
        <v/>
      </c>
      <c r="AW1722" s="58" t="str">
        <f t="shared" si="990"/>
        <v/>
      </c>
      <c r="AX1722" s="62" t="str">
        <f t="shared" si="991"/>
        <v/>
      </c>
      <c r="AY1722" s="62" t="str">
        <f t="shared" si="992"/>
        <v/>
      </c>
      <c r="AZ1722" s="62" t="str">
        <f t="shared" si="993"/>
        <v/>
      </c>
      <c r="BA1722" s="62" t="str">
        <f t="shared" si="994"/>
        <v/>
      </c>
      <c r="BB1722" s="62" t="str">
        <f t="shared" si="995"/>
        <v/>
      </c>
      <c r="BC1722" s="62" t="str">
        <f t="shared" si="996"/>
        <v/>
      </c>
      <c r="BD1722" s="69" t="str">
        <f t="shared" si="997"/>
        <v/>
      </c>
      <c r="BE1722" s="69" t="str">
        <f t="shared" si="998"/>
        <v/>
      </c>
      <c r="BF1722" s="69" t="str">
        <f>IF(Z1722=Z1723,"",SUM(AW$9:AW1722)-SUM(BF$9:BF1721))</f>
        <v/>
      </c>
      <c r="BG1722" s="12">
        <f t="shared" si="1000"/>
        <v>1714</v>
      </c>
    </row>
    <row r="1723" spans="1:59" ht="20.100000000000001" customHeight="1">
      <c r="A1723" s="13">
        <f t="shared" si="999"/>
        <v>1715</v>
      </c>
      <c r="B1723" s="153"/>
      <c r="C1723" s="33"/>
      <c r="D1723" s="33"/>
      <c r="E1723" s="154"/>
      <c r="F1723" s="155"/>
      <c r="G1723" s="156"/>
      <c r="H1723" s="19" t="str">
        <f t="shared" si="964"/>
        <v/>
      </c>
      <c r="I1723" s="157"/>
      <c r="J1723" s="19" t="str">
        <f t="shared" si="965"/>
        <v/>
      </c>
      <c r="K1723" s="33"/>
      <c r="L1723" s="34"/>
      <c r="M1723" s="34"/>
      <c r="N1723" s="19" t="str">
        <f t="shared" si="966"/>
        <v/>
      </c>
      <c r="O1723" s="157"/>
      <c r="P1723" s="19" t="str">
        <f t="shared" si="967"/>
        <v/>
      </c>
      <c r="Q1723" s="19" t="str">
        <f t="shared" si="968"/>
        <v/>
      </c>
      <c r="R1723" s="22"/>
      <c r="S1723" s="33"/>
      <c r="T1723" s="35" t="str">
        <f>IF(E1723="","",Instructions!$B$5)</f>
        <v/>
      </c>
      <c r="U1723" s="75" t="str">
        <f>IF(E1723="","",Instructions!$C$5)</f>
        <v/>
      </c>
      <c r="V1723" s="87" t="str">
        <f t="shared" si="969"/>
        <v/>
      </c>
      <c r="W1723" s="72" t="str">
        <f>IF(E1723="","",VLOOKUP(D1723,Supervisors!$B$9:$F$32,5,FALSE))</f>
        <v/>
      </c>
      <c r="X1723" s="72" t="str">
        <f>IF(E1723="","",VLOOKUP(D1723,Supervisors!$B$9:$G$32,6,FALSE))</f>
        <v/>
      </c>
      <c r="Y1723" s="20" t="str">
        <f t="shared" si="970"/>
        <v/>
      </c>
      <c r="Z1723" s="20" t="str">
        <f t="shared" si="971"/>
        <v/>
      </c>
      <c r="AA1723" s="20" t="str">
        <f t="shared" si="972"/>
        <v/>
      </c>
      <c r="AB1723" s="20" t="str">
        <f t="shared" si="973"/>
        <v/>
      </c>
      <c r="AC1723" s="20" t="str">
        <f t="shared" si="974"/>
        <v/>
      </c>
      <c r="AD1723" s="20" t="str">
        <f t="shared" si="975"/>
        <v/>
      </c>
      <c r="AE1723" s="20" t="str">
        <f>IF(E1723="","",SUM( INDEX( $H$9, 1) : H1723))</f>
        <v/>
      </c>
      <c r="AF1723" s="20" t="str">
        <f t="shared" si="976"/>
        <v/>
      </c>
      <c r="AG1723" s="20" t="str">
        <f>IF(E1723="","",SUM($AF$9:AF1723))</f>
        <v/>
      </c>
      <c r="AH1723" s="43" t="str">
        <f t="shared" si="977"/>
        <v/>
      </c>
      <c r="AI1723" s="20" t="str">
        <f t="shared" si="978"/>
        <v/>
      </c>
      <c r="AJ1723" s="20" t="str">
        <f t="shared" si="979"/>
        <v/>
      </c>
      <c r="AK1723" s="20" t="str">
        <f t="shared" si="980"/>
        <v/>
      </c>
      <c r="AL1723" s="20" t="str">
        <f>IF(E1723="","",SUM( INDEX($I$9, 1) : I1723))</f>
        <v/>
      </c>
      <c r="AM1723" s="20" t="str">
        <f t="shared" si="981"/>
        <v/>
      </c>
      <c r="AN1723" s="20" t="str">
        <f>IF(E1723="","",SUM( INDEX($AM$9, 1) : AM1723))</f>
        <v/>
      </c>
      <c r="AO1723" s="43" t="str">
        <f t="shared" si="982"/>
        <v/>
      </c>
      <c r="AP1723" s="43" t="str">
        <f t="shared" si="983"/>
        <v/>
      </c>
      <c r="AQ1723" s="35" t="str">
        <f t="shared" si="984"/>
        <v/>
      </c>
      <c r="AR1723" s="35" t="str">
        <f t="shared" si="985"/>
        <v/>
      </c>
      <c r="AS1723" s="35" t="str">
        <f t="shared" si="986"/>
        <v/>
      </c>
      <c r="AT1723" s="35" t="str">
        <f t="shared" si="987"/>
        <v/>
      </c>
      <c r="AU1723" s="35" t="str">
        <f t="shared" si="988"/>
        <v/>
      </c>
      <c r="AV1723" s="35" t="str">
        <f t="shared" si="989"/>
        <v/>
      </c>
      <c r="AW1723" s="58" t="str">
        <f t="shared" si="990"/>
        <v/>
      </c>
      <c r="AX1723" s="62" t="str">
        <f t="shared" si="991"/>
        <v/>
      </c>
      <c r="AY1723" s="62" t="str">
        <f t="shared" si="992"/>
        <v/>
      </c>
      <c r="AZ1723" s="62" t="str">
        <f t="shared" si="993"/>
        <v/>
      </c>
      <c r="BA1723" s="62" t="str">
        <f t="shared" si="994"/>
        <v/>
      </c>
      <c r="BB1723" s="62" t="str">
        <f t="shared" si="995"/>
        <v/>
      </c>
      <c r="BC1723" s="62" t="str">
        <f t="shared" si="996"/>
        <v/>
      </c>
      <c r="BD1723" s="69" t="str">
        <f t="shared" si="997"/>
        <v/>
      </c>
      <c r="BE1723" s="69" t="str">
        <f t="shared" si="998"/>
        <v/>
      </c>
      <c r="BF1723" s="69" t="str">
        <f>IF(Z1723=Z1724,"",SUM(AW$9:AW1723)-SUM(BF$9:BF1722))</f>
        <v/>
      </c>
      <c r="BG1723" s="12">
        <f t="shared" si="1000"/>
        <v>1715</v>
      </c>
    </row>
    <row r="1724" spans="1:59" ht="20.100000000000001" customHeight="1">
      <c r="A1724" s="13">
        <f t="shared" si="999"/>
        <v>1716</v>
      </c>
      <c r="B1724" s="153"/>
      <c r="C1724" s="33"/>
      <c r="D1724" s="33"/>
      <c r="E1724" s="154"/>
      <c r="F1724" s="155"/>
      <c r="G1724" s="156"/>
      <c r="H1724" s="19" t="str">
        <f t="shared" si="964"/>
        <v/>
      </c>
      <c r="I1724" s="157"/>
      <c r="J1724" s="19" t="str">
        <f t="shared" si="965"/>
        <v/>
      </c>
      <c r="K1724" s="33"/>
      <c r="L1724" s="34"/>
      <c r="M1724" s="34"/>
      <c r="N1724" s="19" t="str">
        <f t="shared" si="966"/>
        <v/>
      </c>
      <c r="O1724" s="157"/>
      <c r="P1724" s="19" t="str">
        <f t="shared" si="967"/>
        <v/>
      </c>
      <c r="Q1724" s="19" t="str">
        <f t="shared" si="968"/>
        <v/>
      </c>
      <c r="R1724" s="22"/>
      <c r="S1724" s="33"/>
      <c r="T1724" s="35" t="str">
        <f>IF(E1724="","",Instructions!$B$5)</f>
        <v/>
      </c>
      <c r="U1724" s="75" t="str">
        <f>IF(E1724="","",Instructions!$C$5)</f>
        <v/>
      </c>
      <c r="V1724" s="87" t="str">
        <f t="shared" si="969"/>
        <v/>
      </c>
      <c r="W1724" s="72" t="str">
        <f>IF(E1724="","",VLOOKUP(D1724,Supervisors!$B$9:$F$32,5,FALSE))</f>
        <v/>
      </c>
      <c r="X1724" s="72" t="str">
        <f>IF(E1724="","",VLOOKUP(D1724,Supervisors!$B$9:$G$32,6,FALSE))</f>
        <v/>
      </c>
      <c r="Y1724" s="20" t="str">
        <f t="shared" si="970"/>
        <v/>
      </c>
      <c r="Z1724" s="20" t="str">
        <f t="shared" si="971"/>
        <v/>
      </c>
      <c r="AA1724" s="20" t="str">
        <f t="shared" si="972"/>
        <v/>
      </c>
      <c r="AB1724" s="20" t="str">
        <f t="shared" si="973"/>
        <v/>
      </c>
      <c r="AC1724" s="20" t="str">
        <f t="shared" si="974"/>
        <v/>
      </c>
      <c r="AD1724" s="20" t="str">
        <f t="shared" si="975"/>
        <v/>
      </c>
      <c r="AE1724" s="20" t="str">
        <f>IF(E1724="","",SUM( INDEX( $H$9, 1) : H1724))</f>
        <v/>
      </c>
      <c r="AF1724" s="20" t="str">
        <f t="shared" si="976"/>
        <v/>
      </c>
      <c r="AG1724" s="20" t="str">
        <f>IF(E1724="","",SUM($AF$9:AF1724))</f>
        <v/>
      </c>
      <c r="AH1724" s="43" t="str">
        <f t="shared" si="977"/>
        <v/>
      </c>
      <c r="AI1724" s="20" t="str">
        <f t="shared" si="978"/>
        <v/>
      </c>
      <c r="AJ1724" s="20" t="str">
        <f t="shared" si="979"/>
        <v/>
      </c>
      <c r="AK1724" s="20" t="str">
        <f t="shared" si="980"/>
        <v/>
      </c>
      <c r="AL1724" s="20" t="str">
        <f>IF(E1724="","",SUM( INDEX($I$9, 1) : I1724))</f>
        <v/>
      </c>
      <c r="AM1724" s="20" t="str">
        <f t="shared" si="981"/>
        <v/>
      </c>
      <c r="AN1724" s="20" t="str">
        <f>IF(E1724="","",SUM( INDEX($AM$9, 1) : AM1724))</f>
        <v/>
      </c>
      <c r="AO1724" s="43" t="str">
        <f t="shared" si="982"/>
        <v/>
      </c>
      <c r="AP1724" s="43" t="str">
        <f t="shared" si="983"/>
        <v/>
      </c>
      <c r="AQ1724" s="35" t="str">
        <f t="shared" si="984"/>
        <v/>
      </c>
      <c r="AR1724" s="35" t="str">
        <f t="shared" si="985"/>
        <v/>
      </c>
      <c r="AS1724" s="35" t="str">
        <f t="shared" si="986"/>
        <v/>
      </c>
      <c r="AT1724" s="35" t="str">
        <f t="shared" si="987"/>
        <v/>
      </c>
      <c r="AU1724" s="35" t="str">
        <f t="shared" si="988"/>
        <v/>
      </c>
      <c r="AV1724" s="35" t="str">
        <f t="shared" si="989"/>
        <v/>
      </c>
      <c r="AW1724" s="58" t="str">
        <f t="shared" si="990"/>
        <v/>
      </c>
      <c r="AX1724" s="62" t="str">
        <f t="shared" si="991"/>
        <v/>
      </c>
      <c r="AY1724" s="62" t="str">
        <f t="shared" si="992"/>
        <v/>
      </c>
      <c r="AZ1724" s="62" t="str">
        <f t="shared" si="993"/>
        <v/>
      </c>
      <c r="BA1724" s="62" t="str">
        <f t="shared" si="994"/>
        <v/>
      </c>
      <c r="BB1724" s="62" t="str">
        <f t="shared" si="995"/>
        <v/>
      </c>
      <c r="BC1724" s="62" t="str">
        <f t="shared" si="996"/>
        <v/>
      </c>
      <c r="BD1724" s="69" t="str">
        <f t="shared" si="997"/>
        <v/>
      </c>
      <c r="BE1724" s="69" t="str">
        <f t="shared" si="998"/>
        <v/>
      </c>
      <c r="BF1724" s="69" t="str">
        <f>IF(Z1724=Z1725,"",SUM(AW$9:AW1724)-SUM(BF$9:BF1723))</f>
        <v/>
      </c>
      <c r="BG1724" s="12">
        <f t="shared" si="1000"/>
        <v>1716</v>
      </c>
    </row>
    <row r="1725" spans="1:59" ht="20.100000000000001" customHeight="1">
      <c r="A1725" s="13">
        <f t="shared" si="999"/>
        <v>1717</v>
      </c>
      <c r="B1725" s="153"/>
      <c r="C1725" s="33"/>
      <c r="D1725" s="33"/>
      <c r="E1725" s="154"/>
      <c r="F1725" s="155"/>
      <c r="G1725" s="156"/>
      <c r="H1725" s="19" t="str">
        <f t="shared" si="964"/>
        <v/>
      </c>
      <c r="I1725" s="157"/>
      <c r="J1725" s="19" t="str">
        <f t="shared" si="965"/>
        <v/>
      </c>
      <c r="K1725" s="33"/>
      <c r="L1725" s="34"/>
      <c r="M1725" s="34"/>
      <c r="N1725" s="19" t="str">
        <f t="shared" si="966"/>
        <v/>
      </c>
      <c r="O1725" s="157"/>
      <c r="P1725" s="19" t="str">
        <f t="shared" si="967"/>
        <v/>
      </c>
      <c r="Q1725" s="19" t="str">
        <f t="shared" si="968"/>
        <v/>
      </c>
      <c r="R1725" s="22"/>
      <c r="S1725" s="33"/>
      <c r="T1725" s="35" t="str">
        <f>IF(E1725="","",Instructions!$B$5)</f>
        <v/>
      </c>
      <c r="U1725" s="75" t="str">
        <f>IF(E1725="","",Instructions!$C$5)</f>
        <v/>
      </c>
      <c r="V1725" s="87" t="str">
        <f t="shared" si="969"/>
        <v/>
      </c>
      <c r="W1725" s="72" t="str">
        <f>IF(E1725="","",VLOOKUP(D1725,Supervisors!$B$9:$F$32,5,FALSE))</f>
        <v/>
      </c>
      <c r="X1725" s="72" t="str">
        <f>IF(E1725="","",VLOOKUP(D1725,Supervisors!$B$9:$G$32,6,FALSE))</f>
        <v/>
      </c>
      <c r="Y1725" s="20" t="str">
        <f t="shared" si="970"/>
        <v/>
      </c>
      <c r="Z1725" s="20" t="str">
        <f t="shared" si="971"/>
        <v/>
      </c>
      <c r="AA1725" s="20" t="str">
        <f t="shared" si="972"/>
        <v/>
      </c>
      <c r="AB1725" s="20" t="str">
        <f t="shared" si="973"/>
        <v/>
      </c>
      <c r="AC1725" s="20" t="str">
        <f t="shared" si="974"/>
        <v/>
      </c>
      <c r="AD1725" s="20" t="str">
        <f t="shared" si="975"/>
        <v/>
      </c>
      <c r="AE1725" s="20" t="str">
        <f>IF(E1725="","",SUM( INDEX( $H$9, 1) : H1725))</f>
        <v/>
      </c>
      <c r="AF1725" s="20" t="str">
        <f t="shared" si="976"/>
        <v/>
      </c>
      <c r="AG1725" s="20" t="str">
        <f>IF(E1725="","",SUM($AF$9:AF1725))</f>
        <v/>
      </c>
      <c r="AH1725" s="43" t="str">
        <f t="shared" si="977"/>
        <v/>
      </c>
      <c r="AI1725" s="20" t="str">
        <f t="shared" si="978"/>
        <v/>
      </c>
      <c r="AJ1725" s="20" t="str">
        <f t="shared" si="979"/>
        <v/>
      </c>
      <c r="AK1725" s="20" t="str">
        <f t="shared" si="980"/>
        <v/>
      </c>
      <c r="AL1725" s="20" t="str">
        <f>IF(E1725="","",SUM( INDEX($I$9, 1) : I1725))</f>
        <v/>
      </c>
      <c r="AM1725" s="20" t="str">
        <f t="shared" si="981"/>
        <v/>
      </c>
      <c r="AN1725" s="20" t="str">
        <f>IF(E1725="","",SUM( INDEX($AM$9, 1) : AM1725))</f>
        <v/>
      </c>
      <c r="AO1725" s="43" t="str">
        <f t="shared" si="982"/>
        <v/>
      </c>
      <c r="AP1725" s="43" t="str">
        <f t="shared" si="983"/>
        <v/>
      </c>
      <c r="AQ1725" s="35" t="str">
        <f t="shared" si="984"/>
        <v/>
      </c>
      <c r="AR1725" s="35" t="str">
        <f t="shared" si="985"/>
        <v/>
      </c>
      <c r="AS1725" s="35" t="str">
        <f t="shared" si="986"/>
        <v/>
      </c>
      <c r="AT1725" s="35" t="str">
        <f t="shared" si="987"/>
        <v/>
      </c>
      <c r="AU1725" s="35" t="str">
        <f t="shared" si="988"/>
        <v/>
      </c>
      <c r="AV1725" s="35" t="str">
        <f t="shared" si="989"/>
        <v/>
      </c>
      <c r="AW1725" s="58" t="str">
        <f t="shared" si="990"/>
        <v/>
      </c>
      <c r="AX1725" s="62" t="str">
        <f t="shared" si="991"/>
        <v/>
      </c>
      <c r="AY1725" s="62" t="str">
        <f t="shared" si="992"/>
        <v/>
      </c>
      <c r="AZ1725" s="62" t="str">
        <f t="shared" si="993"/>
        <v/>
      </c>
      <c r="BA1725" s="62" t="str">
        <f t="shared" si="994"/>
        <v/>
      </c>
      <c r="BB1725" s="62" t="str">
        <f t="shared" si="995"/>
        <v/>
      </c>
      <c r="BC1725" s="62" t="str">
        <f t="shared" si="996"/>
        <v/>
      </c>
      <c r="BD1725" s="69" t="str">
        <f t="shared" si="997"/>
        <v/>
      </c>
      <c r="BE1725" s="69" t="str">
        <f t="shared" si="998"/>
        <v/>
      </c>
      <c r="BF1725" s="69" t="str">
        <f>IF(Z1725=Z1726,"",SUM(AW$9:AW1725)-SUM(BF$9:BF1724))</f>
        <v/>
      </c>
      <c r="BG1725" s="12">
        <f t="shared" si="1000"/>
        <v>1717</v>
      </c>
    </row>
    <row r="1726" spans="1:59" ht="20.100000000000001" customHeight="1">
      <c r="A1726" s="13">
        <f t="shared" si="999"/>
        <v>1718</v>
      </c>
      <c r="B1726" s="153"/>
      <c r="C1726" s="33"/>
      <c r="D1726" s="33"/>
      <c r="E1726" s="154"/>
      <c r="F1726" s="155"/>
      <c r="G1726" s="156"/>
      <c r="H1726" s="19" t="str">
        <f t="shared" si="964"/>
        <v/>
      </c>
      <c r="I1726" s="157"/>
      <c r="J1726" s="19" t="str">
        <f t="shared" si="965"/>
        <v/>
      </c>
      <c r="K1726" s="33"/>
      <c r="L1726" s="34"/>
      <c r="M1726" s="34"/>
      <c r="N1726" s="19" t="str">
        <f t="shared" si="966"/>
        <v/>
      </c>
      <c r="O1726" s="157"/>
      <c r="P1726" s="19" t="str">
        <f t="shared" si="967"/>
        <v/>
      </c>
      <c r="Q1726" s="19" t="str">
        <f t="shared" si="968"/>
        <v/>
      </c>
      <c r="R1726" s="22"/>
      <c r="S1726" s="33"/>
      <c r="T1726" s="35" t="str">
        <f>IF(E1726="","",Instructions!$B$5)</f>
        <v/>
      </c>
      <c r="U1726" s="75" t="str">
        <f>IF(E1726="","",Instructions!$C$5)</f>
        <v/>
      </c>
      <c r="V1726" s="87" t="str">
        <f t="shared" si="969"/>
        <v/>
      </c>
      <c r="W1726" s="72" t="str">
        <f>IF(E1726="","",VLOOKUP(D1726,Supervisors!$B$9:$F$32,5,FALSE))</f>
        <v/>
      </c>
      <c r="X1726" s="72" t="str">
        <f>IF(E1726="","",VLOOKUP(D1726,Supervisors!$B$9:$G$32,6,FALSE))</f>
        <v/>
      </c>
      <c r="Y1726" s="20" t="str">
        <f t="shared" si="970"/>
        <v/>
      </c>
      <c r="Z1726" s="20" t="str">
        <f t="shared" si="971"/>
        <v/>
      </c>
      <c r="AA1726" s="20" t="str">
        <f t="shared" si="972"/>
        <v/>
      </c>
      <c r="AB1726" s="20" t="str">
        <f t="shared" si="973"/>
        <v/>
      </c>
      <c r="AC1726" s="20" t="str">
        <f t="shared" si="974"/>
        <v/>
      </c>
      <c r="AD1726" s="20" t="str">
        <f t="shared" si="975"/>
        <v/>
      </c>
      <c r="AE1726" s="20" t="str">
        <f>IF(E1726="","",SUM( INDEX( $H$9, 1) : H1726))</f>
        <v/>
      </c>
      <c r="AF1726" s="20" t="str">
        <f t="shared" si="976"/>
        <v/>
      </c>
      <c r="AG1726" s="20" t="str">
        <f>IF(E1726="","",SUM($AF$9:AF1726))</f>
        <v/>
      </c>
      <c r="AH1726" s="43" t="str">
        <f t="shared" si="977"/>
        <v/>
      </c>
      <c r="AI1726" s="20" t="str">
        <f t="shared" si="978"/>
        <v/>
      </c>
      <c r="AJ1726" s="20" t="str">
        <f t="shared" si="979"/>
        <v/>
      </c>
      <c r="AK1726" s="20" t="str">
        <f t="shared" si="980"/>
        <v/>
      </c>
      <c r="AL1726" s="20" t="str">
        <f>IF(E1726="","",SUM( INDEX($I$9, 1) : I1726))</f>
        <v/>
      </c>
      <c r="AM1726" s="20" t="str">
        <f t="shared" si="981"/>
        <v/>
      </c>
      <c r="AN1726" s="20" t="str">
        <f>IF(E1726="","",SUM( INDEX($AM$9, 1) : AM1726))</f>
        <v/>
      </c>
      <c r="AO1726" s="43" t="str">
        <f t="shared" si="982"/>
        <v/>
      </c>
      <c r="AP1726" s="43" t="str">
        <f t="shared" si="983"/>
        <v/>
      </c>
      <c r="AQ1726" s="35" t="str">
        <f t="shared" si="984"/>
        <v/>
      </c>
      <c r="AR1726" s="35" t="str">
        <f t="shared" si="985"/>
        <v/>
      </c>
      <c r="AS1726" s="35" t="str">
        <f t="shared" si="986"/>
        <v/>
      </c>
      <c r="AT1726" s="35" t="str">
        <f t="shared" si="987"/>
        <v/>
      </c>
      <c r="AU1726" s="35" t="str">
        <f t="shared" si="988"/>
        <v/>
      </c>
      <c r="AV1726" s="35" t="str">
        <f t="shared" si="989"/>
        <v/>
      </c>
      <c r="AW1726" s="58" t="str">
        <f t="shared" si="990"/>
        <v/>
      </c>
      <c r="AX1726" s="62" t="str">
        <f t="shared" si="991"/>
        <v/>
      </c>
      <c r="AY1726" s="62" t="str">
        <f t="shared" si="992"/>
        <v/>
      </c>
      <c r="AZ1726" s="62" t="str">
        <f t="shared" si="993"/>
        <v/>
      </c>
      <c r="BA1726" s="62" t="str">
        <f t="shared" si="994"/>
        <v/>
      </c>
      <c r="BB1726" s="62" t="str">
        <f t="shared" si="995"/>
        <v/>
      </c>
      <c r="BC1726" s="62" t="str">
        <f t="shared" si="996"/>
        <v/>
      </c>
      <c r="BD1726" s="69" t="str">
        <f t="shared" si="997"/>
        <v/>
      </c>
      <c r="BE1726" s="69" t="str">
        <f t="shared" si="998"/>
        <v/>
      </c>
      <c r="BF1726" s="69" t="str">
        <f>IF(Z1726=Z1727,"",SUM(AW$9:AW1726)-SUM(BF$9:BF1725))</f>
        <v/>
      </c>
      <c r="BG1726" s="12">
        <f t="shared" si="1000"/>
        <v>1718</v>
      </c>
    </row>
    <row r="1727" spans="1:59" ht="20.100000000000001" customHeight="1">
      <c r="A1727" s="13">
        <f t="shared" si="999"/>
        <v>1719</v>
      </c>
      <c r="B1727" s="153"/>
      <c r="C1727" s="33"/>
      <c r="D1727" s="33"/>
      <c r="E1727" s="154"/>
      <c r="F1727" s="155"/>
      <c r="G1727" s="156"/>
      <c r="H1727" s="19" t="str">
        <f t="shared" si="964"/>
        <v/>
      </c>
      <c r="I1727" s="157"/>
      <c r="J1727" s="19" t="str">
        <f t="shared" si="965"/>
        <v/>
      </c>
      <c r="K1727" s="33"/>
      <c r="L1727" s="34"/>
      <c r="M1727" s="34"/>
      <c r="N1727" s="19" t="str">
        <f t="shared" si="966"/>
        <v/>
      </c>
      <c r="O1727" s="157"/>
      <c r="P1727" s="19" t="str">
        <f t="shared" si="967"/>
        <v/>
      </c>
      <c r="Q1727" s="19" t="str">
        <f t="shared" si="968"/>
        <v/>
      </c>
      <c r="R1727" s="22"/>
      <c r="S1727" s="33"/>
      <c r="T1727" s="35" t="str">
        <f>IF(E1727="","",Instructions!$B$5)</f>
        <v/>
      </c>
      <c r="U1727" s="75" t="str">
        <f>IF(E1727="","",Instructions!$C$5)</f>
        <v/>
      </c>
      <c r="V1727" s="87" t="str">
        <f t="shared" si="969"/>
        <v/>
      </c>
      <c r="W1727" s="72" t="str">
        <f>IF(E1727="","",VLOOKUP(D1727,Supervisors!$B$9:$F$32,5,FALSE))</f>
        <v/>
      </c>
      <c r="X1727" s="72" t="str">
        <f>IF(E1727="","",VLOOKUP(D1727,Supervisors!$B$9:$G$32,6,FALSE))</f>
        <v/>
      </c>
      <c r="Y1727" s="20" t="str">
        <f t="shared" si="970"/>
        <v/>
      </c>
      <c r="Z1727" s="20" t="str">
        <f t="shared" si="971"/>
        <v/>
      </c>
      <c r="AA1727" s="20" t="str">
        <f t="shared" si="972"/>
        <v/>
      </c>
      <c r="AB1727" s="20" t="str">
        <f t="shared" si="973"/>
        <v/>
      </c>
      <c r="AC1727" s="20" t="str">
        <f t="shared" si="974"/>
        <v/>
      </c>
      <c r="AD1727" s="20" t="str">
        <f t="shared" si="975"/>
        <v/>
      </c>
      <c r="AE1727" s="20" t="str">
        <f>IF(E1727="","",SUM( INDEX( $H$9, 1) : H1727))</f>
        <v/>
      </c>
      <c r="AF1727" s="20" t="str">
        <f t="shared" si="976"/>
        <v/>
      </c>
      <c r="AG1727" s="20" t="str">
        <f>IF(E1727="","",SUM($AF$9:AF1727))</f>
        <v/>
      </c>
      <c r="AH1727" s="43" t="str">
        <f t="shared" si="977"/>
        <v/>
      </c>
      <c r="AI1727" s="20" t="str">
        <f t="shared" si="978"/>
        <v/>
      </c>
      <c r="AJ1727" s="20" t="str">
        <f t="shared" si="979"/>
        <v/>
      </c>
      <c r="AK1727" s="20" t="str">
        <f t="shared" si="980"/>
        <v/>
      </c>
      <c r="AL1727" s="20" t="str">
        <f>IF(E1727="","",SUM( INDEX($I$9, 1) : I1727))</f>
        <v/>
      </c>
      <c r="AM1727" s="20" t="str">
        <f t="shared" si="981"/>
        <v/>
      </c>
      <c r="AN1727" s="20" t="str">
        <f>IF(E1727="","",SUM( INDEX($AM$9, 1) : AM1727))</f>
        <v/>
      </c>
      <c r="AO1727" s="43" t="str">
        <f t="shared" si="982"/>
        <v/>
      </c>
      <c r="AP1727" s="43" t="str">
        <f t="shared" si="983"/>
        <v/>
      </c>
      <c r="AQ1727" s="35" t="str">
        <f t="shared" si="984"/>
        <v/>
      </c>
      <c r="AR1727" s="35" t="str">
        <f t="shared" si="985"/>
        <v/>
      </c>
      <c r="AS1727" s="35" t="str">
        <f t="shared" si="986"/>
        <v/>
      </c>
      <c r="AT1727" s="35" t="str">
        <f t="shared" si="987"/>
        <v/>
      </c>
      <c r="AU1727" s="35" t="str">
        <f t="shared" si="988"/>
        <v/>
      </c>
      <c r="AV1727" s="35" t="str">
        <f t="shared" si="989"/>
        <v/>
      </c>
      <c r="AW1727" s="58" t="str">
        <f t="shared" si="990"/>
        <v/>
      </c>
      <c r="AX1727" s="62" t="str">
        <f t="shared" si="991"/>
        <v/>
      </c>
      <c r="AY1727" s="62" t="str">
        <f t="shared" si="992"/>
        <v/>
      </c>
      <c r="AZ1727" s="62" t="str">
        <f t="shared" si="993"/>
        <v/>
      </c>
      <c r="BA1727" s="62" t="str">
        <f t="shared" si="994"/>
        <v/>
      </c>
      <c r="BB1727" s="62" t="str">
        <f t="shared" si="995"/>
        <v/>
      </c>
      <c r="BC1727" s="62" t="str">
        <f t="shared" si="996"/>
        <v/>
      </c>
      <c r="BD1727" s="69" t="str">
        <f t="shared" si="997"/>
        <v/>
      </c>
      <c r="BE1727" s="69" t="str">
        <f t="shared" si="998"/>
        <v/>
      </c>
      <c r="BF1727" s="69" t="str">
        <f>IF(Z1727=Z1728,"",SUM(AW$9:AW1727)-SUM(BF$9:BF1726))</f>
        <v/>
      </c>
      <c r="BG1727" s="12">
        <f t="shared" si="1000"/>
        <v>1719</v>
      </c>
    </row>
    <row r="1728" spans="1:59" ht="20.100000000000001" customHeight="1">
      <c r="A1728" s="13">
        <f t="shared" si="999"/>
        <v>1720</v>
      </c>
      <c r="B1728" s="153"/>
      <c r="C1728" s="33"/>
      <c r="D1728" s="33"/>
      <c r="E1728" s="154"/>
      <c r="F1728" s="155"/>
      <c r="G1728" s="156"/>
      <c r="H1728" s="19" t="str">
        <f t="shared" si="964"/>
        <v/>
      </c>
      <c r="I1728" s="157"/>
      <c r="J1728" s="19" t="str">
        <f t="shared" si="965"/>
        <v/>
      </c>
      <c r="K1728" s="33"/>
      <c r="L1728" s="34"/>
      <c r="M1728" s="34"/>
      <c r="N1728" s="19" t="str">
        <f t="shared" si="966"/>
        <v/>
      </c>
      <c r="O1728" s="157"/>
      <c r="P1728" s="19" t="str">
        <f t="shared" si="967"/>
        <v/>
      </c>
      <c r="Q1728" s="19" t="str">
        <f t="shared" si="968"/>
        <v/>
      </c>
      <c r="R1728" s="22"/>
      <c r="S1728" s="33"/>
      <c r="T1728" s="35" t="str">
        <f>IF(E1728="","",Instructions!$B$5)</f>
        <v/>
      </c>
      <c r="U1728" s="75" t="str">
        <f>IF(E1728="","",Instructions!$C$5)</f>
        <v/>
      </c>
      <c r="V1728" s="87" t="str">
        <f t="shared" si="969"/>
        <v/>
      </c>
      <c r="W1728" s="72" t="str">
        <f>IF(E1728="","",VLOOKUP(D1728,Supervisors!$B$9:$F$32,5,FALSE))</f>
        <v/>
      </c>
      <c r="X1728" s="72" t="str">
        <f>IF(E1728="","",VLOOKUP(D1728,Supervisors!$B$9:$G$32,6,FALSE))</f>
        <v/>
      </c>
      <c r="Y1728" s="20" t="str">
        <f t="shared" si="970"/>
        <v/>
      </c>
      <c r="Z1728" s="20" t="str">
        <f t="shared" si="971"/>
        <v/>
      </c>
      <c r="AA1728" s="20" t="str">
        <f t="shared" si="972"/>
        <v/>
      </c>
      <c r="AB1728" s="20" t="str">
        <f t="shared" si="973"/>
        <v/>
      </c>
      <c r="AC1728" s="20" t="str">
        <f t="shared" si="974"/>
        <v/>
      </c>
      <c r="AD1728" s="20" t="str">
        <f t="shared" si="975"/>
        <v/>
      </c>
      <c r="AE1728" s="20" t="str">
        <f>IF(E1728="","",SUM( INDEX( $H$9, 1) : H1728))</f>
        <v/>
      </c>
      <c r="AF1728" s="20" t="str">
        <f t="shared" si="976"/>
        <v/>
      </c>
      <c r="AG1728" s="20" t="str">
        <f>IF(E1728="","",SUM($AF$9:AF1728))</f>
        <v/>
      </c>
      <c r="AH1728" s="43" t="str">
        <f t="shared" si="977"/>
        <v/>
      </c>
      <c r="AI1728" s="20" t="str">
        <f t="shared" si="978"/>
        <v/>
      </c>
      <c r="AJ1728" s="20" t="str">
        <f t="shared" si="979"/>
        <v/>
      </c>
      <c r="AK1728" s="20" t="str">
        <f t="shared" si="980"/>
        <v/>
      </c>
      <c r="AL1728" s="20" t="str">
        <f>IF(E1728="","",SUM( INDEX($I$9, 1) : I1728))</f>
        <v/>
      </c>
      <c r="AM1728" s="20" t="str">
        <f t="shared" si="981"/>
        <v/>
      </c>
      <c r="AN1728" s="20" t="str">
        <f>IF(E1728="","",SUM( INDEX($AM$9, 1) : AM1728))</f>
        <v/>
      </c>
      <c r="AO1728" s="43" t="str">
        <f t="shared" si="982"/>
        <v/>
      </c>
      <c r="AP1728" s="43" t="str">
        <f t="shared" si="983"/>
        <v/>
      </c>
      <c r="AQ1728" s="35" t="str">
        <f t="shared" si="984"/>
        <v/>
      </c>
      <c r="AR1728" s="35" t="str">
        <f t="shared" si="985"/>
        <v/>
      </c>
      <c r="AS1728" s="35" t="str">
        <f t="shared" si="986"/>
        <v/>
      </c>
      <c r="AT1728" s="35" t="str">
        <f t="shared" si="987"/>
        <v/>
      </c>
      <c r="AU1728" s="35" t="str">
        <f t="shared" si="988"/>
        <v/>
      </c>
      <c r="AV1728" s="35" t="str">
        <f t="shared" si="989"/>
        <v/>
      </c>
      <c r="AW1728" s="58" t="str">
        <f t="shared" si="990"/>
        <v/>
      </c>
      <c r="AX1728" s="62" t="str">
        <f t="shared" si="991"/>
        <v/>
      </c>
      <c r="AY1728" s="62" t="str">
        <f t="shared" si="992"/>
        <v/>
      </c>
      <c r="AZ1728" s="62" t="str">
        <f t="shared" si="993"/>
        <v/>
      </c>
      <c r="BA1728" s="62" t="str">
        <f t="shared" si="994"/>
        <v/>
      </c>
      <c r="BB1728" s="62" t="str">
        <f t="shared" si="995"/>
        <v/>
      </c>
      <c r="BC1728" s="62" t="str">
        <f t="shared" si="996"/>
        <v/>
      </c>
      <c r="BD1728" s="69" t="str">
        <f t="shared" si="997"/>
        <v/>
      </c>
      <c r="BE1728" s="69" t="str">
        <f t="shared" si="998"/>
        <v/>
      </c>
      <c r="BF1728" s="69" t="str">
        <f>IF(Z1728=Z1729,"",SUM(AW$9:AW1728)-SUM(BF$9:BF1727))</f>
        <v/>
      </c>
      <c r="BG1728" s="12">
        <f t="shared" si="1000"/>
        <v>1720</v>
      </c>
    </row>
    <row r="1729" spans="1:59" ht="20.100000000000001" customHeight="1">
      <c r="A1729" s="13">
        <f t="shared" si="999"/>
        <v>1721</v>
      </c>
      <c r="B1729" s="153"/>
      <c r="C1729" s="33"/>
      <c r="D1729" s="33"/>
      <c r="E1729" s="154"/>
      <c r="F1729" s="155"/>
      <c r="G1729" s="156"/>
      <c r="H1729" s="19" t="str">
        <f t="shared" si="964"/>
        <v/>
      </c>
      <c r="I1729" s="157"/>
      <c r="J1729" s="19" t="str">
        <f t="shared" si="965"/>
        <v/>
      </c>
      <c r="K1729" s="33"/>
      <c r="L1729" s="34"/>
      <c r="M1729" s="34"/>
      <c r="N1729" s="19" t="str">
        <f t="shared" si="966"/>
        <v/>
      </c>
      <c r="O1729" s="157"/>
      <c r="P1729" s="19" t="str">
        <f t="shared" si="967"/>
        <v/>
      </c>
      <c r="Q1729" s="19" t="str">
        <f t="shared" si="968"/>
        <v/>
      </c>
      <c r="R1729" s="22"/>
      <c r="S1729" s="33"/>
      <c r="T1729" s="35" t="str">
        <f>IF(E1729="","",Instructions!$B$5)</f>
        <v/>
      </c>
      <c r="U1729" s="75" t="str">
        <f>IF(E1729="","",Instructions!$C$5)</f>
        <v/>
      </c>
      <c r="V1729" s="87" t="str">
        <f t="shared" si="969"/>
        <v/>
      </c>
      <c r="W1729" s="72" t="str">
        <f>IF(E1729="","",VLOOKUP(D1729,Supervisors!$B$9:$F$32,5,FALSE))</f>
        <v/>
      </c>
      <c r="X1729" s="72" t="str">
        <f>IF(E1729="","",VLOOKUP(D1729,Supervisors!$B$9:$G$32,6,FALSE))</f>
        <v/>
      </c>
      <c r="Y1729" s="20" t="str">
        <f t="shared" si="970"/>
        <v/>
      </c>
      <c r="Z1729" s="20" t="str">
        <f t="shared" si="971"/>
        <v/>
      </c>
      <c r="AA1729" s="20" t="str">
        <f t="shared" si="972"/>
        <v/>
      </c>
      <c r="AB1729" s="20" t="str">
        <f t="shared" si="973"/>
        <v/>
      </c>
      <c r="AC1729" s="20" t="str">
        <f t="shared" si="974"/>
        <v/>
      </c>
      <c r="AD1729" s="20" t="str">
        <f t="shared" si="975"/>
        <v/>
      </c>
      <c r="AE1729" s="20" t="str">
        <f>IF(E1729="","",SUM( INDEX( $H$9, 1) : H1729))</f>
        <v/>
      </c>
      <c r="AF1729" s="20" t="str">
        <f t="shared" si="976"/>
        <v/>
      </c>
      <c r="AG1729" s="20" t="str">
        <f>IF(E1729="","",SUM($AF$9:AF1729))</f>
        <v/>
      </c>
      <c r="AH1729" s="43" t="str">
        <f t="shared" si="977"/>
        <v/>
      </c>
      <c r="AI1729" s="20" t="str">
        <f t="shared" si="978"/>
        <v/>
      </c>
      <c r="AJ1729" s="20" t="str">
        <f t="shared" si="979"/>
        <v/>
      </c>
      <c r="AK1729" s="20" t="str">
        <f t="shared" si="980"/>
        <v/>
      </c>
      <c r="AL1729" s="20" t="str">
        <f>IF(E1729="","",SUM( INDEX($I$9, 1) : I1729))</f>
        <v/>
      </c>
      <c r="AM1729" s="20" t="str">
        <f t="shared" si="981"/>
        <v/>
      </c>
      <c r="AN1729" s="20" t="str">
        <f>IF(E1729="","",SUM( INDEX($AM$9, 1) : AM1729))</f>
        <v/>
      </c>
      <c r="AO1729" s="43" t="str">
        <f t="shared" si="982"/>
        <v/>
      </c>
      <c r="AP1729" s="43" t="str">
        <f t="shared" si="983"/>
        <v/>
      </c>
      <c r="AQ1729" s="35" t="str">
        <f t="shared" si="984"/>
        <v/>
      </c>
      <c r="AR1729" s="35" t="str">
        <f t="shared" si="985"/>
        <v/>
      </c>
      <c r="AS1729" s="35" t="str">
        <f t="shared" si="986"/>
        <v/>
      </c>
      <c r="AT1729" s="35" t="str">
        <f t="shared" si="987"/>
        <v/>
      </c>
      <c r="AU1729" s="35" t="str">
        <f t="shared" si="988"/>
        <v/>
      </c>
      <c r="AV1729" s="35" t="str">
        <f t="shared" si="989"/>
        <v/>
      </c>
      <c r="AW1729" s="58" t="str">
        <f t="shared" si="990"/>
        <v/>
      </c>
      <c r="AX1729" s="62" t="str">
        <f t="shared" si="991"/>
        <v/>
      </c>
      <c r="AY1729" s="62" t="str">
        <f t="shared" si="992"/>
        <v/>
      </c>
      <c r="AZ1729" s="62" t="str">
        <f t="shared" si="993"/>
        <v/>
      </c>
      <c r="BA1729" s="62" t="str">
        <f t="shared" si="994"/>
        <v/>
      </c>
      <c r="BB1729" s="62" t="str">
        <f t="shared" si="995"/>
        <v/>
      </c>
      <c r="BC1729" s="62" t="str">
        <f t="shared" si="996"/>
        <v/>
      </c>
      <c r="BD1729" s="69" t="str">
        <f t="shared" si="997"/>
        <v/>
      </c>
      <c r="BE1729" s="69" t="str">
        <f t="shared" si="998"/>
        <v/>
      </c>
      <c r="BF1729" s="69" t="str">
        <f>IF(Z1729=Z1730,"",SUM(AW$9:AW1729)-SUM(BF$9:BF1728))</f>
        <v/>
      </c>
      <c r="BG1729" s="12">
        <f t="shared" si="1000"/>
        <v>1721</v>
      </c>
    </row>
    <row r="1730" spans="1:59" ht="20.100000000000001" customHeight="1">
      <c r="A1730" s="13">
        <f t="shared" si="999"/>
        <v>1722</v>
      </c>
      <c r="B1730" s="153"/>
      <c r="C1730" s="33"/>
      <c r="D1730" s="33"/>
      <c r="E1730" s="154"/>
      <c r="F1730" s="155"/>
      <c r="G1730" s="156"/>
      <c r="H1730" s="19" t="str">
        <f t="shared" si="964"/>
        <v/>
      </c>
      <c r="I1730" s="157"/>
      <c r="J1730" s="19" t="str">
        <f t="shared" si="965"/>
        <v/>
      </c>
      <c r="K1730" s="33"/>
      <c r="L1730" s="34"/>
      <c r="M1730" s="34"/>
      <c r="N1730" s="19" t="str">
        <f t="shared" si="966"/>
        <v/>
      </c>
      <c r="O1730" s="157"/>
      <c r="P1730" s="19" t="str">
        <f t="shared" si="967"/>
        <v/>
      </c>
      <c r="Q1730" s="19" t="str">
        <f t="shared" si="968"/>
        <v/>
      </c>
      <c r="R1730" s="22"/>
      <c r="S1730" s="33"/>
      <c r="T1730" s="35" t="str">
        <f>IF(E1730="","",Instructions!$B$5)</f>
        <v/>
      </c>
      <c r="U1730" s="75" t="str">
        <f>IF(E1730="","",Instructions!$C$5)</f>
        <v/>
      </c>
      <c r="V1730" s="87" t="str">
        <f t="shared" si="969"/>
        <v/>
      </c>
      <c r="W1730" s="72" t="str">
        <f>IF(E1730="","",VLOOKUP(D1730,Supervisors!$B$9:$F$32,5,FALSE))</f>
        <v/>
      </c>
      <c r="X1730" s="72" t="str">
        <f>IF(E1730="","",VLOOKUP(D1730,Supervisors!$B$9:$G$32,6,FALSE))</f>
        <v/>
      </c>
      <c r="Y1730" s="20" t="str">
        <f t="shared" si="970"/>
        <v/>
      </c>
      <c r="Z1730" s="20" t="str">
        <f t="shared" si="971"/>
        <v/>
      </c>
      <c r="AA1730" s="20" t="str">
        <f t="shared" si="972"/>
        <v/>
      </c>
      <c r="AB1730" s="20" t="str">
        <f t="shared" si="973"/>
        <v/>
      </c>
      <c r="AC1730" s="20" t="str">
        <f t="shared" si="974"/>
        <v/>
      </c>
      <c r="AD1730" s="20" t="str">
        <f t="shared" si="975"/>
        <v/>
      </c>
      <c r="AE1730" s="20" t="str">
        <f>IF(E1730="","",SUM( INDEX( $H$9, 1) : H1730))</f>
        <v/>
      </c>
      <c r="AF1730" s="20" t="str">
        <f t="shared" si="976"/>
        <v/>
      </c>
      <c r="AG1730" s="20" t="str">
        <f>IF(E1730="","",SUM($AF$9:AF1730))</f>
        <v/>
      </c>
      <c r="AH1730" s="43" t="str">
        <f t="shared" si="977"/>
        <v/>
      </c>
      <c r="AI1730" s="20" t="str">
        <f t="shared" si="978"/>
        <v/>
      </c>
      <c r="AJ1730" s="20" t="str">
        <f t="shared" si="979"/>
        <v/>
      </c>
      <c r="AK1730" s="20" t="str">
        <f t="shared" si="980"/>
        <v/>
      </c>
      <c r="AL1730" s="20" t="str">
        <f>IF(E1730="","",SUM( INDEX($I$9, 1) : I1730))</f>
        <v/>
      </c>
      <c r="AM1730" s="20" t="str">
        <f t="shared" si="981"/>
        <v/>
      </c>
      <c r="AN1730" s="20" t="str">
        <f>IF(E1730="","",SUM( INDEX($AM$9, 1) : AM1730))</f>
        <v/>
      </c>
      <c r="AO1730" s="43" t="str">
        <f t="shared" si="982"/>
        <v/>
      </c>
      <c r="AP1730" s="43" t="str">
        <f t="shared" si="983"/>
        <v/>
      </c>
      <c r="AQ1730" s="35" t="str">
        <f t="shared" si="984"/>
        <v/>
      </c>
      <c r="AR1730" s="35" t="str">
        <f t="shared" si="985"/>
        <v/>
      </c>
      <c r="AS1730" s="35" t="str">
        <f t="shared" si="986"/>
        <v/>
      </c>
      <c r="AT1730" s="35" t="str">
        <f t="shared" si="987"/>
        <v/>
      </c>
      <c r="AU1730" s="35" t="str">
        <f t="shared" si="988"/>
        <v/>
      </c>
      <c r="AV1730" s="35" t="str">
        <f t="shared" si="989"/>
        <v/>
      </c>
      <c r="AW1730" s="58" t="str">
        <f t="shared" si="990"/>
        <v/>
      </c>
      <c r="AX1730" s="62" t="str">
        <f t="shared" si="991"/>
        <v/>
      </c>
      <c r="AY1730" s="62" t="str">
        <f t="shared" si="992"/>
        <v/>
      </c>
      <c r="AZ1730" s="62" t="str">
        <f t="shared" si="993"/>
        <v/>
      </c>
      <c r="BA1730" s="62" t="str">
        <f t="shared" si="994"/>
        <v/>
      </c>
      <c r="BB1730" s="62" t="str">
        <f t="shared" si="995"/>
        <v/>
      </c>
      <c r="BC1730" s="62" t="str">
        <f t="shared" si="996"/>
        <v/>
      </c>
      <c r="BD1730" s="69" t="str">
        <f t="shared" si="997"/>
        <v/>
      </c>
      <c r="BE1730" s="69" t="str">
        <f t="shared" si="998"/>
        <v/>
      </c>
      <c r="BF1730" s="69" t="str">
        <f>IF(Z1730=Z1731,"",SUM(AW$9:AW1730)-SUM(BF$9:BF1729))</f>
        <v/>
      </c>
      <c r="BG1730" s="12">
        <f t="shared" si="1000"/>
        <v>1722</v>
      </c>
    </row>
    <row r="1731" spans="1:59" ht="20.100000000000001" customHeight="1">
      <c r="A1731" s="13">
        <f t="shared" si="999"/>
        <v>1723</v>
      </c>
      <c r="B1731" s="153"/>
      <c r="C1731" s="33"/>
      <c r="D1731" s="33"/>
      <c r="E1731" s="154"/>
      <c r="F1731" s="155"/>
      <c r="G1731" s="156"/>
      <c r="H1731" s="19" t="str">
        <f t="shared" si="964"/>
        <v/>
      </c>
      <c r="I1731" s="157"/>
      <c r="J1731" s="19" t="str">
        <f t="shared" si="965"/>
        <v/>
      </c>
      <c r="K1731" s="33"/>
      <c r="L1731" s="34"/>
      <c r="M1731" s="34"/>
      <c r="N1731" s="19" t="str">
        <f t="shared" si="966"/>
        <v/>
      </c>
      <c r="O1731" s="157"/>
      <c r="P1731" s="19" t="str">
        <f t="shared" si="967"/>
        <v/>
      </c>
      <c r="Q1731" s="19" t="str">
        <f t="shared" si="968"/>
        <v/>
      </c>
      <c r="R1731" s="22"/>
      <c r="S1731" s="33"/>
      <c r="T1731" s="35" t="str">
        <f>IF(E1731="","",Instructions!$B$5)</f>
        <v/>
      </c>
      <c r="U1731" s="75" t="str">
        <f>IF(E1731="","",Instructions!$C$5)</f>
        <v/>
      </c>
      <c r="V1731" s="87" t="str">
        <f t="shared" si="969"/>
        <v/>
      </c>
      <c r="W1731" s="72" t="str">
        <f>IF(E1731="","",VLOOKUP(D1731,Supervisors!$B$9:$F$32,5,FALSE))</f>
        <v/>
      </c>
      <c r="X1731" s="72" t="str">
        <f>IF(E1731="","",VLOOKUP(D1731,Supervisors!$B$9:$G$32,6,FALSE))</f>
        <v/>
      </c>
      <c r="Y1731" s="20" t="str">
        <f t="shared" si="970"/>
        <v/>
      </c>
      <c r="Z1731" s="20" t="str">
        <f t="shared" si="971"/>
        <v/>
      </c>
      <c r="AA1731" s="20" t="str">
        <f t="shared" si="972"/>
        <v/>
      </c>
      <c r="AB1731" s="20" t="str">
        <f t="shared" si="973"/>
        <v/>
      </c>
      <c r="AC1731" s="20" t="str">
        <f t="shared" si="974"/>
        <v/>
      </c>
      <c r="AD1731" s="20" t="str">
        <f t="shared" si="975"/>
        <v/>
      </c>
      <c r="AE1731" s="20" t="str">
        <f>IF(E1731="","",SUM( INDEX( $H$9, 1) : H1731))</f>
        <v/>
      </c>
      <c r="AF1731" s="20" t="str">
        <f t="shared" si="976"/>
        <v/>
      </c>
      <c r="AG1731" s="20" t="str">
        <f>IF(E1731="","",SUM($AF$9:AF1731))</f>
        <v/>
      </c>
      <c r="AH1731" s="43" t="str">
        <f t="shared" si="977"/>
        <v/>
      </c>
      <c r="AI1731" s="20" t="str">
        <f t="shared" si="978"/>
        <v/>
      </c>
      <c r="AJ1731" s="20" t="str">
        <f t="shared" si="979"/>
        <v/>
      </c>
      <c r="AK1731" s="20" t="str">
        <f t="shared" si="980"/>
        <v/>
      </c>
      <c r="AL1731" s="20" t="str">
        <f>IF(E1731="","",SUM( INDEX($I$9, 1) : I1731))</f>
        <v/>
      </c>
      <c r="AM1731" s="20" t="str">
        <f t="shared" si="981"/>
        <v/>
      </c>
      <c r="AN1731" s="20" t="str">
        <f>IF(E1731="","",SUM( INDEX($AM$9, 1) : AM1731))</f>
        <v/>
      </c>
      <c r="AO1731" s="43" t="str">
        <f t="shared" si="982"/>
        <v/>
      </c>
      <c r="AP1731" s="43" t="str">
        <f t="shared" si="983"/>
        <v/>
      </c>
      <c r="AQ1731" s="35" t="str">
        <f t="shared" si="984"/>
        <v/>
      </c>
      <c r="AR1731" s="35" t="str">
        <f t="shared" si="985"/>
        <v/>
      </c>
      <c r="AS1731" s="35" t="str">
        <f t="shared" si="986"/>
        <v/>
      </c>
      <c r="AT1731" s="35" t="str">
        <f t="shared" si="987"/>
        <v/>
      </c>
      <c r="AU1731" s="35" t="str">
        <f t="shared" si="988"/>
        <v/>
      </c>
      <c r="AV1731" s="35" t="str">
        <f t="shared" si="989"/>
        <v/>
      </c>
      <c r="AW1731" s="58" t="str">
        <f t="shared" si="990"/>
        <v/>
      </c>
      <c r="AX1731" s="62" t="str">
        <f t="shared" si="991"/>
        <v/>
      </c>
      <c r="AY1731" s="62" t="str">
        <f t="shared" si="992"/>
        <v/>
      </c>
      <c r="AZ1731" s="62" t="str">
        <f t="shared" si="993"/>
        <v/>
      </c>
      <c r="BA1731" s="62" t="str">
        <f t="shared" si="994"/>
        <v/>
      </c>
      <c r="BB1731" s="62" t="str">
        <f t="shared" si="995"/>
        <v/>
      </c>
      <c r="BC1731" s="62" t="str">
        <f t="shared" si="996"/>
        <v/>
      </c>
      <c r="BD1731" s="69" t="str">
        <f t="shared" si="997"/>
        <v/>
      </c>
      <c r="BE1731" s="69" t="str">
        <f t="shared" si="998"/>
        <v/>
      </c>
      <c r="BF1731" s="69" t="str">
        <f>IF(Z1731=Z1732,"",SUM(AW$9:AW1731)-SUM(BF$9:BF1730))</f>
        <v/>
      </c>
      <c r="BG1731" s="12">
        <f t="shared" si="1000"/>
        <v>1723</v>
      </c>
    </row>
    <row r="1732" spans="1:59" ht="20.100000000000001" customHeight="1">
      <c r="A1732" s="13">
        <f t="shared" si="999"/>
        <v>1724</v>
      </c>
      <c r="B1732" s="153"/>
      <c r="C1732" s="33"/>
      <c r="D1732" s="33"/>
      <c r="E1732" s="154"/>
      <c r="F1732" s="155"/>
      <c r="G1732" s="156"/>
      <c r="H1732" s="19" t="str">
        <f t="shared" si="964"/>
        <v/>
      </c>
      <c r="I1732" s="157"/>
      <c r="J1732" s="19" t="str">
        <f t="shared" si="965"/>
        <v/>
      </c>
      <c r="K1732" s="33"/>
      <c r="L1732" s="34"/>
      <c r="M1732" s="34"/>
      <c r="N1732" s="19" t="str">
        <f t="shared" si="966"/>
        <v/>
      </c>
      <c r="O1732" s="157"/>
      <c r="P1732" s="19" t="str">
        <f t="shared" si="967"/>
        <v/>
      </c>
      <c r="Q1732" s="19" t="str">
        <f t="shared" si="968"/>
        <v/>
      </c>
      <c r="R1732" s="22"/>
      <c r="S1732" s="33"/>
      <c r="T1732" s="35" t="str">
        <f>IF(E1732="","",Instructions!$B$5)</f>
        <v/>
      </c>
      <c r="U1732" s="75" t="str">
        <f>IF(E1732="","",Instructions!$C$5)</f>
        <v/>
      </c>
      <c r="V1732" s="87" t="str">
        <f t="shared" si="969"/>
        <v/>
      </c>
      <c r="W1732" s="72" t="str">
        <f>IF(E1732="","",VLOOKUP(D1732,Supervisors!$B$9:$F$32,5,FALSE))</f>
        <v/>
      </c>
      <c r="X1732" s="72" t="str">
        <f>IF(E1732="","",VLOOKUP(D1732,Supervisors!$B$9:$G$32,6,FALSE))</f>
        <v/>
      </c>
      <c r="Y1732" s="20" t="str">
        <f t="shared" si="970"/>
        <v/>
      </c>
      <c r="Z1732" s="20" t="str">
        <f t="shared" si="971"/>
        <v/>
      </c>
      <c r="AA1732" s="20" t="str">
        <f t="shared" si="972"/>
        <v/>
      </c>
      <c r="AB1732" s="20" t="str">
        <f t="shared" si="973"/>
        <v/>
      </c>
      <c r="AC1732" s="20" t="str">
        <f t="shared" si="974"/>
        <v/>
      </c>
      <c r="AD1732" s="20" t="str">
        <f t="shared" si="975"/>
        <v/>
      </c>
      <c r="AE1732" s="20" t="str">
        <f>IF(E1732="","",SUM( INDEX( $H$9, 1) : H1732))</f>
        <v/>
      </c>
      <c r="AF1732" s="20" t="str">
        <f t="shared" si="976"/>
        <v/>
      </c>
      <c r="AG1732" s="20" t="str">
        <f>IF(E1732="","",SUM($AF$9:AF1732))</f>
        <v/>
      </c>
      <c r="AH1732" s="43" t="str">
        <f t="shared" si="977"/>
        <v/>
      </c>
      <c r="AI1732" s="20" t="str">
        <f t="shared" si="978"/>
        <v/>
      </c>
      <c r="AJ1732" s="20" t="str">
        <f t="shared" si="979"/>
        <v/>
      </c>
      <c r="AK1732" s="20" t="str">
        <f t="shared" si="980"/>
        <v/>
      </c>
      <c r="AL1732" s="20" t="str">
        <f>IF(E1732="","",SUM( INDEX($I$9, 1) : I1732))</f>
        <v/>
      </c>
      <c r="AM1732" s="20" t="str">
        <f t="shared" si="981"/>
        <v/>
      </c>
      <c r="AN1732" s="20" t="str">
        <f>IF(E1732="","",SUM( INDEX($AM$9, 1) : AM1732))</f>
        <v/>
      </c>
      <c r="AO1732" s="43" t="str">
        <f t="shared" si="982"/>
        <v/>
      </c>
      <c r="AP1732" s="43" t="str">
        <f t="shared" si="983"/>
        <v/>
      </c>
      <c r="AQ1732" s="35" t="str">
        <f t="shared" si="984"/>
        <v/>
      </c>
      <c r="AR1732" s="35" t="str">
        <f t="shared" si="985"/>
        <v/>
      </c>
      <c r="AS1732" s="35" t="str">
        <f t="shared" si="986"/>
        <v/>
      </c>
      <c r="AT1732" s="35" t="str">
        <f t="shared" si="987"/>
        <v/>
      </c>
      <c r="AU1732" s="35" t="str">
        <f t="shared" si="988"/>
        <v/>
      </c>
      <c r="AV1732" s="35" t="str">
        <f t="shared" si="989"/>
        <v/>
      </c>
      <c r="AW1732" s="58" t="str">
        <f t="shared" si="990"/>
        <v/>
      </c>
      <c r="AX1732" s="62" t="str">
        <f t="shared" si="991"/>
        <v/>
      </c>
      <c r="AY1732" s="62" t="str">
        <f t="shared" si="992"/>
        <v/>
      </c>
      <c r="AZ1732" s="62" t="str">
        <f t="shared" si="993"/>
        <v/>
      </c>
      <c r="BA1732" s="62" t="str">
        <f t="shared" si="994"/>
        <v/>
      </c>
      <c r="BB1732" s="62" t="str">
        <f t="shared" si="995"/>
        <v/>
      </c>
      <c r="BC1732" s="62" t="str">
        <f t="shared" si="996"/>
        <v/>
      </c>
      <c r="BD1732" s="69" t="str">
        <f t="shared" si="997"/>
        <v/>
      </c>
      <c r="BE1732" s="69" t="str">
        <f t="shared" si="998"/>
        <v/>
      </c>
      <c r="BF1732" s="69" t="str">
        <f>IF(Z1732=Z1733,"",SUM(AW$9:AW1732)-SUM(BF$9:BF1731))</f>
        <v/>
      </c>
      <c r="BG1732" s="12">
        <f t="shared" si="1000"/>
        <v>1724</v>
      </c>
    </row>
    <row r="1733" spans="1:59" ht="20.100000000000001" customHeight="1">
      <c r="A1733" s="13">
        <f t="shared" si="999"/>
        <v>1725</v>
      </c>
      <c r="B1733" s="153"/>
      <c r="C1733" s="33"/>
      <c r="D1733" s="33"/>
      <c r="E1733" s="154"/>
      <c r="F1733" s="155"/>
      <c r="G1733" s="156"/>
      <c r="H1733" s="19" t="str">
        <f t="shared" si="964"/>
        <v/>
      </c>
      <c r="I1733" s="157"/>
      <c r="J1733" s="19" t="str">
        <f t="shared" si="965"/>
        <v/>
      </c>
      <c r="K1733" s="33"/>
      <c r="L1733" s="34"/>
      <c r="M1733" s="34"/>
      <c r="N1733" s="19" t="str">
        <f t="shared" si="966"/>
        <v/>
      </c>
      <c r="O1733" s="157"/>
      <c r="P1733" s="19" t="str">
        <f t="shared" si="967"/>
        <v/>
      </c>
      <c r="Q1733" s="19" t="str">
        <f t="shared" si="968"/>
        <v/>
      </c>
      <c r="R1733" s="22"/>
      <c r="S1733" s="33"/>
      <c r="T1733" s="35" t="str">
        <f>IF(E1733="","",Instructions!$B$5)</f>
        <v/>
      </c>
      <c r="U1733" s="75" t="str">
        <f>IF(E1733="","",Instructions!$C$5)</f>
        <v/>
      </c>
      <c r="V1733" s="87" t="str">
        <f t="shared" si="969"/>
        <v/>
      </c>
      <c r="W1733" s="72" t="str">
        <f>IF(E1733="","",VLOOKUP(D1733,Supervisors!$B$9:$F$32,5,FALSE))</f>
        <v/>
      </c>
      <c r="X1733" s="72" t="str">
        <f>IF(E1733="","",VLOOKUP(D1733,Supervisors!$B$9:$G$32,6,FALSE))</f>
        <v/>
      </c>
      <c r="Y1733" s="20" t="str">
        <f t="shared" si="970"/>
        <v/>
      </c>
      <c r="Z1733" s="20" t="str">
        <f t="shared" si="971"/>
        <v/>
      </c>
      <c r="AA1733" s="20" t="str">
        <f t="shared" si="972"/>
        <v/>
      </c>
      <c r="AB1733" s="20" t="str">
        <f t="shared" si="973"/>
        <v/>
      </c>
      <c r="AC1733" s="20" t="str">
        <f t="shared" si="974"/>
        <v/>
      </c>
      <c r="AD1733" s="20" t="str">
        <f t="shared" si="975"/>
        <v/>
      </c>
      <c r="AE1733" s="20" t="str">
        <f>IF(E1733="","",SUM( INDEX( $H$9, 1) : H1733))</f>
        <v/>
      </c>
      <c r="AF1733" s="20" t="str">
        <f t="shared" si="976"/>
        <v/>
      </c>
      <c r="AG1733" s="20" t="str">
        <f>IF(E1733="","",SUM($AF$9:AF1733))</f>
        <v/>
      </c>
      <c r="AH1733" s="43" t="str">
        <f t="shared" si="977"/>
        <v/>
      </c>
      <c r="AI1733" s="20" t="str">
        <f t="shared" si="978"/>
        <v/>
      </c>
      <c r="AJ1733" s="20" t="str">
        <f t="shared" si="979"/>
        <v/>
      </c>
      <c r="AK1733" s="20" t="str">
        <f t="shared" si="980"/>
        <v/>
      </c>
      <c r="AL1733" s="20" t="str">
        <f>IF(E1733="","",SUM( INDEX($I$9, 1) : I1733))</f>
        <v/>
      </c>
      <c r="AM1733" s="20" t="str">
        <f t="shared" si="981"/>
        <v/>
      </c>
      <c r="AN1733" s="20" t="str">
        <f>IF(E1733="","",SUM( INDEX($AM$9, 1) : AM1733))</f>
        <v/>
      </c>
      <c r="AO1733" s="43" t="str">
        <f t="shared" si="982"/>
        <v/>
      </c>
      <c r="AP1733" s="43" t="str">
        <f t="shared" si="983"/>
        <v/>
      </c>
      <c r="AQ1733" s="35" t="str">
        <f t="shared" si="984"/>
        <v/>
      </c>
      <c r="AR1733" s="35" t="str">
        <f t="shared" si="985"/>
        <v/>
      </c>
      <c r="AS1733" s="35" t="str">
        <f t="shared" si="986"/>
        <v/>
      </c>
      <c r="AT1733" s="35" t="str">
        <f t="shared" si="987"/>
        <v/>
      </c>
      <c r="AU1733" s="35" t="str">
        <f t="shared" si="988"/>
        <v/>
      </c>
      <c r="AV1733" s="35" t="str">
        <f t="shared" si="989"/>
        <v/>
      </c>
      <c r="AW1733" s="58" t="str">
        <f t="shared" si="990"/>
        <v/>
      </c>
      <c r="AX1733" s="62" t="str">
        <f t="shared" si="991"/>
        <v/>
      </c>
      <c r="AY1733" s="62" t="str">
        <f t="shared" si="992"/>
        <v/>
      </c>
      <c r="AZ1733" s="62" t="str">
        <f t="shared" si="993"/>
        <v/>
      </c>
      <c r="BA1733" s="62" t="str">
        <f t="shared" si="994"/>
        <v/>
      </c>
      <c r="BB1733" s="62" t="str">
        <f t="shared" si="995"/>
        <v/>
      </c>
      <c r="BC1733" s="62" t="str">
        <f t="shared" si="996"/>
        <v/>
      </c>
      <c r="BD1733" s="69" t="str">
        <f t="shared" si="997"/>
        <v/>
      </c>
      <c r="BE1733" s="69" t="str">
        <f t="shared" si="998"/>
        <v/>
      </c>
      <c r="BF1733" s="69" t="str">
        <f>IF(Z1733=Z1734,"",SUM(AW$9:AW1733)-SUM(BF$9:BF1732))</f>
        <v/>
      </c>
      <c r="BG1733" s="12">
        <f t="shared" si="1000"/>
        <v>1725</v>
      </c>
    </row>
    <row r="1734" spans="1:59" ht="20.100000000000001" customHeight="1">
      <c r="A1734" s="13">
        <f t="shared" si="999"/>
        <v>1726</v>
      </c>
      <c r="B1734" s="153"/>
      <c r="C1734" s="33"/>
      <c r="D1734" s="33"/>
      <c r="E1734" s="154"/>
      <c r="F1734" s="155"/>
      <c r="G1734" s="156"/>
      <c r="H1734" s="19" t="str">
        <f t="shared" si="964"/>
        <v/>
      </c>
      <c r="I1734" s="157"/>
      <c r="J1734" s="19" t="str">
        <f t="shared" si="965"/>
        <v/>
      </c>
      <c r="K1734" s="33"/>
      <c r="L1734" s="34"/>
      <c r="M1734" s="34"/>
      <c r="N1734" s="19" t="str">
        <f t="shared" si="966"/>
        <v/>
      </c>
      <c r="O1734" s="157"/>
      <c r="P1734" s="19" t="str">
        <f t="shared" si="967"/>
        <v/>
      </c>
      <c r="Q1734" s="19" t="str">
        <f t="shared" si="968"/>
        <v/>
      </c>
      <c r="R1734" s="22"/>
      <c r="S1734" s="33"/>
      <c r="T1734" s="35" t="str">
        <f>IF(E1734="","",Instructions!$B$5)</f>
        <v/>
      </c>
      <c r="U1734" s="75" t="str">
        <f>IF(E1734="","",Instructions!$C$5)</f>
        <v/>
      </c>
      <c r="V1734" s="87" t="str">
        <f t="shared" si="969"/>
        <v/>
      </c>
      <c r="W1734" s="72" t="str">
        <f>IF(E1734="","",VLOOKUP(D1734,Supervisors!$B$9:$F$32,5,FALSE))</f>
        <v/>
      </c>
      <c r="X1734" s="72" t="str">
        <f>IF(E1734="","",VLOOKUP(D1734,Supervisors!$B$9:$G$32,6,FALSE))</f>
        <v/>
      </c>
      <c r="Y1734" s="20" t="str">
        <f t="shared" si="970"/>
        <v/>
      </c>
      <c r="Z1734" s="20" t="str">
        <f t="shared" si="971"/>
        <v/>
      </c>
      <c r="AA1734" s="20" t="str">
        <f t="shared" si="972"/>
        <v/>
      </c>
      <c r="AB1734" s="20" t="str">
        <f t="shared" si="973"/>
        <v/>
      </c>
      <c r="AC1734" s="20" t="str">
        <f t="shared" si="974"/>
        <v/>
      </c>
      <c r="AD1734" s="20" t="str">
        <f t="shared" si="975"/>
        <v/>
      </c>
      <c r="AE1734" s="20" t="str">
        <f>IF(E1734="","",SUM( INDEX( $H$9, 1) : H1734))</f>
        <v/>
      </c>
      <c r="AF1734" s="20" t="str">
        <f t="shared" si="976"/>
        <v/>
      </c>
      <c r="AG1734" s="20" t="str">
        <f>IF(E1734="","",SUM($AF$9:AF1734))</f>
        <v/>
      </c>
      <c r="AH1734" s="43" t="str">
        <f t="shared" si="977"/>
        <v/>
      </c>
      <c r="AI1734" s="20" t="str">
        <f t="shared" si="978"/>
        <v/>
      </c>
      <c r="AJ1734" s="20" t="str">
        <f t="shared" si="979"/>
        <v/>
      </c>
      <c r="AK1734" s="20" t="str">
        <f t="shared" si="980"/>
        <v/>
      </c>
      <c r="AL1734" s="20" t="str">
        <f>IF(E1734="","",SUM( INDEX($I$9, 1) : I1734))</f>
        <v/>
      </c>
      <c r="AM1734" s="20" t="str">
        <f t="shared" si="981"/>
        <v/>
      </c>
      <c r="AN1734" s="20" t="str">
        <f>IF(E1734="","",SUM( INDEX($AM$9, 1) : AM1734))</f>
        <v/>
      </c>
      <c r="AO1734" s="43" t="str">
        <f t="shared" si="982"/>
        <v/>
      </c>
      <c r="AP1734" s="43" t="str">
        <f t="shared" si="983"/>
        <v/>
      </c>
      <c r="AQ1734" s="35" t="str">
        <f t="shared" si="984"/>
        <v/>
      </c>
      <c r="AR1734" s="35" t="str">
        <f t="shared" si="985"/>
        <v/>
      </c>
      <c r="AS1734" s="35" t="str">
        <f t="shared" si="986"/>
        <v/>
      </c>
      <c r="AT1734" s="35" t="str">
        <f t="shared" si="987"/>
        <v/>
      </c>
      <c r="AU1734" s="35" t="str">
        <f t="shared" si="988"/>
        <v/>
      </c>
      <c r="AV1734" s="35" t="str">
        <f t="shared" si="989"/>
        <v/>
      </c>
      <c r="AW1734" s="58" t="str">
        <f t="shared" si="990"/>
        <v/>
      </c>
      <c r="AX1734" s="62" t="str">
        <f t="shared" si="991"/>
        <v/>
      </c>
      <c r="AY1734" s="62" t="str">
        <f t="shared" si="992"/>
        <v/>
      </c>
      <c r="AZ1734" s="62" t="str">
        <f t="shared" si="993"/>
        <v/>
      </c>
      <c r="BA1734" s="62" t="str">
        <f t="shared" si="994"/>
        <v/>
      </c>
      <c r="BB1734" s="62" t="str">
        <f t="shared" si="995"/>
        <v/>
      </c>
      <c r="BC1734" s="62" t="str">
        <f t="shared" si="996"/>
        <v/>
      </c>
      <c r="BD1734" s="69" t="str">
        <f t="shared" si="997"/>
        <v/>
      </c>
      <c r="BE1734" s="69" t="str">
        <f t="shared" si="998"/>
        <v/>
      </c>
      <c r="BF1734" s="69" t="str">
        <f>IF(Z1734=Z1735,"",SUM(AW$9:AW1734)-SUM(BF$9:BF1733))</f>
        <v/>
      </c>
      <c r="BG1734" s="12">
        <f t="shared" si="1000"/>
        <v>1726</v>
      </c>
    </row>
    <row r="1735" spans="1:59" ht="20.100000000000001" customHeight="1">
      <c r="A1735" s="13">
        <f t="shared" si="999"/>
        <v>1727</v>
      </c>
      <c r="B1735" s="153"/>
      <c r="C1735" s="33"/>
      <c r="D1735" s="33"/>
      <c r="E1735" s="154"/>
      <c r="F1735" s="155"/>
      <c r="G1735" s="156"/>
      <c r="H1735" s="19" t="str">
        <f t="shared" si="964"/>
        <v/>
      </c>
      <c r="I1735" s="157"/>
      <c r="J1735" s="19" t="str">
        <f t="shared" si="965"/>
        <v/>
      </c>
      <c r="K1735" s="33"/>
      <c r="L1735" s="34"/>
      <c r="M1735" s="34"/>
      <c r="N1735" s="19" t="str">
        <f t="shared" si="966"/>
        <v/>
      </c>
      <c r="O1735" s="157"/>
      <c r="P1735" s="19" t="str">
        <f t="shared" si="967"/>
        <v/>
      </c>
      <c r="Q1735" s="19" t="str">
        <f t="shared" si="968"/>
        <v/>
      </c>
      <c r="R1735" s="22"/>
      <c r="S1735" s="33"/>
      <c r="T1735" s="35" t="str">
        <f>IF(E1735="","",Instructions!$B$5)</f>
        <v/>
      </c>
      <c r="U1735" s="75" t="str">
        <f>IF(E1735="","",Instructions!$C$5)</f>
        <v/>
      </c>
      <c r="V1735" s="87" t="str">
        <f t="shared" si="969"/>
        <v/>
      </c>
      <c r="W1735" s="72" t="str">
        <f>IF(E1735="","",VLOOKUP(D1735,Supervisors!$B$9:$F$32,5,FALSE))</f>
        <v/>
      </c>
      <c r="X1735" s="72" t="str">
        <f>IF(E1735="","",VLOOKUP(D1735,Supervisors!$B$9:$G$32,6,FALSE))</f>
        <v/>
      </c>
      <c r="Y1735" s="20" t="str">
        <f t="shared" si="970"/>
        <v/>
      </c>
      <c r="Z1735" s="20" t="str">
        <f t="shared" si="971"/>
        <v/>
      </c>
      <c r="AA1735" s="20" t="str">
        <f t="shared" si="972"/>
        <v/>
      </c>
      <c r="AB1735" s="20" t="str">
        <f t="shared" si="973"/>
        <v/>
      </c>
      <c r="AC1735" s="20" t="str">
        <f t="shared" si="974"/>
        <v/>
      </c>
      <c r="AD1735" s="20" t="str">
        <f t="shared" si="975"/>
        <v/>
      </c>
      <c r="AE1735" s="20" t="str">
        <f>IF(E1735="","",SUM( INDEX( $H$9, 1) : H1735))</f>
        <v/>
      </c>
      <c r="AF1735" s="20" t="str">
        <f t="shared" si="976"/>
        <v/>
      </c>
      <c r="AG1735" s="20" t="str">
        <f>IF(E1735="","",SUM($AF$9:AF1735))</f>
        <v/>
      </c>
      <c r="AH1735" s="43" t="str">
        <f t="shared" si="977"/>
        <v/>
      </c>
      <c r="AI1735" s="20" t="str">
        <f t="shared" si="978"/>
        <v/>
      </c>
      <c r="AJ1735" s="20" t="str">
        <f t="shared" si="979"/>
        <v/>
      </c>
      <c r="AK1735" s="20" t="str">
        <f t="shared" si="980"/>
        <v/>
      </c>
      <c r="AL1735" s="20" t="str">
        <f>IF(E1735="","",SUM( INDEX($I$9, 1) : I1735))</f>
        <v/>
      </c>
      <c r="AM1735" s="20" t="str">
        <f t="shared" si="981"/>
        <v/>
      </c>
      <c r="AN1735" s="20" t="str">
        <f>IF(E1735="","",SUM( INDEX($AM$9, 1) : AM1735))</f>
        <v/>
      </c>
      <c r="AO1735" s="43" t="str">
        <f t="shared" si="982"/>
        <v/>
      </c>
      <c r="AP1735" s="43" t="str">
        <f t="shared" si="983"/>
        <v/>
      </c>
      <c r="AQ1735" s="35" t="str">
        <f t="shared" si="984"/>
        <v/>
      </c>
      <c r="AR1735" s="35" t="str">
        <f t="shared" si="985"/>
        <v/>
      </c>
      <c r="AS1735" s="35" t="str">
        <f t="shared" si="986"/>
        <v/>
      </c>
      <c r="AT1735" s="35" t="str">
        <f t="shared" si="987"/>
        <v/>
      </c>
      <c r="AU1735" s="35" t="str">
        <f t="shared" si="988"/>
        <v/>
      </c>
      <c r="AV1735" s="35" t="str">
        <f t="shared" si="989"/>
        <v/>
      </c>
      <c r="AW1735" s="58" t="str">
        <f t="shared" si="990"/>
        <v/>
      </c>
      <c r="AX1735" s="62" t="str">
        <f t="shared" si="991"/>
        <v/>
      </c>
      <c r="AY1735" s="62" t="str">
        <f t="shared" si="992"/>
        <v/>
      </c>
      <c r="AZ1735" s="62" t="str">
        <f t="shared" si="993"/>
        <v/>
      </c>
      <c r="BA1735" s="62" t="str">
        <f t="shared" si="994"/>
        <v/>
      </c>
      <c r="BB1735" s="62" t="str">
        <f t="shared" si="995"/>
        <v/>
      </c>
      <c r="BC1735" s="62" t="str">
        <f t="shared" si="996"/>
        <v/>
      </c>
      <c r="BD1735" s="69" t="str">
        <f t="shared" si="997"/>
        <v/>
      </c>
      <c r="BE1735" s="69" t="str">
        <f t="shared" si="998"/>
        <v/>
      </c>
      <c r="BF1735" s="69" t="str">
        <f>IF(Z1735=Z1736,"",SUM(AW$9:AW1735)-SUM(BF$9:BF1734))</f>
        <v/>
      </c>
      <c r="BG1735" s="12">
        <f t="shared" si="1000"/>
        <v>1727</v>
      </c>
    </row>
    <row r="1736" spans="1:59" ht="20.100000000000001" customHeight="1">
      <c r="A1736" s="13">
        <f t="shared" si="999"/>
        <v>1728</v>
      </c>
      <c r="B1736" s="153"/>
      <c r="C1736" s="33"/>
      <c r="D1736" s="33"/>
      <c r="E1736" s="154"/>
      <c r="F1736" s="155"/>
      <c r="G1736" s="156"/>
      <c r="H1736" s="19" t="str">
        <f t="shared" si="964"/>
        <v/>
      </c>
      <c r="I1736" s="157"/>
      <c r="J1736" s="19" t="str">
        <f t="shared" si="965"/>
        <v/>
      </c>
      <c r="K1736" s="33"/>
      <c r="L1736" s="34"/>
      <c r="M1736" s="34"/>
      <c r="N1736" s="19" t="str">
        <f t="shared" si="966"/>
        <v/>
      </c>
      <c r="O1736" s="157"/>
      <c r="P1736" s="19" t="str">
        <f t="shared" si="967"/>
        <v/>
      </c>
      <c r="Q1736" s="19" t="str">
        <f t="shared" si="968"/>
        <v/>
      </c>
      <c r="R1736" s="22"/>
      <c r="S1736" s="33"/>
      <c r="T1736" s="35" t="str">
        <f>IF(E1736="","",Instructions!$B$5)</f>
        <v/>
      </c>
      <c r="U1736" s="75" t="str">
        <f>IF(E1736="","",Instructions!$C$5)</f>
        <v/>
      </c>
      <c r="V1736" s="87" t="str">
        <f t="shared" si="969"/>
        <v/>
      </c>
      <c r="W1736" s="72" t="str">
        <f>IF(E1736="","",VLOOKUP(D1736,Supervisors!$B$9:$F$32,5,FALSE))</f>
        <v/>
      </c>
      <c r="X1736" s="72" t="str">
        <f>IF(E1736="","",VLOOKUP(D1736,Supervisors!$B$9:$G$32,6,FALSE))</f>
        <v/>
      </c>
      <c r="Y1736" s="20" t="str">
        <f t="shared" si="970"/>
        <v/>
      </c>
      <c r="Z1736" s="20" t="str">
        <f t="shared" si="971"/>
        <v/>
      </c>
      <c r="AA1736" s="20" t="str">
        <f t="shared" si="972"/>
        <v/>
      </c>
      <c r="AB1736" s="20" t="str">
        <f t="shared" si="973"/>
        <v/>
      </c>
      <c r="AC1736" s="20" t="str">
        <f t="shared" si="974"/>
        <v/>
      </c>
      <c r="AD1736" s="20" t="str">
        <f t="shared" si="975"/>
        <v/>
      </c>
      <c r="AE1736" s="20" t="str">
        <f>IF(E1736="","",SUM( INDEX( $H$9, 1) : H1736))</f>
        <v/>
      </c>
      <c r="AF1736" s="20" t="str">
        <f t="shared" si="976"/>
        <v/>
      </c>
      <c r="AG1736" s="20" t="str">
        <f>IF(E1736="","",SUM($AF$9:AF1736))</f>
        <v/>
      </c>
      <c r="AH1736" s="43" t="str">
        <f t="shared" si="977"/>
        <v/>
      </c>
      <c r="AI1736" s="20" t="str">
        <f t="shared" si="978"/>
        <v/>
      </c>
      <c r="AJ1736" s="20" t="str">
        <f t="shared" si="979"/>
        <v/>
      </c>
      <c r="AK1736" s="20" t="str">
        <f t="shared" si="980"/>
        <v/>
      </c>
      <c r="AL1736" s="20" t="str">
        <f>IF(E1736="","",SUM( INDEX($I$9, 1) : I1736))</f>
        <v/>
      </c>
      <c r="AM1736" s="20" t="str">
        <f t="shared" si="981"/>
        <v/>
      </c>
      <c r="AN1736" s="20" t="str">
        <f>IF(E1736="","",SUM( INDEX($AM$9, 1) : AM1736))</f>
        <v/>
      </c>
      <c r="AO1736" s="43" t="str">
        <f t="shared" si="982"/>
        <v/>
      </c>
      <c r="AP1736" s="43" t="str">
        <f t="shared" si="983"/>
        <v/>
      </c>
      <c r="AQ1736" s="35" t="str">
        <f t="shared" si="984"/>
        <v/>
      </c>
      <c r="AR1736" s="35" t="str">
        <f t="shared" si="985"/>
        <v/>
      </c>
      <c r="AS1736" s="35" t="str">
        <f t="shared" si="986"/>
        <v/>
      </c>
      <c r="AT1736" s="35" t="str">
        <f t="shared" si="987"/>
        <v/>
      </c>
      <c r="AU1736" s="35" t="str">
        <f t="shared" si="988"/>
        <v/>
      </c>
      <c r="AV1736" s="35" t="str">
        <f t="shared" si="989"/>
        <v/>
      </c>
      <c r="AW1736" s="58" t="str">
        <f t="shared" si="990"/>
        <v/>
      </c>
      <c r="AX1736" s="62" t="str">
        <f t="shared" si="991"/>
        <v/>
      </c>
      <c r="AY1736" s="62" t="str">
        <f t="shared" si="992"/>
        <v/>
      </c>
      <c r="AZ1736" s="62" t="str">
        <f t="shared" si="993"/>
        <v/>
      </c>
      <c r="BA1736" s="62" t="str">
        <f t="shared" si="994"/>
        <v/>
      </c>
      <c r="BB1736" s="62" t="str">
        <f t="shared" si="995"/>
        <v/>
      </c>
      <c r="BC1736" s="62" t="str">
        <f t="shared" si="996"/>
        <v/>
      </c>
      <c r="BD1736" s="69" t="str">
        <f t="shared" si="997"/>
        <v/>
      </c>
      <c r="BE1736" s="69" t="str">
        <f t="shared" si="998"/>
        <v/>
      </c>
      <c r="BF1736" s="69" t="str">
        <f>IF(Z1736=Z1737,"",SUM(AW$9:AW1736)-SUM(BF$9:BF1735))</f>
        <v/>
      </c>
      <c r="BG1736" s="12">
        <f t="shared" si="1000"/>
        <v>1728</v>
      </c>
    </row>
    <row r="1737" spans="1:59" ht="20.100000000000001" customHeight="1">
      <c r="A1737" s="13">
        <f t="shared" si="999"/>
        <v>1729</v>
      </c>
      <c r="B1737" s="153"/>
      <c r="C1737" s="33"/>
      <c r="D1737" s="33"/>
      <c r="E1737" s="154"/>
      <c r="F1737" s="155"/>
      <c r="G1737" s="156"/>
      <c r="H1737" s="19" t="str">
        <f t="shared" ref="H1737:H1800" si="1001">IF(E1737="","",(ROUND((G1737-F1737),2) * 24))</f>
        <v/>
      </c>
      <c r="I1737" s="157"/>
      <c r="J1737" s="19" t="str">
        <f t="shared" ref="J1737:J1800" si="1002">IF(H1737="","",H1737-I1737)</f>
        <v/>
      </c>
      <c r="K1737" s="33"/>
      <c r="L1737" s="34"/>
      <c r="M1737" s="34"/>
      <c r="N1737" s="19" t="str">
        <f t="shared" ref="N1737:N1800" si="1003">IF(E1737="","",(ROUND((M1737-L1737),2) * 24))</f>
        <v/>
      </c>
      <c r="O1737" s="157"/>
      <c r="P1737" s="19" t="str">
        <f t="shared" ref="P1737:P1800" si="1004">IF(N1737=0,"",IF(ISERROR(N1737-O1737),"",N1737-O1737))</f>
        <v/>
      </c>
      <c r="Q1737" s="19" t="str">
        <f t="shared" ref="Q1737:Q1800" si="1005">IF(H1737="","",H1737-N1737)</f>
        <v/>
      </c>
      <c r="R1737" s="22"/>
      <c r="S1737" s="33"/>
      <c r="T1737" s="35" t="str">
        <f>IF(E1737="","",Instructions!$B$5)</f>
        <v/>
      </c>
      <c r="U1737" s="75" t="str">
        <f>IF(E1737="","",Instructions!$C$5)</f>
        <v/>
      </c>
      <c r="V1737" s="87" t="str">
        <f t="shared" ref="V1737:V1800" si="1006">IF(E1737="","",IF(U1737="BCBA",1,IF(U1737="BCaBA",2,"")))</f>
        <v/>
      </c>
      <c r="W1737" s="72" t="str">
        <f>IF(E1737="","",VLOOKUP(D1737,Supervisors!$B$9:$F$32,5,FALSE))</f>
        <v/>
      </c>
      <c r="X1737" s="72" t="str">
        <f>IF(E1737="","",VLOOKUP(D1737,Supervisors!$B$9:$G$32,6,FALSE))</f>
        <v/>
      </c>
      <c r="Y1737" s="20" t="str">
        <f t="shared" ref="Y1737:Y1800" si="1007">IF(E1737="","",TEXT(E1737,"yyyy"))</f>
        <v/>
      </c>
      <c r="Z1737" s="20" t="str">
        <f t="shared" ref="Z1737:Z1800" si="1008">IF(E1737="","",TEXT(E1737,"mmmm"))</f>
        <v/>
      </c>
      <c r="AA1737" s="20" t="str">
        <f t="shared" ref="AA1737:AA1800" si="1009">IF(E1737="","",TEXT(E1737,"dd"))</f>
        <v/>
      </c>
      <c r="AB1737" s="20" t="str">
        <f t="shared" ref="AB1737:AB1800" si="1010">IF(E1737="","",TEXT(E1737, "yyyy-mm"))</f>
        <v/>
      </c>
      <c r="AC1737" s="20" t="str">
        <f t="shared" ref="AC1737:AC1800" si="1011">IF(E1737="","",IF(B1737="Supervised Independent Fieldwork", "-1", IF(B1737="Practicum", "-2", IF(B1737="Intensive Practicum","-3",""))))</f>
        <v/>
      </c>
      <c r="AD1737" s="20" t="str">
        <f t="shared" ref="AD1737:AD1800" si="1012">AB1737&amp;AC1737</f>
        <v/>
      </c>
      <c r="AE1737" s="20" t="str">
        <f>IF(E1737="","",SUM( INDEX( $H$9, 1) : H1737))</f>
        <v/>
      </c>
      <c r="AF1737" s="20" t="str">
        <f t="shared" ref="AF1737:AF1800" si="1013">IF(E1737="","",IF(B1737="Supervised Independent Fieldwork",H1737, IF(B1737="Practicum",H1737*1.5,IF(B1737="Intensive Practicum",H1737*2,""))))</f>
        <v/>
      </c>
      <c r="AG1737" s="20" t="str">
        <f>IF(E1737="","",SUM($AF$9:AF1737))</f>
        <v/>
      </c>
      <c r="AH1737" s="43" t="str">
        <f t="shared" ref="AH1737:AH1800" si="1014">IF(E1737="","",IF(U1737="BCBA",AG1737/1500,IF(U1737="BCaBA",AG1737/1000,"")))</f>
        <v/>
      </c>
      <c r="AI1737" s="20" t="str">
        <f t="shared" ref="AI1737:AI1800" si="1015">IF(E1737="","",IF(B1737="Supervised Independent Fieldwork",H1737,""))</f>
        <v/>
      </c>
      <c r="AJ1737" s="20" t="str">
        <f t="shared" ref="AJ1737:AJ1800" si="1016">IF(E1737="","",IF(B1737="Practicum",H1737,""))</f>
        <v/>
      </c>
      <c r="AK1737" s="20" t="str">
        <f t="shared" ref="AK1737:AK1800" si="1017">IF(E1737="","",IF(B1737="Intensive Practicum",H1737,""))</f>
        <v/>
      </c>
      <c r="AL1737" s="20" t="str">
        <f>IF(E1737="","",SUM( INDEX($I$9, 1) : I1737))</f>
        <v/>
      </c>
      <c r="AM1737" s="20" t="str">
        <f t="shared" ref="AM1737:AM1800" si="1018">IF(E1737="","",IF(B1737="Supervised Independent Fieldwork",I1737, IF(B1737="Practicum",I1737*1.5,IF(B1737="Intensive Practicum",I1737*2,""))))</f>
        <v/>
      </c>
      <c r="AN1737" s="20" t="str">
        <f>IF(E1737="","",SUM( INDEX($AM$9, 1) : AM1737))</f>
        <v/>
      </c>
      <c r="AO1737" s="43" t="str">
        <f t="shared" ref="AO1737:AO1800" si="1019">IF(E1737="","",IF(U1737="BCaBA",MIN(100%,AN1737/1000), IF(U1737="BCBA",MIN(100%,AN1737/1500),0)))</f>
        <v/>
      </c>
      <c r="AP1737" s="43" t="str">
        <f t="shared" ref="AP1737:AP1800" si="1020">IF(Z1737=Z1738,"",AO1737)</f>
        <v/>
      </c>
      <c r="AQ1737" s="35" t="str">
        <f t="shared" ref="AQ1737:AQ1800" si="1021">IF(E1737="","",IF(OR(K1737="No Supervision Session",K1737=""),1,""))</f>
        <v/>
      </c>
      <c r="AR1737" s="35" t="str">
        <f t="shared" ref="AR1737:AR1800" si="1022">IF(E1737="","",IF(K1737="Face-to-Face",1,""))</f>
        <v/>
      </c>
      <c r="AS1737" s="35" t="str">
        <f t="shared" ref="AS1737:AS1800" si="1023">IF(E1737="","",IF(K1737="Video Conferencing",1,""))</f>
        <v/>
      </c>
      <c r="AT1737" s="35" t="str">
        <f t="shared" ref="AT1737:AT1800" si="1024">IF(E1737="","",IF(K1737="Telephone",1,""))</f>
        <v/>
      </c>
      <c r="AU1737" s="35" t="str">
        <f t="shared" ref="AU1737:AU1800" si="1025">IF(E1737="","",IF(N1737&gt;0,COUNT(N1737),""))</f>
        <v/>
      </c>
      <c r="AV1737" s="35" t="str">
        <f t="shared" ref="AV1737:AV1800" si="1026">IF(E1737="","",IF(E1737="","",IF(R1737="Yes",1,"")))</f>
        <v/>
      </c>
      <c r="AW1737" s="58" t="str">
        <f t="shared" ref="AW1737:AW1800" si="1027">IF(E1737="","",IF(E1737&lt;X1737,1,IF(E1737&lt;W1737,1,"")))</f>
        <v/>
      </c>
      <c r="AX1737" s="62" t="str">
        <f t="shared" ref="AX1737:AX1800" si="1028">IF(E1737="","",IF(AW1737="",H1737,0))</f>
        <v/>
      </c>
      <c r="AY1737" s="62" t="str">
        <f t="shared" ref="AY1737:AY1800" si="1029">IF(E1737="","",IF(AW1737="", I1737,0))</f>
        <v/>
      </c>
      <c r="AZ1737" s="62" t="str">
        <f t="shared" ref="AZ1737:AZ1800" si="1030">IF(E1737="","",IF(AW1737&lt;&gt;"",0,IF(B1737="Supervised Independent Fieldwork",AX1737,IF(B1737="Practicum",AX1737*1.5,IF(B1737="Intensive Practicum",AX1737*2,0)))))</f>
        <v/>
      </c>
      <c r="BA1737" s="62" t="str">
        <f t="shared" ref="BA1737:BA1800" si="1031">IF(E1737="","",IF(AW1737="", N1737,0))</f>
        <v/>
      </c>
      <c r="BB1737" s="62" t="str">
        <f t="shared" ref="BB1737:BB1800" si="1032">IF(E1737="","",IF(AW1737="",P1737,0))</f>
        <v/>
      </c>
      <c r="BC1737" s="62" t="str">
        <f t="shared" ref="BC1737:BC1800" si="1033">IF(E1737="","",IF(AW1737="",Q1737,0))</f>
        <v/>
      </c>
      <c r="BD1737" s="69" t="str">
        <f t="shared" ref="BD1737:BD1800" si="1034">IF(AW1737="", AU1737,"")</f>
        <v/>
      </c>
      <c r="BE1737" s="69" t="str">
        <f t="shared" ref="BE1737:BE1800" si="1035">IF(AW1737="", AV1737,"")</f>
        <v/>
      </c>
      <c r="BF1737" s="69" t="str">
        <f>IF(Z1737=Z1738,"",SUM(AW$9:AW1737)-SUM(BF$9:BF1736))</f>
        <v/>
      </c>
      <c r="BG1737" s="12">
        <f t="shared" si="1000"/>
        <v>1729</v>
      </c>
    </row>
    <row r="1738" spans="1:59" ht="20.100000000000001" customHeight="1">
      <c r="A1738" s="13">
        <f t="shared" si="999"/>
        <v>1730</v>
      </c>
      <c r="B1738" s="153"/>
      <c r="C1738" s="33"/>
      <c r="D1738" s="33"/>
      <c r="E1738" s="154"/>
      <c r="F1738" s="155"/>
      <c r="G1738" s="156"/>
      <c r="H1738" s="19" t="str">
        <f t="shared" si="1001"/>
        <v/>
      </c>
      <c r="I1738" s="157"/>
      <c r="J1738" s="19" t="str">
        <f t="shared" si="1002"/>
        <v/>
      </c>
      <c r="K1738" s="33"/>
      <c r="L1738" s="34"/>
      <c r="M1738" s="34"/>
      <c r="N1738" s="19" t="str">
        <f t="shared" si="1003"/>
        <v/>
      </c>
      <c r="O1738" s="157"/>
      <c r="P1738" s="19" t="str">
        <f t="shared" si="1004"/>
        <v/>
      </c>
      <c r="Q1738" s="19" t="str">
        <f t="shared" si="1005"/>
        <v/>
      </c>
      <c r="R1738" s="22"/>
      <c r="S1738" s="33"/>
      <c r="T1738" s="35" t="str">
        <f>IF(E1738="","",Instructions!$B$5)</f>
        <v/>
      </c>
      <c r="U1738" s="75" t="str">
        <f>IF(E1738="","",Instructions!$C$5)</f>
        <v/>
      </c>
      <c r="V1738" s="87" t="str">
        <f t="shared" si="1006"/>
        <v/>
      </c>
      <c r="W1738" s="72" t="str">
        <f>IF(E1738="","",VLOOKUP(D1738,Supervisors!$B$9:$F$32,5,FALSE))</f>
        <v/>
      </c>
      <c r="X1738" s="72" t="str">
        <f>IF(E1738="","",VLOOKUP(D1738,Supervisors!$B$9:$G$32,6,FALSE))</f>
        <v/>
      </c>
      <c r="Y1738" s="20" t="str">
        <f t="shared" si="1007"/>
        <v/>
      </c>
      <c r="Z1738" s="20" t="str">
        <f t="shared" si="1008"/>
        <v/>
      </c>
      <c r="AA1738" s="20" t="str">
        <f t="shared" si="1009"/>
        <v/>
      </c>
      <c r="AB1738" s="20" t="str">
        <f t="shared" si="1010"/>
        <v/>
      </c>
      <c r="AC1738" s="20" t="str">
        <f t="shared" si="1011"/>
        <v/>
      </c>
      <c r="AD1738" s="20" t="str">
        <f t="shared" si="1012"/>
        <v/>
      </c>
      <c r="AE1738" s="20" t="str">
        <f>IF(E1738="","",SUM( INDEX( $H$9, 1) : H1738))</f>
        <v/>
      </c>
      <c r="AF1738" s="20" t="str">
        <f t="shared" si="1013"/>
        <v/>
      </c>
      <c r="AG1738" s="20" t="str">
        <f>IF(E1738="","",SUM($AF$9:AF1738))</f>
        <v/>
      </c>
      <c r="AH1738" s="43" t="str">
        <f t="shared" si="1014"/>
        <v/>
      </c>
      <c r="AI1738" s="20" t="str">
        <f t="shared" si="1015"/>
        <v/>
      </c>
      <c r="AJ1738" s="20" t="str">
        <f t="shared" si="1016"/>
        <v/>
      </c>
      <c r="AK1738" s="20" t="str">
        <f t="shared" si="1017"/>
        <v/>
      </c>
      <c r="AL1738" s="20" t="str">
        <f>IF(E1738="","",SUM( INDEX($I$9, 1) : I1738))</f>
        <v/>
      </c>
      <c r="AM1738" s="20" t="str">
        <f t="shared" si="1018"/>
        <v/>
      </c>
      <c r="AN1738" s="20" t="str">
        <f>IF(E1738="","",SUM( INDEX($AM$9, 1) : AM1738))</f>
        <v/>
      </c>
      <c r="AO1738" s="43" t="str">
        <f t="shared" si="1019"/>
        <v/>
      </c>
      <c r="AP1738" s="43" t="str">
        <f t="shared" si="1020"/>
        <v/>
      </c>
      <c r="AQ1738" s="35" t="str">
        <f t="shared" si="1021"/>
        <v/>
      </c>
      <c r="AR1738" s="35" t="str">
        <f t="shared" si="1022"/>
        <v/>
      </c>
      <c r="AS1738" s="35" t="str">
        <f t="shared" si="1023"/>
        <v/>
      </c>
      <c r="AT1738" s="35" t="str">
        <f t="shared" si="1024"/>
        <v/>
      </c>
      <c r="AU1738" s="35" t="str">
        <f t="shared" si="1025"/>
        <v/>
      </c>
      <c r="AV1738" s="35" t="str">
        <f t="shared" si="1026"/>
        <v/>
      </c>
      <c r="AW1738" s="58" t="str">
        <f t="shared" si="1027"/>
        <v/>
      </c>
      <c r="AX1738" s="62" t="str">
        <f t="shared" si="1028"/>
        <v/>
      </c>
      <c r="AY1738" s="62" t="str">
        <f t="shared" si="1029"/>
        <v/>
      </c>
      <c r="AZ1738" s="62" t="str">
        <f t="shared" si="1030"/>
        <v/>
      </c>
      <c r="BA1738" s="62" t="str">
        <f t="shared" si="1031"/>
        <v/>
      </c>
      <c r="BB1738" s="62" t="str">
        <f t="shared" si="1032"/>
        <v/>
      </c>
      <c r="BC1738" s="62" t="str">
        <f t="shared" si="1033"/>
        <v/>
      </c>
      <c r="BD1738" s="69" t="str">
        <f t="shared" si="1034"/>
        <v/>
      </c>
      <c r="BE1738" s="69" t="str">
        <f t="shared" si="1035"/>
        <v/>
      </c>
      <c r="BF1738" s="69" t="str">
        <f>IF(Z1738=Z1739,"",SUM(AW$9:AW1738)-SUM(BF$9:BF1737))</f>
        <v/>
      </c>
      <c r="BG1738" s="12">
        <f t="shared" si="1000"/>
        <v>1730</v>
      </c>
    </row>
    <row r="1739" spans="1:59" ht="20.100000000000001" customHeight="1">
      <c r="A1739" s="13">
        <f t="shared" si="999"/>
        <v>1731</v>
      </c>
      <c r="B1739" s="153"/>
      <c r="C1739" s="33"/>
      <c r="D1739" s="33"/>
      <c r="E1739" s="154"/>
      <c r="F1739" s="155"/>
      <c r="G1739" s="156"/>
      <c r="H1739" s="19" t="str">
        <f t="shared" si="1001"/>
        <v/>
      </c>
      <c r="I1739" s="157"/>
      <c r="J1739" s="19" t="str">
        <f t="shared" si="1002"/>
        <v/>
      </c>
      <c r="K1739" s="33"/>
      <c r="L1739" s="34"/>
      <c r="M1739" s="34"/>
      <c r="N1739" s="19" t="str">
        <f t="shared" si="1003"/>
        <v/>
      </c>
      <c r="O1739" s="157"/>
      <c r="P1739" s="19" t="str">
        <f t="shared" si="1004"/>
        <v/>
      </c>
      <c r="Q1739" s="19" t="str">
        <f t="shared" si="1005"/>
        <v/>
      </c>
      <c r="R1739" s="22"/>
      <c r="S1739" s="33"/>
      <c r="T1739" s="35" t="str">
        <f>IF(E1739="","",Instructions!$B$5)</f>
        <v/>
      </c>
      <c r="U1739" s="75" t="str">
        <f>IF(E1739="","",Instructions!$C$5)</f>
        <v/>
      </c>
      <c r="V1739" s="87" t="str">
        <f t="shared" si="1006"/>
        <v/>
      </c>
      <c r="W1739" s="72" t="str">
        <f>IF(E1739="","",VLOOKUP(D1739,Supervisors!$B$9:$F$32,5,FALSE))</f>
        <v/>
      </c>
      <c r="X1739" s="72" t="str">
        <f>IF(E1739="","",VLOOKUP(D1739,Supervisors!$B$9:$G$32,6,FALSE))</f>
        <v/>
      </c>
      <c r="Y1739" s="20" t="str">
        <f t="shared" si="1007"/>
        <v/>
      </c>
      <c r="Z1739" s="20" t="str">
        <f t="shared" si="1008"/>
        <v/>
      </c>
      <c r="AA1739" s="20" t="str">
        <f t="shared" si="1009"/>
        <v/>
      </c>
      <c r="AB1739" s="20" t="str">
        <f t="shared" si="1010"/>
        <v/>
      </c>
      <c r="AC1739" s="20" t="str">
        <f t="shared" si="1011"/>
        <v/>
      </c>
      <c r="AD1739" s="20" t="str">
        <f t="shared" si="1012"/>
        <v/>
      </c>
      <c r="AE1739" s="20" t="str">
        <f>IF(E1739="","",SUM( INDEX( $H$9, 1) : H1739))</f>
        <v/>
      </c>
      <c r="AF1739" s="20" t="str">
        <f t="shared" si="1013"/>
        <v/>
      </c>
      <c r="AG1739" s="20" t="str">
        <f>IF(E1739="","",SUM($AF$9:AF1739))</f>
        <v/>
      </c>
      <c r="AH1739" s="43" t="str">
        <f t="shared" si="1014"/>
        <v/>
      </c>
      <c r="AI1739" s="20" t="str">
        <f t="shared" si="1015"/>
        <v/>
      </c>
      <c r="AJ1739" s="20" t="str">
        <f t="shared" si="1016"/>
        <v/>
      </c>
      <c r="AK1739" s="20" t="str">
        <f t="shared" si="1017"/>
        <v/>
      </c>
      <c r="AL1739" s="20" t="str">
        <f>IF(E1739="","",SUM( INDEX($I$9, 1) : I1739))</f>
        <v/>
      </c>
      <c r="AM1739" s="20" t="str">
        <f t="shared" si="1018"/>
        <v/>
      </c>
      <c r="AN1739" s="20" t="str">
        <f>IF(E1739="","",SUM( INDEX($AM$9, 1) : AM1739))</f>
        <v/>
      </c>
      <c r="AO1739" s="43" t="str">
        <f t="shared" si="1019"/>
        <v/>
      </c>
      <c r="AP1739" s="43" t="str">
        <f t="shared" si="1020"/>
        <v/>
      </c>
      <c r="AQ1739" s="35" t="str">
        <f t="shared" si="1021"/>
        <v/>
      </c>
      <c r="AR1739" s="35" t="str">
        <f t="shared" si="1022"/>
        <v/>
      </c>
      <c r="AS1739" s="35" t="str">
        <f t="shared" si="1023"/>
        <v/>
      </c>
      <c r="AT1739" s="35" t="str">
        <f t="shared" si="1024"/>
        <v/>
      </c>
      <c r="AU1739" s="35" t="str">
        <f t="shared" si="1025"/>
        <v/>
      </c>
      <c r="AV1739" s="35" t="str">
        <f t="shared" si="1026"/>
        <v/>
      </c>
      <c r="AW1739" s="58" t="str">
        <f t="shared" si="1027"/>
        <v/>
      </c>
      <c r="AX1739" s="62" t="str">
        <f t="shared" si="1028"/>
        <v/>
      </c>
      <c r="AY1739" s="62" t="str">
        <f t="shared" si="1029"/>
        <v/>
      </c>
      <c r="AZ1739" s="62" t="str">
        <f t="shared" si="1030"/>
        <v/>
      </c>
      <c r="BA1739" s="62" t="str">
        <f t="shared" si="1031"/>
        <v/>
      </c>
      <c r="BB1739" s="62" t="str">
        <f t="shared" si="1032"/>
        <v/>
      </c>
      <c r="BC1739" s="62" t="str">
        <f t="shared" si="1033"/>
        <v/>
      </c>
      <c r="BD1739" s="69" t="str">
        <f t="shared" si="1034"/>
        <v/>
      </c>
      <c r="BE1739" s="69" t="str">
        <f t="shared" si="1035"/>
        <v/>
      </c>
      <c r="BF1739" s="69" t="str">
        <f>IF(Z1739=Z1740,"",SUM(AW$9:AW1739)-SUM(BF$9:BF1738))</f>
        <v/>
      </c>
      <c r="BG1739" s="12">
        <f t="shared" si="1000"/>
        <v>1731</v>
      </c>
    </row>
    <row r="1740" spans="1:59" ht="20.100000000000001" customHeight="1">
      <c r="A1740" s="13">
        <f t="shared" si="999"/>
        <v>1732</v>
      </c>
      <c r="B1740" s="153"/>
      <c r="C1740" s="33"/>
      <c r="D1740" s="33"/>
      <c r="E1740" s="154"/>
      <c r="F1740" s="155"/>
      <c r="G1740" s="156"/>
      <c r="H1740" s="19" t="str">
        <f t="shared" si="1001"/>
        <v/>
      </c>
      <c r="I1740" s="157"/>
      <c r="J1740" s="19" t="str">
        <f t="shared" si="1002"/>
        <v/>
      </c>
      <c r="K1740" s="33"/>
      <c r="L1740" s="34"/>
      <c r="M1740" s="34"/>
      <c r="N1740" s="19" t="str">
        <f t="shared" si="1003"/>
        <v/>
      </c>
      <c r="O1740" s="157"/>
      <c r="P1740" s="19" t="str">
        <f t="shared" si="1004"/>
        <v/>
      </c>
      <c r="Q1740" s="19" t="str">
        <f t="shared" si="1005"/>
        <v/>
      </c>
      <c r="R1740" s="22"/>
      <c r="S1740" s="33"/>
      <c r="T1740" s="35" t="str">
        <f>IF(E1740="","",Instructions!$B$5)</f>
        <v/>
      </c>
      <c r="U1740" s="75" t="str">
        <f>IF(E1740="","",Instructions!$C$5)</f>
        <v/>
      </c>
      <c r="V1740" s="87" t="str">
        <f t="shared" si="1006"/>
        <v/>
      </c>
      <c r="W1740" s="72" t="str">
        <f>IF(E1740="","",VLOOKUP(D1740,Supervisors!$B$9:$F$32,5,FALSE))</f>
        <v/>
      </c>
      <c r="X1740" s="72" t="str">
        <f>IF(E1740="","",VLOOKUP(D1740,Supervisors!$B$9:$G$32,6,FALSE))</f>
        <v/>
      </c>
      <c r="Y1740" s="20" t="str">
        <f t="shared" si="1007"/>
        <v/>
      </c>
      <c r="Z1740" s="20" t="str">
        <f t="shared" si="1008"/>
        <v/>
      </c>
      <c r="AA1740" s="20" t="str">
        <f t="shared" si="1009"/>
        <v/>
      </c>
      <c r="AB1740" s="20" t="str">
        <f t="shared" si="1010"/>
        <v/>
      </c>
      <c r="AC1740" s="20" t="str">
        <f t="shared" si="1011"/>
        <v/>
      </c>
      <c r="AD1740" s="20" t="str">
        <f t="shared" si="1012"/>
        <v/>
      </c>
      <c r="AE1740" s="20" t="str">
        <f>IF(E1740="","",SUM( INDEX( $H$9, 1) : H1740))</f>
        <v/>
      </c>
      <c r="AF1740" s="20" t="str">
        <f t="shared" si="1013"/>
        <v/>
      </c>
      <c r="AG1740" s="20" t="str">
        <f>IF(E1740="","",SUM($AF$9:AF1740))</f>
        <v/>
      </c>
      <c r="AH1740" s="43" t="str">
        <f t="shared" si="1014"/>
        <v/>
      </c>
      <c r="AI1740" s="20" t="str">
        <f t="shared" si="1015"/>
        <v/>
      </c>
      <c r="AJ1740" s="20" t="str">
        <f t="shared" si="1016"/>
        <v/>
      </c>
      <c r="AK1740" s="20" t="str">
        <f t="shared" si="1017"/>
        <v/>
      </c>
      <c r="AL1740" s="20" t="str">
        <f>IF(E1740="","",SUM( INDEX($I$9, 1) : I1740))</f>
        <v/>
      </c>
      <c r="AM1740" s="20" t="str">
        <f t="shared" si="1018"/>
        <v/>
      </c>
      <c r="AN1740" s="20" t="str">
        <f>IF(E1740="","",SUM( INDEX($AM$9, 1) : AM1740))</f>
        <v/>
      </c>
      <c r="AO1740" s="43" t="str">
        <f t="shared" si="1019"/>
        <v/>
      </c>
      <c r="AP1740" s="43" t="str">
        <f t="shared" si="1020"/>
        <v/>
      </c>
      <c r="AQ1740" s="35" t="str">
        <f t="shared" si="1021"/>
        <v/>
      </c>
      <c r="AR1740" s="35" t="str">
        <f t="shared" si="1022"/>
        <v/>
      </c>
      <c r="AS1740" s="35" t="str">
        <f t="shared" si="1023"/>
        <v/>
      </c>
      <c r="AT1740" s="35" t="str">
        <f t="shared" si="1024"/>
        <v/>
      </c>
      <c r="AU1740" s="35" t="str">
        <f t="shared" si="1025"/>
        <v/>
      </c>
      <c r="AV1740" s="35" t="str">
        <f t="shared" si="1026"/>
        <v/>
      </c>
      <c r="AW1740" s="58" t="str">
        <f t="shared" si="1027"/>
        <v/>
      </c>
      <c r="AX1740" s="62" t="str">
        <f t="shared" si="1028"/>
        <v/>
      </c>
      <c r="AY1740" s="62" t="str">
        <f t="shared" si="1029"/>
        <v/>
      </c>
      <c r="AZ1740" s="62" t="str">
        <f t="shared" si="1030"/>
        <v/>
      </c>
      <c r="BA1740" s="62" t="str">
        <f t="shared" si="1031"/>
        <v/>
      </c>
      <c r="BB1740" s="62" t="str">
        <f t="shared" si="1032"/>
        <v/>
      </c>
      <c r="BC1740" s="62" t="str">
        <f t="shared" si="1033"/>
        <v/>
      </c>
      <c r="BD1740" s="69" t="str">
        <f t="shared" si="1034"/>
        <v/>
      </c>
      <c r="BE1740" s="69" t="str">
        <f t="shared" si="1035"/>
        <v/>
      </c>
      <c r="BF1740" s="69" t="str">
        <f>IF(Z1740=Z1741,"",SUM(AW$9:AW1740)-SUM(BF$9:BF1739))</f>
        <v/>
      </c>
      <c r="BG1740" s="12">
        <f t="shared" si="1000"/>
        <v>1732</v>
      </c>
    </row>
    <row r="1741" spans="1:59" ht="20.100000000000001" customHeight="1">
      <c r="A1741" s="13">
        <f t="shared" si="999"/>
        <v>1733</v>
      </c>
      <c r="B1741" s="153"/>
      <c r="C1741" s="33"/>
      <c r="D1741" s="33"/>
      <c r="E1741" s="154"/>
      <c r="F1741" s="155"/>
      <c r="G1741" s="156"/>
      <c r="H1741" s="19" t="str">
        <f t="shared" si="1001"/>
        <v/>
      </c>
      <c r="I1741" s="157"/>
      <c r="J1741" s="19" t="str">
        <f t="shared" si="1002"/>
        <v/>
      </c>
      <c r="K1741" s="33"/>
      <c r="L1741" s="34"/>
      <c r="M1741" s="34"/>
      <c r="N1741" s="19" t="str">
        <f t="shared" si="1003"/>
        <v/>
      </c>
      <c r="O1741" s="157"/>
      <c r="P1741" s="19" t="str">
        <f t="shared" si="1004"/>
        <v/>
      </c>
      <c r="Q1741" s="19" t="str">
        <f t="shared" si="1005"/>
        <v/>
      </c>
      <c r="R1741" s="22"/>
      <c r="S1741" s="33"/>
      <c r="T1741" s="35" t="str">
        <f>IF(E1741="","",Instructions!$B$5)</f>
        <v/>
      </c>
      <c r="U1741" s="75" t="str">
        <f>IF(E1741="","",Instructions!$C$5)</f>
        <v/>
      </c>
      <c r="V1741" s="87" t="str">
        <f t="shared" si="1006"/>
        <v/>
      </c>
      <c r="W1741" s="72" t="str">
        <f>IF(E1741="","",VLOOKUP(D1741,Supervisors!$B$9:$F$32,5,FALSE))</f>
        <v/>
      </c>
      <c r="X1741" s="72" t="str">
        <f>IF(E1741="","",VLOOKUP(D1741,Supervisors!$B$9:$G$32,6,FALSE))</f>
        <v/>
      </c>
      <c r="Y1741" s="20" t="str">
        <f t="shared" si="1007"/>
        <v/>
      </c>
      <c r="Z1741" s="20" t="str">
        <f t="shared" si="1008"/>
        <v/>
      </c>
      <c r="AA1741" s="20" t="str">
        <f t="shared" si="1009"/>
        <v/>
      </c>
      <c r="AB1741" s="20" t="str">
        <f t="shared" si="1010"/>
        <v/>
      </c>
      <c r="AC1741" s="20" t="str">
        <f t="shared" si="1011"/>
        <v/>
      </c>
      <c r="AD1741" s="20" t="str">
        <f t="shared" si="1012"/>
        <v/>
      </c>
      <c r="AE1741" s="20" t="str">
        <f>IF(E1741="","",SUM( INDEX( $H$9, 1) : H1741))</f>
        <v/>
      </c>
      <c r="AF1741" s="20" t="str">
        <f t="shared" si="1013"/>
        <v/>
      </c>
      <c r="AG1741" s="20" t="str">
        <f>IF(E1741="","",SUM($AF$9:AF1741))</f>
        <v/>
      </c>
      <c r="AH1741" s="43" t="str">
        <f t="shared" si="1014"/>
        <v/>
      </c>
      <c r="AI1741" s="20" t="str">
        <f t="shared" si="1015"/>
        <v/>
      </c>
      <c r="AJ1741" s="20" t="str">
        <f t="shared" si="1016"/>
        <v/>
      </c>
      <c r="AK1741" s="20" t="str">
        <f t="shared" si="1017"/>
        <v/>
      </c>
      <c r="AL1741" s="20" t="str">
        <f>IF(E1741="","",SUM( INDEX($I$9, 1) : I1741))</f>
        <v/>
      </c>
      <c r="AM1741" s="20" t="str">
        <f t="shared" si="1018"/>
        <v/>
      </c>
      <c r="AN1741" s="20" t="str">
        <f>IF(E1741="","",SUM( INDEX($AM$9, 1) : AM1741))</f>
        <v/>
      </c>
      <c r="AO1741" s="43" t="str">
        <f t="shared" si="1019"/>
        <v/>
      </c>
      <c r="AP1741" s="43" t="str">
        <f t="shared" si="1020"/>
        <v/>
      </c>
      <c r="AQ1741" s="35" t="str">
        <f t="shared" si="1021"/>
        <v/>
      </c>
      <c r="AR1741" s="35" t="str">
        <f t="shared" si="1022"/>
        <v/>
      </c>
      <c r="AS1741" s="35" t="str">
        <f t="shared" si="1023"/>
        <v/>
      </c>
      <c r="AT1741" s="35" t="str">
        <f t="shared" si="1024"/>
        <v/>
      </c>
      <c r="AU1741" s="35" t="str">
        <f t="shared" si="1025"/>
        <v/>
      </c>
      <c r="AV1741" s="35" t="str">
        <f t="shared" si="1026"/>
        <v/>
      </c>
      <c r="AW1741" s="58" t="str">
        <f t="shared" si="1027"/>
        <v/>
      </c>
      <c r="AX1741" s="62" t="str">
        <f t="shared" si="1028"/>
        <v/>
      </c>
      <c r="AY1741" s="62" t="str">
        <f t="shared" si="1029"/>
        <v/>
      </c>
      <c r="AZ1741" s="62" t="str">
        <f t="shared" si="1030"/>
        <v/>
      </c>
      <c r="BA1741" s="62" t="str">
        <f t="shared" si="1031"/>
        <v/>
      </c>
      <c r="BB1741" s="62" t="str">
        <f t="shared" si="1032"/>
        <v/>
      </c>
      <c r="BC1741" s="62" t="str">
        <f t="shared" si="1033"/>
        <v/>
      </c>
      <c r="BD1741" s="69" t="str">
        <f t="shared" si="1034"/>
        <v/>
      </c>
      <c r="BE1741" s="69" t="str">
        <f t="shared" si="1035"/>
        <v/>
      </c>
      <c r="BF1741" s="69" t="str">
        <f>IF(Z1741=Z1742,"",SUM(AW$9:AW1741)-SUM(BF$9:BF1740))</f>
        <v/>
      </c>
      <c r="BG1741" s="12">
        <f t="shared" si="1000"/>
        <v>1733</v>
      </c>
    </row>
    <row r="1742" spans="1:59" ht="20.100000000000001" customHeight="1">
      <c r="A1742" s="13">
        <f t="shared" si="999"/>
        <v>1734</v>
      </c>
      <c r="B1742" s="153"/>
      <c r="C1742" s="33"/>
      <c r="D1742" s="33"/>
      <c r="E1742" s="154"/>
      <c r="F1742" s="155"/>
      <c r="G1742" s="156"/>
      <c r="H1742" s="19" t="str">
        <f t="shared" si="1001"/>
        <v/>
      </c>
      <c r="I1742" s="157"/>
      <c r="J1742" s="19" t="str">
        <f t="shared" si="1002"/>
        <v/>
      </c>
      <c r="K1742" s="33"/>
      <c r="L1742" s="34"/>
      <c r="M1742" s="34"/>
      <c r="N1742" s="19" t="str">
        <f t="shared" si="1003"/>
        <v/>
      </c>
      <c r="O1742" s="157"/>
      <c r="P1742" s="19" t="str">
        <f t="shared" si="1004"/>
        <v/>
      </c>
      <c r="Q1742" s="19" t="str">
        <f t="shared" si="1005"/>
        <v/>
      </c>
      <c r="R1742" s="22"/>
      <c r="S1742" s="33"/>
      <c r="T1742" s="35" t="str">
        <f>IF(E1742="","",Instructions!$B$5)</f>
        <v/>
      </c>
      <c r="U1742" s="75" t="str">
        <f>IF(E1742="","",Instructions!$C$5)</f>
        <v/>
      </c>
      <c r="V1742" s="87" t="str">
        <f t="shared" si="1006"/>
        <v/>
      </c>
      <c r="W1742" s="72" t="str">
        <f>IF(E1742="","",VLOOKUP(D1742,Supervisors!$B$9:$F$32,5,FALSE))</f>
        <v/>
      </c>
      <c r="X1742" s="72" t="str">
        <f>IF(E1742="","",VLOOKUP(D1742,Supervisors!$B$9:$G$32,6,FALSE))</f>
        <v/>
      </c>
      <c r="Y1742" s="20" t="str">
        <f t="shared" si="1007"/>
        <v/>
      </c>
      <c r="Z1742" s="20" t="str">
        <f t="shared" si="1008"/>
        <v/>
      </c>
      <c r="AA1742" s="20" t="str">
        <f t="shared" si="1009"/>
        <v/>
      </c>
      <c r="AB1742" s="20" t="str">
        <f t="shared" si="1010"/>
        <v/>
      </c>
      <c r="AC1742" s="20" t="str">
        <f t="shared" si="1011"/>
        <v/>
      </c>
      <c r="AD1742" s="20" t="str">
        <f t="shared" si="1012"/>
        <v/>
      </c>
      <c r="AE1742" s="20" t="str">
        <f>IF(E1742="","",SUM( INDEX( $H$9, 1) : H1742))</f>
        <v/>
      </c>
      <c r="AF1742" s="20" t="str">
        <f t="shared" si="1013"/>
        <v/>
      </c>
      <c r="AG1742" s="20" t="str">
        <f>IF(E1742="","",SUM($AF$9:AF1742))</f>
        <v/>
      </c>
      <c r="AH1742" s="43" t="str">
        <f t="shared" si="1014"/>
        <v/>
      </c>
      <c r="AI1742" s="20" t="str">
        <f t="shared" si="1015"/>
        <v/>
      </c>
      <c r="AJ1742" s="20" t="str">
        <f t="shared" si="1016"/>
        <v/>
      </c>
      <c r="AK1742" s="20" t="str">
        <f t="shared" si="1017"/>
        <v/>
      </c>
      <c r="AL1742" s="20" t="str">
        <f>IF(E1742="","",SUM( INDEX($I$9, 1) : I1742))</f>
        <v/>
      </c>
      <c r="AM1742" s="20" t="str">
        <f t="shared" si="1018"/>
        <v/>
      </c>
      <c r="AN1742" s="20" t="str">
        <f>IF(E1742="","",SUM( INDEX($AM$9, 1) : AM1742))</f>
        <v/>
      </c>
      <c r="AO1742" s="43" t="str">
        <f t="shared" si="1019"/>
        <v/>
      </c>
      <c r="AP1742" s="43" t="str">
        <f t="shared" si="1020"/>
        <v/>
      </c>
      <c r="AQ1742" s="35" t="str">
        <f t="shared" si="1021"/>
        <v/>
      </c>
      <c r="AR1742" s="35" t="str">
        <f t="shared" si="1022"/>
        <v/>
      </c>
      <c r="AS1742" s="35" t="str">
        <f t="shared" si="1023"/>
        <v/>
      </c>
      <c r="AT1742" s="35" t="str">
        <f t="shared" si="1024"/>
        <v/>
      </c>
      <c r="AU1742" s="35" t="str">
        <f t="shared" si="1025"/>
        <v/>
      </c>
      <c r="AV1742" s="35" t="str">
        <f t="shared" si="1026"/>
        <v/>
      </c>
      <c r="AW1742" s="58" t="str">
        <f t="shared" si="1027"/>
        <v/>
      </c>
      <c r="AX1742" s="62" t="str">
        <f t="shared" si="1028"/>
        <v/>
      </c>
      <c r="AY1742" s="62" t="str">
        <f t="shared" si="1029"/>
        <v/>
      </c>
      <c r="AZ1742" s="62" t="str">
        <f t="shared" si="1030"/>
        <v/>
      </c>
      <c r="BA1742" s="62" t="str">
        <f t="shared" si="1031"/>
        <v/>
      </c>
      <c r="BB1742" s="62" t="str">
        <f t="shared" si="1032"/>
        <v/>
      </c>
      <c r="BC1742" s="62" t="str">
        <f t="shared" si="1033"/>
        <v/>
      </c>
      <c r="BD1742" s="69" t="str">
        <f t="shared" si="1034"/>
        <v/>
      </c>
      <c r="BE1742" s="69" t="str">
        <f t="shared" si="1035"/>
        <v/>
      </c>
      <c r="BF1742" s="69" t="str">
        <f>IF(Z1742=Z1743,"",SUM(AW$9:AW1742)-SUM(BF$9:BF1741))</f>
        <v/>
      </c>
      <c r="BG1742" s="12">
        <f t="shared" si="1000"/>
        <v>1734</v>
      </c>
    </row>
    <row r="1743" spans="1:59" ht="20.100000000000001" customHeight="1">
      <c r="A1743" s="13">
        <f t="shared" si="999"/>
        <v>1735</v>
      </c>
      <c r="B1743" s="153"/>
      <c r="C1743" s="33"/>
      <c r="D1743" s="33"/>
      <c r="E1743" s="154"/>
      <c r="F1743" s="155"/>
      <c r="G1743" s="156"/>
      <c r="H1743" s="19" t="str">
        <f t="shared" si="1001"/>
        <v/>
      </c>
      <c r="I1743" s="157"/>
      <c r="J1743" s="19" t="str">
        <f t="shared" si="1002"/>
        <v/>
      </c>
      <c r="K1743" s="33"/>
      <c r="L1743" s="34"/>
      <c r="M1743" s="34"/>
      <c r="N1743" s="19" t="str">
        <f t="shared" si="1003"/>
        <v/>
      </c>
      <c r="O1743" s="157"/>
      <c r="P1743" s="19" t="str">
        <f t="shared" si="1004"/>
        <v/>
      </c>
      <c r="Q1743" s="19" t="str">
        <f t="shared" si="1005"/>
        <v/>
      </c>
      <c r="R1743" s="22"/>
      <c r="S1743" s="33"/>
      <c r="T1743" s="35" t="str">
        <f>IF(E1743="","",Instructions!$B$5)</f>
        <v/>
      </c>
      <c r="U1743" s="75" t="str">
        <f>IF(E1743="","",Instructions!$C$5)</f>
        <v/>
      </c>
      <c r="V1743" s="87" t="str">
        <f t="shared" si="1006"/>
        <v/>
      </c>
      <c r="W1743" s="72" t="str">
        <f>IF(E1743="","",VLOOKUP(D1743,Supervisors!$B$9:$F$32,5,FALSE))</f>
        <v/>
      </c>
      <c r="X1743" s="72" t="str">
        <f>IF(E1743="","",VLOOKUP(D1743,Supervisors!$B$9:$G$32,6,FALSE))</f>
        <v/>
      </c>
      <c r="Y1743" s="20" t="str">
        <f t="shared" si="1007"/>
        <v/>
      </c>
      <c r="Z1743" s="20" t="str">
        <f t="shared" si="1008"/>
        <v/>
      </c>
      <c r="AA1743" s="20" t="str">
        <f t="shared" si="1009"/>
        <v/>
      </c>
      <c r="AB1743" s="20" t="str">
        <f t="shared" si="1010"/>
        <v/>
      </c>
      <c r="AC1743" s="20" t="str">
        <f t="shared" si="1011"/>
        <v/>
      </c>
      <c r="AD1743" s="20" t="str">
        <f t="shared" si="1012"/>
        <v/>
      </c>
      <c r="AE1743" s="20" t="str">
        <f>IF(E1743="","",SUM( INDEX( $H$9, 1) : H1743))</f>
        <v/>
      </c>
      <c r="AF1743" s="20" t="str">
        <f t="shared" si="1013"/>
        <v/>
      </c>
      <c r="AG1743" s="20" t="str">
        <f>IF(E1743="","",SUM($AF$9:AF1743))</f>
        <v/>
      </c>
      <c r="AH1743" s="43" t="str">
        <f t="shared" si="1014"/>
        <v/>
      </c>
      <c r="AI1743" s="20" t="str">
        <f t="shared" si="1015"/>
        <v/>
      </c>
      <c r="AJ1743" s="20" t="str">
        <f t="shared" si="1016"/>
        <v/>
      </c>
      <c r="AK1743" s="20" t="str">
        <f t="shared" si="1017"/>
        <v/>
      </c>
      <c r="AL1743" s="20" t="str">
        <f>IF(E1743="","",SUM( INDEX($I$9, 1) : I1743))</f>
        <v/>
      </c>
      <c r="AM1743" s="20" t="str">
        <f t="shared" si="1018"/>
        <v/>
      </c>
      <c r="AN1743" s="20" t="str">
        <f>IF(E1743="","",SUM( INDEX($AM$9, 1) : AM1743))</f>
        <v/>
      </c>
      <c r="AO1743" s="43" t="str">
        <f t="shared" si="1019"/>
        <v/>
      </c>
      <c r="AP1743" s="43" t="str">
        <f t="shared" si="1020"/>
        <v/>
      </c>
      <c r="AQ1743" s="35" t="str">
        <f t="shared" si="1021"/>
        <v/>
      </c>
      <c r="AR1743" s="35" t="str">
        <f t="shared" si="1022"/>
        <v/>
      </c>
      <c r="AS1743" s="35" t="str">
        <f t="shared" si="1023"/>
        <v/>
      </c>
      <c r="AT1743" s="35" t="str">
        <f t="shared" si="1024"/>
        <v/>
      </c>
      <c r="AU1743" s="35" t="str">
        <f t="shared" si="1025"/>
        <v/>
      </c>
      <c r="AV1743" s="35" t="str">
        <f t="shared" si="1026"/>
        <v/>
      </c>
      <c r="AW1743" s="58" t="str">
        <f t="shared" si="1027"/>
        <v/>
      </c>
      <c r="AX1743" s="62" t="str">
        <f t="shared" si="1028"/>
        <v/>
      </c>
      <c r="AY1743" s="62" t="str">
        <f t="shared" si="1029"/>
        <v/>
      </c>
      <c r="AZ1743" s="62" t="str">
        <f t="shared" si="1030"/>
        <v/>
      </c>
      <c r="BA1743" s="62" t="str">
        <f t="shared" si="1031"/>
        <v/>
      </c>
      <c r="BB1743" s="62" t="str">
        <f t="shared" si="1032"/>
        <v/>
      </c>
      <c r="BC1743" s="62" t="str">
        <f t="shared" si="1033"/>
        <v/>
      </c>
      <c r="BD1743" s="69" t="str">
        <f t="shared" si="1034"/>
        <v/>
      </c>
      <c r="BE1743" s="69" t="str">
        <f t="shared" si="1035"/>
        <v/>
      </c>
      <c r="BF1743" s="69" t="str">
        <f>IF(Z1743=Z1744,"",SUM(AW$9:AW1743)-SUM(BF$9:BF1742))</f>
        <v/>
      </c>
      <c r="BG1743" s="12">
        <f t="shared" si="1000"/>
        <v>1735</v>
      </c>
    </row>
    <row r="1744" spans="1:59" ht="20.100000000000001" customHeight="1">
      <c r="A1744" s="13">
        <f t="shared" si="999"/>
        <v>1736</v>
      </c>
      <c r="B1744" s="153"/>
      <c r="C1744" s="33"/>
      <c r="D1744" s="33"/>
      <c r="E1744" s="154"/>
      <c r="F1744" s="155"/>
      <c r="G1744" s="156"/>
      <c r="H1744" s="19" t="str">
        <f t="shared" si="1001"/>
        <v/>
      </c>
      <c r="I1744" s="157"/>
      <c r="J1744" s="19" t="str">
        <f t="shared" si="1002"/>
        <v/>
      </c>
      <c r="K1744" s="33"/>
      <c r="L1744" s="34"/>
      <c r="M1744" s="34"/>
      <c r="N1744" s="19" t="str">
        <f t="shared" si="1003"/>
        <v/>
      </c>
      <c r="O1744" s="157"/>
      <c r="P1744" s="19" t="str">
        <f t="shared" si="1004"/>
        <v/>
      </c>
      <c r="Q1744" s="19" t="str">
        <f t="shared" si="1005"/>
        <v/>
      </c>
      <c r="R1744" s="22"/>
      <c r="S1744" s="33"/>
      <c r="T1744" s="35" t="str">
        <f>IF(E1744="","",Instructions!$B$5)</f>
        <v/>
      </c>
      <c r="U1744" s="75" t="str">
        <f>IF(E1744="","",Instructions!$C$5)</f>
        <v/>
      </c>
      <c r="V1744" s="87" t="str">
        <f t="shared" si="1006"/>
        <v/>
      </c>
      <c r="W1744" s="72" t="str">
        <f>IF(E1744="","",VLOOKUP(D1744,Supervisors!$B$9:$F$32,5,FALSE))</f>
        <v/>
      </c>
      <c r="X1744" s="72" t="str">
        <f>IF(E1744="","",VLOOKUP(D1744,Supervisors!$B$9:$G$32,6,FALSE))</f>
        <v/>
      </c>
      <c r="Y1744" s="20" t="str">
        <f t="shared" si="1007"/>
        <v/>
      </c>
      <c r="Z1744" s="20" t="str">
        <f t="shared" si="1008"/>
        <v/>
      </c>
      <c r="AA1744" s="20" t="str">
        <f t="shared" si="1009"/>
        <v/>
      </c>
      <c r="AB1744" s="20" t="str">
        <f t="shared" si="1010"/>
        <v/>
      </c>
      <c r="AC1744" s="20" t="str">
        <f t="shared" si="1011"/>
        <v/>
      </c>
      <c r="AD1744" s="20" t="str">
        <f t="shared" si="1012"/>
        <v/>
      </c>
      <c r="AE1744" s="20" t="str">
        <f>IF(E1744="","",SUM( INDEX( $H$9, 1) : H1744))</f>
        <v/>
      </c>
      <c r="AF1744" s="20" t="str">
        <f t="shared" si="1013"/>
        <v/>
      </c>
      <c r="AG1744" s="20" t="str">
        <f>IF(E1744="","",SUM($AF$9:AF1744))</f>
        <v/>
      </c>
      <c r="AH1744" s="43" t="str">
        <f t="shared" si="1014"/>
        <v/>
      </c>
      <c r="AI1744" s="20" t="str">
        <f t="shared" si="1015"/>
        <v/>
      </c>
      <c r="AJ1744" s="20" t="str">
        <f t="shared" si="1016"/>
        <v/>
      </c>
      <c r="AK1744" s="20" t="str">
        <f t="shared" si="1017"/>
        <v/>
      </c>
      <c r="AL1744" s="20" t="str">
        <f>IF(E1744="","",SUM( INDEX($I$9, 1) : I1744))</f>
        <v/>
      </c>
      <c r="AM1744" s="20" t="str">
        <f t="shared" si="1018"/>
        <v/>
      </c>
      <c r="AN1744" s="20" t="str">
        <f>IF(E1744="","",SUM( INDEX($AM$9, 1) : AM1744))</f>
        <v/>
      </c>
      <c r="AO1744" s="43" t="str">
        <f t="shared" si="1019"/>
        <v/>
      </c>
      <c r="AP1744" s="43" t="str">
        <f t="shared" si="1020"/>
        <v/>
      </c>
      <c r="AQ1744" s="35" t="str">
        <f t="shared" si="1021"/>
        <v/>
      </c>
      <c r="AR1744" s="35" t="str">
        <f t="shared" si="1022"/>
        <v/>
      </c>
      <c r="AS1744" s="35" t="str">
        <f t="shared" si="1023"/>
        <v/>
      </c>
      <c r="AT1744" s="35" t="str">
        <f t="shared" si="1024"/>
        <v/>
      </c>
      <c r="AU1744" s="35" t="str">
        <f t="shared" si="1025"/>
        <v/>
      </c>
      <c r="AV1744" s="35" t="str">
        <f t="shared" si="1026"/>
        <v/>
      </c>
      <c r="AW1744" s="58" t="str">
        <f t="shared" si="1027"/>
        <v/>
      </c>
      <c r="AX1744" s="62" t="str">
        <f t="shared" si="1028"/>
        <v/>
      </c>
      <c r="AY1744" s="62" t="str">
        <f t="shared" si="1029"/>
        <v/>
      </c>
      <c r="AZ1744" s="62" t="str">
        <f t="shared" si="1030"/>
        <v/>
      </c>
      <c r="BA1744" s="62" t="str">
        <f t="shared" si="1031"/>
        <v/>
      </c>
      <c r="BB1744" s="62" t="str">
        <f t="shared" si="1032"/>
        <v/>
      </c>
      <c r="BC1744" s="62" t="str">
        <f t="shared" si="1033"/>
        <v/>
      </c>
      <c r="BD1744" s="69" t="str">
        <f t="shared" si="1034"/>
        <v/>
      </c>
      <c r="BE1744" s="69" t="str">
        <f t="shared" si="1035"/>
        <v/>
      </c>
      <c r="BF1744" s="69" t="str">
        <f>IF(Z1744=Z1745,"",SUM(AW$9:AW1744)-SUM(BF$9:BF1743))</f>
        <v/>
      </c>
      <c r="BG1744" s="12">
        <f t="shared" si="1000"/>
        <v>1736</v>
      </c>
    </row>
    <row r="1745" spans="1:59" ht="20.100000000000001" customHeight="1">
      <c r="A1745" s="13">
        <f t="shared" si="999"/>
        <v>1737</v>
      </c>
      <c r="B1745" s="153"/>
      <c r="C1745" s="33"/>
      <c r="D1745" s="33"/>
      <c r="E1745" s="154"/>
      <c r="F1745" s="155"/>
      <c r="G1745" s="156"/>
      <c r="H1745" s="19" t="str">
        <f t="shared" si="1001"/>
        <v/>
      </c>
      <c r="I1745" s="157"/>
      <c r="J1745" s="19" t="str">
        <f t="shared" si="1002"/>
        <v/>
      </c>
      <c r="K1745" s="33"/>
      <c r="L1745" s="34"/>
      <c r="M1745" s="34"/>
      <c r="N1745" s="19" t="str">
        <f t="shared" si="1003"/>
        <v/>
      </c>
      <c r="O1745" s="157"/>
      <c r="P1745" s="19" t="str">
        <f t="shared" si="1004"/>
        <v/>
      </c>
      <c r="Q1745" s="19" t="str">
        <f t="shared" si="1005"/>
        <v/>
      </c>
      <c r="R1745" s="22"/>
      <c r="S1745" s="33"/>
      <c r="T1745" s="35" t="str">
        <f>IF(E1745="","",Instructions!$B$5)</f>
        <v/>
      </c>
      <c r="U1745" s="75" t="str">
        <f>IF(E1745="","",Instructions!$C$5)</f>
        <v/>
      </c>
      <c r="V1745" s="87" t="str">
        <f t="shared" si="1006"/>
        <v/>
      </c>
      <c r="W1745" s="72" t="str">
        <f>IF(E1745="","",VLOOKUP(D1745,Supervisors!$B$9:$F$32,5,FALSE))</f>
        <v/>
      </c>
      <c r="X1745" s="72" t="str">
        <f>IF(E1745="","",VLOOKUP(D1745,Supervisors!$B$9:$G$32,6,FALSE))</f>
        <v/>
      </c>
      <c r="Y1745" s="20" t="str">
        <f t="shared" si="1007"/>
        <v/>
      </c>
      <c r="Z1745" s="20" t="str">
        <f t="shared" si="1008"/>
        <v/>
      </c>
      <c r="AA1745" s="20" t="str">
        <f t="shared" si="1009"/>
        <v/>
      </c>
      <c r="AB1745" s="20" t="str">
        <f t="shared" si="1010"/>
        <v/>
      </c>
      <c r="AC1745" s="20" t="str">
        <f t="shared" si="1011"/>
        <v/>
      </c>
      <c r="AD1745" s="20" t="str">
        <f t="shared" si="1012"/>
        <v/>
      </c>
      <c r="AE1745" s="20" t="str">
        <f>IF(E1745="","",SUM( INDEX( $H$9, 1) : H1745))</f>
        <v/>
      </c>
      <c r="AF1745" s="20" t="str">
        <f t="shared" si="1013"/>
        <v/>
      </c>
      <c r="AG1745" s="20" t="str">
        <f>IF(E1745="","",SUM($AF$9:AF1745))</f>
        <v/>
      </c>
      <c r="AH1745" s="43" t="str">
        <f t="shared" si="1014"/>
        <v/>
      </c>
      <c r="AI1745" s="20" t="str">
        <f t="shared" si="1015"/>
        <v/>
      </c>
      <c r="AJ1745" s="20" t="str">
        <f t="shared" si="1016"/>
        <v/>
      </c>
      <c r="AK1745" s="20" t="str">
        <f t="shared" si="1017"/>
        <v/>
      </c>
      <c r="AL1745" s="20" t="str">
        <f>IF(E1745="","",SUM( INDEX($I$9, 1) : I1745))</f>
        <v/>
      </c>
      <c r="AM1745" s="20" t="str">
        <f t="shared" si="1018"/>
        <v/>
      </c>
      <c r="AN1745" s="20" t="str">
        <f>IF(E1745="","",SUM( INDEX($AM$9, 1) : AM1745))</f>
        <v/>
      </c>
      <c r="AO1745" s="43" t="str">
        <f t="shared" si="1019"/>
        <v/>
      </c>
      <c r="AP1745" s="43" t="str">
        <f t="shared" si="1020"/>
        <v/>
      </c>
      <c r="AQ1745" s="35" t="str">
        <f t="shared" si="1021"/>
        <v/>
      </c>
      <c r="AR1745" s="35" t="str">
        <f t="shared" si="1022"/>
        <v/>
      </c>
      <c r="AS1745" s="35" t="str">
        <f t="shared" si="1023"/>
        <v/>
      </c>
      <c r="AT1745" s="35" t="str">
        <f t="shared" si="1024"/>
        <v/>
      </c>
      <c r="AU1745" s="35" t="str">
        <f t="shared" si="1025"/>
        <v/>
      </c>
      <c r="AV1745" s="35" t="str">
        <f t="shared" si="1026"/>
        <v/>
      </c>
      <c r="AW1745" s="58" t="str">
        <f t="shared" si="1027"/>
        <v/>
      </c>
      <c r="AX1745" s="62" t="str">
        <f t="shared" si="1028"/>
        <v/>
      </c>
      <c r="AY1745" s="62" t="str">
        <f t="shared" si="1029"/>
        <v/>
      </c>
      <c r="AZ1745" s="62" t="str">
        <f t="shared" si="1030"/>
        <v/>
      </c>
      <c r="BA1745" s="62" t="str">
        <f t="shared" si="1031"/>
        <v/>
      </c>
      <c r="BB1745" s="62" t="str">
        <f t="shared" si="1032"/>
        <v/>
      </c>
      <c r="BC1745" s="62" t="str">
        <f t="shared" si="1033"/>
        <v/>
      </c>
      <c r="BD1745" s="69" t="str">
        <f t="shared" si="1034"/>
        <v/>
      </c>
      <c r="BE1745" s="69" t="str">
        <f t="shared" si="1035"/>
        <v/>
      </c>
      <c r="BF1745" s="69" t="str">
        <f>IF(Z1745=Z1746,"",SUM(AW$9:AW1745)-SUM(BF$9:BF1744))</f>
        <v/>
      </c>
      <c r="BG1745" s="12">
        <f t="shared" si="1000"/>
        <v>1737</v>
      </c>
    </row>
    <row r="1746" spans="1:59" ht="20.100000000000001" customHeight="1">
      <c r="A1746" s="13">
        <f t="shared" si="999"/>
        <v>1738</v>
      </c>
      <c r="B1746" s="153"/>
      <c r="C1746" s="33"/>
      <c r="D1746" s="33"/>
      <c r="E1746" s="154"/>
      <c r="F1746" s="155"/>
      <c r="G1746" s="156"/>
      <c r="H1746" s="19" t="str">
        <f t="shared" si="1001"/>
        <v/>
      </c>
      <c r="I1746" s="157"/>
      <c r="J1746" s="19" t="str">
        <f t="shared" si="1002"/>
        <v/>
      </c>
      <c r="K1746" s="33"/>
      <c r="L1746" s="34"/>
      <c r="M1746" s="34"/>
      <c r="N1746" s="19" t="str">
        <f t="shared" si="1003"/>
        <v/>
      </c>
      <c r="O1746" s="157"/>
      <c r="P1746" s="19" t="str">
        <f t="shared" si="1004"/>
        <v/>
      </c>
      <c r="Q1746" s="19" t="str">
        <f t="shared" si="1005"/>
        <v/>
      </c>
      <c r="R1746" s="22"/>
      <c r="S1746" s="33"/>
      <c r="T1746" s="35" t="str">
        <f>IF(E1746="","",Instructions!$B$5)</f>
        <v/>
      </c>
      <c r="U1746" s="75" t="str">
        <f>IF(E1746="","",Instructions!$C$5)</f>
        <v/>
      </c>
      <c r="V1746" s="87" t="str">
        <f t="shared" si="1006"/>
        <v/>
      </c>
      <c r="W1746" s="72" t="str">
        <f>IF(E1746="","",VLOOKUP(D1746,Supervisors!$B$9:$F$32,5,FALSE))</f>
        <v/>
      </c>
      <c r="X1746" s="72" t="str">
        <f>IF(E1746="","",VLOOKUP(D1746,Supervisors!$B$9:$G$32,6,FALSE))</f>
        <v/>
      </c>
      <c r="Y1746" s="20" t="str">
        <f t="shared" si="1007"/>
        <v/>
      </c>
      <c r="Z1746" s="20" t="str">
        <f t="shared" si="1008"/>
        <v/>
      </c>
      <c r="AA1746" s="20" t="str">
        <f t="shared" si="1009"/>
        <v/>
      </c>
      <c r="AB1746" s="20" t="str">
        <f t="shared" si="1010"/>
        <v/>
      </c>
      <c r="AC1746" s="20" t="str">
        <f t="shared" si="1011"/>
        <v/>
      </c>
      <c r="AD1746" s="20" t="str">
        <f t="shared" si="1012"/>
        <v/>
      </c>
      <c r="AE1746" s="20" t="str">
        <f>IF(E1746="","",SUM( INDEX( $H$9, 1) : H1746))</f>
        <v/>
      </c>
      <c r="AF1746" s="20" t="str">
        <f t="shared" si="1013"/>
        <v/>
      </c>
      <c r="AG1746" s="20" t="str">
        <f>IF(E1746="","",SUM($AF$9:AF1746))</f>
        <v/>
      </c>
      <c r="AH1746" s="43" t="str">
        <f t="shared" si="1014"/>
        <v/>
      </c>
      <c r="AI1746" s="20" t="str">
        <f t="shared" si="1015"/>
        <v/>
      </c>
      <c r="AJ1746" s="20" t="str">
        <f t="shared" si="1016"/>
        <v/>
      </c>
      <c r="AK1746" s="20" t="str">
        <f t="shared" si="1017"/>
        <v/>
      </c>
      <c r="AL1746" s="20" t="str">
        <f>IF(E1746="","",SUM( INDEX($I$9, 1) : I1746))</f>
        <v/>
      </c>
      <c r="AM1746" s="20" t="str">
        <f t="shared" si="1018"/>
        <v/>
      </c>
      <c r="AN1746" s="20" t="str">
        <f>IF(E1746="","",SUM( INDEX($AM$9, 1) : AM1746))</f>
        <v/>
      </c>
      <c r="AO1746" s="43" t="str">
        <f t="shared" si="1019"/>
        <v/>
      </c>
      <c r="AP1746" s="43" t="str">
        <f t="shared" si="1020"/>
        <v/>
      </c>
      <c r="AQ1746" s="35" t="str">
        <f t="shared" si="1021"/>
        <v/>
      </c>
      <c r="AR1746" s="35" t="str">
        <f t="shared" si="1022"/>
        <v/>
      </c>
      <c r="AS1746" s="35" t="str">
        <f t="shared" si="1023"/>
        <v/>
      </c>
      <c r="AT1746" s="35" t="str">
        <f t="shared" si="1024"/>
        <v/>
      </c>
      <c r="AU1746" s="35" t="str">
        <f t="shared" si="1025"/>
        <v/>
      </c>
      <c r="AV1746" s="35" t="str">
        <f t="shared" si="1026"/>
        <v/>
      </c>
      <c r="AW1746" s="58" t="str">
        <f t="shared" si="1027"/>
        <v/>
      </c>
      <c r="AX1746" s="62" t="str">
        <f t="shared" si="1028"/>
        <v/>
      </c>
      <c r="AY1746" s="62" t="str">
        <f t="shared" si="1029"/>
        <v/>
      </c>
      <c r="AZ1746" s="62" t="str">
        <f t="shared" si="1030"/>
        <v/>
      </c>
      <c r="BA1746" s="62" t="str">
        <f t="shared" si="1031"/>
        <v/>
      </c>
      <c r="BB1746" s="62" t="str">
        <f t="shared" si="1032"/>
        <v/>
      </c>
      <c r="BC1746" s="62" t="str">
        <f t="shared" si="1033"/>
        <v/>
      </c>
      <c r="BD1746" s="69" t="str">
        <f t="shared" si="1034"/>
        <v/>
      </c>
      <c r="BE1746" s="69" t="str">
        <f t="shared" si="1035"/>
        <v/>
      </c>
      <c r="BF1746" s="69" t="str">
        <f>IF(Z1746=Z1747,"",SUM(AW$9:AW1746)-SUM(BF$9:BF1745))</f>
        <v/>
      </c>
      <c r="BG1746" s="12">
        <f t="shared" si="1000"/>
        <v>1738</v>
      </c>
    </row>
    <row r="1747" spans="1:59" ht="20.100000000000001" customHeight="1">
      <c r="A1747" s="13">
        <f t="shared" si="999"/>
        <v>1739</v>
      </c>
      <c r="B1747" s="153"/>
      <c r="C1747" s="33"/>
      <c r="D1747" s="33"/>
      <c r="E1747" s="154"/>
      <c r="F1747" s="155"/>
      <c r="G1747" s="156"/>
      <c r="H1747" s="19" t="str">
        <f t="shared" si="1001"/>
        <v/>
      </c>
      <c r="I1747" s="157"/>
      <c r="J1747" s="19" t="str">
        <f t="shared" si="1002"/>
        <v/>
      </c>
      <c r="K1747" s="33"/>
      <c r="L1747" s="34"/>
      <c r="M1747" s="34"/>
      <c r="N1747" s="19" t="str">
        <f t="shared" si="1003"/>
        <v/>
      </c>
      <c r="O1747" s="157"/>
      <c r="P1747" s="19" t="str">
        <f t="shared" si="1004"/>
        <v/>
      </c>
      <c r="Q1747" s="19" t="str">
        <f t="shared" si="1005"/>
        <v/>
      </c>
      <c r="R1747" s="22"/>
      <c r="S1747" s="33"/>
      <c r="T1747" s="35" t="str">
        <f>IF(E1747="","",Instructions!$B$5)</f>
        <v/>
      </c>
      <c r="U1747" s="75" t="str">
        <f>IF(E1747="","",Instructions!$C$5)</f>
        <v/>
      </c>
      <c r="V1747" s="87" t="str">
        <f t="shared" si="1006"/>
        <v/>
      </c>
      <c r="W1747" s="72" t="str">
        <f>IF(E1747="","",VLOOKUP(D1747,Supervisors!$B$9:$F$32,5,FALSE))</f>
        <v/>
      </c>
      <c r="X1747" s="72" t="str">
        <f>IF(E1747="","",VLOOKUP(D1747,Supervisors!$B$9:$G$32,6,FALSE))</f>
        <v/>
      </c>
      <c r="Y1747" s="20" t="str">
        <f t="shared" si="1007"/>
        <v/>
      </c>
      <c r="Z1747" s="20" t="str">
        <f t="shared" si="1008"/>
        <v/>
      </c>
      <c r="AA1747" s="20" t="str">
        <f t="shared" si="1009"/>
        <v/>
      </c>
      <c r="AB1747" s="20" t="str">
        <f t="shared" si="1010"/>
        <v/>
      </c>
      <c r="AC1747" s="20" t="str">
        <f t="shared" si="1011"/>
        <v/>
      </c>
      <c r="AD1747" s="20" t="str">
        <f t="shared" si="1012"/>
        <v/>
      </c>
      <c r="AE1747" s="20" t="str">
        <f>IF(E1747="","",SUM( INDEX( $H$9, 1) : H1747))</f>
        <v/>
      </c>
      <c r="AF1747" s="20" t="str">
        <f t="shared" si="1013"/>
        <v/>
      </c>
      <c r="AG1747" s="20" t="str">
        <f>IF(E1747="","",SUM($AF$9:AF1747))</f>
        <v/>
      </c>
      <c r="AH1747" s="43" t="str">
        <f t="shared" si="1014"/>
        <v/>
      </c>
      <c r="AI1747" s="20" t="str">
        <f t="shared" si="1015"/>
        <v/>
      </c>
      <c r="AJ1747" s="20" t="str">
        <f t="shared" si="1016"/>
        <v/>
      </c>
      <c r="AK1747" s="20" t="str">
        <f t="shared" si="1017"/>
        <v/>
      </c>
      <c r="AL1747" s="20" t="str">
        <f>IF(E1747="","",SUM( INDEX($I$9, 1) : I1747))</f>
        <v/>
      </c>
      <c r="AM1747" s="20" t="str">
        <f t="shared" si="1018"/>
        <v/>
      </c>
      <c r="AN1747" s="20" t="str">
        <f>IF(E1747="","",SUM( INDEX($AM$9, 1) : AM1747))</f>
        <v/>
      </c>
      <c r="AO1747" s="43" t="str">
        <f t="shared" si="1019"/>
        <v/>
      </c>
      <c r="AP1747" s="43" t="str">
        <f t="shared" si="1020"/>
        <v/>
      </c>
      <c r="AQ1747" s="35" t="str">
        <f t="shared" si="1021"/>
        <v/>
      </c>
      <c r="AR1747" s="35" t="str">
        <f t="shared" si="1022"/>
        <v/>
      </c>
      <c r="AS1747" s="35" t="str">
        <f t="shared" si="1023"/>
        <v/>
      </c>
      <c r="AT1747" s="35" t="str">
        <f t="shared" si="1024"/>
        <v/>
      </c>
      <c r="AU1747" s="35" t="str">
        <f t="shared" si="1025"/>
        <v/>
      </c>
      <c r="AV1747" s="35" t="str">
        <f t="shared" si="1026"/>
        <v/>
      </c>
      <c r="AW1747" s="58" t="str">
        <f t="shared" si="1027"/>
        <v/>
      </c>
      <c r="AX1747" s="62" t="str">
        <f t="shared" si="1028"/>
        <v/>
      </c>
      <c r="AY1747" s="62" t="str">
        <f t="shared" si="1029"/>
        <v/>
      </c>
      <c r="AZ1747" s="62" t="str">
        <f t="shared" si="1030"/>
        <v/>
      </c>
      <c r="BA1747" s="62" t="str">
        <f t="shared" si="1031"/>
        <v/>
      </c>
      <c r="BB1747" s="62" t="str">
        <f t="shared" si="1032"/>
        <v/>
      </c>
      <c r="BC1747" s="62" t="str">
        <f t="shared" si="1033"/>
        <v/>
      </c>
      <c r="BD1747" s="69" t="str">
        <f t="shared" si="1034"/>
        <v/>
      </c>
      <c r="BE1747" s="69" t="str">
        <f t="shared" si="1035"/>
        <v/>
      </c>
      <c r="BF1747" s="69" t="str">
        <f>IF(Z1747=Z1748,"",SUM(AW$9:AW1747)-SUM(BF$9:BF1746))</f>
        <v/>
      </c>
      <c r="BG1747" s="12">
        <f t="shared" si="1000"/>
        <v>1739</v>
      </c>
    </row>
    <row r="1748" spans="1:59" ht="20.100000000000001" customHeight="1">
      <c r="A1748" s="13">
        <f t="shared" si="999"/>
        <v>1740</v>
      </c>
      <c r="B1748" s="153"/>
      <c r="C1748" s="33"/>
      <c r="D1748" s="33"/>
      <c r="E1748" s="154"/>
      <c r="F1748" s="155"/>
      <c r="G1748" s="156"/>
      <c r="H1748" s="19" t="str">
        <f t="shared" si="1001"/>
        <v/>
      </c>
      <c r="I1748" s="157"/>
      <c r="J1748" s="19" t="str">
        <f t="shared" si="1002"/>
        <v/>
      </c>
      <c r="K1748" s="33"/>
      <c r="L1748" s="34"/>
      <c r="M1748" s="34"/>
      <c r="N1748" s="19" t="str">
        <f t="shared" si="1003"/>
        <v/>
      </c>
      <c r="O1748" s="157"/>
      <c r="P1748" s="19" t="str">
        <f t="shared" si="1004"/>
        <v/>
      </c>
      <c r="Q1748" s="19" t="str">
        <f t="shared" si="1005"/>
        <v/>
      </c>
      <c r="R1748" s="22"/>
      <c r="S1748" s="33"/>
      <c r="T1748" s="35" t="str">
        <f>IF(E1748="","",Instructions!$B$5)</f>
        <v/>
      </c>
      <c r="U1748" s="75" t="str">
        <f>IF(E1748="","",Instructions!$C$5)</f>
        <v/>
      </c>
      <c r="V1748" s="87" t="str">
        <f t="shared" si="1006"/>
        <v/>
      </c>
      <c r="W1748" s="72" t="str">
        <f>IF(E1748="","",VLOOKUP(D1748,Supervisors!$B$9:$F$32,5,FALSE))</f>
        <v/>
      </c>
      <c r="X1748" s="72" t="str">
        <f>IF(E1748="","",VLOOKUP(D1748,Supervisors!$B$9:$G$32,6,FALSE))</f>
        <v/>
      </c>
      <c r="Y1748" s="20" t="str">
        <f t="shared" si="1007"/>
        <v/>
      </c>
      <c r="Z1748" s="20" t="str">
        <f t="shared" si="1008"/>
        <v/>
      </c>
      <c r="AA1748" s="20" t="str">
        <f t="shared" si="1009"/>
        <v/>
      </c>
      <c r="AB1748" s="20" t="str">
        <f t="shared" si="1010"/>
        <v/>
      </c>
      <c r="AC1748" s="20" t="str">
        <f t="shared" si="1011"/>
        <v/>
      </c>
      <c r="AD1748" s="20" t="str">
        <f t="shared" si="1012"/>
        <v/>
      </c>
      <c r="AE1748" s="20" t="str">
        <f>IF(E1748="","",SUM( INDEX( $H$9, 1) : H1748))</f>
        <v/>
      </c>
      <c r="AF1748" s="20" t="str">
        <f t="shared" si="1013"/>
        <v/>
      </c>
      <c r="AG1748" s="20" t="str">
        <f>IF(E1748="","",SUM($AF$9:AF1748))</f>
        <v/>
      </c>
      <c r="AH1748" s="43" t="str">
        <f t="shared" si="1014"/>
        <v/>
      </c>
      <c r="AI1748" s="20" t="str">
        <f t="shared" si="1015"/>
        <v/>
      </c>
      <c r="AJ1748" s="20" t="str">
        <f t="shared" si="1016"/>
        <v/>
      </c>
      <c r="AK1748" s="20" t="str">
        <f t="shared" si="1017"/>
        <v/>
      </c>
      <c r="AL1748" s="20" t="str">
        <f>IF(E1748="","",SUM( INDEX($I$9, 1) : I1748))</f>
        <v/>
      </c>
      <c r="AM1748" s="20" t="str">
        <f t="shared" si="1018"/>
        <v/>
      </c>
      <c r="AN1748" s="20" t="str">
        <f>IF(E1748="","",SUM( INDEX($AM$9, 1) : AM1748))</f>
        <v/>
      </c>
      <c r="AO1748" s="43" t="str">
        <f t="shared" si="1019"/>
        <v/>
      </c>
      <c r="AP1748" s="43" t="str">
        <f t="shared" si="1020"/>
        <v/>
      </c>
      <c r="AQ1748" s="35" t="str">
        <f t="shared" si="1021"/>
        <v/>
      </c>
      <c r="AR1748" s="35" t="str">
        <f t="shared" si="1022"/>
        <v/>
      </c>
      <c r="AS1748" s="35" t="str">
        <f t="shared" si="1023"/>
        <v/>
      </c>
      <c r="AT1748" s="35" t="str">
        <f t="shared" si="1024"/>
        <v/>
      </c>
      <c r="AU1748" s="35" t="str">
        <f t="shared" si="1025"/>
        <v/>
      </c>
      <c r="AV1748" s="35" t="str">
        <f t="shared" si="1026"/>
        <v/>
      </c>
      <c r="AW1748" s="58" t="str">
        <f t="shared" si="1027"/>
        <v/>
      </c>
      <c r="AX1748" s="62" t="str">
        <f t="shared" si="1028"/>
        <v/>
      </c>
      <c r="AY1748" s="62" t="str">
        <f t="shared" si="1029"/>
        <v/>
      </c>
      <c r="AZ1748" s="62" t="str">
        <f t="shared" si="1030"/>
        <v/>
      </c>
      <c r="BA1748" s="62" t="str">
        <f t="shared" si="1031"/>
        <v/>
      </c>
      <c r="BB1748" s="62" t="str">
        <f t="shared" si="1032"/>
        <v/>
      </c>
      <c r="BC1748" s="62" t="str">
        <f t="shared" si="1033"/>
        <v/>
      </c>
      <c r="BD1748" s="69" t="str">
        <f t="shared" si="1034"/>
        <v/>
      </c>
      <c r="BE1748" s="69" t="str">
        <f t="shared" si="1035"/>
        <v/>
      </c>
      <c r="BF1748" s="69" t="str">
        <f>IF(Z1748=Z1749,"",SUM(AW$9:AW1748)-SUM(BF$9:BF1747))</f>
        <v/>
      </c>
      <c r="BG1748" s="12">
        <f t="shared" si="1000"/>
        <v>1740</v>
      </c>
    </row>
    <row r="1749" spans="1:59" ht="20.100000000000001" customHeight="1">
      <c r="A1749" s="13">
        <f t="shared" si="999"/>
        <v>1741</v>
      </c>
      <c r="B1749" s="153"/>
      <c r="C1749" s="33"/>
      <c r="D1749" s="33"/>
      <c r="E1749" s="154"/>
      <c r="F1749" s="155"/>
      <c r="G1749" s="156"/>
      <c r="H1749" s="19" t="str">
        <f t="shared" si="1001"/>
        <v/>
      </c>
      <c r="I1749" s="157"/>
      <c r="J1749" s="19" t="str">
        <f t="shared" si="1002"/>
        <v/>
      </c>
      <c r="K1749" s="33"/>
      <c r="L1749" s="34"/>
      <c r="M1749" s="34"/>
      <c r="N1749" s="19" t="str">
        <f t="shared" si="1003"/>
        <v/>
      </c>
      <c r="O1749" s="157"/>
      <c r="P1749" s="19" t="str">
        <f t="shared" si="1004"/>
        <v/>
      </c>
      <c r="Q1749" s="19" t="str">
        <f t="shared" si="1005"/>
        <v/>
      </c>
      <c r="R1749" s="22"/>
      <c r="S1749" s="33"/>
      <c r="T1749" s="35" t="str">
        <f>IF(E1749="","",Instructions!$B$5)</f>
        <v/>
      </c>
      <c r="U1749" s="75" t="str">
        <f>IF(E1749="","",Instructions!$C$5)</f>
        <v/>
      </c>
      <c r="V1749" s="87" t="str">
        <f t="shared" si="1006"/>
        <v/>
      </c>
      <c r="W1749" s="72" t="str">
        <f>IF(E1749="","",VLOOKUP(D1749,Supervisors!$B$9:$F$32,5,FALSE))</f>
        <v/>
      </c>
      <c r="X1749" s="72" t="str">
        <f>IF(E1749="","",VLOOKUP(D1749,Supervisors!$B$9:$G$32,6,FALSE))</f>
        <v/>
      </c>
      <c r="Y1749" s="20" t="str">
        <f t="shared" si="1007"/>
        <v/>
      </c>
      <c r="Z1749" s="20" t="str">
        <f t="shared" si="1008"/>
        <v/>
      </c>
      <c r="AA1749" s="20" t="str">
        <f t="shared" si="1009"/>
        <v/>
      </c>
      <c r="AB1749" s="20" t="str">
        <f t="shared" si="1010"/>
        <v/>
      </c>
      <c r="AC1749" s="20" t="str">
        <f t="shared" si="1011"/>
        <v/>
      </c>
      <c r="AD1749" s="20" t="str">
        <f t="shared" si="1012"/>
        <v/>
      </c>
      <c r="AE1749" s="20" t="str">
        <f>IF(E1749="","",SUM( INDEX( $H$9, 1) : H1749))</f>
        <v/>
      </c>
      <c r="AF1749" s="20" t="str">
        <f t="shared" si="1013"/>
        <v/>
      </c>
      <c r="AG1749" s="20" t="str">
        <f>IF(E1749="","",SUM($AF$9:AF1749))</f>
        <v/>
      </c>
      <c r="AH1749" s="43" t="str">
        <f t="shared" si="1014"/>
        <v/>
      </c>
      <c r="AI1749" s="20" t="str">
        <f t="shared" si="1015"/>
        <v/>
      </c>
      <c r="AJ1749" s="20" t="str">
        <f t="shared" si="1016"/>
        <v/>
      </c>
      <c r="AK1749" s="20" t="str">
        <f t="shared" si="1017"/>
        <v/>
      </c>
      <c r="AL1749" s="20" t="str">
        <f>IF(E1749="","",SUM( INDEX($I$9, 1) : I1749))</f>
        <v/>
      </c>
      <c r="AM1749" s="20" t="str">
        <f t="shared" si="1018"/>
        <v/>
      </c>
      <c r="AN1749" s="20" t="str">
        <f>IF(E1749="","",SUM( INDEX($AM$9, 1) : AM1749))</f>
        <v/>
      </c>
      <c r="AO1749" s="43" t="str">
        <f t="shared" si="1019"/>
        <v/>
      </c>
      <c r="AP1749" s="43" t="str">
        <f t="shared" si="1020"/>
        <v/>
      </c>
      <c r="AQ1749" s="35" t="str">
        <f t="shared" si="1021"/>
        <v/>
      </c>
      <c r="AR1749" s="35" t="str">
        <f t="shared" si="1022"/>
        <v/>
      </c>
      <c r="AS1749" s="35" t="str">
        <f t="shared" si="1023"/>
        <v/>
      </c>
      <c r="AT1749" s="35" t="str">
        <f t="shared" si="1024"/>
        <v/>
      </c>
      <c r="AU1749" s="35" t="str">
        <f t="shared" si="1025"/>
        <v/>
      </c>
      <c r="AV1749" s="35" t="str">
        <f t="shared" si="1026"/>
        <v/>
      </c>
      <c r="AW1749" s="58" t="str">
        <f t="shared" si="1027"/>
        <v/>
      </c>
      <c r="AX1749" s="62" t="str">
        <f t="shared" si="1028"/>
        <v/>
      </c>
      <c r="AY1749" s="62" t="str">
        <f t="shared" si="1029"/>
        <v/>
      </c>
      <c r="AZ1749" s="62" t="str">
        <f t="shared" si="1030"/>
        <v/>
      </c>
      <c r="BA1749" s="62" t="str">
        <f t="shared" si="1031"/>
        <v/>
      </c>
      <c r="BB1749" s="62" t="str">
        <f t="shared" si="1032"/>
        <v/>
      </c>
      <c r="BC1749" s="62" t="str">
        <f t="shared" si="1033"/>
        <v/>
      </c>
      <c r="BD1749" s="69" t="str">
        <f t="shared" si="1034"/>
        <v/>
      </c>
      <c r="BE1749" s="69" t="str">
        <f t="shared" si="1035"/>
        <v/>
      </c>
      <c r="BF1749" s="69" t="str">
        <f>IF(Z1749=Z1750,"",SUM(AW$9:AW1749)-SUM(BF$9:BF1748))</f>
        <v/>
      </c>
      <c r="BG1749" s="12">
        <f t="shared" si="1000"/>
        <v>1741</v>
      </c>
    </row>
    <row r="1750" spans="1:59" ht="20.100000000000001" customHeight="1">
      <c r="A1750" s="13">
        <f t="shared" si="999"/>
        <v>1742</v>
      </c>
      <c r="B1750" s="153"/>
      <c r="C1750" s="33"/>
      <c r="D1750" s="33"/>
      <c r="E1750" s="154"/>
      <c r="F1750" s="155"/>
      <c r="G1750" s="156"/>
      <c r="H1750" s="19" t="str">
        <f t="shared" si="1001"/>
        <v/>
      </c>
      <c r="I1750" s="157"/>
      <c r="J1750" s="19" t="str">
        <f t="shared" si="1002"/>
        <v/>
      </c>
      <c r="K1750" s="33"/>
      <c r="L1750" s="34"/>
      <c r="M1750" s="34"/>
      <c r="N1750" s="19" t="str">
        <f t="shared" si="1003"/>
        <v/>
      </c>
      <c r="O1750" s="157"/>
      <c r="P1750" s="19" t="str">
        <f t="shared" si="1004"/>
        <v/>
      </c>
      <c r="Q1750" s="19" t="str">
        <f t="shared" si="1005"/>
        <v/>
      </c>
      <c r="R1750" s="22"/>
      <c r="S1750" s="33"/>
      <c r="T1750" s="35" t="str">
        <f>IF(E1750="","",Instructions!$B$5)</f>
        <v/>
      </c>
      <c r="U1750" s="75" t="str">
        <f>IF(E1750="","",Instructions!$C$5)</f>
        <v/>
      </c>
      <c r="V1750" s="87" t="str">
        <f t="shared" si="1006"/>
        <v/>
      </c>
      <c r="W1750" s="72" t="str">
        <f>IF(E1750="","",VLOOKUP(D1750,Supervisors!$B$9:$F$32,5,FALSE))</f>
        <v/>
      </c>
      <c r="X1750" s="72" t="str">
        <f>IF(E1750="","",VLOOKUP(D1750,Supervisors!$B$9:$G$32,6,FALSE))</f>
        <v/>
      </c>
      <c r="Y1750" s="20" t="str">
        <f t="shared" si="1007"/>
        <v/>
      </c>
      <c r="Z1750" s="20" t="str">
        <f t="shared" si="1008"/>
        <v/>
      </c>
      <c r="AA1750" s="20" t="str">
        <f t="shared" si="1009"/>
        <v/>
      </c>
      <c r="AB1750" s="20" t="str">
        <f t="shared" si="1010"/>
        <v/>
      </c>
      <c r="AC1750" s="20" t="str">
        <f t="shared" si="1011"/>
        <v/>
      </c>
      <c r="AD1750" s="20" t="str">
        <f t="shared" si="1012"/>
        <v/>
      </c>
      <c r="AE1750" s="20" t="str">
        <f>IF(E1750="","",SUM( INDEX( $H$9, 1) : H1750))</f>
        <v/>
      </c>
      <c r="AF1750" s="20" t="str">
        <f t="shared" si="1013"/>
        <v/>
      </c>
      <c r="AG1750" s="20" t="str">
        <f>IF(E1750="","",SUM($AF$9:AF1750))</f>
        <v/>
      </c>
      <c r="AH1750" s="43" t="str">
        <f t="shared" si="1014"/>
        <v/>
      </c>
      <c r="AI1750" s="20" t="str">
        <f t="shared" si="1015"/>
        <v/>
      </c>
      <c r="AJ1750" s="20" t="str">
        <f t="shared" si="1016"/>
        <v/>
      </c>
      <c r="AK1750" s="20" t="str">
        <f t="shared" si="1017"/>
        <v/>
      </c>
      <c r="AL1750" s="20" t="str">
        <f>IF(E1750="","",SUM( INDEX($I$9, 1) : I1750))</f>
        <v/>
      </c>
      <c r="AM1750" s="20" t="str">
        <f t="shared" si="1018"/>
        <v/>
      </c>
      <c r="AN1750" s="20" t="str">
        <f>IF(E1750="","",SUM( INDEX($AM$9, 1) : AM1750))</f>
        <v/>
      </c>
      <c r="AO1750" s="43" t="str">
        <f t="shared" si="1019"/>
        <v/>
      </c>
      <c r="AP1750" s="43" t="str">
        <f t="shared" si="1020"/>
        <v/>
      </c>
      <c r="AQ1750" s="35" t="str">
        <f t="shared" si="1021"/>
        <v/>
      </c>
      <c r="AR1750" s="35" t="str">
        <f t="shared" si="1022"/>
        <v/>
      </c>
      <c r="AS1750" s="35" t="str">
        <f t="shared" si="1023"/>
        <v/>
      </c>
      <c r="AT1750" s="35" t="str">
        <f t="shared" si="1024"/>
        <v/>
      </c>
      <c r="AU1750" s="35" t="str">
        <f t="shared" si="1025"/>
        <v/>
      </c>
      <c r="AV1750" s="35" t="str">
        <f t="shared" si="1026"/>
        <v/>
      </c>
      <c r="AW1750" s="58" t="str">
        <f t="shared" si="1027"/>
        <v/>
      </c>
      <c r="AX1750" s="62" t="str">
        <f t="shared" si="1028"/>
        <v/>
      </c>
      <c r="AY1750" s="62" t="str">
        <f t="shared" si="1029"/>
        <v/>
      </c>
      <c r="AZ1750" s="62" t="str">
        <f t="shared" si="1030"/>
        <v/>
      </c>
      <c r="BA1750" s="62" t="str">
        <f t="shared" si="1031"/>
        <v/>
      </c>
      <c r="BB1750" s="62" t="str">
        <f t="shared" si="1032"/>
        <v/>
      </c>
      <c r="BC1750" s="62" t="str">
        <f t="shared" si="1033"/>
        <v/>
      </c>
      <c r="BD1750" s="69" t="str">
        <f t="shared" si="1034"/>
        <v/>
      </c>
      <c r="BE1750" s="69" t="str">
        <f t="shared" si="1035"/>
        <v/>
      </c>
      <c r="BF1750" s="69" t="str">
        <f>IF(Z1750=Z1751,"",SUM(AW$9:AW1750)-SUM(BF$9:BF1749))</f>
        <v/>
      </c>
      <c r="BG1750" s="12">
        <f t="shared" si="1000"/>
        <v>1742</v>
      </c>
    </row>
    <row r="1751" spans="1:59" ht="20.100000000000001" customHeight="1">
      <c r="A1751" s="13">
        <f t="shared" si="999"/>
        <v>1743</v>
      </c>
      <c r="B1751" s="153"/>
      <c r="C1751" s="33"/>
      <c r="D1751" s="33"/>
      <c r="E1751" s="154"/>
      <c r="F1751" s="155"/>
      <c r="G1751" s="156"/>
      <c r="H1751" s="19" t="str">
        <f t="shared" si="1001"/>
        <v/>
      </c>
      <c r="I1751" s="157"/>
      <c r="J1751" s="19" t="str">
        <f t="shared" si="1002"/>
        <v/>
      </c>
      <c r="K1751" s="33"/>
      <c r="L1751" s="34"/>
      <c r="M1751" s="34"/>
      <c r="N1751" s="19" t="str">
        <f t="shared" si="1003"/>
        <v/>
      </c>
      <c r="O1751" s="157"/>
      <c r="P1751" s="19" t="str">
        <f t="shared" si="1004"/>
        <v/>
      </c>
      <c r="Q1751" s="19" t="str">
        <f t="shared" si="1005"/>
        <v/>
      </c>
      <c r="R1751" s="22"/>
      <c r="S1751" s="33"/>
      <c r="T1751" s="35" t="str">
        <f>IF(E1751="","",Instructions!$B$5)</f>
        <v/>
      </c>
      <c r="U1751" s="75" t="str">
        <f>IF(E1751="","",Instructions!$C$5)</f>
        <v/>
      </c>
      <c r="V1751" s="87" t="str">
        <f t="shared" si="1006"/>
        <v/>
      </c>
      <c r="W1751" s="72" t="str">
        <f>IF(E1751="","",VLOOKUP(D1751,Supervisors!$B$9:$F$32,5,FALSE))</f>
        <v/>
      </c>
      <c r="X1751" s="72" t="str">
        <f>IF(E1751="","",VLOOKUP(D1751,Supervisors!$B$9:$G$32,6,FALSE))</f>
        <v/>
      </c>
      <c r="Y1751" s="20" t="str">
        <f t="shared" si="1007"/>
        <v/>
      </c>
      <c r="Z1751" s="20" t="str">
        <f t="shared" si="1008"/>
        <v/>
      </c>
      <c r="AA1751" s="20" t="str">
        <f t="shared" si="1009"/>
        <v/>
      </c>
      <c r="AB1751" s="20" t="str">
        <f t="shared" si="1010"/>
        <v/>
      </c>
      <c r="AC1751" s="20" t="str">
        <f t="shared" si="1011"/>
        <v/>
      </c>
      <c r="AD1751" s="20" t="str">
        <f t="shared" si="1012"/>
        <v/>
      </c>
      <c r="AE1751" s="20" t="str">
        <f>IF(E1751="","",SUM( INDEX( $H$9, 1) : H1751))</f>
        <v/>
      </c>
      <c r="AF1751" s="20" t="str">
        <f t="shared" si="1013"/>
        <v/>
      </c>
      <c r="AG1751" s="20" t="str">
        <f>IF(E1751="","",SUM($AF$9:AF1751))</f>
        <v/>
      </c>
      <c r="AH1751" s="43" t="str">
        <f t="shared" si="1014"/>
        <v/>
      </c>
      <c r="AI1751" s="20" t="str">
        <f t="shared" si="1015"/>
        <v/>
      </c>
      <c r="AJ1751" s="20" t="str">
        <f t="shared" si="1016"/>
        <v/>
      </c>
      <c r="AK1751" s="20" t="str">
        <f t="shared" si="1017"/>
        <v/>
      </c>
      <c r="AL1751" s="20" t="str">
        <f>IF(E1751="","",SUM( INDEX($I$9, 1) : I1751))</f>
        <v/>
      </c>
      <c r="AM1751" s="20" t="str">
        <f t="shared" si="1018"/>
        <v/>
      </c>
      <c r="AN1751" s="20" t="str">
        <f>IF(E1751="","",SUM( INDEX($AM$9, 1) : AM1751))</f>
        <v/>
      </c>
      <c r="AO1751" s="43" t="str">
        <f t="shared" si="1019"/>
        <v/>
      </c>
      <c r="AP1751" s="43" t="str">
        <f t="shared" si="1020"/>
        <v/>
      </c>
      <c r="AQ1751" s="35" t="str">
        <f t="shared" si="1021"/>
        <v/>
      </c>
      <c r="AR1751" s="35" t="str">
        <f t="shared" si="1022"/>
        <v/>
      </c>
      <c r="AS1751" s="35" t="str">
        <f t="shared" si="1023"/>
        <v/>
      </c>
      <c r="AT1751" s="35" t="str">
        <f t="shared" si="1024"/>
        <v/>
      </c>
      <c r="AU1751" s="35" t="str">
        <f t="shared" si="1025"/>
        <v/>
      </c>
      <c r="AV1751" s="35" t="str">
        <f t="shared" si="1026"/>
        <v/>
      </c>
      <c r="AW1751" s="58" t="str">
        <f t="shared" si="1027"/>
        <v/>
      </c>
      <c r="AX1751" s="62" t="str">
        <f t="shared" si="1028"/>
        <v/>
      </c>
      <c r="AY1751" s="62" t="str">
        <f t="shared" si="1029"/>
        <v/>
      </c>
      <c r="AZ1751" s="62" t="str">
        <f t="shared" si="1030"/>
        <v/>
      </c>
      <c r="BA1751" s="62" t="str">
        <f t="shared" si="1031"/>
        <v/>
      </c>
      <c r="BB1751" s="62" t="str">
        <f t="shared" si="1032"/>
        <v/>
      </c>
      <c r="BC1751" s="62" t="str">
        <f t="shared" si="1033"/>
        <v/>
      </c>
      <c r="BD1751" s="69" t="str">
        <f t="shared" si="1034"/>
        <v/>
      </c>
      <c r="BE1751" s="69" t="str">
        <f t="shared" si="1035"/>
        <v/>
      </c>
      <c r="BF1751" s="69" t="str">
        <f>IF(Z1751=Z1752,"",SUM(AW$9:AW1751)-SUM(BF$9:BF1750))</f>
        <v/>
      </c>
      <c r="BG1751" s="12">
        <f t="shared" si="1000"/>
        <v>1743</v>
      </c>
    </row>
    <row r="1752" spans="1:59" ht="20.100000000000001" customHeight="1">
      <c r="A1752" s="13">
        <f t="shared" si="999"/>
        <v>1744</v>
      </c>
      <c r="B1752" s="153"/>
      <c r="C1752" s="33"/>
      <c r="D1752" s="33"/>
      <c r="E1752" s="154"/>
      <c r="F1752" s="155"/>
      <c r="G1752" s="156"/>
      <c r="H1752" s="19" t="str">
        <f t="shared" si="1001"/>
        <v/>
      </c>
      <c r="I1752" s="157"/>
      <c r="J1752" s="19" t="str">
        <f t="shared" si="1002"/>
        <v/>
      </c>
      <c r="K1752" s="33"/>
      <c r="L1752" s="34"/>
      <c r="M1752" s="34"/>
      <c r="N1752" s="19" t="str">
        <f t="shared" si="1003"/>
        <v/>
      </c>
      <c r="O1752" s="157"/>
      <c r="P1752" s="19" t="str">
        <f t="shared" si="1004"/>
        <v/>
      </c>
      <c r="Q1752" s="19" t="str">
        <f t="shared" si="1005"/>
        <v/>
      </c>
      <c r="R1752" s="22"/>
      <c r="S1752" s="33"/>
      <c r="T1752" s="35" t="str">
        <f>IF(E1752="","",Instructions!$B$5)</f>
        <v/>
      </c>
      <c r="U1752" s="75" t="str">
        <f>IF(E1752="","",Instructions!$C$5)</f>
        <v/>
      </c>
      <c r="V1752" s="87" t="str">
        <f t="shared" si="1006"/>
        <v/>
      </c>
      <c r="W1752" s="72" t="str">
        <f>IF(E1752="","",VLOOKUP(D1752,Supervisors!$B$9:$F$32,5,FALSE))</f>
        <v/>
      </c>
      <c r="X1752" s="72" t="str">
        <f>IF(E1752="","",VLOOKUP(D1752,Supervisors!$B$9:$G$32,6,FALSE))</f>
        <v/>
      </c>
      <c r="Y1752" s="20" t="str">
        <f t="shared" si="1007"/>
        <v/>
      </c>
      <c r="Z1752" s="20" t="str">
        <f t="shared" si="1008"/>
        <v/>
      </c>
      <c r="AA1752" s="20" t="str">
        <f t="shared" si="1009"/>
        <v/>
      </c>
      <c r="AB1752" s="20" t="str">
        <f t="shared" si="1010"/>
        <v/>
      </c>
      <c r="AC1752" s="20" t="str">
        <f t="shared" si="1011"/>
        <v/>
      </c>
      <c r="AD1752" s="20" t="str">
        <f t="shared" si="1012"/>
        <v/>
      </c>
      <c r="AE1752" s="20" t="str">
        <f>IF(E1752="","",SUM( INDEX( $H$9, 1) : H1752))</f>
        <v/>
      </c>
      <c r="AF1752" s="20" t="str">
        <f t="shared" si="1013"/>
        <v/>
      </c>
      <c r="AG1752" s="20" t="str">
        <f>IF(E1752="","",SUM($AF$9:AF1752))</f>
        <v/>
      </c>
      <c r="AH1752" s="43" t="str">
        <f t="shared" si="1014"/>
        <v/>
      </c>
      <c r="AI1752" s="20" t="str">
        <f t="shared" si="1015"/>
        <v/>
      </c>
      <c r="AJ1752" s="20" t="str">
        <f t="shared" si="1016"/>
        <v/>
      </c>
      <c r="AK1752" s="20" t="str">
        <f t="shared" si="1017"/>
        <v/>
      </c>
      <c r="AL1752" s="20" t="str">
        <f>IF(E1752="","",SUM( INDEX($I$9, 1) : I1752))</f>
        <v/>
      </c>
      <c r="AM1752" s="20" t="str">
        <f t="shared" si="1018"/>
        <v/>
      </c>
      <c r="AN1752" s="20" t="str">
        <f>IF(E1752="","",SUM( INDEX($AM$9, 1) : AM1752))</f>
        <v/>
      </c>
      <c r="AO1752" s="43" t="str">
        <f t="shared" si="1019"/>
        <v/>
      </c>
      <c r="AP1752" s="43" t="str">
        <f t="shared" si="1020"/>
        <v/>
      </c>
      <c r="AQ1752" s="35" t="str">
        <f t="shared" si="1021"/>
        <v/>
      </c>
      <c r="AR1752" s="35" t="str">
        <f t="shared" si="1022"/>
        <v/>
      </c>
      <c r="AS1752" s="35" t="str">
        <f t="shared" si="1023"/>
        <v/>
      </c>
      <c r="AT1752" s="35" t="str">
        <f t="shared" si="1024"/>
        <v/>
      </c>
      <c r="AU1752" s="35" t="str">
        <f t="shared" si="1025"/>
        <v/>
      </c>
      <c r="AV1752" s="35" t="str">
        <f t="shared" si="1026"/>
        <v/>
      </c>
      <c r="AW1752" s="58" t="str">
        <f t="shared" si="1027"/>
        <v/>
      </c>
      <c r="AX1752" s="62" t="str">
        <f t="shared" si="1028"/>
        <v/>
      </c>
      <c r="AY1752" s="62" t="str">
        <f t="shared" si="1029"/>
        <v/>
      </c>
      <c r="AZ1752" s="62" t="str">
        <f t="shared" si="1030"/>
        <v/>
      </c>
      <c r="BA1752" s="62" t="str">
        <f t="shared" si="1031"/>
        <v/>
      </c>
      <c r="BB1752" s="62" t="str">
        <f t="shared" si="1032"/>
        <v/>
      </c>
      <c r="BC1752" s="62" t="str">
        <f t="shared" si="1033"/>
        <v/>
      </c>
      <c r="BD1752" s="69" t="str">
        <f t="shared" si="1034"/>
        <v/>
      </c>
      <c r="BE1752" s="69" t="str">
        <f t="shared" si="1035"/>
        <v/>
      </c>
      <c r="BF1752" s="69" t="str">
        <f>IF(Z1752=Z1753,"",SUM(AW$9:AW1752)-SUM(BF$9:BF1751))</f>
        <v/>
      </c>
      <c r="BG1752" s="12">
        <f t="shared" si="1000"/>
        <v>1744</v>
      </c>
    </row>
    <row r="1753" spans="1:59" ht="20.100000000000001" customHeight="1">
      <c r="A1753" s="13">
        <f t="shared" si="999"/>
        <v>1745</v>
      </c>
      <c r="B1753" s="153"/>
      <c r="C1753" s="33"/>
      <c r="D1753" s="33"/>
      <c r="E1753" s="154"/>
      <c r="F1753" s="155"/>
      <c r="G1753" s="156"/>
      <c r="H1753" s="19" t="str">
        <f t="shared" si="1001"/>
        <v/>
      </c>
      <c r="I1753" s="157"/>
      <c r="J1753" s="19" t="str">
        <f t="shared" si="1002"/>
        <v/>
      </c>
      <c r="K1753" s="33"/>
      <c r="L1753" s="34"/>
      <c r="M1753" s="34"/>
      <c r="N1753" s="19" t="str">
        <f t="shared" si="1003"/>
        <v/>
      </c>
      <c r="O1753" s="157"/>
      <c r="P1753" s="19" t="str">
        <f t="shared" si="1004"/>
        <v/>
      </c>
      <c r="Q1753" s="19" t="str">
        <f t="shared" si="1005"/>
        <v/>
      </c>
      <c r="R1753" s="22"/>
      <c r="S1753" s="33"/>
      <c r="T1753" s="35" t="str">
        <f>IF(E1753="","",Instructions!$B$5)</f>
        <v/>
      </c>
      <c r="U1753" s="75" t="str">
        <f>IF(E1753="","",Instructions!$C$5)</f>
        <v/>
      </c>
      <c r="V1753" s="87" t="str">
        <f t="shared" si="1006"/>
        <v/>
      </c>
      <c r="W1753" s="72" t="str">
        <f>IF(E1753="","",VLOOKUP(D1753,Supervisors!$B$9:$F$32,5,FALSE))</f>
        <v/>
      </c>
      <c r="X1753" s="72" t="str">
        <f>IF(E1753="","",VLOOKUP(D1753,Supervisors!$B$9:$G$32,6,FALSE))</f>
        <v/>
      </c>
      <c r="Y1753" s="20" t="str">
        <f t="shared" si="1007"/>
        <v/>
      </c>
      <c r="Z1753" s="20" t="str">
        <f t="shared" si="1008"/>
        <v/>
      </c>
      <c r="AA1753" s="20" t="str">
        <f t="shared" si="1009"/>
        <v/>
      </c>
      <c r="AB1753" s="20" t="str">
        <f t="shared" si="1010"/>
        <v/>
      </c>
      <c r="AC1753" s="20" t="str">
        <f t="shared" si="1011"/>
        <v/>
      </c>
      <c r="AD1753" s="20" t="str">
        <f t="shared" si="1012"/>
        <v/>
      </c>
      <c r="AE1753" s="20" t="str">
        <f>IF(E1753="","",SUM( INDEX( $H$9, 1) : H1753))</f>
        <v/>
      </c>
      <c r="AF1753" s="20" t="str">
        <f t="shared" si="1013"/>
        <v/>
      </c>
      <c r="AG1753" s="20" t="str">
        <f>IF(E1753="","",SUM($AF$9:AF1753))</f>
        <v/>
      </c>
      <c r="AH1753" s="43" t="str">
        <f t="shared" si="1014"/>
        <v/>
      </c>
      <c r="AI1753" s="20" t="str">
        <f t="shared" si="1015"/>
        <v/>
      </c>
      <c r="AJ1753" s="20" t="str">
        <f t="shared" si="1016"/>
        <v/>
      </c>
      <c r="AK1753" s="20" t="str">
        <f t="shared" si="1017"/>
        <v/>
      </c>
      <c r="AL1753" s="20" t="str">
        <f>IF(E1753="","",SUM( INDEX($I$9, 1) : I1753))</f>
        <v/>
      </c>
      <c r="AM1753" s="20" t="str">
        <f t="shared" si="1018"/>
        <v/>
      </c>
      <c r="AN1753" s="20" t="str">
        <f>IF(E1753="","",SUM( INDEX($AM$9, 1) : AM1753))</f>
        <v/>
      </c>
      <c r="AO1753" s="43" t="str">
        <f t="shared" si="1019"/>
        <v/>
      </c>
      <c r="AP1753" s="43" t="str">
        <f t="shared" si="1020"/>
        <v/>
      </c>
      <c r="AQ1753" s="35" t="str">
        <f t="shared" si="1021"/>
        <v/>
      </c>
      <c r="AR1753" s="35" t="str">
        <f t="shared" si="1022"/>
        <v/>
      </c>
      <c r="AS1753" s="35" t="str">
        <f t="shared" si="1023"/>
        <v/>
      </c>
      <c r="AT1753" s="35" t="str">
        <f t="shared" si="1024"/>
        <v/>
      </c>
      <c r="AU1753" s="35" t="str">
        <f t="shared" si="1025"/>
        <v/>
      </c>
      <c r="AV1753" s="35" t="str">
        <f t="shared" si="1026"/>
        <v/>
      </c>
      <c r="AW1753" s="58" t="str">
        <f t="shared" si="1027"/>
        <v/>
      </c>
      <c r="AX1753" s="62" t="str">
        <f t="shared" si="1028"/>
        <v/>
      </c>
      <c r="AY1753" s="62" t="str">
        <f t="shared" si="1029"/>
        <v/>
      </c>
      <c r="AZ1753" s="62" t="str">
        <f t="shared" si="1030"/>
        <v/>
      </c>
      <c r="BA1753" s="62" t="str">
        <f t="shared" si="1031"/>
        <v/>
      </c>
      <c r="BB1753" s="62" t="str">
        <f t="shared" si="1032"/>
        <v/>
      </c>
      <c r="BC1753" s="62" t="str">
        <f t="shared" si="1033"/>
        <v/>
      </c>
      <c r="BD1753" s="69" t="str">
        <f t="shared" si="1034"/>
        <v/>
      </c>
      <c r="BE1753" s="69" t="str">
        <f t="shared" si="1035"/>
        <v/>
      </c>
      <c r="BF1753" s="69" t="str">
        <f>IF(Z1753=Z1754,"",SUM(AW$9:AW1753)-SUM(BF$9:BF1752))</f>
        <v/>
      </c>
      <c r="BG1753" s="12">
        <f t="shared" si="1000"/>
        <v>1745</v>
      </c>
    </row>
    <row r="1754" spans="1:59" ht="20.100000000000001" customHeight="1">
      <c r="A1754" s="13">
        <f t="shared" si="999"/>
        <v>1746</v>
      </c>
      <c r="B1754" s="153"/>
      <c r="C1754" s="33"/>
      <c r="D1754" s="33"/>
      <c r="E1754" s="154"/>
      <c r="F1754" s="155"/>
      <c r="G1754" s="156"/>
      <c r="H1754" s="19" t="str">
        <f t="shared" si="1001"/>
        <v/>
      </c>
      <c r="I1754" s="157"/>
      <c r="J1754" s="19" t="str">
        <f t="shared" si="1002"/>
        <v/>
      </c>
      <c r="K1754" s="33"/>
      <c r="L1754" s="34"/>
      <c r="M1754" s="34"/>
      <c r="N1754" s="19" t="str">
        <f t="shared" si="1003"/>
        <v/>
      </c>
      <c r="O1754" s="157"/>
      <c r="P1754" s="19" t="str">
        <f t="shared" si="1004"/>
        <v/>
      </c>
      <c r="Q1754" s="19" t="str">
        <f t="shared" si="1005"/>
        <v/>
      </c>
      <c r="R1754" s="22"/>
      <c r="S1754" s="33"/>
      <c r="T1754" s="35" t="str">
        <f>IF(E1754="","",Instructions!$B$5)</f>
        <v/>
      </c>
      <c r="U1754" s="75" t="str">
        <f>IF(E1754="","",Instructions!$C$5)</f>
        <v/>
      </c>
      <c r="V1754" s="87" t="str">
        <f t="shared" si="1006"/>
        <v/>
      </c>
      <c r="W1754" s="72" t="str">
        <f>IF(E1754="","",VLOOKUP(D1754,Supervisors!$B$9:$F$32,5,FALSE))</f>
        <v/>
      </c>
      <c r="X1754" s="72" t="str">
        <f>IF(E1754="","",VLOOKUP(D1754,Supervisors!$B$9:$G$32,6,FALSE))</f>
        <v/>
      </c>
      <c r="Y1754" s="20" t="str">
        <f t="shared" si="1007"/>
        <v/>
      </c>
      <c r="Z1754" s="20" t="str">
        <f t="shared" si="1008"/>
        <v/>
      </c>
      <c r="AA1754" s="20" t="str">
        <f t="shared" si="1009"/>
        <v/>
      </c>
      <c r="AB1754" s="20" t="str">
        <f t="shared" si="1010"/>
        <v/>
      </c>
      <c r="AC1754" s="20" t="str">
        <f t="shared" si="1011"/>
        <v/>
      </c>
      <c r="AD1754" s="20" t="str">
        <f t="shared" si="1012"/>
        <v/>
      </c>
      <c r="AE1754" s="20" t="str">
        <f>IF(E1754="","",SUM( INDEX( $H$9, 1) : H1754))</f>
        <v/>
      </c>
      <c r="AF1754" s="20" t="str">
        <f t="shared" si="1013"/>
        <v/>
      </c>
      <c r="AG1754" s="20" t="str">
        <f>IF(E1754="","",SUM($AF$9:AF1754))</f>
        <v/>
      </c>
      <c r="AH1754" s="43" t="str">
        <f t="shared" si="1014"/>
        <v/>
      </c>
      <c r="AI1754" s="20" t="str">
        <f t="shared" si="1015"/>
        <v/>
      </c>
      <c r="AJ1754" s="20" t="str">
        <f t="shared" si="1016"/>
        <v/>
      </c>
      <c r="AK1754" s="20" t="str">
        <f t="shared" si="1017"/>
        <v/>
      </c>
      <c r="AL1754" s="20" t="str">
        <f>IF(E1754="","",SUM( INDEX($I$9, 1) : I1754))</f>
        <v/>
      </c>
      <c r="AM1754" s="20" t="str">
        <f t="shared" si="1018"/>
        <v/>
      </c>
      <c r="AN1754" s="20" t="str">
        <f>IF(E1754="","",SUM( INDEX($AM$9, 1) : AM1754))</f>
        <v/>
      </c>
      <c r="AO1754" s="43" t="str">
        <f t="shared" si="1019"/>
        <v/>
      </c>
      <c r="AP1754" s="43" t="str">
        <f t="shared" si="1020"/>
        <v/>
      </c>
      <c r="AQ1754" s="35" t="str">
        <f t="shared" si="1021"/>
        <v/>
      </c>
      <c r="AR1754" s="35" t="str">
        <f t="shared" si="1022"/>
        <v/>
      </c>
      <c r="AS1754" s="35" t="str">
        <f t="shared" si="1023"/>
        <v/>
      </c>
      <c r="AT1754" s="35" t="str">
        <f t="shared" si="1024"/>
        <v/>
      </c>
      <c r="AU1754" s="35" t="str">
        <f t="shared" si="1025"/>
        <v/>
      </c>
      <c r="AV1754" s="35" t="str">
        <f t="shared" si="1026"/>
        <v/>
      </c>
      <c r="AW1754" s="58" t="str">
        <f t="shared" si="1027"/>
        <v/>
      </c>
      <c r="AX1754" s="62" t="str">
        <f t="shared" si="1028"/>
        <v/>
      </c>
      <c r="AY1754" s="62" t="str">
        <f t="shared" si="1029"/>
        <v/>
      </c>
      <c r="AZ1754" s="62" t="str">
        <f t="shared" si="1030"/>
        <v/>
      </c>
      <c r="BA1754" s="62" t="str">
        <f t="shared" si="1031"/>
        <v/>
      </c>
      <c r="BB1754" s="62" t="str">
        <f t="shared" si="1032"/>
        <v/>
      </c>
      <c r="BC1754" s="62" t="str">
        <f t="shared" si="1033"/>
        <v/>
      </c>
      <c r="BD1754" s="69" t="str">
        <f t="shared" si="1034"/>
        <v/>
      </c>
      <c r="BE1754" s="69" t="str">
        <f t="shared" si="1035"/>
        <v/>
      </c>
      <c r="BF1754" s="69" t="str">
        <f>IF(Z1754=Z1755,"",SUM(AW$9:AW1754)-SUM(BF$9:BF1753))</f>
        <v/>
      </c>
      <c r="BG1754" s="12">
        <f t="shared" si="1000"/>
        <v>1746</v>
      </c>
    </row>
    <row r="1755" spans="1:59" ht="20.100000000000001" customHeight="1">
      <c r="A1755" s="13">
        <f t="shared" si="999"/>
        <v>1747</v>
      </c>
      <c r="B1755" s="153"/>
      <c r="C1755" s="33"/>
      <c r="D1755" s="33"/>
      <c r="E1755" s="154"/>
      <c r="F1755" s="155"/>
      <c r="G1755" s="156"/>
      <c r="H1755" s="19" t="str">
        <f t="shared" si="1001"/>
        <v/>
      </c>
      <c r="I1755" s="157"/>
      <c r="J1755" s="19" t="str">
        <f t="shared" si="1002"/>
        <v/>
      </c>
      <c r="K1755" s="33"/>
      <c r="L1755" s="34"/>
      <c r="M1755" s="34"/>
      <c r="N1755" s="19" t="str">
        <f t="shared" si="1003"/>
        <v/>
      </c>
      <c r="O1755" s="157"/>
      <c r="P1755" s="19" t="str">
        <f t="shared" si="1004"/>
        <v/>
      </c>
      <c r="Q1755" s="19" t="str">
        <f t="shared" si="1005"/>
        <v/>
      </c>
      <c r="R1755" s="22"/>
      <c r="S1755" s="33"/>
      <c r="T1755" s="35" t="str">
        <f>IF(E1755="","",Instructions!$B$5)</f>
        <v/>
      </c>
      <c r="U1755" s="75" t="str">
        <f>IF(E1755="","",Instructions!$C$5)</f>
        <v/>
      </c>
      <c r="V1755" s="87" t="str">
        <f t="shared" si="1006"/>
        <v/>
      </c>
      <c r="W1755" s="72" t="str">
        <f>IF(E1755="","",VLOOKUP(D1755,Supervisors!$B$9:$F$32,5,FALSE))</f>
        <v/>
      </c>
      <c r="X1755" s="72" t="str">
        <f>IF(E1755="","",VLOOKUP(D1755,Supervisors!$B$9:$G$32,6,FALSE))</f>
        <v/>
      </c>
      <c r="Y1755" s="20" t="str">
        <f t="shared" si="1007"/>
        <v/>
      </c>
      <c r="Z1755" s="20" t="str">
        <f t="shared" si="1008"/>
        <v/>
      </c>
      <c r="AA1755" s="20" t="str">
        <f t="shared" si="1009"/>
        <v/>
      </c>
      <c r="AB1755" s="20" t="str">
        <f t="shared" si="1010"/>
        <v/>
      </c>
      <c r="AC1755" s="20" t="str">
        <f t="shared" si="1011"/>
        <v/>
      </c>
      <c r="AD1755" s="20" t="str">
        <f t="shared" si="1012"/>
        <v/>
      </c>
      <c r="AE1755" s="20" t="str">
        <f>IF(E1755="","",SUM( INDEX( $H$9, 1) : H1755))</f>
        <v/>
      </c>
      <c r="AF1755" s="20" t="str">
        <f t="shared" si="1013"/>
        <v/>
      </c>
      <c r="AG1755" s="20" t="str">
        <f>IF(E1755="","",SUM($AF$9:AF1755))</f>
        <v/>
      </c>
      <c r="AH1755" s="43" t="str">
        <f t="shared" si="1014"/>
        <v/>
      </c>
      <c r="AI1755" s="20" t="str">
        <f t="shared" si="1015"/>
        <v/>
      </c>
      <c r="AJ1755" s="20" t="str">
        <f t="shared" si="1016"/>
        <v/>
      </c>
      <c r="AK1755" s="20" t="str">
        <f t="shared" si="1017"/>
        <v/>
      </c>
      <c r="AL1755" s="20" t="str">
        <f>IF(E1755="","",SUM( INDEX($I$9, 1) : I1755))</f>
        <v/>
      </c>
      <c r="AM1755" s="20" t="str">
        <f t="shared" si="1018"/>
        <v/>
      </c>
      <c r="AN1755" s="20" t="str">
        <f>IF(E1755="","",SUM( INDEX($AM$9, 1) : AM1755))</f>
        <v/>
      </c>
      <c r="AO1755" s="43" t="str">
        <f t="shared" si="1019"/>
        <v/>
      </c>
      <c r="AP1755" s="43" t="str">
        <f t="shared" si="1020"/>
        <v/>
      </c>
      <c r="AQ1755" s="35" t="str">
        <f t="shared" si="1021"/>
        <v/>
      </c>
      <c r="AR1755" s="35" t="str">
        <f t="shared" si="1022"/>
        <v/>
      </c>
      <c r="AS1755" s="35" t="str">
        <f t="shared" si="1023"/>
        <v/>
      </c>
      <c r="AT1755" s="35" t="str">
        <f t="shared" si="1024"/>
        <v/>
      </c>
      <c r="AU1755" s="35" t="str">
        <f t="shared" si="1025"/>
        <v/>
      </c>
      <c r="AV1755" s="35" t="str">
        <f t="shared" si="1026"/>
        <v/>
      </c>
      <c r="AW1755" s="58" t="str">
        <f t="shared" si="1027"/>
        <v/>
      </c>
      <c r="AX1755" s="62" t="str">
        <f t="shared" si="1028"/>
        <v/>
      </c>
      <c r="AY1755" s="62" t="str">
        <f t="shared" si="1029"/>
        <v/>
      </c>
      <c r="AZ1755" s="62" t="str">
        <f t="shared" si="1030"/>
        <v/>
      </c>
      <c r="BA1755" s="62" t="str">
        <f t="shared" si="1031"/>
        <v/>
      </c>
      <c r="BB1755" s="62" t="str">
        <f t="shared" si="1032"/>
        <v/>
      </c>
      <c r="BC1755" s="62" t="str">
        <f t="shared" si="1033"/>
        <v/>
      </c>
      <c r="BD1755" s="69" t="str">
        <f t="shared" si="1034"/>
        <v/>
      </c>
      <c r="BE1755" s="69" t="str">
        <f t="shared" si="1035"/>
        <v/>
      </c>
      <c r="BF1755" s="69" t="str">
        <f>IF(Z1755=Z1756,"",SUM(AW$9:AW1755)-SUM(BF$9:BF1754))</f>
        <v/>
      </c>
      <c r="BG1755" s="12">
        <f t="shared" si="1000"/>
        <v>1747</v>
      </c>
    </row>
    <row r="1756" spans="1:59" ht="20.100000000000001" customHeight="1">
      <c r="A1756" s="13">
        <f t="shared" si="999"/>
        <v>1748</v>
      </c>
      <c r="B1756" s="153"/>
      <c r="C1756" s="33"/>
      <c r="D1756" s="33"/>
      <c r="E1756" s="154"/>
      <c r="F1756" s="155"/>
      <c r="G1756" s="156"/>
      <c r="H1756" s="19" t="str">
        <f t="shared" si="1001"/>
        <v/>
      </c>
      <c r="I1756" s="157"/>
      <c r="J1756" s="19" t="str">
        <f t="shared" si="1002"/>
        <v/>
      </c>
      <c r="K1756" s="33"/>
      <c r="L1756" s="34"/>
      <c r="M1756" s="34"/>
      <c r="N1756" s="19" t="str">
        <f t="shared" si="1003"/>
        <v/>
      </c>
      <c r="O1756" s="157"/>
      <c r="P1756" s="19" t="str">
        <f t="shared" si="1004"/>
        <v/>
      </c>
      <c r="Q1756" s="19" t="str">
        <f t="shared" si="1005"/>
        <v/>
      </c>
      <c r="R1756" s="22"/>
      <c r="S1756" s="33"/>
      <c r="T1756" s="35" t="str">
        <f>IF(E1756="","",Instructions!$B$5)</f>
        <v/>
      </c>
      <c r="U1756" s="75" t="str">
        <f>IF(E1756="","",Instructions!$C$5)</f>
        <v/>
      </c>
      <c r="V1756" s="87" t="str">
        <f t="shared" si="1006"/>
        <v/>
      </c>
      <c r="W1756" s="72" t="str">
        <f>IF(E1756="","",VLOOKUP(D1756,Supervisors!$B$9:$F$32,5,FALSE))</f>
        <v/>
      </c>
      <c r="X1756" s="72" t="str">
        <f>IF(E1756="","",VLOOKUP(D1756,Supervisors!$B$9:$G$32,6,FALSE))</f>
        <v/>
      </c>
      <c r="Y1756" s="20" t="str">
        <f t="shared" si="1007"/>
        <v/>
      </c>
      <c r="Z1756" s="20" t="str">
        <f t="shared" si="1008"/>
        <v/>
      </c>
      <c r="AA1756" s="20" t="str">
        <f t="shared" si="1009"/>
        <v/>
      </c>
      <c r="AB1756" s="20" t="str">
        <f t="shared" si="1010"/>
        <v/>
      </c>
      <c r="AC1756" s="20" t="str">
        <f t="shared" si="1011"/>
        <v/>
      </c>
      <c r="AD1756" s="20" t="str">
        <f t="shared" si="1012"/>
        <v/>
      </c>
      <c r="AE1756" s="20" t="str">
        <f>IF(E1756="","",SUM( INDEX( $H$9, 1) : H1756))</f>
        <v/>
      </c>
      <c r="AF1756" s="20" t="str">
        <f t="shared" si="1013"/>
        <v/>
      </c>
      <c r="AG1756" s="20" t="str">
        <f>IF(E1756="","",SUM($AF$9:AF1756))</f>
        <v/>
      </c>
      <c r="AH1756" s="43" t="str">
        <f t="shared" si="1014"/>
        <v/>
      </c>
      <c r="AI1756" s="20" t="str">
        <f t="shared" si="1015"/>
        <v/>
      </c>
      <c r="AJ1756" s="20" t="str">
        <f t="shared" si="1016"/>
        <v/>
      </c>
      <c r="AK1756" s="20" t="str">
        <f t="shared" si="1017"/>
        <v/>
      </c>
      <c r="AL1756" s="20" t="str">
        <f>IF(E1756="","",SUM( INDEX($I$9, 1) : I1756))</f>
        <v/>
      </c>
      <c r="AM1756" s="20" t="str">
        <f t="shared" si="1018"/>
        <v/>
      </c>
      <c r="AN1756" s="20" t="str">
        <f>IF(E1756="","",SUM( INDEX($AM$9, 1) : AM1756))</f>
        <v/>
      </c>
      <c r="AO1756" s="43" t="str">
        <f t="shared" si="1019"/>
        <v/>
      </c>
      <c r="AP1756" s="43" t="str">
        <f t="shared" si="1020"/>
        <v/>
      </c>
      <c r="AQ1756" s="35" t="str">
        <f t="shared" si="1021"/>
        <v/>
      </c>
      <c r="AR1756" s="35" t="str">
        <f t="shared" si="1022"/>
        <v/>
      </c>
      <c r="AS1756" s="35" t="str">
        <f t="shared" si="1023"/>
        <v/>
      </c>
      <c r="AT1756" s="35" t="str">
        <f t="shared" si="1024"/>
        <v/>
      </c>
      <c r="AU1756" s="35" t="str">
        <f t="shared" si="1025"/>
        <v/>
      </c>
      <c r="AV1756" s="35" t="str">
        <f t="shared" si="1026"/>
        <v/>
      </c>
      <c r="AW1756" s="58" t="str">
        <f t="shared" si="1027"/>
        <v/>
      </c>
      <c r="AX1756" s="62" t="str">
        <f t="shared" si="1028"/>
        <v/>
      </c>
      <c r="AY1756" s="62" t="str">
        <f t="shared" si="1029"/>
        <v/>
      </c>
      <c r="AZ1756" s="62" t="str">
        <f t="shared" si="1030"/>
        <v/>
      </c>
      <c r="BA1756" s="62" t="str">
        <f t="shared" si="1031"/>
        <v/>
      </c>
      <c r="BB1756" s="62" t="str">
        <f t="shared" si="1032"/>
        <v/>
      </c>
      <c r="BC1756" s="62" t="str">
        <f t="shared" si="1033"/>
        <v/>
      </c>
      <c r="BD1756" s="69" t="str">
        <f t="shared" si="1034"/>
        <v/>
      </c>
      <c r="BE1756" s="69" t="str">
        <f t="shared" si="1035"/>
        <v/>
      </c>
      <c r="BF1756" s="69" t="str">
        <f>IF(Z1756=Z1757,"",SUM(AW$9:AW1756)-SUM(BF$9:BF1755))</f>
        <v/>
      </c>
      <c r="BG1756" s="12">
        <f t="shared" si="1000"/>
        <v>1748</v>
      </c>
    </row>
    <row r="1757" spans="1:59" ht="20.100000000000001" customHeight="1">
      <c r="A1757" s="13">
        <f t="shared" si="999"/>
        <v>1749</v>
      </c>
      <c r="B1757" s="153"/>
      <c r="C1757" s="33"/>
      <c r="D1757" s="33"/>
      <c r="E1757" s="154"/>
      <c r="F1757" s="155"/>
      <c r="G1757" s="156"/>
      <c r="H1757" s="19" t="str">
        <f t="shared" si="1001"/>
        <v/>
      </c>
      <c r="I1757" s="157"/>
      <c r="J1757" s="19" t="str">
        <f t="shared" si="1002"/>
        <v/>
      </c>
      <c r="K1757" s="33"/>
      <c r="L1757" s="34"/>
      <c r="M1757" s="34"/>
      <c r="N1757" s="19" t="str">
        <f t="shared" si="1003"/>
        <v/>
      </c>
      <c r="O1757" s="157"/>
      <c r="P1757" s="19" t="str">
        <f t="shared" si="1004"/>
        <v/>
      </c>
      <c r="Q1757" s="19" t="str">
        <f t="shared" si="1005"/>
        <v/>
      </c>
      <c r="R1757" s="22"/>
      <c r="S1757" s="33"/>
      <c r="T1757" s="35" t="str">
        <f>IF(E1757="","",Instructions!$B$5)</f>
        <v/>
      </c>
      <c r="U1757" s="75" t="str">
        <f>IF(E1757="","",Instructions!$C$5)</f>
        <v/>
      </c>
      <c r="V1757" s="87" t="str">
        <f t="shared" si="1006"/>
        <v/>
      </c>
      <c r="W1757" s="72" t="str">
        <f>IF(E1757="","",VLOOKUP(D1757,Supervisors!$B$9:$F$32,5,FALSE))</f>
        <v/>
      </c>
      <c r="X1757" s="72" t="str">
        <f>IF(E1757="","",VLOOKUP(D1757,Supervisors!$B$9:$G$32,6,FALSE))</f>
        <v/>
      </c>
      <c r="Y1757" s="20" t="str">
        <f t="shared" si="1007"/>
        <v/>
      </c>
      <c r="Z1757" s="20" t="str">
        <f t="shared" si="1008"/>
        <v/>
      </c>
      <c r="AA1757" s="20" t="str">
        <f t="shared" si="1009"/>
        <v/>
      </c>
      <c r="AB1757" s="20" t="str">
        <f t="shared" si="1010"/>
        <v/>
      </c>
      <c r="AC1757" s="20" t="str">
        <f t="shared" si="1011"/>
        <v/>
      </c>
      <c r="AD1757" s="20" t="str">
        <f t="shared" si="1012"/>
        <v/>
      </c>
      <c r="AE1757" s="20" t="str">
        <f>IF(E1757="","",SUM( INDEX( $H$9, 1) : H1757))</f>
        <v/>
      </c>
      <c r="AF1757" s="20" t="str">
        <f t="shared" si="1013"/>
        <v/>
      </c>
      <c r="AG1757" s="20" t="str">
        <f>IF(E1757="","",SUM($AF$9:AF1757))</f>
        <v/>
      </c>
      <c r="AH1757" s="43" t="str">
        <f t="shared" si="1014"/>
        <v/>
      </c>
      <c r="AI1757" s="20" t="str">
        <f t="shared" si="1015"/>
        <v/>
      </c>
      <c r="AJ1757" s="20" t="str">
        <f t="shared" si="1016"/>
        <v/>
      </c>
      <c r="AK1757" s="20" t="str">
        <f t="shared" si="1017"/>
        <v/>
      </c>
      <c r="AL1757" s="20" t="str">
        <f>IF(E1757="","",SUM( INDEX($I$9, 1) : I1757))</f>
        <v/>
      </c>
      <c r="AM1757" s="20" t="str">
        <f t="shared" si="1018"/>
        <v/>
      </c>
      <c r="AN1757" s="20" t="str">
        <f>IF(E1757="","",SUM( INDEX($AM$9, 1) : AM1757))</f>
        <v/>
      </c>
      <c r="AO1757" s="43" t="str">
        <f t="shared" si="1019"/>
        <v/>
      </c>
      <c r="AP1757" s="43" t="str">
        <f t="shared" si="1020"/>
        <v/>
      </c>
      <c r="AQ1757" s="35" t="str">
        <f t="shared" si="1021"/>
        <v/>
      </c>
      <c r="AR1757" s="35" t="str">
        <f t="shared" si="1022"/>
        <v/>
      </c>
      <c r="AS1757" s="35" t="str">
        <f t="shared" si="1023"/>
        <v/>
      </c>
      <c r="AT1757" s="35" t="str">
        <f t="shared" si="1024"/>
        <v/>
      </c>
      <c r="AU1757" s="35" t="str">
        <f t="shared" si="1025"/>
        <v/>
      </c>
      <c r="AV1757" s="35" t="str">
        <f t="shared" si="1026"/>
        <v/>
      </c>
      <c r="AW1757" s="58" t="str">
        <f t="shared" si="1027"/>
        <v/>
      </c>
      <c r="AX1757" s="62" t="str">
        <f t="shared" si="1028"/>
        <v/>
      </c>
      <c r="AY1757" s="62" t="str">
        <f t="shared" si="1029"/>
        <v/>
      </c>
      <c r="AZ1757" s="62" t="str">
        <f t="shared" si="1030"/>
        <v/>
      </c>
      <c r="BA1757" s="62" t="str">
        <f t="shared" si="1031"/>
        <v/>
      </c>
      <c r="BB1757" s="62" t="str">
        <f t="shared" si="1032"/>
        <v/>
      </c>
      <c r="BC1757" s="62" t="str">
        <f t="shared" si="1033"/>
        <v/>
      </c>
      <c r="BD1757" s="69" t="str">
        <f t="shared" si="1034"/>
        <v/>
      </c>
      <c r="BE1757" s="69" t="str">
        <f t="shared" si="1035"/>
        <v/>
      </c>
      <c r="BF1757" s="69" t="str">
        <f>IF(Z1757=Z1758,"",SUM(AW$9:AW1757)-SUM(BF$9:BF1756))</f>
        <v/>
      </c>
      <c r="BG1757" s="12">
        <f t="shared" si="1000"/>
        <v>1749</v>
      </c>
    </row>
    <row r="1758" spans="1:59" ht="20.100000000000001" customHeight="1">
      <c r="A1758" s="13">
        <f t="shared" si="999"/>
        <v>1750</v>
      </c>
      <c r="B1758" s="153"/>
      <c r="C1758" s="33"/>
      <c r="D1758" s="33"/>
      <c r="E1758" s="154"/>
      <c r="F1758" s="155"/>
      <c r="G1758" s="156"/>
      <c r="H1758" s="19" t="str">
        <f t="shared" si="1001"/>
        <v/>
      </c>
      <c r="I1758" s="157"/>
      <c r="J1758" s="19" t="str">
        <f t="shared" si="1002"/>
        <v/>
      </c>
      <c r="K1758" s="33"/>
      <c r="L1758" s="34"/>
      <c r="M1758" s="34"/>
      <c r="N1758" s="19" t="str">
        <f t="shared" si="1003"/>
        <v/>
      </c>
      <c r="O1758" s="157"/>
      <c r="P1758" s="19" t="str">
        <f t="shared" si="1004"/>
        <v/>
      </c>
      <c r="Q1758" s="19" t="str">
        <f t="shared" si="1005"/>
        <v/>
      </c>
      <c r="R1758" s="22"/>
      <c r="S1758" s="33"/>
      <c r="T1758" s="35" t="str">
        <f>IF(E1758="","",Instructions!$B$5)</f>
        <v/>
      </c>
      <c r="U1758" s="75" t="str">
        <f>IF(E1758="","",Instructions!$C$5)</f>
        <v/>
      </c>
      <c r="V1758" s="87" t="str">
        <f t="shared" si="1006"/>
        <v/>
      </c>
      <c r="W1758" s="72" t="str">
        <f>IF(E1758="","",VLOOKUP(D1758,Supervisors!$B$9:$F$32,5,FALSE))</f>
        <v/>
      </c>
      <c r="X1758" s="72" t="str">
        <f>IF(E1758="","",VLOOKUP(D1758,Supervisors!$B$9:$G$32,6,FALSE))</f>
        <v/>
      </c>
      <c r="Y1758" s="20" t="str">
        <f t="shared" si="1007"/>
        <v/>
      </c>
      <c r="Z1758" s="20" t="str">
        <f t="shared" si="1008"/>
        <v/>
      </c>
      <c r="AA1758" s="20" t="str">
        <f t="shared" si="1009"/>
        <v/>
      </c>
      <c r="AB1758" s="20" t="str">
        <f t="shared" si="1010"/>
        <v/>
      </c>
      <c r="AC1758" s="20" t="str">
        <f t="shared" si="1011"/>
        <v/>
      </c>
      <c r="AD1758" s="20" t="str">
        <f t="shared" si="1012"/>
        <v/>
      </c>
      <c r="AE1758" s="20" t="str">
        <f>IF(E1758="","",SUM( INDEX( $H$9, 1) : H1758))</f>
        <v/>
      </c>
      <c r="AF1758" s="20" t="str">
        <f t="shared" si="1013"/>
        <v/>
      </c>
      <c r="AG1758" s="20" t="str">
        <f>IF(E1758="","",SUM($AF$9:AF1758))</f>
        <v/>
      </c>
      <c r="AH1758" s="43" t="str">
        <f t="shared" si="1014"/>
        <v/>
      </c>
      <c r="AI1758" s="20" t="str">
        <f t="shared" si="1015"/>
        <v/>
      </c>
      <c r="AJ1758" s="20" t="str">
        <f t="shared" si="1016"/>
        <v/>
      </c>
      <c r="AK1758" s="20" t="str">
        <f t="shared" si="1017"/>
        <v/>
      </c>
      <c r="AL1758" s="20" t="str">
        <f>IF(E1758="","",SUM( INDEX($I$9, 1) : I1758))</f>
        <v/>
      </c>
      <c r="AM1758" s="20" t="str">
        <f t="shared" si="1018"/>
        <v/>
      </c>
      <c r="AN1758" s="20" t="str">
        <f>IF(E1758="","",SUM( INDEX($AM$9, 1) : AM1758))</f>
        <v/>
      </c>
      <c r="AO1758" s="43" t="str">
        <f t="shared" si="1019"/>
        <v/>
      </c>
      <c r="AP1758" s="43" t="str">
        <f t="shared" si="1020"/>
        <v/>
      </c>
      <c r="AQ1758" s="35" t="str">
        <f t="shared" si="1021"/>
        <v/>
      </c>
      <c r="AR1758" s="35" t="str">
        <f t="shared" si="1022"/>
        <v/>
      </c>
      <c r="AS1758" s="35" t="str">
        <f t="shared" si="1023"/>
        <v/>
      </c>
      <c r="AT1758" s="35" t="str">
        <f t="shared" si="1024"/>
        <v/>
      </c>
      <c r="AU1758" s="35" t="str">
        <f t="shared" si="1025"/>
        <v/>
      </c>
      <c r="AV1758" s="35" t="str">
        <f t="shared" si="1026"/>
        <v/>
      </c>
      <c r="AW1758" s="58" t="str">
        <f t="shared" si="1027"/>
        <v/>
      </c>
      <c r="AX1758" s="62" t="str">
        <f t="shared" si="1028"/>
        <v/>
      </c>
      <c r="AY1758" s="62" t="str">
        <f t="shared" si="1029"/>
        <v/>
      </c>
      <c r="AZ1758" s="62" t="str">
        <f t="shared" si="1030"/>
        <v/>
      </c>
      <c r="BA1758" s="62" t="str">
        <f t="shared" si="1031"/>
        <v/>
      </c>
      <c r="BB1758" s="62" t="str">
        <f t="shared" si="1032"/>
        <v/>
      </c>
      <c r="BC1758" s="62" t="str">
        <f t="shared" si="1033"/>
        <v/>
      </c>
      <c r="BD1758" s="69" t="str">
        <f t="shared" si="1034"/>
        <v/>
      </c>
      <c r="BE1758" s="69" t="str">
        <f t="shared" si="1035"/>
        <v/>
      </c>
      <c r="BF1758" s="69" t="str">
        <f>IF(Z1758=Z1759,"",SUM(AW$9:AW1758)-SUM(BF$9:BF1757))</f>
        <v/>
      </c>
      <c r="BG1758" s="12">
        <f t="shared" si="1000"/>
        <v>1750</v>
      </c>
    </row>
    <row r="1759" spans="1:59" ht="20.100000000000001" customHeight="1">
      <c r="A1759" s="13">
        <f t="shared" si="999"/>
        <v>1751</v>
      </c>
      <c r="B1759" s="153"/>
      <c r="C1759" s="33"/>
      <c r="D1759" s="33"/>
      <c r="E1759" s="154"/>
      <c r="F1759" s="155"/>
      <c r="G1759" s="156"/>
      <c r="H1759" s="19" t="str">
        <f t="shared" si="1001"/>
        <v/>
      </c>
      <c r="I1759" s="157"/>
      <c r="J1759" s="19" t="str">
        <f t="shared" si="1002"/>
        <v/>
      </c>
      <c r="K1759" s="33"/>
      <c r="L1759" s="34"/>
      <c r="M1759" s="34"/>
      <c r="N1759" s="19" t="str">
        <f t="shared" si="1003"/>
        <v/>
      </c>
      <c r="O1759" s="157"/>
      <c r="P1759" s="19" t="str">
        <f t="shared" si="1004"/>
        <v/>
      </c>
      <c r="Q1759" s="19" t="str">
        <f t="shared" si="1005"/>
        <v/>
      </c>
      <c r="R1759" s="22"/>
      <c r="S1759" s="33"/>
      <c r="T1759" s="35" t="str">
        <f>IF(E1759="","",Instructions!$B$5)</f>
        <v/>
      </c>
      <c r="U1759" s="75" t="str">
        <f>IF(E1759="","",Instructions!$C$5)</f>
        <v/>
      </c>
      <c r="V1759" s="87" t="str">
        <f t="shared" si="1006"/>
        <v/>
      </c>
      <c r="W1759" s="72" t="str">
        <f>IF(E1759="","",VLOOKUP(D1759,Supervisors!$B$9:$F$32,5,FALSE))</f>
        <v/>
      </c>
      <c r="X1759" s="72" t="str">
        <f>IF(E1759="","",VLOOKUP(D1759,Supervisors!$B$9:$G$32,6,FALSE))</f>
        <v/>
      </c>
      <c r="Y1759" s="20" t="str">
        <f t="shared" si="1007"/>
        <v/>
      </c>
      <c r="Z1759" s="20" t="str">
        <f t="shared" si="1008"/>
        <v/>
      </c>
      <c r="AA1759" s="20" t="str">
        <f t="shared" si="1009"/>
        <v/>
      </c>
      <c r="AB1759" s="20" t="str">
        <f t="shared" si="1010"/>
        <v/>
      </c>
      <c r="AC1759" s="20" t="str">
        <f t="shared" si="1011"/>
        <v/>
      </c>
      <c r="AD1759" s="20" t="str">
        <f t="shared" si="1012"/>
        <v/>
      </c>
      <c r="AE1759" s="20" t="str">
        <f>IF(E1759="","",SUM( INDEX( $H$9, 1) : H1759))</f>
        <v/>
      </c>
      <c r="AF1759" s="20" t="str">
        <f t="shared" si="1013"/>
        <v/>
      </c>
      <c r="AG1759" s="20" t="str">
        <f>IF(E1759="","",SUM($AF$9:AF1759))</f>
        <v/>
      </c>
      <c r="AH1759" s="43" t="str">
        <f t="shared" si="1014"/>
        <v/>
      </c>
      <c r="AI1759" s="20" t="str">
        <f t="shared" si="1015"/>
        <v/>
      </c>
      <c r="AJ1759" s="20" t="str">
        <f t="shared" si="1016"/>
        <v/>
      </c>
      <c r="AK1759" s="20" t="str">
        <f t="shared" si="1017"/>
        <v/>
      </c>
      <c r="AL1759" s="20" t="str">
        <f>IF(E1759="","",SUM( INDEX($I$9, 1) : I1759))</f>
        <v/>
      </c>
      <c r="AM1759" s="20" t="str">
        <f t="shared" si="1018"/>
        <v/>
      </c>
      <c r="AN1759" s="20" t="str">
        <f>IF(E1759="","",SUM( INDEX($AM$9, 1) : AM1759))</f>
        <v/>
      </c>
      <c r="AO1759" s="43" t="str">
        <f t="shared" si="1019"/>
        <v/>
      </c>
      <c r="AP1759" s="43" t="str">
        <f t="shared" si="1020"/>
        <v/>
      </c>
      <c r="AQ1759" s="35" t="str">
        <f t="shared" si="1021"/>
        <v/>
      </c>
      <c r="AR1759" s="35" t="str">
        <f t="shared" si="1022"/>
        <v/>
      </c>
      <c r="AS1759" s="35" t="str">
        <f t="shared" si="1023"/>
        <v/>
      </c>
      <c r="AT1759" s="35" t="str">
        <f t="shared" si="1024"/>
        <v/>
      </c>
      <c r="AU1759" s="35" t="str">
        <f t="shared" si="1025"/>
        <v/>
      </c>
      <c r="AV1759" s="35" t="str">
        <f t="shared" si="1026"/>
        <v/>
      </c>
      <c r="AW1759" s="58" t="str">
        <f t="shared" si="1027"/>
        <v/>
      </c>
      <c r="AX1759" s="62" t="str">
        <f t="shared" si="1028"/>
        <v/>
      </c>
      <c r="AY1759" s="62" t="str">
        <f t="shared" si="1029"/>
        <v/>
      </c>
      <c r="AZ1759" s="62" t="str">
        <f t="shared" si="1030"/>
        <v/>
      </c>
      <c r="BA1759" s="62" t="str">
        <f t="shared" si="1031"/>
        <v/>
      </c>
      <c r="BB1759" s="62" t="str">
        <f t="shared" si="1032"/>
        <v/>
      </c>
      <c r="BC1759" s="62" t="str">
        <f t="shared" si="1033"/>
        <v/>
      </c>
      <c r="BD1759" s="69" t="str">
        <f t="shared" si="1034"/>
        <v/>
      </c>
      <c r="BE1759" s="69" t="str">
        <f t="shared" si="1035"/>
        <v/>
      </c>
      <c r="BF1759" s="69" t="str">
        <f>IF(Z1759=Z1760,"",SUM(AW$9:AW1759)-SUM(BF$9:BF1758))</f>
        <v/>
      </c>
      <c r="BG1759" s="12">
        <f t="shared" si="1000"/>
        <v>1751</v>
      </c>
    </row>
    <row r="1760" spans="1:59" ht="20.100000000000001" customHeight="1">
      <c r="A1760" s="13">
        <f t="shared" si="999"/>
        <v>1752</v>
      </c>
      <c r="B1760" s="153"/>
      <c r="C1760" s="33"/>
      <c r="D1760" s="33"/>
      <c r="E1760" s="154"/>
      <c r="F1760" s="155"/>
      <c r="G1760" s="156"/>
      <c r="H1760" s="19" t="str">
        <f t="shared" si="1001"/>
        <v/>
      </c>
      <c r="I1760" s="157"/>
      <c r="J1760" s="19" t="str">
        <f t="shared" si="1002"/>
        <v/>
      </c>
      <c r="K1760" s="33"/>
      <c r="L1760" s="34"/>
      <c r="M1760" s="34"/>
      <c r="N1760" s="19" t="str">
        <f t="shared" si="1003"/>
        <v/>
      </c>
      <c r="O1760" s="157"/>
      <c r="P1760" s="19" t="str">
        <f t="shared" si="1004"/>
        <v/>
      </c>
      <c r="Q1760" s="19" t="str">
        <f t="shared" si="1005"/>
        <v/>
      </c>
      <c r="R1760" s="22"/>
      <c r="S1760" s="33"/>
      <c r="T1760" s="35" t="str">
        <f>IF(E1760="","",Instructions!$B$5)</f>
        <v/>
      </c>
      <c r="U1760" s="75" t="str">
        <f>IF(E1760="","",Instructions!$C$5)</f>
        <v/>
      </c>
      <c r="V1760" s="87" t="str">
        <f t="shared" si="1006"/>
        <v/>
      </c>
      <c r="W1760" s="72" t="str">
        <f>IF(E1760="","",VLOOKUP(D1760,Supervisors!$B$9:$F$32,5,FALSE))</f>
        <v/>
      </c>
      <c r="X1760" s="72" t="str">
        <f>IF(E1760="","",VLOOKUP(D1760,Supervisors!$B$9:$G$32,6,FALSE))</f>
        <v/>
      </c>
      <c r="Y1760" s="20" t="str">
        <f t="shared" si="1007"/>
        <v/>
      </c>
      <c r="Z1760" s="20" t="str">
        <f t="shared" si="1008"/>
        <v/>
      </c>
      <c r="AA1760" s="20" t="str">
        <f t="shared" si="1009"/>
        <v/>
      </c>
      <c r="AB1760" s="20" t="str">
        <f t="shared" si="1010"/>
        <v/>
      </c>
      <c r="AC1760" s="20" t="str">
        <f t="shared" si="1011"/>
        <v/>
      </c>
      <c r="AD1760" s="20" t="str">
        <f t="shared" si="1012"/>
        <v/>
      </c>
      <c r="AE1760" s="20" t="str">
        <f>IF(E1760="","",SUM( INDEX( $H$9, 1) : H1760))</f>
        <v/>
      </c>
      <c r="AF1760" s="20" t="str">
        <f t="shared" si="1013"/>
        <v/>
      </c>
      <c r="AG1760" s="20" t="str">
        <f>IF(E1760="","",SUM($AF$9:AF1760))</f>
        <v/>
      </c>
      <c r="AH1760" s="43" t="str">
        <f t="shared" si="1014"/>
        <v/>
      </c>
      <c r="AI1760" s="20" t="str">
        <f t="shared" si="1015"/>
        <v/>
      </c>
      <c r="AJ1760" s="20" t="str">
        <f t="shared" si="1016"/>
        <v/>
      </c>
      <c r="AK1760" s="20" t="str">
        <f t="shared" si="1017"/>
        <v/>
      </c>
      <c r="AL1760" s="20" t="str">
        <f>IF(E1760="","",SUM( INDEX($I$9, 1) : I1760))</f>
        <v/>
      </c>
      <c r="AM1760" s="20" t="str">
        <f t="shared" si="1018"/>
        <v/>
      </c>
      <c r="AN1760" s="20" t="str">
        <f>IF(E1760="","",SUM( INDEX($AM$9, 1) : AM1760))</f>
        <v/>
      </c>
      <c r="AO1760" s="43" t="str">
        <f t="shared" si="1019"/>
        <v/>
      </c>
      <c r="AP1760" s="43" t="str">
        <f t="shared" si="1020"/>
        <v/>
      </c>
      <c r="AQ1760" s="35" t="str">
        <f t="shared" si="1021"/>
        <v/>
      </c>
      <c r="AR1760" s="35" t="str">
        <f t="shared" si="1022"/>
        <v/>
      </c>
      <c r="AS1760" s="35" t="str">
        <f t="shared" si="1023"/>
        <v/>
      </c>
      <c r="AT1760" s="35" t="str">
        <f t="shared" si="1024"/>
        <v/>
      </c>
      <c r="AU1760" s="35" t="str">
        <f t="shared" si="1025"/>
        <v/>
      </c>
      <c r="AV1760" s="35" t="str">
        <f t="shared" si="1026"/>
        <v/>
      </c>
      <c r="AW1760" s="58" t="str">
        <f t="shared" si="1027"/>
        <v/>
      </c>
      <c r="AX1760" s="62" t="str">
        <f t="shared" si="1028"/>
        <v/>
      </c>
      <c r="AY1760" s="62" t="str">
        <f t="shared" si="1029"/>
        <v/>
      </c>
      <c r="AZ1760" s="62" t="str">
        <f t="shared" si="1030"/>
        <v/>
      </c>
      <c r="BA1760" s="62" t="str">
        <f t="shared" si="1031"/>
        <v/>
      </c>
      <c r="BB1760" s="62" t="str">
        <f t="shared" si="1032"/>
        <v/>
      </c>
      <c r="BC1760" s="62" t="str">
        <f t="shared" si="1033"/>
        <v/>
      </c>
      <c r="BD1760" s="69" t="str">
        <f t="shared" si="1034"/>
        <v/>
      </c>
      <c r="BE1760" s="69" t="str">
        <f t="shared" si="1035"/>
        <v/>
      </c>
      <c r="BF1760" s="69" t="str">
        <f>IF(Z1760=Z1761,"",SUM(AW$9:AW1760)-SUM(BF$9:BF1759))</f>
        <v/>
      </c>
      <c r="BG1760" s="12">
        <f t="shared" si="1000"/>
        <v>1752</v>
      </c>
    </row>
    <row r="1761" spans="1:59" ht="20.100000000000001" customHeight="1">
      <c r="A1761" s="13">
        <f t="shared" si="999"/>
        <v>1753</v>
      </c>
      <c r="B1761" s="153"/>
      <c r="C1761" s="33"/>
      <c r="D1761" s="33"/>
      <c r="E1761" s="154"/>
      <c r="F1761" s="155"/>
      <c r="G1761" s="156"/>
      <c r="H1761" s="19" t="str">
        <f t="shared" si="1001"/>
        <v/>
      </c>
      <c r="I1761" s="157"/>
      <c r="J1761" s="19" t="str">
        <f t="shared" si="1002"/>
        <v/>
      </c>
      <c r="K1761" s="33"/>
      <c r="L1761" s="34"/>
      <c r="M1761" s="34"/>
      <c r="N1761" s="19" t="str">
        <f t="shared" si="1003"/>
        <v/>
      </c>
      <c r="O1761" s="157"/>
      <c r="P1761" s="19" t="str">
        <f t="shared" si="1004"/>
        <v/>
      </c>
      <c r="Q1761" s="19" t="str">
        <f t="shared" si="1005"/>
        <v/>
      </c>
      <c r="R1761" s="22"/>
      <c r="S1761" s="33"/>
      <c r="T1761" s="35" t="str">
        <f>IF(E1761="","",Instructions!$B$5)</f>
        <v/>
      </c>
      <c r="U1761" s="75" t="str">
        <f>IF(E1761="","",Instructions!$C$5)</f>
        <v/>
      </c>
      <c r="V1761" s="87" t="str">
        <f t="shared" si="1006"/>
        <v/>
      </c>
      <c r="W1761" s="72" t="str">
        <f>IF(E1761="","",VLOOKUP(D1761,Supervisors!$B$9:$F$32,5,FALSE))</f>
        <v/>
      </c>
      <c r="X1761" s="72" t="str">
        <f>IF(E1761="","",VLOOKUP(D1761,Supervisors!$B$9:$G$32,6,FALSE))</f>
        <v/>
      </c>
      <c r="Y1761" s="20" t="str">
        <f t="shared" si="1007"/>
        <v/>
      </c>
      <c r="Z1761" s="20" t="str">
        <f t="shared" si="1008"/>
        <v/>
      </c>
      <c r="AA1761" s="20" t="str">
        <f t="shared" si="1009"/>
        <v/>
      </c>
      <c r="AB1761" s="20" t="str">
        <f t="shared" si="1010"/>
        <v/>
      </c>
      <c r="AC1761" s="20" t="str">
        <f t="shared" si="1011"/>
        <v/>
      </c>
      <c r="AD1761" s="20" t="str">
        <f t="shared" si="1012"/>
        <v/>
      </c>
      <c r="AE1761" s="20" t="str">
        <f>IF(E1761="","",SUM( INDEX( $H$9, 1) : H1761))</f>
        <v/>
      </c>
      <c r="AF1761" s="20" t="str">
        <f t="shared" si="1013"/>
        <v/>
      </c>
      <c r="AG1761" s="20" t="str">
        <f>IF(E1761="","",SUM($AF$9:AF1761))</f>
        <v/>
      </c>
      <c r="AH1761" s="43" t="str">
        <f t="shared" si="1014"/>
        <v/>
      </c>
      <c r="AI1761" s="20" t="str">
        <f t="shared" si="1015"/>
        <v/>
      </c>
      <c r="AJ1761" s="20" t="str">
        <f t="shared" si="1016"/>
        <v/>
      </c>
      <c r="AK1761" s="20" t="str">
        <f t="shared" si="1017"/>
        <v/>
      </c>
      <c r="AL1761" s="20" t="str">
        <f>IF(E1761="","",SUM( INDEX($I$9, 1) : I1761))</f>
        <v/>
      </c>
      <c r="AM1761" s="20" t="str">
        <f t="shared" si="1018"/>
        <v/>
      </c>
      <c r="AN1761" s="20" t="str">
        <f>IF(E1761="","",SUM( INDEX($AM$9, 1) : AM1761))</f>
        <v/>
      </c>
      <c r="AO1761" s="43" t="str">
        <f t="shared" si="1019"/>
        <v/>
      </c>
      <c r="AP1761" s="43" t="str">
        <f t="shared" si="1020"/>
        <v/>
      </c>
      <c r="AQ1761" s="35" t="str">
        <f t="shared" si="1021"/>
        <v/>
      </c>
      <c r="AR1761" s="35" t="str">
        <f t="shared" si="1022"/>
        <v/>
      </c>
      <c r="AS1761" s="35" t="str">
        <f t="shared" si="1023"/>
        <v/>
      </c>
      <c r="AT1761" s="35" t="str">
        <f t="shared" si="1024"/>
        <v/>
      </c>
      <c r="AU1761" s="35" t="str">
        <f t="shared" si="1025"/>
        <v/>
      </c>
      <c r="AV1761" s="35" t="str">
        <f t="shared" si="1026"/>
        <v/>
      </c>
      <c r="AW1761" s="58" t="str">
        <f t="shared" si="1027"/>
        <v/>
      </c>
      <c r="AX1761" s="62" t="str">
        <f t="shared" si="1028"/>
        <v/>
      </c>
      <c r="AY1761" s="62" t="str">
        <f t="shared" si="1029"/>
        <v/>
      </c>
      <c r="AZ1761" s="62" t="str">
        <f t="shared" si="1030"/>
        <v/>
      </c>
      <c r="BA1761" s="62" t="str">
        <f t="shared" si="1031"/>
        <v/>
      </c>
      <c r="BB1761" s="62" t="str">
        <f t="shared" si="1032"/>
        <v/>
      </c>
      <c r="BC1761" s="62" t="str">
        <f t="shared" si="1033"/>
        <v/>
      </c>
      <c r="BD1761" s="69" t="str">
        <f t="shared" si="1034"/>
        <v/>
      </c>
      <c r="BE1761" s="69" t="str">
        <f t="shared" si="1035"/>
        <v/>
      </c>
      <c r="BF1761" s="69" t="str">
        <f>IF(Z1761=Z1762,"",SUM(AW$9:AW1761)-SUM(BF$9:BF1760))</f>
        <v/>
      </c>
      <c r="BG1761" s="12">
        <f t="shared" si="1000"/>
        <v>1753</v>
      </c>
    </row>
    <row r="1762" spans="1:59" ht="20.100000000000001" customHeight="1">
      <c r="A1762" s="13">
        <f t="shared" ref="A1762:A1825" si="1036">ROW()-8</f>
        <v>1754</v>
      </c>
      <c r="B1762" s="153"/>
      <c r="C1762" s="33"/>
      <c r="D1762" s="33"/>
      <c r="E1762" s="154"/>
      <c r="F1762" s="155"/>
      <c r="G1762" s="156"/>
      <c r="H1762" s="19" t="str">
        <f t="shared" si="1001"/>
        <v/>
      </c>
      <c r="I1762" s="157"/>
      <c r="J1762" s="19" t="str">
        <f t="shared" si="1002"/>
        <v/>
      </c>
      <c r="K1762" s="33"/>
      <c r="L1762" s="34"/>
      <c r="M1762" s="34"/>
      <c r="N1762" s="19" t="str">
        <f t="shared" si="1003"/>
        <v/>
      </c>
      <c r="O1762" s="157"/>
      <c r="P1762" s="19" t="str">
        <f t="shared" si="1004"/>
        <v/>
      </c>
      <c r="Q1762" s="19" t="str">
        <f t="shared" si="1005"/>
        <v/>
      </c>
      <c r="R1762" s="22"/>
      <c r="S1762" s="33"/>
      <c r="T1762" s="35" t="str">
        <f>IF(E1762="","",Instructions!$B$5)</f>
        <v/>
      </c>
      <c r="U1762" s="75" t="str">
        <f>IF(E1762="","",Instructions!$C$5)</f>
        <v/>
      </c>
      <c r="V1762" s="87" t="str">
        <f t="shared" si="1006"/>
        <v/>
      </c>
      <c r="W1762" s="72" t="str">
        <f>IF(E1762="","",VLOOKUP(D1762,Supervisors!$B$9:$F$32,5,FALSE))</f>
        <v/>
      </c>
      <c r="X1762" s="72" t="str">
        <f>IF(E1762="","",VLOOKUP(D1762,Supervisors!$B$9:$G$32,6,FALSE))</f>
        <v/>
      </c>
      <c r="Y1762" s="20" t="str">
        <f t="shared" si="1007"/>
        <v/>
      </c>
      <c r="Z1762" s="20" t="str">
        <f t="shared" si="1008"/>
        <v/>
      </c>
      <c r="AA1762" s="20" t="str">
        <f t="shared" si="1009"/>
        <v/>
      </c>
      <c r="AB1762" s="20" t="str">
        <f t="shared" si="1010"/>
        <v/>
      </c>
      <c r="AC1762" s="20" t="str">
        <f t="shared" si="1011"/>
        <v/>
      </c>
      <c r="AD1762" s="20" t="str">
        <f t="shared" si="1012"/>
        <v/>
      </c>
      <c r="AE1762" s="20" t="str">
        <f>IF(E1762="","",SUM( INDEX( $H$9, 1) : H1762))</f>
        <v/>
      </c>
      <c r="AF1762" s="20" t="str">
        <f t="shared" si="1013"/>
        <v/>
      </c>
      <c r="AG1762" s="20" t="str">
        <f>IF(E1762="","",SUM($AF$9:AF1762))</f>
        <v/>
      </c>
      <c r="AH1762" s="43" t="str">
        <f t="shared" si="1014"/>
        <v/>
      </c>
      <c r="AI1762" s="20" t="str">
        <f t="shared" si="1015"/>
        <v/>
      </c>
      <c r="AJ1762" s="20" t="str">
        <f t="shared" si="1016"/>
        <v/>
      </c>
      <c r="AK1762" s="20" t="str">
        <f t="shared" si="1017"/>
        <v/>
      </c>
      <c r="AL1762" s="20" t="str">
        <f>IF(E1762="","",SUM( INDEX($I$9, 1) : I1762))</f>
        <v/>
      </c>
      <c r="AM1762" s="20" t="str">
        <f t="shared" si="1018"/>
        <v/>
      </c>
      <c r="AN1762" s="20" t="str">
        <f>IF(E1762="","",SUM( INDEX($AM$9, 1) : AM1762))</f>
        <v/>
      </c>
      <c r="AO1762" s="43" t="str">
        <f t="shared" si="1019"/>
        <v/>
      </c>
      <c r="AP1762" s="43" t="str">
        <f t="shared" si="1020"/>
        <v/>
      </c>
      <c r="AQ1762" s="35" t="str">
        <f t="shared" si="1021"/>
        <v/>
      </c>
      <c r="AR1762" s="35" t="str">
        <f t="shared" si="1022"/>
        <v/>
      </c>
      <c r="AS1762" s="35" t="str">
        <f t="shared" si="1023"/>
        <v/>
      </c>
      <c r="AT1762" s="35" t="str">
        <f t="shared" si="1024"/>
        <v/>
      </c>
      <c r="AU1762" s="35" t="str">
        <f t="shared" si="1025"/>
        <v/>
      </c>
      <c r="AV1762" s="35" t="str">
        <f t="shared" si="1026"/>
        <v/>
      </c>
      <c r="AW1762" s="58" t="str">
        <f t="shared" si="1027"/>
        <v/>
      </c>
      <c r="AX1762" s="62" t="str">
        <f t="shared" si="1028"/>
        <v/>
      </c>
      <c r="AY1762" s="62" t="str">
        <f t="shared" si="1029"/>
        <v/>
      </c>
      <c r="AZ1762" s="62" t="str">
        <f t="shared" si="1030"/>
        <v/>
      </c>
      <c r="BA1762" s="62" t="str">
        <f t="shared" si="1031"/>
        <v/>
      </c>
      <c r="BB1762" s="62" t="str">
        <f t="shared" si="1032"/>
        <v/>
      </c>
      <c r="BC1762" s="62" t="str">
        <f t="shared" si="1033"/>
        <v/>
      </c>
      <c r="BD1762" s="69" t="str">
        <f t="shared" si="1034"/>
        <v/>
      </c>
      <c r="BE1762" s="69" t="str">
        <f t="shared" si="1035"/>
        <v/>
      </c>
      <c r="BF1762" s="69" t="str">
        <f>IF(Z1762=Z1763,"",SUM(AW$9:AW1762)-SUM(BF$9:BF1761))</f>
        <v/>
      </c>
      <c r="BG1762" s="12">
        <f t="shared" ref="BG1762:BG1825" si="1037">ROW()-8</f>
        <v>1754</v>
      </c>
    </row>
    <row r="1763" spans="1:59" ht="20.100000000000001" customHeight="1">
      <c r="A1763" s="13">
        <f t="shared" si="1036"/>
        <v>1755</v>
      </c>
      <c r="B1763" s="153"/>
      <c r="C1763" s="33"/>
      <c r="D1763" s="33"/>
      <c r="E1763" s="154"/>
      <c r="F1763" s="155"/>
      <c r="G1763" s="156"/>
      <c r="H1763" s="19" t="str">
        <f t="shared" si="1001"/>
        <v/>
      </c>
      <c r="I1763" s="157"/>
      <c r="J1763" s="19" t="str">
        <f t="shared" si="1002"/>
        <v/>
      </c>
      <c r="K1763" s="33"/>
      <c r="L1763" s="34"/>
      <c r="M1763" s="34"/>
      <c r="N1763" s="19" t="str">
        <f t="shared" si="1003"/>
        <v/>
      </c>
      <c r="O1763" s="157"/>
      <c r="P1763" s="19" t="str">
        <f t="shared" si="1004"/>
        <v/>
      </c>
      <c r="Q1763" s="19" t="str">
        <f t="shared" si="1005"/>
        <v/>
      </c>
      <c r="R1763" s="22"/>
      <c r="S1763" s="33"/>
      <c r="T1763" s="35" t="str">
        <f>IF(E1763="","",Instructions!$B$5)</f>
        <v/>
      </c>
      <c r="U1763" s="75" t="str">
        <f>IF(E1763="","",Instructions!$C$5)</f>
        <v/>
      </c>
      <c r="V1763" s="87" t="str">
        <f t="shared" si="1006"/>
        <v/>
      </c>
      <c r="W1763" s="72" t="str">
        <f>IF(E1763="","",VLOOKUP(D1763,Supervisors!$B$9:$F$32,5,FALSE))</f>
        <v/>
      </c>
      <c r="X1763" s="72" t="str">
        <f>IF(E1763="","",VLOOKUP(D1763,Supervisors!$B$9:$G$32,6,FALSE))</f>
        <v/>
      </c>
      <c r="Y1763" s="20" t="str">
        <f t="shared" si="1007"/>
        <v/>
      </c>
      <c r="Z1763" s="20" t="str">
        <f t="shared" si="1008"/>
        <v/>
      </c>
      <c r="AA1763" s="20" t="str">
        <f t="shared" si="1009"/>
        <v/>
      </c>
      <c r="AB1763" s="20" t="str">
        <f t="shared" si="1010"/>
        <v/>
      </c>
      <c r="AC1763" s="20" t="str">
        <f t="shared" si="1011"/>
        <v/>
      </c>
      <c r="AD1763" s="20" t="str">
        <f t="shared" si="1012"/>
        <v/>
      </c>
      <c r="AE1763" s="20" t="str">
        <f>IF(E1763="","",SUM( INDEX( $H$9, 1) : H1763))</f>
        <v/>
      </c>
      <c r="AF1763" s="20" t="str">
        <f t="shared" si="1013"/>
        <v/>
      </c>
      <c r="AG1763" s="20" t="str">
        <f>IF(E1763="","",SUM($AF$9:AF1763))</f>
        <v/>
      </c>
      <c r="AH1763" s="43" t="str">
        <f t="shared" si="1014"/>
        <v/>
      </c>
      <c r="AI1763" s="20" t="str">
        <f t="shared" si="1015"/>
        <v/>
      </c>
      <c r="AJ1763" s="20" t="str">
        <f t="shared" si="1016"/>
        <v/>
      </c>
      <c r="AK1763" s="20" t="str">
        <f t="shared" si="1017"/>
        <v/>
      </c>
      <c r="AL1763" s="20" t="str">
        <f>IF(E1763="","",SUM( INDEX($I$9, 1) : I1763))</f>
        <v/>
      </c>
      <c r="AM1763" s="20" t="str">
        <f t="shared" si="1018"/>
        <v/>
      </c>
      <c r="AN1763" s="20" t="str">
        <f>IF(E1763="","",SUM( INDEX($AM$9, 1) : AM1763))</f>
        <v/>
      </c>
      <c r="AO1763" s="43" t="str">
        <f t="shared" si="1019"/>
        <v/>
      </c>
      <c r="AP1763" s="43" t="str">
        <f t="shared" si="1020"/>
        <v/>
      </c>
      <c r="AQ1763" s="35" t="str">
        <f t="shared" si="1021"/>
        <v/>
      </c>
      <c r="AR1763" s="35" t="str">
        <f t="shared" si="1022"/>
        <v/>
      </c>
      <c r="AS1763" s="35" t="str">
        <f t="shared" si="1023"/>
        <v/>
      </c>
      <c r="AT1763" s="35" t="str">
        <f t="shared" si="1024"/>
        <v/>
      </c>
      <c r="AU1763" s="35" t="str">
        <f t="shared" si="1025"/>
        <v/>
      </c>
      <c r="AV1763" s="35" t="str">
        <f t="shared" si="1026"/>
        <v/>
      </c>
      <c r="AW1763" s="58" t="str">
        <f t="shared" si="1027"/>
        <v/>
      </c>
      <c r="AX1763" s="62" t="str">
        <f t="shared" si="1028"/>
        <v/>
      </c>
      <c r="AY1763" s="62" t="str">
        <f t="shared" si="1029"/>
        <v/>
      </c>
      <c r="AZ1763" s="62" t="str">
        <f t="shared" si="1030"/>
        <v/>
      </c>
      <c r="BA1763" s="62" t="str">
        <f t="shared" si="1031"/>
        <v/>
      </c>
      <c r="BB1763" s="62" t="str">
        <f t="shared" si="1032"/>
        <v/>
      </c>
      <c r="BC1763" s="62" t="str">
        <f t="shared" si="1033"/>
        <v/>
      </c>
      <c r="BD1763" s="69" t="str">
        <f t="shared" si="1034"/>
        <v/>
      </c>
      <c r="BE1763" s="69" t="str">
        <f t="shared" si="1035"/>
        <v/>
      </c>
      <c r="BF1763" s="69" t="str">
        <f>IF(Z1763=Z1764,"",SUM(AW$9:AW1763)-SUM(BF$9:BF1762))</f>
        <v/>
      </c>
      <c r="BG1763" s="12">
        <f t="shared" si="1037"/>
        <v>1755</v>
      </c>
    </row>
    <row r="1764" spans="1:59" ht="20.100000000000001" customHeight="1">
      <c r="A1764" s="13">
        <f t="shared" si="1036"/>
        <v>1756</v>
      </c>
      <c r="B1764" s="153"/>
      <c r="C1764" s="33"/>
      <c r="D1764" s="33"/>
      <c r="E1764" s="154"/>
      <c r="F1764" s="155"/>
      <c r="G1764" s="156"/>
      <c r="H1764" s="19" t="str">
        <f t="shared" si="1001"/>
        <v/>
      </c>
      <c r="I1764" s="157"/>
      <c r="J1764" s="19" t="str">
        <f t="shared" si="1002"/>
        <v/>
      </c>
      <c r="K1764" s="33"/>
      <c r="L1764" s="34"/>
      <c r="M1764" s="34"/>
      <c r="N1764" s="19" t="str">
        <f t="shared" si="1003"/>
        <v/>
      </c>
      <c r="O1764" s="157"/>
      <c r="P1764" s="19" t="str">
        <f t="shared" si="1004"/>
        <v/>
      </c>
      <c r="Q1764" s="19" t="str">
        <f t="shared" si="1005"/>
        <v/>
      </c>
      <c r="R1764" s="22"/>
      <c r="S1764" s="33"/>
      <c r="T1764" s="35" t="str">
        <f>IF(E1764="","",Instructions!$B$5)</f>
        <v/>
      </c>
      <c r="U1764" s="75" t="str">
        <f>IF(E1764="","",Instructions!$C$5)</f>
        <v/>
      </c>
      <c r="V1764" s="87" t="str">
        <f t="shared" si="1006"/>
        <v/>
      </c>
      <c r="W1764" s="72" t="str">
        <f>IF(E1764="","",VLOOKUP(D1764,Supervisors!$B$9:$F$32,5,FALSE))</f>
        <v/>
      </c>
      <c r="X1764" s="72" t="str">
        <f>IF(E1764="","",VLOOKUP(D1764,Supervisors!$B$9:$G$32,6,FALSE))</f>
        <v/>
      </c>
      <c r="Y1764" s="20" t="str">
        <f t="shared" si="1007"/>
        <v/>
      </c>
      <c r="Z1764" s="20" t="str">
        <f t="shared" si="1008"/>
        <v/>
      </c>
      <c r="AA1764" s="20" t="str">
        <f t="shared" si="1009"/>
        <v/>
      </c>
      <c r="AB1764" s="20" t="str">
        <f t="shared" si="1010"/>
        <v/>
      </c>
      <c r="AC1764" s="20" t="str">
        <f t="shared" si="1011"/>
        <v/>
      </c>
      <c r="AD1764" s="20" t="str">
        <f t="shared" si="1012"/>
        <v/>
      </c>
      <c r="AE1764" s="20" t="str">
        <f>IF(E1764="","",SUM( INDEX( $H$9, 1) : H1764))</f>
        <v/>
      </c>
      <c r="AF1764" s="20" t="str">
        <f t="shared" si="1013"/>
        <v/>
      </c>
      <c r="AG1764" s="20" t="str">
        <f>IF(E1764="","",SUM($AF$9:AF1764))</f>
        <v/>
      </c>
      <c r="AH1764" s="43" t="str">
        <f t="shared" si="1014"/>
        <v/>
      </c>
      <c r="AI1764" s="20" t="str">
        <f t="shared" si="1015"/>
        <v/>
      </c>
      <c r="AJ1764" s="20" t="str">
        <f t="shared" si="1016"/>
        <v/>
      </c>
      <c r="AK1764" s="20" t="str">
        <f t="shared" si="1017"/>
        <v/>
      </c>
      <c r="AL1764" s="20" t="str">
        <f>IF(E1764="","",SUM( INDEX($I$9, 1) : I1764))</f>
        <v/>
      </c>
      <c r="AM1764" s="20" t="str">
        <f t="shared" si="1018"/>
        <v/>
      </c>
      <c r="AN1764" s="20" t="str">
        <f>IF(E1764="","",SUM( INDEX($AM$9, 1) : AM1764))</f>
        <v/>
      </c>
      <c r="AO1764" s="43" t="str">
        <f t="shared" si="1019"/>
        <v/>
      </c>
      <c r="AP1764" s="43" t="str">
        <f t="shared" si="1020"/>
        <v/>
      </c>
      <c r="AQ1764" s="35" t="str">
        <f t="shared" si="1021"/>
        <v/>
      </c>
      <c r="AR1764" s="35" t="str">
        <f t="shared" si="1022"/>
        <v/>
      </c>
      <c r="AS1764" s="35" t="str">
        <f t="shared" si="1023"/>
        <v/>
      </c>
      <c r="AT1764" s="35" t="str">
        <f t="shared" si="1024"/>
        <v/>
      </c>
      <c r="AU1764" s="35" t="str">
        <f t="shared" si="1025"/>
        <v/>
      </c>
      <c r="AV1764" s="35" t="str">
        <f t="shared" si="1026"/>
        <v/>
      </c>
      <c r="AW1764" s="58" t="str">
        <f t="shared" si="1027"/>
        <v/>
      </c>
      <c r="AX1764" s="62" t="str">
        <f t="shared" si="1028"/>
        <v/>
      </c>
      <c r="AY1764" s="62" t="str">
        <f t="shared" si="1029"/>
        <v/>
      </c>
      <c r="AZ1764" s="62" t="str">
        <f t="shared" si="1030"/>
        <v/>
      </c>
      <c r="BA1764" s="62" t="str">
        <f t="shared" si="1031"/>
        <v/>
      </c>
      <c r="BB1764" s="62" t="str">
        <f t="shared" si="1032"/>
        <v/>
      </c>
      <c r="BC1764" s="62" t="str">
        <f t="shared" si="1033"/>
        <v/>
      </c>
      <c r="BD1764" s="69" t="str">
        <f t="shared" si="1034"/>
        <v/>
      </c>
      <c r="BE1764" s="69" t="str">
        <f t="shared" si="1035"/>
        <v/>
      </c>
      <c r="BF1764" s="69" t="str">
        <f>IF(Z1764=Z1765,"",SUM(AW$9:AW1764)-SUM(BF$9:BF1763))</f>
        <v/>
      </c>
      <c r="BG1764" s="12">
        <f t="shared" si="1037"/>
        <v>1756</v>
      </c>
    </row>
    <row r="1765" spans="1:59" ht="20.100000000000001" customHeight="1">
      <c r="A1765" s="13">
        <f t="shared" si="1036"/>
        <v>1757</v>
      </c>
      <c r="B1765" s="153"/>
      <c r="C1765" s="33"/>
      <c r="D1765" s="33"/>
      <c r="E1765" s="154"/>
      <c r="F1765" s="155"/>
      <c r="G1765" s="156"/>
      <c r="H1765" s="19" t="str">
        <f t="shared" si="1001"/>
        <v/>
      </c>
      <c r="I1765" s="157"/>
      <c r="J1765" s="19" t="str">
        <f t="shared" si="1002"/>
        <v/>
      </c>
      <c r="K1765" s="33"/>
      <c r="L1765" s="34"/>
      <c r="M1765" s="34"/>
      <c r="N1765" s="19" t="str">
        <f t="shared" si="1003"/>
        <v/>
      </c>
      <c r="O1765" s="157"/>
      <c r="P1765" s="19" t="str">
        <f t="shared" si="1004"/>
        <v/>
      </c>
      <c r="Q1765" s="19" t="str">
        <f t="shared" si="1005"/>
        <v/>
      </c>
      <c r="R1765" s="22"/>
      <c r="S1765" s="33"/>
      <c r="T1765" s="35" t="str">
        <f>IF(E1765="","",Instructions!$B$5)</f>
        <v/>
      </c>
      <c r="U1765" s="75" t="str">
        <f>IF(E1765="","",Instructions!$C$5)</f>
        <v/>
      </c>
      <c r="V1765" s="87" t="str">
        <f t="shared" si="1006"/>
        <v/>
      </c>
      <c r="W1765" s="72" t="str">
        <f>IF(E1765="","",VLOOKUP(D1765,Supervisors!$B$9:$F$32,5,FALSE))</f>
        <v/>
      </c>
      <c r="X1765" s="72" t="str">
        <f>IF(E1765="","",VLOOKUP(D1765,Supervisors!$B$9:$G$32,6,FALSE))</f>
        <v/>
      </c>
      <c r="Y1765" s="20" t="str">
        <f t="shared" si="1007"/>
        <v/>
      </c>
      <c r="Z1765" s="20" t="str">
        <f t="shared" si="1008"/>
        <v/>
      </c>
      <c r="AA1765" s="20" t="str">
        <f t="shared" si="1009"/>
        <v/>
      </c>
      <c r="AB1765" s="20" t="str">
        <f t="shared" si="1010"/>
        <v/>
      </c>
      <c r="AC1765" s="20" t="str">
        <f t="shared" si="1011"/>
        <v/>
      </c>
      <c r="AD1765" s="20" t="str">
        <f t="shared" si="1012"/>
        <v/>
      </c>
      <c r="AE1765" s="20" t="str">
        <f>IF(E1765="","",SUM( INDEX( $H$9, 1) : H1765))</f>
        <v/>
      </c>
      <c r="AF1765" s="20" t="str">
        <f t="shared" si="1013"/>
        <v/>
      </c>
      <c r="AG1765" s="20" t="str">
        <f>IF(E1765="","",SUM($AF$9:AF1765))</f>
        <v/>
      </c>
      <c r="AH1765" s="43" t="str">
        <f t="shared" si="1014"/>
        <v/>
      </c>
      <c r="AI1765" s="20" t="str">
        <f t="shared" si="1015"/>
        <v/>
      </c>
      <c r="AJ1765" s="20" t="str">
        <f t="shared" si="1016"/>
        <v/>
      </c>
      <c r="AK1765" s="20" t="str">
        <f t="shared" si="1017"/>
        <v/>
      </c>
      <c r="AL1765" s="20" t="str">
        <f>IF(E1765="","",SUM( INDEX($I$9, 1) : I1765))</f>
        <v/>
      </c>
      <c r="AM1765" s="20" t="str">
        <f t="shared" si="1018"/>
        <v/>
      </c>
      <c r="AN1765" s="20" t="str">
        <f>IF(E1765="","",SUM( INDEX($AM$9, 1) : AM1765))</f>
        <v/>
      </c>
      <c r="AO1765" s="43" t="str">
        <f t="shared" si="1019"/>
        <v/>
      </c>
      <c r="AP1765" s="43" t="str">
        <f t="shared" si="1020"/>
        <v/>
      </c>
      <c r="AQ1765" s="35" t="str">
        <f t="shared" si="1021"/>
        <v/>
      </c>
      <c r="AR1765" s="35" t="str">
        <f t="shared" si="1022"/>
        <v/>
      </c>
      <c r="AS1765" s="35" t="str">
        <f t="shared" si="1023"/>
        <v/>
      </c>
      <c r="AT1765" s="35" t="str">
        <f t="shared" si="1024"/>
        <v/>
      </c>
      <c r="AU1765" s="35" t="str">
        <f t="shared" si="1025"/>
        <v/>
      </c>
      <c r="AV1765" s="35" t="str">
        <f t="shared" si="1026"/>
        <v/>
      </c>
      <c r="AW1765" s="58" t="str">
        <f t="shared" si="1027"/>
        <v/>
      </c>
      <c r="AX1765" s="62" t="str">
        <f t="shared" si="1028"/>
        <v/>
      </c>
      <c r="AY1765" s="62" t="str">
        <f t="shared" si="1029"/>
        <v/>
      </c>
      <c r="AZ1765" s="62" t="str">
        <f t="shared" si="1030"/>
        <v/>
      </c>
      <c r="BA1765" s="62" t="str">
        <f t="shared" si="1031"/>
        <v/>
      </c>
      <c r="BB1765" s="62" t="str">
        <f t="shared" si="1032"/>
        <v/>
      </c>
      <c r="BC1765" s="62" t="str">
        <f t="shared" si="1033"/>
        <v/>
      </c>
      <c r="BD1765" s="69" t="str">
        <f t="shared" si="1034"/>
        <v/>
      </c>
      <c r="BE1765" s="69" t="str">
        <f t="shared" si="1035"/>
        <v/>
      </c>
      <c r="BF1765" s="69" t="str">
        <f>IF(Z1765=Z1766,"",SUM(AW$9:AW1765)-SUM(BF$9:BF1764))</f>
        <v/>
      </c>
      <c r="BG1765" s="12">
        <f t="shared" si="1037"/>
        <v>1757</v>
      </c>
    </row>
    <row r="1766" spans="1:59" ht="20.100000000000001" customHeight="1">
      <c r="A1766" s="13">
        <f t="shared" si="1036"/>
        <v>1758</v>
      </c>
      <c r="B1766" s="153"/>
      <c r="C1766" s="33"/>
      <c r="D1766" s="33"/>
      <c r="E1766" s="154"/>
      <c r="F1766" s="155"/>
      <c r="G1766" s="156"/>
      <c r="H1766" s="19" t="str">
        <f t="shared" si="1001"/>
        <v/>
      </c>
      <c r="I1766" s="157"/>
      <c r="J1766" s="19" t="str">
        <f t="shared" si="1002"/>
        <v/>
      </c>
      <c r="K1766" s="33"/>
      <c r="L1766" s="34"/>
      <c r="M1766" s="34"/>
      <c r="N1766" s="19" t="str">
        <f t="shared" si="1003"/>
        <v/>
      </c>
      <c r="O1766" s="157"/>
      <c r="P1766" s="19" t="str">
        <f t="shared" si="1004"/>
        <v/>
      </c>
      <c r="Q1766" s="19" t="str">
        <f t="shared" si="1005"/>
        <v/>
      </c>
      <c r="R1766" s="22"/>
      <c r="S1766" s="33"/>
      <c r="T1766" s="35" t="str">
        <f>IF(E1766="","",Instructions!$B$5)</f>
        <v/>
      </c>
      <c r="U1766" s="75" t="str">
        <f>IF(E1766="","",Instructions!$C$5)</f>
        <v/>
      </c>
      <c r="V1766" s="87" t="str">
        <f t="shared" si="1006"/>
        <v/>
      </c>
      <c r="W1766" s="72" t="str">
        <f>IF(E1766="","",VLOOKUP(D1766,Supervisors!$B$9:$F$32,5,FALSE))</f>
        <v/>
      </c>
      <c r="X1766" s="72" t="str">
        <f>IF(E1766="","",VLOOKUP(D1766,Supervisors!$B$9:$G$32,6,FALSE))</f>
        <v/>
      </c>
      <c r="Y1766" s="20" t="str">
        <f t="shared" si="1007"/>
        <v/>
      </c>
      <c r="Z1766" s="20" t="str">
        <f t="shared" si="1008"/>
        <v/>
      </c>
      <c r="AA1766" s="20" t="str">
        <f t="shared" si="1009"/>
        <v/>
      </c>
      <c r="AB1766" s="20" t="str">
        <f t="shared" si="1010"/>
        <v/>
      </c>
      <c r="AC1766" s="20" t="str">
        <f t="shared" si="1011"/>
        <v/>
      </c>
      <c r="AD1766" s="20" t="str">
        <f t="shared" si="1012"/>
        <v/>
      </c>
      <c r="AE1766" s="20" t="str">
        <f>IF(E1766="","",SUM( INDEX( $H$9, 1) : H1766))</f>
        <v/>
      </c>
      <c r="AF1766" s="20" t="str">
        <f t="shared" si="1013"/>
        <v/>
      </c>
      <c r="AG1766" s="20" t="str">
        <f>IF(E1766="","",SUM($AF$9:AF1766))</f>
        <v/>
      </c>
      <c r="AH1766" s="43" t="str">
        <f t="shared" si="1014"/>
        <v/>
      </c>
      <c r="AI1766" s="20" t="str">
        <f t="shared" si="1015"/>
        <v/>
      </c>
      <c r="AJ1766" s="20" t="str">
        <f t="shared" si="1016"/>
        <v/>
      </c>
      <c r="AK1766" s="20" t="str">
        <f t="shared" si="1017"/>
        <v/>
      </c>
      <c r="AL1766" s="20" t="str">
        <f>IF(E1766="","",SUM( INDEX($I$9, 1) : I1766))</f>
        <v/>
      </c>
      <c r="AM1766" s="20" t="str">
        <f t="shared" si="1018"/>
        <v/>
      </c>
      <c r="AN1766" s="20" t="str">
        <f>IF(E1766="","",SUM( INDEX($AM$9, 1) : AM1766))</f>
        <v/>
      </c>
      <c r="AO1766" s="43" t="str">
        <f t="shared" si="1019"/>
        <v/>
      </c>
      <c r="AP1766" s="43" t="str">
        <f t="shared" si="1020"/>
        <v/>
      </c>
      <c r="AQ1766" s="35" t="str">
        <f t="shared" si="1021"/>
        <v/>
      </c>
      <c r="AR1766" s="35" t="str">
        <f t="shared" si="1022"/>
        <v/>
      </c>
      <c r="AS1766" s="35" t="str">
        <f t="shared" si="1023"/>
        <v/>
      </c>
      <c r="AT1766" s="35" t="str">
        <f t="shared" si="1024"/>
        <v/>
      </c>
      <c r="AU1766" s="35" t="str">
        <f t="shared" si="1025"/>
        <v/>
      </c>
      <c r="AV1766" s="35" t="str">
        <f t="shared" si="1026"/>
        <v/>
      </c>
      <c r="AW1766" s="58" t="str">
        <f t="shared" si="1027"/>
        <v/>
      </c>
      <c r="AX1766" s="62" t="str">
        <f t="shared" si="1028"/>
        <v/>
      </c>
      <c r="AY1766" s="62" t="str">
        <f t="shared" si="1029"/>
        <v/>
      </c>
      <c r="AZ1766" s="62" t="str">
        <f t="shared" si="1030"/>
        <v/>
      </c>
      <c r="BA1766" s="62" t="str">
        <f t="shared" si="1031"/>
        <v/>
      </c>
      <c r="BB1766" s="62" t="str">
        <f t="shared" si="1032"/>
        <v/>
      </c>
      <c r="BC1766" s="62" t="str">
        <f t="shared" si="1033"/>
        <v/>
      </c>
      <c r="BD1766" s="69" t="str">
        <f t="shared" si="1034"/>
        <v/>
      </c>
      <c r="BE1766" s="69" t="str">
        <f t="shared" si="1035"/>
        <v/>
      </c>
      <c r="BF1766" s="69" t="str">
        <f>IF(Z1766=Z1767,"",SUM(AW$9:AW1766)-SUM(BF$9:BF1765))</f>
        <v/>
      </c>
      <c r="BG1766" s="12">
        <f t="shared" si="1037"/>
        <v>1758</v>
      </c>
    </row>
    <row r="1767" spans="1:59" ht="20.100000000000001" customHeight="1">
      <c r="A1767" s="13">
        <f t="shared" si="1036"/>
        <v>1759</v>
      </c>
      <c r="B1767" s="153"/>
      <c r="C1767" s="33"/>
      <c r="D1767" s="33"/>
      <c r="E1767" s="154"/>
      <c r="F1767" s="155"/>
      <c r="G1767" s="156"/>
      <c r="H1767" s="19" t="str">
        <f t="shared" si="1001"/>
        <v/>
      </c>
      <c r="I1767" s="157"/>
      <c r="J1767" s="19" t="str">
        <f t="shared" si="1002"/>
        <v/>
      </c>
      <c r="K1767" s="33"/>
      <c r="L1767" s="34"/>
      <c r="M1767" s="34"/>
      <c r="N1767" s="19" t="str">
        <f t="shared" si="1003"/>
        <v/>
      </c>
      <c r="O1767" s="157"/>
      <c r="P1767" s="19" t="str">
        <f t="shared" si="1004"/>
        <v/>
      </c>
      <c r="Q1767" s="19" t="str">
        <f t="shared" si="1005"/>
        <v/>
      </c>
      <c r="R1767" s="22"/>
      <c r="S1767" s="33"/>
      <c r="T1767" s="35" t="str">
        <f>IF(E1767="","",Instructions!$B$5)</f>
        <v/>
      </c>
      <c r="U1767" s="75" t="str">
        <f>IF(E1767="","",Instructions!$C$5)</f>
        <v/>
      </c>
      <c r="V1767" s="87" t="str">
        <f t="shared" si="1006"/>
        <v/>
      </c>
      <c r="W1767" s="72" t="str">
        <f>IF(E1767="","",VLOOKUP(D1767,Supervisors!$B$9:$F$32,5,FALSE))</f>
        <v/>
      </c>
      <c r="X1767" s="72" t="str">
        <f>IF(E1767="","",VLOOKUP(D1767,Supervisors!$B$9:$G$32,6,FALSE))</f>
        <v/>
      </c>
      <c r="Y1767" s="20" t="str">
        <f t="shared" si="1007"/>
        <v/>
      </c>
      <c r="Z1767" s="20" t="str">
        <f t="shared" si="1008"/>
        <v/>
      </c>
      <c r="AA1767" s="20" t="str">
        <f t="shared" si="1009"/>
        <v/>
      </c>
      <c r="AB1767" s="20" t="str">
        <f t="shared" si="1010"/>
        <v/>
      </c>
      <c r="AC1767" s="20" t="str">
        <f t="shared" si="1011"/>
        <v/>
      </c>
      <c r="AD1767" s="20" t="str">
        <f t="shared" si="1012"/>
        <v/>
      </c>
      <c r="AE1767" s="20" t="str">
        <f>IF(E1767="","",SUM( INDEX( $H$9, 1) : H1767))</f>
        <v/>
      </c>
      <c r="AF1767" s="20" t="str">
        <f t="shared" si="1013"/>
        <v/>
      </c>
      <c r="AG1767" s="20" t="str">
        <f>IF(E1767="","",SUM($AF$9:AF1767))</f>
        <v/>
      </c>
      <c r="AH1767" s="43" t="str">
        <f t="shared" si="1014"/>
        <v/>
      </c>
      <c r="AI1767" s="20" t="str">
        <f t="shared" si="1015"/>
        <v/>
      </c>
      <c r="AJ1767" s="20" t="str">
        <f t="shared" si="1016"/>
        <v/>
      </c>
      <c r="AK1767" s="20" t="str">
        <f t="shared" si="1017"/>
        <v/>
      </c>
      <c r="AL1767" s="20" t="str">
        <f>IF(E1767="","",SUM( INDEX($I$9, 1) : I1767))</f>
        <v/>
      </c>
      <c r="AM1767" s="20" t="str">
        <f t="shared" si="1018"/>
        <v/>
      </c>
      <c r="AN1767" s="20" t="str">
        <f>IF(E1767="","",SUM( INDEX($AM$9, 1) : AM1767))</f>
        <v/>
      </c>
      <c r="AO1767" s="43" t="str">
        <f t="shared" si="1019"/>
        <v/>
      </c>
      <c r="AP1767" s="43" t="str">
        <f t="shared" si="1020"/>
        <v/>
      </c>
      <c r="AQ1767" s="35" t="str">
        <f t="shared" si="1021"/>
        <v/>
      </c>
      <c r="AR1767" s="35" t="str">
        <f t="shared" si="1022"/>
        <v/>
      </c>
      <c r="AS1767" s="35" t="str">
        <f t="shared" si="1023"/>
        <v/>
      </c>
      <c r="AT1767" s="35" t="str">
        <f t="shared" si="1024"/>
        <v/>
      </c>
      <c r="AU1767" s="35" t="str">
        <f t="shared" si="1025"/>
        <v/>
      </c>
      <c r="AV1767" s="35" t="str">
        <f t="shared" si="1026"/>
        <v/>
      </c>
      <c r="AW1767" s="58" t="str">
        <f t="shared" si="1027"/>
        <v/>
      </c>
      <c r="AX1767" s="62" t="str">
        <f t="shared" si="1028"/>
        <v/>
      </c>
      <c r="AY1767" s="62" t="str">
        <f t="shared" si="1029"/>
        <v/>
      </c>
      <c r="AZ1767" s="62" t="str">
        <f t="shared" si="1030"/>
        <v/>
      </c>
      <c r="BA1767" s="62" t="str">
        <f t="shared" si="1031"/>
        <v/>
      </c>
      <c r="BB1767" s="62" t="str">
        <f t="shared" si="1032"/>
        <v/>
      </c>
      <c r="BC1767" s="62" t="str">
        <f t="shared" si="1033"/>
        <v/>
      </c>
      <c r="BD1767" s="69" t="str">
        <f t="shared" si="1034"/>
        <v/>
      </c>
      <c r="BE1767" s="69" t="str">
        <f t="shared" si="1035"/>
        <v/>
      </c>
      <c r="BF1767" s="69" t="str">
        <f>IF(Z1767=Z1768,"",SUM(AW$9:AW1767)-SUM(BF$9:BF1766))</f>
        <v/>
      </c>
      <c r="BG1767" s="12">
        <f t="shared" si="1037"/>
        <v>1759</v>
      </c>
    </row>
    <row r="1768" spans="1:59" ht="20.100000000000001" customHeight="1">
      <c r="A1768" s="13">
        <f t="shared" si="1036"/>
        <v>1760</v>
      </c>
      <c r="B1768" s="153"/>
      <c r="C1768" s="33"/>
      <c r="D1768" s="33"/>
      <c r="E1768" s="154"/>
      <c r="F1768" s="155"/>
      <c r="G1768" s="156"/>
      <c r="H1768" s="19" t="str">
        <f t="shared" si="1001"/>
        <v/>
      </c>
      <c r="I1768" s="157"/>
      <c r="J1768" s="19" t="str">
        <f t="shared" si="1002"/>
        <v/>
      </c>
      <c r="K1768" s="33"/>
      <c r="L1768" s="34"/>
      <c r="M1768" s="34"/>
      <c r="N1768" s="19" t="str">
        <f t="shared" si="1003"/>
        <v/>
      </c>
      <c r="O1768" s="157"/>
      <c r="P1768" s="19" t="str">
        <f t="shared" si="1004"/>
        <v/>
      </c>
      <c r="Q1768" s="19" t="str">
        <f t="shared" si="1005"/>
        <v/>
      </c>
      <c r="R1768" s="22"/>
      <c r="S1768" s="33"/>
      <c r="T1768" s="35" t="str">
        <f>IF(E1768="","",Instructions!$B$5)</f>
        <v/>
      </c>
      <c r="U1768" s="75" t="str">
        <f>IF(E1768="","",Instructions!$C$5)</f>
        <v/>
      </c>
      <c r="V1768" s="87" t="str">
        <f t="shared" si="1006"/>
        <v/>
      </c>
      <c r="W1768" s="72" t="str">
        <f>IF(E1768="","",VLOOKUP(D1768,Supervisors!$B$9:$F$32,5,FALSE))</f>
        <v/>
      </c>
      <c r="X1768" s="72" t="str">
        <f>IF(E1768="","",VLOOKUP(D1768,Supervisors!$B$9:$G$32,6,FALSE))</f>
        <v/>
      </c>
      <c r="Y1768" s="20" t="str">
        <f t="shared" si="1007"/>
        <v/>
      </c>
      <c r="Z1768" s="20" t="str">
        <f t="shared" si="1008"/>
        <v/>
      </c>
      <c r="AA1768" s="20" t="str">
        <f t="shared" si="1009"/>
        <v/>
      </c>
      <c r="AB1768" s="20" t="str">
        <f t="shared" si="1010"/>
        <v/>
      </c>
      <c r="AC1768" s="20" t="str">
        <f t="shared" si="1011"/>
        <v/>
      </c>
      <c r="AD1768" s="20" t="str">
        <f t="shared" si="1012"/>
        <v/>
      </c>
      <c r="AE1768" s="20" t="str">
        <f>IF(E1768="","",SUM( INDEX( $H$9, 1) : H1768))</f>
        <v/>
      </c>
      <c r="AF1768" s="20" t="str">
        <f t="shared" si="1013"/>
        <v/>
      </c>
      <c r="AG1768" s="20" t="str">
        <f>IF(E1768="","",SUM($AF$9:AF1768))</f>
        <v/>
      </c>
      <c r="AH1768" s="43" t="str">
        <f t="shared" si="1014"/>
        <v/>
      </c>
      <c r="AI1768" s="20" t="str">
        <f t="shared" si="1015"/>
        <v/>
      </c>
      <c r="AJ1768" s="20" t="str">
        <f t="shared" si="1016"/>
        <v/>
      </c>
      <c r="AK1768" s="20" t="str">
        <f t="shared" si="1017"/>
        <v/>
      </c>
      <c r="AL1768" s="20" t="str">
        <f>IF(E1768="","",SUM( INDEX($I$9, 1) : I1768))</f>
        <v/>
      </c>
      <c r="AM1768" s="20" t="str">
        <f t="shared" si="1018"/>
        <v/>
      </c>
      <c r="AN1768" s="20" t="str">
        <f>IF(E1768="","",SUM( INDEX($AM$9, 1) : AM1768))</f>
        <v/>
      </c>
      <c r="AO1768" s="43" t="str">
        <f t="shared" si="1019"/>
        <v/>
      </c>
      <c r="AP1768" s="43" t="str">
        <f t="shared" si="1020"/>
        <v/>
      </c>
      <c r="AQ1768" s="35" t="str">
        <f t="shared" si="1021"/>
        <v/>
      </c>
      <c r="AR1768" s="35" t="str">
        <f t="shared" si="1022"/>
        <v/>
      </c>
      <c r="AS1768" s="35" t="str">
        <f t="shared" si="1023"/>
        <v/>
      </c>
      <c r="AT1768" s="35" t="str">
        <f t="shared" si="1024"/>
        <v/>
      </c>
      <c r="AU1768" s="35" t="str">
        <f t="shared" si="1025"/>
        <v/>
      </c>
      <c r="AV1768" s="35" t="str">
        <f t="shared" si="1026"/>
        <v/>
      </c>
      <c r="AW1768" s="58" t="str">
        <f t="shared" si="1027"/>
        <v/>
      </c>
      <c r="AX1768" s="62" t="str">
        <f t="shared" si="1028"/>
        <v/>
      </c>
      <c r="AY1768" s="62" t="str">
        <f t="shared" si="1029"/>
        <v/>
      </c>
      <c r="AZ1768" s="62" t="str">
        <f t="shared" si="1030"/>
        <v/>
      </c>
      <c r="BA1768" s="62" t="str">
        <f t="shared" si="1031"/>
        <v/>
      </c>
      <c r="BB1768" s="62" t="str">
        <f t="shared" si="1032"/>
        <v/>
      </c>
      <c r="BC1768" s="62" t="str">
        <f t="shared" si="1033"/>
        <v/>
      </c>
      <c r="BD1768" s="69" t="str">
        <f t="shared" si="1034"/>
        <v/>
      </c>
      <c r="BE1768" s="69" t="str">
        <f t="shared" si="1035"/>
        <v/>
      </c>
      <c r="BF1768" s="69" t="str">
        <f>IF(Z1768=Z1769,"",SUM(AW$9:AW1768)-SUM(BF$9:BF1767))</f>
        <v/>
      </c>
      <c r="BG1768" s="12">
        <f t="shared" si="1037"/>
        <v>1760</v>
      </c>
    </row>
    <row r="1769" spans="1:59" ht="20.100000000000001" customHeight="1">
      <c r="A1769" s="13">
        <f t="shared" si="1036"/>
        <v>1761</v>
      </c>
      <c r="B1769" s="153"/>
      <c r="C1769" s="33"/>
      <c r="D1769" s="33"/>
      <c r="E1769" s="154"/>
      <c r="F1769" s="155"/>
      <c r="G1769" s="156"/>
      <c r="H1769" s="19" t="str">
        <f t="shared" si="1001"/>
        <v/>
      </c>
      <c r="I1769" s="157"/>
      <c r="J1769" s="19" t="str">
        <f t="shared" si="1002"/>
        <v/>
      </c>
      <c r="K1769" s="33"/>
      <c r="L1769" s="34"/>
      <c r="M1769" s="34"/>
      <c r="N1769" s="19" t="str">
        <f t="shared" si="1003"/>
        <v/>
      </c>
      <c r="O1769" s="157"/>
      <c r="P1769" s="19" t="str">
        <f t="shared" si="1004"/>
        <v/>
      </c>
      <c r="Q1769" s="19" t="str">
        <f t="shared" si="1005"/>
        <v/>
      </c>
      <c r="R1769" s="22"/>
      <c r="S1769" s="33"/>
      <c r="T1769" s="35" t="str">
        <f>IF(E1769="","",Instructions!$B$5)</f>
        <v/>
      </c>
      <c r="U1769" s="75" t="str">
        <f>IF(E1769="","",Instructions!$C$5)</f>
        <v/>
      </c>
      <c r="V1769" s="87" t="str">
        <f t="shared" si="1006"/>
        <v/>
      </c>
      <c r="W1769" s="72" t="str">
        <f>IF(E1769="","",VLOOKUP(D1769,Supervisors!$B$9:$F$32,5,FALSE))</f>
        <v/>
      </c>
      <c r="X1769" s="72" t="str">
        <f>IF(E1769="","",VLOOKUP(D1769,Supervisors!$B$9:$G$32,6,FALSE))</f>
        <v/>
      </c>
      <c r="Y1769" s="20" t="str">
        <f t="shared" si="1007"/>
        <v/>
      </c>
      <c r="Z1769" s="20" t="str">
        <f t="shared" si="1008"/>
        <v/>
      </c>
      <c r="AA1769" s="20" t="str">
        <f t="shared" si="1009"/>
        <v/>
      </c>
      <c r="AB1769" s="20" t="str">
        <f t="shared" si="1010"/>
        <v/>
      </c>
      <c r="AC1769" s="20" t="str">
        <f t="shared" si="1011"/>
        <v/>
      </c>
      <c r="AD1769" s="20" t="str">
        <f t="shared" si="1012"/>
        <v/>
      </c>
      <c r="AE1769" s="20" t="str">
        <f>IF(E1769="","",SUM( INDEX( $H$9, 1) : H1769))</f>
        <v/>
      </c>
      <c r="AF1769" s="20" t="str">
        <f t="shared" si="1013"/>
        <v/>
      </c>
      <c r="AG1769" s="20" t="str">
        <f>IF(E1769="","",SUM($AF$9:AF1769))</f>
        <v/>
      </c>
      <c r="AH1769" s="43" t="str">
        <f t="shared" si="1014"/>
        <v/>
      </c>
      <c r="AI1769" s="20" t="str">
        <f t="shared" si="1015"/>
        <v/>
      </c>
      <c r="AJ1769" s="20" t="str">
        <f t="shared" si="1016"/>
        <v/>
      </c>
      <c r="AK1769" s="20" t="str">
        <f t="shared" si="1017"/>
        <v/>
      </c>
      <c r="AL1769" s="20" t="str">
        <f>IF(E1769="","",SUM( INDEX($I$9, 1) : I1769))</f>
        <v/>
      </c>
      <c r="AM1769" s="20" t="str">
        <f t="shared" si="1018"/>
        <v/>
      </c>
      <c r="AN1769" s="20" t="str">
        <f>IF(E1769="","",SUM( INDEX($AM$9, 1) : AM1769))</f>
        <v/>
      </c>
      <c r="AO1769" s="43" t="str">
        <f t="shared" si="1019"/>
        <v/>
      </c>
      <c r="AP1769" s="43" t="str">
        <f t="shared" si="1020"/>
        <v/>
      </c>
      <c r="AQ1769" s="35" t="str">
        <f t="shared" si="1021"/>
        <v/>
      </c>
      <c r="AR1769" s="35" t="str">
        <f t="shared" si="1022"/>
        <v/>
      </c>
      <c r="AS1769" s="35" t="str">
        <f t="shared" si="1023"/>
        <v/>
      </c>
      <c r="AT1769" s="35" t="str">
        <f t="shared" si="1024"/>
        <v/>
      </c>
      <c r="AU1769" s="35" t="str">
        <f t="shared" si="1025"/>
        <v/>
      </c>
      <c r="AV1769" s="35" t="str">
        <f t="shared" si="1026"/>
        <v/>
      </c>
      <c r="AW1769" s="58" t="str">
        <f t="shared" si="1027"/>
        <v/>
      </c>
      <c r="AX1769" s="62" t="str">
        <f t="shared" si="1028"/>
        <v/>
      </c>
      <c r="AY1769" s="62" t="str">
        <f t="shared" si="1029"/>
        <v/>
      </c>
      <c r="AZ1769" s="62" t="str">
        <f t="shared" si="1030"/>
        <v/>
      </c>
      <c r="BA1769" s="62" t="str">
        <f t="shared" si="1031"/>
        <v/>
      </c>
      <c r="BB1769" s="62" t="str">
        <f t="shared" si="1032"/>
        <v/>
      </c>
      <c r="BC1769" s="62" t="str">
        <f t="shared" si="1033"/>
        <v/>
      </c>
      <c r="BD1769" s="69" t="str">
        <f t="shared" si="1034"/>
        <v/>
      </c>
      <c r="BE1769" s="69" t="str">
        <f t="shared" si="1035"/>
        <v/>
      </c>
      <c r="BF1769" s="69" t="str">
        <f>IF(Z1769=Z1770,"",SUM(AW$9:AW1769)-SUM(BF$9:BF1768))</f>
        <v/>
      </c>
      <c r="BG1769" s="12">
        <f t="shared" si="1037"/>
        <v>1761</v>
      </c>
    </row>
    <row r="1770" spans="1:59" ht="20.100000000000001" customHeight="1">
      <c r="A1770" s="13">
        <f t="shared" si="1036"/>
        <v>1762</v>
      </c>
      <c r="B1770" s="153"/>
      <c r="C1770" s="33"/>
      <c r="D1770" s="33"/>
      <c r="E1770" s="154"/>
      <c r="F1770" s="155"/>
      <c r="G1770" s="156"/>
      <c r="H1770" s="19" t="str">
        <f t="shared" si="1001"/>
        <v/>
      </c>
      <c r="I1770" s="157"/>
      <c r="J1770" s="19" t="str">
        <f t="shared" si="1002"/>
        <v/>
      </c>
      <c r="K1770" s="33"/>
      <c r="L1770" s="34"/>
      <c r="M1770" s="34"/>
      <c r="N1770" s="19" t="str">
        <f t="shared" si="1003"/>
        <v/>
      </c>
      <c r="O1770" s="157"/>
      <c r="P1770" s="19" t="str">
        <f t="shared" si="1004"/>
        <v/>
      </c>
      <c r="Q1770" s="19" t="str">
        <f t="shared" si="1005"/>
        <v/>
      </c>
      <c r="R1770" s="22"/>
      <c r="S1770" s="33"/>
      <c r="T1770" s="35" t="str">
        <f>IF(E1770="","",Instructions!$B$5)</f>
        <v/>
      </c>
      <c r="U1770" s="75" t="str">
        <f>IF(E1770="","",Instructions!$C$5)</f>
        <v/>
      </c>
      <c r="V1770" s="87" t="str">
        <f t="shared" si="1006"/>
        <v/>
      </c>
      <c r="W1770" s="72" t="str">
        <f>IF(E1770="","",VLOOKUP(D1770,Supervisors!$B$9:$F$32,5,FALSE))</f>
        <v/>
      </c>
      <c r="X1770" s="72" t="str">
        <f>IF(E1770="","",VLOOKUP(D1770,Supervisors!$B$9:$G$32,6,FALSE))</f>
        <v/>
      </c>
      <c r="Y1770" s="20" t="str">
        <f t="shared" si="1007"/>
        <v/>
      </c>
      <c r="Z1770" s="20" t="str">
        <f t="shared" si="1008"/>
        <v/>
      </c>
      <c r="AA1770" s="20" t="str">
        <f t="shared" si="1009"/>
        <v/>
      </c>
      <c r="AB1770" s="20" t="str">
        <f t="shared" si="1010"/>
        <v/>
      </c>
      <c r="AC1770" s="20" t="str">
        <f t="shared" si="1011"/>
        <v/>
      </c>
      <c r="AD1770" s="20" t="str">
        <f t="shared" si="1012"/>
        <v/>
      </c>
      <c r="AE1770" s="20" t="str">
        <f>IF(E1770="","",SUM( INDEX( $H$9, 1) : H1770))</f>
        <v/>
      </c>
      <c r="AF1770" s="20" t="str">
        <f t="shared" si="1013"/>
        <v/>
      </c>
      <c r="AG1770" s="20" t="str">
        <f>IF(E1770="","",SUM($AF$9:AF1770))</f>
        <v/>
      </c>
      <c r="AH1770" s="43" t="str">
        <f t="shared" si="1014"/>
        <v/>
      </c>
      <c r="AI1770" s="20" t="str">
        <f t="shared" si="1015"/>
        <v/>
      </c>
      <c r="AJ1770" s="20" t="str">
        <f t="shared" si="1016"/>
        <v/>
      </c>
      <c r="AK1770" s="20" t="str">
        <f t="shared" si="1017"/>
        <v/>
      </c>
      <c r="AL1770" s="20" t="str">
        <f>IF(E1770="","",SUM( INDEX($I$9, 1) : I1770))</f>
        <v/>
      </c>
      <c r="AM1770" s="20" t="str">
        <f t="shared" si="1018"/>
        <v/>
      </c>
      <c r="AN1770" s="20" t="str">
        <f>IF(E1770="","",SUM( INDEX($AM$9, 1) : AM1770))</f>
        <v/>
      </c>
      <c r="AO1770" s="43" t="str">
        <f t="shared" si="1019"/>
        <v/>
      </c>
      <c r="AP1770" s="43" t="str">
        <f t="shared" si="1020"/>
        <v/>
      </c>
      <c r="AQ1770" s="35" t="str">
        <f t="shared" si="1021"/>
        <v/>
      </c>
      <c r="AR1770" s="35" t="str">
        <f t="shared" si="1022"/>
        <v/>
      </c>
      <c r="AS1770" s="35" t="str">
        <f t="shared" si="1023"/>
        <v/>
      </c>
      <c r="AT1770" s="35" t="str">
        <f t="shared" si="1024"/>
        <v/>
      </c>
      <c r="AU1770" s="35" t="str">
        <f t="shared" si="1025"/>
        <v/>
      </c>
      <c r="AV1770" s="35" t="str">
        <f t="shared" si="1026"/>
        <v/>
      </c>
      <c r="AW1770" s="58" t="str">
        <f t="shared" si="1027"/>
        <v/>
      </c>
      <c r="AX1770" s="62" t="str">
        <f t="shared" si="1028"/>
        <v/>
      </c>
      <c r="AY1770" s="62" t="str">
        <f t="shared" si="1029"/>
        <v/>
      </c>
      <c r="AZ1770" s="62" t="str">
        <f t="shared" si="1030"/>
        <v/>
      </c>
      <c r="BA1770" s="62" t="str">
        <f t="shared" si="1031"/>
        <v/>
      </c>
      <c r="BB1770" s="62" t="str">
        <f t="shared" si="1032"/>
        <v/>
      </c>
      <c r="BC1770" s="62" t="str">
        <f t="shared" si="1033"/>
        <v/>
      </c>
      <c r="BD1770" s="69" t="str">
        <f t="shared" si="1034"/>
        <v/>
      </c>
      <c r="BE1770" s="69" t="str">
        <f t="shared" si="1035"/>
        <v/>
      </c>
      <c r="BF1770" s="69" t="str">
        <f>IF(Z1770=Z1771,"",SUM(AW$9:AW1770)-SUM(BF$9:BF1769))</f>
        <v/>
      </c>
      <c r="BG1770" s="12">
        <f t="shared" si="1037"/>
        <v>1762</v>
      </c>
    </row>
    <row r="1771" spans="1:59" ht="20.100000000000001" customHeight="1">
      <c r="A1771" s="13">
        <f t="shared" si="1036"/>
        <v>1763</v>
      </c>
      <c r="B1771" s="153"/>
      <c r="C1771" s="33"/>
      <c r="D1771" s="33"/>
      <c r="E1771" s="154"/>
      <c r="F1771" s="155"/>
      <c r="G1771" s="156"/>
      <c r="H1771" s="19" t="str">
        <f t="shared" si="1001"/>
        <v/>
      </c>
      <c r="I1771" s="157"/>
      <c r="J1771" s="19" t="str">
        <f t="shared" si="1002"/>
        <v/>
      </c>
      <c r="K1771" s="33"/>
      <c r="L1771" s="34"/>
      <c r="M1771" s="34"/>
      <c r="N1771" s="19" t="str">
        <f t="shared" si="1003"/>
        <v/>
      </c>
      <c r="O1771" s="157"/>
      <c r="P1771" s="19" t="str">
        <f t="shared" si="1004"/>
        <v/>
      </c>
      <c r="Q1771" s="19" t="str">
        <f t="shared" si="1005"/>
        <v/>
      </c>
      <c r="R1771" s="22"/>
      <c r="S1771" s="33"/>
      <c r="T1771" s="35" t="str">
        <f>IF(E1771="","",Instructions!$B$5)</f>
        <v/>
      </c>
      <c r="U1771" s="75" t="str">
        <f>IF(E1771="","",Instructions!$C$5)</f>
        <v/>
      </c>
      <c r="V1771" s="87" t="str">
        <f t="shared" si="1006"/>
        <v/>
      </c>
      <c r="W1771" s="72" t="str">
        <f>IF(E1771="","",VLOOKUP(D1771,Supervisors!$B$9:$F$32,5,FALSE))</f>
        <v/>
      </c>
      <c r="X1771" s="72" t="str">
        <f>IF(E1771="","",VLOOKUP(D1771,Supervisors!$B$9:$G$32,6,FALSE))</f>
        <v/>
      </c>
      <c r="Y1771" s="20" t="str">
        <f t="shared" si="1007"/>
        <v/>
      </c>
      <c r="Z1771" s="20" t="str">
        <f t="shared" si="1008"/>
        <v/>
      </c>
      <c r="AA1771" s="20" t="str">
        <f t="shared" si="1009"/>
        <v/>
      </c>
      <c r="AB1771" s="20" t="str">
        <f t="shared" si="1010"/>
        <v/>
      </c>
      <c r="AC1771" s="20" t="str">
        <f t="shared" si="1011"/>
        <v/>
      </c>
      <c r="AD1771" s="20" t="str">
        <f t="shared" si="1012"/>
        <v/>
      </c>
      <c r="AE1771" s="20" t="str">
        <f>IF(E1771="","",SUM( INDEX( $H$9, 1) : H1771))</f>
        <v/>
      </c>
      <c r="AF1771" s="20" t="str">
        <f t="shared" si="1013"/>
        <v/>
      </c>
      <c r="AG1771" s="20" t="str">
        <f>IF(E1771="","",SUM($AF$9:AF1771))</f>
        <v/>
      </c>
      <c r="AH1771" s="43" t="str">
        <f t="shared" si="1014"/>
        <v/>
      </c>
      <c r="AI1771" s="20" t="str">
        <f t="shared" si="1015"/>
        <v/>
      </c>
      <c r="AJ1771" s="20" t="str">
        <f t="shared" si="1016"/>
        <v/>
      </c>
      <c r="AK1771" s="20" t="str">
        <f t="shared" si="1017"/>
        <v/>
      </c>
      <c r="AL1771" s="20" t="str">
        <f>IF(E1771="","",SUM( INDEX($I$9, 1) : I1771))</f>
        <v/>
      </c>
      <c r="AM1771" s="20" t="str">
        <f t="shared" si="1018"/>
        <v/>
      </c>
      <c r="AN1771" s="20" t="str">
        <f>IF(E1771="","",SUM( INDEX($AM$9, 1) : AM1771))</f>
        <v/>
      </c>
      <c r="AO1771" s="43" t="str">
        <f t="shared" si="1019"/>
        <v/>
      </c>
      <c r="AP1771" s="43" t="str">
        <f t="shared" si="1020"/>
        <v/>
      </c>
      <c r="AQ1771" s="35" t="str">
        <f t="shared" si="1021"/>
        <v/>
      </c>
      <c r="AR1771" s="35" t="str">
        <f t="shared" si="1022"/>
        <v/>
      </c>
      <c r="AS1771" s="35" t="str">
        <f t="shared" si="1023"/>
        <v/>
      </c>
      <c r="AT1771" s="35" t="str">
        <f t="shared" si="1024"/>
        <v/>
      </c>
      <c r="AU1771" s="35" t="str">
        <f t="shared" si="1025"/>
        <v/>
      </c>
      <c r="AV1771" s="35" t="str">
        <f t="shared" si="1026"/>
        <v/>
      </c>
      <c r="AW1771" s="58" t="str">
        <f t="shared" si="1027"/>
        <v/>
      </c>
      <c r="AX1771" s="62" t="str">
        <f t="shared" si="1028"/>
        <v/>
      </c>
      <c r="AY1771" s="62" t="str">
        <f t="shared" si="1029"/>
        <v/>
      </c>
      <c r="AZ1771" s="62" t="str">
        <f t="shared" si="1030"/>
        <v/>
      </c>
      <c r="BA1771" s="62" t="str">
        <f t="shared" si="1031"/>
        <v/>
      </c>
      <c r="BB1771" s="62" t="str">
        <f t="shared" si="1032"/>
        <v/>
      </c>
      <c r="BC1771" s="62" t="str">
        <f t="shared" si="1033"/>
        <v/>
      </c>
      <c r="BD1771" s="69" t="str">
        <f t="shared" si="1034"/>
        <v/>
      </c>
      <c r="BE1771" s="69" t="str">
        <f t="shared" si="1035"/>
        <v/>
      </c>
      <c r="BF1771" s="69" t="str">
        <f>IF(Z1771=Z1772,"",SUM(AW$9:AW1771)-SUM(BF$9:BF1770))</f>
        <v/>
      </c>
      <c r="BG1771" s="12">
        <f t="shared" si="1037"/>
        <v>1763</v>
      </c>
    </row>
    <row r="1772" spans="1:59" ht="20.100000000000001" customHeight="1">
      <c r="A1772" s="13">
        <f t="shared" si="1036"/>
        <v>1764</v>
      </c>
      <c r="B1772" s="153"/>
      <c r="C1772" s="33"/>
      <c r="D1772" s="33"/>
      <c r="E1772" s="154"/>
      <c r="F1772" s="155"/>
      <c r="G1772" s="156"/>
      <c r="H1772" s="19" t="str">
        <f t="shared" si="1001"/>
        <v/>
      </c>
      <c r="I1772" s="157"/>
      <c r="J1772" s="19" t="str">
        <f t="shared" si="1002"/>
        <v/>
      </c>
      <c r="K1772" s="33"/>
      <c r="L1772" s="34"/>
      <c r="M1772" s="34"/>
      <c r="N1772" s="19" t="str">
        <f t="shared" si="1003"/>
        <v/>
      </c>
      <c r="O1772" s="157"/>
      <c r="P1772" s="19" t="str">
        <f t="shared" si="1004"/>
        <v/>
      </c>
      <c r="Q1772" s="19" t="str">
        <f t="shared" si="1005"/>
        <v/>
      </c>
      <c r="R1772" s="22"/>
      <c r="S1772" s="33"/>
      <c r="T1772" s="35" t="str">
        <f>IF(E1772="","",Instructions!$B$5)</f>
        <v/>
      </c>
      <c r="U1772" s="75" t="str">
        <f>IF(E1772="","",Instructions!$C$5)</f>
        <v/>
      </c>
      <c r="V1772" s="87" t="str">
        <f t="shared" si="1006"/>
        <v/>
      </c>
      <c r="W1772" s="72" t="str">
        <f>IF(E1772="","",VLOOKUP(D1772,Supervisors!$B$9:$F$32,5,FALSE))</f>
        <v/>
      </c>
      <c r="X1772" s="72" t="str">
        <f>IF(E1772="","",VLOOKUP(D1772,Supervisors!$B$9:$G$32,6,FALSE))</f>
        <v/>
      </c>
      <c r="Y1772" s="20" t="str">
        <f t="shared" si="1007"/>
        <v/>
      </c>
      <c r="Z1772" s="20" t="str">
        <f t="shared" si="1008"/>
        <v/>
      </c>
      <c r="AA1772" s="20" t="str">
        <f t="shared" si="1009"/>
        <v/>
      </c>
      <c r="AB1772" s="20" t="str">
        <f t="shared" si="1010"/>
        <v/>
      </c>
      <c r="AC1772" s="20" t="str">
        <f t="shared" si="1011"/>
        <v/>
      </c>
      <c r="AD1772" s="20" t="str">
        <f t="shared" si="1012"/>
        <v/>
      </c>
      <c r="AE1772" s="20" t="str">
        <f>IF(E1772="","",SUM( INDEX( $H$9, 1) : H1772))</f>
        <v/>
      </c>
      <c r="AF1772" s="20" t="str">
        <f t="shared" si="1013"/>
        <v/>
      </c>
      <c r="AG1772" s="20" t="str">
        <f>IF(E1772="","",SUM($AF$9:AF1772))</f>
        <v/>
      </c>
      <c r="AH1772" s="43" t="str">
        <f t="shared" si="1014"/>
        <v/>
      </c>
      <c r="AI1772" s="20" t="str">
        <f t="shared" si="1015"/>
        <v/>
      </c>
      <c r="AJ1772" s="20" t="str">
        <f t="shared" si="1016"/>
        <v/>
      </c>
      <c r="AK1772" s="20" t="str">
        <f t="shared" si="1017"/>
        <v/>
      </c>
      <c r="AL1772" s="20" t="str">
        <f>IF(E1772="","",SUM( INDEX($I$9, 1) : I1772))</f>
        <v/>
      </c>
      <c r="AM1772" s="20" t="str">
        <f t="shared" si="1018"/>
        <v/>
      </c>
      <c r="AN1772" s="20" t="str">
        <f>IF(E1772="","",SUM( INDEX($AM$9, 1) : AM1772))</f>
        <v/>
      </c>
      <c r="AO1772" s="43" t="str">
        <f t="shared" si="1019"/>
        <v/>
      </c>
      <c r="AP1772" s="43" t="str">
        <f t="shared" si="1020"/>
        <v/>
      </c>
      <c r="AQ1772" s="35" t="str">
        <f t="shared" si="1021"/>
        <v/>
      </c>
      <c r="AR1772" s="35" t="str">
        <f t="shared" si="1022"/>
        <v/>
      </c>
      <c r="AS1772" s="35" t="str">
        <f t="shared" si="1023"/>
        <v/>
      </c>
      <c r="AT1772" s="35" t="str">
        <f t="shared" si="1024"/>
        <v/>
      </c>
      <c r="AU1772" s="35" t="str">
        <f t="shared" si="1025"/>
        <v/>
      </c>
      <c r="AV1772" s="35" t="str">
        <f t="shared" si="1026"/>
        <v/>
      </c>
      <c r="AW1772" s="58" t="str">
        <f t="shared" si="1027"/>
        <v/>
      </c>
      <c r="AX1772" s="62" t="str">
        <f t="shared" si="1028"/>
        <v/>
      </c>
      <c r="AY1772" s="62" t="str">
        <f t="shared" si="1029"/>
        <v/>
      </c>
      <c r="AZ1772" s="62" t="str">
        <f t="shared" si="1030"/>
        <v/>
      </c>
      <c r="BA1772" s="62" t="str">
        <f t="shared" si="1031"/>
        <v/>
      </c>
      <c r="BB1772" s="62" t="str">
        <f t="shared" si="1032"/>
        <v/>
      </c>
      <c r="BC1772" s="62" t="str">
        <f t="shared" si="1033"/>
        <v/>
      </c>
      <c r="BD1772" s="69" t="str">
        <f t="shared" si="1034"/>
        <v/>
      </c>
      <c r="BE1772" s="69" t="str">
        <f t="shared" si="1035"/>
        <v/>
      </c>
      <c r="BF1772" s="69" t="str">
        <f>IF(Z1772=Z1773,"",SUM(AW$9:AW1772)-SUM(BF$9:BF1771))</f>
        <v/>
      </c>
      <c r="BG1772" s="12">
        <f t="shared" si="1037"/>
        <v>1764</v>
      </c>
    </row>
    <row r="1773" spans="1:59" ht="20.100000000000001" customHeight="1">
      <c r="A1773" s="13">
        <f t="shared" si="1036"/>
        <v>1765</v>
      </c>
      <c r="B1773" s="153"/>
      <c r="C1773" s="33"/>
      <c r="D1773" s="33"/>
      <c r="E1773" s="154"/>
      <c r="F1773" s="155"/>
      <c r="G1773" s="156"/>
      <c r="H1773" s="19" t="str">
        <f t="shared" si="1001"/>
        <v/>
      </c>
      <c r="I1773" s="157"/>
      <c r="J1773" s="19" t="str">
        <f t="shared" si="1002"/>
        <v/>
      </c>
      <c r="K1773" s="33"/>
      <c r="L1773" s="34"/>
      <c r="M1773" s="34"/>
      <c r="N1773" s="19" t="str">
        <f t="shared" si="1003"/>
        <v/>
      </c>
      <c r="O1773" s="157"/>
      <c r="P1773" s="19" t="str">
        <f t="shared" si="1004"/>
        <v/>
      </c>
      <c r="Q1773" s="19" t="str">
        <f t="shared" si="1005"/>
        <v/>
      </c>
      <c r="R1773" s="22"/>
      <c r="S1773" s="33"/>
      <c r="T1773" s="35" t="str">
        <f>IF(E1773="","",Instructions!$B$5)</f>
        <v/>
      </c>
      <c r="U1773" s="75" t="str">
        <f>IF(E1773="","",Instructions!$C$5)</f>
        <v/>
      </c>
      <c r="V1773" s="87" t="str">
        <f t="shared" si="1006"/>
        <v/>
      </c>
      <c r="W1773" s="72" t="str">
        <f>IF(E1773="","",VLOOKUP(D1773,Supervisors!$B$9:$F$32,5,FALSE))</f>
        <v/>
      </c>
      <c r="X1773" s="72" t="str">
        <f>IF(E1773="","",VLOOKUP(D1773,Supervisors!$B$9:$G$32,6,FALSE))</f>
        <v/>
      </c>
      <c r="Y1773" s="20" t="str">
        <f t="shared" si="1007"/>
        <v/>
      </c>
      <c r="Z1773" s="20" t="str">
        <f t="shared" si="1008"/>
        <v/>
      </c>
      <c r="AA1773" s="20" t="str">
        <f t="shared" si="1009"/>
        <v/>
      </c>
      <c r="AB1773" s="20" t="str">
        <f t="shared" si="1010"/>
        <v/>
      </c>
      <c r="AC1773" s="20" t="str">
        <f t="shared" si="1011"/>
        <v/>
      </c>
      <c r="AD1773" s="20" t="str">
        <f t="shared" si="1012"/>
        <v/>
      </c>
      <c r="AE1773" s="20" t="str">
        <f>IF(E1773="","",SUM( INDEX( $H$9, 1) : H1773))</f>
        <v/>
      </c>
      <c r="AF1773" s="20" t="str">
        <f t="shared" si="1013"/>
        <v/>
      </c>
      <c r="AG1773" s="20" t="str">
        <f>IF(E1773="","",SUM($AF$9:AF1773))</f>
        <v/>
      </c>
      <c r="AH1773" s="43" t="str">
        <f t="shared" si="1014"/>
        <v/>
      </c>
      <c r="AI1773" s="20" t="str">
        <f t="shared" si="1015"/>
        <v/>
      </c>
      <c r="AJ1773" s="20" t="str">
        <f t="shared" si="1016"/>
        <v/>
      </c>
      <c r="AK1773" s="20" t="str">
        <f t="shared" si="1017"/>
        <v/>
      </c>
      <c r="AL1773" s="20" t="str">
        <f>IF(E1773="","",SUM( INDEX($I$9, 1) : I1773))</f>
        <v/>
      </c>
      <c r="AM1773" s="20" t="str">
        <f t="shared" si="1018"/>
        <v/>
      </c>
      <c r="AN1773" s="20" t="str">
        <f>IF(E1773="","",SUM( INDEX($AM$9, 1) : AM1773))</f>
        <v/>
      </c>
      <c r="AO1773" s="43" t="str">
        <f t="shared" si="1019"/>
        <v/>
      </c>
      <c r="AP1773" s="43" t="str">
        <f t="shared" si="1020"/>
        <v/>
      </c>
      <c r="AQ1773" s="35" t="str">
        <f t="shared" si="1021"/>
        <v/>
      </c>
      <c r="AR1773" s="35" t="str">
        <f t="shared" si="1022"/>
        <v/>
      </c>
      <c r="AS1773" s="35" t="str">
        <f t="shared" si="1023"/>
        <v/>
      </c>
      <c r="AT1773" s="35" t="str">
        <f t="shared" si="1024"/>
        <v/>
      </c>
      <c r="AU1773" s="35" t="str">
        <f t="shared" si="1025"/>
        <v/>
      </c>
      <c r="AV1773" s="35" t="str">
        <f t="shared" si="1026"/>
        <v/>
      </c>
      <c r="AW1773" s="58" t="str">
        <f t="shared" si="1027"/>
        <v/>
      </c>
      <c r="AX1773" s="62" t="str">
        <f t="shared" si="1028"/>
        <v/>
      </c>
      <c r="AY1773" s="62" t="str">
        <f t="shared" si="1029"/>
        <v/>
      </c>
      <c r="AZ1773" s="62" t="str">
        <f t="shared" si="1030"/>
        <v/>
      </c>
      <c r="BA1773" s="62" t="str">
        <f t="shared" si="1031"/>
        <v/>
      </c>
      <c r="BB1773" s="62" t="str">
        <f t="shared" si="1032"/>
        <v/>
      </c>
      <c r="BC1773" s="62" t="str">
        <f t="shared" si="1033"/>
        <v/>
      </c>
      <c r="BD1773" s="69" t="str">
        <f t="shared" si="1034"/>
        <v/>
      </c>
      <c r="BE1773" s="69" t="str">
        <f t="shared" si="1035"/>
        <v/>
      </c>
      <c r="BF1773" s="69" t="str">
        <f>IF(Z1773=Z1774,"",SUM(AW$9:AW1773)-SUM(BF$9:BF1772))</f>
        <v/>
      </c>
      <c r="BG1773" s="12">
        <f t="shared" si="1037"/>
        <v>1765</v>
      </c>
    </row>
    <row r="1774" spans="1:59" ht="20.100000000000001" customHeight="1">
      <c r="A1774" s="13">
        <f t="shared" si="1036"/>
        <v>1766</v>
      </c>
      <c r="B1774" s="153"/>
      <c r="C1774" s="33"/>
      <c r="D1774" s="33"/>
      <c r="E1774" s="154"/>
      <c r="F1774" s="155"/>
      <c r="G1774" s="156"/>
      <c r="H1774" s="19" t="str">
        <f t="shared" si="1001"/>
        <v/>
      </c>
      <c r="I1774" s="157"/>
      <c r="J1774" s="19" t="str">
        <f t="shared" si="1002"/>
        <v/>
      </c>
      <c r="K1774" s="33"/>
      <c r="L1774" s="34"/>
      <c r="M1774" s="34"/>
      <c r="N1774" s="19" t="str">
        <f t="shared" si="1003"/>
        <v/>
      </c>
      <c r="O1774" s="157"/>
      <c r="P1774" s="19" t="str">
        <f t="shared" si="1004"/>
        <v/>
      </c>
      <c r="Q1774" s="19" t="str">
        <f t="shared" si="1005"/>
        <v/>
      </c>
      <c r="R1774" s="22"/>
      <c r="S1774" s="33"/>
      <c r="T1774" s="35" t="str">
        <f>IF(E1774="","",Instructions!$B$5)</f>
        <v/>
      </c>
      <c r="U1774" s="75" t="str">
        <f>IF(E1774="","",Instructions!$C$5)</f>
        <v/>
      </c>
      <c r="V1774" s="87" t="str">
        <f t="shared" si="1006"/>
        <v/>
      </c>
      <c r="W1774" s="72" t="str">
        <f>IF(E1774="","",VLOOKUP(D1774,Supervisors!$B$9:$F$32,5,FALSE))</f>
        <v/>
      </c>
      <c r="X1774" s="72" t="str">
        <f>IF(E1774="","",VLOOKUP(D1774,Supervisors!$B$9:$G$32,6,FALSE))</f>
        <v/>
      </c>
      <c r="Y1774" s="20" t="str">
        <f t="shared" si="1007"/>
        <v/>
      </c>
      <c r="Z1774" s="20" t="str">
        <f t="shared" si="1008"/>
        <v/>
      </c>
      <c r="AA1774" s="20" t="str">
        <f t="shared" si="1009"/>
        <v/>
      </c>
      <c r="AB1774" s="20" t="str">
        <f t="shared" si="1010"/>
        <v/>
      </c>
      <c r="AC1774" s="20" t="str">
        <f t="shared" si="1011"/>
        <v/>
      </c>
      <c r="AD1774" s="20" t="str">
        <f t="shared" si="1012"/>
        <v/>
      </c>
      <c r="AE1774" s="20" t="str">
        <f>IF(E1774="","",SUM( INDEX( $H$9, 1) : H1774))</f>
        <v/>
      </c>
      <c r="AF1774" s="20" t="str">
        <f t="shared" si="1013"/>
        <v/>
      </c>
      <c r="AG1774" s="20" t="str">
        <f>IF(E1774="","",SUM($AF$9:AF1774))</f>
        <v/>
      </c>
      <c r="AH1774" s="43" t="str">
        <f t="shared" si="1014"/>
        <v/>
      </c>
      <c r="AI1774" s="20" t="str">
        <f t="shared" si="1015"/>
        <v/>
      </c>
      <c r="AJ1774" s="20" t="str">
        <f t="shared" si="1016"/>
        <v/>
      </c>
      <c r="AK1774" s="20" t="str">
        <f t="shared" si="1017"/>
        <v/>
      </c>
      <c r="AL1774" s="20" t="str">
        <f>IF(E1774="","",SUM( INDEX($I$9, 1) : I1774))</f>
        <v/>
      </c>
      <c r="AM1774" s="20" t="str">
        <f t="shared" si="1018"/>
        <v/>
      </c>
      <c r="AN1774" s="20" t="str">
        <f>IF(E1774="","",SUM( INDEX($AM$9, 1) : AM1774))</f>
        <v/>
      </c>
      <c r="AO1774" s="43" t="str">
        <f t="shared" si="1019"/>
        <v/>
      </c>
      <c r="AP1774" s="43" t="str">
        <f t="shared" si="1020"/>
        <v/>
      </c>
      <c r="AQ1774" s="35" t="str">
        <f t="shared" si="1021"/>
        <v/>
      </c>
      <c r="AR1774" s="35" t="str">
        <f t="shared" si="1022"/>
        <v/>
      </c>
      <c r="AS1774" s="35" t="str">
        <f t="shared" si="1023"/>
        <v/>
      </c>
      <c r="AT1774" s="35" t="str">
        <f t="shared" si="1024"/>
        <v/>
      </c>
      <c r="AU1774" s="35" t="str">
        <f t="shared" si="1025"/>
        <v/>
      </c>
      <c r="AV1774" s="35" t="str">
        <f t="shared" si="1026"/>
        <v/>
      </c>
      <c r="AW1774" s="58" t="str">
        <f t="shared" si="1027"/>
        <v/>
      </c>
      <c r="AX1774" s="62" t="str">
        <f t="shared" si="1028"/>
        <v/>
      </c>
      <c r="AY1774" s="62" t="str">
        <f t="shared" si="1029"/>
        <v/>
      </c>
      <c r="AZ1774" s="62" t="str">
        <f t="shared" si="1030"/>
        <v/>
      </c>
      <c r="BA1774" s="62" t="str">
        <f t="shared" si="1031"/>
        <v/>
      </c>
      <c r="BB1774" s="62" t="str">
        <f t="shared" si="1032"/>
        <v/>
      </c>
      <c r="BC1774" s="62" t="str">
        <f t="shared" si="1033"/>
        <v/>
      </c>
      <c r="BD1774" s="69" t="str">
        <f t="shared" si="1034"/>
        <v/>
      </c>
      <c r="BE1774" s="69" t="str">
        <f t="shared" si="1035"/>
        <v/>
      </c>
      <c r="BF1774" s="69" t="str">
        <f>IF(Z1774=Z1775,"",SUM(AW$9:AW1774)-SUM(BF$9:BF1773))</f>
        <v/>
      </c>
      <c r="BG1774" s="12">
        <f t="shared" si="1037"/>
        <v>1766</v>
      </c>
    </row>
    <row r="1775" spans="1:59" ht="20.100000000000001" customHeight="1">
      <c r="A1775" s="13">
        <f t="shared" si="1036"/>
        <v>1767</v>
      </c>
      <c r="B1775" s="153"/>
      <c r="C1775" s="33"/>
      <c r="D1775" s="33"/>
      <c r="E1775" s="154"/>
      <c r="F1775" s="155"/>
      <c r="G1775" s="156"/>
      <c r="H1775" s="19" t="str">
        <f t="shared" si="1001"/>
        <v/>
      </c>
      <c r="I1775" s="157"/>
      <c r="J1775" s="19" t="str">
        <f t="shared" si="1002"/>
        <v/>
      </c>
      <c r="K1775" s="33"/>
      <c r="L1775" s="34"/>
      <c r="M1775" s="34"/>
      <c r="N1775" s="19" t="str">
        <f t="shared" si="1003"/>
        <v/>
      </c>
      <c r="O1775" s="157"/>
      <c r="P1775" s="19" t="str">
        <f t="shared" si="1004"/>
        <v/>
      </c>
      <c r="Q1775" s="19" t="str">
        <f t="shared" si="1005"/>
        <v/>
      </c>
      <c r="R1775" s="22"/>
      <c r="S1775" s="33"/>
      <c r="T1775" s="35" t="str">
        <f>IF(E1775="","",Instructions!$B$5)</f>
        <v/>
      </c>
      <c r="U1775" s="75" t="str">
        <f>IF(E1775="","",Instructions!$C$5)</f>
        <v/>
      </c>
      <c r="V1775" s="87" t="str">
        <f t="shared" si="1006"/>
        <v/>
      </c>
      <c r="W1775" s="72" t="str">
        <f>IF(E1775="","",VLOOKUP(D1775,Supervisors!$B$9:$F$32,5,FALSE))</f>
        <v/>
      </c>
      <c r="X1775" s="72" t="str">
        <f>IF(E1775="","",VLOOKUP(D1775,Supervisors!$B$9:$G$32,6,FALSE))</f>
        <v/>
      </c>
      <c r="Y1775" s="20" t="str">
        <f t="shared" si="1007"/>
        <v/>
      </c>
      <c r="Z1775" s="20" t="str">
        <f t="shared" si="1008"/>
        <v/>
      </c>
      <c r="AA1775" s="20" t="str">
        <f t="shared" si="1009"/>
        <v/>
      </c>
      <c r="AB1775" s="20" t="str">
        <f t="shared" si="1010"/>
        <v/>
      </c>
      <c r="AC1775" s="20" t="str">
        <f t="shared" si="1011"/>
        <v/>
      </c>
      <c r="AD1775" s="20" t="str">
        <f t="shared" si="1012"/>
        <v/>
      </c>
      <c r="AE1775" s="20" t="str">
        <f>IF(E1775="","",SUM( INDEX( $H$9, 1) : H1775))</f>
        <v/>
      </c>
      <c r="AF1775" s="20" t="str">
        <f t="shared" si="1013"/>
        <v/>
      </c>
      <c r="AG1775" s="20" t="str">
        <f>IF(E1775="","",SUM($AF$9:AF1775))</f>
        <v/>
      </c>
      <c r="AH1775" s="43" t="str">
        <f t="shared" si="1014"/>
        <v/>
      </c>
      <c r="AI1775" s="20" t="str">
        <f t="shared" si="1015"/>
        <v/>
      </c>
      <c r="AJ1775" s="20" t="str">
        <f t="shared" si="1016"/>
        <v/>
      </c>
      <c r="AK1775" s="20" t="str">
        <f t="shared" si="1017"/>
        <v/>
      </c>
      <c r="AL1775" s="20" t="str">
        <f>IF(E1775="","",SUM( INDEX($I$9, 1) : I1775))</f>
        <v/>
      </c>
      <c r="AM1775" s="20" t="str">
        <f t="shared" si="1018"/>
        <v/>
      </c>
      <c r="AN1775" s="20" t="str">
        <f>IF(E1775="","",SUM( INDEX($AM$9, 1) : AM1775))</f>
        <v/>
      </c>
      <c r="AO1775" s="43" t="str">
        <f t="shared" si="1019"/>
        <v/>
      </c>
      <c r="AP1775" s="43" t="str">
        <f t="shared" si="1020"/>
        <v/>
      </c>
      <c r="AQ1775" s="35" t="str">
        <f t="shared" si="1021"/>
        <v/>
      </c>
      <c r="AR1775" s="35" t="str">
        <f t="shared" si="1022"/>
        <v/>
      </c>
      <c r="AS1775" s="35" t="str">
        <f t="shared" si="1023"/>
        <v/>
      </c>
      <c r="AT1775" s="35" t="str">
        <f t="shared" si="1024"/>
        <v/>
      </c>
      <c r="AU1775" s="35" t="str">
        <f t="shared" si="1025"/>
        <v/>
      </c>
      <c r="AV1775" s="35" t="str">
        <f t="shared" si="1026"/>
        <v/>
      </c>
      <c r="AW1775" s="58" t="str">
        <f t="shared" si="1027"/>
        <v/>
      </c>
      <c r="AX1775" s="62" t="str">
        <f t="shared" si="1028"/>
        <v/>
      </c>
      <c r="AY1775" s="62" t="str">
        <f t="shared" si="1029"/>
        <v/>
      </c>
      <c r="AZ1775" s="62" t="str">
        <f t="shared" si="1030"/>
        <v/>
      </c>
      <c r="BA1775" s="62" t="str">
        <f t="shared" si="1031"/>
        <v/>
      </c>
      <c r="BB1775" s="62" t="str">
        <f t="shared" si="1032"/>
        <v/>
      </c>
      <c r="BC1775" s="62" t="str">
        <f t="shared" si="1033"/>
        <v/>
      </c>
      <c r="BD1775" s="69" t="str">
        <f t="shared" si="1034"/>
        <v/>
      </c>
      <c r="BE1775" s="69" t="str">
        <f t="shared" si="1035"/>
        <v/>
      </c>
      <c r="BF1775" s="69" t="str">
        <f>IF(Z1775=Z1776,"",SUM(AW$9:AW1775)-SUM(BF$9:BF1774))</f>
        <v/>
      </c>
      <c r="BG1775" s="12">
        <f t="shared" si="1037"/>
        <v>1767</v>
      </c>
    </row>
    <row r="1776" spans="1:59" ht="20.100000000000001" customHeight="1">
      <c r="A1776" s="13">
        <f t="shared" si="1036"/>
        <v>1768</v>
      </c>
      <c r="B1776" s="153"/>
      <c r="C1776" s="33"/>
      <c r="D1776" s="33"/>
      <c r="E1776" s="154"/>
      <c r="F1776" s="155"/>
      <c r="G1776" s="156"/>
      <c r="H1776" s="19" t="str">
        <f t="shared" si="1001"/>
        <v/>
      </c>
      <c r="I1776" s="157"/>
      <c r="J1776" s="19" t="str">
        <f t="shared" si="1002"/>
        <v/>
      </c>
      <c r="K1776" s="33"/>
      <c r="L1776" s="34"/>
      <c r="M1776" s="34"/>
      <c r="N1776" s="19" t="str">
        <f t="shared" si="1003"/>
        <v/>
      </c>
      <c r="O1776" s="157"/>
      <c r="P1776" s="19" t="str">
        <f t="shared" si="1004"/>
        <v/>
      </c>
      <c r="Q1776" s="19" t="str">
        <f t="shared" si="1005"/>
        <v/>
      </c>
      <c r="R1776" s="22"/>
      <c r="S1776" s="33"/>
      <c r="T1776" s="35" t="str">
        <f>IF(E1776="","",Instructions!$B$5)</f>
        <v/>
      </c>
      <c r="U1776" s="75" t="str">
        <f>IF(E1776="","",Instructions!$C$5)</f>
        <v/>
      </c>
      <c r="V1776" s="87" t="str">
        <f t="shared" si="1006"/>
        <v/>
      </c>
      <c r="W1776" s="72" t="str">
        <f>IF(E1776="","",VLOOKUP(D1776,Supervisors!$B$9:$F$32,5,FALSE))</f>
        <v/>
      </c>
      <c r="X1776" s="72" t="str">
        <f>IF(E1776="","",VLOOKUP(D1776,Supervisors!$B$9:$G$32,6,FALSE))</f>
        <v/>
      </c>
      <c r="Y1776" s="20" t="str">
        <f t="shared" si="1007"/>
        <v/>
      </c>
      <c r="Z1776" s="20" t="str">
        <f t="shared" si="1008"/>
        <v/>
      </c>
      <c r="AA1776" s="20" t="str">
        <f t="shared" si="1009"/>
        <v/>
      </c>
      <c r="AB1776" s="20" t="str">
        <f t="shared" si="1010"/>
        <v/>
      </c>
      <c r="AC1776" s="20" t="str">
        <f t="shared" si="1011"/>
        <v/>
      </c>
      <c r="AD1776" s="20" t="str">
        <f t="shared" si="1012"/>
        <v/>
      </c>
      <c r="AE1776" s="20" t="str">
        <f>IF(E1776="","",SUM( INDEX( $H$9, 1) : H1776))</f>
        <v/>
      </c>
      <c r="AF1776" s="20" t="str">
        <f t="shared" si="1013"/>
        <v/>
      </c>
      <c r="AG1776" s="20" t="str">
        <f>IF(E1776="","",SUM($AF$9:AF1776))</f>
        <v/>
      </c>
      <c r="AH1776" s="43" t="str">
        <f t="shared" si="1014"/>
        <v/>
      </c>
      <c r="AI1776" s="20" t="str">
        <f t="shared" si="1015"/>
        <v/>
      </c>
      <c r="AJ1776" s="20" t="str">
        <f t="shared" si="1016"/>
        <v/>
      </c>
      <c r="AK1776" s="20" t="str">
        <f t="shared" si="1017"/>
        <v/>
      </c>
      <c r="AL1776" s="20" t="str">
        <f>IF(E1776="","",SUM( INDEX($I$9, 1) : I1776))</f>
        <v/>
      </c>
      <c r="AM1776" s="20" t="str">
        <f t="shared" si="1018"/>
        <v/>
      </c>
      <c r="AN1776" s="20" t="str">
        <f>IF(E1776="","",SUM( INDEX($AM$9, 1) : AM1776))</f>
        <v/>
      </c>
      <c r="AO1776" s="43" t="str">
        <f t="shared" si="1019"/>
        <v/>
      </c>
      <c r="AP1776" s="43" t="str">
        <f t="shared" si="1020"/>
        <v/>
      </c>
      <c r="AQ1776" s="35" t="str">
        <f t="shared" si="1021"/>
        <v/>
      </c>
      <c r="AR1776" s="35" t="str">
        <f t="shared" si="1022"/>
        <v/>
      </c>
      <c r="AS1776" s="35" t="str">
        <f t="shared" si="1023"/>
        <v/>
      </c>
      <c r="AT1776" s="35" t="str">
        <f t="shared" si="1024"/>
        <v/>
      </c>
      <c r="AU1776" s="35" t="str">
        <f t="shared" si="1025"/>
        <v/>
      </c>
      <c r="AV1776" s="35" t="str">
        <f t="shared" si="1026"/>
        <v/>
      </c>
      <c r="AW1776" s="58" t="str">
        <f t="shared" si="1027"/>
        <v/>
      </c>
      <c r="AX1776" s="62" t="str">
        <f t="shared" si="1028"/>
        <v/>
      </c>
      <c r="AY1776" s="62" t="str">
        <f t="shared" si="1029"/>
        <v/>
      </c>
      <c r="AZ1776" s="62" t="str">
        <f t="shared" si="1030"/>
        <v/>
      </c>
      <c r="BA1776" s="62" t="str">
        <f t="shared" si="1031"/>
        <v/>
      </c>
      <c r="BB1776" s="62" t="str">
        <f t="shared" si="1032"/>
        <v/>
      </c>
      <c r="BC1776" s="62" t="str">
        <f t="shared" si="1033"/>
        <v/>
      </c>
      <c r="BD1776" s="69" t="str">
        <f t="shared" si="1034"/>
        <v/>
      </c>
      <c r="BE1776" s="69" t="str">
        <f t="shared" si="1035"/>
        <v/>
      </c>
      <c r="BF1776" s="69" t="str">
        <f>IF(Z1776=Z1777,"",SUM(AW$9:AW1776)-SUM(BF$9:BF1775))</f>
        <v/>
      </c>
      <c r="BG1776" s="12">
        <f t="shared" si="1037"/>
        <v>1768</v>
      </c>
    </row>
    <row r="1777" spans="1:59" ht="20.100000000000001" customHeight="1">
      <c r="A1777" s="13">
        <f t="shared" si="1036"/>
        <v>1769</v>
      </c>
      <c r="B1777" s="153"/>
      <c r="C1777" s="33"/>
      <c r="D1777" s="33"/>
      <c r="E1777" s="154"/>
      <c r="F1777" s="155"/>
      <c r="G1777" s="156"/>
      <c r="H1777" s="19" t="str">
        <f t="shared" si="1001"/>
        <v/>
      </c>
      <c r="I1777" s="157"/>
      <c r="J1777" s="19" t="str">
        <f t="shared" si="1002"/>
        <v/>
      </c>
      <c r="K1777" s="33"/>
      <c r="L1777" s="34"/>
      <c r="M1777" s="34"/>
      <c r="N1777" s="19" t="str">
        <f t="shared" si="1003"/>
        <v/>
      </c>
      <c r="O1777" s="157"/>
      <c r="P1777" s="19" t="str">
        <f t="shared" si="1004"/>
        <v/>
      </c>
      <c r="Q1777" s="19" t="str">
        <f t="shared" si="1005"/>
        <v/>
      </c>
      <c r="R1777" s="22"/>
      <c r="S1777" s="33"/>
      <c r="T1777" s="35" t="str">
        <f>IF(E1777="","",Instructions!$B$5)</f>
        <v/>
      </c>
      <c r="U1777" s="75" t="str">
        <f>IF(E1777="","",Instructions!$C$5)</f>
        <v/>
      </c>
      <c r="V1777" s="87" t="str">
        <f t="shared" si="1006"/>
        <v/>
      </c>
      <c r="W1777" s="72" t="str">
        <f>IF(E1777="","",VLOOKUP(D1777,Supervisors!$B$9:$F$32,5,FALSE))</f>
        <v/>
      </c>
      <c r="X1777" s="72" t="str">
        <f>IF(E1777="","",VLOOKUP(D1777,Supervisors!$B$9:$G$32,6,FALSE))</f>
        <v/>
      </c>
      <c r="Y1777" s="20" t="str">
        <f t="shared" si="1007"/>
        <v/>
      </c>
      <c r="Z1777" s="20" t="str">
        <f t="shared" si="1008"/>
        <v/>
      </c>
      <c r="AA1777" s="20" t="str">
        <f t="shared" si="1009"/>
        <v/>
      </c>
      <c r="AB1777" s="20" t="str">
        <f t="shared" si="1010"/>
        <v/>
      </c>
      <c r="AC1777" s="20" t="str">
        <f t="shared" si="1011"/>
        <v/>
      </c>
      <c r="AD1777" s="20" t="str">
        <f t="shared" si="1012"/>
        <v/>
      </c>
      <c r="AE1777" s="20" t="str">
        <f>IF(E1777="","",SUM( INDEX( $H$9, 1) : H1777))</f>
        <v/>
      </c>
      <c r="AF1777" s="20" t="str">
        <f t="shared" si="1013"/>
        <v/>
      </c>
      <c r="AG1777" s="20" t="str">
        <f>IF(E1777="","",SUM($AF$9:AF1777))</f>
        <v/>
      </c>
      <c r="AH1777" s="43" t="str">
        <f t="shared" si="1014"/>
        <v/>
      </c>
      <c r="AI1777" s="20" t="str">
        <f t="shared" si="1015"/>
        <v/>
      </c>
      <c r="AJ1777" s="20" t="str">
        <f t="shared" si="1016"/>
        <v/>
      </c>
      <c r="AK1777" s="20" t="str">
        <f t="shared" si="1017"/>
        <v/>
      </c>
      <c r="AL1777" s="20" t="str">
        <f>IF(E1777="","",SUM( INDEX($I$9, 1) : I1777))</f>
        <v/>
      </c>
      <c r="AM1777" s="20" t="str">
        <f t="shared" si="1018"/>
        <v/>
      </c>
      <c r="AN1777" s="20" t="str">
        <f>IF(E1777="","",SUM( INDEX($AM$9, 1) : AM1777))</f>
        <v/>
      </c>
      <c r="AO1777" s="43" t="str">
        <f t="shared" si="1019"/>
        <v/>
      </c>
      <c r="AP1777" s="43" t="str">
        <f t="shared" si="1020"/>
        <v/>
      </c>
      <c r="AQ1777" s="35" t="str">
        <f t="shared" si="1021"/>
        <v/>
      </c>
      <c r="AR1777" s="35" t="str">
        <f t="shared" si="1022"/>
        <v/>
      </c>
      <c r="AS1777" s="35" t="str">
        <f t="shared" si="1023"/>
        <v/>
      </c>
      <c r="AT1777" s="35" t="str">
        <f t="shared" si="1024"/>
        <v/>
      </c>
      <c r="AU1777" s="35" t="str">
        <f t="shared" si="1025"/>
        <v/>
      </c>
      <c r="AV1777" s="35" t="str">
        <f t="shared" si="1026"/>
        <v/>
      </c>
      <c r="AW1777" s="58" t="str">
        <f t="shared" si="1027"/>
        <v/>
      </c>
      <c r="AX1777" s="62" t="str">
        <f t="shared" si="1028"/>
        <v/>
      </c>
      <c r="AY1777" s="62" t="str">
        <f t="shared" si="1029"/>
        <v/>
      </c>
      <c r="AZ1777" s="62" t="str">
        <f t="shared" si="1030"/>
        <v/>
      </c>
      <c r="BA1777" s="62" t="str">
        <f t="shared" si="1031"/>
        <v/>
      </c>
      <c r="BB1777" s="62" t="str">
        <f t="shared" si="1032"/>
        <v/>
      </c>
      <c r="BC1777" s="62" t="str">
        <f t="shared" si="1033"/>
        <v/>
      </c>
      <c r="BD1777" s="69" t="str">
        <f t="shared" si="1034"/>
        <v/>
      </c>
      <c r="BE1777" s="69" t="str">
        <f t="shared" si="1035"/>
        <v/>
      </c>
      <c r="BF1777" s="69" t="str">
        <f>IF(Z1777=Z1778,"",SUM(AW$9:AW1777)-SUM(BF$9:BF1776))</f>
        <v/>
      </c>
      <c r="BG1777" s="12">
        <f t="shared" si="1037"/>
        <v>1769</v>
      </c>
    </row>
    <row r="1778" spans="1:59" ht="20.100000000000001" customHeight="1">
      <c r="A1778" s="13">
        <f t="shared" si="1036"/>
        <v>1770</v>
      </c>
      <c r="B1778" s="153"/>
      <c r="C1778" s="33"/>
      <c r="D1778" s="33"/>
      <c r="E1778" s="154"/>
      <c r="F1778" s="155"/>
      <c r="G1778" s="156"/>
      <c r="H1778" s="19" t="str">
        <f t="shared" si="1001"/>
        <v/>
      </c>
      <c r="I1778" s="157"/>
      <c r="J1778" s="19" t="str">
        <f t="shared" si="1002"/>
        <v/>
      </c>
      <c r="K1778" s="33"/>
      <c r="L1778" s="34"/>
      <c r="M1778" s="34"/>
      <c r="N1778" s="19" t="str">
        <f t="shared" si="1003"/>
        <v/>
      </c>
      <c r="O1778" s="157"/>
      <c r="P1778" s="19" t="str">
        <f t="shared" si="1004"/>
        <v/>
      </c>
      <c r="Q1778" s="19" t="str">
        <f t="shared" si="1005"/>
        <v/>
      </c>
      <c r="R1778" s="22"/>
      <c r="S1778" s="33"/>
      <c r="T1778" s="35" t="str">
        <f>IF(E1778="","",Instructions!$B$5)</f>
        <v/>
      </c>
      <c r="U1778" s="75" t="str">
        <f>IF(E1778="","",Instructions!$C$5)</f>
        <v/>
      </c>
      <c r="V1778" s="87" t="str">
        <f t="shared" si="1006"/>
        <v/>
      </c>
      <c r="W1778" s="72" t="str">
        <f>IF(E1778="","",VLOOKUP(D1778,Supervisors!$B$9:$F$32,5,FALSE))</f>
        <v/>
      </c>
      <c r="X1778" s="72" t="str">
        <f>IF(E1778="","",VLOOKUP(D1778,Supervisors!$B$9:$G$32,6,FALSE))</f>
        <v/>
      </c>
      <c r="Y1778" s="20" t="str">
        <f t="shared" si="1007"/>
        <v/>
      </c>
      <c r="Z1778" s="20" t="str">
        <f t="shared" si="1008"/>
        <v/>
      </c>
      <c r="AA1778" s="20" t="str">
        <f t="shared" si="1009"/>
        <v/>
      </c>
      <c r="AB1778" s="20" t="str">
        <f t="shared" si="1010"/>
        <v/>
      </c>
      <c r="AC1778" s="20" t="str">
        <f t="shared" si="1011"/>
        <v/>
      </c>
      <c r="AD1778" s="20" t="str">
        <f t="shared" si="1012"/>
        <v/>
      </c>
      <c r="AE1778" s="20" t="str">
        <f>IF(E1778="","",SUM( INDEX( $H$9, 1) : H1778))</f>
        <v/>
      </c>
      <c r="AF1778" s="20" t="str">
        <f t="shared" si="1013"/>
        <v/>
      </c>
      <c r="AG1778" s="20" t="str">
        <f>IF(E1778="","",SUM($AF$9:AF1778))</f>
        <v/>
      </c>
      <c r="AH1778" s="43" t="str">
        <f t="shared" si="1014"/>
        <v/>
      </c>
      <c r="AI1778" s="20" t="str">
        <f t="shared" si="1015"/>
        <v/>
      </c>
      <c r="AJ1778" s="20" t="str">
        <f t="shared" si="1016"/>
        <v/>
      </c>
      <c r="AK1778" s="20" t="str">
        <f t="shared" si="1017"/>
        <v/>
      </c>
      <c r="AL1778" s="20" t="str">
        <f>IF(E1778="","",SUM( INDEX($I$9, 1) : I1778))</f>
        <v/>
      </c>
      <c r="AM1778" s="20" t="str">
        <f t="shared" si="1018"/>
        <v/>
      </c>
      <c r="AN1778" s="20" t="str">
        <f>IF(E1778="","",SUM( INDEX($AM$9, 1) : AM1778))</f>
        <v/>
      </c>
      <c r="AO1778" s="43" t="str">
        <f t="shared" si="1019"/>
        <v/>
      </c>
      <c r="AP1778" s="43" t="str">
        <f t="shared" si="1020"/>
        <v/>
      </c>
      <c r="AQ1778" s="35" t="str">
        <f t="shared" si="1021"/>
        <v/>
      </c>
      <c r="AR1778" s="35" t="str">
        <f t="shared" si="1022"/>
        <v/>
      </c>
      <c r="AS1778" s="35" t="str">
        <f t="shared" si="1023"/>
        <v/>
      </c>
      <c r="AT1778" s="35" t="str">
        <f t="shared" si="1024"/>
        <v/>
      </c>
      <c r="AU1778" s="35" t="str">
        <f t="shared" si="1025"/>
        <v/>
      </c>
      <c r="AV1778" s="35" t="str">
        <f t="shared" si="1026"/>
        <v/>
      </c>
      <c r="AW1778" s="58" t="str">
        <f t="shared" si="1027"/>
        <v/>
      </c>
      <c r="AX1778" s="62" t="str">
        <f t="shared" si="1028"/>
        <v/>
      </c>
      <c r="AY1778" s="62" t="str">
        <f t="shared" si="1029"/>
        <v/>
      </c>
      <c r="AZ1778" s="62" t="str">
        <f t="shared" si="1030"/>
        <v/>
      </c>
      <c r="BA1778" s="62" t="str">
        <f t="shared" si="1031"/>
        <v/>
      </c>
      <c r="BB1778" s="62" t="str">
        <f t="shared" si="1032"/>
        <v/>
      </c>
      <c r="BC1778" s="62" t="str">
        <f t="shared" si="1033"/>
        <v/>
      </c>
      <c r="BD1778" s="69" t="str">
        <f t="shared" si="1034"/>
        <v/>
      </c>
      <c r="BE1778" s="69" t="str">
        <f t="shared" si="1035"/>
        <v/>
      </c>
      <c r="BF1778" s="69" t="str">
        <f>IF(Z1778=Z1779,"",SUM(AW$9:AW1778)-SUM(BF$9:BF1777))</f>
        <v/>
      </c>
      <c r="BG1778" s="12">
        <f t="shared" si="1037"/>
        <v>1770</v>
      </c>
    </row>
    <row r="1779" spans="1:59" ht="20.100000000000001" customHeight="1">
      <c r="A1779" s="13">
        <f t="shared" si="1036"/>
        <v>1771</v>
      </c>
      <c r="B1779" s="153"/>
      <c r="C1779" s="33"/>
      <c r="D1779" s="33"/>
      <c r="E1779" s="154"/>
      <c r="F1779" s="155"/>
      <c r="G1779" s="156"/>
      <c r="H1779" s="19" t="str">
        <f t="shared" si="1001"/>
        <v/>
      </c>
      <c r="I1779" s="157"/>
      <c r="J1779" s="19" t="str">
        <f t="shared" si="1002"/>
        <v/>
      </c>
      <c r="K1779" s="33"/>
      <c r="L1779" s="34"/>
      <c r="M1779" s="34"/>
      <c r="N1779" s="19" t="str">
        <f t="shared" si="1003"/>
        <v/>
      </c>
      <c r="O1779" s="157"/>
      <c r="P1779" s="19" t="str">
        <f t="shared" si="1004"/>
        <v/>
      </c>
      <c r="Q1779" s="19" t="str">
        <f t="shared" si="1005"/>
        <v/>
      </c>
      <c r="R1779" s="22"/>
      <c r="S1779" s="33"/>
      <c r="T1779" s="35" t="str">
        <f>IF(E1779="","",Instructions!$B$5)</f>
        <v/>
      </c>
      <c r="U1779" s="75" t="str">
        <f>IF(E1779="","",Instructions!$C$5)</f>
        <v/>
      </c>
      <c r="V1779" s="87" t="str">
        <f t="shared" si="1006"/>
        <v/>
      </c>
      <c r="W1779" s="72" t="str">
        <f>IF(E1779="","",VLOOKUP(D1779,Supervisors!$B$9:$F$32,5,FALSE))</f>
        <v/>
      </c>
      <c r="X1779" s="72" t="str">
        <f>IF(E1779="","",VLOOKUP(D1779,Supervisors!$B$9:$G$32,6,FALSE))</f>
        <v/>
      </c>
      <c r="Y1779" s="20" t="str">
        <f t="shared" si="1007"/>
        <v/>
      </c>
      <c r="Z1779" s="20" t="str">
        <f t="shared" si="1008"/>
        <v/>
      </c>
      <c r="AA1779" s="20" t="str">
        <f t="shared" si="1009"/>
        <v/>
      </c>
      <c r="AB1779" s="20" t="str">
        <f t="shared" si="1010"/>
        <v/>
      </c>
      <c r="AC1779" s="20" t="str">
        <f t="shared" si="1011"/>
        <v/>
      </c>
      <c r="AD1779" s="20" t="str">
        <f t="shared" si="1012"/>
        <v/>
      </c>
      <c r="AE1779" s="20" t="str">
        <f>IF(E1779="","",SUM( INDEX( $H$9, 1) : H1779))</f>
        <v/>
      </c>
      <c r="AF1779" s="20" t="str">
        <f t="shared" si="1013"/>
        <v/>
      </c>
      <c r="AG1779" s="20" t="str">
        <f>IF(E1779="","",SUM($AF$9:AF1779))</f>
        <v/>
      </c>
      <c r="AH1779" s="43" t="str">
        <f t="shared" si="1014"/>
        <v/>
      </c>
      <c r="AI1779" s="20" t="str">
        <f t="shared" si="1015"/>
        <v/>
      </c>
      <c r="AJ1779" s="20" t="str">
        <f t="shared" si="1016"/>
        <v/>
      </c>
      <c r="AK1779" s="20" t="str">
        <f t="shared" si="1017"/>
        <v/>
      </c>
      <c r="AL1779" s="20" t="str">
        <f>IF(E1779="","",SUM( INDEX($I$9, 1) : I1779))</f>
        <v/>
      </c>
      <c r="AM1779" s="20" t="str">
        <f t="shared" si="1018"/>
        <v/>
      </c>
      <c r="AN1779" s="20" t="str">
        <f>IF(E1779="","",SUM( INDEX($AM$9, 1) : AM1779))</f>
        <v/>
      </c>
      <c r="AO1779" s="43" t="str">
        <f t="shared" si="1019"/>
        <v/>
      </c>
      <c r="AP1779" s="43" t="str">
        <f t="shared" si="1020"/>
        <v/>
      </c>
      <c r="AQ1779" s="35" t="str">
        <f t="shared" si="1021"/>
        <v/>
      </c>
      <c r="AR1779" s="35" t="str">
        <f t="shared" si="1022"/>
        <v/>
      </c>
      <c r="AS1779" s="35" t="str">
        <f t="shared" si="1023"/>
        <v/>
      </c>
      <c r="AT1779" s="35" t="str">
        <f t="shared" si="1024"/>
        <v/>
      </c>
      <c r="AU1779" s="35" t="str">
        <f t="shared" si="1025"/>
        <v/>
      </c>
      <c r="AV1779" s="35" t="str">
        <f t="shared" si="1026"/>
        <v/>
      </c>
      <c r="AW1779" s="58" t="str">
        <f t="shared" si="1027"/>
        <v/>
      </c>
      <c r="AX1779" s="62" t="str">
        <f t="shared" si="1028"/>
        <v/>
      </c>
      <c r="AY1779" s="62" t="str">
        <f t="shared" si="1029"/>
        <v/>
      </c>
      <c r="AZ1779" s="62" t="str">
        <f t="shared" si="1030"/>
        <v/>
      </c>
      <c r="BA1779" s="62" t="str">
        <f t="shared" si="1031"/>
        <v/>
      </c>
      <c r="BB1779" s="62" t="str">
        <f t="shared" si="1032"/>
        <v/>
      </c>
      <c r="BC1779" s="62" t="str">
        <f t="shared" si="1033"/>
        <v/>
      </c>
      <c r="BD1779" s="69" t="str">
        <f t="shared" si="1034"/>
        <v/>
      </c>
      <c r="BE1779" s="69" t="str">
        <f t="shared" si="1035"/>
        <v/>
      </c>
      <c r="BF1779" s="69" t="str">
        <f>IF(Z1779=Z1780,"",SUM(AW$9:AW1779)-SUM(BF$9:BF1778))</f>
        <v/>
      </c>
      <c r="BG1779" s="12">
        <f t="shared" si="1037"/>
        <v>1771</v>
      </c>
    </row>
    <row r="1780" spans="1:59" ht="20.100000000000001" customHeight="1">
      <c r="A1780" s="13">
        <f t="shared" si="1036"/>
        <v>1772</v>
      </c>
      <c r="B1780" s="153"/>
      <c r="C1780" s="33"/>
      <c r="D1780" s="33"/>
      <c r="E1780" s="154"/>
      <c r="F1780" s="155"/>
      <c r="G1780" s="156"/>
      <c r="H1780" s="19" t="str">
        <f t="shared" si="1001"/>
        <v/>
      </c>
      <c r="I1780" s="157"/>
      <c r="J1780" s="19" t="str">
        <f t="shared" si="1002"/>
        <v/>
      </c>
      <c r="K1780" s="33"/>
      <c r="L1780" s="34"/>
      <c r="M1780" s="34"/>
      <c r="N1780" s="19" t="str">
        <f t="shared" si="1003"/>
        <v/>
      </c>
      <c r="O1780" s="157"/>
      <c r="P1780" s="19" t="str">
        <f t="shared" si="1004"/>
        <v/>
      </c>
      <c r="Q1780" s="19" t="str">
        <f t="shared" si="1005"/>
        <v/>
      </c>
      <c r="R1780" s="22"/>
      <c r="S1780" s="33"/>
      <c r="T1780" s="35" t="str">
        <f>IF(E1780="","",Instructions!$B$5)</f>
        <v/>
      </c>
      <c r="U1780" s="75" t="str">
        <f>IF(E1780="","",Instructions!$C$5)</f>
        <v/>
      </c>
      <c r="V1780" s="87" t="str">
        <f t="shared" si="1006"/>
        <v/>
      </c>
      <c r="W1780" s="72" t="str">
        <f>IF(E1780="","",VLOOKUP(D1780,Supervisors!$B$9:$F$32,5,FALSE))</f>
        <v/>
      </c>
      <c r="X1780" s="72" t="str">
        <f>IF(E1780="","",VLOOKUP(D1780,Supervisors!$B$9:$G$32,6,FALSE))</f>
        <v/>
      </c>
      <c r="Y1780" s="20" t="str">
        <f t="shared" si="1007"/>
        <v/>
      </c>
      <c r="Z1780" s="20" t="str">
        <f t="shared" si="1008"/>
        <v/>
      </c>
      <c r="AA1780" s="20" t="str">
        <f t="shared" si="1009"/>
        <v/>
      </c>
      <c r="AB1780" s="20" t="str">
        <f t="shared" si="1010"/>
        <v/>
      </c>
      <c r="AC1780" s="20" t="str">
        <f t="shared" si="1011"/>
        <v/>
      </c>
      <c r="AD1780" s="20" t="str">
        <f t="shared" si="1012"/>
        <v/>
      </c>
      <c r="AE1780" s="20" t="str">
        <f>IF(E1780="","",SUM( INDEX( $H$9, 1) : H1780))</f>
        <v/>
      </c>
      <c r="AF1780" s="20" t="str">
        <f t="shared" si="1013"/>
        <v/>
      </c>
      <c r="AG1780" s="20" t="str">
        <f>IF(E1780="","",SUM($AF$9:AF1780))</f>
        <v/>
      </c>
      <c r="AH1780" s="43" t="str">
        <f t="shared" si="1014"/>
        <v/>
      </c>
      <c r="AI1780" s="20" t="str">
        <f t="shared" si="1015"/>
        <v/>
      </c>
      <c r="AJ1780" s="20" t="str">
        <f t="shared" si="1016"/>
        <v/>
      </c>
      <c r="AK1780" s="20" t="str">
        <f t="shared" si="1017"/>
        <v/>
      </c>
      <c r="AL1780" s="20" t="str">
        <f>IF(E1780="","",SUM( INDEX($I$9, 1) : I1780))</f>
        <v/>
      </c>
      <c r="AM1780" s="20" t="str">
        <f t="shared" si="1018"/>
        <v/>
      </c>
      <c r="AN1780" s="20" t="str">
        <f>IF(E1780="","",SUM( INDEX($AM$9, 1) : AM1780))</f>
        <v/>
      </c>
      <c r="AO1780" s="43" t="str">
        <f t="shared" si="1019"/>
        <v/>
      </c>
      <c r="AP1780" s="43" t="str">
        <f t="shared" si="1020"/>
        <v/>
      </c>
      <c r="AQ1780" s="35" t="str">
        <f t="shared" si="1021"/>
        <v/>
      </c>
      <c r="AR1780" s="35" t="str">
        <f t="shared" si="1022"/>
        <v/>
      </c>
      <c r="AS1780" s="35" t="str">
        <f t="shared" si="1023"/>
        <v/>
      </c>
      <c r="AT1780" s="35" t="str">
        <f t="shared" si="1024"/>
        <v/>
      </c>
      <c r="AU1780" s="35" t="str">
        <f t="shared" si="1025"/>
        <v/>
      </c>
      <c r="AV1780" s="35" t="str">
        <f t="shared" si="1026"/>
        <v/>
      </c>
      <c r="AW1780" s="58" t="str">
        <f t="shared" si="1027"/>
        <v/>
      </c>
      <c r="AX1780" s="62" t="str">
        <f t="shared" si="1028"/>
        <v/>
      </c>
      <c r="AY1780" s="62" t="str">
        <f t="shared" si="1029"/>
        <v/>
      </c>
      <c r="AZ1780" s="62" t="str">
        <f t="shared" si="1030"/>
        <v/>
      </c>
      <c r="BA1780" s="62" t="str">
        <f t="shared" si="1031"/>
        <v/>
      </c>
      <c r="BB1780" s="62" t="str">
        <f t="shared" si="1032"/>
        <v/>
      </c>
      <c r="BC1780" s="62" t="str">
        <f t="shared" si="1033"/>
        <v/>
      </c>
      <c r="BD1780" s="69" t="str">
        <f t="shared" si="1034"/>
        <v/>
      </c>
      <c r="BE1780" s="69" t="str">
        <f t="shared" si="1035"/>
        <v/>
      </c>
      <c r="BF1780" s="69" t="str">
        <f>IF(Z1780=Z1781,"",SUM(AW$9:AW1780)-SUM(BF$9:BF1779))</f>
        <v/>
      </c>
      <c r="BG1780" s="12">
        <f t="shared" si="1037"/>
        <v>1772</v>
      </c>
    </row>
    <row r="1781" spans="1:59" ht="20.100000000000001" customHeight="1">
      <c r="A1781" s="13">
        <f t="shared" si="1036"/>
        <v>1773</v>
      </c>
      <c r="B1781" s="153"/>
      <c r="C1781" s="33"/>
      <c r="D1781" s="33"/>
      <c r="E1781" s="154"/>
      <c r="F1781" s="155"/>
      <c r="G1781" s="156"/>
      <c r="H1781" s="19" t="str">
        <f t="shared" si="1001"/>
        <v/>
      </c>
      <c r="I1781" s="157"/>
      <c r="J1781" s="19" t="str">
        <f t="shared" si="1002"/>
        <v/>
      </c>
      <c r="K1781" s="33"/>
      <c r="L1781" s="34"/>
      <c r="M1781" s="34"/>
      <c r="N1781" s="19" t="str">
        <f t="shared" si="1003"/>
        <v/>
      </c>
      <c r="O1781" s="157"/>
      <c r="P1781" s="19" t="str">
        <f t="shared" si="1004"/>
        <v/>
      </c>
      <c r="Q1781" s="19" t="str">
        <f t="shared" si="1005"/>
        <v/>
      </c>
      <c r="R1781" s="22"/>
      <c r="S1781" s="33"/>
      <c r="T1781" s="35" t="str">
        <f>IF(E1781="","",Instructions!$B$5)</f>
        <v/>
      </c>
      <c r="U1781" s="75" t="str">
        <f>IF(E1781="","",Instructions!$C$5)</f>
        <v/>
      </c>
      <c r="V1781" s="87" t="str">
        <f t="shared" si="1006"/>
        <v/>
      </c>
      <c r="W1781" s="72" t="str">
        <f>IF(E1781="","",VLOOKUP(D1781,Supervisors!$B$9:$F$32,5,FALSE))</f>
        <v/>
      </c>
      <c r="X1781" s="72" t="str">
        <f>IF(E1781="","",VLOOKUP(D1781,Supervisors!$B$9:$G$32,6,FALSE))</f>
        <v/>
      </c>
      <c r="Y1781" s="20" t="str">
        <f t="shared" si="1007"/>
        <v/>
      </c>
      <c r="Z1781" s="20" t="str">
        <f t="shared" si="1008"/>
        <v/>
      </c>
      <c r="AA1781" s="20" t="str">
        <f t="shared" si="1009"/>
        <v/>
      </c>
      <c r="AB1781" s="20" t="str">
        <f t="shared" si="1010"/>
        <v/>
      </c>
      <c r="AC1781" s="20" t="str">
        <f t="shared" si="1011"/>
        <v/>
      </c>
      <c r="AD1781" s="20" t="str">
        <f t="shared" si="1012"/>
        <v/>
      </c>
      <c r="AE1781" s="20" t="str">
        <f>IF(E1781="","",SUM( INDEX( $H$9, 1) : H1781))</f>
        <v/>
      </c>
      <c r="AF1781" s="20" t="str">
        <f t="shared" si="1013"/>
        <v/>
      </c>
      <c r="AG1781" s="20" t="str">
        <f>IF(E1781="","",SUM($AF$9:AF1781))</f>
        <v/>
      </c>
      <c r="AH1781" s="43" t="str">
        <f t="shared" si="1014"/>
        <v/>
      </c>
      <c r="AI1781" s="20" t="str">
        <f t="shared" si="1015"/>
        <v/>
      </c>
      <c r="AJ1781" s="20" t="str">
        <f t="shared" si="1016"/>
        <v/>
      </c>
      <c r="AK1781" s="20" t="str">
        <f t="shared" si="1017"/>
        <v/>
      </c>
      <c r="AL1781" s="20" t="str">
        <f>IF(E1781="","",SUM( INDEX($I$9, 1) : I1781))</f>
        <v/>
      </c>
      <c r="AM1781" s="20" t="str">
        <f t="shared" si="1018"/>
        <v/>
      </c>
      <c r="AN1781" s="20" t="str">
        <f>IF(E1781="","",SUM( INDEX($AM$9, 1) : AM1781))</f>
        <v/>
      </c>
      <c r="AO1781" s="43" t="str">
        <f t="shared" si="1019"/>
        <v/>
      </c>
      <c r="AP1781" s="43" t="str">
        <f t="shared" si="1020"/>
        <v/>
      </c>
      <c r="AQ1781" s="35" t="str">
        <f t="shared" si="1021"/>
        <v/>
      </c>
      <c r="AR1781" s="35" t="str">
        <f t="shared" si="1022"/>
        <v/>
      </c>
      <c r="AS1781" s="35" t="str">
        <f t="shared" si="1023"/>
        <v/>
      </c>
      <c r="AT1781" s="35" t="str">
        <f t="shared" si="1024"/>
        <v/>
      </c>
      <c r="AU1781" s="35" t="str">
        <f t="shared" si="1025"/>
        <v/>
      </c>
      <c r="AV1781" s="35" t="str">
        <f t="shared" si="1026"/>
        <v/>
      </c>
      <c r="AW1781" s="58" t="str">
        <f t="shared" si="1027"/>
        <v/>
      </c>
      <c r="AX1781" s="62" t="str">
        <f t="shared" si="1028"/>
        <v/>
      </c>
      <c r="AY1781" s="62" t="str">
        <f t="shared" si="1029"/>
        <v/>
      </c>
      <c r="AZ1781" s="62" t="str">
        <f t="shared" si="1030"/>
        <v/>
      </c>
      <c r="BA1781" s="62" t="str">
        <f t="shared" si="1031"/>
        <v/>
      </c>
      <c r="BB1781" s="62" t="str">
        <f t="shared" si="1032"/>
        <v/>
      </c>
      <c r="BC1781" s="62" t="str">
        <f t="shared" si="1033"/>
        <v/>
      </c>
      <c r="BD1781" s="69" t="str">
        <f t="shared" si="1034"/>
        <v/>
      </c>
      <c r="BE1781" s="69" t="str">
        <f t="shared" si="1035"/>
        <v/>
      </c>
      <c r="BF1781" s="69" t="str">
        <f>IF(Z1781=Z1782,"",SUM(AW$9:AW1781)-SUM(BF$9:BF1780))</f>
        <v/>
      </c>
      <c r="BG1781" s="12">
        <f t="shared" si="1037"/>
        <v>1773</v>
      </c>
    </row>
    <row r="1782" spans="1:59" ht="20.100000000000001" customHeight="1">
      <c r="A1782" s="13">
        <f t="shared" si="1036"/>
        <v>1774</v>
      </c>
      <c r="B1782" s="153"/>
      <c r="C1782" s="33"/>
      <c r="D1782" s="33"/>
      <c r="E1782" s="154"/>
      <c r="F1782" s="155"/>
      <c r="G1782" s="156"/>
      <c r="H1782" s="19" t="str">
        <f t="shared" si="1001"/>
        <v/>
      </c>
      <c r="I1782" s="157"/>
      <c r="J1782" s="19" t="str">
        <f t="shared" si="1002"/>
        <v/>
      </c>
      <c r="K1782" s="33"/>
      <c r="L1782" s="34"/>
      <c r="M1782" s="34"/>
      <c r="N1782" s="19" t="str">
        <f t="shared" si="1003"/>
        <v/>
      </c>
      <c r="O1782" s="157"/>
      <c r="P1782" s="19" t="str">
        <f t="shared" si="1004"/>
        <v/>
      </c>
      <c r="Q1782" s="19" t="str">
        <f t="shared" si="1005"/>
        <v/>
      </c>
      <c r="R1782" s="22"/>
      <c r="S1782" s="33"/>
      <c r="T1782" s="35" t="str">
        <f>IF(E1782="","",Instructions!$B$5)</f>
        <v/>
      </c>
      <c r="U1782" s="75" t="str">
        <f>IF(E1782="","",Instructions!$C$5)</f>
        <v/>
      </c>
      <c r="V1782" s="87" t="str">
        <f t="shared" si="1006"/>
        <v/>
      </c>
      <c r="W1782" s="72" t="str">
        <f>IF(E1782="","",VLOOKUP(D1782,Supervisors!$B$9:$F$32,5,FALSE))</f>
        <v/>
      </c>
      <c r="X1782" s="72" t="str">
        <f>IF(E1782="","",VLOOKUP(D1782,Supervisors!$B$9:$G$32,6,FALSE))</f>
        <v/>
      </c>
      <c r="Y1782" s="20" t="str">
        <f t="shared" si="1007"/>
        <v/>
      </c>
      <c r="Z1782" s="20" t="str">
        <f t="shared" si="1008"/>
        <v/>
      </c>
      <c r="AA1782" s="20" t="str">
        <f t="shared" si="1009"/>
        <v/>
      </c>
      <c r="AB1782" s="20" t="str">
        <f t="shared" si="1010"/>
        <v/>
      </c>
      <c r="AC1782" s="20" t="str">
        <f t="shared" si="1011"/>
        <v/>
      </c>
      <c r="AD1782" s="20" t="str">
        <f t="shared" si="1012"/>
        <v/>
      </c>
      <c r="AE1782" s="20" t="str">
        <f>IF(E1782="","",SUM( INDEX( $H$9, 1) : H1782))</f>
        <v/>
      </c>
      <c r="AF1782" s="20" t="str">
        <f t="shared" si="1013"/>
        <v/>
      </c>
      <c r="AG1782" s="20" t="str">
        <f>IF(E1782="","",SUM($AF$9:AF1782))</f>
        <v/>
      </c>
      <c r="AH1782" s="43" t="str">
        <f t="shared" si="1014"/>
        <v/>
      </c>
      <c r="AI1782" s="20" t="str">
        <f t="shared" si="1015"/>
        <v/>
      </c>
      <c r="AJ1782" s="20" t="str">
        <f t="shared" si="1016"/>
        <v/>
      </c>
      <c r="AK1782" s="20" t="str">
        <f t="shared" si="1017"/>
        <v/>
      </c>
      <c r="AL1782" s="20" t="str">
        <f>IF(E1782="","",SUM( INDEX($I$9, 1) : I1782))</f>
        <v/>
      </c>
      <c r="AM1782" s="20" t="str">
        <f t="shared" si="1018"/>
        <v/>
      </c>
      <c r="AN1782" s="20" t="str">
        <f>IF(E1782="","",SUM( INDEX($AM$9, 1) : AM1782))</f>
        <v/>
      </c>
      <c r="AO1782" s="43" t="str">
        <f t="shared" si="1019"/>
        <v/>
      </c>
      <c r="AP1782" s="43" t="str">
        <f t="shared" si="1020"/>
        <v/>
      </c>
      <c r="AQ1782" s="35" t="str">
        <f t="shared" si="1021"/>
        <v/>
      </c>
      <c r="AR1782" s="35" t="str">
        <f t="shared" si="1022"/>
        <v/>
      </c>
      <c r="AS1782" s="35" t="str">
        <f t="shared" si="1023"/>
        <v/>
      </c>
      <c r="AT1782" s="35" t="str">
        <f t="shared" si="1024"/>
        <v/>
      </c>
      <c r="AU1782" s="35" t="str">
        <f t="shared" si="1025"/>
        <v/>
      </c>
      <c r="AV1782" s="35" t="str">
        <f t="shared" si="1026"/>
        <v/>
      </c>
      <c r="AW1782" s="58" t="str">
        <f t="shared" si="1027"/>
        <v/>
      </c>
      <c r="AX1782" s="62" t="str">
        <f t="shared" si="1028"/>
        <v/>
      </c>
      <c r="AY1782" s="62" t="str">
        <f t="shared" si="1029"/>
        <v/>
      </c>
      <c r="AZ1782" s="62" t="str">
        <f t="shared" si="1030"/>
        <v/>
      </c>
      <c r="BA1782" s="62" t="str">
        <f t="shared" si="1031"/>
        <v/>
      </c>
      <c r="BB1782" s="62" t="str">
        <f t="shared" si="1032"/>
        <v/>
      </c>
      <c r="BC1782" s="62" t="str">
        <f t="shared" si="1033"/>
        <v/>
      </c>
      <c r="BD1782" s="69" t="str">
        <f t="shared" si="1034"/>
        <v/>
      </c>
      <c r="BE1782" s="69" t="str">
        <f t="shared" si="1035"/>
        <v/>
      </c>
      <c r="BF1782" s="69" t="str">
        <f>IF(Z1782=Z1783,"",SUM(AW$9:AW1782)-SUM(BF$9:BF1781))</f>
        <v/>
      </c>
      <c r="BG1782" s="12">
        <f t="shared" si="1037"/>
        <v>1774</v>
      </c>
    </row>
    <row r="1783" spans="1:59" ht="20.100000000000001" customHeight="1">
      <c r="A1783" s="13">
        <f t="shared" si="1036"/>
        <v>1775</v>
      </c>
      <c r="B1783" s="153"/>
      <c r="C1783" s="33"/>
      <c r="D1783" s="33"/>
      <c r="E1783" s="154"/>
      <c r="F1783" s="155"/>
      <c r="G1783" s="156"/>
      <c r="H1783" s="19" t="str">
        <f t="shared" si="1001"/>
        <v/>
      </c>
      <c r="I1783" s="157"/>
      <c r="J1783" s="19" t="str">
        <f t="shared" si="1002"/>
        <v/>
      </c>
      <c r="K1783" s="33"/>
      <c r="L1783" s="34"/>
      <c r="M1783" s="34"/>
      <c r="N1783" s="19" t="str">
        <f t="shared" si="1003"/>
        <v/>
      </c>
      <c r="O1783" s="157"/>
      <c r="P1783" s="19" t="str">
        <f t="shared" si="1004"/>
        <v/>
      </c>
      <c r="Q1783" s="19" t="str">
        <f t="shared" si="1005"/>
        <v/>
      </c>
      <c r="R1783" s="22"/>
      <c r="S1783" s="33"/>
      <c r="T1783" s="35" t="str">
        <f>IF(E1783="","",Instructions!$B$5)</f>
        <v/>
      </c>
      <c r="U1783" s="75" t="str">
        <f>IF(E1783="","",Instructions!$C$5)</f>
        <v/>
      </c>
      <c r="V1783" s="87" t="str">
        <f t="shared" si="1006"/>
        <v/>
      </c>
      <c r="W1783" s="72" t="str">
        <f>IF(E1783="","",VLOOKUP(D1783,Supervisors!$B$9:$F$32,5,FALSE))</f>
        <v/>
      </c>
      <c r="X1783" s="72" t="str">
        <f>IF(E1783="","",VLOOKUP(D1783,Supervisors!$B$9:$G$32,6,FALSE))</f>
        <v/>
      </c>
      <c r="Y1783" s="20" t="str">
        <f t="shared" si="1007"/>
        <v/>
      </c>
      <c r="Z1783" s="20" t="str">
        <f t="shared" si="1008"/>
        <v/>
      </c>
      <c r="AA1783" s="20" t="str">
        <f t="shared" si="1009"/>
        <v/>
      </c>
      <c r="AB1783" s="20" t="str">
        <f t="shared" si="1010"/>
        <v/>
      </c>
      <c r="AC1783" s="20" t="str">
        <f t="shared" si="1011"/>
        <v/>
      </c>
      <c r="AD1783" s="20" t="str">
        <f t="shared" si="1012"/>
        <v/>
      </c>
      <c r="AE1783" s="20" t="str">
        <f>IF(E1783="","",SUM( INDEX( $H$9, 1) : H1783))</f>
        <v/>
      </c>
      <c r="AF1783" s="20" t="str">
        <f t="shared" si="1013"/>
        <v/>
      </c>
      <c r="AG1783" s="20" t="str">
        <f>IF(E1783="","",SUM($AF$9:AF1783))</f>
        <v/>
      </c>
      <c r="AH1783" s="43" t="str">
        <f t="shared" si="1014"/>
        <v/>
      </c>
      <c r="AI1783" s="20" t="str">
        <f t="shared" si="1015"/>
        <v/>
      </c>
      <c r="AJ1783" s="20" t="str">
        <f t="shared" si="1016"/>
        <v/>
      </c>
      <c r="AK1783" s="20" t="str">
        <f t="shared" si="1017"/>
        <v/>
      </c>
      <c r="AL1783" s="20" t="str">
        <f>IF(E1783="","",SUM( INDEX($I$9, 1) : I1783))</f>
        <v/>
      </c>
      <c r="AM1783" s="20" t="str">
        <f t="shared" si="1018"/>
        <v/>
      </c>
      <c r="AN1783" s="20" t="str">
        <f>IF(E1783="","",SUM( INDEX($AM$9, 1) : AM1783))</f>
        <v/>
      </c>
      <c r="AO1783" s="43" t="str">
        <f t="shared" si="1019"/>
        <v/>
      </c>
      <c r="AP1783" s="43" t="str">
        <f t="shared" si="1020"/>
        <v/>
      </c>
      <c r="AQ1783" s="35" t="str">
        <f t="shared" si="1021"/>
        <v/>
      </c>
      <c r="AR1783" s="35" t="str">
        <f t="shared" si="1022"/>
        <v/>
      </c>
      <c r="AS1783" s="35" t="str">
        <f t="shared" si="1023"/>
        <v/>
      </c>
      <c r="AT1783" s="35" t="str">
        <f t="shared" si="1024"/>
        <v/>
      </c>
      <c r="AU1783" s="35" t="str">
        <f t="shared" si="1025"/>
        <v/>
      </c>
      <c r="AV1783" s="35" t="str">
        <f t="shared" si="1026"/>
        <v/>
      </c>
      <c r="AW1783" s="58" t="str">
        <f t="shared" si="1027"/>
        <v/>
      </c>
      <c r="AX1783" s="62" t="str">
        <f t="shared" si="1028"/>
        <v/>
      </c>
      <c r="AY1783" s="62" t="str">
        <f t="shared" si="1029"/>
        <v/>
      </c>
      <c r="AZ1783" s="62" t="str">
        <f t="shared" si="1030"/>
        <v/>
      </c>
      <c r="BA1783" s="62" t="str">
        <f t="shared" si="1031"/>
        <v/>
      </c>
      <c r="BB1783" s="62" t="str">
        <f t="shared" si="1032"/>
        <v/>
      </c>
      <c r="BC1783" s="62" t="str">
        <f t="shared" si="1033"/>
        <v/>
      </c>
      <c r="BD1783" s="69" t="str">
        <f t="shared" si="1034"/>
        <v/>
      </c>
      <c r="BE1783" s="69" t="str">
        <f t="shared" si="1035"/>
        <v/>
      </c>
      <c r="BF1783" s="69" t="str">
        <f>IF(Z1783=Z1784,"",SUM(AW$9:AW1783)-SUM(BF$9:BF1782))</f>
        <v/>
      </c>
      <c r="BG1783" s="12">
        <f t="shared" si="1037"/>
        <v>1775</v>
      </c>
    </row>
    <row r="1784" spans="1:59" ht="20.100000000000001" customHeight="1">
      <c r="A1784" s="13">
        <f t="shared" si="1036"/>
        <v>1776</v>
      </c>
      <c r="B1784" s="153"/>
      <c r="C1784" s="33"/>
      <c r="D1784" s="33"/>
      <c r="E1784" s="154"/>
      <c r="F1784" s="155"/>
      <c r="G1784" s="156"/>
      <c r="H1784" s="19" t="str">
        <f t="shared" si="1001"/>
        <v/>
      </c>
      <c r="I1784" s="157"/>
      <c r="J1784" s="19" t="str">
        <f t="shared" si="1002"/>
        <v/>
      </c>
      <c r="K1784" s="33"/>
      <c r="L1784" s="34"/>
      <c r="M1784" s="34"/>
      <c r="N1784" s="19" t="str">
        <f t="shared" si="1003"/>
        <v/>
      </c>
      <c r="O1784" s="157"/>
      <c r="P1784" s="19" t="str">
        <f t="shared" si="1004"/>
        <v/>
      </c>
      <c r="Q1784" s="19" t="str">
        <f t="shared" si="1005"/>
        <v/>
      </c>
      <c r="R1784" s="22"/>
      <c r="S1784" s="33"/>
      <c r="T1784" s="35" t="str">
        <f>IF(E1784="","",Instructions!$B$5)</f>
        <v/>
      </c>
      <c r="U1784" s="75" t="str">
        <f>IF(E1784="","",Instructions!$C$5)</f>
        <v/>
      </c>
      <c r="V1784" s="87" t="str">
        <f t="shared" si="1006"/>
        <v/>
      </c>
      <c r="W1784" s="72" t="str">
        <f>IF(E1784="","",VLOOKUP(D1784,Supervisors!$B$9:$F$32,5,FALSE))</f>
        <v/>
      </c>
      <c r="X1784" s="72" t="str">
        <f>IF(E1784="","",VLOOKUP(D1784,Supervisors!$B$9:$G$32,6,FALSE))</f>
        <v/>
      </c>
      <c r="Y1784" s="20" t="str">
        <f t="shared" si="1007"/>
        <v/>
      </c>
      <c r="Z1784" s="20" t="str">
        <f t="shared" si="1008"/>
        <v/>
      </c>
      <c r="AA1784" s="20" t="str">
        <f t="shared" si="1009"/>
        <v/>
      </c>
      <c r="AB1784" s="20" t="str">
        <f t="shared" si="1010"/>
        <v/>
      </c>
      <c r="AC1784" s="20" t="str">
        <f t="shared" si="1011"/>
        <v/>
      </c>
      <c r="AD1784" s="20" t="str">
        <f t="shared" si="1012"/>
        <v/>
      </c>
      <c r="AE1784" s="20" t="str">
        <f>IF(E1784="","",SUM( INDEX( $H$9, 1) : H1784))</f>
        <v/>
      </c>
      <c r="AF1784" s="20" t="str">
        <f t="shared" si="1013"/>
        <v/>
      </c>
      <c r="AG1784" s="20" t="str">
        <f>IF(E1784="","",SUM($AF$9:AF1784))</f>
        <v/>
      </c>
      <c r="AH1784" s="43" t="str">
        <f t="shared" si="1014"/>
        <v/>
      </c>
      <c r="AI1784" s="20" t="str">
        <f t="shared" si="1015"/>
        <v/>
      </c>
      <c r="AJ1784" s="20" t="str">
        <f t="shared" si="1016"/>
        <v/>
      </c>
      <c r="AK1784" s="20" t="str">
        <f t="shared" si="1017"/>
        <v/>
      </c>
      <c r="AL1784" s="20" t="str">
        <f>IF(E1784="","",SUM( INDEX($I$9, 1) : I1784))</f>
        <v/>
      </c>
      <c r="AM1784" s="20" t="str">
        <f t="shared" si="1018"/>
        <v/>
      </c>
      <c r="AN1784" s="20" t="str">
        <f>IF(E1784="","",SUM( INDEX($AM$9, 1) : AM1784))</f>
        <v/>
      </c>
      <c r="AO1784" s="43" t="str">
        <f t="shared" si="1019"/>
        <v/>
      </c>
      <c r="AP1784" s="43" t="str">
        <f t="shared" si="1020"/>
        <v/>
      </c>
      <c r="AQ1784" s="35" t="str">
        <f t="shared" si="1021"/>
        <v/>
      </c>
      <c r="AR1784" s="35" t="str">
        <f t="shared" si="1022"/>
        <v/>
      </c>
      <c r="AS1784" s="35" t="str">
        <f t="shared" si="1023"/>
        <v/>
      </c>
      <c r="AT1784" s="35" t="str">
        <f t="shared" si="1024"/>
        <v/>
      </c>
      <c r="AU1784" s="35" t="str">
        <f t="shared" si="1025"/>
        <v/>
      </c>
      <c r="AV1784" s="35" t="str">
        <f t="shared" si="1026"/>
        <v/>
      </c>
      <c r="AW1784" s="58" t="str">
        <f t="shared" si="1027"/>
        <v/>
      </c>
      <c r="AX1784" s="62" t="str">
        <f t="shared" si="1028"/>
        <v/>
      </c>
      <c r="AY1784" s="62" t="str">
        <f t="shared" si="1029"/>
        <v/>
      </c>
      <c r="AZ1784" s="62" t="str">
        <f t="shared" si="1030"/>
        <v/>
      </c>
      <c r="BA1784" s="62" t="str">
        <f t="shared" si="1031"/>
        <v/>
      </c>
      <c r="BB1784" s="62" t="str">
        <f t="shared" si="1032"/>
        <v/>
      </c>
      <c r="BC1784" s="62" t="str">
        <f t="shared" si="1033"/>
        <v/>
      </c>
      <c r="BD1784" s="69" t="str">
        <f t="shared" si="1034"/>
        <v/>
      </c>
      <c r="BE1784" s="69" t="str">
        <f t="shared" si="1035"/>
        <v/>
      </c>
      <c r="BF1784" s="69" t="str">
        <f>IF(Z1784=Z1785,"",SUM(AW$9:AW1784)-SUM(BF$9:BF1783))</f>
        <v/>
      </c>
      <c r="BG1784" s="12">
        <f t="shared" si="1037"/>
        <v>1776</v>
      </c>
    </row>
    <row r="1785" spans="1:59" ht="20.100000000000001" customHeight="1">
      <c r="A1785" s="13">
        <f t="shared" si="1036"/>
        <v>1777</v>
      </c>
      <c r="B1785" s="153"/>
      <c r="C1785" s="33"/>
      <c r="D1785" s="33"/>
      <c r="E1785" s="154"/>
      <c r="F1785" s="155"/>
      <c r="G1785" s="156"/>
      <c r="H1785" s="19" t="str">
        <f t="shared" si="1001"/>
        <v/>
      </c>
      <c r="I1785" s="157"/>
      <c r="J1785" s="19" t="str">
        <f t="shared" si="1002"/>
        <v/>
      </c>
      <c r="K1785" s="33"/>
      <c r="L1785" s="34"/>
      <c r="M1785" s="34"/>
      <c r="N1785" s="19" t="str">
        <f t="shared" si="1003"/>
        <v/>
      </c>
      <c r="O1785" s="157"/>
      <c r="P1785" s="19" t="str">
        <f t="shared" si="1004"/>
        <v/>
      </c>
      <c r="Q1785" s="19" t="str">
        <f t="shared" si="1005"/>
        <v/>
      </c>
      <c r="R1785" s="22"/>
      <c r="S1785" s="33"/>
      <c r="T1785" s="35" t="str">
        <f>IF(E1785="","",Instructions!$B$5)</f>
        <v/>
      </c>
      <c r="U1785" s="75" t="str">
        <f>IF(E1785="","",Instructions!$C$5)</f>
        <v/>
      </c>
      <c r="V1785" s="87" t="str">
        <f t="shared" si="1006"/>
        <v/>
      </c>
      <c r="W1785" s="72" t="str">
        <f>IF(E1785="","",VLOOKUP(D1785,Supervisors!$B$9:$F$32,5,FALSE))</f>
        <v/>
      </c>
      <c r="X1785" s="72" t="str">
        <f>IF(E1785="","",VLOOKUP(D1785,Supervisors!$B$9:$G$32,6,FALSE))</f>
        <v/>
      </c>
      <c r="Y1785" s="20" t="str">
        <f t="shared" si="1007"/>
        <v/>
      </c>
      <c r="Z1785" s="20" t="str">
        <f t="shared" si="1008"/>
        <v/>
      </c>
      <c r="AA1785" s="20" t="str">
        <f t="shared" si="1009"/>
        <v/>
      </c>
      <c r="AB1785" s="20" t="str">
        <f t="shared" si="1010"/>
        <v/>
      </c>
      <c r="AC1785" s="20" t="str">
        <f t="shared" si="1011"/>
        <v/>
      </c>
      <c r="AD1785" s="20" t="str">
        <f t="shared" si="1012"/>
        <v/>
      </c>
      <c r="AE1785" s="20" t="str">
        <f>IF(E1785="","",SUM( INDEX( $H$9, 1) : H1785))</f>
        <v/>
      </c>
      <c r="AF1785" s="20" t="str">
        <f t="shared" si="1013"/>
        <v/>
      </c>
      <c r="AG1785" s="20" t="str">
        <f>IF(E1785="","",SUM($AF$9:AF1785))</f>
        <v/>
      </c>
      <c r="AH1785" s="43" t="str">
        <f t="shared" si="1014"/>
        <v/>
      </c>
      <c r="AI1785" s="20" t="str">
        <f t="shared" si="1015"/>
        <v/>
      </c>
      <c r="AJ1785" s="20" t="str">
        <f t="shared" si="1016"/>
        <v/>
      </c>
      <c r="AK1785" s="20" t="str">
        <f t="shared" si="1017"/>
        <v/>
      </c>
      <c r="AL1785" s="20" t="str">
        <f>IF(E1785="","",SUM( INDEX($I$9, 1) : I1785))</f>
        <v/>
      </c>
      <c r="AM1785" s="20" t="str">
        <f t="shared" si="1018"/>
        <v/>
      </c>
      <c r="AN1785" s="20" t="str">
        <f>IF(E1785="","",SUM( INDEX($AM$9, 1) : AM1785))</f>
        <v/>
      </c>
      <c r="AO1785" s="43" t="str">
        <f t="shared" si="1019"/>
        <v/>
      </c>
      <c r="AP1785" s="43" t="str">
        <f t="shared" si="1020"/>
        <v/>
      </c>
      <c r="AQ1785" s="35" t="str">
        <f t="shared" si="1021"/>
        <v/>
      </c>
      <c r="AR1785" s="35" t="str">
        <f t="shared" si="1022"/>
        <v/>
      </c>
      <c r="AS1785" s="35" t="str">
        <f t="shared" si="1023"/>
        <v/>
      </c>
      <c r="AT1785" s="35" t="str">
        <f t="shared" si="1024"/>
        <v/>
      </c>
      <c r="AU1785" s="35" t="str">
        <f t="shared" si="1025"/>
        <v/>
      </c>
      <c r="AV1785" s="35" t="str">
        <f t="shared" si="1026"/>
        <v/>
      </c>
      <c r="AW1785" s="58" t="str">
        <f t="shared" si="1027"/>
        <v/>
      </c>
      <c r="AX1785" s="62" t="str">
        <f t="shared" si="1028"/>
        <v/>
      </c>
      <c r="AY1785" s="62" t="str">
        <f t="shared" si="1029"/>
        <v/>
      </c>
      <c r="AZ1785" s="62" t="str">
        <f t="shared" si="1030"/>
        <v/>
      </c>
      <c r="BA1785" s="62" t="str">
        <f t="shared" si="1031"/>
        <v/>
      </c>
      <c r="BB1785" s="62" t="str">
        <f t="shared" si="1032"/>
        <v/>
      </c>
      <c r="BC1785" s="62" t="str">
        <f t="shared" si="1033"/>
        <v/>
      </c>
      <c r="BD1785" s="69" t="str">
        <f t="shared" si="1034"/>
        <v/>
      </c>
      <c r="BE1785" s="69" t="str">
        <f t="shared" si="1035"/>
        <v/>
      </c>
      <c r="BF1785" s="69" t="str">
        <f>IF(Z1785=Z1786,"",SUM(AW$9:AW1785)-SUM(BF$9:BF1784))</f>
        <v/>
      </c>
      <c r="BG1785" s="12">
        <f t="shared" si="1037"/>
        <v>1777</v>
      </c>
    </row>
    <row r="1786" spans="1:59" ht="20.100000000000001" customHeight="1">
      <c r="A1786" s="13">
        <f t="shared" si="1036"/>
        <v>1778</v>
      </c>
      <c r="B1786" s="153"/>
      <c r="C1786" s="33"/>
      <c r="D1786" s="33"/>
      <c r="E1786" s="154"/>
      <c r="F1786" s="155"/>
      <c r="G1786" s="156"/>
      <c r="H1786" s="19" t="str">
        <f t="shared" si="1001"/>
        <v/>
      </c>
      <c r="I1786" s="157"/>
      <c r="J1786" s="19" t="str">
        <f t="shared" si="1002"/>
        <v/>
      </c>
      <c r="K1786" s="33"/>
      <c r="L1786" s="34"/>
      <c r="M1786" s="34"/>
      <c r="N1786" s="19" t="str">
        <f t="shared" si="1003"/>
        <v/>
      </c>
      <c r="O1786" s="157"/>
      <c r="P1786" s="19" t="str">
        <f t="shared" si="1004"/>
        <v/>
      </c>
      <c r="Q1786" s="19" t="str">
        <f t="shared" si="1005"/>
        <v/>
      </c>
      <c r="R1786" s="22"/>
      <c r="S1786" s="33"/>
      <c r="T1786" s="35" t="str">
        <f>IF(E1786="","",Instructions!$B$5)</f>
        <v/>
      </c>
      <c r="U1786" s="75" t="str">
        <f>IF(E1786="","",Instructions!$C$5)</f>
        <v/>
      </c>
      <c r="V1786" s="87" t="str">
        <f t="shared" si="1006"/>
        <v/>
      </c>
      <c r="W1786" s="72" t="str">
        <f>IF(E1786="","",VLOOKUP(D1786,Supervisors!$B$9:$F$32,5,FALSE))</f>
        <v/>
      </c>
      <c r="X1786" s="72" t="str">
        <f>IF(E1786="","",VLOOKUP(D1786,Supervisors!$B$9:$G$32,6,FALSE))</f>
        <v/>
      </c>
      <c r="Y1786" s="20" t="str">
        <f t="shared" si="1007"/>
        <v/>
      </c>
      <c r="Z1786" s="20" t="str">
        <f t="shared" si="1008"/>
        <v/>
      </c>
      <c r="AA1786" s="20" t="str">
        <f t="shared" si="1009"/>
        <v/>
      </c>
      <c r="AB1786" s="20" t="str">
        <f t="shared" si="1010"/>
        <v/>
      </c>
      <c r="AC1786" s="20" t="str">
        <f t="shared" si="1011"/>
        <v/>
      </c>
      <c r="AD1786" s="20" t="str">
        <f t="shared" si="1012"/>
        <v/>
      </c>
      <c r="AE1786" s="20" t="str">
        <f>IF(E1786="","",SUM( INDEX( $H$9, 1) : H1786))</f>
        <v/>
      </c>
      <c r="AF1786" s="20" t="str">
        <f t="shared" si="1013"/>
        <v/>
      </c>
      <c r="AG1786" s="20" t="str">
        <f>IF(E1786="","",SUM($AF$9:AF1786))</f>
        <v/>
      </c>
      <c r="AH1786" s="43" t="str">
        <f t="shared" si="1014"/>
        <v/>
      </c>
      <c r="AI1786" s="20" t="str">
        <f t="shared" si="1015"/>
        <v/>
      </c>
      <c r="AJ1786" s="20" t="str">
        <f t="shared" si="1016"/>
        <v/>
      </c>
      <c r="AK1786" s="20" t="str">
        <f t="shared" si="1017"/>
        <v/>
      </c>
      <c r="AL1786" s="20" t="str">
        <f>IF(E1786="","",SUM( INDEX($I$9, 1) : I1786))</f>
        <v/>
      </c>
      <c r="AM1786" s="20" t="str">
        <f t="shared" si="1018"/>
        <v/>
      </c>
      <c r="AN1786" s="20" t="str">
        <f>IF(E1786="","",SUM( INDEX($AM$9, 1) : AM1786))</f>
        <v/>
      </c>
      <c r="AO1786" s="43" t="str">
        <f t="shared" si="1019"/>
        <v/>
      </c>
      <c r="AP1786" s="43" t="str">
        <f t="shared" si="1020"/>
        <v/>
      </c>
      <c r="AQ1786" s="35" t="str">
        <f t="shared" si="1021"/>
        <v/>
      </c>
      <c r="AR1786" s="35" t="str">
        <f t="shared" si="1022"/>
        <v/>
      </c>
      <c r="AS1786" s="35" t="str">
        <f t="shared" si="1023"/>
        <v/>
      </c>
      <c r="AT1786" s="35" t="str">
        <f t="shared" si="1024"/>
        <v/>
      </c>
      <c r="AU1786" s="35" t="str">
        <f t="shared" si="1025"/>
        <v/>
      </c>
      <c r="AV1786" s="35" t="str">
        <f t="shared" si="1026"/>
        <v/>
      </c>
      <c r="AW1786" s="58" t="str">
        <f t="shared" si="1027"/>
        <v/>
      </c>
      <c r="AX1786" s="62" t="str">
        <f t="shared" si="1028"/>
        <v/>
      </c>
      <c r="AY1786" s="62" t="str">
        <f t="shared" si="1029"/>
        <v/>
      </c>
      <c r="AZ1786" s="62" t="str">
        <f t="shared" si="1030"/>
        <v/>
      </c>
      <c r="BA1786" s="62" t="str">
        <f t="shared" si="1031"/>
        <v/>
      </c>
      <c r="BB1786" s="62" t="str">
        <f t="shared" si="1032"/>
        <v/>
      </c>
      <c r="BC1786" s="62" t="str">
        <f t="shared" si="1033"/>
        <v/>
      </c>
      <c r="BD1786" s="69" t="str">
        <f t="shared" si="1034"/>
        <v/>
      </c>
      <c r="BE1786" s="69" t="str">
        <f t="shared" si="1035"/>
        <v/>
      </c>
      <c r="BF1786" s="69" t="str">
        <f>IF(Z1786=Z1787,"",SUM(AW$9:AW1786)-SUM(BF$9:BF1785))</f>
        <v/>
      </c>
      <c r="BG1786" s="12">
        <f t="shared" si="1037"/>
        <v>1778</v>
      </c>
    </row>
    <row r="1787" spans="1:59" ht="20.100000000000001" customHeight="1">
      <c r="A1787" s="13">
        <f t="shared" si="1036"/>
        <v>1779</v>
      </c>
      <c r="B1787" s="153"/>
      <c r="C1787" s="33"/>
      <c r="D1787" s="33"/>
      <c r="E1787" s="154"/>
      <c r="F1787" s="155"/>
      <c r="G1787" s="156"/>
      <c r="H1787" s="19" t="str">
        <f t="shared" si="1001"/>
        <v/>
      </c>
      <c r="I1787" s="157"/>
      <c r="J1787" s="19" t="str">
        <f t="shared" si="1002"/>
        <v/>
      </c>
      <c r="K1787" s="33"/>
      <c r="L1787" s="34"/>
      <c r="M1787" s="34"/>
      <c r="N1787" s="19" t="str">
        <f t="shared" si="1003"/>
        <v/>
      </c>
      <c r="O1787" s="157"/>
      <c r="P1787" s="19" t="str">
        <f t="shared" si="1004"/>
        <v/>
      </c>
      <c r="Q1787" s="19" t="str">
        <f t="shared" si="1005"/>
        <v/>
      </c>
      <c r="R1787" s="22"/>
      <c r="S1787" s="33"/>
      <c r="T1787" s="35" t="str">
        <f>IF(E1787="","",Instructions!$B$5)</f>
        <v/>
      </c>
      <c r="U1787" s="75" t="str">
        <f>IF(E1787="","",Instructions!$C$5)</f>
        <v/>
      </c>
      <c r="V1787" s="87" t="str">
        <f t="shared" si="1006"/>
        <v/>
      </c>
      <c r="W1787" s="72" t="str">
        <f>IF(E1787="","",VLOOKUP(D1787,Supervisors!$B$9:$F$32,5,FALSE))</f>
        <v/>
      </c>
      <c r="X1787" s="72" t="str">
        <f>IF(E1787="","",VLOOKUP(D1787,Supervisors!$B$9:$G$32,6,FALSE))</f>
        <v/>
      </c>
      <c r="Y1787" s="20" t="str">
        <f t="shared" si="1007"/>
        <v/>
      </c>
      <c r="Z1787" s="20" t="str">
        <f t="shared" si="1008"/>
        <v/>
      </c>
      <c r="AA1787" s="20" t="str">
        <f t="shared" si="1009"/>
        <v/>
      </c>
      <c r="AB1787" s="20" t="str">
        <f t="shared" si="1010"/>
        <v/>
      </c>
      <c r="AC1787" s="20" t="str">
        <f t="shared" si="1011"/>
        <v/>
      </c>
      <c r="AD1787" s="20" t="str">
        <f t="shared" si="1012"/>
        <v/>
      </c>
      <c r="AE1787" s="20" t="str">
        <f>IF(E1787="","",SUM( INDEX( $H$9, 1) : H1787))</f>
        <v/>
      </c>
      <c r="AF1787" s="20" t="str">
        <f t="shared" si="1013"/>
        <v/>
      </c>
      <c r="AG1787" s="20" t="str">
        <f>IF(E1787="","",SUM($AF$9:AF1787))</f>
        <v/>
      </c>
      <c r="AH1787" s="43" t="str">
        <f t="shared" si="1014"/>
        <v/>
      </c>
      <c r="AI1787" s="20" t="str">
        <f t="shared" si="1015"/>
        <v/>
      </c>
      <c r="AJ1787" s="20" t="str">
        <f t="shared" si="1016"/>
        <v/>
      </c>
      <c r="AK1787" s="20" t="str">
        <f t="shared" si="1017"/>
        <v/>
      </c>
      <c r="AL1787" s="20" t="str">
        <f>IF(E1787="","",SUM( INDEX($I$9, 1) : I1787))</f>
        <v/>
      </c>
      <c r="AM1787" s="20" t="str">
        <f t="shared" si="1018"/>
        <v/>
      </c>
      <c r="AN1787" s="20" t="str">
        <f>IF(E1787="","",SUM( INDEX($AM$9, 1) : AM1787))</f>
        <v/>
      </c>
      <c r="AO1787" s="43" t="str">
        <f t="shared" si="1019"/>
        <v/>
      </c>
      <c r="AP1787" s="43" t="str">
        <f t="shared" si="1020"/>
        <v/>
      </c>
      <c r="AQ1787" s="35" t="str">
        <f t="shared" si="1021"/>
        <v/>
      </c>
      <c r="AR1787" s="35" t="str">
        <f t="shared" si="1022"/>
        <v/>
      </c>
      <c r="AS1787" s="35" t="str">
        <f t="shared" si="1023"/>
        <v/>
      </c>
      <c r="AT1787" s="35" t="str">
        <f t="shared" si="1024"/>
        <v/>
      </c>
      <c r="AU1787" s="35" t="str">
        <f t="shared" si="1025"/>
        <v/>
      </c>
      <c r="AV1787" s="35" t="str">
        <f t="shared" si="1026"/>
        <v/>
      </c>
      <c r="AW1787" s="58" t="str">
        <f t="shared" si="1027"/>
        <v/>
      </c>
      <c r="AX1787" s="62" t="str">
        <f t="shared" si="1028"/>
        <v/>
      </c>
      <c r="AY1787" s="62" t="str">
        <f t="shared" si="1029"/>
        <v/>
      </c>
      <c r="AZ1787" s="62" t="str">
        <f t="shared" si="1030"/>
        <v/>
      </c>
      <c r="BA1787" s="62" t="str">
        <f t="shared" si="1031"/>
        <v/>
      </c>
      <c r="BB1787" s="62" t="str">
        <f t="shared" si="1032"/>
        <v/>
      </c>
      <c r="BC1787" s="62" t="str">
        <f t="shared" si="1033"/>
        <v/>
      </c>
      <c r="BD1787" s="69" t="str">
        <f t="shared" si="1034"/>
        <v/>
      </c>
      <c r="BE1787" s="69" t="str">
        <f t="shared" si="1035"/>
        <v/>
      </c>
      <c r="BF1787" s="69" t="str">
        <f>IF(Z1787=Z1788,"",SUM(AW$9:AW1787)-SUM(BF$9:BF1786))</f>
        <v/>
      </c>
      <c r="BG1787" s="12">
        <f t="shared" si="1037"/>
        <v>1779</v>
      </c>
    </row>
    <row r="1788" spans="1:59" ht="20.100000000000001" customHeight="1">
      <c r="A1788" s="13">
        <f t="shared" si="1036"/>
        <v>1780</v>
      </c>
      <c r="B1788" s="153"/>
      <c r="C1788" s="33"/>
      <c r="D1788" s="33"/>
      <c r="E1788" s="154"/>
      <c r="F1788" s="155"/>
      <c r="G1788" s="156"/>
      <c r="H1788" s="19" t="str">
        <f t="shared" si="1001"/>
        <v/>
      </c>
      <c r="I1788" s="157"/>
      <c r="J1788" s="19" t="str">
        <f t="shared" si="1002"/>
        <v/>
      </c>
      <c r="K1788" s="33"/>
      <c r="L1788" s="34"/>
      <c r="M1788" s="34"/>
      <c r="N1788" s="19" t="str">
        <f t="shared" si="1003"/>
        <v/>
      </c>
      <c r="O1788" s="157"/>
      <c r="P1788" s="19" t="str">
        <f t="shared" si="1004"/>
        <v/>
      </c>
      <c r="Q1788" s="19" t="str">
        <f t="shared" si="1005"/>
        <v/>
      </c>
      <c r="R1788" s="22"/>
      <c r="S1788" s="33"/>
      <c r="T1788" s="35" t="str">
        <f>IF(E1788="","",Instructions!$B$5)</f>
        <v/>
      </c>
      <c r="U1788" s="75" t="str">
        <f>IF(E1788="","",Instructions!$C$5)</f>
        <v/>
      </c>
      <c r="V1788" s="87" t="str">
        <f t="shared" si="1006"/>
        <v/>
      </c>
      <c r="W1788" s="72" t="str">
        <f>IF(E1788="","",VLOOKUP(D1788,Supervisors!$B$9:$F$32,5,FALSE))</f>
        <v/>
      </c>
      <c r="X1788" s="72" t="str">
        <f>IF(E1788="","",VLOOKUP(D1788,Supervisors!$B$9:$G$32,6,FALSE))</f>
        <v/>
      </c>
      <c r="Y1788" s="20" t="str">
        <f t="shared" si="1007"/>
        <v/>
      </c>
      <c r="Z1788" s="20" t="str">
        <f t="shared" si="1008"/>
        <v/>
      </c>
      <c r="AA1788" s="20" t="str">
        <f t="shared" si="1009"/>
        <v/>
      </c>
      <c r="AB1788" s="20" t="str">
        <f t="shared" si="1010"/>
        <v/>
      </c>
      <c r="AC1788" s="20" t="str">
        <f t="shared" si="1011"/>
        <v/>
      </c>
      <c r="AD1788" s="20" t="str">
        <f t="shared" si="1012"/>
        <v/>
      </c>
      <c r="AE1788" s="20" t="str">
        <f>IF(E1788="","",SUM( INDEX( $H$9, 1) : H1788))</f>
        <v/>
      </c>
      <c r="AF1788" s="20" t="str">
        <f t="shared" si="1013"/>
        <v/>
      </c>
      <c r="AG1788" s="20" t="str">
        <f>IF(E1788="","",SUM($AF$9:AF1788))</f>
        <v/>
      </c>
      <c r="AH1788" s="43" t="str">
        <f t="shared" si="1014"/>
        <v/>
      </c>
      <c r="AI1788" s="20" t="str">
        <f t="shared" si="1015"/>
        <v/>
      </c>
      <c r="AJ1788" s="20" t="str">
        <f t="shared" si="1016"/>
        <v/>
      </c>
      <c r="AK1788" s="20" t="str">
        <f t="shared" si="1017"/>
        <v/>
      </c>
      <c r="AL1788" s="20" t="str">
        <f>IF(E1788="","",SUM( INDEX($I$9, 1) : I1788))</f>
        <v/>
      </c>
      <c r="AM1788" s="20" t="str">
        <f t="shared" si="1018"/>
        <v/>
      </c>
      <c r="AN1788" s="20" t="str">
        <f>IF(E1788="","",SUM( INDEX($AM$9, 1) : AM1788))</f>
        <v/>
      </c>
      <c r="AO1788" s="43" t="str">
        <f t="shared" si="1019"/>
        <v/>
      </c>
      <c r="AP1788" s="43" t="str">
        <f t="shared" si="1020"/>
        <v/>
      </c>
      <c r="AQ1788" s="35" t="str">
        <f t="shared" si="1021"/>
        <v/>
      </c>
      <c r="AR1788" s="35" t="str">
        <f t="shared" si="1022"/>
        <v/>
      </c>
      <c r="AS1788" s="35" t="str">
        <f t="shared" si="1023"/>
        <v/>
      </c>
      <c r="AT1788" s="35" t="str">
        <f t="shared" si="1024"/>
        <v/>
      </c>
      <c r="AU1788" s="35" t="str">
        <f t="shared" si="1025"/>
        <v/>
      </c>
      <c r="AV1788" s="35" t="str">
        <f t="shared" si="1026"/>
        <v/>
      </c>
      <c r="AW1788" s="58" t="str">
        <f t="shared" si="1027"/>
        <v/>
      </c>
      <c r="AX1788" s="62" t="str">
        <f t="shared" si="1028"/>
        <v/>
      </c>
      <c r="AY1788" s="62" t="str">
        <f t="shared" si="1029"/>
        <v/>
      </c>
      <c r="AZ1788" s="62" t="str">
        <f t="shared" si="1030"/>
        <v/>
      </c>
      <c r="BA1788" s="62" t="str">
        <f t="shared" si="1031"/>
        <v/>
      </c>
      <c r="BB1788" s="62" t="str">
        <f t="shared" si="1032"/>
        <v/>
      </c>
      <c r="BC1788" s="62" t="str">
        <f t="shared" si="1033"/>
        <v/>
      </c>
      <c r="BD1788" s="69" t="str">
        <f t="shared" si="1034"/>
        <v/>
      </c>
      <c r="BE1788" s="69" t="str">
        <f t="shared" si="1035"/>
        <v/>
      </c>
      <c r="BF1788" s="69" t="str">
        <f>IF(Z1788=Z1789,"",SUM(AW$9:AW1788)-SUM(BF$9:BF1787))</f>
        <v/>
      </c>
      <c r="BG1788" s="12">
        <f t="shared" si="1037"/>
        <v>1780</v>
      </c>
    </row>
    <row r="1789" spans="1:59" ht="20.100000000000001" customHeight="1">
      <c r="A1789" s="13">
        <f t="shared" si="1036"/>
        <v>1781</v>
      </c>
      <c r="B1789" s="153"/>
      <c r="C1789" s="33"/>
      <c r="D1789" s="33"/>
      <c r="E1789" s="154"/>
      <c r="F1789" s="155"/>
      <c r="G1789" s="156"/>
      <c r="H1789" s="19" t="str">
        <f t="shared" si="1001"/>
        <v/>
      </c>
      <c r="I1789" s="157"/>
      <c r="J1789" s="19" t="str">
        <f t="shared" si="1002"/>
        <v/>
      </c>
      <c r="K1789" s="33"/>
      <c r="L1789" s="34"/>
      <c r="M1789" s="34"/>
      <c r="N1789" s="19" t="str">
        <f t="shared" si="1003"/>
        <v/>
      </c>
      <c r="O1789" s="157"/>
      <c r="P1789" s="19" t="str">
        <f t="shared" si="1004"/>
        <v/>
      </c>
      <c r="Q1789" s="19" t="str">
        <f t="shared" si="1005"/>
        <v/>
      </c>
      <c r="R1789" s="22"/>
      <c r="S1789" s="33"/>
      <c r="T1789" s="35" t="str">
        <f>IF(E1789="","",Instructions!$B$5)</f>
        <v/>
      </c>
      <c r="U1789" s="75" t="str">
        <f>IF(E1789="","",Instructions!$C$5)</f>
        <v/>
      </c>
      <c r="V1789" s="87" t="str">
        <f t="shared" si="1006"/>
        <v/>
      </c>
      <c r="W1789" s="72" t="str">
        <f>IF(E1789="","",VLOOKUP(D1789,Supervisors!$B$9:$F$32,5,FALSE))</f>
        <v/>
      </c>
      <c r="X1789" s="72" t="str">
        <f>IF(E1789="","",VLOOKUP(D1789,Supervisors!$B$9:$G$32,6,FALSE))</f>
        <v/>
      </c>
      <c r="Y1789" s="20" t="str">
        <f t="shared" si="1007"/>
        <v/>
      </c>
      <c r="Z1789" s="20" t="str">
        <f t="shared" si="1008"/>
        <v/>
      </c>
      <c r="AA1789" s="20" t="str">
        <f t="shared" si="1009"/>
        <v/>
      </c>
      <c r="AB1789" s="20" t="str">
        <f t="shared" si="1010"/>
        <v/>
      </c>
      <c r="AC1789" s="20" t="str">
        <f t="shared" si="1011"/>
        <v/>
      </c>
      <c r="AD1789" s="20" t="str">
        <f t="shared" si="1012"/>
        <v/>
      </c>
      <c r="AE1789" s="20" t="str">
        <f>IF(E1789="","",SUM( INDEX( $H$9, 1) : H1789))</f>
        <v/>
      </c>
      <c r="AF1789" s="20" t="str">
        <f t="shared" si="1013"/>
        <v/>
      </c>
      <c r="AG1789" s="20" t="str">
        <f>IF(E1789="","",SUM($AF$9:AF1789))</f>
        <v/>
      </c>
      <c r="AH1789" s="43" t="str">
        <f t="shared" si="1014"/>
        <v/>
      </c>
      <c r="AI1789" s="20" t="str">
        <f t="shared" si="1015"/>
        <v/>
      </c>
      <c r="AJ1789" s="20" t="str">
        <f t="shared" si="1016"/>
        <v/>
      </c>
      <c r="AK1789" s="20" t="str">
        <f t="shared" si="1017"/>
        <v/>
      </c>
      <c r="AL1789" s="20" t="str">
        <f>IF(E1789="","",SUM( INDEX($I$9, 1) : I1789))</f>
        <v/>
      </c>
      <c r="AM1789" s="20" t="str">
        <f t="shared" si="1018"/>
        <v/>
      </c>
      <c r="AN1789" s="20" t="str">
        <f>IF(E1789="","",SUM( INDEX($AM$9, 1) : AM1789))</f>
        <v/>
      </c>
      <c r="AO1789" s="43" t="str">
        <f t="shared" si="1019"/>
        <v/>
      </c>
      <c r="AP1789" s="43" t="str">
        <f t="shared" si="1020"/>
        <v/>
      </c>
      <c r="AQ1789" s="35" t="str">
        <f t="shared" si="1021"/>
        <v/>
      </c>
      <c r="AR1789" s="35" t="str">
        <f t="shared" si="1022"/>
        <v/>
      </c>
      <c r="AS1789" s="35" t="str">
        <f t="shared" si="1023"/>
        <v/>
      </c>
      <c r="AT1789" s="35" t="str">
        <f t="shared" si="1024"/>
        <v/>
      </c>
      <c r="AU1789" s="35" t="str">
        <f t="shared" si="1025"/>
        <v/>
      </c>
      <c r="AV1789" s="35" t="str">
        <f t="shared" si="1026"/>
        <v/>
      </c>
      <c r="AW1789" s="58" t="str">
        <f t="shared" si="1027"/>
        <v/>
      </c>
      <c r="AX1789" s="62" t="str">
        <f t="shared" si="1028"/>
        <v/>
      </c>
      <c r="AY1789" s="62" t="str">
        <f t="shared" si="1029"/>
        <v/>
      </c>
      <c r="AZ1789" s="62" t="str">
        <f t="shared" si="1030"/>
        <v/>
      </c>
      <c r="BA1789" s="62" t="str">
        <f t="shared" si="1031"/>
        <v/>
      </c>
      <c r="BB1789" s="62" t="str">
        <f t="shared" si="1032"/>
        <v/>
      </c>
      <c r="BC1789" s="62" t="str">
        <f t="shared" si="1033"/>
        <v/>
      </c>
      <c r="BD1789" s="69" t="str">
        <f t="shared" si="1034"/>
        <v/>
      </c>
      <c r="BE1789" s="69" t="str">
        <f t="shared" si="1035"/>
        <v/>
      </c>
      <c r="BF1789" s="69" t="str">
        <f>IF(Z1789=Z1790,"",SUM(AW$9:AW1789)-SUM(BF$9:BF1788))</f>
        <v/>
      </c>
      <c r="BG1789" s="12">
        <f t="shared" si="1037"/>
        <v>1781</v>
      </c>
    </row>
    <row r="1790" spans="1:59" ht="20.100000000000001" customHeight="1">
      <c r="A1790" s="13">
        <f t="shared" si="1036"/>
        <v>1782</v>
      </c>
      <c r="B1790" s="153"/>
      <c r="C1790" s="33"/>
      <c r="D1790" s="33"/>
      <c r="E1790" s="154"/>
      <c r="F1790" s="155"/>
      <c r="G1790" s="156"/>
      <c r="H1790" s="19" t="str">
        <f t="shared" si="1001"/>
        <v/>
      </c>
      <c r="I1790" s="157"/>
      <c r="J1790" s="19" t="str">
        <f t="shared" si="1002"/>
        <v/>
      </c>
      <c r="K1790" s="33"/>
      <c r="L1790" s="34"/>
      <c r="M1790" s="34"/>
      <c r="N1790" s="19" t="str">
        <f t="shared" si="1003"/>
        <v/>
      </c>
      <c r="O1790" s="157"/>
      <c r="P1790" s="19" t="str">
        <f t="shared" si="1004"/>
        <v/>
      </c>
      <c r="Q1790" s="19" t="str">
        <f t="shared" si="1005"/>
        <v/>
      </c>
      <c r="R1790" s="22"/>
      <c r="S1790" s="33"/>
      <c r="T1790" s="35" t="str">
        <f>IF(E1790="","",Instructions!$B$5)</f>
        <v/>
      </c>
      <c r="U1790" s="75" t="str">
        <f>IF(E1790="","",Instructions!$C$5)</f>
        <v/>
      </c>
      <c r="V1790" s="87" t="str">
        <f t="shared" si="1006"/>
        <v/>
      </c>
      <c r="W1790" s="72" t="str">
        <f>IF(E1790="","",VLOOKUP(D1790,Supervisors!$B$9:$F$32,5,FALSE))</f>
        <v/>
      </c>
      <c r="X1790" s="72" t="str">
        <f>IF(E1790="","",VLOOKUP(D1790,Supervisors!$B$9:$G$32,6,FALSE))</f>
        <v/>
      </c>
      <c r="Y1790" s="20" t="str">
        <f t="shared" si="1007"/>
        <v/>
      </c>
      <c r="Z1790" s="20" t="str">
        <f t="shared" si="1008"/>
        <v/>
      </c>
      <c r="AA1790" s="20" t="str">
        <f t="shared" si="1009"/>
        <v/>
      </c>
      <c r="AB1790" s="20" t="str">
        <f t="shared" si="1010"/>
        <v/>
      </c>
      <c r="AC1790" s="20" t="str">
        <f t="shared" si="1011"/>
        <v/>
      </c>
      <c r="AD1790" s="20" t="str">
        <f t="shared" si="1012"/>
        <v/>
      </c>
      <c r="AE1790" s="20" t="str">
        <f>IF(E1790="","",SUM( INDEX( $H$9, 1) : H1790))</f>
        <v/>
      </c>
      <c r="AF1790" s="20" t="str">
        <f t="shared" si="1013"/>
        <v/>
      </c>
      <c r="AG1790" s="20" t="str">
        <f>IF(E1790="","",SUM($AF$9:AF1790))</f>
        <v/>
      </c>
      <c r="AH1790" s="43" t="str">
        <f t="shared" si="1014"/>
        <v/>
      </c>
      <c r="AI1790" s="20" t="str">
        <f t="shared" si="1015"/>
        <v/>
      </c>
      <c r="AJ1790" s="20" t="str">
        <f t="shared" si="1016"/>
        <v/>
      </c>
      <c r="AK1790" s="20" t="str">
        <f t="shared" si="1017"/>
        <v/>
      </c>
      <c r="AL1790" s="20" t="str">
        <f>IF(E1790="","",SUM( INDEX($I$9, 1) : I1790))</f>
        <v/>
      </c>
      <c r="AM1790" s="20" t="str">
        <f t="shared" si="1018"/>
        <v/>
      </c>
      <c r="AN1790" s="20" t="str">
        <f>IF(E1790="","",SUM( INDEX($AM$9, 1) : AM1790))</f>
        <v/>
      </c>
      <c r="AO1790" s="43" t="str">
        <f t="shared" si="1019"/>
        <v/>
      </c>
      <c r="AP1790" s="43" t="str">
        <f t="shared" si="1020"/>
        <v/>
      </c>
      <c r="AQ1790" s="35" t="str">
        <f t="shared" si="1021"/>
        <v/>
      </c>
      <c r="AR1790" s="35" t="str">
        <f t="shared" si="1022"/>
        <v/>
      </c>
      <c r="AS1790" s="35" t="str">
        <f t="shared" si="1023"/>
        <v/>
      </c>
      <c r="AT1790" s="35" t="str">
        <f t="shared" si="1024"/>
        <v/>
      </c>
      <c r="AU1790" s="35" t="str">
        <f t="shared" si="1025"/>
        <v/>
      </c>
      <c r="AV1790" s="35" t="str">
        <f t="shared" si="1026"/>
        <v/>
      </c>
      <c r="AW1790" s="58" t="str">
        <f t="shared" si="1027"/>
        <v/>
      </c>
      <c r="AX1790" s="62" t="str">
        <f t="shared" si="1028"/>
        <v/>
      </c>
      <c r="AY1790" s="62" t="str">
        <f t="shared" si="1029"/>
        <v/>
      </c>
      <c r="AZ1790" s="62" t="str">
        <f t="shared" si="1030"/>
        <v/>
      </c>
      <c r="BA1790" s="62" t="str">
        <f t="shared" si="1031"/>
        <v/>
      </c>
      <c r="BB1790" s="62" t="str">
        <f t="shared" si="1032"/>
        <v/>
      </c>
      <c r="BC1790" s="62" t="str">
        <f t="shared" si="1033"/>
        <v/>
      </c>
      <c r="BD1790" s="69" t="str">
        <f t="shared" si="1034"/>
        <v/>
      </c>
      <c r="BE1790" s="69" t="str">
        <f t="shared" si="1035"/>
        <v/>
      </c>
      <c r="BF1790" s="69" t="str">
        <f>IF(Z1790=Z1791,"",SUM(AW$9:AW1790)-SUM(BF$9:BF1789))</f>
        <v/>
      </c>
      <c r="BG1790" s="12">
        <f t="shared" si="1037"/>
        <v>1782</v>
      </c>
    </row>
    <row r="1791" spans="1:59" ht="20.100000000000001" customHeight="1">
      <c r="A1791" s="13">
        <f t="shared" si="1036"/>
        <v>1783</v>
      </c>
      <c r="B1791" s="153"/>
      <c r="C1791" s="33"/>
      <c r="D1791" s="33"/>
      <c r="E1791" s="154"/>
      <c r="F1791" s="155"/>
      <c r="G1791" s="156"/>
      <c r="H1791" s="19" t="str">
        <f t="shared" si="1001"/>
        <v/>
      </c>
      <c r="I1791" s="157"/>
      <c r="J1791" s="19" t="str">
        <f t="shared" si="1002"/>
        <v/>
      </c>
      <c r="K1791" s="33"/>
      <c r="L1791" s="34"/>
      <c r="M1791" s="34"/>
      <c r="N1791" s="19" t="str">
        <f t="shared" si="1003"/>
        <v/>
      </c>
      <c r="O1791" s="157"/>
      <c r="P1791" s="19" t="str">
        <f t="shared" si="1004"/>
        <v/>
      </c>
      <c r="Q1791" s="19" t="str">
        <f t="shared" si="1005"/>
        <v/>
      </c>
      <c r="R1791" s="22"/>
      <c r="S1791" s="33"/>
      <c r="T1791" s="35" t="str">
        <f>IF(E1791="","",Instructions!$B$5)</f>
        <v/>
      </c>
      <c r="U1791" s="75" t="str">
        <f>IF(E1791="","",Instructions!$C$5)</f>
        <v/>
      </c>
      <c r="V1791" s="87" t="str">
        <f t="shared" si="1006"/>
        <v/>
      </c>
      <c r="W1791" s="72" t="str">
        <f>IF(E1791="","",VLOOKUP(D1791,Supervisors!$B$9:$F$32,5,FALSE))</f>
        <v/>
      </c>
      <c r="X1791" s="72" t="str">
        <f>IF(E1791="","",VLOOKUP(D1791,Supervisors!$B$9:$G$32,6,FALSE))</f>
        <v/>
      </c>
      <c r="Y1791" s="20" t="str">
        <f t="shared" si="1007"/>
        <v/>
      </c>
      <c r="Z1791" s="20" t="str">
        <f t="shared" si="1008"/>
        <v/>
      </c>
      <c r="AA1791" s="20" t="str">
        <f t="shared" si="1009"/>
        <v/>
      </c>
      <c r="AB1791" s="20" t="str">
        <f t="shared" si="1010"/>
        <v/>
      </c>
      <c r="AC1791" s="20" t="str">
        <f t="shared" si="1011"/>
        <v/>
      </c>
      <c r="AD1791" s="20" t="str">
        <f t="shared" si="1012"/>
        <v/>
      </c>
      <c r="AE1791" s="20" t="str">
        <f>IF(E1791="","",SUM( INDEX( $H$9, 1) : H1791))</f>
        <v/>
      </c>
      <c r="AF1791" s="20" t="str">
        <f t="shared" si="1013"/>
        <v/>
      </c>
      <c r="AG1791" s="20" t="str">
        <f>IF(E1791="","",SUM($AF$9:AF1791))</f>
        <v/>
      </c>
      <c r="AH1791" s="43" t="str">
        <f t="shared" si="1014"/>
        <v/>
      </c>
      <c r="AI1791" s="20" t="str">
        <f t="shared" si="1015"/>
        <v/>
      </c>
      <c r="AJ1791" s="20" t="str">
        <f t="shared" si="1016"/>
        <v/>
      </c>
      <c r="AK1791" s="20" t="str">
        <f t="shared" si="1017"/>
        <v/>
      </c>
      <c r="AL1791" s="20" t="str">
        <f>IF(E1791="","",SUM( INDEX($I$9, 1) : I1791))</f>
        <v/>
      </c>
      <c r="AM1791" s="20" t="str">
        <f t="shared" si="1018"/>
        <v/>
      </c>
      <c r="AN1791" s="20" t="str">
        <f>IF(E1791="","",SUM( INDEX($AM$9, 1) : AM1791))</f>
        <v/>
      </c>
      <c r="AO1791" s="43" t="str">
        <f t="shared" si="1019"/>
        <v/>
      </c>
      <c r="AP1791" s="43" t="str">
        <f t="shared" si="1020"/>
        <v/>
      </c>
      <c r="AQ1791" s="35" t="str">
        <f t="shared" si="1021"/>
        <v/>
      </c>
      <c r="AR1791" s="35" t="str">
        <f t="shared" si="1022"/>
        <v/>
      </c>
      <c r="AS1791" s="35" t="str">
        <f t="shared" si="1023"/>
        <v/>
      </c>
      <c r="AT1791" s="35" t="str">
        <f t="shared" si="1024"/>
        <v/>
      </c>
      <c r="AU1791" s="35" t="str">
        <f t="shared" si="1025"/>
        <v/>
      </c>
      <c r="AV1791" s="35" t="str">
        <f t="shared" si="1026"/>
        <v/>
      </c>
      <c r="AW1791" s="58" t="str">
        <f t="shared" si="1027"/>
        <v/>
      </c>
      <c r="AX1791" s="62" t="str">
        <f t="shared" si="1028"/>
        <v/>
      </c>
      <c r="AY1791" s="62" t="str">
        <f t="shared" si="1029"/>
        <v/>
      </c>
      <c r="AZ1791" s="62" t="str">
        <f t="shared" si="1030"/>
        <v/>
      </c>
      <c r="BA1791" s="62" t="str">
        <f t="shared" si="1031"/>
        <v/>
      </c>
      <c r="BB1791" s="62" t="str">
        <f t="shared" si="1032"/>
        <v/>
      </c>
      <c r="BC1791" s="62" t="str">
        <f t="shared" si="1033"/>
        <v/>
      </c>
      <c r="BD1791" s="69" t="str">
        <f t="shared" si="1034"/>
        <v/>
      </c>
      <c r="BE1791" s="69" t="str">
        <f t="shared" si="1035"/>
        <v/>
      </c>
      <c r="BF1791" s="69" t="str">
        <f>IF(Z1791=Z1792,"",SUM(AW$9:AW1791)-SUM(BF$9:BF1790))</f>
        <v/>
      </c>
      <c r="BG1791" s="12">
        <f t="shared" si="1037"/>
        <v>1783</v>
      </c>
    </row>
    <row r="1792" spans="1:59" ht="20.100000000000001" customHeight="1">
      <c r="A1792" s="13">
        <f t="shared" si="1036"/>
        <v>1784</v>
      </c>
      <c r="B1792" s="153"/>
      <c r="C1792" s="33"/>
      <c r="D1792" s="33"/>
      <c r="E1792" s="154"/>
      <c r="F1792" s="155"/>
      <c r="G1792" s="156"/>
      <c r="H1792" s="19" t="str">
        <f t="shared" si="1001"/>
        <v/>
      </c>
      <c r="I1792" s="157"/>
      <c r="J1792" s="19" t="str">
        <f t="shared" si="1002"/>
        <v/>
      </c>
      <c r="K1792" s="33"/>
      <c r="L1792" s="34"/>
      <c r="M1792" s="34"/>
      <c r="N1792" s="19" t="str">
        <f t="shared" si="1003"/>
        <v/>
      </c>
      <c r="O1792" s="157"/>
      <c r="P1792" s="19" t="str">
        <f t="shared" si="1004"/>
        <v/>
      </c>
      <c r="Q1792" s="19" t="str">
        <f t="shared" si="1005"/>
        <v/>
      </c>
      <c r="R1792" s="22"/>
      <c r="S1792" s="33"/>
      <c r="T1792" s="35" t="str">
        <f>IF(E1792="","",Instructions!$B$5)</f>
        <v/>
      </c>
      <c r="U1792" s="75" t="str">
        <f>IF(E1792="","",Instructions!$C$5)</f>
        <v/>
      </c>
      <c r="V1792" s="87" t="str">
        <f t="shared" si="1006"/>
        <v/>
      </c>
      <c r="W1792" s="72" t="str">
        <f>IF(E1792="","",VLOOKUP(D1792,Supervisors!$B$9:$F$32,5,FALSE))</f>
        <v/>
      </c>
      <c r="X1792" s="72" t="str">
        <f>IF(E1792="","",VLOOKUP(D1792,Supervisors!$B$9:$G$32,6,FALSE))</f>
        <v/>
      </c>
      <c r="Y1792" s="20" t="str">
        <f t="shared" si="1007"/>
        <v/>
      </c>
      <c r="Z1792" s="20" t="str">
        <f t="shared" si="1008"/>
        <v/>
      </c>
      <c r="AA1792" s="20" t="str">
        <f t="shared" si="1009"/>
        <v/>
      </c>
      <c r="AB1792" s="20" t="str">
        <f t="shared" si="1010"/>
        <v/>
      </c>
      <c r="AC1792" s="20" t="str">
        <f t="shared" si="1011"/>
        <v/>
      </c>
      <c r="AD1792" s="20" t="str">
        <f t="shared" si="1012"/>
        <v/>
      </c>
      <c r="AE1792" s="20" t="str">
        <f>IF(E1792="","",SUM( INDEX( $H$9, 1) : H1792))</f>
        <v/>
      </c>
      <c r="AF1792" s="20" t="str">
        <f t="shared" si="1013"/>
        <v/>
      </c>
      <c r="AG1792" s="20" t="str">
        <f>IF(E1792="","",SUM($AF$9:AF1792))</f>
        <v/>
      </c>
      <c r="AH1792" s="43" t="str">
        <f t="shared" si="1014"/>
        <v/>
      </c>
      <c r="AI1792" s="20" t="str">
        <f t="shared" si="1015"/>
        <v/>
      </c>
      <c r="AJ1792" s="20" t="str">
        <f t="shared" si="1016"/>
        <v/>
      </c>
      <c r="AK1792" s="20" t="str">
        <f t="shared" si="1017"/>
        <v/>
      </c>
      <c r="AL1792" s="20" t="str">
        <f>IF(E1792="","",SUM( INDEX($I$9, 1) : I1792))</f>
        <v/>
      </c>
      <c r="AM1792" s="20" t="str">
        <f t="shared" si="1018"/>
        <v/>
      </c>
      <c r="AN1792" s="20" t="str">
        <f>IF(E1792="","",SUM( INDEX($AM$9, 1) : AM1792))</f>
        <v/>
      </c>
      <c r="AO1792" s="43" t="str">
        <f t="shared" si="1019"/>
        <v/>
      </c>
      <c r="AP1792" s="43" t="str">
        <f t="shared" si="1020"/>
        <v/>
      </c>
      <c r="AQ1792" s="35" t="str">
        <f t="shared" si="1021"/>
        <v/>
      </c>
      <c r="AR1792" s="35" t="str">
        <f t="shared" si="1022"/>
        <v/>
      </c>
      <c r="AS1792" s="35" t="str">
        <f t="shared" si="1023"/>
        <v/>
      </c>
      <c r="AT1792" s="35" t="str">
        <f t="shared" si="1024"/>
        <v/>
      </c>
      <c r="AU1792" s="35" t="str">
        <f t="shared" si="1025"/>
        <v/>
      </c>
      <c r="AV1792" s="35" t="str">
        <f t="shared" si="1026"/>
        <v/>
      </c>
      <c r="AW1792" s="58" t="str">
        <f t="shared" si="1027"/>
        <v/>
      </c>
      <c r="AX1792" s="62" t="str">
        <f t="shared" si="1028"/>
        <v/>
      </c>
      <c r="AY1792" s="62" t="str">
        <f t="shared" si="1029"/>
        <v/>
      </c>
      <c r="AZ1792" s="62" t="str">
        <f t="shared" si="1030"/>
        <v/>
      </c>
      <c r="BA1792" s="62" t="str">
        <f t="shared" si="1031"/>
        <v/>
      </c>
      <c r="BB1792" s="62" t="str">
        <f t="shared" si="1032"/>
        <v/>
      </c>
      <c r="BC1792" s="62" t="str">
        <f t="shared" si="1033"/>
        <v/>
      </c>
      <c r="BD1792" s="69" t="str">
        <f t="shared" si="1034"/>
        <v/>
      </c>
      <c r="BE1792" s="69" t="str">
        <f t="shared" si="1035"/>
        <v/>
      </c>
      <c r="BF1792" s="69" t="str">
        <f>IF(Z1792=Z1793,"",SUM(AW$9:AW1792)-SUM(BF$9:BF1791))</f>
        <v/>
      </c>
      <c r="BG1792" s="12">
        <f t="shared" si="1037"/>
        <v>1784</v>
      </c>
    </row>
    <row r="1793" spans="1:59" ht="20.100000000000001" customHeight="1">
      <c r="A1793" s="13">
        <f t="shared" si="1036"/>
        <v>1785</v>
      </c>
      <c r="B1793" s="153"/>
      <c r="C1793" s="33"/>
      <c r="D1793" s="33"/>
      <c r="E1793" s="154"/>
      <c r="F1793" s="155"/>
      <c r="G1793" s="156"/>
      <c r="H1793" s="19" t="str">
        <f t="shared" si="1001"/>
        <v/>
      </c>
      <c r="I1793" s="157"/>
      <c r="J1793" s="19" t="str">
        <f t="shared" si="1002"/>
        <v/>
      </c>
      <c r="K1793" s="33"/>
      <c r="L1793" s="34"/>
      <c r="M1793" s="34"/>
      <c r="N1793" s="19" t="str">
        <f t="shared" si="1003"/>
        <v/>
      </c>
      <c r="O1793" s="157"/>
      <c r="P1793" s="19" t="str">
        <f t="shared" si="1004"/>
        <v/>
      </c>
      <c r="Q1793" s="19" t="str">
        <f t="shared" si="1005"/>
        <v/>
      </c>
      <c r="R1793" s="22"/>
      <c r="S1793" s="33"/>
      <c r="T1793" s="35" t="str">
        <f>IF(E1793="","",Instructions!$B$5)</f>
        <v/>
      </c>
      <c r="U1793" s="75" t="str">
        <f>IF(E1793="","",Instructions!$C$5)</f>
        <v/>
      </c>
      <c r="V1793" s="87" t="str">
        <f t="shared" si="1006"/>
        <v/>
      </c>
      <c r="W1793" s="72" t="str">
        <f>IF(E1793="","",VLOOKUP(D1793,Supervisors!$B$9:$F$32,5,FALSE))</f>
        <v/>
      </c>
      <c r="X1793" s="72" t="str">
        <f>IF(E1793="","",VLOOKUP(D1793,Supervisors!$B$9:$G$32,6,FALSE))</f>
        <v/>
      </c>
      <c r="Y1793" s="20" t="str">
        <f t="shared" si="1007"/>
        <v/>
      </c>
      <c r="Z1793" s="20" t="str">
        <f t="shared" si="1008"/>
        <v/>
      </c>
      <c r="AA1793" s="20" t="str">
        <f t="shared" si="1009"/>
        <v/>
      </c>
      <c r="AB1793" s="20" t="str">
        <f t="shared" si="1010"/>
        <v/>
      </c>
      <c r="AC1793" s="20" t="str">
        <f t="shared" si="1011"/>
        <v/>
      </c>
      <c r="AD1793" s="20" t="str">
        <f t="shared" si="1012"/>
        <v/>
      </c>
      <c r="AE1793" s="20" t="str">
        <f>IF(E1793="","",SUM( INDEX( $H$9, 1) : H1793))</f>
        <v/>
      </c>
      <c r="AF1793" s="20" t="str">
        <f t="shared" si="1013"/>
        <v/>
      </c>
      <c r="AG1793" s="20" t="str">
        <f>IF(E1793="","",SUM($AF$9:AF1793))</f>
        <v/>
      </c>
      <c r="AH1793" s="43" t="str">
        <f t="shared" si="1014"/>
        <v/>
      </c>
      <c r="AI1793" s="20" t="str">
        <f t="shared" si="1015"/>
        <v/>
      </c>
      <c r="AJ1793" s="20" t="str">
        <f t="shared" si="1016"/>
        <v/>
      </c>
      <c r="AK1793" s="20" t="str">
        <f t="shared" si="1017"/>
        <v/>
      </c>
      <c r="AL1793" s="20" t="str">
        <f>IF(E1793="","",SUM( INDEX($I$9, 1) : I1793))</f>
        <v/>
      </c>
      <c r="AM1793" s="20" t="str">
        <f t="shared" si="1018"/>
        <v/>
      </c>
      <c r="AN1793" s="20" t="str">
        <f>IF(E1793="","",SUM( INDEX($AM$9, 1) : AM1793))</f>
        <v/>
      </c>
      <c r="AO1793" s="43" t="str">
        <f t="shared" si="1019"/>
        <v/>
      </c>
      <c r="AP1793" s="43" t="str">
        <f t="shared" si="1020"/>
        <v/>
      </c>
      <c r="AQ1793" s="35" t="str">
        <f t="shared" si="1021"/>
        <v/>
      </c>
      <c r="AR1793" s="35" t="str">
        <f t="shared" si="1022"/>
        <v/>
      </c>
      <c r="AS1793" s="35" t="str">
        <f t="shared" si="1023"/>
        <v/>
      </c>
      <c r="AT1793" s="35" t="str">
        <f t="shared" si="1024"/>
        <v/>
      </c>
      <c r="AU1793" s="35" t="str">
        <f t="shared" si="1025"/>
        <v/>
      </c>
      <c r="AV1793" s="35" t="str">
        <f t="shared" si="1026"/>
        <v/>
      </c>
      <c r="AW1793" s="58" t="str">
        <f t="shared" si="1027"/>
        <v/>
      </c>
      <c r="AX1793" s="62" t="str">
        <f t="shared" si="1028"/>
        <v/>
      </c>
      <c r="AY1793" s="62" t="str">
        <f t="shared" si="1029"/>
        <v/>
      </c>
      <c r="AZ1793" s="62" t="str">
        <f t="shared" si="1030"/>
        <v/>
      </c>
      <c r="BA1793" s="62" t="str">
        <f t="shared" si="1031"/>
        <v/>
      </c>
      <c r="BB1793" s="62" t="str">
        <f t="shared" si="1032"/>
        <v/>
      </c>
      <c r="BC1793" s="62" t="str">
        <f t="shared" si="1033"/>
        <v/>
      </c>
      <c r="BD1793" s="69" t="str">
        <f t="shared" si="1034"/>
        <v/>
      </c>
      <c r="BE1793" s="69" t="str">
        <f t="shared" si="1035"/>
        <v/>
      </c>
      <c r="BF1793" s="69" t="str">
        <f>IF(Z1793=Z1794,"",SUM(AW$9:AW1793)-SUM(BF$9:BF1792))</f>
        <v/>
      </c>
      <c r="BG1793" s="12">
        <f t="shared" si="1037"/>
        <v>1785</v>
      </c>
    </row>
    <row r="1794" spans="1:59" ht="20.100000000000001" customHeight="1">
      <c r="A1794" s="13">
        <f t="shared" si="1036"/>
        <v>1786</v>
      </c>
      <c r="B1794" s="153"/>
      <c r="C1794" s="33"/>
      <c r="D1794" s="33"/>
      <c r="E1794" s="154"/>
      <c r="F1794" s="155"/>
      <c r="G1794" s="156"/>
      <c r="H1794" s="19" t="str">
        <f t="shared" si="1001"/>
        <v/>
      </c>
      <c r="I1794" s="157"/>
      <c r="J1794" s="19" t="str">
        <f t="shared" si="1002"/>
        <v/>
      </c>
      <c r="K1794" s="33"/>
      <c r="L1794" s="34"/>
      <c r="M1794" s="34"/>
      <c r="N1794" s="19" t="str">
        <f t="shared" si="1003"/>
        <v/>
      </c>
      <c r="O1794" s="157"/>
      <c r="P1794" s="19" t="str">
        <f t="shared" si="1004"/>
        <v/>
      </c>
      <c r="Q1794" s="19" t="str">
        <f t="shared" si="1005"/>
        <v/>
      </c>
      <c r="R1794" s="22"/>
      <c r="S1794" s="33"/>
      <c r="T1794" s="35" t="str">
        <f>IF(E1794="","",Instructions!$B$5)</f>
        <v/>
      </c>
      <c r="U1794" s="75" t="str">
        <f>IF(E1794="","",Instructions!$C$5)</f>
        <v/>
      </c>
      <c r="V1794" s="87" t="str">
        <f t="shared" si="1006"/>
        <v/>
      </c>
      <c r="W1794" s="72" t="str">
        <f>IF(E1794="","",VLOOKUP(D1794,Supervisors!$B$9:$F$32,5,FALSE))</f>
        <v/>
      </c>
      <c r="X1794" s="72" t="str">
        <f>IF(E1794="","",VLOOKUP(D1794,Supervisors!$B$9:$G$32,6,FALSE))</f>
        <v/>
      </c>
      <c r="Y1794" s="20" t="str">
        <f t="shared" si="1007"/>
        <v/>
      </c>
      <c r="Z1794" s="20" t="str">
        <f t="shared" si="1008"/>
        <v/>
      </c>
      <c r="AA1794" s="20" t="str">
        <f t="shared" si="1009"/>
        <v/>
      </c>
      <c r="AB1794" s="20" t="str">
        <f t="shared" si="1010"/>
        <v/>
      </c>
      <c r="AC1794" s="20" t="str">
        <f t="shared" si="1011"/>
        <v/>
      </c>
      <c r="AD1794" s="20" t="str">
        <f t="shared" si="1012"/>
        <v/>
      </c>
      <c r="AE1794" s="20" t="str">
        <f>IF(E1794="","",SUM( INDEX( $H$9, 1) : H1794))</f>
        <v/>
      </c>
      <c r="AF1794" s="20" t="str">
        <f t="shared" si="1013"/>
        <v/>
      </c>
      <c r="AG1794" s="20" t="str">
        <f>IF(E1794="","",SUM($AF$9:AF1794))</f>
        <v/>
      </c>
      <c r="AH1794" s="43" t="str">
        <f t="shared" si="1014"/>
        <v/>
      </c>
      <c r="AI1794" s="20" t="str">
        <f t="shared" si="1015"/>
        <v/>
      </c>
      <c r="AJ1794" s="20" t="str">
        <f t="shared" si="1016"/>
        <v/>
      </c>
      <c r="AK1794" s="20" t="str">
        <f t="shared" si="1017"/>
        <v/>
      </c>
      <c r="AL1794" s="20" t="str">
        <f>IF(E1794="","",SUM( INDEX($I$9, 1) : I1794))</f>
        <v/>
      </c>
      <c r="AM1794" s="20" t="str">
        <f t="shared" si="1018"/>
        <v/>
      </c>
      <c r="AN1794" s="20" t="str">
        <f>IF(E1794="","",SUM( INDEX($AM$9, 1) : AM1794))</f>
        <v/>
      </c>
      <c r="AO1794" s="43" t="str">
        <f t="shared" si="1019"/>
        <v/>
      </c>
      <c r="AP1794" s="43" t="str">
        <f t="shared" si="1020"/>
        <v/>
      </c>
      <c r="AQ1794" s="35" t="str">
        <f t="shared" si="1021"/>
        <v/>
      </c>
      <c r="AR1794" s="35" t="str">
        <f t="shared" si="1022"/>
        <v/>
      </c>
      <c r="AS1794" s="35" t="str">
        <f t="shared" si="1023"/>
        <v/>
      </c>
      <c r="AT1794" s="35" t="str">
        <f t="shared" si="1024"/>
        <v/>
      </c>
      <c r="AU1794" s="35" t="str">
        <f t="shared" si="1025"/>
        <v/>
      </c>
      <c r="AV1794" s="35" t="str">
        <f t="shared" si="1026"/>
        <v/>
      </c>
      <c r="AW1794" s="58" t="str">
        <f t="shared" si="1027"/>
        <v/>
      </c>
      <c r="AX1794" s="62" t="str">
        <f t="shared" si="1028"/>
        <v/>
      </c>
      <c r="AY1794" s="62" t="str">
        <f t="shared" si="1029"/>
        <v/>
      </c>
      <c r="AZ1794" s="62" t="str">
        <f t="shared" si="1030"/>
        <v/>
      </c>
      <c r="BA1794" s="62" t="str">
        <f t="shared" si="1031"/>
        <v/>
      </c>
      <c r="BB1794" s="62" t="str">
        <f t="shared" si="1032"/>
        <v/>
      </c>
      <c r="BC1794" s="62" t="str">
        <f t="shared" si="1033"/>
        <v/>
      </c>
      <c r="BD1794" s="69" t="str">
        <f t="shared" si="1034"/>
        <v/>
      </c>
      <c r="BE1794" s="69" t="str">
        <f t="shared" si="1035"/>
        <v/>
      </c>
      <c r="BF1794" s="69" t="str">
        <f>IF(Z1794=Z1795,"",SUM(AW$9:AW1794)-SUM(BF$9:BF1793))</f>
        <v/>
      </c>
      <c r="BG1794" s="12">
        <f t="shared" si="1037"/>
        <v>1786</v>
      </c>
    </row>
    <row r="1795" spans="1:59" ht="20.100000000000001" customHeight="1">
      <c r="A1795" s="13">
        <f t="shared" si="1036"/>
        <v>1787</v>
      </c>
      <c r="B1795" s="153"/>
      <c r="C1795" s="33"/>
      <c r="D1795" s="33"/>
      <c r="E1795" s="154"/>
      <c r="F1795" s="155"/>
      <c r="G1795" s="156"/>
      <c r="H1795" s="19" t="str">
        <f t="shared" si="1001"/>
        <v/>
      </c>
      <c r="I1795" s="157"/>
      <c r="J1795" s="19" t="str">
        <f t="shared" si="1002"/>
        <v/>
      </c>
      <c r="K1795" s="33"/>
      <c r="L1795" s="34"/>
      <c r="M1795" s="34"/>
      <c r="N1795" s="19" t="str">
        <f t="shared" si="1003"/>
        <v/>
      </c>
      <c r="O1795" s="157"/>
      <c r="P1795" s="19" t="str">
        <f t="shared" si="1004"/>
        <v/>
      </c>
      <c r="Q1795" s="19" t="str">
        <f t="shared" si="1005"/>
        <v/>
      </c>
      <c r="R1795" s="22"/>
      <c r="S1795" s="33"/>
      <c r="T1795" s="35" t="str">
        <f>IF(E1795="","",Instructions!$B$5)</f>
        <v/>
      </c>
      <c r="U1795" s="75" t="str">
        <f>IF(E1795="","",Instructions!$C$5)</f>
        <v/>
      </c>
      <c r="V1795" s="87" t="str">
        <f t="shared" si="1006"/>
        <v/>
      </c>
      <c r="W1795" s="72" t="str">
        <f>IF(E1795="","",VLOOKUP(D1795,Supervisors!$B$9:$F$32,5,FALSE))</f>
        <v/>
      </c>
      <c r="X1795" s="72" t="str">
        <f>IF(E1795="","",VLOOKUP(D1795,Supervisors!$B$9:$G$32,6,FALSE))</f>
        <v/>
      </c>
      <c r="Y1795" s="20" t="str">
        <f t="shared" si="1007"/>
        <v/>
      </c>
      <c r="Z1795" s="20" t="str">
        <f t="shared" si="1008"/>
        <v/>
      </c>
      <c r="AA1795" s="20" t="str">
        <f t="shared" si="1009"/>
        <v/>
      </c>
      <c r="AB1795" s="20" t="str">
        <f t="shared" si="1010"/>
        <v/>
      </c>
      <c r="AC1795" s="20" t="str">
        <f t="shared" si="1011"/>
        <v/>
      </c>
      <c r="AD1795" s="20" t="str">
        <f t="shared" si="1012"/>
        <v/>
      </c>
      <c r="AE1795" s="20" t="str">
        <f>IF(E1795="","",SUM( INDEX( $H$9, 1) : H1795))</f>
        <v/>
      </c>
      <c r="AF1795" s="20" t="str">
        <f t="shared" si="1013"/>
        <v/>
      </c>
      <c r="AG1795" s="20" t="str">
        <f>IF(E1795="","",SUM($AF$9:AF1795))</f>
        <v/>
      </c>
      <c r="AH1795" s="43" t="str">
        <f t="shared" si="1014"/>
        <v/>
      </c>
      <c r="AI1795" s="20" t="str">
        <f t="shared" si="1015"/>
        <v/>
      </c>
      <c r="AJ1795" s="20" t="str">
        <f t="shared" si="1016"/>
        <v/>
      </c>
      <c r="AK1795" s="20" t="str">
        <f t="shared" si="1017"/>
        <v/>
      </c>
      <c r="AL1795" s="20" t="str">
        <f>IF(E1795="","",SUM( INDEX($I$9, 1) : I1795))</f>
        <v/>
      </c>
      <c r="AM1795" s="20" t="str">
        <f t="shared" si="1018"/>
        <v/>
      </c>
      <c r="AN1795" s="20" t="str">
        <f>IF(E1795="","",SUM( INDEX($AM$9, 1) : AM1795))</f>
        <v/>
      </c>
      <c r="AO1795" s="43" t="str">
        <f t="shared" si="1019"/>
        <v/>
      </c>
      <c r="AP1795" s="43" t="str">
        <f t="shared" si="1020"/>
        <v/>
      </c>
      <c r="AQ1795" s="35" t="str">
        <f t="shared" si="1021"/>
        <v/>
      </c>
      <c r="AR1795" s="35" t="str">
        <f t="shared" si="1022"/>
        <v/>
      </c>
      <c r="AS1795" s="35" t="str">
        <f t="shared" si="1023"/>
        <v/>
      </c>
      <c r="AT1795" s="35" t="str">
        <f t="shared" si="1024"/>
        <v/>
      </c>
      <c r="AU1795" s="35" t="str">
        <f t="shared" si="1025"/>
        <v/>
      </c>
      <c r="AV1795" s="35" t="str">
        <f t="shared" si="1026"/>
        <v/>
      </c>
      <c r="AW1795" s="58" t="str">
        <f t="shared" si="1027"/>
        <v/>
      </c>
      <c r="AX1795" s="62" t="str">
        <f t="shared" si="1028"/>
        <v/>
      </c>
      <c r="AY1795" s="62" t="str">
        <f t="shared" si="1029"/>
        <v/>
      </c>
      <c r="AZ1795" s="62" t="str">
        <f t="shared" si="1030"/>
        <v/>
      </c>
      <c r="BA1795" s="62" t="str">
        <f t="shared" si="1031"/>
        <v/>
      </c>
      <c r="BB1795" s="62" t="str">
        <f t="shared" si="1032"/>
        <v/>
      </c>
      <c r="BC1795" s="62" t="str">
        <f t="shared" si="1033"/>
        <v/>
      </c>
      <c r="BD1795" s="69" t="str">
        <f t="shared" si="1034"/>
        <v/>
      </c>
      <c r="BE1795" s="69" t="str">
        <f t="shared" si="1035"/>
        <v/>
      </c>
      <c r="BF1795" s="69" t="str">
        <f>IF(Z1795=Z1796,"",SUM(AW$9:AW1795)-SUM(BF$9:BF1794))</f>
        <v/>
      </c>
      <c r="BG1795" s="12">
        <f t="shared" si="1037"/>
        <v>1787</v>
      </c>
    </row>
    <row r="1796" spans="1:59" ht="20.100000000000001" customHeight="1">
      <c r="A1796" s="13">
        <f t="shared" si="1036"/>
        <v>1788</v>
      </c>
      <c r="B1796" s="153"/>
      <c r="C1796" s="33"/>
      <c r="D1796" s="33"/>
      <c r="E1796" s="154"/>
      <c r="F1796" s="155"/>
      <c r="G1796" s="156"/>
      <c r="H1796" s="19" t="str">
        <f t="shared" si="1001"/>
        <v/>
      </c>
      <c r="I1796" s="157"/>
      <c r="J1796" s="19" t="str">
        <f t="shared" si="1002"/>
        <v/>
      </c>
      <c r="K1796" s="33"/>
      <c r="L1796" s="34"/>
      <c r="M1796" s="34"/>
      <c r="N1796" s="19" t="str">
        <f t="shared" si="1003"/>
        <v/>
      </c>
      <c r="O1796" s="157"/>
      <c r="P1796" s="19" t="str">
        <f t="shared" si="1004"/>
        <v/>
      </c>
      <c r="Q1796" s="19" t="str">
        <f t="shared" si="1005"/>
        <v/>
      </c>
      <c r="R1796" s="22"/>
      <c r="S1796" s="33"/>
      <c r="T1796" s="35" t="str">
        <f>IF(E1796="","",Instructions!$B$5)</f>
        <v/>
      </c>
      <c r="U1796" s="75" t="str">
        <f>IF(E1796="","",Instructions!$C$5)</f>
        <v/>
      </c>
      <c r="V1796" s="87" t="str">
        <f t="shared" si="1006"/>
        <v/>
      </c>
      <c r="W1796" s="72" t="str">
        <f>IF(E1796="","",VLOOKUP(D1796,Supervisors!$B$9:$F$32,5,FALSE))</f>
        <v/>
      </c>
      <c r="X1796" s="72" t="str">
        <f>IF(E1796="","",VLOOKUP(D1796,Supervisors!$B$9:$G$32,6,FALSE))</f>
        <v/>
      </c>
      <c r="Y1796" s="20" t="str">
        <f t="shared" si="1007"/>
        <v/>
      </c>
      <c r="Z1796" s="20" t="str">
        <f t="shared" si="1008"/>
        <v/>
      </c>
      <c r="AA1796" s="20" t="str">
        <f t="shared" si="1009"/>
        <v/>
      </c>
      <c r="AB1796" s="20" t="str">
        <f t="shared" si="1010"/>
        <v/>
      </c>
      <c r="AC1796" s="20" t="str">
        <f t="shared" si="1011"/>
        <v/>
      </c>
      <c r="AD1796" s="20" t="str">
        <f t="shared" si="1012"/>
        <v/>
      </c>
      <c r="AE1796" s="20" t="str">
        <f>IF(E1796="","",SUM( INDEX( $H$9, 1) : H1796))</f>
        <v/>
      </c>
      <c r="AF1796" s="20" t="str">
        <f t="shared" si="1013"/>
        <v/>
      </c>
      <c r="AG1796" s="20" t="str">
        <f>IF(E1796="","",SUM($AF$9:AF1796))</f>
        <v/>
      </c>
      <c r="AH1796" s="43" t="str">
        <f t="shared" si="1014"/>
        <v/>
      </c>
      <c r="AI1796" s="20" t="str">
        <f t="shared" si="1015"/>
        <v/>
      </c>
      <c r="AJ1796" s="20" t="str">
        <f t="shared" si="1016"/>
        <v/>
      </c>
      <c r="AK1796" s="20" t="str">
        <f t="shared" si="1017"/>
        <v/>
      </c>
      <c r="AL1796" s="20" t="str">
        <f>IF(E1796="","",SUM( INDEX($I$9, 1) : I1796))</f>
        <v/>
      </c>
      <c r="AM1796" s="20" t="str">
        <f t="shared" si="1018"/>
        <v/>
      </c>
      <c r="AN1796" s="20" t="str">
        <f>IF(E1796="","",SUM( INDEX($AM$9, 1) : AM1796))</f>
        <v/>
      </c>
      <c r="AO1796" s="43" t="str">
        <f t="shared" si="1019"/>
        <v/>
      </c>
      <c r="AP1796" s="43" t="str">
        <f t="shared" si="1020"/>
        <v/>
      </c>
      <c r="AQ1796" s="35" t="str">
        <f t="shared" si="1021"/>
        <v/>
      </c>
      <c r="AR1796" s="35" t="str">
        <f t="shared" si="1022"/>
        <v/>
      </c>
      <c r="AS1796" s="35" t="str">
        <f t="shared" si="1023"/>
        <v/>
      </c>
      <c r="AT1796" s="35" t="str">
        <f t="shared" si="1024"/>
        <v/>
      </c>
      <c r="AU1796" s="35" t="str">
        <f t="shared" si="1025"/>
        <v/>
      </c>
      <c r="AV1796" s="35" t="str">
        <f t="shared" si="1026"/>
        <v/>
      </c>
      <c r="AW1796" s="58" t="str">
        <f t="shared" si="1027"/>
        <v/>
      </c>
      <c r="AX1796" s="62" t="str">
        <f t="shared" si="1028"/>
        <v/>
      </c>
      <c r="AY1796" s="62" t="str">
        <f t="shared" si="1029"/>
        <v/>
      </c>
      <c r="AZ1796" s="62" t="str">
        <f t="shared" si="1030"/>
        <v/>
      </c>
      <c r="BA1796" s="62" t="str">
        <f t="shared" si="1031"/>
        <v/>
      </c>
      <c r="BB1796" s="62" t="str">
        <f t="shared" si="1032"/>
        <v/>
      </c>
      <c r="BC1796" s="62" t="str">
        <f t="shared" si="1033"/>
        <v/>
      </c>
      <c r="BD1796" s="69" t="str">
        <f t="shared" si="1034"/>
        <v/>
      </c>
      <c r="BE1796" s="69" t="str">
        <f t="shared" si="1035"/>
        <v/>
      </c>
      <c r="BF1796" s="69" t="str">
        <f>IF(Z1796=Z1797,"",SUM(AW$9:AW1796)-SUM(BF$9:BF1795))</f>
        <v/>
      </c>
      <c r="BG1796" s="12">
        <f t="shared" si="1037"/>
        <v>1788</v>
      </c>
    </row>
    <row r="1797" spans="1:59" ht="20.100000000000001" customHeight="1">
      <c r="A1797" s="13">
        <f t="shared" si="1036"/>
        <v>1789</v>
      </c>
      <c r="B1797" s="153"/>
      <c r="C1797" s="33"/>
      <c r="D1797" s="33"/>
      <c r="E1797" s="154"/>
      <c r="F1797" s="155"/>
      <c r="G1797" s="156"/>
      <c r="H1797" s="19" t="str">
        <f t="shared" si="1001"/>
        <v/>
      </c>
      <c r="I1797" s="157"/>
      <c r="J1797" s="19" t="str">
        <f t="shared" si="1002"/>
        <v/>
      </c>
      <c r="K1797" s="33"/>
      <c r="L1797" s="34"/>
      <c r="M1797" s="34"/>
      <c r="N1797" s="19" t="str">
        <f t="shared" si="1003"/>
        <v/>
      </c>
      <c r="O1797" s="157"/>
      <c r="P1797" s="19" t="str">
        <f t="shared" si="1004"/>
        <v/>
      </c>
      <c r="Q1797" s="19" t="str">
        <f t="shared" si="1005"/>
        <v/>
      </c>
      <c r="R1797" s="22"/>
      <c r="S1797" s="33"/>
      <c r="T1797" s="35" t="str">
        <f>IF(E1797="","",Instructions!$B$5)</f>
        <v/>
      </c>
      <c r="U1797" s="75" t="str">
        <f>IF(E1797="","",Instructions!$C$5)</f>
        <v/>
      </c>
      <c r="V1797" s="87" t="str">
        <f t="shared" si="1006"/>
        <v/>
      </c>
      <c r="W1797" s="72" t="str">
        <f>IF(E1797="","",VLOOKUP(D1797,Supervisors!$B$9:$F$32,5,FALSE))</f>
        <v/>
      </c>
      <c r="X1797" s="72" t="str">
        <f>IF(E1797="","",VLOOKUP(D1797,Supervisors!$B$9:$G$32,6,FALSE))</f>
        <v/>
      </c>
      <c r="Y1797" s="20" t="str">
        <f t="shared" si="1007"/>
        <v/>
      </c>
      <c r="Z1797" s="20" t="str">
        <f t="shared" si="1008"/>
        <v/>
      </c>
      <c r="AA1797" s="20" t="str">
        <f t="shared" si="1009"/>
        <v/>
      </c>
      <c r="AB1797" s="20" t="str">
        <f t="shared" si="1010"/>
        <v/>
      </c>
      <c r="AC1797" s="20" t="str">
        <f t="shared" si="1011"/>
        <v/>
      </c>
      <c r="AD1797" s="20" t="str">
        <f t="shared" si="1012"/>
        <v/>
      </c>
      <c r="AE1797" s="20" t="str">
        <f>IF(E1797="","",SUM( INDEX( $H$9, 1) : H1797))</f>
        <v/>
      </c>
      <c r="AF1797" s="20" t="str">
        <f t="shared" si="1013"/>
        <v/>
      </c>
      <c r="AG1797" s="20" t="str">
        <f>IF(E1797="","",SUM($AF$9:AF1797))</f>
        <v/>
      </c>
      <c r="AH1797" s="43" t="str">
        <f t="shared" si="1014"/>
        <v/>
      </c>
      <c r="AI1797" s="20" t="str">
        <f t="shared" si="1015"/>
        <v/>
      </c>
      <c r="AJ1797" s="20" t="str">
        <f t="shared" si="1016"/>
        <v/>
      </c>
      <c r="AK1797" s="20" t="str">
        <f t="shared" si="1017"/>
        <v/>
      </c>
      <c r="AL1797" s="20" t="str">
        <f>IF(E1797="","",SUM( INDEX($I$9, 1) : I1797))</f>
        <v/>
      </c>
      <c r="AM1797" s="20" t="str">
        <f t="shared" si="1018"/>
        <v/>
      </c>
      <c r="AN1797" s="20" t="str">
        <f>IF(E1797="","",SUM( INDEX($AM$9, 1) : AM1797))</f>
        <v/>
      </c>
      <c r="AO1797" s="43" t="str">
        <f t="shared" si="1019"/>
        <v/>
      </c>
      <c r="AP1797" s="43" t="str">
        <f t="shared" si="1020"/>
        <v/>
      </c>
      <c r="AQ1797" s="35" t="str">
        <f t="shared" si="1021"/>
        <v/>
      </c>
      <c r="AR1797" s="35" t="str">
        <f t="shared" si="1022"/>
        <v/>
      </c>
      <c r="AS1797" s="35" t="str">
        <f t="shared" si="1023"/>
        <v/>
      </c>
      <c r="AT1797" s="35" t="str">
        <f t="shared" si="1024"/>
        <v/>
      </c>
      <c r="AU1797" s="35" t="str">
        <f t="shared" si="1025"/>
        <v/>
      </c>
      <c r="AV1797" s="35" t="str">
        <f t="shared" si="1026"/>
        <v/>
      </c>
      <c r="AW1797" s="58" t="str">
        <f t="shared" si="1027"/>
        <v/>
      </c>
      <c r="AX1797" s="62" t="str">
        <f t="shared" si="1028"/>
        <v/>
      </c>
      <c r="AY1797" s="62" t="str">
        <f t="shared" si="1029"/>
        <v/>
      </c>
      <c r="AZ1797" s="62" t="str">
        <f t="shared" si="1030"/>
        <v/>
      </c>
      <c r="BA1797" s="62" t="str">
        <f t="shared" si="1031"/>
        <v/>
      </c>
      <c r="BB1797" s="62" t="str">
        <f t="shared" si="1032"/>
        <v/>
      </c>
      <c r="BC1797" s="62" t="str">
        <f t="shared" si="1033"/>
        <v/>
      </c>
      <c r="BD1797" s="69" t="str">
        <f t="shared" si="1034"/>
        <v/>
      </c>
      <c r="BE1797" s="69" t="str">
        <f t="shared" si="1035"/>
        <v/>
      </c>
      <c r="BF1797" s="69" t="str">
        <f>IF(Z1797=Z1798,"",SUM(AW$9:AW1797)-SUM(BF$9:BF1796))</f>
        <v/>
      </c>
      <c r="BG1797" s="12">
        <f t="shared" si="1037"/>
        <v>1789</v>
      </c>
    </row>
    <row r="1798" spans="1:59" ht="20.100000000000001" customHeight="1">
      <c r="A1798" s="13">
        <f t="shared" si="1036"/>
        <v>1790</v>
      </c>
      <c r="B1798" s="153"/>
      <c r="C1798" s="33"/>
      <c r="D1798" s="33"/>
      <c r="E1798" s="154"/>
      <c r="F1798" s="155"/>
      <c r="G1798" s="156"/>
      <c r="H1798" s="19" t="str">
        <f t="shared" si="1001"/>
        <v/>
      </c>
      <c r="I1798" s="157"/>
      <c r="J1798" s="19" t="str">
        <f t="shared" si="1002"/>
        <v/>
      </c>
      <c r="K1798" s="33"/>
      <c r="L1798" s="34"/>
      <c r="M1798" s="34"/>
      <c r="N1798" s="19" t="str">
        <f t="shared" si="1003"/>
        <v/>
      </c>
      <c r="O1798" s="157"/>
      <c r="P1798" s="19" t="str">
        <f t="shared" si="1004"/>
        <v/>
      </c>
      <c r="Q1798" s="19" t="str">
        <f t="shared" si="1005"/>
        <v/>
      </c>
      <c r="R1798" s="22"/>
      <c r="S1798" s="33"/>
      <c r="T1798" s="35" t="str">
        <f>IF(E1798="","",Instructions!$B$5)</f>
        <v/>
      </c>
      <c r="U1798" s="75" t="str">
        <f>IF(E1798="","",Instructions!$C$5)</f>
        <v/>
      </c>
      <c r="V1798" s="87" t="str">
        <f t="shared" si="1006"/>
        <v/>
      </c>
      <c r="W1798" s="72" t="str">
        <f>IF(E1798="","",VLOOKUP(D1798,Supervisors!$B$9:$F$32,5,FALSE))</f>
        <v/>
      </c>
      <c r="X1798" s="72" t="str">
        <f>IF(E1798="","",VLOOKUP(D1798,Supervisors!$B$9:$G$32,6,FALSE))</f>
        <v/>
      </c>
      <c r="Y1798" s="20" t="str">
        <f t="shared" si="1007"/>
        <v/>
      </c>
      <c r="Z1798" s="20" t="str">
        <f t="shared" si="1008"/>
        <v/>
      </c>
      <c r="AA1798" s="20" t="str">
        <f t="shared" si="1009"/>
        <v/>
      </c>
      <c r="AB1798" s="20" t="str">
        <f t="shared" si="1010"/>
        <v/>
      </c>
      <c r="AC1798" s="20" t="str">
        <f t="shared" si="1011"/>
        <v/>
      </c>
      <c r="AD1798" s="20" t="str">
        <f t="shared" si="1012"/>
        <v/>
      </c>
      <c r="AE1798" s="20" t="str">
        <f>IF(E1798="","",SUM( INDEX( $H$9, 1) : H1798))</f>
        <v/>
      </c>
      <c r="AF1798" s="20" t="str">
        <f t="shared" si="1013"/>
        <v/>
      </c>
      <c r="AG1798" s="20" t="str">
        <f>IF(E1798="","",SUM($AF$9:AF1798))</f>
        <v/>
      </c>
      <c r="AH1798" s="43" t="str">
        <f t="shared" si="1014"/>
        <v/>
      </c>
      <c r="AI1798" s="20" t="str">
        <f t="shared" si="1015"/>
        <v/>
      </c>
      <c r="AJ1798" s="20" t="str">
        <f t="shared" si="1016"/>
        <v/>
      </c>
      <c r="AK1798" s="20" t="str">
        <f t="shared" si="1017"/>
        <v/>
      </c>
      <c r="AL1798" s="20" t="str">
        <f>IF(E1798="","",SUM( INDEX($I$9, 1) : I1798))</f>
        <v/>
      </c>
      <c r="AM1798" s="20" t="str">
        <f t="shared" si="1018"/>
        <v/>
      </c>
      <c r="AN1798" s="20" t="str">
        <f>IF(E1798="","",SUM( INDEX($AM$9, 1) : AM1798))</f>
        <v/>
      </c>
      <c r="AO1798" s="43" t="str">
        <f t="shared" si="1019"/>
        <v/>
      </c>
      <c r="AP1798" s="43" t="str">
        <f t="shared" si="1020"/>
        <v/>
      </c>
      <c r="AQ1798" s="35" t="str">
        <f t="shared" si="1021"/>
        <v/>
      </c>
      <c r="AR1798" s="35" t="str">
        <f t="shared" si="1022"/>
        <v/>
      </c>
      <c r="AS1798" s="35" t="str">
        <f t="shared" si="1023"/>
        <v/>
      </c>
      <c r="AT1798" s="35" t="str">
        <f t="shared" si="1024"/>
        <v/>
      </c>
      <c r="AU1798" s="35" t="str">
        <f t="shared" si="1025"/>
        <v/>
      </c>
      <c r="AV1798" s="35" t="str">
        <f t="shared" si="1026"/>
        <v/>
      </c>
      <c r="AW1798" s="58" t="str">
        <f t="shared" si="1027"/>
        <v/>
      </c>
      <c r="AX1798" s="62" t="str">
        <f t="shared" si="1028"/>
        <v/>
      </c>
      <c r="AY1798" s="62" t="str">
        <f t="shared" si="1029"/>
        <v/>
      </c>
      <c r="AZ1798" s="62" t="str">
        <f t="shared" si="1030"/>
        <v/>
      </c>
      <c r="BA1798" s="62" t="str">
        <f t="shared" si="1031"/>
        <v/>
      </c>
      <c r="BB1798" s="62" t="str">
        <f t="shared" si="1032"/>
        <v/>
      </c>
      <c r="BC1798" s="62" t="str">
        <f t="shared" si="1033"/>
        <v/>
      </c>
      <c r="BD1798" s="69" t="str">
        <f t="shared" si="1034"/>
        <v/>
      </c>
      <c r="BE1798" s="69" t="str">
        <f t="shared" si="1035"/>
        <v/>
      </c>
      <c r="BF1798" s="69" t="str">
        <f>IF(Z1798=Z1799,"",SUM(AW$9:AW1798)-SUM(BF$9:BF1797))</f>
        <v/>
      </c>
      <c r="BG1798" s="12">
        <f t="shared" si="1037"/>
        <v>1790</v>
      </c>
    </row>
    <row r="1799" spans="1:59" ht="20.100000000000001" customHeight="1">
      <c r="A1799" s="13">
        <f t="shared" si="1036"/>
        <v>1791</v>
      </c>
      <c r="B1799" s="153"/>
      <c r="C1799" s="33"/>
      <c r="D1799" s="33"/>
      <c r="E1799" s="154"/>
      <c r="F1799" s="155"/>
      <c r="G1799" s="156"/>
      <c r="H1799" s="19" t="str">
        <f t="shared" si="1001"/>
        <v/>
      </c>
      <c r="I1799" s="157"/>
      <c r="J1799" s="19" t="str">
        <f t="shared" si="1002"/>
        <v/>
      </c>
      <c r="K1799" s="33"/>
      <c r="L1799" s="34"/>
      <c r="M1799" s="34"/>
      <c r="N1799" s="19" t="str">
        <f t="shared" si="1003"/>
        <v/>
      </c>
      <c r="O1799" s="157"/>
      <c r="P1799" s="19" t="str">
        <f t="shared" si="1004"/>
        <v/>
      </c>
      <c r="Q1799" s="19" t="str">
        <f t="shared" si="1005"/>
        <v/>
      </c>
      <c r="R1799" s="22"/>
      <c r="S1799" s="33"/>
      <c r="T1799" s="35" t="str">
        <f>IF(E1799="","",Instructions!$B$5)</f>
        <v/>
      </c>
      <c r="U1799" s="75" t="str">
        <f>IF(E1799="","",Instructions!$C$5)</f>
        <v/>
      </c>
      <c r="V1799" s="87" t="str">
        <f t="shared" si="1006"/>
        <v/>
      </c>
      <c r="W1799" s="72" t="str">
        <f>IF(E1799="","",VLOOKUP(D1799,Supervisors!$B$9:$F$32,5,FALSE))</f>
        <v/>
      </c>
      <c r="X1799" s="72" t="str">
        <f>IF(E1799="","",VLOOKUP(D1799,Supervisors!$B$9:$G$32,6,FALSE))</f>
        <v/>
      </c>
      <c r="Y1799" s="20" t="str">
        <f t="shared" si="1007"/>
        <v/>
      </c>
      <c r="Z1799" s="20" t="str">
        <f t="shared" si="1008"/>
        <v/>
      </c>
      <c r="AA1799" s="20" t="str">
        <f t="shared" si="1009"/>
        <v/>
      </c>
      <c r="AB1799" s="20" t="str">
        <f t="shared" si="1010"/>
        <v/>
      </c>
      <c r="AC1799" s="20" t="str">
        <f t="shared" si="1011"/>
        <v/>
      </c>
      <c r="AD1799" s="20" t="str">
        <f t="shared" si="1012"/>
        <v/>
      </c>
      <c r="AE1799" s="20" t="str">
        <f>IF(E1799="","",SUM( INDEX( $H$9, 1) : H1799))</f>
        <v/>
      </c>
      <c r="AF1799" s="20" t="str">
        <f t="shared" si="1013"/>
        <v/>
      </c>
      <c r="AG1799" s="20" t="str">
        <f>IF(E1799="","",SUM($AF$9:AF1799))</f>
        <v/>
      </c>
      <c r="AH1799" s="43" t="str">
        <f t="shared" si="1014"/>
        <v/>
      </c>
      <c r="AI1799" s="20" t="str">
        <f t="shared" si="1015"/>
        <v/>
      </c>
      <c r="AJ1799" s="20" t="str">
        <f t="shared" si="1016"/>
        <v/>
      </c>
      <c r="AK1799" s="20" t="str">
        <f t="shared" si="1017"/>
        <v/>
      </c>
      <c r="AL1799" s="20" t="str">
        <f>IF(E1799="","",SUM( INDEX($I$9, 1) : I1799))</f>
        <v/>
      </c>
      <c r="AM1799" s="20" t="str">
        <f t="shared" si="1018"/>
        <v/>
      </c>
      <c r="AN1799" s="20" t="str">
        <f>IF(E1799="","",SUM( INDEX($AM$9, 1) : AM1799))</f>
        <v/>
      </c>
      <c r="AO1799" s="43" t="str">
        <f t="shared" si="1019"/>
        <v/>
      </c>
      <c r="AP1799" s="43" t="str">
        <f t="shared" si="1020"/>
        <v/>
      </c>
      <c r="AQ1799" s="35" t="str">
        <f t="shared" si="1021"/>
        <v/>
      </c>
      <c r="AR1799" s="35" t="str">
        <f t="shared" si="1022"/>
        <v/>
      </c>
      <c r="AS1799" s="35" t="str">
        <f t="shared" si="1023"/>
        <v/>
      </c>
      <c r="AT1799" s="35" t="str">
        <f t="shared" si="1024"/>
        <v/>
      </c>
      <c r="AU1799" s="35" t="str">
        <f t="shared" si="1025"/>
        <v/>
      </c>
      <c r="AV1799" s="35" t="str">
        <f t="shared" si="1026"/>
        <v/>
      </c>
      <c r="AW1799" s="58" t="str">
        <f t="shared" si="1027"/>
        <v/>
      </c>
      <c r="AX1799" s="62" t="str">
        <f t="shared" si="1028"/>
        <v/>
      </c>
      <c r="AY1799" s="62" t="str">
        <f t="shared" si="1029"/>
        <v/>
      </c>
      <c r="AZ1799" s="62" t="str">
        <f t="shared" si="1030"/>
        <v/>
      </c>
      <c r="BA1799" s="62" t="str">
        <f t="shared" si="1031"/>
        <v/>
      </c>
      <c r="BB1799" s="62" t="str">
        <f t="shared" si="1032"/>
        <v/>
      </c>
      <c r="BC1799" s="62" t="str">
        <f t="shared" si="1033"/>
        <v/>
      </c>
      <c r="BD1799" s="69" t="str">
        <f t="shared" si="1034"/>
        <v/>
      </c>
      <c r="BE1799" s="69" t="str">
        <f t="shared" si="1035"/>
        <v/>
      </c>
      <c r="BF1799" s="69" t="str">
        <f>IF(Z1799=Z1800,"",SUM(AW$9:AW1799)-SUM(BF$9:BF1798))</f>
        <v/>
      </c>
      <c r="BG1799" s="12">
        <f t="shared" si="1037"/>
        <v>1791</v>
      </c>
    </row>
    <row r="1800" spans="1:59" ht="20.100000000000001" customHeight="1">
      <c r="A1800" s="13">
        <f t="shared" si="1036"/>
        <v>1792</v>
      </c>
      <c r="B1800" s="153"/>
      <c r="C1800" s="33"/>
      <c r="D1800" s="33"/>
      <c r="E1800" s="154"/>
      <c r="F1800" s="155"/>
      <c r="G1800" s="156"/>
      <c r="H1800" s="19" t="str">
        <f t="shared" si="1001"/>
        <v/>
      </c>
      <c r="I1800" s="157"/>
      <c r="J1800" s="19" t="str">
        <f t="shared" si="1002"/>
        <v/>
      </c>
      <c r="K1800" s="33"/>
      <c r="L1800" s="34"/>
      <c r="M1800" s="34"/>
      <c r="N1800" s="19" t="str">
        <f t="shared" si="1003"/>
        <v/>
      </c>
      <c r="O1800" s="157"/>
      <c r="P1800" s="19" t="str">
        <f t="shared" si="1004"/>
        <v/>
      </c>
      <c r="Q1800" s="19" t="str">
        <f t="shared" si="1005"/>
        <v/>
      </c>
      <c r="R1800" s="22"/>
      <c r="S1800" s="33"/>
      <c r="T1800" s="35" t="str">
        <f>IF(E1800="","",Instructions!$B$5)</f>
        <v/>
      </c>
      <c r="U1800" s="75" t="str">
        <f>IF(E1800="","",Instructions!$C$5)</f>
        <v/>
      </c>
      <c r="V1800" s="87" t="str">
        <f t="shared" si="1006"/>
        <v/>
      </c>
      <c r="W1800" s="72" t="str">
        <f>IF(E1800="","",VLOOKUP(D1800,Supervisors!$B$9:$F$32,5,FALSE))</f>
        <v/>
      </c>
      <c r="X1800" s="72" t="str">
        <f>IF(E1800="","",VLOOKUP(D1800,Supervisors!$B$9:$G$32,6,FALSE))</f>
        <v/>
      </c>
      <c r="Y1800" s="20" t="str">
        <f t="shared" si="1007"/>
        <v/>
      </c>
      <c r="Z1800" s="20" t="str">
        <f t="shared" si="1008"/>
        <v/>
      </c>
      <c r="AA1800" s="20" t="str">
        <f t="shared" si="1009"/>
        <v/>
      </c>
      <c r="AB1800" s="20" t="str">
        <f t="shared" si="1010"/>
        <v/>
      </c>
      <c r="AC1800" s="20" t="str">
        <f t="shared" si="1011"/>
        <v/>
      </c>
      <c r="AD1800" s="20" t="str">
        <f t="shared" si="1012"/>
        <v/>
      </c>
      <c r="AE1800" s="20" t="str">
        <f>IF(E1800="","",SUM( INDEX( $H$9, 1) : H1800))</f>
        <v/>
      </c>
      <c r="AF1800" s="20" t="str">
        <f t="shared" si="1013"/>
        <v/>
      </c>
      <c r="AG1800" s="20" t="str">
        <f>IF(E1800="","",SUM($AF$9:AF1800))</f>
        <v/>
      </c>
      <c r="AH1800" s="43" t="str">
        <f t="shared" si="1014"/>
        <v/>
      </c>
      <c r="AI1800" s="20" t="str">
        <f t="shared" si="1015"/>
        <v/>
      </c>
      <c r="AJ1800" s="20" t="str">
        <f t="shared" si="1016"/>
        <v/>
      </c>
      <c r="AK1800" s="20" t="str">
        <f t="shared" si="1017"/>
        <v/>
      </c>
      <c r="AL1800" s="20" t="str">
        <f>IF(E1800="","",SUM( INDEX($I$9, 1) : I1800))</f>
        <v/>
      </c>
      <c r="AM1800" s="20" t="str">
        <f t="shared" si="1018"/>
        <v/>
      </c>
      <c r="AN1800" s="20" t="str">
        <f>IF(E1800="","",SUM( INDEX($AM$9, 1) : AM1800))</f>
        <v/>
      </c>
      <c r="AO1800" s="43" t="str">
        <f t="shared" si="1019"/>
        <v/>
      </c>
      <c r="AP1800" s="43" t="str">
        <f t="shared" si="1020"/>
        <v/>
      </c>
      <c r="AQ1800" s="35" t="str">
        <f t="shared" si="1021"/>
        <v/>
      </c>
      <c r="AR1800" s="35" t="str">
        <f t="shared" si="1022"/>
        <v/>
      </c>
      <c r="AS1800" s="35" t="str">
        <f t="shared" si="1023"/>
        <v/>
      </c>
      <c r="AT1800" s="35" t="str">
        <f t="shared" si="1024"/>
        <v/>
      </c>
      <c r="AU1800" s="35" t="str">
        <f t="shared" si="1025"/>
        <v/>
      </c>
      <c r="AV1800" s="35" t="str">
        <f t="shared" si="1026"/>
        <v/>
      </c>
      <c r="AW1800" s="58" t="str">
        <f t="shared" si="1027"/>
        <v/>
      </c>
      <c r="AX1800" s="62" t="str">
        <f t="shared" si="1028"/>
        <v/>
      </c>
      <c r="AY1800" s="62" t="str">
        <f t="shared" si="1029"/>
        <v/>
      </c>
      <c r="AZ1800" s="62" t="str">
        <f t="shared" si="1030"/>
        <v/>
      </c>
      <c r="BA1800" s="62" t="str">
        <f t="shared" si="1031"/>
        <v/>
      </c>
      <c r="BB1800" s="62" t="str">
        <f t="shared" si="1032"/>
        <v/>
      </c>
      <c r="BC1800" s="62" t="str">
        <f t="shared" si="1033"/>
        <v/>
      </c>
      <c r="BD1800" s="69" t="str">
        <f t="shared" si="1034"/>
        <v/>
      </c>
      <c r="BE1800" s="69" t="str">
        <f t="shared" si="1035"/>
        <v/>
      </c>
      <c r="BF1800" s="69" t="str">
        <f>IF(Z1800=Z1801,"",SUM(AW$9:AW1800)-SUM(BF$9:BF1799))</f>
        <v/>
      </c>
      <c r="BG1800" s="12">
        <f t="shared" si="1037"/>
        <v>1792</v>
      </c>
    </row>
    <row r="1801" spans="1:59" ht="20.100000000000001" customHeight="1">
      <c r="A1801" s="13">
        <f t="shared" si="1036"/>
        <v>1793</v>
      </c>
      <c r="B1801" s="153"/>
      <c r="C1801" s="33"/>
      <c r="D1801" s="33"/>
      <c r="E1801" s="154"/>
      <c r="F1801" s="155"/>
      <c r="G1801" s="156"/>
      <c r="H1801" s="19" t="str">
        <f t="shared" ref="H1801:H1864" si="1038">IF(E1801="","",(ROUND((G1801-F1801),2) * 24))</f>
        <v/>
      </c>
      <c r="I1801" s="157"/>
      <c r="J1801" s="19" t="str">
        <f t="shared" ref="J1801:J1864" si="1039">IF(H1801="","",H1801-I1801)</f>
        <v/>
      </c>
      <c r="K1801" s="33"/>
      <c r="L1801" s="34"/>
      <c r="M1801" s="34"/>
      <c r="N1801" s="19" t="str">
        <f t="shared" ref="N1801:N1864" si="1040">IF(E1801="","",(ROUND((M1801-L1801),2) * 24))</f>
        <v/>
      </c>
      <c r="O1801" s="157"/>
      <c r="P1801" s="19" t="str">
        <f t="shared" ref="P1801:P1864" si="1041">IF(N1801=0,"",IF(ISERROR(N1801-O1801),"",N1801-O1801))</f>
        <v/>
      </c>
      <c r="Q1801" s="19" t="str">
        <f t="shared" ref="Q1801:Q1864" si="1042">IF(H1801="","",H1801-N1801)</f>
        <v/>
      </c>
      <c r="R1801" s="22"/>
      <c r="S1801" s="33"/>
      <c r="T1801" s="35" t="str">
        <f>IF(E1801="","",Instructions!$B$5)</f>
        <v/>
      </c>
      <c r="U1801" s="75" t="str">
        <f>IF(E1801="","",Instructions!$C$5)</f>
        <v/>
      </c>
      <c r="V1801" s="87" t="str">
        <f t="shared" ref="V1801:V1864" si="1043">IF(E1801="","",IF(U1801="BCBA",1,IF(U1801="BCaBA",2,"")))</f>
        <v/>
      </c>
      <c r="W1801" s="72" t="str">
        <f>IF(E1801="","",VLOOKUP(D1801,Supervisors!$B$9:$F$32,5,FALSE))</f>
        <v/>
      </c>
      <c r="X1801" s="72" t="str">
        <f>IF(E1801="","",VLOOKUP(D1801,Supervisors!$B$9:$G$32,6,FALSE))</f>
        <v/>
      </c>
      <c r="Y1801" s="20" t="str">
        <f t="shared" ref="Y1801:Y1864" si="1044">IF(E1801="","",TEXT(E1801,"yyyy"))</f>
        <v/>
      </c>
      <c r="Z1801" s="20" t="str">
        <f t="shared" ref="Z1801:Z1864" si="1045">IF(E1801="","",TEXT(E1801,"mmmm"))</f>
        <v/>
      </c>
      <c r="AA1801" s="20" t="str">
        <f t="shared" ref="AA1801:AA1864" si="1046">IF(E1801="","",TEXT(E1801,"dd"))</f>
        <v/>
      </c>
      <c r="AB1801" s="20" t="str">
        <f t="shared" ref="AB1801:AB1864" si="1047">IF(E1801="","",TEXT(E1801, "yyyy-mm"))</f>
        <v/>
      </c>
      <c r="AC1801" s="20" t="str">
        <f t="shared" ref="AC1801:AC1864" si="1048">IF(E1801="","",IF(B1801="Supervised Independent Fieldwork", "-1", IF(B1801="Practicum", "-2", IF(B1801="Intensive Practicum","-3",""))))</f>
        <v/>
      </c>
      <c r="AD1801" s="20" t="str">
        <f t="shared" ref="AD1801:AD1864" si="1049">AB1801&amp;AC1801</f>
        <v/>
      </c>
      <c r="AE1801" s="20" t="str">
        <f>IF(E1801="","",SUM( INDEX( $H$9, 1) : H1801))</f>
        <v/>
      </c>
      <c r="AF1801" s="20" t="str">
        <f t="shared" ref="AF1801:AF1864" si="1050">IF(E1801="","",IF(B1801="Supervised Independent Fieldwork",H1801, IF(B1801="Practicum",H1801*1.5,IF(B1801="Intensive Practicum",H1801*2,""))))</f>
        <v/>
      </c>
      <c r="AG1801" s="20" t="str">
        <f>IF(E1801="","",SUM($AF$9:AF1801))</f>
        <v/>
      </c>
      <c r="AH1801" s="43" t="str">
        <f t="shared" ref="AH1801:AH1864" si="1051">IF(E1801="","",IF(U1801="BCBA",AG1801/1500,IF(U1801="BCaBA",AG1801/1000,"")))</f>
        <v/>
      </c>
      <c r="AI1801" s="20" t="str">
        <f t="shared" ref="AI1801:AI1864" si="1052">IF(E1801="","",IF(B1801="Supervised Independent Fieldwork",H1801,""))</f>
        <v/>
      </c>
      <c r="AJ1801" s="20" t="str">
        <f t="shared" ref="AJ1801:AJ1864" si="1053">IF(E1801="","",IF(B1801="Practicum",H1801,""))</f>
        <v/>
      </c>
      <c r="AK1801" s="20" t="str">
        <f t="shared" ref="AK1801:AK1864" si="1054">IF(E1801="","",IF(B1801="Intensive Practicum",H1801,""))</f>
        <v/>
      </c>
      <c r="AL1801" s="20" t="str">
        <f>IF(E1801="","",SUM( INDEX($I$9, 1) : I1801))</f>
        <v/>
      </c>
      <c r="AM1801" s="20" t="str">
        <f t="shared" ref="AM1801:AM1864" si="1055">IF(E1801="","",IF(B1801="Supervised Independent Fieldwork",I1801, IF(B1801="Practicum",I1801*1.5,IF(B1801="Intensive Practicum",I1801*2,""))))</f>
        <v/>
      </c>
      <c r="AN1801" s="20" t="str">
        <f>IF(E1801="","",SUM( INDEX($AM$9, 1) : AM1801))</f>
        <v/>
      </c>
      <c r="AO1801" s="43" t="str">
        <f t="shared" ref="AO1801:AO1864" si="1056">IF(E1801="","",IF(U1801="BCaBA",MIN(100%,AN1801/1000), IF(U1801="BCBA",MIN(100%,AN1801/1500),0)))</f>
        <v/>
      </c>
      <c r="AP1801" s="43" t="str">
        <f t="shared" ref="AP1801:AP1864" si="1057">IF(Z1801=Z1802,"",AO1801)</f>
        <v/>
      </c>
      <c r="AQ1801" s="35" t="str">
        <f t="shared" ref="AQ1801:AQ1864" si="1058">IF(E1801="","",IF(OR(K1801="No Supervision Session",K1801=""),1,""))</f>
        <v/>
      </c>
      <c r="AR1801" s="35" t="str">
        <f t="shared" ref="AR1801:AR1864" si="1059">IF(E1801="","",IF(K1801="Face-to-Face",1,""))</f>
        <v/>
      </c>
      <c r="AS1801" s="35" t="str">
        <f t="shared" ref="AS1801:AS1864" si="1060">IF(E1801="","",IF(K1801="Video Conferencing",1,""))</f>
        <v/>
      </c>
      <c r="AT1801" s="35" t="str">
        <f t="shared" ref="AT1801:AT1864" si="1061">IF(E1801="","",IF(K1801="Telephone",1,""))</f>
        <v/>
      </c>
      <c r="AU1801" s="35" t="str">
        <f t="shared" ref="AU1801:AU1864" si="1062">IF(E1801="","",IF(N1801&gt;0,COUNT(N1801),""))</f>
        <v/>
      </c>
      <c r="AV1801" s="35" t="str">
        <f t="shared" ref="AV1801:AV1864" si="1063">IF(E1801="","",IF(E1801="","",IF(R1801="Yes",1,"")))</f>
        <v/>
      </c>
      <c r="AW1801" s="58" t="str">
        <f t="shared" ref="AW1801:AW1864" si="1064">IF(E1801="","",IF(E1801&lt;X1801,1,IF(E1801&lt;W1801,1,"")))</f>
        <v/>
      </c>
      <c r="AX1801" s="62" t="str">
        <f t="shared" ref="AX1801:AX1864" si="1065">IF(E1801="","",IF(AW1801="",H1801,0))</f>
        <v/>
      </c>
      <c r="AY1801" s="62" t="str">
        <f t="shared" ref="AY1801:AY1864" si="1066">IF(E1801="","",IF(AW1801="", I1801,0))</f>
        <v/>
      </c>
      <c r="AZ1801" s="62" t="str">
        <f t="shared" ref="AZ1801:AZ1864" si="1067">IF(E1801="","",IF(AW1801&lt;&gt;"",0,IF(B1801="Supervised Independent Fieldwork",AX1801,IF(B1801="Practicum",AX1801*1.5,IF(B1801="Intensive Practicum",AX1801*2,0)))))</f>
        <v/>
      </c>
      <c r="BA1801" s="62" t="str">
        <f t="shared" ref="BA1801:BA1864" si="1068">IF(E1801="","",IF(AW1801="", N1801,0))</f>
        <v/>
      </c>
      <c r="BB1801" s="62" t="str">
        <f t="shared" ref="BB1801:BB1864" si="1069">IF(E1801="","",IF(AW1801="",P1801,0))</f>
        <v/>
      </c>
      <c r="BC1801" s="62" t="str">
        <f t="shared" ref="BC1801:BC1864" si="1070">IF(E1801="","",IF(AW1801="",Q1801,0))</f>
        <v/>
      </c>
      <c r="BD1801" s="69" t="str">
        <f t="shared" ref="BD1801:BD1864" si="1071">IF(AW1801="", AU1801,"")</f>
        <v/>
      </c>
      <c r="BE1801" s="69" t="str">
        <f t="shared" ref="BE1801:BE1864" si="1072">IF(AW1801="", AV1801,"")</f>
        <v/>
      </c>
      <c r="BF1801" s="69" t="str">
        <f>IF(Z1801=Z1802,"",SUM(AW$9:AW1801)-SUM(BF$9:BF1800))</f>
        <v/>
      </c>
      <c r="BG1801" s="12">
        <f t="shared" si="1037"/>
        <v>1793</v>
      </c>
    </row>
    <row r="1802" spans="1:59" ht="20.100000000000001" customHeight="1">
      <c r="A1802" s="13">
        <f t="shared" si="1036"/>
        <v>1794</v>
      </c>
      <c r="B1802" s="153"/>
      <c r="C1802" s="33"/>
      <c r="D1802" s="33"/>
      <c r="E1802" s="154"/>
      <c r="F1802" s="155"/>
      <c r="G1802" s="156"/>
      <c r="H1802" s="19" t="str">
        <f t="shared" si="1038"/>
        <v/>
      </c>
      <c r="I1802" s="157"/>
      <c r="J1802" s="19" t="str">
        <f t="shared" si="1039"/>
        <v/>
      </c>
      <c r="K1802" s="33"/>
      <c r="L1802" s="34"/>
      <c r="M1802" s="34"/>
      <c r="N1802" s="19" t="str">
        <f t="shared" si="1040"/>
        <v/>
      </c>
      <c r="O1802" s="157"/>
      <c r="P1802" s="19" t="str">
        <f t="shared" si="1041"/>
        <v/>
      </c>
      <c r="Q1802" s="19" t="str">
        <f t="shared" si="1042"/>
        <v/>
      </c>
      <c r="R1802" s="22"/>
      <c r="S1802" s="33"/>
      <c r="T1802" s="35" t="str">
        <f>IF(E1802="","",Instructions!$B$5)</f>
        <v/>
      </c>
      <c r="U1802" s="75" t="str">
        <f>IF(E1802="","",Instructions!$C$5)</f>
        <v/>
      </c>
      <c r="V1802" s="87" t="str">
        <f t="shared" si="1043"/>
        <v/>
      </c>
      <c r="W1802" s="72" t="str">
        <f>IF(E1802="","",VLOOKUP(D1802,Supervisors!$B$9:$F$32,5,FALSE))</f>
        <v/>
      </c>
      <c r="X1802" s="72" t="str">
        <f>IF(E1802="","",VLOOKUP(D1802,Supervisors!$B$9:$G$32,6,FALSE))</f>
        <v/>
      </c>
      <c r="Y1802" s="20" t="str">
        <f t="shared" si="1044"/>
        <v/>
      </c>
      <c r="Z1802" s="20" t="str">
        <f t="shared" si="1045"/>
        <v/>
      </c>
      <c r="AA1802" s="20" t="str">
        <f t="shared" si="1046"/>
        <v/>
      </c>
      <c r="AB1802" s="20" t="str">
        <f t="shared" si="1047"/>
        <v/>
      </c>
      <c r="AC1802" s="20" t="str">
        <f t="shared" si="1048"/>
        <v/>
      </c>
      <c r="AD1802" s="20" t="str">
        <f t="shared" si="1049"/>
        <v/>
      </c>
      <c r="AE1802" s="20" t="str">
        <f>IF(E1802="","",SUM( INDEX( $H$9, 1) : H1802))</f>
        <v/>
      </c>
      <c r="AF1802" s="20" t="str">
        <f t="shared" si="1050"/>
        <v/>
      </c>
      <c r="AG1802" s="20" t="str">
        <f>IF(E1802="","",SUM($AF$9:AF1802))</f>
        <v/>
      </c>
      <c r="AH1802" s="43" t="str">
        <f t="shared" si="1051"/>
        <v/>
      </c>
      <c r="AI1802" s="20" t="str">
        <f t="shared" si="1052"/>
        <v/>
      </c>
      <c r="AJ1802" s="20" t="str">
        <f t="shared" si="1053"/>
        <v/>
      </c>
      <c r="AK1802" s="20" t="str">
        <f t="shared" si="1054"/>
        <v/>
      </c>
      <c r="AL1802" s="20" t="str">
        <f>IF(E1802="","",SUM( INDEX($I$9, 1) : I1802))</f>
        <v/>
      </c>
      <c r="AM1802" s="20" t="str">
        <f t="shared" si="1055"/>
        <v/>
      </c>
      <c r="AN1802" s="20" t="str">
        <f>IF(E1802="","",SUM( INDEX($AM$9, 1) : AM1802))</f>
        <v/>
      </c>
      <c r="AO1802" s="43" t="str">
        <f t="shared" si="1056"/>
        <v/>
      </c>
      <c r="AP1802" s="43" t="str">
        <f t="shared" si="1057"/>
        <v/>
      </c>
      <c r="AQ1802" s="35" t="str">
        <f t="shared" si="1058"/>
        <v/>
      </c>
      <c r="AR1802" s="35" t="str">
        <f t="shared" si="1059"/>
        <v/>
      </c>
      <c r="AS1802" s="35" t="str">
        <f t="shared" si="1060"/>
        <v/>
      </c>
      <c r="AT1802" s="35" t="str">
        <f t="shared" si="1061"/>
        <v/>
      </c>
      <c r="AU1802" s="35" t="str">
        <f t="shared" si="1062"/>
        <v/>
      </c>
      <c r="AV1802" s="35" t="str">
        <f t="shared" si="1063"/>
        <v/>
      </c>
      <c r="AW1802" s="58" t="str">
        <f t="shared" si="1064"/>
        <v/>
      </c>
      <c r="AX1802" s="62" t="str">
        <f t="shared" si="1065"/>
        <v/>
      </c>
      <c r="AY1802" s="62" t="str">
        <f t="shared" si="1066"/>
        <v/>
      </c>
      <c r="AZ1802" s="62" t="str">
        <f t="shared" si="1067"/>
        <v/>
      </c>
      <c r="BA1802" s="62" t="str">
        <f t="shared" si="1068"/>
        <v/>
      </c>
      <c r="BB1802" s="62" t="str">
        <f t="shared" si="1069"/>
        <v/>
      </c>
      <c r="BC1802" s="62" t="str">
        <f t="shared" si="1070"/>
        <v/>
      </c>
      <c r="BD1802" s="69" t="str">
        <f t="shared" si="1071"/>
        <v/>
      </c>
      <c r="BE1802" s="69" t="str">
        <f t="shared" si="1072"/>
        <v/>
      </c>
      <c r="BF1802" s="69" t="str">
        <f>IF(Z1802=Z1803,"",SUM(AW$9:AW1802)-SUM(BF$9:BF1801))</f>
        <v/>
      </c>
      <c r="BG1802" s="12">
        <f t="shared" si="1037"/>
        <v>1794</v>
      </c>
    </row>
    <row r="1803" spans="1:59" ht="20.100000000000001" customHeight="1">
      <c r="A1803" s="13">
        <f t="shared" si="1036"/>
        <v>1795</v>
      </c>
      <c r="B1803" s="153"/>
      <c r="C1803" s="33"/>
      <c r="D1803" s="33"/>
      <c r="E1803" s="154"/>
      <c r="F1803" s="155"/>
      <c r="G1803" s="156"/>
      <c r="H1803" s="19" t="str">
        <f t="shared" si="1038"/>
        <v/>
      </c>
      <c r="I1803" s="157"/>
      <c r="J1803" s="19" t="str">
        <f t="shared" si="1039"/>
        <v/>
      </c>
      <c r="K1803" s="33"/>
      <c r="L1803" s="34"/>
      <c r="M1803" s="34"/>
      <c r="N1803" s="19" t="str">
        <f t="shared" si="1040"/>
        <v/>
      </c>
      <c r="O1803" s="157"/>
      <c r="P1803" s="19" t="str">
        <f t="shared" si="1041"/>
        <v/>
      </c>
      <c r="Q1803" s="19" t="str">
        <f t="shared" si="1042"/>
        <v/>
      </c>
      <c r="R1803" s="22"/>
      <c r="S1803" s="33"/>
      <c r="T1803" s="35" t="str">
        <f>IF(E1803="","",Instructions!$B$5)</f>
        <v/>
      </c>
      <c r="U1803" s="75" t="str">
        <f>IF(E1803="","",Instructions!$C$5)</f>
        <v/>
      </c>
      <c r="V1803" s="87" t="str">
        <f t="shared" si="1043"/>
        <v/>
      </c>
      <c r="W1803" s="72" t="str">
        <f>IF(E1803="","",VLOOKUP(D1803,Supervisors!$B$9:$F$32,5,FALSE))</f>
        <v/>
      </c>
      <c r="X1803" s="72" t="str">
        <f>IF(E1803="","",VLOOKUP(D1803,Supervisors!$B$9:$G$32,6,FALSE))</f>
        <v/>
      </c>
      <c r="Y1803" s="20" t="str">
        <f t="shared" si="1044"/>
        <v/>
      </c>
      <c r="Z1803" s="20" t="str">
        <f t="shared" si="1045"/>
        <v/>
      </c>
      <c r="AA1803" s="20" t="str">
        <f t="shared" si="1046"/>
        <v/>
      </c>
      <c r="AB1803" s="20" t="str">
        <f t="shared" si="1047"/>
        <v/>
      </c>
      <c r="AC1803" s="20" t="str">
        <f t="shared" si="1048"/>
        <v/>
      </c>
      <c r="AD1803" s="20" t="str">
        <f t="shared" si="1049"/>
        <v/>
      </c>
      <c r="AE1803" s="20" t="str">
        <f>IF(E1803="","",SUM( INDEX( $H$9, 1) : H1803))</f>
        <v/>
      </c>
      <c r="AF1803" s="20" t="str">
        <f t="shared" si="1050"/>
        <v/>
      </c>
      <c r="AG1803" s="20" t="str">
        <f>IF(E1803="","",SUM($AF$9:AF1803))</f>
        <v/>
      </c>
      <c r="AH1803" s="43" t="str">
        <f t="shared" si="1051"/>
        <v/>
      </c>
      <c r="AI1803" s="20" t="str">
        <f t="shared" si="1052"/>
        <v/>
      </c>
      <c r="AJ1803" s="20" t="str">
        <f t="shared" si="1053"/>
        <v/>
      </c>
      <c r="AK1803" s="20" t="str">
        <f t="shared" si="1054"/>
        <v/>
      </c>
      <c r="AL1803" s="20" t="str">
        <f>IF(E1803="","",SUM( INDEX($I$9, 1) : I1803))</f>
        <v/>
      </c>
      <c r="AM1803" s="20" t="str">
        <f t="shared" si="1055"/>
        <v/>
      </c>
      <c r="AN1803" s="20" t="str">
        <f>IF(E1803="","",SUM( INDEX($AM$9, 1) : AM1803))</f>
        <v/>
      </c>
      <c r="AO1803" s="43" t="str">
        <f t="shared" si="1056"/>
        <v/>
      </c>
      <c r="AP1803" s="43" t="str">
        <f t="shared" si="1057"/>
        <v/>
      </c>
      <c r="AQ1803" s="35" t="str">
        <f t="shared" si="1058"/>
        <v/>
      </c>
      <c r="AR1803" s="35" t="str">
        <f t="shared" si="1059"/>
        <v/>
      </c>
      <c r="AS1803" s="35" t="str">
        <f t="shared" si="1060"/>
        <v/>
      </c>
      <c r="AT1803" s="35" t="str">
        <f t="shared" si="1061"/>
        <v/>
      </c>
      <c r="AU1803" s="35" t="str">
        <f t="shared" si="1062"/>
        <v/>
      </c>
      <c r="AV1803" s="35" t="str">
        <f t="shared" si="1063"/>
        <v/>
      </c>
      <c r="AW1803" s="58" t="str">
        <f t="shared" si="1064"/>
        <v/>
      </c>
      <c r="AX1803" s="62" t="str">
        <f t="shared" si="1065"/>
        <v/>
      </c>
      <c r="AY1803" s="62" t="str">
        <f t="shared" si="1066"/>
        <v/>
      </c>
      <c r="AZ1803" s="62" t="str">
        <f t="shared" si="1067"/>
        <v/>
      </c>
      <c r="BA1803" s="62" t="str">
        <f t="shared" si="1068"/>
        <v/>
      </c>
      <c r="BB1803" s="62" t="str">
        <f t="shared" si="1069"/>
        <v/>
      </c>
      <c r="BC1803" s="62" t="str">
        <f t="shared" si="1070"/>
        <v/>
      </c>
      <c r="BD1803" s="69" t="str">
        <f t="shared" si="1071"/>
        <v/>
      </c>
      <c r="BE1803" s="69" t="str">
        <f t="shared" si="1072"/>
        <v/>
      </c>
      <c r="BF1803" s="69" t="str">
        <f>IF(Z1803=Z1804,"",SUM(AW$9:AW1803)-SUM(BF$9:BF1802))</f>
        <v/>
      </c>
      <c r="BG1803" s="12">
        <f t="shared" si="1037"/>
        <v>1795</v>
      </c>
    </row>
    <row r="1804" spans="1:59" ht="20.100000000000001" customHeight="1">
      <c r="A1804" s="13">
        <f t="shared" si="1036"/>
        <v>1796</v>
      </c>
      <c r="B1804" s="153"/>
      <c r="C1804" s="33"/>
      <c r="D1804" s="33"/>
      <c r="E1804" s="154"/>
      <c r="F1804" s="155"/>
      <c r="G1804" s="156"/>
      <c r="H1804" s="19" t="str">
        <f t="shared" si="1038"/>
        <v/>
      </c>
      <c r="I1804" s="157"/>
      <c r="J1804" s="19" t="str">
        <f t="shared" si="1039"/>
        <v/>
      </c>
      <c r="K1804" s="33"/>
      <c r="L1804" s="34"/>
      <c r="M1804" s="34"/>
      <c r="N1804" s="19" t="str">
        <f t="shared" si="1040"/>
        <v/>
      </c>
      <c r="O1804" s="157"/>
      <c r="P1804" s="19" t="str">
        <f t="shared" si="1041"/>
        <v/>
      </c>
      <c r="Q1804" s="19" t="str">
        <f t="shared" si="1042"/>
        <v/>
      </c>
      <c r="R1804" s="22"/>
      <c r="S1804" s="33"/>
      <c r="T1804" s="35" t="str">
        <f>IF(E1804="","",Instructions!$B$5)</f>
        <v/>
      </c>
      <c r="U1804" s="75" t="str">
        <f>IF(E1804="","",Instructions!$C$5)</f>
        <v/>
      </c>
      <c r="V1804" s="87" t="str">
        <f t="shared" si="1043"/>
        <v/>
      </c>
      <c r="W1804" s="72" t="str">
        <f>IF(E1804="","",VLOOKUP(D1804,Supervisors!$B$9:$F$32,5,FALSE))</f>
        <v/>
      </c>
      <c r="X1804" s="72" t="str">
        <f>IF(E1804="","",VLOOKUP(D1804,Supervisors!$B$9:$G$32,6,FALSE))</f>
        <v/>
      </c>
      <c r="Y1804" s="20" t="str">
        <f t="shared" si="1044"/>
        <v/>
      </c>
      <c r="Z1804" s="20" t="str">
        <f t="shared" si="1045"/>
        <v/>
      </c>
      <c r="AA1804" s="20" t="str">
        <f t="shared" si="1046"/>
        <v/>
      </c>
      <c r="AB1804" s="20" t="str">
        <f t="shared" si="1047"/>
        <v/>
      </c>
      <c r="AC1804" s="20" t="str">
        <f t="shared" si="1048"/>
        <v/>
      </c>
      <c r="AD1804" s="20" t="str">
        <f t="shared" si="1049"/>
        <v/>
      </c>
      <c r="AE1804" s="20" t="str">
        <f>IF(E1804="","",SUM( INDEX( $H$9, 1) : H1804))</f>
        <v/>
      </c>
      <c r="AF1804" s="20" t="str">
        <f t="shared" si="1050"/>
        <v/>
      </c>
      <c r="AG1804" s="20" t="str">
        <f>IF(E1804="","",SUM($AF$9:AF1804))</f>
        <v/>
      </c>
      <c r="AH1804" s="43" t="str">
        <f t="shared" si="1051"/>
        <v/>
      </c>
      <c r="AI1804" s="20" t="str">
        <f t="shared" si="1052"/>
        <v/>
      </c>
      <c r="AJ1804" s="20" t="str">
        <f t="shared" si="1053"/>
        <v/>
      </c>
      <c r="AK1804" s="20" t="str">
        <f t="shared" si="1054"/>
        <v/>
      </c>
      <c r="AL1804" s="20" t="str">
        <f>IF(E1804="","",SUM( INDEX($I$9, 1) : I1804))</f>
        <v/>
      </c>
      <c r="AM1804" s="20" t="str">
        <f t="shared" si="1055"/>
        <v/>
      </c>
      <c r="AN1804" s="20" t="str">
        <f>IF(E1804="","",SUM( INDEX($AM$9, 1) : AM1804))</f>
        <v/>
      </c>
      <c r="AO1804" s="43" t="str">
        <f t="shared" si="1056"/>
        <v/>
      </c>
      <c r="AP1804" s="43" t="str">
        <f t="shared" si="1057"/>
        <v/>
      </c>
      <c r="AQ1804" s="35" t="str">
        <f t="shared" si="1058"/>
        <v/>
      </c>
      <c r="AR1804" s="35" t="str">
        <f t="shared" si="1059"/>
        <v/>
      </c>
      <c r="AS1804" s="35" t="str">
        <f t="shared" si="1060"/>
        <v/>
      </c>
      <c r="AT1804" s="35" t="str">
        <f t="shared" si="1061"/>
        <v/>
      </c>
      <c r="AU1804" s="35" t="str">
        <f t="shared" si="1062"/>
        <v/>
      </c>
      <c r="AV1804" s="35" t="str">
        <f t="shared" si="1063"/>
        <v/>
      </c>
      <c r="AW1804" s="58" t="str">
        <f t="shared" si="1064"/>
        <v/>
      </c>
      <c r="AX1804" s="62" t="str">
        <f t="shared" si="1065"/>
        <v/>
      </c>
      <c r="AY1804" s="62" t="str">
        <f t="shared" si="1066"/>
        <v/>
      </c>
      <c r="AZ1804" s="62" t="str">
        <f t="shared" si="1067"/>
        <v/>
      </c>
      <c r="BA1804" s="62" t="str">
        <f t="shared" si="1068"/>
        <v/>
      </c>
      <c r="BB1804" s="62" t="str">
        <f t="shared" si="1069"/>
        <v/>
      </c>
      <c r="BC1804" s="62" t="str">
        <f t="shared" si="1070"/>
        <v/>
      </c>
      <c r="BD1804" s="69" t="str">
        <f t="shared" si="1071"/>
        <v/>
      </c>
      <c r="BE1804" s="69" t="str">
        <f t="shared" si="1072"/>
        <v/>
      </c>
      <c r="BF1804" s="69" t="str">
        <f>IF(Z1804=Z1805,"",SUM(AW$9:AW1804)-SUM(BF$9:BF1803))</f>
        <v/>
      </c>
      <c r="BG1804" s="12">
        <f t="shared" si="1037"/>
        <v>1796</v>
      </c>
    </row>
    <row r="1805" spans="1:59" ht="20.100000000000001" customHeight="1">
      <c r="A1805" s="13">
        <f t="shared" si="1036"/>
        <v>1797</v>
      </c>
      <c r="B1805" s="153"/>
      <c r="C1805" s="33"/>
      <c r="D1805" s="33"/>
      <c r="E1805" s="154"/>
      <c r="F1805" s="155"/>
      <c r="G1805" s="156"/>
      <c r="H1805" s="19" t="str">
        <f t="shared" si="1038"/>
        <v/>
      </c>
      <c r="I1805" s="157"/>
      <c r="J1805" s="19" t="str">
        <f t="shared" si="1039"/>
        <v/>
      </c>
      <c r="K1805" s="33"/>
      <c r="L1805" s="34"/>
      <c r="M1805" s="34"/>
      <c r="N1805" s="19" t="str">
        <f t="shared" si="1040"/>
        <v/>
      </c>
      <c r="O1805" s="157"/>
      <c r="P1805" s="19" t="str">
        <f t="shared" si="1041"/>
        <v/>
      </c>
      <c r="Q1805" s="19" t="str">
        <f t="shared" si="1042"/>
        <v/>
      </c>
      <c r="R1805" s="22"/>
      <c r="S1805" s="33"/>
      <c r="T1805" s="35" t="str">
        <f>IF(E1805="","",Instructions!$B$5)</f>
        <v/>
      </c>
      <c r="U1805" s="75" t="str">
        <f>IF(E1805="","",Instructions!$C$5)</f>
        <v/>
      </c>
      <c r="V1805" s="87" t="str">
        <f t="shared" si="1043"/>
        <v/>
      </c>
      <c r="W1805" s="72" t="str">
        <f>IF(E1805="","",VLOOKUP(D1805,Supervisors!$B$9:$F$32,5,FALSE))</f>
        <v/>
      </c>
      <c r="X1805" s="72" t="str">
        <f>IF(E1805="","",VLOOKUP(D1805,Supervisors!$B$9:$G$32,6,FALSE))</f>
        <v/>
      </c>
      <c r="Y1805" s="20" t="str">
        <f t="shared" si="1044"/>
        <v/>
      </c>
      <c r="Z1805" s="20" t="str">
        <f t="shared" si="1045"/>
        <v/>
      </c>
      <c r="AA1805" s="20" t="str">
        <f t="shared" si="1046"/>
        <v/>
      </c>
      <c r="AB1805" s="20" t="str">
        <f t="shared" si="1047"/>
        <v/>
      </c>
      <c r="AC1805" s="20" t="str">
        <f t="shared" si="1048"/>
        <v/>
      </c>
      <c r="AD1805" s="20" t="str">
        <f t="shared" si="1049"/>
        <v/>
      </c>
      <c r="AE1805" s="20" t="str">
        <f>IF(E1805="","",SUM( INDEX( $H$9, 1) : H1805))</f>
        <v/>
      </c>
      <c r="AF1805" s="20" t="str">
        <f t="shared" si="1050"/>
        <v/>
      </c>
      <c r="AG1805" s="20" t="str">
        <f>IF(E1805="","",SUM($AF$9:AF1805))</f>
        <v/>
      </c>
      <c r="AH1805" s="43" t="str">
        <f t="shared" si="1051"/>
        <v/>
      </c>
      <c r="AI1805" s="20" t="str">
        <f t="shared" si="1052"/>
        <v/>
      </c>
      <c r="AJ1805" s="20" t="str">
        <f t="shared" si="1053"/>
        <v/>
      </c>
      <c r="AK1805" s="20" t="str">
        <f t="shared" si="1054"/>
        <v/>
      </c>
      <c r="AL1805" s="20" t="str">
        <f>IF(E1805="","",SUM( INDEX($I$9, 1) : I1805))</f>
        <v/>
      </c>
      <c r="AM1805" s="20" t="str">
        <f t="shared" si="1055"/>
        <v/>
      </c>
      <c r="AN1805" s="20" t="str">
        <f>IF(E1805="","",SUM( INDEX($AM$9, 1) : AM1805))</f>
        <v/>
      </c>
      <c r="AO1805" s="43" t="str">
        <f t="shared" si="1056"/>
        <v/>
      </c>
      <c r="AP1805" s="43" t="str">
        <f t="shared" si="1057"/>
        <v/>
      </c>
      <c r="AQ1805" s="35" t="str">
        <f t="shared" si="1058"/>
        <v/>
      </c>
      <c r="AR1805" s="35" t="str">
        <f t="shared" si="1059"/>
        <v/>
      </c>
      <c r="AS1805" s="35" t="str">
        <f t="shared" si="1060"/>
        <v/>
      </c>
      <c r="AT1805" s="35" t="str">
        <f t="shared" si="1061"/>
        <v/>
      </c>
      <c r="AU1805" s="35" t="str">
        <f t="shared" si="1062"/>
        <v/>
      </c>
      <c r="AV1805" s="35" t="str">
        <f t="shared" si="1063"/>
        <v/>
      </c>
      <c r="AW1805" s="58" t="str">
        <f t="shared" si="1064"/>
        <v/>
      </c>
      <c r="AX1805" s="62" t="str">
        <f t="shared" si="1065"/>
        <v/>
      </c>
      <c r="AY1805" s="62" t="str">
        <f t="shared" si="1066"/>
        <v/>
      </c>
      <c r="AZ1805" s="62" t="str">
        <f t="shared" si="1067"/>
        <v/>
      </c>
      <c r="BA1805" s="62" t="str">
        <f t="shared" si="1068"/>
        <v/>
      </c>
      <c r="BB1805" s="62" t="str">
        <f t="shared" si="1069"/>
        <v/>
      </c>
      <c r="BC1805" s="62" t="str">
        <f t="shared" si="1070"/>
        <v/>
      </c>
      <c r="BD1805" s="69" t="str">
        <f t="shared" si="1071"/>
        <v/>
      </c>
      <c r="BE1805" s="69" t="str">
        <f t="shared" si="1072"/>
        <v/>
      </c>
      <c r="BF1805" s="69" t="str">
        <f>IF(Z1805=Z1806,"",SUM(AW$9:AW1805)-SUM(BF$9:BF1804))</f>
        <v/>
      </c>
      <c r="BG1805" s="12">
        <f t="shared" si="1037"/>
        <v>1797</v>
      </c>
    </row>
    <row r="1806" spans="1:59" ht="20.100000000000001" customHeight="1">
      <c r="A1806" s="13">
        <f t="shared" si="1036"/>
        <v>1798</v>
      </c>
      <c r="B1806" s="153"/>
      <c r="C1806" s="33"/>
      <c r="D1806" s="33"/>
      <c r="E1806" s="154"/>
      <c r="F1806" s="155"/>
      <c r="G1806" s="156"/>
      <c r="H1806" s="19" t="str">
        <f t="shared" si="1038"/>
        <v/>
      </c>
      <c r="I1806" s="157"/>
      <c r="J1806" s="19" t="str">
        <f t="shared" si="1039"/>
        <v/>
      </c>
      <c r="K1806" s="33"/>
      <c r="L1806" s="34"/>
      <c r="M1806" s="34"/>
      <c r="N1806" s="19" t="str">
        <f t="shared" si="1040"/>
        <v/>
      </c>
      <c r="O1806" s="157"/>
      <c r="P1806" s="19" t="str">
        <f t="shared" si="1041"/>
        <v/>
      </c>
      <c r="Q1806" s="19" t="str">
        <f t="shared" si="1042"/>
        <v/>
      </c>
      <c r="R1806" s="22"/>
      <c r="S1806" s="33"/>
      <c r="T1806" s="35" t="str">
        <f>IF(E1806="","",Instructions!$B$5)</f>
        <v/>
      </c>
      <c r="U1806" s="75" t="str">
        <f>IF(E1806="","",Instructions!$C$5)</f>
        <v/>
      </c>
      <c r="V1806" s="87" t="str">
        <f t="shared" si="1043"/>
        <v/>
      </c>
      <c r="W1806" s="72" t="str">
        <f>IF(E1806="","",VLOOKUP(D1806,Supervisors!$B$9:$F$32,5,FALSE))</f>
        <v/>
      </c>
      <c r="X1806" s="72" t="str">
        <f>IF(E1806="","",VLOOKUP(D1806,Supervisors!$B$9:$G$32,6,FALSE))</f>
        <v/>
      </c>
      <c r="Y1806" s="20" t="str">
        <f t="shared" si="1044"/>
        <v/>
      </c>
      <c r="Z1806" s="20" t="str">
        <f t="shared" si="1045"/>
        <v/>
      </c>
      <c r="AA1806" s="20" t="str">
        <f t="shared" si="1046"/>
        <v/>
      </c>
      <c r="AB1806" s="20" t="str">
        <f t="shared" si="1047"/>
        <v/>
      </c>
      <c r="AC1806" s="20" t="str">
        <f t="shared" si="1048"/>
        <v/>
      </c>
      <c r="AD1806" s="20" t="str">
        <f t="shared" si="1049"/>
        <v/>
      </c>
      <c r="AE1806" s="20" t="str">
        <f>IF(E1806="","",SUM( INDEX( $H$9, 1) : H1806))</f>
        <v/>
      </c>
      <c r="AF1806" s="20" t="str">
        <f t="shared" si="1050"/>
        <v/>
      </c>
      <c r="AG1806" s="20" t="str">
        <f>IF(E1806="","",SUM($AF$9:AF1806))</f>
        <v/>
      </c>
      <c r="AH1806" s="43" t="str">
        <f t="shared" si="1051"/>
        <v/>
      </c>
      <c r="AI1806" s="20" t="str">
        <f t="shared" si="1052"/>
        <v/>
      </c>
      <c r="AJ1806" s="20" t="str">
        <f t="shared" si="1053"/>
        <v/>
      </c>
      <c r="AK1806" s="20" t="str">
        <f t="shared" si="1054"/>
        <v/>
      </c>
      <c r="AL1806" s="20" t="str">
        <f>IF(E1806="","",SUM( INDEX($I$9, 1) : I1806))</f>
        <v/>
      </c>
      <c r="AM1806" s="20" t="str">
        <f t="shared" si="1055"/>
        <v/>
      </c>
      <c r="AN1806" s="20" t="str">
        <f>IF(E1806="","",SUM( INDEX($AM$9, 1) : AM1806))</f>
        <v/>
      </c>
      <c r="AO1806" s="43" t="str">
        <f t="shared" si="1056"/>
        <v/>
      </c>
      <c r="AP1806" s="43" t="str">
        <f t="shared" si="1057"/>
        <v/>
      </c>
      <c r="AQ1806" s="35" t="str">
        <f t="shared" si="1058"/>
        <v/>
      </c>
      <c r="AR1806" s="35" t="str">
        <f t="shared" si="1059"/>
        <v/>
      </c>
      <c r="AS1806" s="35" t="str">
        <f t="shared" si="1060"/>
        <v/>
      </c>
      <c r="AT1806" s="35" t="str">
        <f t="shared" si="1061"/>
        <v/>
      </c>
      <c r="AU1806" s="35" t="str">
        <f t="shared" si="1062"/>
        <v/>
      </c>
      <c r="AV1806" s="35" t="str">
        <f t="shared" si="1063"/>
        <v/>
      </c>
      <c r="AW1806" s="58" t="str">
        <f t="shared" si="1064"/>
        <v/>
      </c>
      <c r="AX1806" s="62" t="str">
        <f t="shared" si="1065"/>
        <v/>
      </c>
      <c r="AY1806" s="62" t="str">
        <f t="shared" si="1066"/>
        <v/>
      </c>
      <c r="AZ1806" s="62" t="str">
        <f t="shared" si="1067"/>
        <v/>
      </c>
      <c r="BA1806" s="62" t="str">
        <f t="shared" si="1068"/>
        <v/>
      </c>
      <c r="BB1806" s="62" t="str">
        <f t="shared" si="1069"/>
        <v/>
      </c>
      <c r="BC1806" s="62" t="str">
        <f t="shared" si="1070"/>
        <v/>
      </c>
      <c r="BD1806" s="69" t="str">
        <f t="shared" si="1071"/>
        <v/>
      </c>
      <c r="BE1806" s="69" t="str">
        <f t="shared" si="1072"/>
        <v/>
      </c>
      <c r="BF1806" s="69" t="str">
        <f>IF(Z1806=Z1807,"",SUM(AW$9:AW1806)-SUM(BF$9:BF1805))</f>
        <v/>
      </c>
      <c r="BG1806" s="12">
        <f t="shared" si="1037"/>
        <v>1798</v>
      </c>
    </row>
    <row r="1807" spans="1:59" ht="20.100000000000001" customHeight="1">
      <c r="A1807" s="13">
        <f t="shared" si="1036"/>
        <v>1799</v>
      </c>
      <c r="B1807" s="153"/>
      <c r="C1807" s="33"/>
      <c r="D1807" s="33"/>
      <c r="E1807" s="154"/>
      <c r="F1807" s="155"/>
      <c r="G1807" s="156"/>
      <c r="H1807" s="19" t="str">
        <f t="shared" si="1038"/>
        <v/>
      </c>
      <c r="I1807" s="157"/>
      <c r="J1807" s="19" t="str">
        <f t="shared" si="1039"/>
        <v/>
      </c>
      <c r="K1807" s="33"/>
      <c r="L1807" s="34"/>
      <c r="M1807" s="34"/>
      <c r="N1807" s="19" t="str">
        <f t="shared" si="1040"/>
        <v/>
      </c>
      <c r="O1807" s="157"/>
      <c r="P1807" s="19" t="str">
        <f t="shared" si="1041"/>
        <v/>
      </c>
      <c r="Q1807" s="19" t="str">
        <f t="shared" si="1042"/>
        <v/>
      </c>
      <c r="R1807" s="22"/>
      <c r="S1807" s="33"/>
      <c r="T1807" s="35" t="str">
        <f>IF(E1807="","",Instructions!$B$5)</f>
        <v/>
      </c>
      <c r="U1807" s="75" t="str">
        <f>IF(E1807="","",Instructions!$C$5)</f>
        <v/>
      </c>
      <c r="V1807" s="87" t="str">
        <f t="shared" si="1043"/>
        <v/>
      </c>
      <c r="W1807" s="72" t="str">
        <f>IF(E1807="","",VLOOKUP(D1807,Supervisors!$B$9:$F$32,5,FALSE))</f>
        <v/>
      </c>
      <c r="X1807" s="72" t="str">
        <f>IF(E1807="","",VLOOKUP(D1807,Supervisors!$B$9:$G$32,6,FALSE))</f>
        <v/>
      </c>
      <c r="Y1807" s="20" t="str">
        <f t="shared" si="1044"/>
        <v/>
      </c>
      <c r="Z1807" s="20" t="str">
        <f t="shared" si="1045"/>
        <v/>
      </c>
      <c r="AA1807" s="20" t="str">
        <f t="shared" si="1046"/>
        <v/>
      </c>
      <c r="AB1807" s="20" t="str">
        <f t="shared" si="1047"/>
        <v/>
      </c>
      <c r="AC1807" s="20" t="str">
        <f t="shared" si="1048"/>
        <v/>
      </c>
      <c r="AD1807" s="20" t="str">
        <f t="shared" si="1049"/>
        <v/>
      </c>
      <c r="AE1807" s="20" t="str">
        <f>IF(E1807="","",SUM( INDEX( $H$9, 1) : H1807))</f>
        <v/>
      </c>
      <c r="AF1807" s="20" t="str">
        <f t="shared" si="1050"/>
        <v/>
      </c>
      <c r="AG1807" s="20" t="str">
        <f>IF(E1807="","",SUM($AF$9:AF1807))</f>
        <v/>
      </c>
      <c r="AH1807" s="43" t="str">
        <f t="shared" si="1051"/>
        <v/>
      </c>
      <c r="AI1807" s="20" t="str">
        <f t="shared" si="1052"/>
        <v/>
      </c>
      <c r="AJ1807" s="20" t="str">
        <f t="shared" si="1053"/>
        <v/>
      </c>
      <c r="AK1807" s="20" t="str">
        <f t="shared" si="1054"/>
        <v/>
      </c>
      <c r="AL1807" s="20" t="str">
        <f>IF(E1807="","",SUM( INDEX($I$9, 1) : I1807))</f>
        <v/>
      </c>
      <c r="AM1807" s="20" t="str">
        <f t="shared" si="1055"/>
        <v/>
      </c>
      <c r="AN1807" s="20" t="str">
        <f>IF(E1807="","",SUM( INDEX($AM$9, 1) : AM1807))</f>
        <v/>
      </c>
      <c r="AO1807" s="43" t="str">
        <f t="shared" si="1056"/>
        <v/>
      </c>
      <c r="AP1807" s="43" t="str">
        <f t="shared" si="1057"/>
        <v/>
      </c>
      <c r="AQ1807" s="35" t="str">
        <f t="shared" si="1058"/>
        <v/>
      </c>
      <c r="AR1807" s="35" t="str">
        <f t="shared" si="1059"/>
        <v/>
      </c>
      <c r="AS1807" s="35" t="str">
        <f t="shared" si="1060"/>
        <v/>
      </c>
      <c r="AT1807" s="35" t="str">
        <f t="shared" si="1061"/>
        <v/>
      </c>
      <c r="AU1807" s="35" t="str">
        <f t="shared" si="1062"/>
        <v/>
      </c>
      <c r="AV1807" s="35" t="str">
        <f t="shared" si="1063"/>
        <v/>
      </c>
      <c r="AW1807" s="58" t="str">
        <f t="shared" si="1064"/>
        <v/>
      </c>
      <c r="AX1807" s="62" t="str">
        <f t="shared" si="1065"/>
        <v/>
      </c>
      <c r="AY1807" s="62" t="str">
        <f t="shared" si="1066"/>
        <v/>
      </c>
      <c r="AZ1807" s="62" t="str">
        <f t="shared" si="1067"/>
        <v/>
      </c>
      <c r="BA1807" s="62" t="str">
        <f t="shared" si="1068"/>
        <v/>
      </c>
      <c r="BB1807" s="62" t="str">
        <f t="shared" si="1069"/>
        <v/>
      </c>
      <c r="BC1807" s="62" t="str">
        <f t="shared" si="1070"/>
        <v/>
      </c>
      <c r="BD1807" s="69" t="str">
        <f t="shared" si="1071"/>
        <v/>
      </c>
      <c r="BE1807" s="69" t="str">
        <f t="shared" si="1072"/>
        <v/>
      </c>
      <c r="BF1807" s="69" t="str">
        <f>IF(Z1807=Z1808,"",SUM(AW$9:AW1807)-SUM(BF$9:BF1806))</f>
        <v/>
      </c>
      <c r="BG1807" s="12">
        <f t="shared" si="1037"/>
        <v>1799</v>
      </c>
    </row>
    <row r="1808" spans="1:59" ht="20.100000000000001" customHeight="1">
      <c r="A1808" s="13">
        <f t="shared" si="1036"/>
        <v>1800</v>
      </c>
      <c r="B1808" s="153"/>
      <c r="C1808" s="33"/>
      <c r="D1808" s="33"/>
      <c r="E1808" s="154"/>
      <c r="F1808" s="155"/>
      <c r="G1808" s="156"/>
      <c r="H1808" s="19" t="str">
        <f t="shared" si="1038"/>
        <v/>
      </c>
      <c r="I1808" s="157"/>
      <c r="J1808" s="19" t="str">
        <f t="shared" si="1039"/>
        <v/>
      </c>
      <c r="K1808" s="33"/>
      <c r="L1808" s="34"/>
      <c r="M1808" s="34"/>
      <c r="N1808" s="19" t="str">
        <f t="shared" si="1040"/>
        <v/>
      </c>
      <c r="O1808" s="157"/>
      <c r="P1808" s="19" t="str">
        <f t="shared" si="1041"/>
        <v/>
      </c>
      <c r="Q1808" s="19" t="str">
        <f t="shared" si="1042"/>
        <v/>
      </c>
      <c r="R1808" s="22"/>
      <c r="S1808" s="33"/>
      <c r="T1808" s="35" t="str">
        <f>IF(E1808="","",Instructions!$B$5)</f>
        <v/>
      </c>
      <c r="U1808" s="75" t="str">
        <f>IF(E1808="","",Instructions!$C$5)</f>
        <v/>
      </c>
      <c r="V1808" s="87" t="str">
        <f t="shared" si="1043"/>
        <v/>
      </c>
      <c r="W1808" s="72" t="str">
        <f>IF(E1808="","",VLOOKUP(D1808,Supervisors!$B$9:$F$32,5,FALSE))</f>
        <v/>
      </c>
      <c r="X1808" s="72" t="str">
        <f>IF(E1808="","",VLOOKUP(D1808,Supervisors!$B$9:$G$32,6,FALSE))</f>
        <v/>
      </c>
      <c r="Y1808" s="20" t="str">
        <f t="shared" si="1044"/>
        <v/>
      </c>
      <c r="Z1808" s="20" t="str">
        <f t="shared" si="1045"/>
        <v/>
      </c>
      <c r="AA1808" s="20" t="str">
        <f t="shared" si="1046"/>
        <v/>
      </c>
      <c r="AB1808" s="20" t="str">
        <f t="shared" si="1047"/>
        <v/>
      </c>
      <c r="AC1808" s="20" t="str">
        <f t="shared" si="1048"/>
        <v/>
      </c>
      <c r="AD1808" s="20" t="str">
        <f t="shared" si="1049"/>
        <v/>
      </c>
      <c r="AE1808" s="20" t="str">
        <f>IF(E1808="","",SUM( INDEX( $H$9, 1) : H1808))</f>
        <v/>
      </c>
      <c r="AF1808" s="20" t="str">
        <f t="shared" si="1050"/>
        <v/>
      </c>
      <c r="AG1808" s="20" t="str">
        <f>IF(E1808="","",SUM($AF$9:AF1808))</f>
        <v/>
      </c>
      <c r="AH1808" s="43" t="str">
        <f t="shared" si="1051"/>
        <v/>
      </c>
      <c r="AI1808" s="20" t="str">
        <f t="shared" si="1052"/>
        <v/>
      </c>
      <c r="AJ1808" s="20" t="str">
        <f t="shared" si="1053"/>
        <v/>
      </c>
      <c r="AK1808" s="20" t="str">
        <f t="shared" si="1054"/>
        <v/>
      </c>
      <c r="AL1808" s="20" t="str">
        <f>IF(E1808="","",SUM( INDEX($I$9, 1) : I1808))</f>
        <v/>
      </c>
      <c r="AM1808" s="20" t="str">
        <f t="shared" si="1055"/>
        <v/>
      </c>
      <c r="AN1808" s="20" t="str">
        <f>IF(E1808="","",SUM( INDEX($AM$9, 1) : AM1808))</f>
        <v/>
      </c>
      <c r="AO1808" s="43" t="str">
        <f t="shared" si="1056"/>
        <v/>
      </c>
      <c r="AP1808" s="43" t="str">
        <f t="shared" si="1057"/>
        <v/>
      </c>
      <c r="AQ1808" s="35" t="str">
        <f t="shared" si="1058"/>
        <v/>
      </c>
      <c r="AR1808" s="35" t="str">
        <f t="shared" si="1059"/>
        <v/>
      </c>
      <c r="AS1808" s="35" t="str">
        <f t="shared" si="1060"/>
        <v/>
      </c>
      <c r="AT1808" s="35" t="str">
        <f t="shared" si="1061"/>
        <v/>
      </c>
      <c r="AU1808" s="35" t="str">
        <f t="shared" si="1062"/>
        <v/>
      </c>
      <c r="AV1808" s="35" t="str">
        <f t="shared" si="1063"/>
        <v/>
      </c>
      <c r="AW1808" s="58" t="str">
        <f t="shared" si="1064"/>
        <v/>
      </c>
      <c r="AX1808" s="62" t="str">
        <f t="shared" si="1065"/>
        <v/>
      </c>
      <c r="AY1808" s="62" t="str">
        <f t="shared" si="1066"/>
        <v/>
      </c>
      <c r="AZ1808" s="62" t="str">
        <f t="shared" si="1067"/>
        <v/>
      </c>
      <c r="BA1808" s="62" t="str">
        <f t="shared" si="1068"/>
        <v/>
      </c>
      <c r="BB1808" s="62" t="str">
        <f t="shared" si="1069"/>
        <v/>
      </c>
      <c r="BC1808" s="62" t="str">
        <f t="shared" si="1070"/>
        <v/>
      </c>
      <c r="BD1808" s="69" t="str">
        <f t="shared" si="1071"/>
        <v/>
      </c>
      <c r="BE1808" s="69" t="str">
        <f t="shared" si="1072"/>
        <v/>
      </c>
      <c r="BF1808" s="69" t="str">
        <f>IF(Z1808=Z1809,"",SUM(AW$9:AW1808)-SUM(BF$9:BF1807))</f>
        <v/>
      </c>
      <c r="BG1808" s="12">
        <f t="shared" si="1037"/>
        <v>1800</v>
      </c>
    </row>
    <row r="1809" spans="1:59" ht="20.100000000000001" customHeight="1">
      <c r="A1809" s="13">
        <f t="shared" si="1036"/>
        <v>1801</v>
      </c>
      <c r="B1809" s="153"/>
      <c r="C1809" s="33"/>
      <c r="D1809" s="33"/>
      <c r="E1809" s="154"/>
      <c r="F1809" s="155"/>
      <c r="G1809" s="156"/>
      <c r="H1809" s="19" t="str">
        <f t="shared" si="1038"/>
        <v/>
      </c>
      <c r="I1809" s="157"/>
      <c r="J1809" s="19" t="str">
        <f t="shared" si="1039"/>
        <v/>
      </c>
      <c r="K1809" s="33"/>
      <c r="L1809" s="34"/>
      <c r="M1809" s="34"/>
      <c r="N1809" s="19" t="str">
        <f t="shared" si="1040"/>
        <v/>
      </c>
      <c r="O1809" s="157"/>
      <c r="P1809" s="19" t="str">
        <f t="shared" si="1041"/>
        <v/>
      </c>
      <c r="Q1809" s="19" t="str">
        <f t="shared" si="1042"/>
        <v/>
      </c>
      <c r="R1809" s="22"/>
      <c r="S1809" s="33"/>
      <c r="T1809" s="35" t="str">
        <f>IF(E1809="","",Instructions!$B$5)</f>
        <v/>
      </c>
      <c r="U1809" s="75" t="str">
        <f>IF(E1809="","",Instructions!$C$5)</f>
        <v/>
      </c>
      <c r="V1809" s="87" t="str">
        <f t="shared" si="1043"/>
        <v/>
      </c>
      <c r="W1809" s="72" t="str">
        <f>IF(E1809="","",VLOOKUP(D1809,Supervisors!$B$9:$F$32,5,FALSE))</f>
        <v/>
      </c>
      <c r="X1809" s="72" t="str">
        <f>IF(E1809="","",VLOOKUP(D1809,Supervisors!$B$9:$G$32,6,FALSE))</f>
        <v/>
      </c>
      <c r="Y1809" s="20" t="str">
        <f t="shared" si="1044"/>
        <v/>
      </c>
      <c r="Z1809" s="20" t="str">
        <f t="shared" si="1045"/>
        <v/>
      </c>
      <c r="AA1809" s="20" t="str">
        <f t="shared" si="1046"/>
        <v/>
      </c>
      <c r="AB1809" s="20" t="str">
        <f t="shared" si="1047"/>
        <v/>
      </c>
      <c r="AC1809" s="20" t="str">
        <f t="shared" si="1048"/>
        <v/>
      </c>
      <c r="AD1809" s="20" t="str">
        <f t="shared" si="1049"/>
        <v/>
      </c>
      <c r="AE1809" s="20" t="str">
        <f>IF(E1809="","",SUM( INDEX( $H$9, 1) : H1809))</f>
        <v/>
      </c>
      <c r="AF1809" s="20" t="str">
        <f t="shared" si="1050"/>
        <v/>
      </c>
      <c r="AG1809" s="20" t="str">
        <f>IF(E1809="","",SUM($AF$9:AF1809))</f>
        <v/>
      </c>
      <c r="AH1809" s="43" t="str">
        <f t="shared" si="1051"/>
        <v/>
      </c>
      <c r="AI1809" s="20" t="str">
        <f t="shared" si="1052"/>
        <v/>
      </c>
      <c r="AJ1809" s="20" t="str">
        <f t="shared" si="1053"/>
        <v/>
      </c>
      <c r="AK1809" s="20" t="str">
        <f t="shared" si="1054"/>
        <v/>
      </c>
      <c r="AL1809" s="20" t="str">
        <f>IF(E1809="","",SUM( INDEX($I$9, 1) : I1809))</f>
        <v/>
      </c>
      <c r="AM1809" s="20" t="str">
        <f t="shared" si="1055"/>
        <v/>
      </c>
      <c r="AN1809" s="20" t="str">
        <f>IF(E1809="","",SUM( INDEX($AM$9, 1) : AM1809))</f>
        <v/>
      </c>
      <c r="AO1809" s="43" t="str">
        <f t="shared" si="1056"/>
        <v/>
      </c>
      <c r="AP1809" s="43" t="str">
        <f t="shared" si="1057"/>
        <v/>
      </c>
      <c r="AQ1809" s="35" t="str">
        <f t="shared" si="1058"/>
        <v/>
      </c>
      <c r="AR1809" s="35" t="str">
        <f t="shared" si="1059"/>
        <v/>
      </c>
      <c r="AS1809" s="35" t="str">
        <f t="shared" si="1060"/>
        <v/>
      </c>
      <c r="AT1809" s="35" t="str">
        <f t="shared" si="1061"/>
        <v/>
      </c>
      <c r="AU1809" s="35" t="str">
        <f t="shared" si="1062"/>
        <v/>
      </c>
      <c r="AV1809" s="35" t="str">
        <f t="shared" si="1063"/>
        <v/>
      </c>
      <c r="AW1809" s="58" t="str">
        <f t="shared" si="1064"/>
        <v/>
      </c>
      <c r="AX1809" s="62" t="str">
        <f t="shared" si="1065"/>
        <v/>
      </c>
      <c r="AY1809" s="62" t="str">
        <f t="shared" si="1066"/>
        <v/>
      </c>
      <c r="AZ1809" s="62" t="str">
        <f t="shared" si="1067"/>
        <v/>
      </c>
      <c r="BA1809" s="62" t="str">
        <f t="shared" si="1068"/>
        <v/>
      </c>
      <c r="BB1809" s="62" t="str">
        <f t="shared" si="1069"/>
        <v/>
      </c>
      <c r="BC1809" s="62" t="str">
        <f t="shared" si="1070"/>
        <v/>
      </c>
      <c r="BD1809" s="69" t="str">
        <f t="shared" si="1071"/>
        <v/>
      </c>
      <c r="BE1809" s="69" t="str">
        <f t="shared" si="1072"/>
        <v/>
      </c>
      <c r="BF1809" s="69" t="str">
        <f>IF(Z1809=Z1810,"",SUM(AW$9:AW1809)-SUM(BF$9:BF1808))</f>
        <v/>
      </c>
      <c r="BG1809" s="12">
        <f t="shared" si="1037"/>
        <v>1801</v>
      </c>
    </row>
    <row r="1810" spans="1:59" ht="20.100000000000001" customHeight="1">
      <c r="A1810" s="13">
        <f t="shared" si="1036"/>
        <v>1802</v>
      </c>
      <c r="B1810" s="153"/>
      <c r="C1810" s="33"/>
      <c r="D1810" s="33"/>
      <c r="E1810" s="154"/>
      <c r="F1810" s="155"/>
      <c r="G1810" s="156"/>
      <c r="H1810" s="19" t="str">
        <f t="shared" si="1038"/>
        <v/>
      </c>
      <c r="I1810" s="157"/>
      <c r="J1810" s="19" t="str">
        <f t="shared" si="1039"/>
        <v/>
      </c>
      <c r="K1810" s="33"/>
      <c r="L1810" s="34"/>
      <c r="M1810" s="34"/>
      <c r="N1810" s="19" t="str">
        <f t="shared" si="1040"/>
        <v/>
      </c>
      <c r="O1810" s="157"/>
      <c r="P1810" s="19" t="str">
        <f t="shared" si="1041"/>
        <v/>
      </c>
      <c r="Q1810" s="19" t="str">
        <f t="shared" si="1042"/>
        <v/>
      </c>
      <c r="R1810" s="22"/>
      <c r="S1810" s="33"/>
      <c r="T1810" s="35" t="str">
        <f>IF(E1810="","",Instructions!$B$5)</f>
        <v/>
      </c>
      <c r="U1810" s="75" t="str">
        <f>IF(E1810="","",Instructions!$C$5)</f>
        <v/>
      </c>
      <c r="V1810" s="87" t="str">
        <f t="shared" si="1043"/>
        <v/>
      </c>
      <c r="W1810" s="72" t="str">
        <f>IF(E1810="","",VLOOKUP(D1810,Supervisors!$B$9:$F$32,5,FALSE))</f>
        <v/>
      </c>
      <c r="X1810" s="72" t="str">
        <f>IF(E1810="","",VLOOKUP(D1810,Supervisors!$B$9:$G$32,6,FALSE))</f>
        <v/>
      </c>
      <c r="Y1810" s="20" t="str">
        <f t="shared" si="1044"/>
        <v/>
      </c>
      <c r="Z1810" s="20" t="str">
        <f t="shared" si="1045"/>
        <v/>
      </c>
      <c r="AA1810" s="20" t="str">
        <f t="shared" si="1046"/>
        <v/>
      </c>
      <c r="AB1810" s="20" t="str">
        <f t="shared" si="1047"/>
        <v/>
      </c>
      <c r="AC1810" s="20" t="str">
        <f t="shared" si="1048"/>
        <v/>
      </c>
      <c r="AD1810" s="20" t="str">
        <f t="shared" si="1049"/>
        <v/>
      </c>
      <c r="AE1810" s="20" t="str">
        <f>IF(E1810="","",SUM( INDEX( $H$9, 1) : H1810))</f>
        <v/>
      </c>
      <c r="AF1810" s="20" t="str">
        <f t="shared" si="1050"/>
        <v/>
      </c>
      <c r="AG1810" s="20" t="str">
        <f>IF(E1810="","",SUM($AF$9:AF1810))</f>
        <v/>
      </c>
      <c r="AH1810" s="43" t="str">
        <f t="shared" si="1051"/>
        <v/>
      </c>
      <c r="AI1810" s="20" t="str">
        <f t="shared" si="1052"/>
        <v/>
      </c>
      <c r="AJ1810" s="20" t="str">
        <f t="shared" si="1053"/>
        <v/>
      </c>
      <c r="AK1810" s="20" t="str">
        <f t="shared" si="1054"/>
        <v/>
      </c>
      <c r="AL1810" s="20" t="str">
        <f>IF(E1810="","",SUM( INDEX($I$9, 1) : I1810))</f>
        <v/>
      </c>
      <c r="AM1810" s="20" t="str">
        <f t="shared" si="1055"/>
        <v/>
      </c>
      <c r="AN1810" s="20" t="str">
        <f>IF(E1810="","",SUM( INDEX($AM$9, 1) : AM1810))</f>
        <v/>
      </c>
      <c r="AO1810" s="43" t="str">
        <f t="shared" si="1056"/>
        <v/>
      </c>
      <c r="AP1810" s="43" t="str">
        <f t="shared" si="1057"/>
        <v/>
      </c>
      <c r="AQ1810" s="35" t="str">
        <f t="shared" si="1058"/>
        <v/>
      </c>
      <c r="AR1810" s="35" t="str">
        <f t="shared" si="1059"/>
        <v/>
      </c>
      <c r="AS1810" s="35" t="str">
        <f t="shared" si="1060"/>
        <v/>
      </c>
      <c r="AT1810" s="35" t="str">
        <f t="shared" si="1061"/>
        <v/>
      </c>
      <c r="AU1810" s="35" t="str">
        <f t="shared" si="1062"/>
        <v/>
      </c>
      <c r="AV1810" s="35" t="str">
        <f t="shared" si="1063"/>
        <v/>
      </c>
      <c r="AW1810" s="58" t="str">
        <f t="shared" si="1064"/>
        <v/>
      </c>
      <c r="AX1810" s="62" t="str">
        <f t="shared" si="1065"/>
        <v/>
      </c>
      <c r="AY1810" s="62" t="str">
        <f t="shared" si="1066"/>
        <v/>
      </c>
      <c r="AZ1810" s="62" t="str">
        <f t="shared" si="1067"/>
        <v/>
      </c>
      <c r="BA1810" s="62" t="str">
        <f t="shared" si="1068"/>
        <v/>
      </c>
      <c r="BB1810" s="62" t="str">
        <f t="shared" si="1069"/>
        <v/>
      </c>
      <c r="BC1810" s="62" t="str">
        <f t="shared" si="1070"/>
        <v/>
      </c>
      <c r="BD1810" s="69" t="str">
        <f t="shared" si="1071"/>
        <v/>
      </c>
      <c r="BE1810" s="69" t="str">
        <f t="shared" si="1072"/>
        <v/>
      </c>
      <c r="BF1810" s="69" t="str">
        <f>IF(Z1810=Z1811,"",SUM(AW$9:AW1810)-SUM(BF$9:BF1809))</f>
        <v/>
      </c>
      <c r="BG1810" s="12">
        <f t="shared" si="1037"/>
        <v>1802</v>
      </c>
    </row>
    <row r="1811" spans="1:59" ht="20.100000000000001" customHeight="1">
      <c r="A1811" s="13">
        <f t="shared" si="1036"/>
        <v>1803</v>
      </c>
      <c r="B1811" s="153"/>
      <c r="C1811" s="33"/>
      <c r="D1811" s="33"/>
      <c r="E1811" s="154"/>
      <c r="F1811" s="155"/>
      <c r="G1811" s="156"/>
      <c r="H1811" s="19" t="str">
        <f t="shared" si="1038"/>
        <v/>
      </c>
      <c r="I1811" s="157"/>
      <c r="J1811" s="19" t="str">
        <f t="shared" si="1039"/>
        <v/>
      </c>
      <c r="K1811" s="33"/>
      <c r="L1811" s="34"/>
      <c r="M1811" s="34"/>
      <c r="N1811" s="19" t="str">
        <f t="shared" si="1040"/>
        <v/>
      </c>
      <c r="O1811" s="157"/>
      <c r="P1811" s="19" t="str">
        <f t="shared" si="1041"/>
        <v/>
      </c>
      <c r="Q1811" s="19" t="str">
        <f t="shared" si="1042"/>
        <v/>
      </c>
      <c r="R1811" s="22"/>
      <c r="S1811" s="33"/>
      <c r="T1811" s="35" t="str">
        <f>IF(E1811="","",Instructions!$B$5)</f>
        <v/>
      </c>
      <c r="U1811" s="75" t="str">
        <f>IF(E1811="","",Instructions!$C$5)</f>
        <v/>
      </c>
      <c r="V1811" s="87" t="str">
        <f t="shared" si="1043"/>
        <v/>
      </c>
      <c r="W1811" s="72" t="str">
        <f>IF(E1811="","",VLOOKUP(D1811,Supervisors!$B$9:$F$32,5,FALSE))</f>
        <v/>
      </c>
      <c r="X1811" s="72" t="str">
        <f>IF(E1811="","",VLOOKUP(D1811,Supervisors!$B$9:$G$32,6,FALSE))</f>
        <v/>
      </c>
      <c r="Y1811" s="20" t="str">
        <f t="shared" si="1044"/>
        <v/>
      </c>
      <c r="Z1811" s="20" t="str">
        <f t="shared" si="1045"/>
        <v/>
      </c>
      <c r="AA1811" s="20" t="str">
        <f t="shared" si="1046"/>
        <v/>
      </c>
      <c r="AB1811" s="20" t="str">
        <f t="shared" si="1047"/>
        <v/>
      </c>
      <c r="AC1811" s="20" t="str">
        <f t="shared" si="1048"/>
        <v/>
      </c>
      <c r="AD1811" s="20" t="str">
        <f t="shared" si="1049"/>
        <v/>
      </c>
      <c r="AE1811" s="20" t="str">
        <f>IF(E1811="","",SUM( INDEX( $H$9, 1) : H1811))</f>
        <v/>
      </c>
      <c r="AF1811" s="20" t="str">
        <f t="shared" si="1050"/>
        <v/>
      </c>
      <c r="AG1811" s="20" t="str">
        <f>IF(E1811="","",SUM($AF$9:AF1811))</f>
        <v/>
      </c>
      <c r="AH1811" s="43" t="str">
        <f t="shared" si="1051"/>
        <v/>
      </c>
      <c r="AI1811" s="20" t="str">
        <f t="shared" si="1052"/>
        <v/>
      </c>
      <c r="AJ1811" s="20" t="str">
        <f t="shared" si="1053"/>
        <v/>
      </c>
      <c r="AK1811" s="20" t="str">
        <f t="shared" si="1054"/>
        <v/>
      </c>
      <c r="AL1811" s="20" t="str">
        <f>IF(E1811="","",SUM( INDEX($I$9, 1) : I1811))</f>
        <v/>
      </c>
      <c r="AM1811" s="20" t="str">
        <f t="shared" si="1055"/>
        <v/>
      </c>
      <c r="AN1811" s="20" t="str">
        <f>IF(E1811="","",SUM( INDEX($AM$9, 1) : AM1811))</f>
        <v/>
      </c>
      <c r="AO1811" s="43" t="str">
        <f t="shared" si="1056"/>
        <v/>
      </c>
      <c r="AP1811" s="43" t="str">
        <f t="shared" si="1057"/>
        <v/>
      </c>
      <c r="AQ1811" s="35" t="str">
        <f t="shared" si="1058"/>
        <v/>
      </c>
      <c r="AR1811" s="35" t="str">
        <f t="shared" si="1059"/>
        <v/>
      </c>
      <c r="AS1811" s="35" t="str">
        <f t="shared" si="1060"/>
        <v/>
      </c>
      <c r="AT1811" s="35" t="str">
        <f t="shared" si="1061"/>
        <v/>
      </c>
      <c r="AU1811" s="35" t="str">
        <f t="shared" si="1062"/>
        <v/>
      </c>
      <c r="AV1811" s="35" t="str">
        <f t="shared" si="1063"/>
        <v/>
      </c>
      <c r="AW1811" s="58" t="str">
        <f t="shared" si="1064"/>
        <v/>
      </c>
      <c r="AX1811" s="62" t="str">
        <f t="shared" si="1065"/>
        <v/>
      </c>
      <c r="AY1811" s="62" t="str">
        <f t="shared" si="1066"/>
        <v/>
      </c>
      <c r="AZ1811" s="62" t="str">
        <f t="shared" si="1067"/>
        <v/>
      </c>
      <c r="BA1811" s="62" t="str">
        <f t="shared" si="1068"/>
        <v/>
      </c>
      <c r="BB1811" s="62" t="str">
        <f t="shared" si="1069"/>
        <v/>
      </c>
      <c r="BC1811" s="62" t="str">
        <f t="shared" si="1070"/>
        <v/>
      </c>
      <c r="BD1811" s="69" t="str">
        <f t="shared" si="1071"/>
        <v/>
      </c>
      <c r="BE1811" s="69" t="str">
        <f t="shared" si="1072"/>
        <v/>
      </c>
      <c r="BF1811" s="69" t="str">
        <f>IF(Z1811=Z1812,"",SUM(AW$9:AW1811)-SUM(BF$9:BF1810))</f>
        <v/>
      </c>
      <c r="BG1811" s="12">
        <f t="shared" si="1037"/>
        <v>1803</v>
      </c>
    </row>
    <row r="1812" spans="1:59" ht="20.100000000000001" customHeight="1">
      <c r="A1812" s="13">
        <f t="shared" si="1036"/>
        <v>1804</v>
      </c>
      <c r="B1812" s="153"/>
      <c r="C1812" s="33"/>
      <c r="D1812" s="33"/>
      <c r="E1812" s="154"/>
      <c r="F1812" s="155"/>
      <c r="G1812" s="156"/>
      <c r="H1812" s="19" t="str">
        <f t="shared" si="1038"/>
        <v/>
      </c>
      <c r="I1812" s="157"/>
      <c r="J1812" s="19" t="str">
        <f t="shared" si="1039"/>
        <v/>
      </c>
      <c r="K1812" s="33"/>
      <c r="L1812" s="34"/>
      <c r="M1812" s="34"/>
      <c r="N1812" s="19" t="str">
        <f t="shared" si="1040"/>
        <v/>
      </c>
      <c r="O1812" s="157"/>
      <c r="P1812" s="19" t="str">
        <f t="shared" si="1041"/>
        <v/>
      </c>
      <c r="Q1812" s="19" t="str">
        <f t="shared" si="1042"/>
        <v/>
      </c>
      <c r="R1812" s="22"/>
      <c r="S1812" s="33"/>
      <c r="T1812" s="35" t="str">
        <f>IF(E1812="","",Instructions!$B$5)</f>
        <v/>
      </c>
      <c r="U1812" s="75" t="str">
        <f>IF(E1812="","",Instructions!$C$5)</f>
        <v/>
      </c>
      <c r="V1812" s="87" t="str">
        <f t="shared" si="1043"/>
        <v/>
      </c>
      <c r="W1812" s="72" t="str">
        <f>IF(E1812="","",VLOOKUP(D1812,Supervisors!$B$9:$F$32,5,FALSE))</f>
        <v/>
      </c>
      <c r="X1812" s="72" t="str">
        <f>IF(E1812="","",VLOOKUP(D1812,Supervisors!$B$9:$G$32,6,FALSE))</f>
        <v/>
      </c>
      <c r="Y1812" s="20" t="str">
        <f t="shared" si="1044"/>
        <v/>
      </c>
      <c r="Z1812" s="20" t="str">
        <f t="shared" si="1045"/>
        <v/>
      </c>
      <c r="AA1812" s="20" t="str">
        <f t="shared" si="1046"/>
        <v/>
      </c>
      <c r="AB1812" s="20" t="str">
        <f t="shared" si="1047"/>
        <v/>
      </c>
      <c r="AC1812" s="20" t="str">
        <f t="shared" si="1048"/>
        <v/>
      </c>
      <c r="AD1812" s="20" t="str">
        <f t="shared" si="1049"/>
        <v/>
      </c>
      <c r="AE1812" s="20" t="str">
        <f>IF(E1812="","",SUM( INDEX( $H$9, 1) : H1812))</f>
        <v/>
      </c>
      <c r="AF1812" s="20" t="str">
        <f t="shared" si="1050"/>
        <v/>
      </c>
      <c r="AG1812" s="20" t="str">
        <f>IF(E1812="","",SUM($AF$9:AF1812))</f>
        <v/>
      </c>
      <c r="AH1812" s="43" t="str">
        <f t="shared" si="1051"/>
        <v/>
      </c>
      <c r="AI1812" s="20" t="str">
        <f t="shared" si="1052"/>
        <v/>
      </c>
      <c r="AJ1812" s="20" t="str">
        <f t="shared" si="1053"/>
        <v/>
      </c>
      <c r="AK1812" s="20" t="str">
        <f t="shared" si="1054"/>
        <v/>
      </c>
      <c r="AL1812" s="20" t="str">
        <f>IF(E1812="","",SUM( INDEX($I$9, 1) : I1812))</f>
        <v/>
      </c>
      <c r="AM1812" s="20" t="str">
        <f t="shared" si="1055"/>
        <v/>
      </c>
      <c r="AN1812" s="20" t="str">
        <f>IF(E1812="","",SUM( INDEX($AM$9, 1) : AM1812))</f>
        <v/>
      </c>
      <c r="AO1812" s="43" t="str">
        <f t="shared" si="1056"/>
        <v/>
      </c>
      <c r="AP1812" s="43" t="str">
        <f t="shared" si="1057"/>
        <v/>
      </c>
      <c r="AQ1812" s="35" t="str">
        <f t="shared" si="1058"/>
        <v/>
      </c>
      <c r="AR1812" s="35" t="str">
        <f t="shared" si="1059"/>
        <v/>
      </c>
      <c r="AS1812" s="35" t="str">
        <f t="shared" si="1060"/>
        <v/>
      </c>
      <c r="AT1812" s="35" t="str">
        <f t="shared" si="1061"/>
        <v/>
      </c>
      <c r="AU1812" s="35" t="str">
        <f t="shared" si="1062"/>
        <v/>
      </c>
      <c r="AV1812" s="35" t="str">
        <f t="shared" si="1063"/>
        <v/>
      </c>
      <c r="AW1812" s="58" t="str">
        <f t="shared" si="1064"/>
        <v/>
      </c>
      <c r="AX1812" s="62" t="str">
        <f t="shared" si="1065"/>
        <v/>
      </c>
      <c r="AY1812" s="62" t="str">
        <f t="shared" si="1066"/>
        <v/>
      </c>
      <c r="AZ1812" s="62" t="str">
        <f t="shared" si="1067"/>
        <v/>
      </c>
      <c r="BA1812" s="62" t="str">
        <f t="shared" si="1068"/>
        <v/>
      </c>
      <c r="BB1812" s="62" t="str">
        <f t="shared" si="1069"/>
        <v/>
      </c>
      <c r="BC1812" s="62" t="str">
        <f t="shared" si="1070"/>
        <v/>
      </c>
      <c r="BD1812" s="69" t="str">
        <f t="shared" si="1071"/>
        <v/>
      </c>
      <c r="BE1812" s="69" t="str">
        <f t="shared" si="1072"/>
        <v/>
      </c>
      <c r="BF1812" s="69" t="str">
        <f>IF(Z1812=Z1813,"",SUM(AW$9:AW1812)-SUM(BF$9:BF1811))</f>
        <v/>
      </c>
      <c r="BG1812" s="12">
        <f t="shared" si="1037"/>
        <v>1804</v>
      </c>
    </row>
    <row r="1813" spans="1:59" ht="20.100000000000001" customHeight="1">
      <c r="A1813" s="13">
        <f t="shared" si="1036"/>
        <v>1805</v>
      </c>
      <c r="B1813" s="153"/>
      <c r="C1813" s="33"/>
      <c r="D1813" s="33"/>
      <c r="E1813" s="154"/>
      <c r="F1813" s="155"/>
      <c r="G1813" s="156"/>
      <c r="H1813" s="19" t="str">
        <f t="shared" si="1038"/>
        <v/>
      </c>
      <c r="I1813" s="157"/>
      <c r="J1813" s="19" t="str">
        <f t="shared" si="1039"/>
        <v/>
      </c>
      <c r="K1813" s="33"/>
      <c r="L1813" s="34"/>
      <c r="M1813" s="34"/>
      <c r="N1813" s="19" t="str">
        <f t="shared" si="1040"/>
        <v/>
      </c>
      <c r="O1813" s="157"/>
      <c r="P1813" s="19" t="str">
        <f t="shared" si="1041"/>
        <v/>
      </c>
      <c r="Q1813" s="19" t="str">
        <f t="shared" si="1042"/>
        <v/>
      </c>
      <c r="R1813" s="22"/>
      <c r="S1813" s="33"/>
      <c r="T1813" s="35" t="str">
        <f>IF(E1813="","",Instructions!$B$5)</f>
        <v/>
      </c>
      <c r="U1813" s="75" t="str">
        <f>IF(E1813="","",Instructions!$C$5)</f>
        <v/>
      </c>
      <c r="V1813" s="87" t="str">
        <f t="shared" si="1043"/>
        <v/>
      </c>
      <c r="W1813" s="72" t="str">
        <f>IF(E1813="","",VLOOKUP(D1813,Supervisors!$B$9:$F$32,5,FALSE))</f>
        <v/>
      </c>
      <c r="X1813" s="72" t="str">
        <f>IF(E1813="","",VLOOKUP(D1813,Supervisors!$B$9:$G$32,6,FALSE))</f>
        <v/>
      </c>
      <c r="Y1813" s="20" t="str">
        <f t="shared" si="1044"/>
        <v/>
      </c>
      <c r="Z1813" s="20" t="str">
        <f t="shared" si="1045"/>
        <v/>
      </c>
      <c r="AA1813" s="20" t="str">
        <f t="shared" si="1046"/>
        <v/>
      </c>
      <c r="AB1813" s="20" t="str">
        <f t="shared" si="1047"/>
        <v/>
      </c>
      <c r="AC1813" s="20" t="str">
        <f t="shared" si="1048"/>
        <v/>
      </c>
      <c r="AD1813" s="20" t="str">
        <f t="shared" si="1049"/>
        <v/>
      </c>
      <c r="AE1813" s="20" t="str">
        <f>IF(E1813="","",SUM( INDEX( $H$9, 1) : H1813))</f>
        <v/>
      </c>
      <c r="AF1813" s="20" t="str">
        <f t="shared" si="1050"/>
        <v/>
      </c>
      <c r="AG1813" s="20" t="str">
        <f>IF(E1813="","",SUM($AF$9:AF1813))</f>
        <v/>
      </c>
      <c r="AH1813" s="43" t="str">
        <f t="shared" si="1051"/>
        <v/>
      </c>
      <c r="AI1813" s="20" t="str">
        <f t="shared" si="1052"/>
        <v/>
      </c>
      <c r="AJ1813" s="20" t="str">
        <f t="shared" si="1053"/>
        <v/>
      </c>
      <c r="AK1813" s="20" t="str">
        <f t="shared" si="1054"/>
        <v/>
      </c>
      <c r="AL1813" s="20" t="str">
        <f>IF(E1813="","",SUM( INDEX($I$9, 1) : I1813))</f>
        <v/>
      </c>
      <c r="AM1813" s="20" t="str">
        <f t="shared" si="1055"/>
        <v/>
      </c>
      <c r="AN1813" s="20" t="str">
        <f>IF(E1813="","",SUM( INDEX($AM$9, 1) : AM1813))</f>
        <v/>
      </c>
      <c r="AO1813" s="43" t="str">
        <f t="shared" si="1056"/>
        <v/>
      </c>
      <c r="AP1813" s="43" t="str">
        <f t="shared" si="1057"/>
        <v/>
      </c>
      <c r="AQ1813" s="35" t="str">
        <f t="shared" si="1058"/>
        <v/>
      </c>
      <c r="AR1813" s="35" t="str">
        <f t="shared" si="1059"/>
        <v/>
      </c>
      <c r="AS1813" s="35" t="str">
        <f t="shared" si="1060"/>
        <v/>
      </c>
      <c r="AT1813" s="35" t="str">
        <f t="shared" si="1061"/>
        <v/>
      </c>
      <c r="AU1813" s="35" t="str">
        <f t="shared" si="1062"/>
        <v/>
      </c>
      <c r="AV1813" s="35" t="str">
        <f t="shared" si="1063"/>
        <v/>
      </c>
      <c r="AW1813" s="58" t="str">
        <f t="shared" si="1064"/>
        <v/>
      </c>
      <c r="AX1813" s="62" t="str">
        <f t="shared" si="1065"/>
        <v/>
      </c>
      <c r="AY1813" s="62" t="str">
        <f t="shared" si="1066"/>
        <v/>
      </c>
      <c r="AZ1813" s="62" t="str">
        <f t="shared" si="1067"/>
        <v/>
      </c>
      <c r="BA1813" s="62" t="str">
        <f t="shared" si="1068"/>
        <v/>
      </c>
      <c r="BB1813" s="62" t="str">
        <f t="shared" si="1069"/>
        <v/>
      </c>
      <c r="BC1813" s="62" t="str">
        <f t="shared" si="1070"/>
        <v/>
      </c>
      <c r="BD1813" s="69" t="str">
        <f t="shared" si="1071"/>
        <v/>
      </c>
      <c r="BE1813" s="69" t="str">
        <f t="shared" si="1072"/>
        <v/>
      </c>
      <c r="BF1813" s="69" t="str">
        <f>IF(Z1813=Z1814,"",SUM(AW$9:AW1813)-SUM(BF$9:BF1812))</f>
        <v/>
      </c>
      <c r="BG1813" s="12">
        <f t="shared" si="1037"/>
        <v>1805</v>
      </c>
    </row>
    <row r="1814" spans="1:59" ht="20.100000000000001" customHeight="1">
      <c r="A1814" s="13">
        <f t="shared" si="1036"/>
        <v>1806</v>
      </c>
      <c r="B1814" s="153"/>
      <c r="C1814" s="33"/>
      <c r="D1814" s="33"/>
      <c r="E1814" s="154"/>
      <c r="F1814" s="155"/>
      <c r="G1814" s="156"/>
      <c r="H1814" s="19" t="str">
        <f t="shared" si="1038"/>
        <v/>
      </c>
      <c r="I1814" s="157"/>
      <c r="J1814" s="19" t="str">
        <f t="shared" si="1039"/>
        <v/>
      </c>
      <c r="K1814" s="33"/>
      <c r="L1814" s="34"/>
      <c r="M1814" s="34"/>
      <c r="N1814" s="19" t="str">
        <f t="shared" si="1040"/>
        <v/>
      </c>
      <c r="O1814" s="157"/>
      <c r="P1814" s="19" t="str">
        <f t="shared" si="1041"/>
        <v/>
      </c>
      <c r="Q1814" s="19" t="str">
        <f t="shared" si="1042"/>
        <v/>
      </c>
      <c r="R1814" s="22"/>
      <c r="S1814" s="33"/>
      <c r="T1814" s="35" t="str">
        <f>IF(E1814="","",Instructions!$B$5)</f>
        <v/>
      </c>
      <c r="U1814" s="75" t="str">
        <f>IF(E1814="","",Instructions!$C$5)</f>
        <v/>
      </c>
      <c r="V1814" s="87" t="str">
        <f t="shared" si="1043"/>
        <v/>
      </c>
      <c r="W1814" s="72" t="str">
        <f>IF(E1814="","",VLOOKUP(D1814,Supervisors!$B$9:$F$32,5,FALSE))</f>
        <v/>
      </c>
      <c r="X1814" s="72" t="str">
        <f>IF(E1814="","",VLOOKUP(D1814,Supervisors!$B$9:$G$32,6,FALSE))</f>
        <v/>
      </c>
      <c r="Y1814" s="20" t="str">
        <f t="shared" si="1044"/>
        <v/>
      </c>
      <c r="Z1814" s="20" t="str">
        <f t="shared" si="1045"/>
        <v/>
      </c>
      <c r="AA1814" s="20" t="str">
        <f t="shared" si="1046"/>
        <v/>
      </c>
      <c r="AB1814" s="20" t="str">
        <f t="shared" si="1047"/>
        <v/>
      </c>
      <c r="AC1814" s="20" t="str">
        <f t="shared" si="1048"/>
        <v/>
      </c>
      <c r="AD1814" s="20" t="str">
        <f t="shared" si="1049"/>
        <v/>
      </c>
      <c r="AE1814" s="20" t="str">
        <f>IF(E1814="","",SUM( INDEX( $H$9, 1) : H1814))</f>
        <v/>
      </c>
      <c r="AF1814" s="20" t="str">
        <f t="shared" si="1050"/>
        <v/>
      </c>
      <c r="AG1814" s="20" t="str">
        <f>IF(E1814="","",SUM($AF$9:AF1814))</f>
        <v/>
      </c>
      <c r="AH1814" s="43" t="str">
        <f t="shared" si="1051"/>
        <v/>
      </c>
      <c r="AI1814" s="20" t="str">
        <f t="shared" si="1052"/>
        <v/>
      </c>
      <c r="AJ1814" s="20" t="str">
        <f t="shared" si="1053"/>
        <v/>
      </c>
      <c r="AK1814" s="20" t="str">
        <f t="shared" si="1054"/>
        <v/>
      </c>
      <c r="AL1814" s="20" t="str">
        <f>IF(E1814="","",SUM( INDEX($I$9, 1) : I1814))</f>
        <v/>
      </c>
      <c r="AM1814" s="20" t="str">
        <f t="shared" si="1055"/>
        <v/>
      </c>
      <c r="AN1814" s="20" t="str">
        <f>IF(E1814="","",SUM( INDEX($AM$9, 1) : AM1814))</f>
        <v/>
      </c>
      <c r="AO1814" s="43" t="str">
        <f t="shared" si="1056"/>
        <v/>
      </c>
      <c r="AP1814" s="43" t="str">
        <f t="shared" si="1057"/>
        <v/>
      </c>
      <c r="AQ1814" s="35" t="str">
        <f t="shared" si="1058"/>
        <v/>
      </c>
      <c r="AR1814" s="35" t="str">
        <f t="shared" si="1059"/>
        <v/>
      </c>
      <c r="AS1814" s="35" t="str">
        <f t="shared" si="1060"/>
        <v/>
      </c>
      <c r="AT1814" s="35" t="str">
        <f t="shared" si="1061"/>
        <v/>
      </c>
      <c r="AU1814" s="35" t="str">
        <f t="shared" si="1062"/>
        <v/>
      </c>
      <c r="AV1814" s="35" t="str">
        <f t="shared" si="1063"/>
        <v/>
      </c>
      <c r="AW1814" s="58" t="str">
        <f t="shared" si="1064"/>
        <v/>
      </c>
      <c r="AX1814" s="62" t="str">
        <f t="shared" si="1065"/>
        <v/>
      </c>
      <c r="AY1814" s="62" t="str">
        <f t="shared" si="1066"/>
        <v/>
      </c>
      <c r="AZ1814" s="62" t="str">
        <f t="shared" si="1067"/>
        <v/>
      </c>
      <c r="BA1814" s="62" t="str">
        <f t="shared" si="1068"/>
        <v/>
      </c>
      <c r="BB1814" s="62" t="str">
        <f t="shared" si="1069"/>
        <v/>
      </c>
      <c r="BC1814" s="62" t="str">
        <f t="shared" si="1070"/>
        <v/>
      </c>
      <c r="BD1814" s="69" t="str">
        <f t="shared" si="1071"/>
        <v/>
      </c>
      <c r="BE1814" s="69" t="str">
        <f t="shared" si="1072"/>
        <v/>
      </c>
      <c r="BF1814" s="69" t="str">
        <f>IF(Z1814=Z1815,"",SUM(AW$9:AW1814)-SUM(BF$9:BF1813))</f>
        <v/>
      </c>
      <c r="BG1814" s="12">
        <f t="shared" si="1037"/>
        <v>1806</v>
      </c>
    </row>
    <row r="1815" spans="1:59" ht="20.100000000000001" customHeight="1">
      <c r="A1815" s="13">
        <f t="shared" si="1036"/>
        <v>1807</v>
      </c>
      <c r="B1815" s="153"/>
      <c r="C1815" s="33"/>
      <c r="D1815" s="33"/>
      <c r="E1815" s="154"/>
      <c r="F1815" s="155"/>
      <c r="G1815" s="156"/>
      <c r="H1815" s="19" t="str">
        <f t="shared" si="1038"/>
        <v/>
      </c>
      <c r="I1815" s="157"/>
      <c r="J1815" s="19" t="str">
        <f t="shared" si="1039"/>
        <v/>
      </c>
      <c r="K1815" s="33"/>
      <c r="L1815" s="34"/>
      <c r="M1815" s="34"/>
      <c r="N1815" s="19" t="str">
        <f t="shared" si="1040"/>
        <v/>
      </c>
      <c r="O1815" s="157"/>
      <c r="P1815" s="19" t="str">
        <f t="shared" si="1041"/>
        <v/>
      </c>
      <c r="Q1815" s="19" t="str">
        <f t="shared" si="1042"/>
        <v/>
      </c>
      <c r="R1815" s="22"/>
      <c r="S1815" s="33"/>
      <c r="T1815" s="35" t="str">
        <f>IF(E1815="","",Instructions!$B$5)</f>
        <v/>
      </c>
      <c r="U1815" s="75" t="str">
        <f>IF(E1815="","",Instructions!$C$5)</f>
        <v/>
      </c>
      <c r="V1815" s="87" t="str">
        <f t="shared" si="1043"/>
        <v/>
      </c>
      <c r="W1815" s="72" t="str">
        <f>IF(E1815="","",VLOOKUP(D1815,Supervisors!$B$9:$F$32,5,FALSE))</f>
        <v/>
      </c>
      <c r="X1815" s="72" t="str">
        <f>IF(E1815="","",VLOOKUP(D1815,Supervisors!$B$9:$G$32,6,FALSE))</f>
        <v/>
      </c>
      <c r="Y1815" s="20" t="str">
        <f t="shared" si="1044"/>
        <v/>
      </c>
      <c r="Z1815" s="20" t="str">
        <f t="shared" si="1045"/>
        <v/>
      </c>
      <c r="AA1815" s="20" t="str">
        <f t="shared" si="1046"/>
        <v/>
      </c>
      <c r="AB1815" s="20" t="str">
        <f t="shared" si="1047"/>
        <v/>
      </c>
      <c r="AC1815" s="20" t="str">
        <f t="shared" si="1048"/>
        <v/>
      </c>
      <c r="AD1815" s="20" t="str">
        <f t="shared" si="1049"/>
        <v/>
      </c>
      <c r="AE1815" s="20" t="str">
        <f>IF(E1815="","",SUM( INDEX( $H$9, 1) : H1815))</f>
        <v/>
      </c>
      <c r="AF1815" s="20" t="str">
        <f t="shared" si="1050"/>
        <v/>
      </c>
      <c r="AG1815" s="20" t="str">
        <f>IF(E1815="","",SUM($AF$9:AF1815))</f>
        <v/>
      </c>
      <c r="AH1815" s="43" t="str">
        <f t="shared" si="1051"/>
        <v/>
      </c>
      <c r="AI1815" s="20" t="str">
        <f t="shared" si="1052"/>
        <v/>
      </c>
      <c r="AJ1815" s="20" t="str">
        <f t="shared" si="1053"/>
        <v/>
      </c>
      <c r="AK1815" s="20" t="str">
        <f t="shared" si="1054"/>
        <v/>
      </c>
      <c r="AL1815" s="20" t="str">
        <f>IF(E1815="","",SUM( INDEX($I$9, 1) : I1815))</f>
        <v/>
      </c>
      <c r="AM1815" s="20" t="str">
        <f t="shared" si="1055"/>
        <v/>
      </c>
      <c r="AN1815" s="20" t="str">
        <f>IF(E1815="","",SUM( INDEX($AM$9, 1) : AM1815))</f>
        <v/>
      </c>
      <c r="AO1815" s="43" t="str">
        <f t="shared" si="1056"/>
        <v/>
      </c>
      <c r="AP1815" s="43" t="str">
        <f t="shared" si="1057"/>
        <v/>
      </c>
      <c r="AQ1815" s="35" t="str">
        <f t="shared" si="1058"/>
        <v/>
      </c>
      <c r="AR1815" s="35" t="str">
        <f t="shared" si="1059"/>
        <v/>
      </c>
      <c r="AS1815" s="35" t="str">
        <f t="shared" si="1060"/>
        <v/>
      </c>
      <c r="AT1815" s="35" t="str">
        <f t="shared" si="1061"/>
        <v/>
      </c>
      <c r="AU1815" s="35" t="str">
        <f t="shared" si="1062"/>
        <v/>
      </c>
      <c r="AV1815" s="35" t="str">
        <f t="shared" si="1063"/>
        <v/>
      </c>
      <c r="AW1815" s="58" t="str">
        <f t="shared" si="1064"/>
        <v/>
      </c>
      <c r="AX1815" s="62" t="str">
        <f t="shared" si="1065"/>
        <v/>
      </c>
      <c r="AY1815" s="62" t="str">
        <f t="shared" si="1066"/>
        <v/>
      </c>
      <c r="AZ1815" s="62" t="str">
        <f t="shared" si="1067"/>
        <v/>
      </c>
      <c r="BA1815" s="62" t="str">
        <f t="shared" si="1068"/>
        <v/>
      </c>
      <c r="BB1815" s="62" t="str">
        <f t="shared" si="1069"/>
        <v/>
      </c>
      <c r="BC1815" s="62" t="str">
        <f t="shared" si="1070"/>
        <v/>
      </c>
      <c r="BD1815" s="69" t="str">
        <f t="shared" si="1071"/>
        <v/>
      </c>
      <c r="BE1815" s="69" t="str">
        <f t="shared" si="1072"/>
        <v/>
      </c>
      <c r="BF1815" s="69" t="str">
        <f>IF(Z1815=Z1816,"",SUM(AW$9:AW1815)-SUM(BF$9:BF1814))</f>
        <v/>
      </c>
      <c r="BG1815" s="12">
        <f t="shared" si="1037"/>
        <v>1807</v>
      </c>
    </row>
    <row r="1816" spans="1:59" ht="20.100000000000001" customHeight="1">
      <c r="A1816" s="13">
        <f t="shared" si="1036"/>
        <v>1808</v>
      </c>
      <c r="B1816" s="153"/>
      <c r="C1816" s="33"/>
      <c r="D1816" s="33"/>
      <c r="E1816" s="154"/>
      <c r="F1816" s="155"/>
      <c r="G1816" s="156"/>
      <c r="H1816" s="19" t="str">
        <f t="shared" si="1038"/>
        <v/>
      </c>
      <c r="I1816" s="157"/>
      <c r="J1816" s="19" t="str">
        <f t="shared" si="1039"/>
        <v/>
      </c>
      <c r="K1816" s="33"/>
      <c r="L1816" s="34"/>
      <c r="M1816" s="34"/>
      <c r="N1816" s="19" t="str">
        <f t="shared" si="1040"/>
        <v/>
      </c>
      <c r="O1816" s="157"/>
      <c r="P1816" s="19" t="str">
        <f t="shared" si="1041"/>
        <v/>
      </c>
      <c r="Q1816" s="19" t="str">
        <f t="shared" si="1042"/>
        <v/>
      </c>
      <c r="R1816" s="22"/>
      <c r="S1816" s="33"/>
      <c r="T1816" s="35" t="str">
        <f>IF(E1816="","",Instructions!$B$5)</f>
        <v/>
      </c>
      <c r="U1816" s="75" t="str">
        <f>IF(E1816="","",Instructions!$C$5)</f>
        <v/>
      </c>
      <c r="V1816" s="87" t="str">
        <f t="shared" si="1043"/>
        <v/>
      </c>
      <c r="W1816" s="72" t="str">
        <f>IF(E1816="","",VLOOKUP(D1816,Supervisors!$B$9:$F$32,5,FALSE))</f>
        <v/>
      </c>
      <c r="X1816" s="72" t="str">
        <f>IF(E1816="","",VLOOKUP(D1816,Supervisors!$B$9:$G$32,6,FALSE))</f>
        <v/>
      </c>
      <c r="Y1816" s="20" t="str">
        <f t="shared" si="1044"/>
        <v/>
      </c>
      <c r="Z1816" s="20" t="str">
        <f t="shared" si="1045"/>
        <v/>
      </c>
      <c r="AA1816" s="20" t="str">
        <f t="shared" si="1046"/>
        <v/>
      </c>
      <c r="AB1816" s="20" t="str">
        <f t="shared" si="1047"/>
        <v/>
      </c>
      <c r="AC1816" s="20" t="str">
        <f t="shared" si="1048"/>
        <v/>
      </c>
      <c r="AD1816" s="20" t="str">
        <f t="shared" si="1049"/>
        <v/>
      </c>
      <c r="AE1816" s="20" t="str">
        <f>IF(E1816="","",SUM( INDEX( $H$9, 1) : H1816))</f>
        <v/>
      </c>
      <c r="AF1816" s="20" t="str">
        <f t="shared" si="1050"/>
        <v/>
      </c>
      <c r="AG1816" s="20" t="str">
        <f>IF(E1816="","",SUM($AF$9:AF1816))</f>
        <v/>
      </c>
      <c r="AH1816" s="43" t="str">
        <f t="shared" si="1051"/>
        <v/>
      </c>
      <c r="AI1816" s="20" t="str">
        <f t="shared" si="1052"/>
        <v/>
      </c>
      <c r="AJ1816" s="20" t="str">
        <f t="shared" si="1053"/>
        <v/>
      </c>
      <c r="AK1816" s="20" t="str">
        <f t="shared" si="1054"/>
        <v/>
      </c>
      <c r="AL1816" s="20" t="str">
        <f>IF(E1816="","",SUM( INDEX($I$9, 1) : I1816))</f>
        <v/>
      </c>
      <c r="AM1816" s="20" t="str">
        <f t="shared" si="1055"/>
        <v/>
      </c>
      <c r="AN1816" s="20" t="str">
        <f>IF(E1816="","",SUM( INDEX($AM$9, 1) : AM1816))</f>
        <v/>
      </c>
      <c r="AO1816" s="43" t="str">
        <f t="shared" si="1056"/>
        <v/>
      </c>
      <c r="AP1816" s="43" t="str">
        <f t="shared" si="1057"/>
        <v/>
      </c>
      <c r="AQ1816" s="35" t="str">
        <f t="shared" si="1058"/>
        <v/>
      </c>
      <c r="AR1816" s="35" t="str">
        <f t="shared" si="1059"/>
        <v/>
      </c>
      <c r="AS1816" s="35" t="str">
        <f t="shared" si="1060"/>
        <v/>
      </c>
      <c r="AT1816" s="35" t="str">
        <f t="shared" si="1061"/>
        <v/>
      </c>
      <c r="AU1816" s="35" t="str">
        <f t="shared" si="1062"/>
        <v/>
      </c>
      <c r="AV1816" s="35" t="str">
        <f t="shared" si="1063"/>
        <v/>
      </c>
      <c r="AW1816" s="58" t="str">
        <f t="shared" si="1064"/>
        <v/>
      </c>
      <c r="AX1816" s="62" t="str">
        <f t="shared" si="1065"/>
        <v/>
      </c>
      <c r="AY1816" s="62" t="str">
        <f t="shared" si="1066"/>
        <v/>
      </c>
      <c r="AZ1816" s="62" t="str">
        <f t="shared" si="1067"/>
        <v/>
      </c>
      <c r="BA1816" s="62" t="str">
        <f t="shared" si="1068"/>
        <v/>
      </c>
      <c r="BB1816" s="62" t="str">
        <f t="shared" si="1069"/>
        <v/>
      </c>
      <c r="BC1816" s="62" t="str">
        <f t="shared" si="1070"/>
        <v/>
      </c>
      <c r="BD1816" s="69" t="str">
        <f t="shared" si="1071"/>
        <v/>
      </c>
      <c r="BE1816" s="69" t="str">
        <f t="shared" si="1072"/>
        <v/>
      </c>
      <c r="BF1816" s="69" t="str">
        <f>IF(Z1816=Z1817,"",SUM(AW$9:AW1816)-SUM(BF$9:BF1815))</f>
        <v/>
      </c>
      <c r="BG1816" s="12">
        <f t="shared" si="1037"/>
        <v>1808</v>
      </c>
    </row>
    <row r="1817" spans="1:59" ht="20.100000000000001" customHeight="1">
      <c r="A1817" s="13">
        <f t="shared" si="1036"/>
        <v>1809</v>
      </c>
      <c r="B1817" s="153"/>
      <c r="C1817" s="33"/>
      <c r="D1817" s="33"/>
      <c r="E1817" s="154"/>
      <c r="F1817" s="155"/>
      <c r="G1817" s="156"/>
      <c r="H1817" s="19" t="str">
        <f t="shared" si="1038"/>
        <v/>
      </c>
      <c r="I1817" s="157"/>
      <c r="J1817" s="19" t="str">
        <f t="shared" si="1039"/>
        <v/>
      </c>
      <c r="K1817" s="33"/>
      <c r="L1817" s="34"/>
      <c r="M1817" s="34"/>
      <c r="N1817" s="19" t="str">
        <f t="shared" si="1040"/>
        <v/>
      </c>
      <c r="O1817" s="157"/>
      <c r="P1817" s="19" t="str">
        <f t="shared" si="1041"/>
        <v/>
      </c>
      <c r="Q1817" s="19" t="str">
        <f t="shared" si="1042"/>
        <v/>
      </c>
      <c r="R1817" s="22"/>
      <c r="S1817" s="33"/>
      <c r="T1817" s="35" t="str">
        <f>IF(E1817="","",Instructions!$B$5)</f>
        <v/>
      </c>
      <c r="U1817" s="75" t="str">
        <f>IF(E1817="","",Instructions!$C$5)</f>
        <v/>
      </c>
      <c r="V1817" s="87" t="str">
        <f t="shared" si="1043"/>
        <v/>
      </c>
      <c r="W1817" s="72" t="str">
        <f>IF(E1817="","",VLOOKUP(D1817,Supervisors!$B$9:$F$32,5,FALSE))</f>
        <v/>
      </c>
      <c r="X1817" s="72" t="str">
        <f>IF(E1817="","",VLOOKUP(D1817,Supervisors!$B$9:$G$32,6,FALSE))</f>
        <v/>
      </c>
      <c r="Y1817" s="20" t="str">
        <f t="shared" si="1044"/>
        <v/>
      </c>
      <c r="Z1817" s="20" t="str">
        <f t="shared" si="1045"/>
        <v/>
      </c>
      <c r="AA1817" s="20" t="str">
        <f t="shared" si="1046"/>
        <v/>
      </c>
      <c r="AB1817" s="20" t="str">
        <f t="shared" si="1047"/>
        <v/>
      </c>
      <c r="AC1817" s="20" t="str">
        <f t="shared" si="1048"/>
        <v/>
      </c>
      <c r="AD1817" s="20" t="str">
        <f t="shared" si="1049"/>
        <v/>
      </c>
      <c r="AE1817" s="20" t="str">
        <f>IF(E1817="","",SUM( INDEX( $H$9, 1) : H1817))</f>
        <v/>
      </c>
      <c r="AF1817" s="20" t="str">
        <f t="shared" si="1050"/>
        <v/>
      </c>
      <c r="AG1817" s="20" t="str">
        <f>IF(E1817="","",SUM($AF$9:AF1817))</f>
        <v/>
      </c>
      <c r="AH1817" s="43" t="str">
        <f t="shared" si="1051"/>
        <v/>
      </c>
      <c r="AI1817" s="20" t="str">
        <f t="shared" si="1052"/>
        <v/>
      </c>
      <c r="AJ1817" s="20" t="str">
        <f t="shared" si="1053"/>
        <v/>
      </c>
      <c r="AK1817" s="20" t="str">
        <f t="shared" si="1054"/>
        <v/>
      </c>
      <c r="AL1817" s="20" t="str">
        <f>IF(E1817="","",SUM( INDEX($I$9, 1) : I1817))</f>
        <v/>
      </c>
      <c r="AM1817" s="20" t="str">
        <f t="shared" si="1055"/>
        <v/>
      </c>
      <c r="AN1817" s="20" t="str">
        <f>IF(E1817="","",SUM( INDEX($AM$9, 1) : AM1817))</f>
        <v/>
      </c>
      <c r="AO1817" s="43" t="str">
        <f t="shared" si="1056"/>
        <v/>
      </c>
      <c r="AP1817" s="43" t="str">
        <f t="shared" si="1057"/>
        <v/>
      </c>
      <c r="AQ1817" s="35" t="str">
        <f t="shared" si="1058"/>
        <v/>
      </c>
      <c r="AR1817" s="35" t="str">
        <f t="shared" si="1059"/>
        <v/>
      </c>
      <c r="AS1817" s="35" t="str">
        <f t="shared" si="1060"/>
        <v/>
      </c>
      <c r="AT1817" s="35" t="str">
        <f t="shared" si="1061"/>
        <v/>
      </c>
      <c r="AU1817" s="35" t="str">
        <f t="shared" si="1062"/>
        <v/>
      </c>
      <c r="AV1817" s="35" t="str">
        <f t="shared" si="1063"/>
        <v/>
      </c>
      <c r="AW1817" s="58" t="str">
        <f t="shared" si="1064"/>
        <v/>
      </c>
      <c r="AX1817" s="62" t="str">
        <f t="shared" si="1065"/>
        <v/>
      </c>
      <c r="AY1817" s="62" t="str">
        <f t="shared" si="1066"/>
        <v/>
      </c>
      <c r="AZ1817" s="62" t="str">
        <f t="shared" si="1067"/>
        <v/>
      </c>
      <c r="BA1817" s="62" t="str">
        <f t="shared" si="1068"/>
        <v/>
      </c>
      <c r="BB1817" s="62" t="str">
        <f t="shared" si="1069"/>
        <v/>
      </c>
      <c r="BC1817" s="62" t="str">
        <f t="shared" si="1070"/>
        <v/>
      </c>
      <c r="BD1817" s="69" t="str">
        <f t="shared" si="1071"/>
        <v/>
      </c>
      <c r="BE1817" s="69" t="str">
        <f t="shared" si="1072"/>
        <v/>
      </c>
      <c r="BF1817" s="69" t="str">
        <f>IF(Z1817=Z1818,"",SUM(AW$9:AW1817)-SUM(BF$9:BF1816))</f>
        <v/>
      </c>
      <c r="BG1817" s="12">
        <f t="shared" si="1037"/>
        <v>1809</v>
      </c>
    </row>
    <row r="1818" spans="1:59" ht="20.100000000000001" customHeight="1">
      <c r="A1818" s="13">
        <f t="shared" si="1036"/>
        <v>1810</v>
      </c>
      <c r="B1818" s="153"/>
      <c r="C1818" s="33"/>
      <c r="D1818" s="33"/>
      <c r="E1818" s="154"/>
      <c r="F1818" s="155"/>
      <c r="G1818" s="156"/>
      <c r="H1818" s="19" t="str">
        <f t="shared" si="1038"/>
        <v/>
      </c>
      <c r="I1818" s="157"/>
      <c r="J1818" s="19" t="str">
        <f t="shared" si="1039"/>
        <v/>
      </c>
      <c r="K1818" s="33"/>
      <c r="L1818" s="34"/>
      <c r="M1818" s="34"/>
      <c r="N1818" s="19" t="str">
        <f t="shared" si="1040"/>
        <v/>
      </c>
      <c r="O1818" s="157"/>
      <c r="P1818" s="19" t="str">
        <f t="shared" si="1041"/>
        <v/>
      </c>
      <c r="Q1818" s="19" t="str">
        <f t="shared" si="1042"/>
        <v/>
      </c>
      <c r="R1818" s="22"/>
      <c r="S1818" s="33"/>
      <c r="T1818" s="35" t="str">
        <f>IF(E1818="","",Instructions!$B$5)</f>
        <v/>
      </c>
      <c r="U1818" s="75" t="str">
        <f>IF(E1818="","",Instructions!$C$5)</f>
        <v/>
      </c>
      <c r="V1818" s="87" t="str">
        <f t="shared" si="1043"/>
        <v/>
      </c>
      <c r="W1818" s="72" t="str">
        <f>IF(E1818="","",VLOOKUP(D1818,Supervisors!$B$9:$F$32,5,FALSE))</f>
        <v/>
      </c>
      <c r="X1818" s="72" t="str">
        <f>IF(E1818="","",VLOOKUP(D1818,Supervisors!$B$9:$G$32,6,FALSE))</f>
        <v/>
      </c>
      <c r="Y1818" s="20" t="str">
        <f t="shared" si="1044"/>
        <v/>
      </c>
      <c r="Z1818" s="20" t="str">
        <f t="shared" si="1045"/>
        <v/>
      </c>
      <c r="AA1818" s="20" t="str">
        <f t="shared" si="1046"/>
        <v/>
      </c>
      <c r="AB1818" s="20" t="str">
        <f t="shared" si="1047"/>
        <v/>
      </c>
      <c r="AC1818" s="20" t="str">
        <f t="shared" si="1048"/>
        <v/>
      </c>
      <c r="AD1818" s="20" t="str">
        <f t="shared" si="1049"/>
        <v/>
      </c>
      <c r="AE1818" s="20" t="str">
        <f>IF(E1818="","",SUM( INDEX( $H$9, 1) : H1818))</f>
        <v/>
      </c>
      <c r="AF1818" s="20" t="str">
        <f t="shared" si="1050"/>
        <v/>
      </c>
      <c r="AG1818" s="20" t="str">
        <f>IF(E1818="","",SUM($AF$9:AF1818))</f>
        <v/>
      </c>
      <c r="AH1818" s="43" t="str">
        <f t="shared" si="1051"/>
        <v/>
      </c>
      <c r="AI1818" s="20" t="str">
        <f t="shared" si="1052"/>
        <v/>
      </c>
      <c r="AJ1818" s="20" t="str">
        <f t="shared" si="1053"/>
        <v/>
      </c>
      <c r="AK1818" s="20" t="str">
        <f t="shared" si="1054"/>
        <v/>
      </c>
      <c r="AL1818" s="20" t="str">
        <f>IF(E1818="","",SUM( INDEX($I$9, 1) : I1818))</f>
        <v/>
      </c>
      <c r="AM1818" s="20" t="str">
        <f t="shared" si="1055"/>
        <v/>
      </c>
      <c r="AN1818" s="20" t="str">
        <f>IF(E1818="","",SUM( INDEX($AM$9, 1) : AM1818))</f>
        <v/>
      </c>
      <c r="AO1818" s="43" t="str">
        <f t="shared" si="1056"/>
        <v/>
      </c>
      <c r="AP1818" s="43" t="str">
        <f t="shared" si="1057"/>
        <v/>
      </c>
      <c r="AQ1818" s="35" t="str">
        <f t="shared" si="1058"/>
        <v/>
      </c>
      <c r="AR1818" s="35" t="str">
        <f t="shared" si="1059"/>
        <v/>
      </c>
      <c r="AS1818" s="35" t="str">
        <f t="shared" si="1060"/>
        <v/>
      </c>
      <c r="AT1818" s="35" t="str">
        <f t="shared" si="1061"/>
        <v/>
      </c>
      <c r="AU1818" s="35" t="str">
        <f t="shared" si="1062"/>
        <v/>
      </c>
      <c r="AV1818" s="35" t="str">
        <f t="shared" si="1063"/>
        <v/>
      </c>
      <c r="AW1818" s="58" t="str">
        <f t="shared" si="1064"/>
        <v/>
      </c>
      <c r="AX1818" s="62" t="str">
        <f t="shared" si="1065"/>
        <v/>
      </c>
      <c r="AY1818" s="62" t="str">
        <f t="shared" si="1066"/>
        <v/>
      </c>
      <c r="AZ1818" s="62" t="str">
        <f t="shared" si="1067"/>
        <v/>
      </c>
      <c r="BA1818" s="62" t="str">
        <f t="shared" si="1068"/>
        <v/>
      </c>
      <c r="BB1818" s="62" t="str">
        <f t="shared" si="1069"/>
        <v/>
      </c>
      <c r="BC1818" s="62" t="str">
        <f t="shared" si="1070"/>
        <v/>
      </c>
      <c r="BD1818" s="69" t="str">
        <f t="shared" si="1071"/>
        <v/>
      </c>
      <c r="BE1818" s="69" t="str">
        <f t="shared" si="1072"/>
        <v/>
      </c>
      <c r="BF1818" s="69" t="str">
        <f>IF(Z1818=Z1819,"",SUM(AW$9:AW1818)-SUM(BF$9:BF1817))</f>
        <v/>
      </c>
      <c r="BG1818" s="12">
        <f t="shared" si="1037"/>
        <v>1810</v>
      </c>
    </row>
    <row r="1819" spans="1:59" ht="20.100000000000001" customHeight="1">
      <c r="A1819" s="13">
        <f t="shared" si="1036"/>
        <v>1811</v>
      </c>
      <c r="B1819" s="153"/>
      <c r="C1819" s="33"/>
      <c r="D1819" s="33"/>
      <c r="E1819" s="154"/>
      <c r="F1819" s="155"/>
      <c r="G1819" s="156"/>
      <c r="H1819" s="19" t="str">
        <f t="shared" si="1038"/>
        <v/>
      </c>
      <c r="I1819" s="157"/>
      <c r="J1819" s="19" t="str">
        <f t="shared" si="1039"/>
        <v/>
      </c>
      <c r="K1819" s="33"/>
      <c r="L1819" s="34"/>
      <c r="M1819" s="34"/>
      <c r="N1819" s="19" t="str">
        <f t="shared" si="1040"/>
        <v/>
      </c>
      <c r="O1819" s="157"/>
      <c r="P1819" s="19" t="str">
        <f t="shared" si="1041"/>
        <v/>
      </c>
      <c r="Q1819" s="19" t="str">
        <f t="shared" si="1042"/>
        <v/>
      </c>
      <c r="R1819" s="22"/>
      <c r="S1819" s="33"/>
      <c r="T1819" s="35" t="str">
        <f>IF(E1819="","",Instructions!$B$5)</f>
        <v/>
      </c>
      <c r="U1819" s="75" t="str">
        <f>IF(E1819="","",Instructions!$C$5)</f>
        <v/>
      </c>
      <c r="V1819" s="87" t="str">
        <f t="shared" si="1043"/>
        <v/>
      </c>
      <c r="W1819" s="72" t="str">
        <f>IF(E1819="","",VLOOKUP(D1819,Supervisors!$B$9:$F$32,5,FALSE))</f>
        <v/>
      </c>
      <c r="X1819" s="72" t="str">
        <f>IF(E1819="","",VLOOKUP(D1819,Supervisors!$B$9:$G$32,6,FALSE))</f>
        <v/>
      </c>
      <c r="Y1819" s="20" t="str">
        <f t="shared" si="1044"/>
        <v/>
      </c>
      <c r="Z1819" s="20" t="str">
        <f t="shared" si="1045"/>
        <v/>
      </c>
      <c r="AA1819" s="20" t="str">
        <f t="shared" si="1046"/>
        <v/>
      </c>
      <c r="AB1819" s="20" t="str">
        <f t="shared" si="1047"/>
        <v/>
      </c>
      <c r="AC1819" s="20" t="str">
        <f t="shared" si="1048"/>
        <v/>
      </c>
      <c r="AD1819" s="20" t="str">
        <f t="shared" si="1049"/>
        <v/>
      </c>
      <c r="AE1819" s="20" t="str">
        <f>IF(E1819="","",SUM( INDEX( $H$9, 1) : H1819))</f>
        <v/>
      </c>
      <c r="AF1819" s="20" t="str">
        <f t="shared" si="1050"/>
        <v/>
      </c>
      <c r="AG1819" s="20" t="str">
        <f>IF(E1819="","",SUM($AF$9:AF1819))</f>
        <v/>
      </c>
      <c r="AH1819" s="43" t="str">
        <f t="shared" si="1051"/>
        <v/>
      </c>
      <c r="AI1819" s="20" t="str">
        <f t="shared" si="1052"/>
        <v/>
      </c>
      <c r="AJ1819" s="20" t="str">
        <f t="shared" si="1053"/>
        <v/>
      </c>
      <c r="AK1819" s="20" t="str">
        <f t="shared" si="1054"/>
        <v/>
      </c>
      <c r="AL1819" s="20" t="str">
        <f>IF(E1819="","",SUM( INDEX($I$9, 1) : I1819))</f>
        <v/>
      </c>
      <c r="AM1819" s="20" t="str">
        <f t="shared" si="1055"/>
        <v/>
      </c>
      <c r="AN1819" s="20" t="str">
        <f>IF(E1819="","",SUM( INDEX($AM$9, 1) : AM1819))</f>
        <v/>
      </c>
      <c r="AO1819" s="43" t="str">
        <f t="shared" si="1056"/>
        <v/>
      </c>
      <c r="AP1819" s="43" t="str">
        <f t="shared" si="1057"/>
        <v/>
      </c>
      <c r="AQ1819" s="35" t="str">
        <f t="shared" si="1058"/>
        <v/>
      </c>
      <c r="AR1819" s="35" t="str">
        <f t="shared" si="1059"/>
        <v/>
      </c>
      <c r="AS1819" s="35" t="str">
        <f t="shared" si="1060"/>
        <v/>
      </c>
      <c r="AT1819" s="35" t="str">
        <f t="shared" si="1061"/>
        <v/>
      </c>
      <c r="AU1819" s="35" t="str">
        <f t="shared" si="1062"/>
        <v/>
      </c>
      <c r="AV1819" s="35" t="str">
        <f t="shared" si="1063"/>
        <v/>
      </c>
      <c r="AW1819" s="58" t="str">
        <f t="shared" si="1064"/>
        <v/>
      </c>
      <c r="AX1819" s="62" t="str">
        <f t="shared" si="1065"/>
        <v/>
      </c>
      <c r="AY1819" s="62" t="str">
        <f t="shared" si="1066"/>
        <v/>
      </c>
      <c r="AZ1819" s="62" t="str">
        <f t="shared" si="1067"/>
        <v/>
      </c>
      <c r="BA1819" s="62" t="str">
        <f t="shared" si="1068"/>
        <v/>
      </c>
      <c r="BB1819" s="62" t="str">
        <f t="shared" si="1069"/>
        <v/>
      </c>
      <c r="BC1819" s="62" t="str">
        <f t="shared" si="1070"/>
        <v/>
      </c>
      <c r="BD1819" s="69" t="str">
        <f t="shared" si="1071"/>
        <v/>
      </c>
      <c r="BE1819" s="69" t="str">
        <f t="shared" si="1072"/>
        <v/>
      </c>
      <c r="BF1819" s="69" t="str">
        <f>IF(Z1819=Z1820,"",SUM(AW$9:AW1819)-SUM(BF$9:BF1818))</f>
        <v/>
      </c>
      <c r="BG1819" s="12">
        <f t="shared" si="1037"/>
        <v>1811</v>
      </c>
    </row>
    <row r="1820" spans="1:59" ht="20.100000000000001" customHeight="1">
      <c r="A1820" s="13">
        <f t="shared" si="1036"/>
        <v>1812</v>
      </c>
      <c r="B1820" s="153"/>
      <c r="C1820" s="33"/>
      <c r="D1820" s="33"/>
      <c r="E1820" s="154"/>
      <c r="F1820" s="155"/>
      <c r="G1820" s="156"/>
      <c r="H1820" s="19" t="str">
        <f t="shared" si="1038"/>
        <v/>
      </c>
      <c r="I1820" s="157"/>
      <c r="J1820" s="19" t="str">
        <f t="shared" si="1039"/>
        <v/>
      </c>
      <c r="K1820" s="33"/>
      <c r="L1820" s="34"/>
      <c r="M1820" s="34"/>
      <c r="N1820" s="19" t="str">
        <f t="shared" si="1040"/>
        <v/>
      </c>
      <c r="O1820" s="157"/>
      <c r="P1820" s="19" t="str">
        <f t="shared" si="1041"/>
        <v/>
      </c>
      <c r="Q1820" s="19" t="str">
        <f t="shared" si="1042"/>
        <v/>
      </c>
      <c r="R1820" s="22"/>
      <c r="S1820" s="33"/>
      <c r="T1820" s="35" t="str">
        <f>IF(E1820="","",Instructions!$B$5)</f>
        <v/>
      </c>
      <c r="U1820" s="75" t="str">
        <f>IF(E1820="","",Instructions!$C$5)</f>
        <v/>
      </c>
      <c r="V1820" s="87" t="str">
        <f t="shared" si="1043"/>
        <v/>
      </c>
      <c r="W1820" s="72" t="str">
        <f>IF(E1820="","",VLOOKUP(D1820,Supervisors!$B$9:$F$32,5,FALSE))</f>
        <v/>
      </c>
      <c r="X1820" s="72" t="str">
        <f>IF(E1820="","",VLOOKUP(D1820,Supervisors!$B$9:$G$32,6,FALSE))</f>
        <v/>
      </c>
      <c r="Y1820" s="20" t="str">
        <f t="shared" si="1044"/>
        <v/>
      </c>
      <c r="Z1820" s="20" t="str">
        <f t="shared" si="1045"/>
        <v/>
      </c>
      <c r="AA1820" s="20" t="str">
        <f t="shared" si="1046"/>
        <v/>
      </c>
      <c r="AB1820" s="20" t="str">
        <f t="shared" si="1047"/>
        <v/>
      </c>
      <c r="AC1820" s="20" t="str">
        <f t="shared" si="1048"/>
        <v/>
      </c>
      <c r="AD1820" s="20" t="str">
        <f t="shared" si="1049"/>
        <v/>
      </c>
      <c r="AE1820" s="20" t="str">
        <f>IF(E1820="","",SUM( INDEX( $H$9, 1) : H1820))</f>
        <v/>
      </c>
      <c r="AF1820" s="20" t="str">
        <f t="shared" si="1050"/>
        <v/>
      </c>
      <c r="AG1820" s="20" t="str">
        <f>IF(E1820="","",SUM($AF$9:AF1820))</f>
        <v/>
      </c>
      <c r="AH1820" s="43" t="str">
        <f t="shared" si="1051"/>
        <v/>
      </c>
      <c r="AI1820" s="20" t="str">
        <f t="shared" si="1052"/>
        <v/>
      </c>
      <c r="AJ1820" s="20" t="str">
        <f t="shared" si="1053"/>
        <v/>
      </c>
      <c r="AK1820" s="20" t="str">
        <f t="shared" si="1054"/>
        <v/>
      </c>
      <c r="AL1820" s="20" t="str">
        <f>IF(E1820="","",SUM( INDEX($I$9, 1) : I1820))</f>
        <v/>
      </c>
      <c r="AM1820" s="20" t="str">
        <f t="shared" si="1055"/>
        <v/>
      </c>
      <c r="AN1820" s="20" t="str">
        <f>IF(E1820="","",SUM( INDEX($AM$9, 1) : AM1820))</f>
        <v/>
      </c>
      <c r="AO1820" s="43" t="str">
        <f t="shared" si="1056"/>
        <v/>
      </c>
      <c r="AP1820" s="43" t="str">
        <f t="shared" si="1057"/>
        <v/>
      </c>
      <c r="AQ1820" s="35" t="str">
        <f t="shared" si="1058"/>
        <v/>
      </c>
      <c r="AR1820" s="35" t="str">
        <f t="shared" si="1059"/>
        <v/>
      </c>
      <c r="AS1820" s="35" t="str">
        <f t="shared" si="1060"/>
        <v/>
      </c>
      <c r="AT1820" s="35" t="str">
        <f t="shared" si="1061"/>
        <v/>
      </c>
      <c r="AU1820" s="35" t="str">
        <f t="shared" si="1062"/>
        <v/>
      </c>
      <c r="AV1820" s="35" t="str">
        <f t="shared" si="1063"/>
        <v/>
      </c>
      <c r="AW1820" s="58" t="str">
        <f t="shared" si="1064"/>
        <v/>
      </c>
      <c r="AX1820" s="62" t="str">
        <f t="shared" si="1065"/>
        <v/>
      </c>
      <c r="AY1820" s="62" t="str">
        <f t="shared" si="1066"/>
        <v/>
      </c>
      <c r="AZ1820" s="62" t="str">
        <f t="shared" si="1067"/>
        <v/>
      </c>
      <c r="BA1820" s="62" t="str">
        <f t="shared" si="1068"/>
        <v/>
      </c>
      <c r="BB1820" s="62" t="str">
        <f t="shared" si="1069"/>
        <v/>
      </c>
      <c r="BC1820" s="62" t="str">
        <f t="shared" si="1070"/>
        <v/>
      </c>
      <c r="BD1820" s="69" t="str">
        <f t="shared" si="1071"/>
        <v/>
      </c>
      <c r="BE1820" s="69" t="str">
        <f t="shared" si="1072"/>
        <v/>
      </c>
      <c r="BF1820" s="69" t="str">
        <f>IF(Z1820=Z1821,"",SUM(AW$9:AW1820)-SUM(BF$9:BF1819))</f>
        <v/>
      </c>
      <c r="BG1820" s="12">
        <f t="shared" si="1037"/>
        <v>1812</v>
      </c>
    </row>
    <row r="1821" spans="1:59" ht="20.100000000000001" customHeight="1">
      <c r="A1821" s="13">
        <f t="shared" si="1036"/>
        <v>1813</v>
      </c>
      <c r="B1821" s="153"/>
      <c r="C1821" s="33"/>
      <c r="D1821" s="33"/>
      <c r="E1821" s="154"/>
      <c r="F1821" s="155"/>
      <c r="G1821" s="156"/>
      <c r="H1821" s="19" t="str">
        <f t="shared" si="1038"/>
        <v/>
      </c>
      <c r="I1821" s="157"/>
      <c r="J1821" s="19" t="str">
        <f t="shared" si="1039"/>
        <v/>
      </c>
      <c r="K1821" s="33"/>
      <c r="L1821" s="34"/>
      <c r="M1821" s="34"/>
      <c r="N1821" s="19" t="str">
        <f t="shared" si="1040"/>
        <v/>
      </c>
      <c r="O1821" s="157"/>
      <c r="P1821" s="19" t="str">
        <f t="shared" si="1041"/>
        <v/>
      </c>
      <c r="Q1821" s="19" t="str">
        <f t="shared" si="1042"/>
        <v/>
      </c>
      <c r="R1821" s="22"/>
      <c r="S1821" s="33"/>
      <c r="T1821" s="35" t="str">
        <f>IF(E1821="","",Instructions!$B$5)</f>
        <v/>
      </c>
      <c r="U1821" s="75" t="str">
        <f>IF(E1821="","",Instructions!$C$5)</f>
        <v/>
      </c>
      <c r="V1821" s="87" t="str">
        <f t="shared" si="1043"/>
        <v/>
      </c>
      <c r="W1821" s="72" t="str">
        <f>IF(E1821="","",VLOOKUP(D1821,Supervisors!$B$9:$F$32,5,FALSE))</f>
        <v/>
      </c>
      <c r="X1821" s="72" t="str">
        <f>IF(E1821="","",VLOOKUP(D1821,Supervisors!$B$9:$G$32,6,FALSE))</f>
        <v/>
      </c>
      <c r="Y1821" s="20" t="str">
        <f t="shared" si="1044"/>
        <v/>
      </c>
      <c r="Z1821" s="20" t="str">
        <f t="shared" si="1045"/>
        <v/>
      </c>
      <c r="AA1821" s="20" t="str">
        <f t="shared" si="1046"/>
        <v/>
      </c>
      <c r="AB1821" s="20" t="str">
        <f t="shared" si="1047"/>
        <v/>
      </c>
      <c r="AC1821" s="20" t="str">
        <f t="shared" si="1048"/>
        <v/>
      </c>
      <c r="AD1821" s="20" t="str">
        <f t="shared" si="1049"/>
        <v/>
      </c>
      <c r="AE1821" s="20" t="str">
        <f>IF(E1821="","",SUM( INDEX( $H$9, 1) : H1821))</f>
        <v/>
      </c>
      <c r="AF1821" s="20" t="str">
        <f t="shared" si="1050"/>
        <v/>
      </c>
      <c r="AG1821" s="20" t="str">
        <f>IF(E1821="","",SUM($AF$9:AF1821))</f>
        <v/>
      </c>
      <c r="AH1821" s="43" t="str">
        <f t="shared" si="1051"/>
        <v/>
      </c>
      <c r="AI1821" s="20" t="str">
        <f t="shared" si="1052"/>
        <v/>
      </c>
      <c r="AJ1821" s="20" t="str">
        <f t="shared" si="1053"/>
        <v/>
      </c>
      <c r="AK1821" s="20" t="str">
        <f t="shared" si="1054"/>
        <v/>
      </c>
      <c r="AL1821" s="20" t="str">
        <f>IF(E1821="","",SUM( INDEX($I$9, 1) : I1821))</f>
        <v/>
      </c>
      <c r="AM1821" s="20" t="str">
        <f t="shared" si="1055"/>
        <v/>
      </c>
      <c r="AN1821" s="20" t="str">
        <f>IF(E1821="","",SUM( INDEX($AM$9, 1) : AM1821))</f>
        <v/>
      </c>
      <c r="AO1821" s="43" t="str">
        <f t="shared" si="1056"/>
        <v/>
      </c>
      <c r="AP1821" s="43" t="str">
        <f t="shared" si="1057"/>
        <v/>
      </c>
      <c r="AQ1821" s="35" t="str">
        <f t="shared" si="1058"/>
        <v/>
      </c>
      <c r="AR1821" s="35" t="str">
        <f t="shared" si="1059"/>
        <v/>
      </c>
      <c r="AS1821" s="35" t="str">
        <f t="shared" si="1060"/>
        <v/>
      </c>
      <c r="AT1821" s="35" t="str">
        <f t="shared" si="1061"/>
        <v/>
      </c>
      <c r="AU1821" s="35" t="str">
        <f t="shared" si="1062"/>
        <v/>
      </c>
      <c r="AV1821" s="35" t="str">
        <f t="shared" si="1063"/>
        <v/>
      </c>
      <c r="AW1821" s="58" t="str">
        <f t="shared" si="1064"/>
        <v/>
      </c>
      <c r="AX1821" s="62" t="str">
        <f t="shared" si="1065"/>
        <v/>
      </c>
      <c r="AY1821" s="62" t="str">
        <f t="shared" si="1066"/>
        <v/>
      </c>
      <c r="AZ1821" s="62" t="str">
        <f t="shared" si="1067"/>
        <v/>
      </c>
      <c r="BA1821" s="62" t="str">
        <f t="shared" si="1068"/>
        <v/>
      </c>
      <c r="BB1821" s="62" t="str">
        <f t="shared" si="1069"/>
        <v/>
      </c>
      <c r="BC1821" s="62" t="str">
        <f t="shared" si="1070"/>
        <v/>
      </c>
      <c r="BD1821" s="69" t="str">
        <f t="shared" si="1071"/>
        <v/>
      </c>
      <c r="BE1821" s="69" t="str">
        <f t="shared" si="1072"/>
        <v/>
      </c>
      <c r="BF1821" s="69" t="str">
        <f>IF(Z1821=Z1822,"",SUM(AW$9:AW1821)-SUM(BF$9:BF1820))</f>
        <v/>
      </c>
      <c r="BG1821" s="12">
        <f t="shared" si="1037"/>
        <v>1813</v>
      </c>
    </row>
    <row r="1822" spans="1:59" ht="20.100000000000001" customHeight="1">
      <c r="A1822" s="13">
        <f t="shared" si="1036"/>
        <v>1814</v>
      </c>
      <c r="B1822" s="153"/>
      <c r="C1822" s="33"/>
      <c r="D1822" s="33"/>
      <c r="E1822" s="154"/>
      <c r="F1822" s="155"/>
      <c r="G1822" s="156"/>
      <c r="H1822" s="19" t="str">
        <f t="shared" si="1038"/>
        <v/>
      </c>
      <c r="I1822" s="157"/>
      <c r="J1822" s="19" t="str">
        <f t="shared" si="1039"/>
        <v/>
      </c>
      <c r="K1822" s="33"/>
      <c r="L1822" s="34"/>
      <c r="M1822" s="34"/>
      <c r="N1822" s="19" t="str">
        <f t="shared" si="1040"/>
        <v/>
      </c>
      <c r="O1822" s="157"/>
      <c r="P1822" s="19" t="str">
        <f t="shared" si="1041"/>
        <v/>
      </c>
      <c r="Q1822" s="19" t="str">
        <f t="shared" si="1042"/>
        <v/>
      </c>
      <c r="R1822" s="22"/>
      <c r="S1822" s="33"/>
      <c r="T1822" s="35" t="str">
        <f>IF(E1822="","",Instructions!$B$5)</f>
        <v/>
      </c>
      <c r="U1822" s="75" t="str">
        <f>IF(E1822="","",Instructions!$C$5)</f>
        <v/>
      </c>
      <c r="V1822" s="87" t="str">
        <f t="shared" si="1043"/>
        <v/>
      </c>
      <c r="W1822" s="72" t="str">
        <f>IF(E1822="","",VLOOKUP(D1822,Supervisors!$B$9:$F$32,5,FALSE))</f>
        <v/>
      </c>
      <c r="X1822" s="72" t="str">
        <f>IF(E1822="","",VLOOKUP(D1822,Supervisors!$B$9:$G$32,6,FALSE))</f>
        <v/>
      </c>
      <c r="Y1822" s="20" t="str">
        <f t="shared" si="1044"/>
        <v/>
      </c>
      <c r="Z1822" s="20" t="str">
        <f t="shared" si="1045"/>
        <v/>
      </c>
      <c r="AA1822" s="20" t="str">
        <f t="shared" si="1046"/>
        <v/>
      </c>
      <c r="AB1822" s="20" t="str">
        <f t="shared" si="1047"/>
        <v/>
      </c>
      <c r="AC1822" s="20" t="str">
        <f t="shared" si="1048"/>
        <v/>
      </c>
      <c r="AD1822" s="20" t="str">
        <f t="shared" si="1049"/>
        <v/>
      </c>
      <c r="AE1822" s="20" t="str">
        <f>IF(E1822="","",SUM( INDEX( $H$9, 1) : H1822))</f>
        <v/>
      </c>
      <c r="AF1822" s="20" t="str">
        <f t="shared" si="1050"/>
        <v/>
      </c>
      <c r="AG1822" s="20" t="str">
        <f>IF(E1822="","",SUM($AF$9:AF1822))</f>
        <v/>
      </c>
      <c r="AH1822" s="43" t="str">
        <f t="shared" si="1051"/>
        <v/>
      </c>
      <c r="AI1822" s="20" t="str">
        <f t="shared" si="1052"/>
        <v/>
      </c>
      <c r="AJ1822" s="20" t="str">
        <f t="shared" si="1053"/>
        <v/>
      </c>
      <c r="AK1822" s="20" t="str">
        <f t="shared" si="1054"/>
        <v/>
      </c>
      <c r="AL1822" s="20" t="str">
        <f>IF(E1822="","",SUM( INDEX($I$9, 1) : I1822))</f>
        <v/>
      </c>
      <c r="AM1822" s="20" t="str">
        <f t="shared" si="1055"/>
        <v/>
      </c>
      <c r="AN1822" s="20" t="str">
        <f>IF(E1822="","",SUM( INDEX($AM$9, 1) : AM1822))</f>
        <v/>
      </c>
      <c r="AO1822" s="43" t="str">
        <f t="shared" si="1056"/>
        <v/>
      </c>
      <c r="AP1822" s="43" t="str">
        <f t="shared" si="1057"/>
        <v/>
      </c>
      <c r="AQ1822" s="35" t="str">
        <f t="shared" si="1058"/>
        <v/>
      </c>
      <c r="AR1822" s="35" t="str">
        <f t="shared" si="1059"/>
        <v/>
      </c>
      <c r="AS1822" s="35" t="str">
        <f t="shared" si="1060"/>
        <v/>
      </c>
      <c r="AT1822" s="35" t="str">
        <f t="shared" si="1061"/>
        <v/>
      </c>
      <c r="AU1822" s="35" t="str">
        <f t="shared" si="1062"/>
        <v/>
      </c>
      <c r="AV1822" s="35" t="str">
        <f t="shared" si="1063"/>
        <v/>
      </c>
      <c r="AW1822" s="58" t="str">
        <f t="shared" si="1064"/>
        <v/>
      </c>
      <c r="AX1822" s="62" t="str">
        <f t="shared" si="1065"/>
        <v/>
      </c>
      <c r="AY1822" s="62" t="str">
        <f t="shared" si="1066"/>
        <v/>
      </c>
      <c r="AZ1822" s="62" t="str">
        <f t="shared" si="1067"/>
        <v/>
      </c>
      <c r="BA1822" s="62" t="str">
        <f t="shared" si="1068"/>
        <v/>
      </c>
      <c r="BB1822" s="62" t="str">
        <f t="shared" si="1069"/>
        <v/>
      </c>
      <c r="BC1822" s="62" t="str">
        <f t="shared" si="1070"/>
        <v/>
      </c>
      <c r="BD1822" s="69" t="str">
        <f t="shared" si="1071"/>
        <v/>
      </c>
      <c r="BE1822" s="69" t="str">
        <f t="shared" si="1072"/>
        <v/>
      </c>
      <c r="BF1822" s="69" t="str">
        <f>IF(Z1822=Z1823,"",SUM(AW$9:AW1822)-SUM(BF$9:BF1821))</f>
        <v/>
      </c>
      <c r="BG1822" s="12">
        <f t="shared" si="1037"/>
        <v>1814</v>
      </c>
    </row>
    <row r="1823" spans="1:59" ht="20.100000000000001" customHeight="1">
      <c r="A1823" s="13">
        <f t="shared" si="1036"/>
        <v>1815</v>
      </c>
      <c r="B1823" s="153"/>
      <c r="C1823" s="33"/>
      <c r="D1823" s="33"/>
      <c r="E1823" s="154"/>
      <c r="F1823" s="155"/>
      <c r="G1823" s="156"/>
      <c r="H1823" s="19" t="str">
        <f t="shared" si="1038"/>
        <v/>
      </c>
      <c r="I1823" s="157"/>
      <c r="J1823" s="19" t="str">
        <f t="shared" si="1039"/>
        <v/>
      </c>
      <c r="K1823" s="33"/>
      <c r="L1823" s="34"/>
      <c r="M1823" s="34"/>
      <c r="N1823" s="19" t="str">
        <f t="shared" si="1040"/>
        <v/>
      </c>
      <c r="O1823" s="157"/>
      <c r="P1823" s="19" t="str">
        <f t="shared" si="1041"/>
        <v/>
      </c>
      <c r="Q1823" s="19" t="str">
        <f t="shared" si="1042"/>
        <v/>
      </c>
      <c r="R1823" s="22"/>
      <c r="S1823" s="33"/>
      <c r="T1823" s="35" t="str">
        <f>IF(E1823="","",Instructions!$B$5)</f>
        <v/>
      </c>
      <c r="U1823" s="75" t="str">
        <f>IF(E1823="","",Instructions!$C$5)</f>
        <v/>
      </c>
      <c r="V1823" s="87" t="str">
        <f t="shared" si="1043"/>
        <v/>
      </c>
      <c r="W1823" s="72" t="str">
        <f>IF(E1823="","",VLOOKUP(D1823,Supervisors!$B$9:$F$32,5,FALSE))</f>
        <v/>
      </c>
      <c r="X1823" s="72" t="str">
        <f>IF(E1823="","",VLOOKUP(D1823,Supervisors!$B$9:$G$32,6,FALSE))</f>
        <v/>
      </c>
      <c r="Y1823" s="20" t="str">
        <f t="shared" si="1044"/>
        <v/>
      </c>
      <c r="Z1823" s="20" t="str">
        <f t="shared" si="1045"/>
        <v/>
      </c>
      <c r="AA1823" s="20" t="str">
        <f t="shared" si="1046"/>
        <v/>
      </c>
      <c r="AB1823" s="20" t="str">
        <f t="shared" si="1047"/>
        <v/>
      </c>
      <c r="AC1823" s="20" t="str">
        <f t="shared" si="1048"/>
        <v/>
      </c>
      <c r="AD1823" s="20" t="str">
        <f t="shared" si="1049"/>
        <v/>
      </c>
      <c r="AE1823" s="20" t="str">
        <f>IF(E1823="","",SUM( INDEX( $H$9, 1) : H1823))</f>
        <v/>
      </c>
      <c r="AF1823" s="20" t="str">
        <f t="shared" si="1050"/>
        <v/>
      </c>
      <c r="AG1823" s="20" t="str">
        <f>IF(E1823="","",SUM($AF$9:AF1823))</f>
        <v/>
      </c>
      <c r="AH1823" s="43" t="str">
        <f t="shared" si="1051"/>
        <v/>
      </c>
      <c r="AI1823" s="20" t="str">
        <f t="shared" si="1052"/>
        <v/>
      </c>
      <c r="AJ1823" s="20" t="str">
        <f t="shared" si="1053"/>
        <v/>
      </c>
      <c r="AK1823" s="20" t="str">
        <f t="shared" si="1054"/>
        <v/>
      </c>
      <c r="AL1823" s="20" t="str">
        <f>IF(E1823="","",SUM( INDEX($I$9, 1) : I1823))</f>
        <v/>
      </c>
      <c r="AM1823" s="20" t="str">
        <f t="shared" si="1055"/>
        <v/>
      </c>
      <c r="AN1823" s="20" t="str">
        <f>IF(E1823="","",SUM( INDEX($AM$9, 1) : AM1823))</f>
        <v/>
      </c>
      <c r="AO1823" s="43" t="str">
        <f t="shared" si="1056"/>
        <v/>
      </c>
      <c r="AP1823" s="43" t="str">
        <f t="shared" si="1057"/>
        <v/>
      </c>
      <c r="AQ1823" s="35" t="str">
        <f t="shared" si="1058"/>
        <v/>
      </c>
      <c r="AR1823" s="35" t="str">
        <f t="shared" si="1059"/>
        <v/>
      </c>
      <c r="AS1823" s="35" t="str">
        <f t="shared" si="1060"/>
        <v/>
      </c>
      <c r="AT1823" s="35" t="str">
        <f t="shared" si="1061"/>
        <v/>
      </c>
      <c r="AU1823" s="35" t="str">
        <f t="shared" si="1062"/>
        <v/>
      </c>
      <c r="AV1823" s="35" t="str">
        <f t="shared" si="1063"/>
        <v/>
      </c>
      <c r="AW1823" s="58" t="str">
        <f t="shared" si="1064"/>
        <v/>
      </c>
      <c r="AX1823" s="62" t="str">
        <f t="shared" si="1065"/>
        <v/>
      </c>
      <c r="AY1823" s="62" t="str">
        <f t="shared" si="1066"/>
        <v/>
      </c>
      <c r="AZ1823" s="62" t="str">
        <f t="shared" si="1067"/>
        <v/>
      </c>
      <c r="BA1823" s="62" t="str">
        <f t="shared" si="1068"/>
        <v/>
      </c>
      <c r="BB1823" s="62" t="str">
        <f t="shared" si="1069"/>
        <v/>
      </c>
      <c r="BC1823" s="62" t="str">
        <f t="shared" si="1070"/>
        <v/>
      </c>
      <c r="BD1823" s="69" t="str">
        <f t="shared" si="1071"/>
        <v/>
      </c>
      <c r="BE1823" s="69" t="str">
        <f t="shared" si="1072"/>
        <v/>
      </c>
      <c r="BF1823" s="69" t="str">
        <f>IF(Z1823=Z1824,"",SUM(AW$9:AW1823)-SUM(BF$9:BF1822))</f>
        <v/>
      </c>
      <c r="BG1823" s="12">
        <f t="shared" si="1037"/>
        <v>1815</v>
      </c>
    </row>
    <row r="1824" spans="1:59" ht="20.100000000000001" customHeight="1">
      <c r="A1824" s="13">
        <f t="shared" si="1036"/>
        <v>1816</v>
      </c>
      <c r="B1824" s="153"/>
      <c r="C1824" s="33"/>
      <c r="D1824" s="33"/>
      <c r="E1824" s="154"/>
      <c r="F1824" s="155"/>
      <c r="G1824" s="156"/>
      <c r="H1824" s="19" t="str">
        <f t="shared" si="1038"/>
        <v/>
      </c>
      <c r="I1824" s="157"/>
      <c r="J1824" s="19" t="str">
        <f t="shared" si="1039"/>
        <v/>
      </c>
      <c r="K1824" s="33"/>
      <c r="L1824" s="34"/>
      <c r="M1824" s="34"/>
      <c r="N1824" s="19" t="str">
        <f t="shared" si="1040"/>
        <v/>
      </c>
      <c r="O1824" s="157"/>
      <c r="P1824" s="19" t="str">
        <f t="shared" si="1041"/>
        <v/>
      </c>
      <c r="Q1824" s="19" t="str">
        <f t="shared" si="1042"/>
        <v/>
      </c>
      <c r="R1824" s="22"/>
      <c r="S1824" s="33"/>
      <c r="T1824" s="35" t="str">
        <f>IF(E1824="","",Instructions!$B$5)</f>
        <v/>
      </c>
      <c r="U1824" s="75" t="str">
        <f>IF(E1824="","",Instructions!$C$5)</f>
        <v/>
      </c>
      <c r="V1824" s="87" t="str">
        <f t="shared" si="1043"/>
        <v/>
      </c>
      <c r="W1824" s="72" t="str">
        <f>IF(E1824="","",VLOOKUP(D1824,Supervisors!$B$9:$F$32,5,FALSE))</f>
        <v/>
      </c>
      <c r="X1824" s="72" t="str">
        <f>IF(E1824="","",VLOOKUP(D1824,Supervisors!$B$9:$G$32,6,FALSE))</f>
        <v/>
      </c>
      <c r="Y1824" s="20" t="str">
        <f t="shared" si="1044"/>
        <v/>
      </c>
      <c r="Z1824" s="20" t="str">
        <f t="shared" si="1045"/>
        <v/>
      </c>
      <c r="AA1824" s="20" t="str">
        <f t="shared" si="1046"/>
        <v/>
      </c>
      <c r="AB1824" s="20" t="str">
        <f t="shared" si="1047"/>
        <v/>
      </c>
      <c r="AC1824" s="20" t="str">
        <f t="shared" si="1048"/>
        <v/>
      </c>
      <c r="AD1824" s="20" t="str">
        <f t="shared" si="1049"/>
        <v/>
      </c>
      <c r="AE1824" s="20" t="str">
        <f>IF(E1824="","",SUM( INDEX( $H$9, 1) : H1824))</f>
        <v/>
      </c>
      <c r="AF1824" s="20" t="str">
        <f t="shared" si="1050"/>
        <v/>
      </c>
      <c r="AG1824" s="20" t="str">
        <f>IF(E1824="","",SUM($AF$9:AF1824))</f>
        <v/>
      </c>
      <c r="AH1824" s="43" t="str">
        <f t="shared" si="1051"/>
        <v/>
      </c>
      <c r="AI1824" s="20" t="str">
        <f t="shared" si="1052"/>
        <v/>
      </c>
      <c r="AJ1824" s="20" t="str">
        <f t="shared" si="1053"/>
        <v/>
      </c>
      <c r="AK1824" s="20" t="str">
        <f t="shared" si="1054"/>
        <v/>
      </c>
      <c r="AL1824" s="20" t="str">
        <f>IF(E1824="","",SUM( INDEX($I$9, 1) : I1824))</f>
        <v/>
      </c>
      <c r="AM1824" s="20" t="str">
        <f t="shared" si="1055"/>
        <v/>
      </c>
      <c r="AN1824" s="20" t="str">
        <f>IF(E1824="","",SUM( INDEX($AM$9, 1) : AM1824))</f>
        <v/>
      </c>
      <c r="AO1824" s="43" t="str">
        <f t="shared" si="1056"/>
        <v/>
      </c>
      <c r="AP1824" s="43" t="str">
        <f t="shared" si="1057"/>
        <v/>
      </c>
      <c r="AQ1824" s="35" t="str">
        <f t="shared" si="1058"/>
        <v/>
      </c>
      <c r="AR1824" s="35" t="str">
        <f t="shared" si="1059"/>
        <v/>
      </c>
      <c r="AS1824" s="35" t="str">
        <f t="shared" si="1060"/>
        <v/>
      </c>
      <c r="AT1824" s="35" t="str">
        <f t="shared" si="1061"/>
        <v/>
      </c>
      <c r="AU1824" s="35" t="str">
        <f t="shared" si="1062"/>
        <v/>
      </c>
      <c r="AV1824" s="35" t="str">
        <f t="shared" si="1063"/>
        <v/>
      </c>
      <c r="AW1824" s="58" t="str">
        <f t="shared" si="1064"/>
        <v/>
      </c>
      <c r="AX1824" s="62" t="str">
        <f t="shared" si="1065"/>
        <v/>
      </c>
      <c r="AY1824" s="62" t="str">
        <f t="shared" si="1066"/>
        <v/>
      </c>
      <c r="AZ1824" s="62" t="str">
        <f t="shared" si="1067"/>
        <v/>
      </c>
      <c r="BA1824" s="62" t="str">
        <f t="shared" si="1068"/>
        <v/>
      </c>
      <c r="BB1824" s="62" t="str">
        <f t="shared" si="1069"/>
        <v/>
      </c>
      <c r="BC1824" s="62" t="str">
        <f t="shared" si="1070"/>
        <v/>
      </c>
      <c r="BD1824" s="69" t="str">
        <f t="shared" si="1071"/>
        <v/>
      </c>
      <c r="BE1824" s="69" t="str">
        <f t="shared" si="1072"/>
        <v/>
      </c>
      <c r="BF1824" s="69" t="str">
        <f>IF(Z1824=Z1825,"",SUM(AW$9:AW1824)-SUM(BF$9:BF1823))</f>
        <v/>
      </c>
      <c r="BG1824" s="12">
        <f t="shared" si="1037"/>
        <v>1816</v>
      </c>
    </row>
    <row r="1825" spans="1:59" ht="20.100000000000001" customHeight="1">
      <c r="A1825" s="13">
        <f t="shared" si="1036"/>
        <v>1817</v>
      </c>
      <c r="B1825" s="153"/>
      <c r="C1825" s="33"/>
      <c r="D1825" s="33"/>
      <c r="E1825" s="154"/>
      <c r="F1825" s="155"/>
      <c r="G1825" s="156"/>
      <c r="H1825" s="19" t="str">
        <f t="shared" si="1038"/>
        <v/>
      </c>
      <c r="I1825" s="157"/>
      <c r="J1825" s="19" t="str">
        <f t="shared" si="1039"/>
        <v/>
      </c>
      <c r="K1825" s="33"/>
      <c r="L1825" s="34"/>
      <c r="M1825" s="34"/>
      <c r="N1825" s="19" t="str">
        <f t="shared" si="1040"/>
        <v/>
      </c>
      <c r="O1825" s="157"/>
      <c r="P1825" s="19" t="str">
        <f t="shared" si="1041"/>
        <v/>
      </c>
      <c r="Q1825" s="19" t="str">
        <f t="shared" si="1042"/>
        <v/>
      </c>
      <c r="R1825" s="22"/>
      <c r="S1825" s="33"/>
      <c r="T1825" s="35" t="str">
        <f>IF(E1825="","",Instructions!$B$5)</f>
        <v/>
      </c>
      <c r="U1825" s="75" t="str">
        <f>IF(E1825="","",Instructions!$C$5)</f>
        <v/>
      </c>
      <c r="V1825" s="87" t="str">
        <f t="shared" si="1043"/>
        <v/>
      </c>
      <c r="W1825" s="72" t="str">
        <f>IF(E1825="","",VLOOKUP(D1825,Supervisors!$B$9:$F$32,5,FALSE))</f>
        <v/>
      </c>
      <c r="X1825" s="72" t="str">
        <f>IF(E1825="","",VLOOKUP(D1825,Supervisors!$B$9:$G$32,6,FALSE))</f>
        <v/>
      </c>
      <c r="Y1825" s="20" t="str">
        <f t="shared" si="1044"/>
        <v/>
      </c>
      <c r="Z1825" s="20" t="str">
        <f t="shared" si="1045"/>
        <v/>
      </c>
      <c r="AA1825" s="20" t="str">
        <f t="shared" si="1046"/>
        <v/>
      </c>
      <c r="AB1825" s="20" t="str">
        <f t="shared" si="1047"/>
        <v/>
      </c>
      <c r="AC1825" s="20" t="str">
        <f t="shared" si="1048"/>
        <v/>
      </c>
      <c r="AD1825" s="20" t="str">
        <f t="shared" si="1049"/>
        <v/>
      </c>
      <c r="AE1825" s="20" t="str">
        <f>IF(E1825="","",SUM( INDEX( $H$9, 1) : H1825))</f>
        <v/>
      </c>
      <c r="AF1825" s="20" t="str">
        <f t="shared" si="1050"/>
        <v/>
      </c>
      <c r="AG1825" s="20" t="str">
        <f>IF(E1825="","",SUM($AF$9:AF1825))</f>
        <v/>
      </c>
      <c r="AH1825" s="43" t="str">
        <f t="shared" si="1051"/>
        <v/>
      </c>
      <c r="AI1825" s="20" t="str">
        <f t="shared" si="1052"/>
        <v/>
      </c>
      <c r="AJ1825" s="20" t="str">
        <f t="shared" si="1053"/>
        <v/>
      </c>
      <c r="AK1825" s="20" t="str">
        <f t="shared" si="1054"/>
        <v/>
      </c>
      <c r="AL1825" s="20" t="str">
        <f>IF(E1825="","",SUM( INDEX($I$9, 1) : I1825))</f>
        <v/>
      </c>
      <c r="AM1825" s="20" t="str">
        <f t="shared" si="1055"/>
        <v/>
      </c>
      <c r="AN1825" s="20" t="str">
        <f>IF(E1825="","",SUM( INDEX($AM$9, 1) : AM1825))</f>
        <v/>
      </c>
      <c r="AO1825" s="43" t="str">
        <f t="shared" si="1056"/>
        <v/>
      </c>
      <c r="AP1825" s="43" t="str">
        <f t="shared" si="1057"/>
        <v/>
      </c>
      <c r="AQ1825" s="35" t="str">
        <f t="shared" si="1058"/>
        <v/>
      </c>
      <c r="AR1825" s="35" t="str">
        <f t="shared" si="1059"/>
        <v/>
      </c>
      <c r="AS1825" s="35" t="str">
        <f t="shared" si="1060"/>
        <v/>
      </c>
      <c r="AT1825" s="35" t="str">
        <f t="shared" si="1061"/>
        <v/>
      </c>
      <c r="AU1825" s="35" t="str">
        <f t="shared" si="1062"/>
        <v/>
      </c>
      <c r="AV1825" s="35" t="str">
        <f t="shared" si="1063"/>
        <v/>
      </c>
      <c r="AW1825" s="58" t="str">
        <f t="shared" si="1064"/>
        <v/>
      </c>
      <c r="AX1825" s="62" t="str">
        <f t="shared" si="1065"/>
        <v/>
      </c>
      <c r="AY1825" s="62" t="str">
        <f t="shared" si="1066"/>
        <v/>
      </c>
      <c r="AZ1825" s="62" t="str">
        <f t="shared" si="1067"/>
        <v/>
      </c>
      <c r="BA1825" s="62" t="str">
        <f t="shared" si="1068"/>
        <v/>
      </c>
      <c r="BB1825" s="62" t="str">
        <f t="shared" si="1069"/>
        <v/>
      </c>
      <c r="BC1825" s="62" t="str">
        <f t="shared" si="1070"/>
        <v/>
      </c>
      <c r="BD1825" s="69" t="str">
        <f t="shared" si="1071"/>
        <v/>
      </c>
      <c r="BE1825" s="69" t="str">
        <f t="shared" si="1072"/>
        <v/>
      </c>
      <c r="BF1825" s="69" t="str">
        <f>IF(Z1825=Z1826,"",SUM(AW$9:AW1825)-SUM(BF$9:BF1824))</f>
        <v/>
      </c>
      <c r="BG1825" s="12">
        <f t="shared" si="1037"/>
        <v>1817</v>
      </c>
    </row>
    <row r="1826" spans="1:59" ht="20.100000000000001" customHeight="1">
      <c r="A1826" s="13">
        <f t="shared" ref="A1826:A1889" si="1073">ROW()-8</f>
        <v>1818</v>
      </c>
      <c r="B1826" s="153"/>
      <c r="C1826" s="33"/>
      <c r="D1826" s="33"/>
      <c r="E1826" s="154"/>
      <c r="F1826" s="155"/>
      <c r="G1826" s="156"/>
      <c r="H1826" s="19" t="str">
        <f t="shared" si="1038"/>
        <v/>
      </c>
      <c r="I1826" s="157"/>
      <c r="J1826" s="19" t="str">
        <f t="shared" si="1039"/>
        <v/>
      </c>
      <c r="K1826" s="33"/>
      <c r="L1826" s="34"/>
      <c r="M1826" s="34"/>
      <c r="N1826" s="19" t="str">
        <f t="shared" si="1040"/>
        <v/>
      </c>
      <c r="O1826" s="157"/>
      <c r="P1826" s="19" t="str">
        <f t="shared" si="1041"/>
        <v/>
      </c>
      <c r="Q1826" s="19" t="str">
        <f t="shared" si="1042"/>
        <v/>
      </c>
      <c r="R1826" s="22"/>
      <c r="S1826" s="33"/>
      <c r="T1826" s="35" t="str">
        <f>IF(E1826="","",Instructions!$B$5)</f>
        <v/>
      </c>
      <c r="U1826" s="75" t="str">
        <f>IF(E1826="","",Instructions!$C$5)</f>
        <v/>
      </c>
      <c r="V1826" s="87" t="str">
        <f t="shared" si="1043"/>
        <v/>
      </c>
      <c r="W1826" s="72" t="str">
        <f>IF(E1826="","",VLOOKUP(D1826,Supervisors!$B$9:$F$32,5,FALSE))</f>
        <v/>
      </c>
      <c r="X1826" s="72" t="str">
        <f>IF(E1826="","",VLOOKUP(D1826,Supervisors!$B$9:$G$32,6,FALSE))</f>
        <v/>
      </c>
      <c r="Y1826" s="20" t="str">
        <f t="shared" si="1044"/>
        <v/>
      </c>
      <c r="Z1826" s="20" t="str">
        <f t="shared" si="1045"/>
        <v/>
      </c>
      <c r="AA1826" s="20" t="str">
        <f t="shared" si="1046"/>
        <v/>
      </c>
      <c r="AB1826" s="20" t="str">
        <f t="shared" si="1047"/>
        <v/>
      </c>
      <c r="AC1826" s="20" t="str">
        <f t="shared" si="1048"/>
        <v/>
      </c>
      <c r="AD1826" s="20" t="str">
        <f t="shared" si="1049"/>
        <v/>
      </c>
      <c r="AE1826" s="20" t="str">
        <f>IF(E1826="","",SUM( INDEX( $H$9, 1) : H1826))</f>
        <v/>
      </c>
      <c r="AF1826" s="20" t="str">
        <f t="shared" si="1050"/>
        <v/>
      </c>
      <c r="AG1826" s="20" t="str">
        <f>IF(E1826="","",SUM($AF$9:AF1826))</f>
        <v/>
      </c>
      <c r="AH1826" s="43" t="str">
        <f t="shared" si="1051"/>
        <v/>
      </c>
      <c r="AI1826" s="20" t="str">
        <f t="shared" si="1052"/>
        <v/>
      </c>
      <c r="AJ1826" s="20" t="str">
        <f t="shared" si="1053"/>
        <v/>
      </c>
      <c r="AK1826" s="20" t="str">
        <f t="shared" si="1054"/>
        <v/>
      </c>
      <c r="AL1826" s="20" t="str">
        <f>IF(E1826="","",SUM( INDEX($I$9, 1) : I1826))</f>
        <v/>
      </c>
      <c r="AM1826" s="20" t="str">
        <f t="shared" si="1055"/>
        <v/>
      </c>
      <c r="AN1826" s="20" t="str">
        <f>IF(E1826="","",SUM( INDEX($AM$9, 1) : AM1826))</f>
        <v/>
      </c>
      <c r="AO1826" s="43" t="str">
        <f t="shared" si="1056"/>
        <v/>
      </c>
      <c r="AP1826" s="43" t="str">
        <f t="shared" si="1057"/>
        <v/>
      </c>
      <c r="AQ1826" s="35" t="str">
        <f t="shared" si="1058"/>
        <v/>
      </c>
      <c r="AR1826" s="35" t="str">
        <f t="shared" si="1059"/>
        <v/>
      </c>
      <c r="AS1826" s="35" t="str">
        <f t="shared" si="1060"/>
        <v/>
      </c>
      <c r="AT1826" s="35" t="str">
        <f t="shared" si="1061"/>
        <v/>
      </c>
      <c r="AU1826" s="35" t="str">
        <f t="shared" si="1062"/>
        <v/>
      </c>
      <c r="AV1826" s="35" t="str">
        <f t="shared" si="1063"/>
        <v/>
      </c>
      <c r="AW1826" s="58" t="str">
        <f t="shared" si="1064"/>
        <v/>
      </c>
      <c r="AX1826" s="62" t="str">
        <f t="shared" si="1065"/>
        <v/>
      </c>
      <c r="AY1826" s="62" t="str">
        <f t="shared" si="1066"/>
        <v/>
      </c>
      <c r="AZ1826" s="62" t="str">
        <f t="shared" si="1067"/>
        <v/>
      </c>
      <c r="BA1826" s="62" t="str">
        <f t="shared" si="1068"/>
        <v/>
      </c>
      <c r="BB1826" s="62" t="str">
        <f t="shared" si="1069"/>
        <v/>
      </c>
      <c r="BC1826" s="62" t="str">
        <f t="shared" si="1070"/>
        <v/>
      </c>
      <c r="BD1826" s="69" t="str">
        <f t="shared" si="1071"/>
        <v/>
      </c>
      <c r="BE1826" s="69" t="str">
        <f t="shared" si="1072"/>
        <v/>
      </c>
      <c r="BF1826" s="69" t="str">
        <f>IF(Z1826=Z1827,"",SUM(AW$9:AW1826)-SUM(BF$9:BF1825))</f>
        <v/>
      </c>
      <c r="BG1826" s="12">
        <f t="shared" ref="BG1826:BG1889" si="1074">ROW()-8</f>
        <v>1818</v>
      </c>
    </row>
    <row r="1827" spans="1:59" ht="20.100000000000001" customHeight="1">
      <c r="A1827" s="13">
        <f t="shared" si="1073"/>
        <v>1819</v>
      </c>
      <c r="B1827" s="153"/>
      <c r="C1827" s="33"/>
      <c r="D1827" s="33"/>
      <c r="E1827" s="154"/>
      <c r="F1827" s="155"/>
      <c r="G1827" s="156"/>
      <c r="H1827" s="19" t="str">
        <f t="shared" si="1038"/>
        <v/>
      </c>
      <c r="I1827" s="157"/>
      <c r="J1827" s="19" t="str">
        <f t="shared" si="1039"/>
        <v/>
      </c>
      <c r="K1827" s="33"/>
      <c r="L1827" s="34"/>
      <c r="M1827" s="34"/>
      <c r="N1827" s="19" t="str">
        <f t="shared" si="1040"/>
        <v/>
      </c>
      <c r="O1827" s="157"/>
      <c r="P1827" s="19" t="str">
        <f t="shared" si="1041"/>
        <v/>
      </c>
      <c r="Q1827" s="19" t="str">
        <f t="shared" si="1042"/>
        <v/>
      </c>
      <c r="R1827" s="22"/>
      <c r="S1827" s="33"/>
      <c r="T1827" s="35" t="str">
        <f>IF(E1827="","",Instructions!$B$5)</f>
        <v/>
      </c>
      <c r="U1827" s="75" t="str">
        <f>IF(E1827="","",Instructions!$C$5)</f>
        <v/>
      </c>
      <c r="V1827" s="87" t="str">
        <f t="shared" si="1043"/>
        <v/>
      </c>
      <c r="W1827" s="72" t="str">
        <f>IF(E1827="","",VLOOKUP(D1827,Supervisors!$B$9:$F$32,5,FALSE))</f>
        <v/>
      </c>
      <c r="X1827" s="72" t="str">
        <f>IF(E1827="","",VLOOKUP(D1827,Supervisors!$B$9:$G$32,6,FALSE))</f>
        <v/>
      </c>
      <c r="Y1827" s="20" t="str">
        <f t="shared" si="1044"/>
        <v/>
      </c>
      <c r="Z1827" s="20" t="str">
        <f t="shared" si="1045"/>
        <v/>
      </c>
      <c r="AA1827" s="20" t="str">
        <f t="shared" si="1046"/>
        <v/>
      </c>
      <c r="AB1827" s="20" t="str">
        <f t="shared" si="1047"/>
        <v/>
      </c>
      <c r="AC1827" s="20" t="str">
        <f t="shared" si="1048"/>
        <v/>
      </c>
      <c r="AD1827" s="20" t="str">
        <f t="shared" si="1049"/>
        <v/>
      </c>
      <c r="AE1827" s="20" t="str">
        <f>IF(E1827="","",SUM( INDEX( $H$9, 1) : H1827))</f>
        <v/>
      </c>
      <c r="AF1827" s="20" t="str">
        <f t="shared" si="1050"/>
        <v/>
      </c>
      <c r="AG1827" s="20" t="str">
        <f>IF(E1827="","",SUM($AF$9:AF1827))</f>
        <v/>
      </c>
      <c r="AH1827" s="43" t="str">
        <f t="shared" si="1051"/>
        <v/>
      </c>
      <c r="AI1827" s="20" t="str">
        <f t="shared" si="1052"/>
        <v/>
      </c>
      <c r="AJ1827" s="20" t="str">
        <f t="shared" si="1053"/>
        <v/>
      </c>
      <c r="AK1827" s="20" t="str">
        <f t="shared" si="1054"/>
        <v/>
      </c>
      <c r="AL1827" s="20" t="str">
        <f>IF(E1827="","",SUM( INDEX($I$9, 1) : I1827))</f>
        <v/>
      </c>
      <c r="AM1827" s="20" t="str">
        <f t="shared" si="1055"/>
        <v/>
      </c>
      <c r="AN1827" s="20" t="str">
        <f>IF(E1827="","",SUM( INDEX($AM$9, 1) : AM1827))</f>
        <v/>
      </c>
      <c r="AO1827" s="43" t="str">
        <f t="shared" si="1056"/>
        <v/>
      </c>
      <c r="AP1827" s="43" t="str">
        <f t="shared" si="1057"/>
        <v/>
      </c>
      <c r="AQ1827" s="35" t="str">
        <f t="shared" si="1058"/>
        <v/>
      </c>
      <c r="AR1827" s="35" t="str">
        <f t="shared" si="1059"/>
        <v/>
      </c>
      <c r="AS1827" s="35" t="str">
        <f t="shared" si="1060"/>
        <v/>
      </c>
      <c r="AT1827" s="35" t="str">
        <f t="shared" si="1061"/>
        <v/>
      </c>
      <c r="AU1827" s="35" t="str">
        <f t="shared" si="1062"/>
        <v/>
      </c>
      <c r="AV1827" s="35" t="str">
        <f t="shared" si="1063"/>
        <v/>
      </c>
      <c r="AW1827" s="58" t="str">
        <f t="shared" si="1064"/>
        <v/>
      </c>
      <c r="AX1827" s="62" t="str">
        <f t="shared" si="1065"/>
        <v/>
      </c>
      <c r="AY1827" s="62" t="str">
        <f t="shared" si="1066"/>
        <v/>
      </c>
      <c r="AZ1827" s="62" t="str">
        <f t="shared" si="1067"/>
        <v/>
      </c>
      <c r="BA1827" s="62" t="str">
        <f t="shared" si="1068"/>
        <v/>
      </c>
      <c r="BB1827" s="62" t="str">
        <f t="shared" si="1069"/>
        <v/>
      </c>
      <c r="BC1827" s="62" t="str">
        <f t="shared" si="1070"/>
        <v/>
      </c>
      <c r="BD1827" s="69" t="str">
        <f t="shared" si="1071"/>
        <v/>
      </c>
      <c r="BE1827" s="69" t="str">
        <f t="shared" si="1072"/>
        <v/>
      </c>
      <c r="BF1827" s="69" t="str">
        <f>IF(Z1827=Z1828,"",SUM(AW$9:AW1827)-SUM(BF$9:BF1826))</f>
        <v/>
      </c>
      <c r="BG1827" s="12">
        <f t="shared" si="1074"/>
        <v>1819</v>
      </c>
    </row>
    <row r="1828" spans="1:59" ht="20.100000000000001" customHeight="1">
      <c r="A1828" s="13">
        <f t="shared" si="1073"/>
        <v>1820</v>
      </c>
      <c r="B1828" s="153"/>
      <c r="C1828" s="33"/>
      <c r="D1828" s="33"/>
      <c r="E1828" s="154"/>
      <c r="F1828" s="155"/>
      <c r="G1828" s="156"/>
      <c r="H1828" s="19" t="str">
        <f t="shared" si="1038"/>
        <v/>
      </c>
      <c r="I1828" s="157"/>
      <c r="J1828" s="19" t="str">
        <f t="shared" si="1039"/>
        <v/>
      </c>
      <c r="K1828" s="33"/>
      <c r="L1828" s="34"/>
      <c r="M1828" s="34"/>
      <c r="N1828" s="19" t="str">
        <f t="shared" si="1040"/>
        <v/>
      </c>
      <c r="O1828" s="157"/>
      <c r="P1828" s="19" t="str">
        <f t="shared" si="1041"/>
        <v/>
      </c>
      <c r="Q1828" s="19" t="str">
        <f t="shared" si="1042"/>
        <v/>
      </c>
      <c r="R1828" s="22"/>
      <c r="S1828" s="33"/>
      <c r="T1828" s="35" t="str">
        <f>IF(E1828="","",Instructions!$B$5)</f>
        <v/>
      </c>
      <c r="U1828" s="75" t="str">
        <f>IF(E1828="","",Instructions!$C$5)</f>
        <v/>
      </c>
      <c r="V1828" s="87" t="str">
        <f t="shared" si="1043"/>
        <v/>
      </c>
      <c r="W1828" s="72" t="str">
        <f>IF(E1828="","",VLOOKUP(D1828,Supervisors!$B$9:$F$32,5,FALSE))</f>
        <v/>
      </c>
      <c r="X1828" s="72" t="str">
        <f>IF(E1828="","",VLOOKUP(D1828,Supervisors!$B$9:$G$32,6,FALSE))</f>
        <v/>
      </c>
      <c r="Y1828" s="20" t="str">
        <f t="shared" si="1044"/>
        <v/>
      </c>
      <c r="Z1828" s="20" t="str">
        <f t="shared" si="1045"/>
        <v/>
      </c>
      <c r="AA1828" s="20" t="str">
        <f t="shared" si="1046"/>
        <v/>
      </c>
      <c r="AB1828" s="20" t="str">
        <f t="shared" si="1047"/>
        <v/>
      </c>
      <c r="AC1828" s="20" t="str">
        <f t="shared" si="1048"/>
        <v/>
      </c>
      <c r="AD1828" s="20" t="str">
        <f t="shared" si="1049"/>
        <v/>
      </c>
      <c r="AE1828" s="20" t="str">
        <f>IF(E1828="","",SUM( INDEX( $H$9, 1) : H1828))</f>
        <v/>
      </c>
      <c r="AF1828" s="20" t="str">
        <f t="shared" si="1050"/>
        <v/>
      </c>
      <c r="AG1828" s="20" t="str">
        <f>IF(E1828="","",SUM($AF$9:AF1828))</f>
        <v/>
      </c>
      <c r="AH1828" s="43" t="str">
        <f t="shared" si="1051"/>
        <v/>
      </c>
      <c r="AI1828" s="20" t="str">
        <f t="shared" si="1052"/>
        <v/>
      </c>
      <c r="AJ1828" s="20" t="str">
        <f t="shared" si="1053"/>
        <v/>
      </c>
      <c r="AK1828" s="20" t="str">
        <f t="shared" si="1054"/>
        <v/>
      </c>
      <c r="AL1828" s="20" t="str">
        <f>IF(E1828="","",SUM( INDEX($I$9, 1) : I1828))</f>
        <v/>
      </c>
      <c r="AM1828" s="20" t="str">
        <f t="shared" si="1055"/>
        <v/>
      </c>
      <c r="AN1828" s="20" t="str">
        <f>IF(E1828="","",SUM( INDEX($AM$9, 1) : AM1828))</f>
        <v/>
      </c>
      <c r="AO1828" s="43" t="str">
        <f t="shared" si="1056"/>
        <v/>
      </c>
      <c r="AP1828" s="43" t="str">
        <f t="shared" si="1057"/>
        <v/>
      </c>
      <c r="AQ1828" s="35" t="str">
        <f t="shared" si="1058"/>
        <v/>
      </c>
      <c r="AR1828" s="35" t="str">
        <f t="shared" si="1059"/>
        <v/>
      </c>
      <c r="AS1828" s="35" t="str">
        <f t="shared" si="1060"/>
        <v/>
      </c>
      <c r="AT1828" s="35" t="str">
        <f t="shared" si="1061"/>
        <v/>
      </c>
      <c r="AU1828" s="35" t="str">
        <f t="shared" si="1062"/>
        <v/>
      </c>
      <c r="AV1828" s="35" t="str">
        <f t="shared" si="1063"/>
        <v/>
      </c>
      <c r="AW1828" s="58" t="str">
        <f t="shared" si="1064"/>
        <v/>
      </c>
      <c r="AX1828" s="62" t="str">
        <f t="shared" si="1065"/>
        <v/>
      </c>
      <c r="AY1828" s="62" t="str">
        <f t="shared" si="1066"/>
        <v/>
      </c>
      <c r="AZ1828" s="62" t="str">
        <f t="shared" si="1067"/>
        <v/>
      </c>
      <c r="BA1828" s="62" t="str">
        <f t="shared" si="1068"/>
        <v/>
      </c>
      <c r="BB1828" s="62" t="str">
        <f t="shared" si="1069"/>
        <v/>
      </c>
      <c r="BC1828" s="62" t="str">
        <f t="shared" si="1070"/>
        <v/>
      </c>
      <c r="BD1828" s="69" t="str">
        <f t="shared" si="1071"/>
        <v/>
      </c>
      <c r="BE1828" s="69" t="str">
        <f t="shared" si="1072"/>
        <v/>
      </c>
      <c r="BF1828" s="69" t="str">
        <f>IF(Z1828=Z1829,"",SUM(AW$9:AW1828)-SUM(BF$9:BF1827))</f>
        <v/>
      </c>
      <c r="BG1828" s="12">
        <f t="shared" si="1074"/>
        <v>1820</v>
      </c>
    </row>
    <row r="1829" spans="1:59" ht="20.100000000000001" customHeight="1">
      <c r="A1829" s="13">
        <f t="shared" si="1073"/>
        <v>1821</v>
      </c>
      <c r="B1829" s="153"/>
      <c r="C1829" s="33"/>
      <c r="D1829" s="33"/>
      <c r="E1829" s="154"/>
      <c r="F1829" s="155"/>
      <c r="G1829" s="156"/>
      <c r="H1829" s="19" t="str">
        <f t="shared" si="1038"/>
        <v/>
      </c>
      <c r="I1829" s="157"/>
      <c r="J1829" s="19" t="str">
        <f t="shared" si="1039"/>
        <v/>
      </c>
      <c r="K1829" s="33"/>
      <c r="L1829" s="34"/>
      <c r="M1829" s="34"/>
      <c r="N1829" s="19" t="str">
        <f t="shared" si="1040"/>
        <v/>
      </c>
      <c r="O1829" s="157"/>
      <c r="P1829" s="19" t="str">
        <f t="shared" si="1041"/>
        <v/>
      </c>
      <c r="Q1829" s="19" t="str">
        <f t="shared" si="1042"/>
        <v/>
      </c>
      <c r="R1829" s="22"/>
      <c r="S1829" s="33"/>
      <c r="T1829" s="35" t="str">
        <f>IF(E1829="","",Instructions!$B$5)</f>
        <v/>
      </c>
      <c r="U1829" s="75" t="str">
        <f>IF(E1829="","",Instructions!$C$5)</f>
        <v/>
      </c>
      <c r="V1829" s="87" t="str">
        <f t="shared" si="1043"/>
        <v/>
      </c>
      <c r="W1829" s="72" t="str">
        <f>IF(E1829="","",VLOOKUP(D1829,Supervisors!$B$9:$F$32,5,FALSE))</f>
        <v/>
      </c>
      <c r="X1829" s="72" t="str">
        <f>IF(E1829="","",VLOOKUP(D1829,Supervisors!$B$9:$G$32,6,FALSE))</f>
        <v/>
      </c>
      <c r="Y1829" s="20" t="str">
        <f t="shared" si="1044"/>
        <v/>
      </c>
      <c r="Z1829" s="20" t="str">
        <f t="shared" si="1045"/>
        <v/>
      </c>
      <c r="AA1829" s="20" t="str">
        <f t="shared" si="1046"/>
        <v/>
      </c>
      <c r="AB1829" s="20" t="str">
        <f t="shared" si="1047"/>
        <v/>
      </c>
      <c r="AC1829" s="20" t="str">
        <f t="shared" si="1048"/>
        <v/>
      </c>
      <c r="AD1829" s="20" t="str">
        <f t="shared" si="1049"/>
        <v/>
      </c>
      <c r="AE1829" s="20" t="str">
        <f>IF(E1829="","",SUM( INDEX( $H$9, 1) : H1829))</f>
        <v/>
      </c>
      <c r="AF1829" s="20" t="str">
        <f t="shared" si="1050"/>
        <v/>
      </c>
      <c r="AG1829" s="20" t="str">
        <f>IF(E1829="","",SUM($AF$9:AF1829))</f>
        <v/>
      </c>
      <c r="AH1829" s="43" t="str">
        <f t="shared" si="1051"/>
        <v/>
      </c>
      <c r="AI1829" s="20" t="str">
        <f t="shared" si="1052"/>
        <v/>
      </c>
      <c r="AJ1829" s="20" t="str">
        <f t="shared" si="1053"/>
        <v/>
      </c>
      <c r="AK1829" s="20" t="str">
        <f t="shared" si="1054"/>
        <v/>
      </c>
      <c r="AL1829" s="20" t="str">
        <f>IF(E1829="","",SUM( INDEX($I$9, 1) : I1829))</f>
        <v/>
      </c>
      <c r="AM1829" s="20" t="str">
        <f t="shared" si="1055"/>
        <v/>
      </c>
      <c r="AN1829" s="20" t="str">
        <f>IF(E1829="","",SUM( INDEX($AM$9, 1) : AM1829))</f>
        <v/>
      </c>
      <c r="AO1829" s="43" t="str">
        <f t="shared" si="1056"/>
        <v/>
      </c>
      <c r="AP1829" s="43" t="str">
        <f t="shared" si="1057"/>
        <v/>
      </c>
      <c r="AQ1829" s="35" t="str">
        <f t="shared" si="1058"/>
        <v/>
      </c>
      <c r="AR1829" s="35" t="str">
        <f t="shared" si="1059"/>
        <v/>
      </c>
      <c r="AS1829" s="35" t="str">
        <f t="shared" si="1060"/>
        <v/>
      </c>
      <c r="AT1829" s="35" t="str">
        <f t="shared" si="1061"/>
        <v/>
      </c>
      <c r="AU1829" s="35" t="str">
        <f t="shared" si="1062"/>
        <v/>
      </c>
      <c r="AV1829" s="35" t="str">
        <f t="shared" si="1063"/>
        <v/>
      </c>
      <c r="AW1829" s="58" t="str">
        <f t="shared" si="1064"/>
        <v/>
      </c>
      <c r="AX1829" s="62" t="str">
        <f t="shared" si="1065"/>
        <v/>
      </c>
      <c r="AY1829" s="62" t="str">
        <f t="shared" si="1066"/>
        <v/>
      </c>
      <c r="AZ1829" s="62" t="str">
        <f t="shared" si="1067"/>
        <v/>
      </c>
      <c r="BA1829" s="62" t="str">
        <f t="shared" si="1068"/>
        <v/>
      </c>
      <c r="BB1829" s="62" t="str">
        <f t="shared" si="1069"/>
        <v/>
      </c>
      <c r="BC1829" s="62" t="str">
        <f t="shared" si="1070"/>
        <v/>
      </c>
      <c r="BD1829" s="69" t="str">
        <f t="shared" si="1071"/>
        <v/>
      </c>
      <c r="BE1829" s="69" t="str">
        <f t="shared" si="1072"/>
        <v/>
      </c>
      <c r="BF1829" s="69" t="str">
        <f>IF(Z1829=Z1830,"",SUM(AW$9:AW1829)-SUM(BF$9:BF1828))</f>
        <v/>
      </c>
      <c r="BG1829" s="12">
        <f t="shared" si="1074"/>
        <v>1821</v>
      </c>
    </row>
    <row r="1830" spans="1:59" ht="20.100000000000001" customHeight="1">
      <c r="A1830" s="13">
        <f t="shared" si="1073"/>
        <v>1822</v>
      </c>
      <c r="B1830" s="153"/>
      <c r="C1830" s="33"/>
      <c r="D1830" s="33"/>
      <c r="E1830" s="154"/>
      <c r="F1830" s="155"/>
      <c r="G1830" s="156"/>
      <c r="H1830" s="19" t="str">
        <f t="shared" si="1038"/>
        <v/>
      </c>
      <c r="I1830" s="157"/>
      <c r="J1830" s="19" t="str">
        <f t="shared" si="1039"/>
        <v/>
      </c>
      <c r="K1830" s="33"/>
      <c r="L1830" s="34"/>
      <c r="M1830" s="34"/>
      <c r="N1830" s="19" t="str">
        <f t="shared" si="1040"/>
        <v/>
      </c>
      <c r="O1830" s="157"/>
      <c r="P1830" s="19" t="str">
        <f t="shared" si="1041"/>
        <v/>
      </c>
      <c r="Q1830" s="19" t="str">
        <f t="shared" si="1042"/>
        <v/>
      </c>
      <c r="R1830" s="22"/>
      <c r="S1830" s="33"/>
      <c r="T1830" s="35" t="str">
        <f>IF(E1830="","",Instructions!$B$5)</f>
        <v/>
      </c>
      <c r="U1830" s="75" t="str">
        <f>IF(E1830="","",Instructions!$C$5)</f>
        <v/>
      </c>
      <c r="V1830" s="87" t="str">
        <f t="shared" si="1043"/>
        <v/>
      </c>
      <c r="W1830" s="72" t="str">
        <f>IF(E1830="","",VLOOKUP(D1830,Supervisors!$B$9:$F$32,5,FALSE))</f>
        <v/>
      </c>
      <c r="X1830" s="72" t="str">
        <f>IF(E1830="","",VLOOKUP(D1830,Supervisors!$B$9:$G$32,6,FALSE))</f>
        <v/>
      </c>
      <c r="Y1830" s="20" t="str">
        <f t="shared" si="1044"/>
        <v/>
      </c>
      <c r="Z1830" s="20" t="str">
        <f t="shared" si="1045"/>
        <v/>
      </c>
      <c r="AA1830" s="20" t="str">
        <f t="shared" si="1046"/>
        <v/>
      </c>
      <c r="AB1830" s="20" t="str">
        <f t="shared" si="1047"/>
        <v/>
      </c>
      <c r="AC1830" s="20" t="str">
        <f t="shared" si="1048"/>
        <v/>
      </c>
      <c r="AD1830" s="20" t="str">
        <f t="shared" si="1049"/>
        <v/>
      </c>
      <c r="AE1830" s="20" t="str">
        <f>IF(E1830="","",SUM( INDEX( $H$9, 1) : H1830))</f>
        <v/>
      </c>
      <c r="AF1830" s="20" t="str">
        <f t="shared" si="1050"/>
        <v/>
      </c>
      <c r="AG1830" s="20" t="str">
        <f>IF(E1830="","",SUM($AF$9:AF1830))</f>
        <v/>
      </c>
      <c r="AH1830" s="43" t="str">
        <f t="shared" si="1051"/>
        <v/>
      </c>
      <c r="AI1830" s="20" t="str">
        <f t="shared" si="1052"/>
        <v/>
      </c>
      <c r="AJ1830" s="20" t="str">
        <f t="shared" si="1053"/>
        <v/>
      </c>
      <c r="AK1830" s="20" t="str">
        <f t="shared" si="1054"/>
        <v/>
      </c>
      <c r="AL1830" s="20" t="str">
        <f>IF(E1830="","",SUM( INDEX($I$9, 1) : I1830))</f>
        <v/>
      </c>
      <c r="AM1830" s="20" t="str">
        <f t="shared" si="1055"/>
        <v/>
      </c>
      <c r="AN1830" s="20" t="str">
        <f>IF(E1830="","",SUM( INDEX($AM$9, 1) : AM1830))</f>
        <v/>
      </c>
      <c r="AO1830" s="43" t="str">
        <f t="shared" si="1056"/>
        <v/>
      </c>
      <c r="AP1830" s="43" t="str">
        <f t="shared" si="1057"/>
        <v/>
      </c>
      <c r="AQ1830" s="35" t="str">
        <f t="shared" si="1058"/>
        <v/>
      </c>
      <c r="AR1830" s="35" t="str">
        <f t="shared" si="1059"/>
        <v/>
      </c>
      <c r="AS1830" s="35" t="str">
        <f t="shared" si="1060"/>
        <v/>
      </c>
      <c r="AT1830" s="35" t="str">
        <f t="shared" si="1061"/>
        <v/>
      </c>
      <c r="AU1830" s="35" t="str">
        <f t="shared" si="1062"/>
        <v/>
      </c>
      <c r="AV1830" s="35" t="str">
        <f t="shared" si="1063"/>
        <v/>
      </c>
      <c r="AW1830" s="58" t="str">
        <f t="shared" si="1064"/>
        <v/>
      </c>
      <c r="AX1830" s="62" t="str">
        <f t="shared" si="1065"/>
        <v/>
      </c>
      <c r="AY1830" s="62" t="str">
        <f t="shared" si="1066"/>
        <v/>
      </c>
      <c r="AZ1830" s="62" t="str">
        <f t="shared" si="1067"/>
        <v/>
      </c>
      <c r="BA1830" s="62" t="str">
        <f t="shared" si="1068"/>
        <v/>
      </c>
      <c r="BB1830" s="62" t="str">
        <f t="shared" si="1069"/>
        <v/>
      </c>
      <c r="BC1830" s="62" t="str">
        <f t="shared" si="1070"/>
        <v/>
      </c>
      <c r="BD1830" s="69" t="str">
        <f t="shared" si="1071"/>
        <v/>
      </c>
      <c r="BE1830" s="69" t="str">
        <f t="shared" si="1072"/>
        <v/>
      </c>
      <c r="BF1830" s="69" t="str">
        <f>IF(Z1830=Z1831,"",SUM(AW$9:AW1830)-SUM(BF$9:BF1829))</f>
        <v/>
      </c>
      <c r="BG1830" s="12">
        <f t="shared" si="1074"/>
        <v>1822</v>
      </c>
    </row>
    <row r="1831" spans="1:59" ht="20.100000000000001" customHeight="1">
      <c r="A1831" s="13">
        <f t="shared" si="1073"/>
        <v>1823</v>
      </c>
      <c r="B1831" s="153"/>
      <c r="C1831" s="33"/>
      <c r="D1831" s="33"/>
      <c r="E1831" s="154"/>
      <c r="F1831" s="155"/>
      <c r="G1831" s="156"/>
      <c r="H1831" s="19" t="str">
        <f t="shared" si="1038"/>
        <v/>
      </c>
      <c r="I1831" s="157"/>
      <c r="J1831" s="19" t="str">
        <f t="shared" si="1039"/>
        <v/>
      </c>
      <c r="K1831" s="33"/>
      <c r="L1831" s="34"/>
      <c r="M1831" s="34"/>
      <c r="N1831" s="19" t="str">
        <f t="shared" si="1040"/>
        <v/>
      </c>
      <c r="O1831" s="157"/>
      <c r="P1831" s="19" t="str">
        <f t="shared" si="1041"/>
        <v/>
      </c>
      <c r="Q1831" s="19" t="str">
        <f t="shared" si="1042"/>
        <v/>
      </c>
      <c r="R1831" s="22"/>
      <c r="S1831" s="33"/>
      <c r="T1831" s="35" t="str">
        <f>IF(E1831="","",Instructions!$B$5)</f>
        <v/>
      </c>
      <c r="U1831" s="75" t="str">
        <f>IF(E1831="","",Instructions!$C$5)</f>
        <v/>
      </c>
      <c r="V1831" s="87" t="str">
        <f t="shared" si="1043"/>
        <v/>
      </c>
      <c r="W1831" s="72" t="str">
        <f>IF(E1831="","",VLOOKUP(D1831,Supervisors!$B$9:$F$32,5,FALSE))</f>
        <v/>
      </c>
      <c r="X1831" s="72" t="str">
        <f>IF(E1831="","",VLOOKUP(D1831,Supervisors!$B$9:$G$32,6,FALSE))</f>
        <v/>
      </c>
      <c r="Y1831" s="20" t="str">
        <f t="shared" si="1044"/>
        <v/>
      </c>
      <c r="Z1831" s="20" t="str">
        <f t="shared" si="1045"/>
        <v/>
      </c>
      <c r="AA1831" s="20" t="str">
        <f t="shared" si="1046"/>
        <v/>
      </c>
      <c r="AB1831" s="20" t="str">
        <f t="shared" si="1047"/>
        <v/>
      </c>
      <c r="AC1831" s="20" t="str">
        <f t="shared" si="1048"/>
        <v/>
      </c>
      <c r="AD1831" s="20" t="str">
        <f t="shared" si="1049"/>
        <v/>
      </c>
      <c r="AE1831" s="20" t="str">
        <f>IF(E1831="","",SUM( INDEX( $H$9, 1) : H1831))</f>
        <v/>
      </c>
      <c r="AF1831" s="20" t="str">
        <f t="shared" si="1050"/>
        <v/>
      </c>
      <c r="AG1831" s="20" t="str">
        <f>IF(E1831="","",SUM($AF$9:AF1831))</f>
        <v/>
      </c>
      <c r="AH1831" s="43" t="str">
        <f t="shared" si="1051"/>
        <v/>
      </c>
      <c r="AI1831" s="20" t="str">
        <f t="shared" si="1052"/>
        <v/>
      </c>
      <c r="AJ1831" s="20" t="str">
        <f t="shared" si="1053"/>
        <v/>
      </c>
      <c r="AK1831" s="20" t="str">
        <f t="shared" si="1054"/>
        <v/>
      </c>
      <c r="AL1831" s="20" t="str">
        <f>IF(E1831="","",SUM( INDEX($I$9, 1) : I1831))</f>
        <v/>
      </c>
      <c r="AM1831" s="20" t="str">
        <f t="shared" si="1055"/>
        <v/>
      </c>
      <c r="AN1831" s="20" t="str">
        <f>IF(E1831="","",SUM( INDEX($AM$9, 1) : AM1831))</f>
        <v/>
      </c>
      <c r="AO1831" s="43" t="str">
        <f t="shared" si="1056"/>
        <v/>
      </c>
      <c r="AP1831" s="43" t="str">
        <f t="shared" si="1057"/>
        <v/>
      </c>
      <c r="AQ1831" s="35" t="str">
        <f t="shared" si="1058"/>
        <v/>
      </c>
      <c r="AR1831" s="35" t="str">
        <f t="shared" si="1059"/>
        <v/>
      </c>
      <c r="AS1831" s="35" t="str">
        <f t="shared" si="1060"/>
        <v/>
      </c>
      <c r="AT1831" s="35" t="str">
        <f t="shared" si="1061"/>
        <v/>
      </c>
      <c r="AU1831" s="35" t="str">
        <f t="shared" si="1062"/>
        <v/>
      </c>
      <c r="AV1831" s="35" t="str">
        <f t="shared" si="1063"/>
        <v/>
      </c>
      <c r="AW1831" s="58" t="str">
        <f t="shared" si="1064"/>
        <v/>
      </c>
      <c r="AX1831" s="62" t="str">
        <f t="shared" si="1065"/>
        <v/>
      </c>
      <c r="AY1831" s="62" t="str">
        <f t="shared" si="1066"/>
        <v/>
      </c>
      <c r="AZ1831" s="62" t="str">
        <f t="shared" si="1067"/>
        <v/>
      </c>
      <c r="BA1831" s="62" t="str">
        <f t="shared" si="1068"/>
        <v/>
      </c>
      <c r="BB1831" s="62" t="str">
        <f t="shared" si="1069"/>
        <v/>
      </c>
      <c r="BC1831" s="62" t="str">
        <f t="shared" si="1070"/>
        <v/>
      </c>
      <c r="BD1831" s="69" t="str">
        <f t="shared" si="1071"/>
        <v/>
      </c>
      <c r="BE1831" s="69" t="str">
        <f t="shared" si="1072"/>
        <v/>
      </c>
      <c r="BF1831" s="69" t="str">
        <f>IF(Z1831=Z1832,"",SUM(AW$9:AW1831)-SUM(BF$9:BF1830))</f>
        <v/>
      </c>
      <c r="BG1831" s="12">
        <f t="shared" si="1074"/>
        <v>1823</v>
      </c>
    </row>
    <row r="1832" spans="1:59" ht="20.100000000000001" customHeight="1">
      <c r="A1832" s="13">
        <f t="shared" si="1073"/>
        <v>1824</v>
      </c>
      <c r="B1832" s="153"/>
      <c r="C1832" s="33"/>
      <c r="D1832" s="33"/>
      <c r="E1832" s="154"/>
      <c r="F1832" s="155"/>
      <c r="G1832" s="156"/>
      <c r="H1832" s="19" t="str">
        <f t="shared" si="1038"/>
        <v/>
      </c>
      <c r="I1832" s="157"/>
      <c r="J1832" s="19" t="str">
        <f t="shared" si="1039"/>
        <v/>
      </c>
      <c r="K1832" s="33"/>
      <c r="L1832" s="34"/>
      <c r="M1832" s="34"/>
      <c r="N1832" s="19" t="str">
        <f t="shared" si="1040"/>
        <v/>
      </c>
      <c r="O1832" s="157"/>
      <c r="P1832" s="19" t="str">
        <f t="shared" si="1041"/>
        <v/>
      </c>
      <c r="Q1832" s="19" t="str">
        <f t="shared" si="1042"/>
        <v/>
      </c>
      <c r="R1832" s="22"/>
      <c r="S1832" s="33"/>
      <c r="T1832" s="35" t="str">
        <f>IF(E1832="","",Instructions!$B$5)</f>
        <v/>
      </c>
      <c r="U1832" s="75" t="str">
        <f>IF(E1832="","",Instructions!$C$5)</f>
        <v/>
      </c>
      <c r="V1832" s="87" t="str">
        <f t="shared" si="1043"/>
        <v/>
      </c>
      <c r="W1832" s="72" t="str">
        <f>IF(E1832="","",VLOOKUP(D1832,Supervisors!$B$9:$F$32,5,FALSE))</f>
        <v/>
      </c>
      <c r="X1832" s="72" t="str">
        <f>IF(E1832="","",VLOOKUP(D1832,Supervisors!$B$9:$G$32,6,FALSE))</f>
        <v/>
      </c>
      <c r="Y1832" s="20" t="str">
        <f t="shared" si="1044"/>
        <v/>
      </c>
      <c r="Z1832" s="20" t="str">
        <f t="shared" si="1045"/>
        <v/>
      </c>
      <c r="AA1832" s="20" t="str">
        <f t="shared" si="1046"/>
        <v/>
      </c>
      <c r="AB1832" s="20" t="str">
        <f t="shared" si="1047"/>
        <v/>
      </c>
      <c r="AC1832" s="20" t="str">
        <f t="shared" si="1048"/>
        <v/>
      </c>
      <c r="AD1832" s="20" t="str">
        <f t="shared" si="1049"/>
        <v/>
      </c>
      <c r="AE1832" s="20" t="str">
        <f>IF(E1832="","",SUM( INDEX( $H$9, 1) : H1832))</f>
        <v/>
      </c>
      <c r="AF1832" s="20" t="str">
        <f t="shared" si="1050"/>
        <v/>
      </c>
      <c r="AG1832" s="20" t="str">
        <f>IF(E1832="","",SUM($AF$9:AF1832))</f>
        <v/>
      </c>
      <c r="AH1832" s="43" t="str">
        <f t="shared" si="1051"/>
        <v/>
      </c>
      <c r="AI1832" s="20" t="str">
        <f t="shared" si="1052"/>
        <v/>
      </c>
      <c r="AJ1832" s="20" t="str">
        <f t="shared" si="1053"/>
        <v/>
      </c>
      <c r="AK1832" s="20" t="str">
        <f t="shared" si="1054"/>
        <v/>
      </c>
      <c r="AL1832" s="20" t="str">
        <f>IF(E1832="","",SUM( INDEX($I$9, 1) : I1832))</f>
        <v/>
      </c>
      <c r="AM1832" s="20" t="str">
        <f t="shared" si="1055"/>
        <v/>
      </c>
      <c r="AN1832" s="20" t="str">
        <f>IF(E1832="","",SUM( INDEX($AM$9, 1) : AM1832))</f>
        <v/>
      </c>
      <c r="AO1832" s="43" t="str">
        <f t="shared" si="1056"/>
        <v/>
      </c>
      <c r="AP1832" s="43" t="str">
        <f t="shared" si="1057"/>
        <v/>
      </c>
      <c r="AQ1832" s="35" t="str">
        <f t="shared" si="1058"/>
        <v/>
      </c>
      <c r="AR1832" s="35" t="str">
        <f t="shared" si="1059"/>
        <v/>
      </c>
      <c r="AS1832" s="35" t="str">
        <f t="shared" si="1060"/>
        <v/>
      </c>
      <c r="AT1832" s="35" t="str">
        <f t="shared" si="1061"/>
        <v/>
      </c>
      <c r="AU1832" s="35" t="str">
        <f t="shared" si="1062"/>
        <v/>
      </c>
      <c r="AV1832" s="35" t="str">
        <f t="shared" si="1063"/>
        <v/>
      </c>
      <c r="AW1832" s="58" t="str">
        <f t="shared" si="1064"/>
        <v/>
      </c>
      <c r="AX1832" s="62" t="str">
        <f t="shared" si="1065"/>
        <v/>
      </c>
      <c r="AY1832" s="62" t="str">
        <f t="shared" si="1066"/>
        <v/>
      </c>
      <c r="AZ1832" s="62" t="str">
        <f t="shared" si="1067"/>
        <v/>
      </c>
      <c r="BA1832" s="62" t="str">
        <f t="shared" si="1068"/>
        <v/>
      </c>
      <c r="BB1832" s="62" t="str">
        <f t="shared" si="1069"/>
        <v/>
      </c>
      <c r="BC1832" s="62" t="str">
        <f t="shared" si="1070"/>
        <v/>
      </c>
      <c r="BD1832" s="69" t="str">
        <f t="shared" si="1071"/>
        <v/>
      </c>
      <c r="BE1832" s="69" t="str">
        <f t="shared" si="1072"/>
        <v/>
      </c>
      <c r="BF1832" s="69" t="str">
        <f>IF(Z1832=Z1833,"",SUM(AW$9:AW1832)-SUM(BF$9:BF1831))</f>
        <v/>
      </c>
      <c r="BG1832" s="12">
        <f t="shared" si="1074"/>
        <v>1824</v>
      </c>
    </row>
    <row r="1833" spans="1:59" ht="20.100000000000001" customHeight="1">
      <c r="A1833" s="13">
        <f t="shared" si="1073"/>
        <v>1825</v>
      </c>
      <c r="B1833" s="153"/>
      <c r="C1833" s="33"/>
      <c r="D1833" s="33"/>
      <c r="E1833" s="154"/>
      <c r="F1833" s="155"/>
      <c r="G1833" s="156"/>
      <c r="H1833" s="19" t="str">
        <f t="shared" si="1038"/>
        <v/>
      </c>
      <c r="I1833" s="157"/>
      <c r="J1833" s="19" t="str">
        <f t="shared" si="1039"/>
        <v/>
      </c>
      <c r="K1833" s="33"/>
      <c r="L1833" s="34"/>
      <c r="M1833" s="34"/>
      <c r="N1833" s="19" t="str">
        <f t="shared" si="1040"/>
        <v/>
      </c>
      <c r="O1833" s="157"/>
      <c r="P1833" s="19" t="str">
        <f t="shared" si="1041"/>
        <v/>
      </c>
      <c r="Q1833" s="19" t="str">
        <f t="shared" si="1042"/>
        <v/>
      </c>
      <c r="R1833" s="22"/>
      <c r="S1833" s="33"/>
      <c r="T1833" s="35" t="str">
        <f>IF(E1833="","",Instructions!$B$5)</f>
        <v/>
      </c>
      <c r="U1833" s="75" t="str">
        <f>IF(E1833="","",Instructions!$C$5)</f>
        <v/>
      </c>
      <c r="V1833" s="87" t="str">
        <f t="shared" si="1043"/>
        <v/>
      </c>
      <c r="W1833" s="72" t="str">
        <f>IF(E1833="","",VLOOKUP(D1833,Supervisors!$B$9:$F$32,5,FALSE))</f>
        <v/>
      </c>
      <c r="X1833" s="72" t="str">
        <f>IF(E1833="","",VLOOKUP(D1833,Supervisors!$B$9:$G$32,6,FALSE))</f>
        <v/>
      </c>
      <c r="Y1833" s="20" t="str">
        <f t="shared" si="1044"/>
        <v/>
      </c>
      <c r="Z1833" s="20" t="str">
        <f t="shared" si="1045"/>
        <v/>
      </c>
      <c r="AA1833" s="20" t="str">
        <f t="shared" si="1046"/>
        <v/>
      </c>
      <c r="AB1833" s="20" t="str">
        <f t="shared" si="1047"/>
        <v/>
      </c>
      <c r="AC1833" s="20" t="str">
        <f t="shared" si="1048"/>
        <v/>
      </c>
      <c r="AD1833" s="20" t="str">
        <f t="shared" si="1049"/>
        <v/>
      </c>
      <c r="AE1833" s="20" t="str">
        <f>IF(E1833="","",SUM( INDEX( $H$9, 1) : H1833))</f>
        <v/>
      </c>
      <c r="AF1833" s="20" t="str">
        <f t="shared" si="1050"/>
        <v/>
      </c>
      <c r="AG1833" s="20" t="str">
        <f>IF(E1833="","",SUM($AF$9:AF1833))</f>
        <v/>
      </c>
      <c r="AH1833" s="43" t="str">
        <f t="shared" si="1051"/>
        <v/>
      </c>
      <c r="AI1833" s="20" t="str">
        <f t="shared" si="1052"/>
        <v/>
      </c>
      <c r="AJ1833" s="20" t="str">
        <f t="shared" si="1053"/>
        <v/>
      </c>
      <c r="AK1833" s="20" t="str">
        <f t="shared" si="1054"/>
        <v/>
      </c>
      <c r="AL1833" s="20" t="str">
        <f>IF(E1833="","",SUM( INDEX($I$9, 1) : I1833))</f>
        <v/>
      </c>
      <c r="AM1833" s="20" t="str">
        <f t="shared" si="1055"/>
        <v/>
      </c>
      <c r="AN1833" s="20" t="str">
        <f>IF(E1833="","",SUM( INDEX($AM$9, 1) : AM1833))</f>
        <v/>
      </c>
      <c r="AO1833" s="43" t="str">
        <f t="shared" si="1056"/>
        <v/>
      </c>
      <c r="AP1833" s="43" t="str">
        <f t="shared" si="1057"/>
        <v/>
      </c>
      <c r="AQ1833" s="35" t="str">
        <f t="shared" si="1058"/>
        <v/>
      </c>
      <c r="AR1833" s="35" t="str">
        <f t="shared" si="1059"/>
        <v/>
      </c>
      <c r="AS1833" s="35" t="str">
        <f t="shared" si="1060"/>
        <v/>
      </c>
      <c r="AT1833" s="35" t="str">
        <f t="shared" si="1061"/>
        <v/>
      </c>
      <c r="AU1833" s="35" t="str">
        <f t="shared" si="1062"/>
        <v/>
      </c>
      <c r="AV1833" s="35" t="str">
        <f t="shared" si="1063"/>
        <v/>
      </c>
      <c r="AW1833" s="58" t="str">
        <f t="shared" si="1064"/>
        <v/>
      </c>
      <c r="AX1833" s="62" t="str">
        <f t="shared" si="1065"/>
        <v/>
      </c>
      <c r="AY1833" s="62" t="str">
        <f t="shared" si="1066"/>
        <v/>
      </c>
      <c r="AZ1833" s="62" t="str">
        <f t="shared" si="1067"/>
        <v/>
      </c>
      <c r="BA1833" s="62" t="str">
        <f t="shared" si="1068"/>
        <v/>
      </c>
      <c r="BB1833" s="62" t="str">
        <f t="shared" si="1069"/>
        <v/>
      </c>
      <c r="BC1833" s="62" t="str">
        <f t="shared" si="1070"/>
        <v/>
      </c>
      <c r="BD1833" s="69" t="str">
        <f t="shared" si="1071"/>
        <v/>
      </c>
      <c r="BE1833" s="69" t="str">
        <f t="shared" si="1072"/>
        <v/>
      </c>
      <c r="BF1833" s="69" t="str">
        <f>IF(Z1833=Z1834,"",SUM(AW$9:AW1833)-SUM(BF$9:BF1832))</f>
        <v/>
      </c>
      <c r="BG1833" s="12">
        <f t="shared" si="1074"/>
        <v>1825</v>
      </c>
    </row>
    <row r="1834" spans="1:59" ht="20.100000000000001" customHeight="1">
      <c r="A1834" s="13">
        <f t="shared" si="1073"/>
        <v>1826</v>
      </c>
      <c r="B1834" s="153"/>
      <c r="C1834" s="33"/>
      <c r="D1834" s="33"/>
      <c r="E1834" s="154"/>
      <c r="F1834" s="155"/>
      <c r="G1834" s="156"/>
      <c r="H1834" s="19" t="str">
        <f t="shared" si="1038"/>
        <v/>
      </c>
      <c r="I1834" s="157"/>
      <c r="J1834" s="19" t="str">
        <f t="shared" si="1039"/>
        <v/>
      </c>
      <c r="K1834" s="33"/>
      <c r="L1834" s="34"/>
      <c r="M1834" s="34"/>
      <c r="N1834" s="19" t="str">
        <f t="shared" si="1040"/>
        <v/>
      </c>
      <c r="O1834" s="157"/>
      <c r="P1834" s="19" t="str">
        <f t="shared" si="1041"/>
        <v/>
      </c>
      <c r="Q1834" s="19" t="str">
        <f t="shared" si="1042"/>
        <v/>
      </c>
      <c r="R1834" s="22"/>
      <c r="S1834" s="33"/>
      <c r="T1834" s="35" t="str">
        <f>IF(E1834="","",Instructions!$B$5)</f>
        <v/>
      </c>
      <c r="U1834" s="75" t="str">
        <f>IF(E1834="","",Instructions!$C$5)</f>
        <v/>
      </c>
      <c r="V1834" s="87" t="str">
        <f t="shared" si="1043"/>
        <v/>
      </c>
      <c r="W1834" s="72" t="str">
        <f>IF(E1834="","",VLOOKUP(D1834,Supervisors!$B$9:$F$32,5,FALSE))</f>
        <v/>
      </c>
      <c r="X1834" s="72" t="str">
        <f>IF(E1834="","",VLOOKUP(D1834,Supervisors!$B$9:$G$32,6,FALSE))</f>
        <v/>
      </c>
      <c r="Y1834" s="20" t="str">
        <f t="shared" si="1044"/>
        <v/>
      </c>
      <c r="Z1834" s="20" t="str">
        <f t="shared" si="1045"/>
        <v/>
      </c>
      <c r="AA1834" s="20" t="str">
        <f t="shared" si="1046"/>
        <v/>
      </c>
      <c r="AB1834" s="20" t="str">
        <f t="shared" si="1047"/>
        <v/>
      </c>
      <c r="AC1834" s="20" t="str">
        <f t="shared" si="1048"/>
        <v/>
      </c>
      <c r="AD1834" s="20" t="str">
        <f t="shared" si="1049"/>
        <v/>
      </c>
      <c r="AE1834" s="20" t="str">
        <f>IF(E1834="","",SUM( INDEX( $H$9, 1) : H1834))</f>
        <v/>
      </c>
      <c r="AF1834" s="20" t="str">
        <f t="shared" si="1050"/>
        <v/>
      </c>
      <c r="AG1834" s="20" t="str">
        <f>IF(E1834="","",SUM($AF$9:AF1834))</f>
        <v/>
      </c>
      <c r="AH1834" s="43" t="str">
        <f t="shared" si="1051"/>
        <v/>
      </c>
      <c r="AI1834" s="20" t="str">
        <f t="shared" si="1052"/>
        <v/>
      </c>
      <c r="AJ1834" s="20" t="str">
        <f t="shared" si="1053"/>
        <v/>
      </c>
      <c r="AK1834" s="20" t="str">
        <f t="shared" si="1054"/>
        <v/>
      </c>
      <c r="AL1834" s="20" t="str">
        <f>IF(E1834="","",SUM( INDEX($I$9, 1) : I1834))</f>
        <v/>
      </c>
      <c r="AM1834" s="20" t="str">
        <f t="shared" si="1055"/>
        <v/>
      </c>
      <c r="AN1834" s="20" t="str">
        <f>IF(E1834="","",SUM( INDEX($AM$9, 1) : AM1834))</f>
        <v/>
      </c>
      <c r="AO1834" s="43" t="str">
        <f t="shared" si="1056"/>
        <v/>
      </c>
      <c r="AP1834" s="43" t="str">
        <f t="shared" si="1057"/>
        <v/>
      </c>
      <c r="AQ1834" s="35" t="str">
        <f t="shared" si="1058"/>
        <v/>
      </c>
      <c r="AR1834" s="35" t="str">
        <f t="shared" si="1059"/>
        <v/>
      </c>
      <c r="AS1834" s="35" t="str">
        <f t="shared" si="1060"/>
        <v/>
      </c>
      <c r="AT1834" s="35" t="str">
        <f t="shared" si="1061"/>
        <v/>
      </c>
      <c r="AU1834" s="35" t="str">
        <f t="shared" si="1062"/>
        <v/>
      </c>
      <c r="AV1834" s="35" t="str">
        <f t="shared" si="1063"/>
        <v/>
      </c>
      <c r="AW1834" s="58" t="str">
        <f t="shared" si="1064"/>
        <v/>
      </c>
      <c r="AX1834" s="62" t="str">
        <f t="shared" si="1065"/>
        <v/>
      </c>
      <c r="AY1834" s="62" t="str">
        <f t="shared" si="1066"/>
        <v/>
      </c>
      <c r="AZ1834" s="62" t="str">
        <f t="shared" si="1067"/>
        <v/>
      </c>
      <c r="BA1834" s="62" t="str">
        <f t="shared" si="1068"/>
        <v/>
      </c>
      <c r="BB1834" s="62" t="str">
        <f t="shared" si="1069"/>
        <v/>
      </c>
      <c r="BC1834" s="62" t="str">
        <f t="shared" si="1070"/>
        <v/>
      </c>
      <c r="BD1834" s="69" t="str">
        <f t="shared" si="1071"/>
        <v/>
      </c>
      <c r="BE1834" s="69" t="str">
        <f t="shared" si="1072"/>
        <v/>
      </c>
      <c r="BF1834" s="69" t="str">
        <f>IF(Z1834=Z1835,"",SUM(AW$9:AW1834)-SUM(BF$9:BF1833))</f>
        <v/>
      </c>
      <c r="BG1834" s="12">
        <f t="shared" si="1074"/>
        <v>1826</v>
      </c>
    </row>
    <row r="1835" spans="1:59" ht="20.100000000000001" customHeight="1">
      <c r="A1835" s="13">
        <f t="shared" si="1073"/>
        <v>1827</v>
      </c>
      <c r="B1835" s="153"/>
      <c r="C1835" s="33"/>
      <c r="D1835" s="33"/>
      <c r="E1835" s="154"/>
      <c r="F1835" s="155"/>
      <c r="G1835" s="156"/>
      <c r="H1835" s="19" t="str">
        <f t="shared" si="1038"/>
        <v/>
      </c>
      <c r="I1835" s="157"/>
      <c r="J1835" s="19" t="str">
        <f t="shared" si="1039"/>
        <v/>
      </c>
      <c r="K1835" s="33"/>
      <c r="L1835" s="34"/>
      <c r="M1835" s="34"/>
      <c r="N1835" s="19" t="str">
        <f t="shared" si="1040"/>
        <v/>
      </c>
      <c r="O1835" s="157"/>
      <c r="P1835" s="19" t="str">
        <f t="shared" si="1041"/>
        <v/>
      </c>
      <c r="Q1835" s="19" t="str">
        <f t="shared" si="1042"/>
        <v/>
      </c>
      <c r="R1835" s="22"/>
      <c r="S1835" s="33"/>
      <c r="T1835" s="35" t="str">
        <f>IF(E1835="","",Instructions!$B$5)</f>
        <v/>
      </c>
      <c r="U1835" s="75" t="str">
        <f>IF(E1835="","",Instructions!$C$5)</f>
        <v/>
      </c>
      <c r="V1835" s="87" t="str">
        <f t="shared" si="1043"/>
        <v/>
      </c>
      <c r="W1835" s="72" t="str">
        <f>IF(E1835="","",VLOOKUP(D1835,Supervisors!$B$9:$F$32,5,FALSE))</f>
        <v/>
      </c>
      <c r="X1835" s="72" t="str">
        <f>IF(E1835="","",VLOOKUP(D1835,Supervisors!$B$9:$G$32,6,FALSE))</f>
        <v/>
      </c>
      <c r="Y1835" s="20" t="str">
        <f t="shared" si="1044"/>
        <v/>
      </c>
      <c r="Z1835" s="20" t="str">
        <f t="shared" si="1045"/>
        <v/>
      </c>
      <c r="AA1835" s="20" t="str">
        <f t="shared" si="1046"/>
        <v/>
      </c>
      <c r="AB1835" s="20" t="str">
        <f t="shared" si="1047"/>
        <v/>
      </c>
      <c r="AC1835" s="20" t="str">
        <f t="shared" si="1048"/>
        <v/>
      </c>
      <c r="AD1835" s="20" t="str">
        <f t="shared" si="1049"/>
        <v/>
      </c>
      <c r="AE1835" s="20" t="str">
        <f>IF(E1835="","",SUM( INDEX( $H$9, 1) : H1835))</f>
        <v/>
      </c>
      <c r="AF1835" s="20" t="str">
        <f t="shared" si="1050"/>
        <v/>
      </c>
      <c r="AG1835" s="20" t="str">
        <f>IF(E1835="","",SUM($AF$9:AF1835))</f>
        <v/>
      </c>
      <c r="AH1835" s="43" t="str">
        <f t="shared" si="1051"/>
        <v/>
      </c>
      <c r="AI1835" s="20" t="str">
        <f t="shared" si="1052"/>
        <v/>
      </c>
      <c r="AJ1835" s="20" t="str">
        <f t="shared" si="1053"/>
        <v/>
      </c>
      <c r="AK1835" s="20" t="str">
        <f t="shared" si="1054"/>
        <v/>
      </c>
      <c r="AL1835" s="20" t="str">
        <f>IF(E1835="","",SUM( INDEX($I$9, 1) : I1835))</f>
        <v/>
      </c>
      <c r="AM1835" s="20" t="str">
        <f t="shared" si="1055"/>
        <v/>
      </c>
      <c r="AN1835" s="20" t="str">
        <f>IF(E1835="","",SUM( INDEX($AM$9, 1) : AM1835))</f>
        <v/>
      </c>
      <c r="AO1835" s="43" t="str">
        <f t="shared" si="1056"/>
        <v/>
      </c>
      <c r="AP1835" s="43" t="str">
        <f t="shared" si="1057"/>
        <v/>
      </c>
      <c r="AQ1835" s="35" t="str">
        <f t="shared" si="1058"/>
        <v/>
      </c>
      <c r="AR1835" s="35" t="str">
        <f t="shared" si="1059"/>
        <v/>
      </c>
      <c r="AS1835" s="35" t="str">
        <f t="shared" si="1060"/>
        <v/>
      </c>
      <c r="AT1835" s="35" t="str">
        <f t="shared" si="1061"/>
        <v/>
      </c>
      <c r="AU1835" s="35" t="str">
        <f t="shared" si="1062"/>
        <v/>
      </c>
      <c r="AV1835" s="35" t="str">
        <f t="shared" si="1063"/>
        <v/>
      </c>
      <c r="AW1835" s="58" t="str">
        <f t="shared" si="1064"/>
        <v/>
      </c>
      <c r="AX1835" s="62" t="str">
        <f t="shared" si="1065"/>
        <v/>
      </c>
      <c r="AY1835" s="62" t="str">
        <f t="shared" si="1066"/>
        <v/>
      </c>
      <c r="AZ1835" s="62" t="str">
        <f t="shared" si="1067"/>
        <v/>
      </c>
      <c r="BA1835" s="62" t="str">
        <f t="shared" si="1068"/>
        <v/>
      </c>
      <c r="BB1835" s="62" t="str">
        <f t="shared" si="1069"/>
        <v/>
      </c>
      <c r="BC1835" s="62" t="str">
        <f t="shared" si="1070"/>
        <v/>
      </c>
      <c r="BD1835" s="69" t="str">
        <f t="shared" si="1071"/>
        <v/>
      </c>
      <c r="BE1835" s="69" t="str">
        <f t="shared" si="1072"/>
        <v/>
      </c>
      <c r="BF1835" s="69" t="str">
        <f>IF(Z1835=Z1836,"",SUM(AW$9:AW1835)-SUM(BF$9:BF1834))</f>
        <v/>
      </c>
      <c r="BG1835" s="12">
        <f t="shared" si="1074"/>
        <v>1827</v>
      </c>
    </row>
    <row r="1836" spans="1:59" ht="20.100000000000001" customHeight="1">
      <c r="A1836" s="13">
        <f t="shared" si="1073"/>
        <v>1828</v>
      </c>
      <c r="B1836" s="153"/>
      <c r="C1836" s="33"/>
      <c r="D1836" s="33"/>
      <c r="E1836" s="154"/>
      <c r="F1836" s="155"/>
      <c r="G1836" s="156"/>
      <c r="H1836" s="19" t="str">
        <f t="shared" si="1038"/>
        <v/>
      </c>
      <c r="I1836" s="157"/>
      <c r="J1836" s="19" t="str">
        <f t="shared" si="1039"/>
        <v/>
      </c>
      <c r="K1836" s="33"/>
      <c r="L1836" s="34"/>
      <c r="M1836" s="34"/>
      <c r="N1836" s="19" t="str">
        <f t="shared" si="1040"/>
        <v/>
      </c>
      <c r="O1836" s="157"/>
      <c r="P1836" s="19" t="str">
        <f t="shared" si="1041"/>
        <v/>
      </c>
      <c r="Q1836" s="19" t="str">
        <f t="shared" si="1042"/>
        <v/>
      </c>
      <c r="R1836" s="22"/>
      <c r="S1836" s="33"/>
      <c r="T1836" s="35" t="str">
        <f>IF(E1836="","",Instructions!$B$5)</f>
        <v/>
      </c>
      <c r="U1836" s="75" t="str">
        <f>IF(E1836="","",Instructions!$C$5)</f>
        <v/>
      </c>
      <c r="V1836" s="87" t="str">
        <f t="shared" si="1043"/>
        <v/>
      </c>
      <c r="W1836" s="72" t="str">
        <f>IF(E1836="","",VLOOKUP(D1836,Supervisors!$B$9:$F$32,5,FALSE))</f>
        <v/>
      </c>
      <c r="X1836" s="72" t="str">
        <f>IF(E1836="","",VLOOKUP(D1836,Supervisors!$B$9:$G$32,6,FALSE))</f>
        <v/>
      </c>
      <c r="Y1836" s="20" t="str">
        <f t="shared" si="1044"/>
        <v/>
      </c>
      <c r="Z1836" s="20" t="str">
        <f t="shared" si="1045"/>
        <v/>
      </c>
      <c r="AA1836" s="20" t="str">
        <f t="shared" si="1046"/>
        <v/>
      </c>
      <c r="AB1836" s="20" t="str">
        <f t="shared" si="1047"/>
        <v/>
      </c>
      <c r="AC1836" s="20" t="str">
        <f t="shared" si="1048"/>
        <v/>
      </c>
      <c r="AD1836" s="20" t="str">
        <f t="shared" si="1049"/>
        <v/>
      </c>
      <c r="AE1836" s="20" t="str">
        <f>IF(E1836="","",SUM( INDEX( $H$9, 1) : H1836))</f>
        <v/>
      </c>
      <c r="AF1836" s="20" t="str">
        <f t="shared" si="1050"/>
        <v/>
      </c>
      <c r="AG1836" s="20" t="str">
        <f>IF(E1836="","",SUM($AF$9:AF1836))</f>
        <v/>
      </c>
      <c r="AH1836" s="43" t="str">
        <f t="shared" si="1051"/>
        <v/>
      </c>
      <c r="AI1836" s="20" t="str">
        <f t="shared" si="1052"/>
        <v/>
      </c>
      <c r="AJ1836" s="20" t="str">
        <f t="shared" si="1053"/>
        <v/>
      </c>
      <c r="AK1836" s="20" t="str">
        <f t="shared" si="1054"/>
        <v/>
      </c>
      <c r="AL1836" s="20" t="str">
        <f>IF(E1836="","",SUM( INDEX($I$9, 1) : I1836))</f>
        <v/>
      </c>
      <c r="AM1836" s="20" t="str">
        <f t="shared" si="1055"/>
        <v/>
      </c>
      <c r="AN1836" s="20" t="str">
        <f>IF(E1836="","",SUM( INDEX($AM$9, 1) : AM1836))</f>
        <v/>
      </c>
      <c r="AO1836" s="43" t="str">
        <f t="shared" si="1056"/>
        <v/>
      </c>
      <c r="AP1836" s="43" t="str">
        <f t="shared" si="1057"/>
        <v/>
      </c>
      <c r="AQ1836" s="35" t="str">
        <f t="shared" si="1058"/>
        <v/>
      </c>
      <c r="AR1836" s="35" t="str">
        <f t="shared" si="1059"/>
        <v/>
      </c>
      <c r="AS1836" s="35" t="str">
        <f t="shared" si="1060"/>
        <v/>
      </c>
      <c r="AT1836" s="35" t="str">
        <f t="shared" si="1061"/>
        <v/>
      </c>
      <c r="AU1836" s="35" t="str">
        <f t="shared" si="1062"/>
        <v/>
      </c>
      <c r="AV1836" s="35" t="str">
        <f t="shared" si="1063"/>
        <v/>
      </c>
      <c r="AW1836" s="58" t="str">
        <f t="shared" si="1064"/>
        <v/>
      </c>
      <c r="AX1836" s="62" t="str">
        <f t="shared" si="1065"/>
        <v/>
      </c>
      <c r="AY1836" s="62" t="str">
        <f t="shared" si="1066"/>
        <v/>
      </c>
      <c r="AZ1836" s="62" t="str">
        <f t="shared" si="1067"/>
        <v/>
      </c>
      <c r="BA1836" s="62" t="str">
        <f t="shared" si="1068"/>
        <v/>
      </c>
      <c r="BB1836" s="62" t="str">
        <f t="shared" si="1069"/>
        <v/>
      </c>
      <c r="BC1836" s="62" t="str">
        <f t="shared" si="1070"/>
        <v/>
      </c>
      <c r="BD1836" s="69" t="str">
        <f t="shared" si="1071"/>
        <v/>
      </c>
      <c r="BE1836" s="69" t="str">
        <f t="shared" si="1072"/>
        <v/>
      </c>
      <c r="BF1836" s="69" t="str">
        <f>IF(Z1836=Z1837,"",SUM(AW$9:AW1836)-SUM(BF$9:BF1835))</f>
        <v/>
      </c>
      <c r="BG1836" s="12">
        <f t="shared" si="1074"/>
        <v>1828</v>
      </c>
    </row>
    <row r="1837" spans="1:59" ht="20.100000000000001" customHeight="1">
      <c r="A1837" s="13">
        <f t="shared" si="1073"/>
        <v>1829</v>
      </c>
      <c r="B1837" s="153"/>
      <c r="C1837" s="33"/>
      <c r="D1837" s="33"/>
      <c r="E1837" s="154"/>
      <c r="F1837" s="155"/>
      <c r="G1837" s="156"/>
      <c r="H1837" s="19" t="str">
        <f t="shared" si="1038"/>
        <v/>
      </c>
      <c r="I1837" s="157"/>
      <c r="J1837" s="19" t="str">
        <f t="shared" si="1039"/>
        <v/>
      </c>
      <c r="K1837" s="33"/>
      <c r="L1837" s="34"/>
      <c r="M1837" s="34"/>
      <c r="N1837" s="19" t="str">
        <f t="shared" si="1040"/>
        <v/>
      </c>
      <c r="O1837" s="157"/>
      <c r="P1837" s="19" t="str">
        <f t="shared" si="1041"/>
        <v/>
      </c>
      <c r="Q1837" s="19" t="str">
        <f t="shared" si="1042"/>
        <v/>
      </c>
      <c r="R1837" s="22"/>
      <c r="S1837" s="33"/>
      <c r="T1837" s="35" t="str">
        <f>IF(E1837="","",Instructions!$B$5)</f>
        <v/>
      </c>
      <c r="U1837" s="75" t="str">
        <f>IF(E1837="","",Instructions!$C$5)</f>
        <v/>
      </c>
      <c r="V1837" s="87" t="str">
        <f t="shared" si="1043"/>
        <v/>
      </c>
      <c r="W1837" s="72" t="str">
        <f>IF(E1837="","",VLOOKUP(D1837,Supervisors!$B$9:$F$32,5,FALSE))</f>
        <v/>
      </c>
      <c r="X1837" s="72" t="str">
        <f>IF(E1837="","",VLOOKUP(D1837,Supervisors!$B$9:$G$32,6,FALSE))</f>
        <v/>
      </c>
      <c r="Y1837" s="20" t="str">
        <f t="shared" si="1044"/>
        <v/>
      </c>
      <c r="Z1837" s="20" t="str">
        <f t="shared" si="1045"/>
        <v/>
      </c>
      <c r="AA1837" s="20" t="str">
        <f t="shared" si="1046"/>
        <v/>
      </c>
      <c r="AB1837" s="20" t="str">
        <f t="shared" si="1047"/>
        <v/>
      </c>
      <c r="AC1837" s="20" t="str">
        <f t="shared" si="1048"/>
        <v/>
      </c>
      <c r="AD1837" s="20" t="str">
        <f t="shared" si="1049"/>
        <v/>
      </c>
      <c r="AE1837" s="20" t="str">
        <f>IF(E1837="","",SUM( INDEX( $H$9, 1) : H1837))</f>
        <v/>
      </c>
      <c r="AF1837" s="20" t="str">
        <f t="shared" si="1050"/>
        <v/>
      </c>
      <c r="AG1837" s="20" t="str">
        <f>IF(E1837="","",SUM($AF$9:AF1837))</f>
        <v/>
      </c>
      <c r="AH1837" s="43" t="str">
        <f t="shared" si="1051"/>
        <v/>
      </c>
      <c r="AI1837" s="20" t="str">
        <f t="shared" si="1052"/>
        <v/>
      </c>
      <c r="AJ1837" s="20" t="str">
        <f t="shared" si="1053"/>
        <v/>
      </c>
      <c r="AK1837" s="20" t="str">
        <f t="shared" si="1054"/>
        <v/>
      </c>
      <c r="AL1837" s="20" t="str">
        <f>IF(E1837="","",SUM( INDEX($I$9, 1) : I1837))</f>
        <v/>
      </c>
      <c r="AM1837" s="20" t="str">
        <f t="shared" si="1055"/>
        <v/>
      </c>
      <c r="AN1837" s="20" t="str">
        <f>IF(E1837="","",SUM( INDEX($AM$9, 1) : AM1837))</f>
        <v/>
      </c>
      <c r="AO1837" s="43" t="str">
        <f t="shared" si="1056"/>
        <v/>
      </c>
      <c r="AP1837" s="43" t="str">
        <f t="shared" si="1057"/>
        <v/>
      </c>
      <c r="AQ1837" s="35" t="str">
        <f t="shared" si="1058"/>
        <v/>
      </c>
      <c r="AR1837" s="35" t="str">
        <f t="shared" si="1059"/>
        <v/>
      </c>
      <c r="AS1837" s="35" t="str">
        <f t="shared" si="1060"/>
        <v/>
      </c>
      <c r="AT1837" s="35" t="str">
        <f t="shared" si="1061"/>
        <v/>
      </c>
      <c r="AU1837" s="35" t="str">
        <f t="shared" si="1062"/>
        <v/>
      </c>
      <c r="AV1837" s="35" t="str">
        <f t="shared" si="1063"/>
        <v/>
      </c>
      <c r="AW1837" s="58" t="str">
        <f t="shared" si="1064"/>
        <v/>
      </c>
      <c r="AX1837" s="62" t="str">
        <f t="shared" si="1065"/>
        <v/>
      </c>
      <c r="AY1837" s="62" t="str">
        <f t="shared" si="1066"/>
        <v/>
      </c>
      <c r="AZ1837" s="62" t="str">
        <f t="shared" si="1067"/>
        <v/>
      </c>
      <c r="BA1837" s="62" t="str">
        <f t="shared" si="1068"/>
        <v/>
      </c>
      <c r="BB1837" s="62" t="str">
        <f t="shared" si="1069"/>
        <v/>
      </c>
      <c r="BC1837" s="62" t="str">
        <f t="shared" si="1070"/>
        <v/>
      </c>
      <c r="BD1837" s="69" t="str">
        <f t="shared" si="1071"/>
        <v/>
      </c>
      <c r="BE1837" s="69" t="str">
        <f t="shared" si="1072"/>
        <v/>
      </c>
      <c r="BF1837" s="69" t="str">
        <f>IF(Z1837=Z1838,"",SUM(AW$9:AW1837)-SUM(BF$9:BF1836))</f>
        <v/>
      </c>
      <c r="BG1837" s="12">
        <f t="shared" si="1074"/>
        <v>1829</v>
      </c>
    </row>
    <row r="1838" spans="1:59" ht="20.100000000000001" customHeight="1">
      <c r="A1838" s="13">
        <f t="shared" si="1073"/>
        <v>1830</v>
      </c>
      <c r="B1838" s="153"/>
      <c r="C1838" s="33"/>
      <c r="D1838" s="33"/>
      <c r="E1838" s="154"/>
      <c r="F1838" s="155"/>
      <c r="G1838" s="156"/>
      <c r="H1838" s="19" t="str">
        <f t="shared" si="1038"/>
        <v/>
      </c>
      <c r="I1838" s="157"/>
      <c r="J1838" s="19" t="str">
        <f t="shared" si="1039"/>
        <v/>
      </c>
      <c r="K1838" s="33"/>
      <c r="L1838" s="34"/>
      <c r="M1838" s="34"/>
      <c r="N1838" s="19" t="str">
        <f t="shared" si="1040"/>
        <v/>
      </c>
      <c r="O1838" s="157"/>
      <c r="P1838" s="19" t="str">
        <f t="shared" si="1041"/>
        <v/>
      </c>
      <c r="Q1838" s="19" t="str">
        <f t="shared" si="1042"/>
        <v/>
      </c>
      <c r="R1838" s="22"/>
      <c r="S1838" s="33"/>
      <c r="T1838" s="35" t="str">
        <f>IF(E1838="","",Instructions!$B$5)</f>
        <v/>
      </c>
      <c r="U1838" s="75" t="str">
        <f>IF(E1838="","",Instructions!$C$5)</f>
        <v/>
      </c>
      <c r="V1838" s="87" t="str">
        <f t="shared" si="1043"/>
        <v/>
      </c>
      <c r="W1838" s="72" t="str">
        <f>IF(E1838="","",VLOOKUP(D1838,Supervisors!$B$9:$F$32,5,FALSE))</f>
        <v/>
      </c>
      <c r="X1838" s="72" t="str">
        <f>IF(E1838="","",VLOOKUP(D1838,Supervisors!$B$9:$G$32,6,FALSE))</f>
        <v/>
      </c>
      <c r="Y1838" s="20" t="str">
        <f t="shared" si="1044"/>
        <v/>
      </c>
      <c r="Z1838" s="20" t="str">
        <f t="shared" si="1045"/>
        <v/>
      </c>
      <c r="AA1838" s="20" t="str">
        <f t="shared" si="1046"/>
        <v/>
      </c>
      <c r="AB1838" s="20" t="str">
        <f t="shared" si="1047"/>
        <v/>
      </c>
      <c r="AC1838" s="20" t="str">
        <f t="shared" si="1048"/>
        <v/>
      </c>
      <c r="AD1838" s="20" t="str">
        <f t="shared" si="1049"/>
        <v/>
      </c>
      <c r="AE1838" s="20" t="str">
        <f>IF(E1838="","",SUM( INDEX( $H$9, 1) : H1838))</f>
        <v/>
      </c>
      <c r="AF1838" s="20" t="str">
        <f t="shared" si="1050"/>
        <v/>
      </c>
      <c r="AG1838" s="20" t="str">
        <f>IF(E1838="","",SUM($AF$9:AF1838))</f>
        <v/>
      </c>
      <c r="AH1838" s="43" t="str">
        <f t="shared" si="1051"/>
        <v/>
      </c>
      <c r="AI1838" s="20" t="str">
        <f t="shared" si="1052"/>
        <v/>
      </c>
      <c r="AJ1838" s="20" t="str">
        <f t="shared" si="1053"/>
        <v/>
      </c>
      <c r="AK1838" s="20" t="str">
        <f t="shared" si="1054"/>
        <v/>
      </c>
      <c r="AL1838" s="20" t="str">
        <f>IF(E1838="","",SUM( INDEX($I$9, 1) : I1838))</f>
        <v/>
      </c>
      <c r="AM1838" s="20" t="str">
        <f t="shared" si="1055"/>
        <v/>
      </c>
      <c r="AN1838" s="20" t="str">
        <f>IF(E1838="","",SUM( INDEX($AM$9, 1) : AM1838))</f>
        <v/>
      </c>
      <c r="AO1838" s="43" t="str">
        <f t="shared" si="1056"/>
        <v/>
      </c>
      <c r="AP1838" s="43" t="str">
        <f t="shared" si="1057"/>
        <v/>
      </c>
      <c r="AQ1838" s="35" t="str">
        <f t="shared" si="1058"/>
        <v/>
      </c>
      <c r="AR1838" s="35" t="str">
        <f t="shared" si="1059"/>
        <v/>
      </c>
      <c r="AS1838" s="35" t="str">
        <f t="shared" si="1060"/>
        <v/>
      </c>
      <c r="AT1838" s="35" t="str">
        <f t="shared" si="1061"/>
        <v/>
      </c>
      <c r="AU1838" s="35" t="str">
        <f t="shared" si="1062"/>
        <v/>
      </c>
      <c r="AV1838" s="35" t="str">
        <f t="shared" si="1063"/>
        <v/>
      </c>
      <c r="AW1838" s="58" t="str">
        <f t="shared" si="1064"/>
        <v/>
      </c>
      <c r="AX1838" s="62" t="str">
        <f t="shared" si="1065"/>
        <v/>
      </c>
      <c r="AY1838" s="62" t="str">
        <f t="shared" si="1066"/>
        <v/>
      </c>
      <c r="AZ1838" s="62" t="str">
        <f t="shared" si="1067"/>
        <v/>
      </c>
      <c r="BA1838" s="62" t="str">
        <f t="shared" si="1068"/>
        <v/>
      </c>
      <c r="BB1838" s="62" t="str">
        <f t="shared" si="1069"/>
        <v/>
      </c>
      <c r="BC1838" s="62" t="str">
        <f t="shared" si="1070"/>
        <v/>
      </c>
      <c r="BD1838" s="69" t="str">
        <f t="shared" si="1071"/>
        <v/>
      </c>
      <c r="BE1838" s="69" t="str">
        <f t="shared" si="1072"/>
        <v/>
      </c>
      <c r="BF1838" s="69" t="str">
        <f>IF(Z1838=Z1839,"",SUM(AW$9:AW1838)-SUM(BF$9:BF1837))</f>
        <v/>
      </c>
      <c r="BG1838" s="12">
        <f t="shared" si="1074"/>
        <v>1830</v>
      </c>
    </row>
    <row r="1839" spans="1:59" ht="20.100000000000001" customHeight="1">
      <c r="A1839" s="13">
        <f t="shared" si="1073"/>
        <v>1831</v>
      </c>
      <c r="B1839" s="153"/>
      <c r="C1839" s="33"/>
      <c r="D1839" s="33"/>
      <c r="E1839" s="154"/>
      <c r="F1839" s="155"/>
      <c r="G1839" s="156"/>
      <c r="H1839" s="19" t="str">
        <f t="shared" si="1038"/>
        <v/>
      </c>
      <c r="I1839" s="157"/>
      <c r="J1839" s="19" t="str">
        <f t="shared" si="1039"/>
        <v/>
      </c>
      <c r="K1839" s="33"/>
      <c r="L1839" s="34"/>
      <c r="M1839" s="34"/>
      <c r="N1839" s="19" t="str">
        <f t="shared" si="1040"/>
        <v/>
      </c>
      <c r="O1839" s="157"/>
      <c r="P1839" s="19" t="str">
        <f t="shared" si="1041"/>
        <v/>
      </c>
      <c r="Q1839" s="19" t="str">
        <f t="shared" si="1042"/>
        <v/>
      </c>
      <c r="R1839" s="22"/>
      <c r="S1839" s="33"/>
      <c r="T1839" s="35" t="str">
        <f>IF(E1839="","",Instructions!$B$5)</f>
        <v/>
      </c>
      <c r="U1839" s="75" t="str">
        <f>IF(E1839="","",Instructions!$C$5)</f>
        <v/>
      </c>
      <c r="V1839" s="87" t="str">
        <f t="shared" si="1043"/>
        <v/>
      </c>
      <c r="W1839" s="72" t="str">
        <f>IF(E1839="","",VLOOKUP(D1839,Supervisors!$B$9:$F$32,5,FALSE))</f>
        <v/>
      </c>
      <c r="X1839" s="72" t="str">
        <f>IF(E1839="","",VLOOKUP(D1839,Supervisors!$B$9:$G$32,6,FALSE))</f>
        <v/>
      </c>
      <c r="Y1839" s="20" t="str">
        <f t="shared" si="1044"/>
        <v/>
      </c>
      <c r="Z1839" s="20" t="str">
        <f t="shared" si="1045"/>
        <v/>
      </c>
      <c r="AA1839" s="20" t="str">
        <f t="shared" si="1046"/>
        <v/>
      </c>
      <c r="AB1839" s="20" t="str">
        <f t="shared" si="1047"/>
        <v/>
      </c>
      <c r="AC1839" s="20" t="str">
        <f t="shared" si="1048"/>
        <v/>
      </c>
      <c r="AD1839" s="20" t="str">
        <f t="shared" si="1049"/>
        <v/>
      </c>
      <c r="AE1839" s="20" t="str">
        <f>IF(E1839="","",SUM( INDEX( $H$9, 1) : H1839))</f>
        <v/>
      </c>
      <c r="AF1839" s="20" t="str">
        <f t="shared" si="1050"/>
        <v/>
      </c>
      <c r="AG1839" s="20" t="str">
        <f>IF(E1839="","",SUM($AF$9:AF1839))</f>
        <v/>
      </c>
      <c r="AH1839" s="43" t="str">
        <f t="shared" si="1051"/>
        <v/>
      </c>
      <c r="AI1839" s="20" t="str">
        <f t="shared" si="1052"/>
        <v/>
      </c>
      <c r="AJ1839" s="20" t="str">
        <f t="shared" si="1053"/>
        <v/>
      </c>
      <c r="AK1839" s="20" t="str">
        <f t="shared" si="1054"/>
        <v/>
      </c>
      <c r="AL1839" s="20" t="str">
        <f>IF(E1839="","",SUM( INDEX($I$9, 1) : I1839))</f>
        <v/>
      </c>
      <c r="AM1839" s="20" t="str">
        <f t="shared" si="1055"/>
        <v/>
      </c>
      <c r="AN1839" s="20" t="str">
        <f>IF(E1839="","",SUM( INDEX($AM$9, 1) : AM1839))</f>
        <v/>
      </c>
      <c r="AO1839" s="43" t="str">
        <f t="shared" si="1056"/>
        <v/>
      </c>
      <c r="AP1839" s="43" t="str">
        <f t="shared" si="1057"/>
        <v/>
      </c>
      <c r="AQ1839" s="35" t="str">
        <f t="shared" si="1058"/>
        <v/>
      </c>
      <c r="AR1839" s="35" t="str">
        <f t="shared" si="1059"/>
        <v/>
      </c>
      <c r="AS1839" s="35" t="str">
        <f t="shared" si="1060"/>
        <v/>
      </c>
      <c r="AT1839" s="35" t="str">
        <f t="shared" si="1061"/>
        <v/>
      </c>
      <c r="AU1839" s="35" t="str">
        <f t="shared" si="1062"/>
        <v/>
      </c>
      <c r="AV1839" s="35" t="str">
        <f t="shared" si="1063"/>
        <v/>
      </c>
      <c r="AW1839" s="58" t="str">
        <f t="shared" si="1064"/>
        <v/>
      </c>
      <c r="AX1839" s="62" t="str">
        <f t="shared" si="1065"/>
        <v/>
      </c>
      <c r="AY1839" s="62" t="str">
        <f t="shared" si="1066"/>
        <v/>
      </c>
      <c r="AZ1839" s="62" t="str">
        <f t="shared" si="1067"/>
        <v/>
      </c>
      <c r="BA1839" s="62" t="str">
        <f t="shared" si="1068"/>
        <v/>
      </c>
      <c r="BB1839" s="62" t="str">
        <f t="shared" si="1069"/>
        <v/>
      </c>
      <c r="BC1839" s="62" t="str">
        <f t="shared" si="1070"/>
        <v/>
      </c>
      <c r="BD1839" s="69" t="str">
        <f t="shared" si="1071"/>
        <v/>
      </c>
      <c r="BE1839" s="69" t="str">
        <f t="shared" si="1072"/>
        <v/>
      </c>
      <c r="BF1839" s="69" t="str">
        <f>IF(Z1839=Z1840,"",SUM(AW$9:AW1839)-SUM(BF$9:BF1838))</f>
        <v/>
      </c>
      <c r="BG1839" s="12">
        <f t="shared" si="1074"/>
        <v>1831</v>
      </c>
    </row>
    <row r="1840" spans="1:59" ht="20.100000000000001" customHeight="1">
      <c r="A1840" s="13">
        <f t="shared" si="1073"/>
        <v>1832</v>
      </c>
      <c r="B1840" s="153"/>
      <c r="C1840" s="33"/>
      <c r="D1840" s="33"/>
      <c r="E1840" s="154"/>
      <c r="F1840" s="155"/>
      <c r="G1840" s="156"/>
      <c r="H1840" s="19" t="str">
        <f t="shared" si="1038"/>
        <v/>
      </c>
      <c r="I1840" s="157"/>
      <c r="J1840" s="19" t="str">
        <f t="shared" si="1039"/>
        <v/>
      </c>
      <c r="K1840" s="33"/>
      <c r="L1840" s="34"/>
      <c r="M1840" s="34"/>
      <c r="N1840" s="19" t="str">
        <f t="shared" si="1040"/>
        <v/>
      </c>
      <c r="O1840" s="157"/>
      <c r="P1840" s="19" t="str">
        <f t="shared" si="1041"/>
        <v/>
      </c>
      <c r="Q1840" s="19" t="str">
        <f t="shared" si="1042"/>
        <v/>
      </c>
      <c r="R1840" s="22"/>
      <c r="S1840" s="33"/>
      <c r="T1840" s="35" t="str">
        <f>IF(E1840="","",Instructions!$B$5)</f>
        <v/>
      </c>
      <c r="U1840" s="75" t="str">
        <f>IF(E1840="","",Instructions!$C$5)</f>
        <v/>
      </c>
      <c r="V1840" s="87" t="str">
        <f t="shared" si="1043"/>
        <v/>
      </c>
      <c r="W1840" s="72" t="str">
        <f>IF(E1840="","",VLOOKUP(D1840,Supervisors!$B$9:$F$32,5,FALSE))</f>
        <v/>
      </c>
      <c r="X1840" s="72" t="str">
        <f>IF(E1840="","",VLOOKUP(D1840,Supervisors!$B$9:$G$32,6,FALSE))</f>
        <v/>
      </c>
      <c r="Y1840" s="20" t="str">
        <f t="shared" si="1044"/>
        <v/>
      </c>
      <c r="Z1840" s="20" t="str">
        <f t="shared" si="1045"/>
        <v/>
      </c>
      <c r="AA1840" s="20" t="str">
        <f t="shared" si="1046"/>
        <v/>
      </c>
      <c r="AB1840" s="20" t="str">
        <f t="shared" si="1047"/>
        <v/>
      </c>
      <c r="AC1840" s="20" t="str">
        <f t="shared" si="1048"/>
        <v/>
      </c>
      <c r="AD1840" s="20" t="str">
        <f t="shared" si="1049"/>
        <v/>
      </c>
      <c r="AE1840" s="20" t="str">
        <f>IF(E1840="","",SUM( INDEX( $H$9, 1) : H1840))</f>
        <v/>
      </c>
      <c r="AF1840" s="20" t="str">
        <f t="shared" si="1050"/>
        <v/>
      </c>
      <c r="AG1840" s="20" t="str">
        <f>IF(E1840="","",SUM($AF$9:AF1840))</f>
        <v/>
      </c>
      <c r="AH1840" s="43" t="str">
        <f t="shared" si="1051"/>
        <v/>
      </c>
      <c r="AI1840" s="20" t="str">
        <f t="shared" si="1052"/>
        <v/>
      </c>
      <c r="AJ1840" s="20" t="str">
        <f t="shared" si="1053"/>
        <v/>
      </c>
      <c r="AK1840" s="20" t="str">
        <f t="shared" si="1054"/>
        <v/>
      </c>
      <c r="AL1840" s="20" t="str">
        <f>IF(E1840="","",SUM( INDEX($I$9, 1) : I1840))</f>
        <v/>
      </c>
      <c r="AM1840" s="20" t="str">
        <f t="shared" si="1055"/>
        <v/>
      </c>
      <c r="AN1840" s="20" t="str">
        <f>IF(E1840="","",SUM( INDEX($AM$9, 1) : AM1840))</f>
        <v/>
      </c>
      <c r="AO1840" s="43" t="str">
        <f t="shared" si="1056"/>
        <v/>
      </c>
      <c r="AP1840" s="43" t="str">
        <f t="shared" si="1057"/>
        <v/>
      </c>
      <c r="AQ1840" s="35" t="str">
        <f t="shared" si="1058"/>
        <v/>
      </c>
      <c r="AR1840" s="35" t="str">
        <f t="shared" si="1059"/>
        <v/>
      </c>
      <c r="AS1840" s="35" t="str">
        <f t="shared" si="1060"/>
        <v/>
      </c>
      <c r="AT1840" s="35" t="str">
        <f t="shared" si="1061"/>
        <v/>
      </c>
      <c r="AU1840" s="35" t="str">
        <f t="shared" si="1062"/>
        <v/>
      </c>
      <c r="AV1840" s="35" t="str">
        <f t="shared" si="1063"/>
        <v/>
      </c>
      <c r="AW1840" s="58" t="str">
        <f t="shared" si="1064"/>
        <v/>
      </c>
      <c r="AX1840" s="62" t="str">
        <f t="shared" si="1065"/>
        <v/>
      </c>
      <c r="AY1840" s="62" t="str">
        <f t="shared" si="1066"/>
        <v/>
      </c>
      <c r="AZ1840" s="62" t="str">
        <f t="shared" si="1067"/>
        <v/>
      </c>
      <c r="BA1840" s="62" t="str">
        <f t="shared" si="1068"/>
        <v/>
      </c>
      <c r="BB1840" s="62" t="str">
        <f t="shared" si="1069"/>
        <v/>
      </c>
      <c r="BC1840" s="62" t="str">
        <f t="shared" si="1070"/>
        <v/>
      </c>
      <c r="BD1840" s="69" t="str">
        <f t="shared" si="1071"/>
        <v/>
      </c>
      <c r="BE1840" s="69" t="str">
        <f t="shared" si="1072"/>
        <v/>
      </c>
      <c r="BF1840" s="69" t="str">
        <f>IF(Z1840=Z1841,"",SUM(AW$9:AW1840)-SUM(BF$9:BF1839))</f>
        <v/>
      </c>
      <c r="BG1840" s="12">
        <f t="shared" si="1074"/>
        <v>1832</v>
      </c>
    </row>
    <row r="1841" spans="1:59" ht="20.100000000000001" customHeight="1">
      <c r="A1841" s="13">
        <f t="shared" si="1073"/>
        <v>1833</v>
      </c>
      <c r="B1841" s="153"/>
      <c r="C1841" s="33"/>
      <c r="D1841" s="33"/>
      <c r="E1841" s="154"/>
      <c r="F1841" s="155"/>
      <c r="G1841" s="156"/>
      <c r="H1841" s="19" t="str">
        <f t="shared" si="1038"/>
        <v/>
      </c>
      <c r="I1841" s="157"/>
      <c r="J1841" s="19" t="str">
        <f t="shared" si="1039"/>
        <v/>
      </c>
      <c r="K1841" s="33"/>
      <c r="L1841" s="34"/>
      <c r="M1841" s="34"/>
      <c r="N1841" s="19" t="str">
        <f t="shared" si="1040"/>
        <v/>
      </c>
      <c r="O1841" s="157"/>
      <c r="P1841" s="19" t="str">
        <f t="shared" si="1041"/>
        <v/>
      </c>
      <c r="Q1841" s="19" t="str">
        <f t="shared" si="1042"/>
        <v/>
      </c>
      <c r="R1841" s="22"/>
      <c r="S1841" s="33"/>
      <c r="T1841" s="35" t="str">
        <f>IF(E1841="","",Instructions!$B$5)</f>
        <v/>
      </c>
      <c r="U1841" s="75" t="str">
        <f>IF(E1841="","",Instructions!$C$5)</f>
        <v/>
      </c>
      <c r="V1841" s="87" t="str">
        <f t="shared" si="1043"/>
        <v/>
      </c>
      <c r="W1841" s="72" t="str">
        <f>IF(E1841="","",VLOOKUP(D1841,Supervisors!$B$9:$F$32,5,FALSE))</f>
        <v/>
      </c>
      <c r="X1841" s="72" t="str">
        <f>IF(E1841="","",VLOOKUP(D1841,Supervisors!$B$9:$G$32,6,FALSE))</f>
        <v/>
      </c>
      <c r="Y1841" s="20" t="str">
        <f t="shared" si="1044"/>
        <v/>
      </c>
      <c r="Z1841" s="20" t="str">
        <f t="shared" si="1045"/>
        <v/>
      </c>
      <c r="AA1841" s="20" t="str">
        <f t="shared" si="1046"/>
        <v/>
      </c>
      <c r="AB1841" s="20" t="str">
        <f t="shared" si="1047"/>
        <v/>
      </c>
      <c r="AC1841" s="20" t="str">
        <f t="shared" si="1048"/>
        <v/>
      </c>
      <c r="AD1841" s="20" t="str">
        <f t="shared" si="1049"/>
        <v/>
      </c>
      <c r="AE1841" s="20" t="str">
        <f>IF(E1841="","",SUM( INDEX( $H$9, 1) : H1841))</f>
        <v/>
      </c>
      <c r="AF1841" s="20" t="str">
        <f t="shared" si="1050"/>
        <v/>
      </c>
      <c r="AG1841" s="20" t="str">
        <f>IF(E1841="","",SUM($AF$9:AF1841))</f>
        <v/>
      </c>
      <c r="AH1841" s="43" t="str">
        <f t="shared" si="1051"/>
        <v/>
      </c>
      <c r="AI1841" s="20" t="str">
        <f t="shared" si="1052"/>
        <v/>
      </c>
      <c r="AJ1841" s="20" t="str">
        <f t="shared" si="1053"/>
        <v/>
      </c>
      <c r="AK1841" s="20" t="str">
        <f t="shared" si="1054"/>
        <v/>
      </c>
      <c r="AL1841" s="20" t="str">
        <f>IF(E1841="","",SUM( INDEX($I$9, 1) : I1841))</f>
        <v/>
      </c>
      <c r="AM1841" s="20" t="str">
        <f t="shared" si="1055"/>
        <v/>
      </c>
      <c r="AN1841" s="20" t="str">
        <f>IF(E1841="","",SUM( INDEX($AM$9, 1) : AM1841))</f>
        <v/>
      </c>
      <c r="AO1841" s="43" t="str">
        <f t="shared" si="1056"/>
        <v/>
      </c>
      <c r="AP1841" s="43" t="str">
        <f t="shared" si="1057"/>
        <v/>
      </c>
      <c r="AQ1841" s="35" t="str">
        <f t="shared" si="1058"/>
        <v/>
      </c>
      <c r="AR1841" s="35" t="str">
        <f t="shared" si="1059"/>
        <v/>
      </c>
      <c r="AS1841" s="35" t="str">
        <f t="shared" si="1060"/>
        <v/>
      </c>
      <c r="AT1841" s="35" t="str">
        <f t="shared" si="1061"/>
        <v/>
      </c>
      <c r="AU1841" s="35" t="str">
        <f t="shared" si="1062"/>
        <v/>
      </c>
      <c r="AV1841" s="35" t="str">
        <f t="shared" si="1063"/>
        <v/>
      </c>
      <c r="AW1841" s="58" t="str">
        <f t="shared" si="1064"/>
        <v/>
      </c>
      <c r="AX1841" s="62" t="str">
        <f t="shared" si="1065"/>
        <v/>
      </c>
      <c r="AY1841" s="62" t="str">
        <f t="shared" si="1066"/>
        <v/>
      </c>
      <c r="AZ1841" s="62" t="str">
        <f t="shared" si="1067"/>
        <v/>
      </c>
      <c r="BA1841" s="62" t="str">
        <f t="shared" si="1068"/>
        <v/>
      </c>
      <c r="BB1841" s="62" t="str">
        <f t="shared" si="1069"/>
        <v/>
      </c>
      <c r="BC1841" s="62" t="str">
        <f t="shared" si="1070"/>
        <v/>
      </c>
      <c r="BD1841" s="69" t="str">
        <f t="shared" si="1071"/>
        <v/>
      </c>
      <c r="BE1841" s="69" t="str">
        <f t="shared" si="1072"/>
        <v/>
      </c>
      <c r="BF1841" s="69" t="str">
        <f>IF(Z1841=Z1842,"",SUM(AW$9:AW1841)-SUM(BF$9:BF1840))</f>
        <v/>
      </c>
      <c r="BG1841" s="12">
        <f t="shared" si="1074"/>
        <v>1833</v>
      </c>
    </row>
    <row r="1842" spans="1:59" ht="20.100000000000001" customHeight="1">
      <c r="A1842" s="13">
        <f t="shared" si="1073"/>
        <v>1834</v>
      </c>
      <c r="B1842" s="153"/>
      <c r="C1842" s="33"/>
      <c r="D1842" s="33"/>
      <c r="E1842" s="154"/>
      <c r="F1842" s="155"/>
      <c r="G1842" s="156"/>
      <c r="H1842" s="19" t="str">
        <f t="shared" si="1038"/>
        <v/>
      </c>
      <c r="I1842" s="157"/>
      <c r="J1842" s="19" t="str">
        <f t="shared" si="1039"/>
        <v/>
      </c>
      <c r="K1842" s="33"/>
      <c r="L1842" s="34"/>
      <c r="M1842" s="34"/>
      <c r="N1842" s="19" t="str">
        <f t="shared" si="1040"/>
        <v/>
      </c>
      <c r="O1842" s="157"/>
      <c r="P1842" s="19" t="str">
        <f t="shared" si="1041"/>
        <v/>
      </c>
      <c r="Q1842" s="19" t="str">
        <f t="shared" si="1042"/>
        <v/>
      </c>
      <c r="R1842" s="22"/>
      <c r="S1842" s="33"/>
      <c r="T1842" s="35" t="str">
        <f>IF(E1842="","",Instructions!$B$5)</f>
        <v/>
      </c>
      <c r="U1842" s="75" t="str">
        <f>IF(E1842="","",Instructions!$C$5)</f>
        <v/>
      </c>
      <c r="V1842" s="87" t="str">
        <f t="shared" si="1043"/>
        <v/>
      </c>
      <c r="W1842" s="72" t="str">
        <f>IF(E1842="","",VLOOKUP(D1842,Supervisors!$B$9:$F$32,5,FALSE))</f>
        <v/>
      </c>
      <c r="X1842" s="72" t="str">
        <f>IF(E1842="","",VLOOKUP(D1842,Supervisors!$B$9:$G$32,6,FALSE))</f>
        <v/>
      </c>
      <c r="Y1842" s="20" t="str">
        <f t="shared" si="1044"/>
        <v/>
      </c>
      <c r="Z1842" s="20" t="str">
        <f t="shared" si="1045"/>
        <v/>
      </c>
      <c r="AA1842" s="20" t="str">
        <f t="shared" si="1046"/>
        <v/>
      </c>
      <c r="AB1842" s="20" t="str">
        <f t="shared" si="1047"/>
        <v/>
      </c>
      <c r="AC1842" s="20" t="str">
        <f t="shared" si="1048"/>
        <v/>
      </c>
      <c r="AD1842" s="20" t="str">
        <f t="shared" si="1049"/>
        <v/>
      </c>
      <c r="AE1842" s="20" t="str">
        <f>IF(E1842="","",SUM( INDEX( $H$9, 1) : H1842))</f>
        <v/>
      </c>
      <c r="AF1842" s="20" t="str">
        <f t="shared" si="1050"/>
        <v/>
      </c>
      <c r="AG1842" s="20" t="str">
        <f>IF(E1842="","",SUM($AF$9:AF1842))</f>
        <v/>
      </c>
      <c r="AH1842" s="43" t="str">
        <f t="shared" si="1051"/>
        <v/>
      </c>
      <c r="AI1842" s="20" t="str">
        <f t="shared" si="1052"/>
        <v/>
      </c>
      <c r="AJ1842" s="20" t="str">
        <f t="shared" si="1053"/>
        <v/>
      </c>
      <c r="AK1842" s="20" t="str">
        <f t="shared" si="1054"/>
        <v/>
      </c>
      <c r="AL1842" s="20" t="str">
        <f>IF(E1842="","",SUM( INDEX($I$9, 1) : I1842))</f>
        <v/>
      </c>
      <c r="AM1842" s="20" t="str">
        <f t="shared" si="1055"/>
        <v/>
      </c>
      <c r="AN1842" s="20" t="str">
        <f>IF(E1842="","",SUM( INDEX($AM$9, 1) : AM1842))</f>
        <v/>
      </c>
      <c r="AO1842" s="43" t="str">
        <f t="shared" si="1056"/>
        <v/>
      </c>
      <c r="AP1842" s="43" t="str">
        <f t="shared" si="1057"/>
        <v/>
      </c>
      <c r="AQ1842" s="35" t="str">
        <f t="shared" si="1058"/>
        <v/>
      </c>
      <c r="AR1842" s="35" t="str">
        <f t="shared" si="1059"/>
        <v/>
      </c>
      <c r="AS1842" s="35" t="str">
        <f t="shared" si="1060"/>
        <v/>
      </c>
      <c r="AT1842" s="35" t="str">
        <f t="shared" si="1061"/>
        <v/>
      </c>
      <c r="AU1842" s="35" t="str">
        <f t="shared" si="1062"/>
        <v/>
      </c>
      <c r="AV1842" s="35" t="str">
        <f t="shared" si="1063"/>
        <v/>
      </c>
      <c r="AW1842" s="58" t="str">
        <f t="shared" si="1064"/>
        <v/>
      </c>
      <c r="AX1842" s="62" t="str">
        <f t="shared" si="1065"/>
        <v/>
      </c>
      <c r="AY1842" s="62" t="str">
        <f t="shared" si="1066"/>
        <v/>
      </c>
      <c r="AZ1842" s="62" t="str">
        <f t="shared" si="1067"/>
        <v/>
      </c>
      <c r="BA1842" s="62" t="str">
        <f t="shared" si="1068"/>
        <v/>
      </c>
      <c r="BB1842" s="62" t="str">
        <f t="shared" si="1069"/>
        <v/>
      </c>
      <c r="BC1842" s="62" t="str">
        <f t="shared" si="1070"/>
        <v/>
      </c>
      <c r="BD1842" s="69" t="str">
        <f t="shared" si="1071"/>
        <v/>
      </c>
      <c r="BE1842" s="69" t="str">
        <f t="shared" si="1072"/>
        <v/>
      </c>
      <c r="BF1842" s="69" t="str">
        <f>IF(Z1842=Z1843,"",SUM(AW$9:AW1842)-SUM(BF$9:BF1841))</f>
        <v/>
      </c>
      <c r="BG1842" s="12">
        <f t="shared" si="1074"/>
        <v>1834</v>
      </c>
    </row>
    <row r="1843" spans="1:59" ht="20.100000000000001" customHeight="1">
      <c r="A1843" s="13">
        <f t="shared" si="1073"/>
        <v>1835</v>
      </c>
      <c r="B1843" s="153"/>
      <c r="C1843" s="33"/>
      <c r="D1843" s="33"/>
      <c r="E1843" s="154"/>
      <c r="F1843" s="155"/>
      <c r="G1843" s="156"/>
      <c r="H1843" s="19" t="str">
        <f t="shared" si="1038"/>
        <v/>
      </c>
      <c r="I1843" s="157"/>
      <c r="J1843" s="19" t="str">
        <f t="shared" si="1039"/>
        <v/>
      </c>
      <c r="K1843" s="33"/>
      <c r="L1843" s="34"/>
      <c r="M1843" s="34"/>
      <c r="N1843" s="19" t="str">
        <f t="shared" si="1040"/>
        <v/>
      </c>
      <c r="O1843" s="157"/>
      <c r="P1843" s="19" t="str">
        <f t="shared" si="1041"/>
        <v/>
      </c>
      <c r="Q1843" s="19" t="str">
        <f t="shared" si="1042"/>
        <v/>
      </c>
      <c r="R1843" s="22"/>
      <c r="S1843" s="33"/>
      <c r="T1843" s="35" t="str">
        <f>IF(E1843="","",Instructions!$B$5)</f>
        <v/>
      </c>
      <c r="U1843" s="75" t="str">
        <f>IF(E1843="","",Instructions!$C$5)</f>
        <v/>
      </c>
      <c r="V1843" s="87" t="str">
        <f t="shared" si="1043"/>
        <v/>
      </c>
      <c r="W1843" s="72" t="str">
        <f>IF(E1843="","",VLOOKUP(D1843,Supervisors!$B$9:$F$32,5,FALSE))</f>
        <v/>
      </c>
      <c r="X1843" s="72" t="str">
        <f>IF(E1843="","",VLOOKUP(D1843,Supervisors!$B$9:$G$32,6,FALSE))</f>
        <v/>
      </c>
      <c r="Y1843" s="20" t="str">
        <f t="shared" si="1044"/>
        <v/>
      </c>
      <c r="Z1843" s="20" t="str">
        <f t="shared" si="1045"/>
        <v/>
      </c>
      <c r="AA1843" s="20" t="str">
        <f t="shared" si="1046"/>
        <v/>
      </c>
      <c r="AB1843" s="20" t="str">
        <f t="shared" si="1047"/>
        <v/>
      </c>
      <c r="AC1843" s="20" t="str">
        <f t="shared" si="1048"/>
        <v/>
      </c>
      <c r="AD1843" s="20" t="str">
        <f t="shared" si="1049"/>
        <v/>
      </c>
      <c r="AE1843" s="20" t="str">
        <f>IF(E1843="","",SUM( INDEX( $H$9, 1) : H1843))</f>
        <v/>
      </c>
      <c r="AF1843" s="20" t="str">
        <f t="shared" si="1050"/>
        <v/>
      </c>
      <c r="AG1843" s="20" t="str">
        <f>IF(E1843="","",SUM($AF$9:AF1843))</f>
        <v/>
      </c>
      <c r="AH1843" s="43" t="str">
        <f t="shared" si="1051"/>
        <v/>
      </c>
      <c r="AI1843" s="20" t="str">
        <f t="shared" si="1052"/>
        <v/>
      </c>
      <c r="AJ1843" s="20" t="str">
        <f t="shared" si="1053"/>
        <v/>
      </c>
      <c r="AK1843" s="20" t="str">
        <f t="shared" si="1054"/>
        <v/>
      </c>
      <c r="AL1843" s="20" t="str">
        <f>IF(E1843="","",SUM( INDEX($I$9, 1) : I1843))</f>
        <v/>
      </c>
      <c r="AM1843" s="20" t="str">
        <f t="shared" si="1055"/>
        <v/>
      </c>
      <c r="AN1843" s="20" t="str">
        <f>IF(E1843="","",SUM( INDEX($AM$9, 1) : AM1843))</f>
        <v/>
      </c>
      <c r="AO1843" s="43" t="str">
        <f t="shared" si="1056"/>
        <v/>
      </c>
      <c r="AP1843" s="43" t="str">
        <f t="shared" si="1057"/>
        <v/>
      </c>
      <c r="AQ1843" s="35" t="str">
        <f t="shared" si="1058"/>
        <v/>
      </c>
      <c r="AR1843" s="35" t="str">
        <f t="shared" si="1059"/>
        <v/>
      </c>
      <c r="AS1843" s="35" t="str">
        <f t="shared" si="1060"/>
        <v/>
      </c>
      <c r="AT1843" s="35" t="str">
        <f t="shared" si="1061"/>
        <v/>
      </c>
      <c r="AU1843" s="35" t="str">
        <f t="shared" si="1062"/>
        <v/>
      </c>
      <c r="AV1843" s="35" t="str">
        <f t="shared" si="1063"/>
        <v/>
      </c>
      <c r="AW1843" s="58" t="str">
        <f t="shared" si="1064"/>
        <v/>
      </c>
      <c r="AX1843" s="62" t="str">
        <f t="shared" si="1065"/>
        <v/>
      </c>
      <c r="AY1843" s="62" t="str">
        <f t="shared" si="1066"/>
        <v/>
      </c>
      <c r="AZ1843" s="62" t="str">
        <f t="shared" si="1067"/>
        <v/>
      </c>
      <c r="BA1843" s="62" t="str">
        <f t="shared" si="1068"/>
        <v/>
      </c>
      <c r="BB1843" s="62" t="str">
        <f t="shared" si="1069"/>
        <v/>
      </c>
      <c r="BC1843" s="62" t="str">
        <f t="shared" si="1070"/>
        <v/>
      </c>
      <c r="BD1843" s="69" t="str">
        <f t="shared" si="1071"/>
        <v/>
      </c>
      <c r="BE1843" s="69" t="str">
        <f t="shared" si="1072"/>
        <v/>
      </c>
      <c r="BF1843" s="69" t="str">
        <f>IF(Z1843=Z1844,"",SUM(AW$9:AW1843)-SUM(BF$9:BF1842))</f>
        <v/>
      </c>
      <c r="BG1843" s="12">
        <f t="shared" si="1074"/>
        <v>1835</v>
      </c>
    </row>
    <row r="1844" spans="1:59" ht="20.100000000000001" customHeight="1">
      <c r="A1844" s="13">
        <f t="shared" si="1073"/>
        <v>1836</v>
      </c>
      <c r="B1844" s="153"/>
      <c r="C1844" s="33"/>
      <c r="D1844" s="33"/>
      <c r="E1844" s="154"/>
      <c r="F1844" s="155"/>
      <c r="G1844" s="156"/>
      <c r="H1844" s="19" t="str">
        <f t="shared" si="1038"/>
        <v/>
      </c>
      <c r="I1844" s="157"/>
      <c r="J1844" s="19" t="str">
        <f t="shared" si="1039"/>
        <v/>
      </c>
      <c r="K1844" s="33"/>
      <c r="L1844" s="34"/>
      <c r="M1844" s="34"/>
      <c r="N1844" s="19" t="str">
        <f t="shared" si="1040"/>
        <v/>
      </c>
      <c r="O1844" s="157"/>
      <c r="P1844" s="19" t="str">
        <f t="shared" si="1041"/>
        <v/>
      </c>
      <c r="Q1844" s="19" t="str">
        <f t="shared" si="1042"/>
        <v/>
      </c>
      <c r="R1844" s="22"/>
      <c r="S1844" s="33"/>
      <c r="T1844" s="35" t="str">
        <f>IF(E1844="","",Instructions!$B$5)</f>
        <v/>
      </c>
      <c r="U1844" s="75" t="str">
        <f>IF(E1844="","",Instructions!$C$5)</f>
        <v/>
      </c>
      <c r="V1844" s="87" t="str">
        <f t="shared" si="1043"/>
        <v/>
      </c>
      <c r="W1844" s="72" t="str">
        <f>IF(E1844="","",VLOOKUP(D1844,Supervisors!$B$9:$F$32,5,FALSE))</f>
        <v/>
      </c>
      <c r="X1844" s="72" t="str">
        <f>IF(E1844="","",VLOOKUP(D1844,Supervisors!$B$9:$G$32,6,FALSE))</f>
        <v/>
      </c>
      <c r="Y1844" s="20" t="str">
        <f t="shared" si="1044"/>
        <v/>
      </c>
      <c r="Z1844" s="20" t="str">
        <f t="shared" si="1045"/>
        <v/>
      </c>
      <c r="AA1844" s="20" t="str">
        <f t="shared" si="1046"/>
        <v/>
      </c>
      <c r="AB1844" s="20" t="str">
        <f t="shared" si="1047"/>
        <v/>
      </c>
      <c r="AC1844" s="20" t="str">
        <f t="shared" si="1048"/>
        <v/>
      </c>
      <c r="AD1844" s="20" t="str">
        <f t="shared" si="1049"/>
        <v/>
      </c>
      <c r="AE1844" s="20" t="str">
        <f>IF(E1844="","",SUM( INDEX( $H$9, 1) : H1844))</f>
        <v/>
      </c>
      <c r="AF1844" s="20" t="str">
        <f t="shared" si="1050"/>
        <v/>
      </c>
      <c r="AG1844" s="20" t="str">
        <f>IF(E1844="","",SUM($AF$9:AF1844))</f>
        <v/>
      </c>
      <c r="AH1844" s="43" t="str">
        <f t="shared" si="1051"/>
        <v/>
      </c>
      <c r="AI1844" s="20" t="str">
        <f t="shared" si="1052"/>
        <v/>
      </c>
      <c r="AJ1844" s="20" t="str">
        <f t="shared" si="1053"/>
        <v/>
      </c>
      <c r="AK1844" s="20" t="str">
        <f t="shared" si="1054"/>
        <v/>
      </c>
      <c r="AL1844" s="20" t="str">
        <f>IF(E1844="","",SUM( INDEX($I$9, 1) : I1844))</f>
        <v/>
      </c>
      <c r="AM1844" s="20" t="str">
        <f t="shared" si="1055"/>
        <v/>
      </c>
      <c r="AN1844" s="20" t="str">
        <f>IF(E1844="","",SUM( INDEX($AM$9, 1) : AM1844))</f>
        <v/>
      </c>
      <c r="AO1844" s="43" t="str">
        <f t="shared" si="1056"/>
        <v/>
      </c>
      <c r="AP1844" s="43" t="str">
        <f t="shared" si="1057"/>
        <v/>
      </c>
      <c r="AQ1844" s="35" t="str">
        <f t="shared" si="1058"/>
        <v/>
      </c>
      <c r="AR1844" s="35" t="str">
        <f t="shared" si="1059"/>
        <v/>
      </c>
      <c r="AS1844" s="35" t="str">
        <f t="shared" si="1060"/>
        <v/>
      </c>
      <c r="AT1844" s="35" t="str">
        <f t="shared" si="1061"/>
        <v/>
      </c>
      <c r="AU1844" s="35" t="str">
        <f t="shared" si="1062"/>
        <v/>
      </c>
      <c r="AV1844" s="35" t="str">
        <f t="shared" si="1063"/>
        <v/>
      </c>
      <c r="AW1844" s="58" t="str">
        <f t="shared" si="1064"/>
        <v/>
      </c>
      <c r="AX1844" s="62" t="str">
        <f t="shared" si="1065"/>
        <v/>
      </c>
      <c r="AY1844" s="62" t="str">
        <f t="shared" si="1066"/>
        <v/>
      </c>
      <c r="AZ1844" s="62" t="str">
        <f t="shared" si="1067"/>
        <v/>
      </c>
      <c r="BA1844" s="62" t="str">
        <f t="shared" si="1068"/>
        <v/>
      </c>
      <c r="BB1844" s="62" t="str">
        <f t="shared" si="1069"/>
        <v/>
      </c>
      <c r="BC1844" s="62" t="str">
        <f t="shared" si="1070"/>
        <v/>
      </c>
      <c r="BD1844" s="69" t="str">
        <f t="shared" si="1071"/>
        <v/>
      </c>
      <c r="BE1844" s="69" t="str">
        <f t="shared" si="1072"/>
        <v/>
      </c>
      <c r="BF1844" s="69" t="str">
        <f>IF(Z1844=Z1845,"",SUM(AW$9:AW1844)-SUM(BF$9:BF1843))</f>
        <v/>
      </c>
      <c r="BG1844" s="12">
        <f t="shared" si="1074"/>
        <v>1836</v>
      </c>
    </row>
    <row r="1845" spans="1:59" ht="20.100000000000001" customHeight="1">
      <c r="A1845" s="13">
        <f t="shared" si="1073"/>
        <v>1837</v>
      </c>
      <c r="B1845" s="153"/>
      <c r="C1845" s="33"/>
      <c r="D1845" s="33"/>
      <c r="E1845" s="154"/>
      <c r="F1845" s="155"/>
      <c r="G1845" s="156"/>
      <c r="H1845" s="19" t="str">
        <f t="shared" si="1038"/>
        <v/>
      </c>
      <c r="I1845" s="157"/>
      <c r="J1845" s="19" t="str">
        <f t="shared" si="1039"/>
        <v/>
      </c>
      <c r="K1845" s="33"/>
      <c r="L1845" s="34"/>
      <c r="M1845" s="34"/>
      <c r="N1845" s="19" t="str">
        <f t="shared" si="1040"/>
        <v/>
      </c>
      <c r="O1845" s="157"/>
      <c r="P1845" s="19" t="str">
        <f t="shared" si="1041"/>
        <v/>
      </c>
      <c r="Q1845" s="19" t="str">
        <f t="shared" si="1042"/>
        <v/>
      </c>
      <c r="R1845" s="22"/>
      <c r="S1845" s="33"/>
      <c r="T1845" s="35" t="str">
        <f>IF(E1845="","",Instructions!$B$5)</f>
        <v/>
      </c>
      <c r="U1845" s="75" t="str">
        <f>IF(E1845="","",Instructions!$C$5)</f>
        <v/>
      </c>
      <c r="V1845" s="87" t="str">
        <f t="shared" si="1043"/>
        <v/>
      </c>
      <c r="W1845" s="72" t="str">
        <f>IF(E1845="","",VLOOKUP(D1845,Supervisors!$B$9:$F$32,5,FALSE))</f>
        <v/>
      </c>
      <c r="X1845" s="72" t="str">
        <f>IF(E1845="","",VLOOKUP(D1845,Supervisors!$B$9:$G$32,6,FALSE))</f>
        <v/>
      </c>
      <c r="Y1845" s="20" t="str">
        <f t="shared" si="1044"/>
        <v/>
      </c>
      <c r="Z1845" s="20" t="str">
        <f t="shared" si="1045"/>
        <v/>
      </c>
      <c r="AA1845" s="20" t="str">
        <f t="shared" si="1046"/>
        <v/>
      </c>
      <c r="AB1845" s="20" t="str">
        <f t="shared" si="1047"/>
        <v/>
      </c>
      <c r="AC1845" s="20" t="str">
        <f t="shared" si="1048"/>
        <v/>
      </c>
      <c r="AD1845" s="20" t="str">
        <f t="shared" si="1049"/>
        <v/>
      </c>
      <c r="AE1845" s="20" t="str">
        <f>IF(E1845="","",SUM( INDEX( $H$9, 1) : H1845))</f>
        <v/>
      </c>
      <c r="AF1845" s="20" t="str">
        <f t="shared" si="1050"/>
        <v/>
      </c>
      <c r="AG1845" s="20" t="str">
        <f>IF(E1845="","",SUM($AF$9:AF1845))</f>
        <v/>
      </c>
      <c r="AH1845" s="43" t="str">
        <f t="shared" si="1051"/>
        <v/>
      </c>
      <c r="AI1845" s="20" t="str">
        <f t="shared" si="1052"/>
        <v/>
      </c>
      <c r="AJ1845" s="20" t="str">
        <f t="shared" si="1053"/>
        <v/>
      </c>
      <c r="AK1845" s="20" t="str">
        <f t="shared" si="1054"/>
        <v/>
      </c>
      <c r="AL1845" s="20" t="str">
        <f>IF(E1845="","",SUM( INDEX($I$9, 1) : I1845))</f>
        <v/>
      </c>
      <c r="AM1845" s="20" t="str">
        <f t="shared" si="1055"/>
        <v/>
      </c>
      <c r="AN1845" s="20" t="str">
        <f>IF(E1845="","",SUM( INDEX($AM$9, 1) : AM1845))</f>
        <v/>
      </c>
      <c r="AO1845" s="43" t="str">
        <f t="shared" si="1056"/>
        <v/>
      </c>
      <c r="AP1845" s="43" t="str">
        <f t="shared" si="1057"/>
        <v/>
      </c>
      <c r="AQ1845" s="35" t="str">
        <f t="shared" si="1058"/>
        <v/>
      </c>
      <c r="AR1845" s="35" t="str">
        <f t="shared" si="1059"/>
        <v/>
      </c>
      <c r="AS1845" s="35" t="str">
        <f t="shared" si="1060"/>
        <v/>
      </c>
      <c r="AT1845" s="35" t="str">
        <f t="shared" si="1061"/>
        <v/>
      </c>
      <c r="AU1845" s="35" t="str">
        <f t="shared" si="1062"/>
        <v/>
      </c>
      <c r="AV1845" s="35" t="str">
        <f t="shared" si="1063"/>
        <v/>
      </c>
      <c r="AW1845" s="58" t="str">
        <f t="shared" si="1064"/>
        <v/>
      </c>
      <c r="AX1845" s="62" t="str">
        <f t="shared" si="1065"/>
        <v/>
      </c>
      <c r="AY1845" s="62" t="str">
        <f t="shared" si="1066"/>
        <v/>
      </c>
      <c r="AZ1845" s="62" t="str">
        <f t="shared" si="1067"/>
        <v/>
      </c>
      <c r="BA1845" s="62" t="str">
        <f t="shared" si="1068"/>
        <v/>
      </c>
      <c r="BB1845" s="62" t="str">
        <f t="shared" si="1069"/>
        <v/>
      </c>
      <c r="BC1845" s="62" t="str">
        <f t="shared" si="1070"/>
        <v/>
      </c>
      <c r="BD1845" s="69" t="str">
        <f t="shared" si="1071"/>
        <v/>
      </c>
      <c r="BE1845" s="69" t="str">
        <f t="shared" si="1072"/>
        <v/>
      </c>
      <c r="BF1845" s="69" t="str">
        <f>IF(Z1845=Z1846,"",SUM(AW$9:AW1845)-SUM(BF$9:BF1844))</f>
        <v/>
      </c>
      <c r="BG1845" s="12">
        <f t="shared" si="1074"/>
        <v>1837</v>
      </c>
    </row>
    <row r="1846" spans="1:59" ht="20.100000000000001" customHeight="1">
      <c r="A1846" s="13">
        <f t="shared" si="1073"/>
        <v>1838</v>
      </c>
      <c r="B1846" s="153"/>
      <c r="C1846" s="33"/>
      <c r="D1846" s="33"/>
      <c r="E1846" s="154"/>
      <c r="F1846" s="155"/>
      <c r="G1846" s="156"/>
      <c r="H1846" s="19" t="str">
        <f t="shared" si="1038"/>
        <v/>
      </c>
      <c r="I1846" s="157"/>
      <c r="J1846" s="19" t="str">
        <f t="shared" si="1039"/>
        <v/>
      </c>
      <c r="K1846" s="33"/>
      <c r="L1846" s="34"/>
      <c r="M1846" s="34"/>
      <c r="N1846" s="19" t="str">
        <f t="shared" si="1040"/>
        <v/>
      </c>
      <c r="O1846" s="157"/>
      <c r="P1846" s="19" t="str">
        <f t="shared" si="1041"/>
        <v/>
      </c>
      <c r="Q1846" s="19" t="str">
        <f t="shared" si="1042"/>
        <v/>
      </c>
      <c r="R1846" s="22"/>
      <c r="S1846" s="33"/>
      <c r="T1846" s="35" t="str">
        <f>IF(E1846="","",Instructions!$B$5)</f>
        <v/>
      </c>
      <c r="U1846" s="75" t="str">
        <f>IF(E1846="","",Instructions!$C$5)</f>
        <v/>
      </c>
      <c r="V1846" s="87" t="str">
        <f t="shared" si="1043"/>
        <v/>
      </c>
      <c r="W1846" s="72" t="str">
        <f>IF(E1846="","",VLOOKUP(D1846,Supervisors!$B$9:$F$32,5,FALSE))</f>
        <v/>
      </c>
      <c r="X1846" s="72" t="str">
        <f>IF(E1846="","",VLOOKUP(D1846,Supervisors!$B$9:$G$32,6,FALSE))</f>
        <v/>
      </c>
      <c r="Y1846" s="20" t="str">
        <f t="shared" si="1044"/>
        <v/>
      </c>
      <c r="Z1846" s="20" t="str">
        <f t="shared" si="1045"/>
        <v/>
      </c>
      <c r="AA1846" s="20" t="str">
        <f t="shared" si="1046"/>
        <v/>
      </c>
      <c r="AB1846" s="20" t="str">
        <f t="shared" si="1047"/>
        <v/>
      </c>
      <c r="AC1846" s="20" t="str">
        <f t="shared" si="1048"/>
        <v/>
      </c>
      <c r="AD1846" s="20" t="str">
        <f t="shared" si="1049"/>
        <v/>
      </c>
      <c r="AE1846" s="20" t="str">
        <f>IF(E1846="","",SUM( INDEX( $H$9, 1) : H1846))</f>
        <v/>
      </c>
      <c r="AF1846" s="20" t="str">
        <f t="shared" si="1050"/>
        <v/>
      </c>
      <c r="AG1846" s="20" t="str">
        <f>IF(E1846="","",SUM($AF$9:AF1846))</f>
        <v/>
      </c>
      <c r="AH1846" s="43" t="str">
        <f t="shared" si="1051"/>
        <v/>
      </c>
      <c r="AI1846" s="20" t="str">
        <f t="shared" si="1052"/>
        <v/>
      </c>
      <c r="AJ1846" s="20" t="str">
        <f t="shared" si="1053"/>
        <v/>
      </c>
      <c r="AK1846" s="20" t="str">
        <f t="shared" si="1054"/>
        <v/>
      </c>
      <c r="AL1846" s="20" t="str">
        <f>IF(E1846="","",SUM( INDEX($I$9, 1) : I1846))</f>
        <v/>
      </c>
      <c r="AM1846" s="20" t="str">
        <f t="shared" si="1055"/>
        <v/>
      </c>
      <c r="AN1846" s="20" t="str">
        <f>IF(E1846="","",SUM( INDEX($AM$9, 1) : AM1846))</f>
        <v/>
      </c>
      <c r="AO1846" s="43" t="str">
        <f t="shared" si="1056"/>
        <v/>
      </c>
      <c r="AP1846" s="43" t="str">
        <f t="shared" si="1057"/>
        <v/>
      </c>
      <c r="AQ1846" s="35" t="str">
        <f t="shared" si="1058"/>
        <v/>
      </c>
      <c r="AR1846" s="35" t="str">
        <f t="shared" si="1059"/>
        <v/>
      </c>
      <c r="AS1846" s="35" t="str">
        <f t="shared" si="1060"/>
        <v/>
      </c>
      <c r="AT1846" s="35" t="str">
        <f t="shared" si="1061"/>
        <v/>
      </c>
      <c r="AU1846" s="35" t="str">
        <f t="shared" si="1062"/>
        <v/>
      </c>
      <c r="AV1846" s="35" t="str">
        <f t="shared" si="1063"/>
        <v/>
      </c>
      <c r="AW1846" s="58" t="str">
        <f t="shared" si="1064"/>
        <v/>
      </c>
      <c r="AX1846" s="62" t="str">
        <f t="shared" si="1065"/>
        <v/>
      </c>
      <c r="AY1846" s="62" t="str">
        <f t="shared" si="1066"/>
        <v/>
      </c>
      <c r="AZ1846" s="62" t="str">
        <f t="shared" si="1067"/>
        <v/>
      </c>
      <c r="BA1846" s="62" t="str">
        <f t="shared" si="1068"/>
        <v/>
      </c>
      <c r="BB1846" s="62" t="str">
        <f t="shared" si="1069"/>
        <v/>
      </c>
      <c r="BC1846" s="62" t="str">
        <f t="shared" si="1070"/>
        <v/>
      </c>
      <c r="BD1846" s="69" t="str">
        <f t="shared" si="1071"/>
        <v/>
      </c>
      <c r="BE1846" s="69" t="str">
        <f t="shared" si="1072"/>
        <v/>
      </c>
      <c r="BF1846" s="69" t="str">
        <f>IF(Z1846=Z1847,"",SUM(AW$9:AW1846)-SUM(BF$9:BF1845))</f>
        <v/>
      </c>
      <c r="BG1846" s="12">
        <f t="shared" si="1074"/>
        <v>1838</v>
      </c>
    </row>
    <row r="1847" spans="1:59" ht="20.100000000000001" customHeight="1">
      <c r="A1847" s="13">
        <f t="shared" si="1073"/>
        <v>1839</v>
      </c>
      <c r="B1847" s="153"/>
      <c r="C1847" s="33"/>
      <c r="D1847" s="33"/>
      <c r="E1847" s="154"/>
      <c r="F1847" s="155"/>
      <c r="G1847" s="156"/>
      <c r="H1847" s="19" t="str">
        <f t="shared" si="1038"/>
        <v/>
      </c>
      <c r="I1847" s="157"/>
      <c r="J1847" s="19" t="str">
        <f t="shared" si="1039"/>
        <v/>
      </c>
      <c r="K1847" s="33"/>
      <c r="L1847" s="34"/>
      <c r="M1847" s="34"/>
      <c r="N1847" s="19" t="str">
        <f t="shared" si="1040"/>
        <v/>
      </c>
      <c r="O1847" s="157"/>
      <c r="P1847" s="19" t="str">
        <f t="shared" si="1041"/>
        <v/>
      </c>
      <c r="Q1847" s="19" t="str">
        <f t="shared" si="1042"/>
        <v/>
      </c>
      <c r="R1847" s="22"/>
      <c r="S1847" s="33"/>
      <c r="T1847" s="35" t="str">
        <f>IF(E1847="","",Instructions!$B$5)</f>
        <v/>
      </c>
      <c r="U1847" s="75" t="str">
        <f>IF(E1847="","",Instructions!$C$5)</f>
        <v/>
      </c>
      <c r="V1847" s="87" t="str">
        <f t="shared" si="1043"/>
        <v/>
      </c>
      <c r="W1847" s="72" t="str">
        <f>IF(E1847="","",VLOOKUP(D1847,Supervisors!$B$9:$F$32,5,FALSE))</f>
        <v/>
      </c>
      <c r="X1847" s="72" t="str">
        <f>IF(E1847="","",VLOOKUP(D1847,Supervisors!$B$9:$G$32,6,FALSE))</f>
        <v/>
      </c>
      <c r="Y1847" s="20" t="str">
        <f t="shared" si="1044"/>
        <v/>
      </c>
      <c r="Z1847" s="20" t="str">
        <f t="shared" si="1045"/>
        <v/>
      </c>
      <c r="AA1847" s="20" t="str">
        <f t="shared" si="1046"/>
        <v/>
      </c>
      <c r="AB1847" s="20" t="str">
        <f t="shared" si="1047"/>
        <v/>
      </c>
      <c r="AC1847" s="20" t="str">
        <f t="shared" si="1048"/>
        <v/>
      </c>
      <c r="AD1847" s="20" t="str">
        <f t="shared" si="1049"/>
        <v/>
      </c>
      <c r="AE1847" s="20" t="str">
        <f>IF(E1847="","",SUM( INDEX( $H$9, 1) : H1847))</f>
        <v/>
      </c>
      <c r="AF1847" s="20" t="str">
        <f t="shared" si="1050"/>
        <v/>
      </c>
      <c r="AG1847" s="20" t="str">
        <f>IF(E1847="","",SUM($AF$9:AF1847))</f>
        <v/>
      </c>
      <c r="AH1847" s="43" t="str">
        <f t="shared" si="1051"/>
        <v/>
      </c>
      <c r="AI1847" s="20" t="str">
        <f t="shared" si="1052"/>
        <v/>
      </c>
      <c r="AJ1847" s="20" t="str">
        <f t="shared" si="1053"/>
        <v/>
      </c>
      <c r="AK1847" s="20" t="str">
        <f t="shared" si="1054"/>
        <v/>
      </c>
      <c r="AL1847" s="20" t="str">
        <f>IF(E1847="","",SUM( INDEX($I$9, 1) : I1847))</f>
        <v/>
      </c>
      <c r="AM1847" s="20" t="str">
        <f t="shared" si="1055"/>
        <v/>
      </c>
      <c r="AN1847" s="20" t="str">
        <f>IF(E1847="","",SUM( INDEX($AM$9, 1) : AM1847))</f>
        <v/>
      </c>
      <c r="AO1847" s="43" t="str">
        <f t="shared" si="1056"/>
        <v/>
      </c>
      <c r="AP1847" s="43" t="str">
        <f t="shared" si="1057"/>
        <v/>
      </c>
      <c r="AQ1847" s="35" t="str">
        <f t="shared" si="1058"/>
        <v/>
      </c>
      <c r="AR1847" s="35" t="str">
        <f t="shared" si="1059"/>
        <v/>
      </c>
      <c r="AS1847" s="35" t="str">
        <f t="shared" si="1060"/>
        <v/>
      </c>
      <c r="AT1847" s="35" t="str">
        <f t="shared" si="1061"/>
        <v/>
      </c>
      <c r="AU1847" s="35" t="str">
        <f t="shared" si="1062"/>
        <v/>
      </c>
      <c r="AV1847" s="35" t="str">
        <f t="shared" si="1063"/>
        <v/>
      </c>
      <c r="AW1847" s="58" t="str">
        <f t="shared" si="1064"/>
        <v/>
      </c>
      <c r="AX1847" s="62" t="str">
        <f t="shared" si="1065"/>
        <v/>
      </c>
      <c r="AY1847" s="62" t="str">
        <f t="shared" si="1066"/>
        <v/>
      </c>
      <c r="AZ1847" s="62" t="str">
        <f t="shared" si="1067"/>
        <v/>
      </c>
      <c r="BA1847" s="62" t="str">
        <f t="shared" si="1068"/>
        <v/>
      </c>
      <c r="BB1847" s="62" t="str">
        <f t="shared" si="1069"/>
        <v/>
      </c>
      <c r="BC1847" s="62" t="str">
        <f t="shared" si="1070"/>
        <v/>
      </c>
      <c r="BD1847" s="69" t="str">
        <f t="shared" si="1071"/>
        <v/>
      </c>
      <c r="BE1847" s="69" t="str">
        <f t="shared" si="1072"/>
        <v/>
      </c>
      <c r="BF1847" s="69" t="str">
        <f>IF(Z1847=Z1848,"",SUM(AW$9:AW1847)-SUM(BF$9:BF1846))</f>
        <v/>
      </c>
      <c r="BG1847" s="12">
        <f t="shared" si="1074"/>
        <v>1839</v>
      </c>
    </row>
    <row r="1848" spans="1:59" ht="20.100000000000001" customHeight="1">
      <c r="A1848" s="13">
        <f t="shared" si="1073"/>
        <v>1840</v>
      </c>
      <c r="B1848" s="153"/>
      <c r="C1848" s="33"/>
      <c r="D1848" s="33"/>
      <c r="E1848" s="154"/>
      <c r="F1848" s="155"/>
      <c r="G1848" s="156"/>
      <c r="H1848" s="19" t="str">
        <f t="shared" si="1038"/>
        <v/>
      </c>
      <c r="I1848" s="157"/>
      <c r="J1848" s="19" t="str">
        <f t="shared" si="1039"/>
        <v/>
      </c>
      <c r="K1848" s="33"/>
      <c r="L1848" s="34"/>
      <c r="M1848" s="34"/>
      <c r="N1848" s="19" t="str">
        <f t="shared" si="1040"/>
        <v/>
      </c>
      <c r="O1848" s="157"/>
      <c r="P1848" s="19" t="str">
        <f t="shared" si="1041"/>
        <v/>
      </c>
      <c r="Q1848" s="19" t="str">
        <f t="shared" si="1042"/>
        <v/>
      </c>
      <c r="R1848" s="22"/>
      <c r="S1848" s="33"/>
      <c r="T1848" s="35" t="str">
        <f>IF(E1848="","",Instructions!$B$5)</f>
        <v/>
      </c>
      <c r="U1848" s="75" t="str">
        <f>IF(E1848="","",Instructions!$C$5)</f>
        <v/>
      </c>
      <c r="V1848" s="87" t="str">
        <f t="shared" si="1043"/>
        <v/>
      </c>
      <c r="W1848" s="72" t="str">
        <f>IF(E1848="","",VLOOKUP(D1848,Supervisors!$B$9:$F$32,5,FALSE))</f>
        <v/>
      </c>
      <c r="X1848" s="72" t="str">
        <f>IF(E1848="","",VLOOKUP(D1848,Supervisors!$B$9:$G$32,6,FALSE))</f>
        <v/>
      </c>
      <c r="Y1848" s="20" t="str">
        <f t="shared" si="1044"/>
        <v/>
      </c>
      <c r="Z1848" s="20" t="str">
        <f t="shared" si="1045"/>
        <v/>
      </c>
      <c r="AA1848" s="20" t="str">
        <f t="shared" si="1046"/>
        <v/>
      </c>
      <c r="AB1848" s="20" t="str">
        <f t="shared" si="1047"/>
        <v/>
      </c>
      <c r="AC1848" s="20" t="str">
        <f t="shared" si="1048"/>
        <v/>
      </c>
      <c r="AD1848" s="20" t="str">
        <f t="shared" si="1049"/>
        <v/>
      </c>
      <c r="AE1848" s="20" t="str">
        <f>IF(E1848="","",SUM( INDEX( $H$9, 1) : H1848))</f>
        <v/>
      </c>
      <c r="AF1848" s="20" t="str">
        <f t="shared" si="1050"/>
        <v/>
      </c>
      <c r="AG1848" s="20" t="str">
        <f>IF(E1848="","",SUM($AF$9:AF1848))</f>
        <v/>
      </c>
      <c r="AH1848" s="43" t="str">
        <f t="shared" si="1051"/>
        <v/>
      </c>
      <c r="AI1848" s="20" t="str">
        <f t="shared" si="1052"/>
        <v/>
      </c>
      <c r="AJ1848" s="20" t="str">
        <f t="shared" si="1053"/>
        <v/>
      </c>
      <c r="AK1848" s="20" t="str">
        <f t="shared" si="1054"/>
        <v/>
      </c>
      <c r="AL1848" s="20" t="str">
        <f>IF(E1848="","",SUM( INDEX($I$9, 1) : I1848))</f>
        <v/>
      </c>
      <c r="AM1848" s="20" t="str">
        <f t="shared" si="1055"/>
        <v/>
      </c>
      <c r="AN1848" s="20" t="str">
        <f>IF(E1848="","",SUM( INDEX($AM$9, 1) : AM1848))</f>
        <v/>
      </c>
      <c r="AO1848" s="43" t="str">
        <f t="shared" si="1056"/>
        <v/>
      </c>
      <c r="AP1848" s="43" t="str">
        <f t="shared" si="1057"/>
        <v/>
      </c>
      <c r="AQ1848" s="35" t="str">
        <f t="shared" si="1058"/>
        <v/>
      </c>
      <c r="AR1848" s="35" t="str">
        <f t="shared" si="1059"/>
        <v/>
      </c>
      <c r="AS1848" s="35" t="str">
        <f t="shared" si="1060"/>
        <v/>
      </c>
      <c r="AT1848" s="35" t="str">
        <f t="shared" si="1061"/>
        <v/>
      </c>
      <c r="AU1848" s="35" t="str">
        <f t="shared" si="1062"/>
        <v/>
      </c>
      <c r="AV1848" s="35" t="str">
        <f t="shared" si="1063"/>
        <v/>
      </c>
      <c r="AW1848" s="58" t="str">
        <f t="shared" si="1064"/>
        <v/>
      </c>
      <c r="AX1848" s="62" t="str">
        <f t="shared" si="1065"/>
        <v/>
      </c>
      <c r="AY1848" s="62" t="str">
        <f t="shared" si="1066"/>
        <v/>
      </c>
      <c r="AZ1848" s="62" t="str">
        <f t="shared" si="1067"/>
        <v/>
      </c>
      <c r="BA1848" s="62" t="str">
        <f t="shared" si="1068"/>
        <v/>
      </c>
      <c r="BB1848" s="62" t="str">
        <f t="shared" si="1069"/>
        <v/>
      </c>
      <c r="BC1848" s="62" t="str">
        <f t="shared" si="1070"/>
        <v/>
      </c>
      <c r="BD1848" s="69" t="str">
        <f t="shared" si="1071"/>
        <v/>
      </c>
      <c r="BE1848" s="69" t="str">
        <f t="shared" si="1072"/>
        <v/>
      </c>
      <c r="BF1848" s="69" t="str">
        <f>IF(Z1848=Z1849,"",SUM(AW$9:AW1848)-SUM(BF$9:BF1847))</f>
        <v/>
      </c>
      <c r="BG1848" s="12">
        <f t="shared" si="1074"/>
        <v>1840</v>
      </c>
    </row>
    <row r="1849" spans="1:59" ht="20.100000000000001" customHeight="1">
      <c r="A1849" s="13">
        <f t="shared" si="1073"/>
        <v>1841</v>
      </c>
      <c r="B1849" s="153"/>
      <c r="C1849" s="33"/>
      <c r="D1849" s="33"/>
      <c r="E1849" s="154"/>
      <c r="F1849" s="155"/>
      <c r="G1849" s="156"/>
      <c r="H1849" s="19" t="str">
        <f t="shared" si="1038"/>
        <v/>
      </c>
      <c r="I1849" s="157"/>
      <c r="J1849" s="19" t="str">
        <f t="shared" si="1039"/>
        <v/>
      </c>
      <c r="K1849" s="33"/>
      <c r="L1849" s="34"/>
      <c r="M1849" s="34"/>
      <c r="N1849" s="19" t="str">
        <f t="shared" si="1040"/>
        <v/>
      </c>
      <c r="O1849" s="157"/>
      <c r="P1849" s="19" t="str">
        <f t="shared" si="1041"/>
        <v/>
      </c>
      <c r="Q1849" s="19" t="str">
        <f t="shared" si="1042"/>
        <v/>
      </c>
      <c r="R1849" s="22"/>
      <c r="S1849" s="33"/>
      <c r="T1849" s="35" t="str">
        <f>IF(E1849="","",Instructions!$B$5)</f>
        <v/>
      </c>
      <c r="U1849" s="75" t="str">
        <f>IF(E1849="","",Instructions!$C$5)</f>
        <v/>
      </c>
      <c r="V1849" s="87" t="str">
        <f t="shared" si="1043"/>
        <v/>
      </c>
      <c r="W1849" s="72" t="str">
        <f>IF(E1849="","",VLOOKUP(D1849,Supervisors!$B$9:$F$32,5,FALSE))</f>
        <v/>
      </c>
      <c r="X1849" s="72" t="str">
        <f>IF(E1849="","",VLOOKUP(D1849,Supervisors!$B$9:$G$32,6,FALSE))</f>
        <v/>
      </c>
      <c r="Y1849" s="20" t="str">
        <f t="shared" si="1044"/>
        <v/>
      </c>
      <c r="Z1849" s="20" t="str">
        <f t="shared" si="1045"/>
        <v/>
      </c>
      <c r="AA1849" s="20" t="str">
        <f t="shared" si="1046"/>
        <v/>
      </c>
      <c r="AB1849" s="20" t="str">
        <f t="shared" si="1047"/>
        <v/>
      </c>
      <c r="AC1849" s="20" t="str">
        <f t="shared" si="1048"/>
        <v/>
      </c>
      <c r="AD1849" s="20" t="str">
        <f t="shared" si="1049"/>
        <v/>
      </c>
      <c r="AE1849" s="20" t="str">
        <f>IF(E1849="","",SUM( INDEX( $H$9, 1) : H1849))</f>
        <v/>
      </c>
      <c r="AF1849" s="20" t="str">
        <f t="shared" si="1050"/>
        <v/>
      </c>
      <c r="AG1849" s="20" t="str">
        <f>IF(E1849="","",SUM($AF$9:AF1849))</f>
        <v/>
      </c>
      <c r="AH1849" s="43" t="str">
        <f t="shared" si="1051"/>
        <v/>
      </c>
      <c r="AI1849" s="20" t="str">
        <f t="shared" si="1052"/>
        <v/>
      </c>
      <c r="AJ1849" s="20" t="str">
        <f t="shared" si="1053"/>
        <v/>
      </c>
      <c r="AK1849" s="20" t="str">
        <f t="shared" si="1054"/>
        <v/>
      </c>
      <c r="AL1849" s="20" t="str">
        <f>IF(E1849="","",SUM( INDEX($I$9, 1) : I1849))</f>
        <v/>
      </c>
      <c r="AM1849" s="20" t="str">
        <f t="shared" si="1055"/>
        <v/>
      </c>
      <c r="AN1849" s="20" t="str">
        <f>IF(E1849="","",SUM( INDEX($AM$9, 1) : AM1849))</f>
        <v/>
      </c>
      <c r="AO1849" s="43" t="str">
        <f t="shared" si="1056"/>
        <v/>
      </c>
      <c r="AP1849" s="43" t="str">
        <f t="shared" si="1057"/>
        <v/>
      </c>
      <c r="AQ1849" s="35" t="str">
        <f t="shared" si="1058"/>
        <v/>
      </c>
      <c r="AR1849" s="35" t="str">
        <f t="shared" si="1059"/>
        <v/>
      </c>
      <c r="AS1849" s="35" t="str">
        <f t="shared" si="1060"/>
        <v/>
      </c>
      <c r="AT1849" s="35" t="str">
        <f t="shared" si="1061"/>
        <v/>
      </c>
      <c r="AU1849" s="35" t="str">
        <f t="shared" si="1062"/>
        <v/>
      </c>
      <c r="AV1849" s="35" t="str">
        <f t="shared" si="1063"/>
        <v/>
      </c>
      <c r="AW1849" s="58" t="str">
        <f t="shared" si="1064"/>
        <v/>
      </c>
      <c r="AX1849" s="62" t="str">
        <f t="shared" si="1065"/>
        <v/>
      </c>
      <c r="AY1849" s="62" t="str">
        <f t="shared" si="1066"/>
        <v/>
      </c>
      <c r="AZ1849" s="62" t="str">
        <f t="shared" si="1067"/>
        <v/>
      </c>
      <c r="BA1849" s="62" t="str">
        <f t="shared" si="1068"/>
        <v/>
      </c>
      <c r="BB1849" s="62" t="str">
        <f t="shared" si="1069"/>
        <v/>
      </c>
      <c r="BC1849" s="62" t="str">
        <f t="shared" si="1070"/>
        <v/>
      </c>
      <c r="BD1849" s="69" t="str">
        <f t="shared" si="1071"/>
        <v/>
      </c>
      <c r="BE1849" s="69" t="str">
        <f t="shared" si="1072"/>
        <v/>
      </c>
      <c r="BF1849" s="69" t="str">
        <f>IF(Z1849=Z1850,"",SUM(AW$9:AW1849)-SUM(BF$9:BF1848))</f>
        <v/>
      </c>
      <c r="BG1849" s="12">
        <f t="shared" si="1074"/>
        <v>1841</v>
      </c>
    </row>
    <row r="1850" spans="1:59" ht="20.100000000000001" customHeight="1">
      <c r="A1850" s="13">
        <f t="shared" si="1073"/>
        <v>1842</v>
      </c>
      <c r="B1850" s="153"/>
      <c r="C1850" s="33"/>
      <c r="D1850" s="33"/>
      <c r="E1850" s="154"/>
      <c r="F1850" s="155"/>
      <c r="G1850" s="156"/>
      <c r="H1850" s="19" t="str">
        <f t="shared" si="1038"/>
        <v/>
      </c>
      <c r="I1850" s="157"/>
      <c r="J1850" s="19" t="str">
        <f t="shared" si="1039"/>
        <v/>
      </c>
      <c r="K1850" s="33"/>
      <c r="L1850" s="34"/>
      <c r="M1850" s="34"/>
      <c r="N1850" s="19" t="str">
        <f t="shared" si="1040"/>
        <v/>
      </c>
      <c r="O1850" s="157"/>
      <c r="P1850" s="19" t="str">
        <f t="shared" si="1041"/>
        <v/>
      </c>
      <c r="Q1850" s="19" t="str">
        <f t="shared" si="1042"/>
        <v/>
      </c>
      <c r="R1850" s="22"/>
      <c r="S1850" s="33"/>
      <c r="T1850" s="35" t="str">
        <f>IF(E1850="","",Instructions!$B$5)</f>
        <v/>
      </c>
      <c r="U1850" s="75" t="str">
        <f>IF(E1850="","",Instructions!$C$5)</f>
        <v/>
      </c>
      <c r="V1850" s="87" t="str">
        <f t="shared" si="1043"/>
        <v/>
      </c>
      <c r="W1850" s="72" t="str">
        <f>IF(E1850="","",VLOOKUP(D1850,Supervisors!$B$9:$F$32,5,FALSE))</f>
        <v/>
      </c>
      <c r="X1850" s="72" t="str">
        <f>IF(E1850="","",VLOOKUP(D1850,Supervisors!$B$9:$G$32,6,FALSE))</f>
        <v/>
      </c>
      <c r="Y1850" s="20" t="str">
        <f t="shared" si="1044"/>
        <v/>
      </c>
      <c r="Z1850" s="20" t="str">
        <f t="shared" si="1045"/>
        <v/>
      </c>
      <c r="AA1850" s="20" t="str">
        <f t="shared" si="1046"/>
        <v/>
      </c>
      <c r="AB1850" s="20" t="str">
        <f t="shared" si="1047"/>
        <v/>
      </c>
      <c r="AC1850" s="20" t="str">
        <f t="shared" si="1048"/>
        <v/>
      </c>
      <c r="AD1850" s="20" t="str">
        <f t="shared" si="1049"/>
        <v/>
      </c>
      <c r="AE1850" s="20" t="str">
        <f>IF(E1850="","",SUM( INDEX( $H$9, 1) : H1850))</f>
        <v/>
      </c>
      <c r="AF1850" s="20" t="str">
        <f t="shared" si="1050"/>
        <v/>
      </c>
      <c r="AG1850" s="20" t="str">
        <f>IF(E1850="","",SUM($AF$9:AF1850))</f>
        <v/>
      </c>
      <c r="AH1850" s="43" t="str">
        <f t="shared" si="1051"/>
        <v/>
      </c>
      <c r="AI1850" s="20" t="str">
        <f t="shared" si="1052"/>
        <v/>
      </c>
      <c r="AJ1850" s="20" t="str">
        <f t="shared" si="1053"/>
        <v/>
      </c>
      <c r="AK1850" s="20" t="str">
        <f t="shared" si="1054"/>
        <v/>
      </c>
      <c r="AL1850" s="20" t="str">
        <f>IF(E1850="","",SUM( INDEX($I$9, 1) : I1850))</f>
        <v/>
      </c>
      <c r="AM1850" s="20" t="str">
        <f t="shared" si="1055"/>
        <v/>
      </c>
      <c r="AN1850" s="20" t="str">
        <f>IF(E1850="","",SUM( INDEX($AM$9, 1) : AM1850))</f>
        <v/>
      </c>
      <c r="AO1850" s="43" t="str">
        <f t="shared" si="1056"/>
        <v/>
      </c>
      <c r="AP1850" s="43" t="str">
        <f t="shared" si="1057"/>
        <v/>
      </c>
      <c r="AQ1850" s="35" t="str">
        <f t="shared" si="1058"/>
        <v/>
      </c>
      <c r="AR1850" s="35" t="str">
        <f t="shared" si="1059"/>
        <v/>
      </c>
      <c r="AS1850" s="35" t="str">
        <f t="shared" si="1060"/>
        <v/>
      </c>
      <c r="AT1850" s="35" t="str">
        <f t="shared" si="1061"/>
        <v/>
      </c>
      <c r="AU1850" s="35" t="str">
        <f t="shared" si="1062"/>
        <v/>
      </c>
      <c r="AV1850" s="35" t="str">
        <f t="shared" si="1063"/>
        <v/>
      </c>
      <c r="AW1850" s="58" t="str">
        <f t="shared" si="1064"/>
        <v/>
      </c>
      <c r="AX1850" s="62" t="str">
        <f t="shared" si="1065"/>
        <v/>
      </c>
      <c r="AY1850" s="62" t="str">
        <f t="shared" si="1066"/>
        <v/>
      </c>
      <c r="AZ1850" s="62" t="str">
        <f t="shared" si="1067"/>
        <v/>
      </c>
      <c r="BA1850" s="62" t="str">
        <f t="shared" si="1068"/>
        <v/>
      </c>
      <c r="BB1850" s="62" t="str">
        <f t="shared" si="1069"/>
        <v/>
      </c>
      <c r="BC1850" s="62" t="str">
        <f t="shared" si="1070"/>
        <v/>
      </c>
      <c r="BD1850" s="69" t="str">
        <f t="shared" si="1071"/>
        <v/>
      </c>
      <c r="BE1850" s="69" t="str">
        <f t="shared" si="1072"/>
        <v/>
      </c>
      <c r="BF1850" s="69" t="str">
        <f>IF(Z1850=Z1851,"",SUM(AW$9:AW1850)-SUM(BF$9:BF1849))</f>
        <v/>
      </c>
      <c r="BG1850" s="12">
        <f t="shared" si="1074"/>
        <v>1842</v>
      </c>
    </row>
    <row r="1851" spans="1:59" ht="20.100000000000001" customHeight="1">
      <c r="A1851" s="13">
        <f t="shared" si="1073"/>
        <v>1843</v>
      </c>
      <c r="B1851" s="153"/>
      <c r="C1851" s="33"/>
      <c r="D1851" s="33"/>
      <c r="E1851" s="154"/>
      <c r="F1851" s="155"/>
      <c r="G1851" s="156"/>
      <c r="H1851" s="19" t="str">
        <f t="shared" si="1038"/>
        <v/>
      </c>
      <c r="I1851" s="157"/>
      <c r="J1851" s="19" t="str">
        <f t="shared" si="1039"/>
        <v/>
      </c>
      <c r="K1851" s="33"/>
      <c r="L1851" s="34"/>
      <c r="M1851" s="34"/>
      <c r="N1851" s="19" t="str">
        <f t="shared" si="1040"/>
        <v/>
      </c>
      <c r="O1851" s="157"/>
      <c r="P1851" s="19" t="str">
        <f t="shared" si="1041"/>
        <v/>
      </c>
      <c r="Q1851" s="19" t="str">
        <f t="shared" si="1042"/>
        <v/>
      </c>
      <c r="R1851" s="22"/>
      <c r="S1851" s="33"/>
      <c r="T1851" s="35" t="str">
        <f>IF(E1851="","",Instructions!$B$5)</f>
        <v/>
      </c>
      <c r="U1851" s="75" t="str">
        <f>IF(E1851="","",Instructions!$C$5)</f>
        <v/>
      </c>
      <c r="V1851" s="87" t="str">
        <f t="shared" si="1043"/>
        <v/>
      </c>
      <c r="W1851" s="72" t="str">
        <f>IF(E1851="","",VLOOKUP(D1851,Supervisors!$B$9:$F$32,5,FALSE))</f>
        <v/>
      </c>
      <c r="X1851" s="72" t="str">
        <f>IF(E1851="","",VLOOKUP(D1851,Supervisors!$B$9:$G$32,6,FALSE))</f>
        <v/>
      </c>
      <c r="Y1851" s="20" t="str">
        <f t="shared" si="1044"/>
        <v/>
      </c>
      <c r="Z1851" s="20" t="str">
        <f t="shared" si="1045"/>
        <v/>
      </c>
      <c r="AA1851" s="20" t="str">
        <f t="shared" si="1046"/>
        <v/>
      </c>
      <c r="AB1851" s="20" t="str">
        <f t="shared" si="1047"/>
        <v/>
      </c>
      <c r="AC1851" s="20" t="str">
        <f t="shared" si="1048"/>
        <v/>
      </c>
      <c r="AD1851" s="20" t="str">
        <f t="shared" si="1049"/>
        <v/>
      </c>
      <c r="AE1851" s="20" t="str">
        <f>IF(E1851="","",SUM( INDEX( $H$9, 1) : H1851))</f>
        <v/>
      </c>
      <c r="AF1851" s="20" t="str">
        <f t="shared" si="1050"/>
        <v/>
      </c>
      <c r="AG1851" s="20" t="str">
        <f>IF(E1851="","",SUM($AF$9:AF1851))</f>
        <v/>
      </c>
      <c r="AH1851" s="43" t="str">
        <f t="shared" si="1051"/>
        <v/>
      </c>
      <c r="AI1851" s="20" t="str">
        <f t="shared" si="1052"/>
        <v/>
      </c>
      <c r="AJ1851" s="20" t="str">
        <f t="shared" si="1053"/>
        <v/>
      </c>
      <c r="AK1851" s="20" t="str">
        <f t="shared" si="1054"/>
        <v/>
      </c>
      <c r="AL1851" s="20" t="str">
        <f>IF(E1851="","",SUM( INDEX($I$9, 1) : I1851))</f>
        <v/>
      </c>
      <c r="AM1851" s="20" t="str">
        <f t="shared" si="1055"/>
        <v/>
      </c>
      <c r="AN1851" s="20" t="str">
        <f>IF(E1851="","",SUM( INDEX($AM$9, 1) : AM1851))</f>
        <v/>
      </c>
      <c r="AO1851" s="43" t="str">
        <f t="shared" si="1056"/>
        <v/>
      </c>
      <c r="AP1851" s="43" t="str">
        <f t="shared" si="1057"/>
        <v/>
      </c>
      <c r="AQ1851" s="35" t="str">
        <f t="shared" si="1058"/>
        <v/>
      </c>
      <c r="AR1851" s="35" t="str">
        <f t="shared" si="1059"/>
        <v/>
      </c>
      <c r="AS1851" s="35" t="str">
        <f t="shared" si="1060"/>
        <v/>
      </c>
      <c r="AT1851" s="35" t="str">
        <f t="shared" si="1061"/>
        <v/>
      </c>
      <c r="AU1851" s="35" t="str">
        <f t="shared" si="1062"/>
        <v/>
      </c>
      <c r="AV1851" s="35" t="str">
        <f t="shared" si="1063"/>
        <v/>
      </c>
      <c r="AW1851" s="58" t="str">
        <f t="shared" si="1064"/>
        <v/>
      </c>
      <c r="AX1851" s="62" t="str">
        <f t="shared" si="1065"/>
        <v/>
      </c>
      <c r="AY1851" s="62" t="str">
        <f t="shared" si="1066"/>
        <v/>
      </c>
      <c r="AZ1851" s="62" t="str">
        <f t="shared" si="1067"/>
        <v/>
      </c>
      <c r="BA1851" s="62" t="str">
        <f t="shared" si="1068"/>
        <v/>
      </c>
      <c r="BB1851" s="62" t="str">
        <f t="shared" si="1069"/>
        <v/>
      </c>
      <c r="BC1851" s="62" t="str">
        <f t="shared" si="1070"/>
        <v/>
      </c>
      <c r="BD1851" s="69" t="str">
        <f t="shared" si="1071"/>
        <v/>
      </c>
      <c r="BE1851" s="69" t="str">
        <f t="shared" si="1072"/>
        <v/>
      </c>
      <c r="BF1851" s="69" t="str">
        <f>IF(Z1851=Z1852,"",SUM(AW$9:AW1851)-SUM(BF$9:BF1850))</f>
        <v/>
      </c>
      <c r="BG1851" s="12">
        <f t="shared" si="1074"/>
        <v>1843</v>
      </c>
    </row>
    <row r="1852" spans="1:59" ht="20.100000000000001" customHeight="1">
      <c r="A1852" s="13">
        <f t="shared" si="1073"/>
        <v>1844</v>
      </c>
      <c r="B1852" s="153"/>
      <c r="C1852" s="33"/>
      <c r="D1852" s="33"/>
      <c r="E1852" s="154"/>
      <c r="F1852" s="155"/>
      <c r="G1852" s="156"/>
      <c r="H1852" s="19" t="str">
        <f t="shared" si="1038"/>
        <v/>
      </c>
      <c r="I1852" s="157"/>
      <c r="J1852" s="19" t="str">
        <f t="shared" si="1039"/>
        <v/>
      </c>
      <c r="K1852" s="33"/>
      <c r="L1852" s="34"/>
      <c r="M1852" s="34"/>
      <c r="N1852" s="19" t="str">
        <f t="shared" si="1040"/>
        <v/>
      </c>
      <c r="O1852" s="157"/>
      <c r="P1852" s="19" t="str">
        <f t="shared" si="1041"/>
        <v/>
      </c>
      <c r="Q1852" s="19" t="str">
        <f t="shared" si="1042"/>
        <v/>
      </c>
      <c r="R1852" s="22"/>
      <c r="S1852" s="33"/>
      <c r="T1852" s="35" t="str">
        <f>IF(E1852="","",Instructions!$B$5)</f>
        <v/>
      </c>
      <c r="U1852" s="75" t="str">
        <f>IF(E1852="","",Instructions!$C$5)</f>
        <v/>
      </c>
      <c r="V1852" s="87" t="str">
        <f t="shared" si="1043"/>
        <v/>
      </c>
      <c r="W1852" s="72" t="str">
        <f>IF(E1852="","",VLOOKUP(D1852,Supervisors!$B$9:$F$32,5,FALSE))</f>
        <v/>
      </c>
      <c r="X1852" s="72" t="str">
        <f>IF(E1852="","",VLOOKUP(D1852,Supervisors!$B$9:$G$32,6,FALSE))</f>
        <v/>
      </c>
      <c r="Y1852" s="20" t="str">
        <f t="shared" si="1044"/>
        <v/>
      </c>
      <c r="Z1852" s="20" t="str">
        <f t="shared" si="1045"/>
        <v/>
      </c>
      <c r="AA1852" s="20" t="str">
        <f t="shared" si="1046"/>
        <v/>
      </c>
      <c r="AB1852" s="20" t="str">
        <f t="shared" si="1047"/>
        <v/>
      </c>
      <c r="AC1852" s="20" t="str">
        <f t="shared" si="1048"/>
        <v/>
      </c>
      <c r="AD1852" s="20" t="str">
        <f t="shared" si="1049"/>
        <v/>
      </c>
      <c r="AE1852" s="20" t="str">
        <f>IF(E1852="","",SUM( INDEX( $H$9, 1) : H1852))</f>
        <v/>
      </c>
      <c r="AF1852" s="20" t="str">
        <f t="shared" si="1050"/>
        <v/>
      </c>
      <c r="AG1852" s="20" t="str">
        <f>IF(E1852="","",SUM($AF$9:AF1852))</f>
        <v/>
      </c>
      <c r="AH1852" s="43" t="str">
        <f t="shared" si="1051"/>
        <v/>
      </c>
      <c r="AI1852" s="20" t="str">
        <f t="shared" si="1052"/>
        <v/>
      </c>
      <c r="AJ1852" s="20" t="str">
        <f t="shared" si="1053"/>
        <v/>
      </c>
      <c r="AK1852" s="20" t="str">
        <f t="shared" si="1054"/>
        <v/>
      </c>
      <c r="AL1852" s="20" t="str">
        <f>IF(E1852="","",SUM( INDEX($I$9, 1) : I1852))</f>
        <v/>
      </c>
      <c r="AM1852" s="20" t="str">
        <f t="shared" si="1055"/>
        <v/>
      </c>
      <c r="AN1852" s="20" t="str">
        <f>IF(E1852="","",SUM( INDEX($AM$9, 1) : AM1852))</f>
        <v/>
      </c>
      <c r="AO1852" s="43" t="str">
        <f t="shared" si="1056"/>
        <v/>
      </c>
      <c r="AP1852" s="43" t="str">
        <f t="shared" si="1057"/>
        <v/>
      </c>
      <c r="AQ1852" s="35" t="str">
        <f t="shared" si="1058"/>
        <v/>
      </c>
      <c r="AR1852" s="35" t="str">
        <f t="shared" si="1059"/>
        <v/>
      </c>
      <c r="AS1852" s="35" t="str">
        <f t="shared" si="1060"/>
        <v/>
      </c>
      <c r="AT1852" s="35" t="str">
        <f t="shared" si="1061"/>
        <v/>
      </c>
      <c r="AU1852" s="35" t="str">
        <f t="shared" si="1062"/>
        <v/>
      </c>
      <c r="AV1852" s="35" t="str">
        <f t="shared" si="1063"/>
        <v/>
      </c>
      <c r="AW1852" s="58" t="str">
        <f t="shared" si="1064"/>
        <v/>
      </c>
      <c r="AX1852" s="62" t="str">
        <f t="shared" si="1065"/>
        <v/>
      </c>
      <c r="AY1852" s="62" t="str">
        <f t="shared" si="1066"/>
        <v/>
      </c>
      <c r="AZ1852" s="62" t="str">
        <f t="shared" si="1067"/>
        <v/>
      </c>
      <c r="BA1852" s="62" t="str">
        <f t="shared" si="1068"/>
        <v/>
      </c>
      <c r="BB1852" s="62" t="str">
        <f t="shared" si="1069"/>
        <v/>
      </c>
      <c r="BC1852" s="62" t="str">
        <f t="shared" si="1070"/>
        <v/>
      </c>
      <c r="BD1852" s="69" t="str">
        <f t="shared" si="1071"/>
        <v/>
      </c>
      <c r="BE1852" s="69" t="str">
        <f t="shared" si="1072"/>
        <v/>
      </c>
      <c r="BF1852" s="69" t="str">
        <f>IF(Z1852=Z1853,"",SUM(AW$9:AW1852)-SUM(BF$9:BF1851))</f>
        <v/>
      </c>
      <c r="BG1852" s="12">
        <f t="shared" si="1074"/>
        <v>1844</v>
      </c>
    </row>
    <row r="1853" spans="1:59" ht="20.100000000000001" customHeight="1">
      <c r="A1853" s="13">
        <f t="shared" si="1073"/>
        <v>1845</v>
      </c>
      <c r="B1853" s="153"/>
      <c r="C1853" s="33"/>
      <c r="D1853" s="33"/>
      <c r="E1853" s="154"/>
      <c r="F1853" s="155"/>
      <c r="G1853" s="156"/>
      <c r="H1853" s="19" t="str">
        <f t="shared" si="1038"/>
        <v/>
      </c>
      <c r="I1853" s="157"/>
      <c r="J1853" s="19" t="str">
        <f t="shared" si="1039"/>
        <v/>
      </c>
      <c r="K1853" s="33"/>
      <c r="L1853" s="34"/>
      <c r="M1853" s="34"/>
      <c r="N1853" s="19" t="str">
        <f t="shared" si="1040"/>
        <v/>
      </c>
      <c r="O1853" s="157"/>
      <c r="P1853" s="19" t="str">
        <f t="shared" si="1041"/>
        <v/>
      </c>
      <c r="Q1853" s="19" t="str">
        <f t="shared" si="1042"/>
        <v/>
      </c>
      <c r="R1853" s="22"/>
      <c r="S1853" s="33"/>
      <c r="T1853" s="35" t="str">
        <f>IF(E1853="","",Instructions!$B$5)</f>
        <v/>
      </c>
      <c r="U1853" s="75" t="str">
        <f>IF(E1853="","",Instructions!$C$5)</f>
        <v/>
      </c>
      <c r="V1853" s="87" t="str">
        <f t="shared" si="1043"/>
        <v/>
      </c>
      <c r="W1853" s="72" t="str">
        <f>IF(E1853="","",VLOOKUP(D1853,Supervisors!$B$9:$F$32,5,FALSE))</f>
        <v/>
      </c>
      <c r="X1853" s="72" t="str">
        <f>IF(E1853="","",VLOOKUP(D1853,Supervisors!$B$9:$G$32,6,FALSE))</f>
        <v/>
      </c>
      <c r="Y1853" s="20" t="str">
        <f t="shared" si="1044"/>
        <v/>
      </c>
      <c r="Z1853" s="20" t="str">
        <f t="shared" si="1045"/>
        <v/>
      </c>
      <c r="AA1853" s="20" t="str">
        <f t="shared" si="1046"/>
        <v/>
      </c>
      <c r="AB1853" s="20" t="str">
        <f t="shared" si="1047"/>
        <v/>
      </c>
      <c r="AC1853" s="20" t="str">
        <f t="shared" si="1048"/>
        <v/>
      </c>
      <c r="AD1853" s="20" t="str">
        <f t="shared" si="1049"/>
        <v/>
      </c>
      <c r="AE1853" s="20" t="str">
        <f>IF(E1853="","",SUM( INDEX( $H$9, 1) : H1853))</f>
        <v/>
      </c>
      <c r="AF1853" s="20" t="str">
        <f t="shared" si="1050"/>
        <v/>
      </c>
      <c r="AG1853" s="20" t="str">
        <f>IF(E1853="","",SUM($AF$9:AF1853))</f>
        <v/>
      </c>
      <c r="AH1853" s="43" t="str">
        <f t="shared" si="1051"/>
        <v/>
      </c>
      <c r="AI1853" s="20" t="str">
        <f t="shared" si="1052"/>
        <v/>
      </c>
      <c r="AJ1853" s="20" t="str">
        <f t="shared" si="1053"/>
        <v/>
      </c>
      <c r="AK1853" s="20" t="str">
        <f t="shared" si="1054"/>
        <v/>
      </c>
      <c r="AL1853" s="20" t="str">
        <f>IF(E1853="","",SUM( INDEX($I$9, 1) : I1853))</f>
        <v/>
      </c>
      <c r="AM1853" s="20" t="str">
        <f t="shared" si="1055"/>
        <v/>
      </c>
      <c r="AN1853" s="20" t="str">
        <f>IF(E1853="","",SUM( INDEX($AM$9, 1) : AM1853))</f>
        <v/>
      </c>
      <c r="AO1853" s="43" t="str">
        <f t="shared" si="1056"/>
        <v/>
      </c>
      <c r="AP1853" s="43" t="str">
        <f t="shared" si="1057"/>
        <v/>
      </c>
      <c r="AQ1853" s="35" t="str">
        <f t="shared" si="1058"/>
        <v/>
      </c>
      <c r="AR1853" s="35" t="str">
        <f t="shared" si="1059"/>
        <v/>
      </c>
      <c r="AS1853" s="35" t="str">
        <f t="shared" si="1060"/>
        <v/>
      </c>
      <c r="AT1853" s="35" t="str">
        <f t="shared" si="1061"/>
        <v/>
      </c>
      <c r="AU1853" s="35" t="str">
        <f t="shared" si="1062"/>
        <v/>
      </c>
      <c r="AV1853" s="35" t="str">
        <f t="shared" si="1063"/>
        <v/>
      </c>
      <c r="AW1853" s="58" t="str">
        <f t="shared" si="1064"/>
        <v/>
      </c>
      <c r="AX1853" s="62" t="str">
        <f t="shared" si="1065"/>
        <v/>
      </c>
      <c r="AY1853" s="62" t="str">
        <f t="shared" si="1066"/>
        <v/>
      </c>
      <c r="AZ1853" s="62" t="str">
        <f t="shared" si="1067"/>
        <v/>
      </c>
      <c r="BA1853" s="62" t="str">
        <f t="shared" si="1068"/>
        <v/>
      </c>
      <c r="BB1853" s="62" t="str">
        <f t="shared" si="1069"/>
        <v/>
      </c>
      <c r="BC1853" s="62" t="str">
        <f t="shared" si="1070"/>
        <v/>
      </c>
      <c r="BD1853" s="69" t="str">
        <f t="shared" si="1071"/>
        <v/>
      </c>
      <c r="BE1853" s="69" t="str">
        <f t="shared" si="1072"/>
        <v/>
      </c>
      <c r="BF1853" s="69" t="str">
        <f>IF(Z1853=Z1854,"",SUM(AW$9:AW1853)-SUM(BF$9:BF1852))</f>
        <v/>
      </c>
      <c r="BG1853" s="12">
        <f t="shared" si="1074"/>
        <v>1845</v>
      </c>
    </row>
    <row r="1854" spans="1:59" ht="20.100000000000001" customHeight="1">
      <c r="A1854" s="13">
        <f t="shared" si="1073"/>
        <v>1846</v>
      </c>
      <c r="B1854" s="153"/>
      <c r="C1854" s="33"/>
      <c r="D1854" s="33"/>
      <c r="E1854" s="154"/>
      <c r="F1854" s="155"/>
      <c r="G1854" s="156"/>
      <c r="H1854" s="19" t="str">
        <f t="shared" si="1038"/>
        <v/>
      </c>
      <c r="I1854" s="157"/>
      <c r="J1854" s="19" t="str">
        <f t="shared" si="1039"/>
        <v/>
      </c>
      <c r="K1854" s="33"/>
      <c r="L1854" s="34"/>
      <c r="M1854" s="34"/>
      <c r="N1854" s="19" t="str">
        <f t="shared" si="1040"/>
        <v/>
      </c>
      <c r="O1854" s="157"/>
      <c r="P1854" s="19" t="str">
        <f t="shared" si="1041"/>
        <v/>
      </c>
      <c r="Q1854" s="19" t="str">
        <f t="shared" si="1042"/>
        <v/>
      </c>
      <c r="R1854" s="22"/>
      <c r="S1854" s="33"/>
      <c r="T1854" s="35" t="str">
        <f>IF(E1854="","",Instructions!$B$5)</f>
        <v/>
      </c>
      <c r="U1854" s="75" t="str">
        <f>IF(E1854="","",Instructions!$C$5)</f>
        <v/>
      </c>
      <c r="V1854" s="87" t="str">
        <f t="shared" si="1043"/>
        <v/>
      </c>
      <c r="W1854" s="72" t="str">
        <f>IF(E1854="","",VLOOKUP(D1854,Supervisors!$B$9:$F$32,5,FALSE))</f>
        <v/>
      </c>
      <c r="X1854" s="72" t="str">
        <f>IF(E1854="","",VLOOKUP(D1854,Supervisors!$B$9:$G$32,6,FALSE))</f>
        <v/>
      </c>
      <c r="Y1854" s="20" t="str">
        <f t="shared" si="1044"/>
        <v/>
      </c>
      <c r="Z1854" s="20" t="str">
        <f t="shared" si="1045"/>
        <v/>
      </c>
      <c r="AA1854" s="20" t="str">
        <f t="shared" si="1046"/>
        <v/>
      </c>
      <c r="AB1854" s="20" t="str">
        <f t="shared" si="1047"/>
        <v/>
      </c>
      <c r="AC1854" s="20" t="str">
        <f t="shared" si="1048"/>
        <v/>
      </c>
      <c r="AD1854" s="20" t="str">
        <f t="shared" si="1049"/>
        <v/>
      </c>
      <c r="AE1854" s="20" t="str">
        <f>IF(E1854="","",SUM( INDEX( $H$9, 1) : H1854))</f>
        <v/>
      </c>
      <c r="AF1854" s="20" t="str">
        <f t="shared" si="1050"/>
        <v/>
      </c>
      <c r="AG1854" s="20" t="str">
        <f>IF(E1854="","",SUM($AF$9:AF1854))</f>
        <v/>
      </c>
      <c r="AH1854" s="43" t="str">
        <f t="shared" si="1051"/>
        <v/>
      </c>
      <c r="AI1854" s="20" t="str">
        <f t="shared" si="1052"/>
        <v/>
      </c>
      <c r="AJ1854" s="20" t="str">
        <f t="shared" si="1053"/>
        <v/>
      </c>
      <c r="AK1854" s="20" t="str">
        <f t="shared" si="1054"/>
        <v/>
      </c>
      <c r="AL1854" s="20" t="str">
        <f>IF(E1854="","",SUM( INDEX($I$9, 1) : I1854))</f>
        <v/>
      </c>
      <c r="AM1854" s="20" t="str">
        <f t="shared" si="1055"/>
        <v/>
      </c>
      <c r="AN1854" s="20" t="str">
        <f>IF(E1854="","",SUM( INDEX($AM$9, 1) : AM1854))</f>
        <v/>
      </c>
      <c r="AO1854" s="43" t="str">
        <f t="shared" si="1056"/>
        <v/>
      </c>
      <c r="AP1854" s="43" t="str">
        <f t="shared" si="1057"/>
        <v/>
      </c>
      <c r="AQ1854" s="35" t="str">
        <f t="shared" si="1058"/>
        <v/>
      </c>
      <c r="AR1854" s="35" t="str">
        <f t="shared" si="1059"/>
        <v/>
      </c>
      <c r="AS1854" s="35" t="str">
        <f t="shared" si="1060"/>
        <v/>
      </c>
      <c r="AT1854" s="35" t="str">
        <f t="shared" si="1061"/>
        <v/>
      </c>
      <c r="AU1854" s="35" t="str">
        <f t="shared" si="1062"/>
        <v/>
      </c>
      <c r="AV1854" s="35" t="str">
        <f t="shared" si="1063"/>
        <v/>
      </c>
      <c r="AW1854" s="58" t="str">
        <f t="shared" si="1064"/>
        <v/>
      </c>
      <c r="AX1854" s="62" t="str">
        <f t="shared" si="1065"/>
        <v/>
      </c>
      <c r="AY1854" s="62" t="str">
        <f t="shared" si="1066"/>
        <v/>
      </c>
      <c r="AZ1854" s="62" t="str">
        <f t="shared" si="1067"/>
        <v/>
      </c>
      <c r="BA1854" s="62" t="str">
        <f t="shared" si="1068"/>
        <v/>
      </c>
      <c r="BB1854" s="62" t="str">
        <f t="shared" si="1069"/>
        <v/>
      </c>
      <c r="BC1854" s="62" t="str">
        <f t="shared" si="1070"/>
        <v/>
      </c>
      <c r="BD1854" s="69" t="str">
        <f t="shared" si="1071"/>
        <v/>
      </c>
      <c r="BE1854" s="69" t="str">
        <f t="shared" si="1072"/>
        <v/>
      </c>
      <c r="BF1854" s="69" t="str">
        <f>IF(Z1854=Z1855,"",SUM(AW$9:AW1854)-SUM(BF$9:BF1853))</f>
        <v/>
      </c>
      <c r="BG1854" s="12">
        <f t="shared" si="1074"/>
        <v>1846</v>
      </c>
    </row>
    <row r="1855" spans="1:59" ht="20.100000000000001" customHeight="1">
      <c r="A1855" s="13">
        <f t="shared" si="1073"/>
        <v>1847</v>
      </c>
      <c r="B1855" s="153"/>
      <c r="C1855" s="33"/>
      <c r="D1855" s="33"/>
      <c r="E1855" s="154"/>
      <c r="F1855" s="155"/>
      <c r="G1855" s="156"/>
      <c r="H1855" s="19" t="str">
        <f t="shared" si="1038"/>
        <v/>
      </c>
      <c r="I1855" s="157"/>
      <c r="J1855" s="19" t="str">
        <f t="shared" si="1039"/>
        <v/>
      </c>
      <c r="K1855" s="33"/>
      <c r="L1855" s="34"/>
      <c r="M1855" s="34"/>
      <c r="N1855" s="19" t="str">
        <f t="shared" si="1040"/>
        <v/>
      </c>
      <c r="O1855" s="157"/>
      <c r="P1855" s="19" t="str">
        <f t="shared" si="1041"/>
        <v/>
      </c>
      <c r="Q1855" s="19" t="str">
        <f t="shared" si="1042"/>
        <v/>
      </c>
      <c r="R1855" s="22"/>
      <c r="S1855" s="33"/>
      <c r="T1855" s="35" t="str">
        <f>IF(E1855="","",Instructions!$B$5)</f>
        <v/>
      </c>
      <c r="U1855" s="75" t="str">
        <f>IF(E1855="","",Instructions!$C$5)</f>
        <v/>
      </c>
      <c r="V1855" s="87" t="str">
        <f t="shared" si="1043"/>
        <v/>
      </c>
      <c r="W1855" s="72" t="str">
        <f>IF(E1855="","",VLOOKUP(D1855,Supervisors!$B$9:$F$32,5,FALSE))</f>
        <v/>
      </c>
      <c r="X1855" s="72" t="str">
        <f>IF(E1855="","",VLOOKUP(D1855,Supervisors!$B$9:$G$32,6,FALSE))</f>
        <v/>
      </c>
      <c r="Y1855" s="20" t="str">
        <f t="shared" si="1044"/>
        <v/>
      </c>
      <c r="Z1855" s="20" t="str">
        <f t="shared" si="1045"/>
        <v/>
      </c>
      <c r="AA1855" s="20" t="str">
        <f t="shared" si="1046"/>
        <v/>
      </c>
      <c r="AB1855" s="20" t="str">
        <f t="shared" si="1047"/>
        <v/>
      </c>
      <c r="AC1855" s="20" t="str">
        <f t="shared" si="1048"/>
        <v/>
      </c>
      <c r="AD1855" s="20" t="str">
        <f t="shared" si="1049"/>
        <v/>
      </c>
      <c r="AE1855" s="20" t="str">
        <f>IF(E1855="","",SUM( INDEX( $H$9, 1) : H1855))</f>
        <v/>
      </c>
      <c r="AF1855" s="20" t="str">
        <f t="shared" si="1050"/>
        <v/>
      </c>
      <c r="AG1855" s="20" t="str">
        <f>IF(E1855="","",SUM($AF$9:AF1855))</f>
        <v/>
      </c>
      <c r="AH1855" s="43" t="str">
        <f t="shared" si="1051"/>
        <v/>
      </c>
      <c r="AI1855" s="20" t="str">
        <f t="shared" si="1052"/>
        <v/>
      </c>
      <c r="AJ1855" s="20" t="str">
        <f t="shared" si="1053"/>
        <v/>
      </c>
      <c r="AK1855" s="20" t="str">
        <f t="shared" si="1054"/>
        <v/>
      </c>
      <c r="AL1855" s="20" t="str">
        <f>IF(E1855="","",SUM( INDEX($I$9, 1) : I1855))</f>
        <v/>
      </c>
      <c r="AM1855" s="20" t="str">
        <f t="shared" si="1055"/>
        <v/>
      </c>
      <c r="AN1855" s="20" t="str">
        <f>IF(E1855="","",SUM( INDEX($AM$9, 1) : AM1855))</f>
        <v/>
      </c>
      <c r="AO1855" s="43" t="str">
        <f t="shared" si="1056"/>
        <v/>
      </c>
      <c r="AP1855" s="43" t="str">
        <f t="shared" si="1057"/>
        <v/>
      </c>
      <c r="AQ1855" s="35" t="str">
        <f t="shared" si="1058"/>
        <v/>
      </c>
      <c r="AR1855" s="35" t="str">
        <f t="shared" si="1059"/>
        <v/>
      </c>
      <c r="AS1855" s="35" t="str">
        <f t="shared" si="1060"/>
        <v/>
      </c>
      <c r="AT1855" s="35" t="str">
        <f t="shared" si="1061"/>
        <v/>
      </c>
      <c r="AU1855" s="35" t="str">
        <f t="shared" si="1062"/>
        <v/>
      </c>
      <c r="AV1855" s="35" t="str">
        <f t="shared" si="1063"/>
        <v/>
      </c>
      <c r="AW1855" s="58" t="str">
        <f t="shared" si="1064"/>
        <v/>
      </c>
      <c r="AX1855" s="62" t="str">
        <f t="shared" si="1065"/>
        <v/>
      </c>
      <c r="AY1855" s="62" t="str">
        <f t="shared" si="1066"/>
        <v/>
      </c>
      <c r="AZ1855" s="62" t="str">
        <f t="shared" si="1067"/>
        <v/>
      </c>
      <c r="BA1855" s="62" t="str">
        <f t="shared" si="1068"/>
        <v/>
      </c>
      <c r="BB1855" s="62" t="str">
        <f t="shared" si="1069"/>
        <v/>
      </c>
      <c r="BC1855" s="62" t="str">
        <f t="shared" si="1070"/>
        <v/>
      </c>
      <c r="BD1855" s="69" t="str">
        <f t="shared" si="1071"/>
        <v/>
      </c>
      <c r="BE1855" s="69" t="str">
        <f t="shared" si="1072"/>
        <v/>
      </c>
      <c r="BF1855" s="69" t="str">
        <f>IF(Z1855=Z1856,"",SUM(AW$9:AW1855)-SUM(BF$9:BF1854))</f>
        <v/>
      </c>
      <c r="BG1855" s="12">
        <f t="shared" si="1074"/>
        <v>1847</v>
      </c>
    </row>
    <row r="1856" spans="1:59" ht="20.100000000000001" customHeight="1">
      <c r="A1856" s="13">
        <f t="shared" si="1073"/>
        <v>1848</v>
      </c>
      <c r="B1856" s="153"/>
      <c r="C1856" s="33"/>
      <c r="D1856" s="33"/>
      <c r="E1856" s="154"/>
      <c r="F1856" s="155"/>
      <c r="G1856" s="156"/>
      <c r="H1856" s="19" t="str">
        <f t="shared" si="1038"/>
        <v/>
      </c>
      <c r="I1856" s="157"/>
      <c r="J1856" s="19" t="str">
        <f t="shared" si="1039"/>
        <v/>
      </c>
      <c r="K1856" s="33"/>
      <c r="L1856" s="34"/>
      <c r="M1856" s="34"/>
      <c r="N1856" s="19" t="str">
        <f t="shared" si="1040"/>
        <v/>
      </c>
      <c r="O1856" s="157"/>
      <c r="P1856" s="19" t="str">
        <f t="shared" si="1041"/>
        <v/>
      </c>
      <c r="Q1856" s="19" t="str">
        <f t="shared" si="1042"/>
        <v/>
      </c>
      <c r="R1856" s="22"/>
      <c r="S1856" s="33"/>
      <c r="T1856" s="35" t="str">
        <f>IF(E1856="","",Instructions!$B$5)</f>
        <v/>
      </c>
      <c r="U1856" s="75" t="str">
        <f>IF(E1856="","",Instructions!$C$5)</f>
        <v/>
      </c>
      <c r="V1856" s="87" t="str">
        <f t="shared" si="1043"/>
        <v/>
      </c>
      <c r="W1856" s="72" t="str">
        <f>IF(E1856="","",VLOOKUP(D1856,Supervisors!$B$9:$F$32,5,FALSE))</f>
        <v/>
      </c>
      <c r="X1856" s="72" t="str">
        <f>IF(E1856="","",VLOOKUP(D1856,Supervisors!$B$9:$G$32,6,FALSE))</f>
        <v/>
      </c>
      <c r="Y1856" s="20" t="str">
        <f t="shared" si="1044"/>
        <v/>
      </c>
      <c r="Z1856" s="20" t="str">
        <f t="shared" si="1045"/>
        <v/>
      </c>
      <c r="AA1856" s="20" t="str">
        <f t="shared" si="1046"/>
        <v/>
      </c>
      <c r="AB1856" s="20" t="str">
        <f t="shared" si="1047"/>
        <v/>
      </c>
      <c r="AC1856" s="20" t="str">
        <f t="shared" si="1048"/>
        <v/>
      </c>
      <c r="AD1856" s="20" t="str">
        <f t="shared" si="1049"/>
        <v/>
      </c>
      <c r="AE1856" s="20" t="str">
        <f>IF(E1856="","",SUM( INDEX( $H$9, 1) : H1856))</f>
        <v/>
      </c>
      <c r="AF1856" s="20" t="str">
        <f t="shared" si="1050"/>
        <v/>
      </c>
      <c r="AG1856" s="20" t="str">
        <f>IF(E1856="","",SUM($AF$9:AF1856))</f>
        <v/>
      </c>
      <c r="AH1856" s="43" t="str">
        <f t="shared" si="1051"/>
        <v/>
      </c>
      <c r="AI1856" s="20" t="str">
        <f t="shared" si="1052"/>
        <v/>
      </c>
      <c r="AJ1856" s="20" t="str">
        <f t="shared" si="1053"/>
        <v/>
      </c>
      <c r="AK1856" s="20" t="str">
        <f t="shared" si="1054"/>
        <v/>
      </c>
      <c r="AL1856" s="20" t="str">
        <f>IF(E1856="","",SUM( INDEX($I$9, 1) : I1856))</f>
        <v/>
      </c>
      <c r="AM1856" s="20" t="str">
        <f t="shared" si="1055"/>
        <v/>
      </c>
      <c r="AN1856" s="20" t="str">
        <f>IF(E1856="","",SUM( INDEX($AM$9, 1) : AM1856))</f>
        <v/>
      </c>
      <c r="AO1856" s="43" t="str">
        <f t="shared" si="1056"/>
        <v/>
      </c>
      <c r="AP1856" s="43" t="str">
        <f t="shared" si="1057"/>
        <v/>
      </c>
      <c r="AQ1856" s="35" t="str">
        <f t="shared" si="1058"/>
        <v/>
      </c>
      <c r="AR1856" s="35" t="str">
        <f t="shared" si="1059"/>
        <v/>
      </c>
      <c r="AS1856" s="35" t="str">
        <f t="shared" si="1060"/>
        <v/>
      </c>
      <c r="AT1856" s="35" t="str">
        <f t="shared" si="1061"/>
        <v/>
      </c>
      <c r="AU1856" s="35" t="str">
        <f t="shared" si="1062"/>
        <v/>
      </c>
      <c r="AV1856" s="35" t="str">
        <f t="shared" si="1063"/>
        <v/>
      </c>
      <c r="AW1856" s="58" t="str">
        <f t="shared" si="1064"/>
        <v/>
      </c>
      <c r="AX1856" s="62" t="str">
        <f t="shared" si="1065"/>
        <v/>
      </c>
      <c r="AY1856" s="62" t="str">
        <f t="shared" si="1066"/>
        <v/>
      </c>
      <c r="AZ1856" s="62" t="str">
        <f t="shared" si="1067"/>
        <v/>
      </c>
      <c r="BA1856" s="62" t="str">
        <f t="shared" si="1068"/>
        <v/>
      </c>
      <c r="BB1856" s="62" t="str">
        <f t="shared" si="1069"/>
        <v/>
      </c>
      <c r="BC1856" s="62" t="str">
        <f t="shared" si="1070"/>
        <v/>
      </c>
      <c r="BD1856" s="69" t="str">
        <f t="shared" si="1071"/>
        <v/>
      </c>
      <c r="BE1856" s="69" t="str">
        <f t="shared" si="1072"/>
        <v/>
      </c>
      <c r="BF1856" s="69" t="str">
        <f>IF(Z1856=Z1857,"",SUM(AW$9:AW1856)-SUM(BF$9:BF1855))</f>
        <v/>
      </c>
      <c r="BG1856" s="12">
        <f t="shared" si="1074"/>
        <v>1848</v>
      </c>
    </row>
    <row r="1857" spans="1:59" ht="20.100000000000001" customHeight="1">
      <c r="A1857" s="13">
        <f t="shared" si="1073"/>
        <v>1849</v>
      </c>
      <c r="B1857" s="153"/>
      <c r="C1857" s="33"/>
      <c r="D1857" s="33"/>
      <c r="E1857" s="154"/>
      <c r="F1857" s="155"/>
      <c r="G1857" s="156"/>
      <c r="H1857" s="19" t="str">
        <f t="shared" si="1038"/>
        <v/>
      </c>
      <c r="I1857" s="157"/>
      <c r="J1857" s="19" t="str">
        <f t="shared" si="1039"/>
        <v/>
      </c>
      <c r="K1857" s="33"/>
      <c r="L1857" s="34"/>
      <c r="M1857" s="34"/>
      <c r="N1857" s="19" t="str">
        <f t="shared" si="1040"/>
        <v/>
      </c>
      <c r="O1857" s="157"/>
      <c r="P1857" s="19" t="str">
        <f t="shared" si="1041"/>
        <v/>
      </c>
      <c r="Q1857" s="19" t="str">
        <f t="shared" si="1042"/>
        <v/>
      </c>
      <c r="R1857" s="22"/>
      <c r="S1857" s="33"/>
      <c r="T1857" s="35" t="str">
        <f>IF(E1857="","",Instructions!$B$5)</f>
        <v/>
      </c>
      <c r="U1857" s="75" t="str">
        <f>IF(E1857="","",Instructions!$C$5)</f>
        <v/>
      </c>
      <c r="V1857" s="87" t="str">
        <f t="shared" si="1043"/>
        <v/>
      </c>
      <c r="W1857" s="72" t="str">
        <f>IF(E1857="","",VLOOKUP(D1857,Supervisors!$B$9:$F$32,5,FALSE))</f>
        <v/>
      </c>
      <c r="X1857" s="72" t="str">
        <f>IF(E1857="","",VLOOKUP(D1857,Supervisors!$B$9:$G$32,6,FALSE))</f>
        <v/>
      </c>
      <c r="Y1857" s="20" t="str">
        <f t="shared" si="1044"/>
        <v/>
      </c>
      <c r="Z1857" s="20" t="str">
        <f t="shared" si="1045"/>
        <v/>
      </c>
      <c r="AA1857" s="20" t="str">
        <f t="shared" si="1046"/>
        <v/>
      </c>
      <c r="AB1857" s="20" t="str">
        <f t="shared" si="1047"/>
        <v/>
      </c>
      <c r="AC1857" s="20" t="str">
        <f t="shared" si="1048"/>
        <v/>
      </c>
      <c r="AD1857" s="20" t="str">
        <f t="shared" si="1049"/>
        <v/>
      </c>
      <c r="AE1857" s="20" t="str">
        <f>IF(E1857="","",SUM( INDEX( $H$9, 1) : H1857))</f>
        <v/>
      </c>
      <c r="AF1857" s="20" t="str">
        <f t="shared" si="1050"/>
        <v/>
      </c>
      <c r="AG1857" s="20" t="str">
        <f>IF(E1857="","",SUM($AF$9:AF1857))</f>
        <v/>
      </c>
      <c r="AH1857" s="43" t="str">
        <f t="shared" si="1051"/>
        <v/>
      </c>
      <c r="AI1857" s="20" t="str">
        <f t="shared" si="1052"/>
        <v/>
      </c>
      <c r="AJ1857" s="20" t="str">
        <f t="shared" si="1053"/>
        <v/>
      </c>
      <c r="AK1857" s="20" t="str">
        <f t="shared" si="1054"/>
        <v/>
      </c>
      <c r="AL1857" s="20" t="str">
        <f>IF(E1857="","",SUM( INDEX($I$9, 1) : I1857))</f>
        <v/>
      </c>
      <c r="AM1857" s="20" t="str">
        <f t="shared" si="1055"/>
        <v/>
      </c>
      <c r="AN1857" s="20" t="str">
        <f>IF(E1857="","",SUM( INDEX($AM$9, 1) : AM1857))</f>
        <v/>
      </c>
      <c r="AO1857" s="43" t="str">
        <f t="shared" si="1056"/>
        <v/>
      </c>
      <c r="AP1857" s="43" t="str">
        <f t="shared" si="1057"/>
        <v/>
      </c>
      <c r="AQ1857" s="35" t="str">
        <f t="shared" si="1058"/>
        <v/>
      </c>
      <c r="AR1857" s="35" t="str">
        <f t="shared" si="1059"/>
        <v/>
      </c>
      <c r="AS1857" s="35" t="str">
        <f t="shared" si="1060"/>
        <v/>
      </c>
      <c r="AT1857" s="35" t="str">
        <f t="shared" si="1061"/>
        <v/>
      </c>
      <c r="AU1857" s="35" t="str">
        <f t="shared" si="1062"/>
        <v/>
      </c>
      <c r="AV1857" s="35" t="str">
        <f t="shared" si="1063"/>
        <v/>
      </c>
      <c r="AW1857" s="58" t="str">
        <f t="shared" si="1064"/>
        <v/>
      </c>
      <c r="AX1857" s="62" t="str">
        <f t="shared" si="1065"/>
        <v/>
      </c>
      <c r="AY1857" s="62" t="str">
        <f t="shared" si="1066"/>
        <v/>
      </c>
      <c r="AZ1857" s="62" t="str">
        <f t="shared" si="1067"/>
        <v/>
      </c>
      <c r="BA1857" s="62" t="str">
        <f t="shared" si="1068"/>
        <v/>
      </c>
      <c r="BB1857" s="62" t="str">
        <f t="shared" si="1069"/>
        <v/>
      </c>
      <c r="BC1857" s="62" t="str">
        <f t="shared" si="1070"/>
        <v/>
      </c>
      <c r="BD1857" s="69" t="str">
        <f t="shared" si="1071"/>
        <v/>
      </c>
      <c r="BE1857" s="69" t="str">
        <f t="shared" si="1072"/>
        <v/>
      </c>
      <c r="BF1857" s="69" t="str">
        <f>IF(Z1857=Z1858,"",SUM(AW$9:AW1857)-SUM(BF$9:BF1856))</f>
        <v/>
      </c>
      <c r="BG1857" s="12">
        <f t="shared" si="1074"/>
        <v>1849</v>
      </c>
    </row>
    <row r="1858" spans="1:59" ht="20.100000000000001" customHeight="1">
      <c r="A1858" s="13">
        <f t="shared" si="1073"/>
        <v>1850</v>
      </c>
      <c r="B1858" s="153"/>
      <c r="C1858" s="33"/>
      <c r="D1858" s="33"/>
      <c r="E1858" s="154"/>
      <c r="F1858" s="155"/>
      <c r="G1858" s="156"/>
      <c r="H1858" s="19" t="str">
        <f t="shared" si="1038"/>
        <v/>
      </c>
      <c r="I1858" s="157"/>
      <c r="J1858" s="19" t="str">
        <f t="shared" si="1039"/>
        <v/>
      </c>
      <c r="K1858" s="33"/>
      <c r="L1858" s="34"/>
      <c r="M1858" s="34"/>
      <c r="N1858" s="19" t="str">
        <f t="shared" si="1040"/>
        <v/>
      </c>
      <c r="O1858" s="157"/>
      <c r="P1858" s="19" t="str">
        <f t="shared" si="1041"/>
        <v/>
      </c>
      <c r="Q1858" s="19" t="str">
        <f t="shared" si="1042"/>
        <v/>
      </c>
      <c r="R1858" s="22"/>
      <c r="S1858" s="33"/>
      <c r="T1858" s="35" t="str">
        <f>IF(E1858="","",Instructions!$B$5)</f>
        <v/>
      </c>
      <c r="U1858" s="75" t="str">
        <f>IF(E1858="","",Instructions!$C$5)</f>
        <v/>
      </c>
      <c r="V1858" s="87" t="str">
        <f t="shared" si="1043"/>
        <v/>
      </c>
      <c r="W1858" s="72" t="str">
        <f>IF(E1858="","",VLOOKUP(D1858,Supervisors!$B$9:$F$32,5,FALSE))</f>
        <v/>
      </c>
      <c r="X1858" s="72" t="str">
        <f>IF(E1858="","",VLOOKUP(D1858,Supervisors!$B$9:$G$32,6,FALSE))</f>
        <v/>
      </c>
      <c r="Y1858" s="20" t="str">
        <f t="shared" si="1044"/>
        <v/>
      </c>
      <c r="Z1858" s="20" t="str">
        <f t="shared" si="1045"/>
        <v/>
      </c>
      <c r="AA1858" s="20" t="str">
        <f t="shared" si="1046"/>
        <v/>
      </c>
      <c r="AB1858" s="20" t="str">
        <f t="shared" si="1047"/>
        <v/>
      </c>
      <c r="AC1858" s="20" t="str">
        <f t="shared" si="1048"/>
        <v/>
      </c>
      <c r="AD1858" s="20" t="str">
        <f t="shared" si="1049"/>
        <v/>
      </c>
      <c r="AE1858" s="20" t="str">
        <f>IF(E1858="","",SUM( INDEX( $H$9, 1) : H1858))</f>
        <v/>
      </c>
      <c r="AF1858" s="20" t="str">
        <f t="shared" si="1050"/>
        <v/>
      </c>
      <c r="AG1858" s="20" t="str">
        <f>IF(E1858="","",SUM($AF$9:AF1858))</f>
        <v/>
      </c>
      <c r="AH1858" s="43" t="str">
        <f t="shared" si="1051"/>
        <v/>
      </c>
      <c r="AI1858" s="20" t="str">
        <f t="shared" si="1052"/>
        <v/>
      </c>
      <c r="AJ1858" s="20" t="str">
        <f t="shared" si="1053"/>
        <v/>
      </c>
      <c r="AK1858" s="20" t="str">
        <f t="shared" si="1054"/>
        <v/>
      </c>
      <c r="AL1858" s="20" t="str">
        <f>IF(E1858="","",SUM( INDEX($I$9, 1) : I1858))</f>
        <v/>
      </c>
      <c r="AM1858" s="20" t="str">
        <f t="shared" si="1055"/>
        <v/>
      </c>
      <c r="AN1858" s="20" t="str">
        <f>IF(E1858="","",SUM( INDEX($AM$9, 1) : AM1858))</f>
        <v/>
      </c>
      <c r="AO1858" s="43" t="str">
        <f t="shared" si="1056"/>
        <v/>
      </c>
      <c r="AP1858" s="43" t="str">
        <f t="shared" si="1057"/>
        <v/>
      </c>
      <c r="AQ1858" s="35" t="str">
        <f t="shared" si="1058"/>
        <v/>
      </c>
      <c r="AR1858" s="35" t="str">
        <f t="shared" si="1059"/>
        <v/>
      </c>
      <c r="AS1858" s="35" t="str">
        <f t="shared" si="1060"/>
        <v/>
      </c>
      <c r="AT1858" s="35" t="str">
        <f t="shared" si="1061"/>
        <v/>
      </c>
      <c r="AU1858" s="35" t="str">
        <f t="shared" si="1062"/>
        <v/>
      </c>
      <c r="AV1858" s="35" t="str">
        <f t="shared" si="1063"/>
        <v/>
      </c>
      <c r="AW1858" s="58" t="str">
        <f t="shared" si="1064"/>
        <v/>
      </c>
      <c r="AX1858" s="62" t="str">
        <f t="shared" si="1065"/>
        <v/>
      </c>
      <c r="AY1858" s="62" t="str">
        <f t="shared" si="1066"/>
        <v/>
      </c>
      <c r="AZ1858" s="62" t="str">
        <f t="shared" si="1067"/>
        <v/>
      </c>
      <c r="BA1858" s="62" t="str">
        <f t="shared" si="1068"/>
        <v/>
      </c>
      <c r="BB1858" s="62" t="str">
        <f t="shared" si="1069"/>
        <v/>
      </c>
      <c r="BC1858" s="62" t="str">
        <f t="shared" si="1070"/>
        <v/>
      </c>
      <c r="BD1858" s="69" t="str">
        <f t="shared" si="1071"/>
        <v/>
      </c>
      <c r="BE1858" s="69" t="str">
        <f t="shared" si="1072"/>
        <v/>
      </c>
      <c r="BF1858" s="69" t="str">
        <f>IF(Z1858=Z1859,"",SUM(AW$9:AW1858)-SUM(BF$9:BF1857))</f>
        <v/>
      </c>
      <c r="BG1858" s="12">
        <f t="shared" si="1074"/>
        <v>1850</v>
      </c>
    </row>
    <row r="1859" spans="1:59" ht="20.100000000000001" customHeight="1">
      <c r="A1859" s="13">
        <f t="shared" si="1073"/>
        <v>1851</v>
      </c>
      <c r="B1859" s="153"/>
      <c r="C1859" s="33"/>
      <c r="D1859" s="33"/>
      <c r="E1859" s="154"/>
      <c r="F1859" s="155"/>
      <c r="G1859" s="156"/>
      <c r="H1859" s="19" t="str">
        <f t="shared" si="1038"/>
        <v/>
      </c>
      <c r="I1859" s="157"/>
      <c r="J1859" s="19" t="str">
        <f t="shared" si="1039"/>
        <v/>
      </c>
      <c r="K1859" s="33"/>
      <c r="L1859" s="34"/>
      <c r="M1859" s="34"/>
      <c r="N1859" s="19" t="str">
        <f t="shared" si="1040"/>
        <v/>
      </c>
      <c r="O1859" s="157"/>
      <c r="P1859" s="19" t="str">
        <f t="shared" si="1041"/>
        <v/>
      </c>
      <c r="Q1859" s="19" t="str">
        <f t="shared" si="1042"/>
        <v/>
      </c>
      <c r="R1859" s="22"/>
      <c r="S1859" s="33"/>
      <c r="T1859" s="35" t="str">
        <f>IF(E1859="","",Instructions!$B$5)</f>
        <v/>
      </c>
      <c r="U1859" s="75" t="str">
        <f>IF(E1859="","",Instructions!$C$5)</f>
        <v/>
      </c>
      <c r="V1859" s="87" t="str">
        <f t="shared" si="1043"/>
        <v/>
      </c>
      <c r="W1859" s="72" t="str">
        <f>IF(E1859="","",VLOOKUP(D1859,Supervisors!$B$9:$F$32,5,FALSE))</f>
        <v/>
      </c>
      <c r="X1859" s="72" t="str">
        <f>IF(E1859="","",VLOOKUP(D1859,Supervisors!$B$9:$G$32,6,FALSE))</f>
        <v/>
      </c>
      <c r="Y1859" s="20" t="str">
        <f t="shared" si="1044"/>
        <v/>
      </c>
      <c r="Z1859" s="20" t="str">
        <f t="shared" si="1045"/>
        <v/>
      </c>
      <c r="AA1859" s="20" t="str">
        <f t="shared" si="1046"/>
        <v/>
      </c>
      <c r="AB1859" s="20" t="str">
        <f t="shared" si="1047"/>
        <v/>
      </c>
      <c r="AC1859" s="20" t="str">
        <f t="shared" si="1048"/>
        <v/>
      </c>
      <c r="AD1859" s="20" t="str">
        <f t="shared" si="1049"/>
        <v/>
      </c>
      <c r="AE1859" s="20" t="str">
        <f>IF(E1859="","",SUM( INDEX( $H$9, 1) : H1859))</f>
        <v/>
      </c>
      <c r="AF1859" s="20" t="str">
        <f t="shared" si="1050"/>
        <v/>
      </c>
      <c r="AG1859" s="20" t="str">
        <f>IF(E1859="","",SUM($AF$9:AF1859))</f>
        <v/>
      </c>
      <c r="AH1859" s="43" t="str">
        <f t="shared" si="1051"/>
        <v/>
      </c>
      <c r="AI1859" s="20" t="str">
        <f t="shared" si="1052"/>
        <v/>
      </c>
      <c r="AJ1859" s="20" t="str">
        <f t="shared" si="1053"/>
        <v/>
      </c>
      <c r="AK1859" s="20" t="str">
        <f t="shared" si="1054"/>
        <v/>
      </c>
      <c r="AL1859" s="20" t="str">
        <f>IF(E1859="","",SUM( INDEX($I$9, 1) : I1859))</f>
        <v/>
      </c>
      <c r="AM1859" s="20" t="str">
        <f t="shared" si="1055"/>
        <v/>
      </c>
      <c r="AN1859" s="20" t="str">
        <f>IF(E1859="","",SUM( INDEX($AM$9, 1) : AM1859))</f>
        <v/>
      </c>
      <c r="AO1859" s="43" t="str">
        <f t="shared" si="1056"/>
        <v/>
      </c>
      <c r="AP1859" s="43" t="str">
        <f t="shared" si="1057"/>
        <v/>
      </c>
      <c r="AQ1859" s="35" t="str">
        <f t="shared" si="1058"/>
        <v/>
      </c>
      <c r="AR1859" s="35" t="str">
        <f t="shared" si="1059"/>
        <v/>
      </c>
      <c r="AS1859" s="35" t="str">
        <f t="shared" si="1060"/>
        <v/>
      </c>
      <c r="AT1859" s="35" t="str">
        <f t="shared" si="1061"/>
        <v/>
      </c>
      <c r="AU1859" s="35" t="str">
        <f t="shared" si="1062"/>
        <v/>
      </c>
      <c r="AV1859" s="35" t="str">
        <f t="shared" si="1063"/>
        <v/>
      </c>
      <c r="AW1859" s="58" t="str">
        <f t="shared" si="1064"/>
        <v/>
      </c>
      <c r="AX1859" s="62" t="str">
        <f t="shared" si="1065"/>
        <v/>
      </c>
      <c r="AY1859" s="62" t="str">
        <f t="shared" si="1066"/>
        <v/>
      </c>
      <c r="AZ1859" s="62" t="str">
        <f t="shared" si="1067"/>
        <v/>
      </c>
      <c r="BA1859" s="62" t="str">
        <f t="shared" si="1068"/>
        <v/>
      </c>
      <c r="BB1859" s="62" t="str">
        <f t="shared" si="1069"/>
        <v/>
      </c>
      <c r="BC1859" s="62" t="str">
        <f t="shared" si="1070"/>
        <v/>
      </c>
      <c r="BD1859" s="69" t="str">
        <f t="shared" si="1071"/>
        <v/>
      </c>
      <c r="BE1859" s="69" t="str">
        <f t="shared" si="1072"/>
        <v/>
      </c>
      <c r="BF1859" s="69" t="str">
        <f>IF(Z1859=Z1860,"",SUM(AW$9:AW1859)-SUM(BF$9:BF1858))</f>
        <v/>
      </c>
      <c r="BG1859" s="12">
        <f t="shared" si="1074"/>
        <v>1851</v>
      </c>
    </row>
    <row r="1860" spans="1:59" ht="20.100000000000001" customHeight="1">
      <c r="A1860" s="13">
        <f t="shared" si="1073"/>
        <v>1852</v>
      </c>
      <c r="B1860" s="153"/>
      <c r="C1860" s="33"/>
      <c r="D1860" s="33"/>
      <c r="E1860" s="154"/>
      <c r="F1860" s="155"/>
      <c r="G1860" s="156"/>
      <c r="H1860" s="19" t="str">
        <f t="shared" si="1038"/>
        <v/>
      </c>
      <c r="I1860" s="157"/>
      <c r="J1860" s="19" t="str">
        <f t="shared" si="1039"/>
        <v/>
      </c>
      <c r="K1860" s="33"/>
      <c r="L1860" s="34"/>
      <c r="M1860" s="34"/>
      <c r="N1860" s="19" t="str">
        <f t="shared" si="1040"/>
        <v/>
      </c>
      <c r="O1860" s="157"/>
      <c r="P1860" s="19" t="str">
        <f t="shared" si="1041"/>
        <v/>
      </c>
      <c r="Q1860" s="19" t="str">
        <f t="shared" si="1042"/>
        <v/>
      </c>
      <c r="R1860" s="22"/>
      <c r="S1860" s="33"/>
      <c r="T1860" s="35" t="str">
        <f>IF(E1860="","",Instructions!$B$5)</f>
        <v/>
      </c>
      <c r="U1860" s="75" t="str">
        <f>IF(E1860="","",Instructions!$C$5)</f>
        <v/>
      </c>
      <c r="V1860" s="87" t="str">
        <f t="shared" si="1043"/>
        <v/>
      </c>
      <c r="W1860" s="72" t="str">
        <f>IF(E1860="","",VLOOKUP(D1860,Supervisors!$B$9:$F$32,5,FALSE))</f>
        <v/>
      </c>
      <c r="X1860" s="72" t="str">
        <f>IF(E1860="","",VLOOKUP(D1860,Supervisors!$B$9:$G$32,6,FALSE))</f>
        <v/>
      </c>
      <c r="Y1860" s="20" t="str">
        <f t="shared" si="1044"/>
        <v/>
      </c>
      <c r="Z1860" s="20" t="str">
        <f t="shared" si="1045"/>
        <v/>
      </c>
      <c r="AA1860" s="20" t="str">
        <f t="shared" si="1046"/>
        <v/>
      </c>
      <c r="AB1860" s="20" t="str">
        <f t="shared" si="1047"/>
        <v/>
      </c>
      <c r="AC1860" s="20" t="str">
        <f t="shared" si="1048"/>
        <v/>
      </c>
      <c r="AD1860" s="20" t="str">
        <f t="shared" si="1049"/>
        <v/>
      </c>
      <c r="AE1860" s="20" t="str">
        <f>IF(E1860="","",SUM( INDEX( $H$9, 1) : H1860))</f>
        <v/>
      </c>
      <c r="AF1860" s="20" t="str">
        <f t="shared" si="1050"/>
        <v/>
      </c>
      <c r="AG1860" s="20" t="str">
        <f>IF(E1860="","",SUM($AF$9:AF1860))</f>
        <v/>
      </c>
      <c r="AH1860" s="43" t="str">
        <f t="shared" si="1051"/>
        <v/>
      </c>
      <c r="AI1860" s="20" t="str">
        <f t="shared" si="1052"/>
        <v/>
      </c>
      <c r="AJ1860" s="20" t="str">
        <f t="shared" si="1053"/>
        <v/>
      </c>
      <c r="AK1860" s="20" t="str">
        <f t="shared" si="1054"/>
        <v/>
      </c>
      <c r="AL1860" s="20" t="str">
        <f>IF(E1860="","",SUM( INDEX($I$9, 1) : I1860))</f>
        <v/>
      </c>
      <c r="AM1860" s="20" t="str">
        <f t="shared" si="1055"/>
        <v/>
      </c>
      <c r="AN1860" s="20" t="str">
        <f>IF(E1860="","",SUM( INDEX($AM$9, 1) : AM1860))</f>
        <v/>
      </c>
      <c r="AO1860" s="43" t="str">
        <f t="shared" si="1056"/>
        <v/>
      </c>
      <c r="AP1860" s="43" t="str">
        <f t="shared" si="1057"/>
        <v/>
      </c>
      <c r="AQ1860" s="35" t="str">
        <f t="shared" si="1058"/>
        <v/>
      </c>
      <c r="AR1860" s="35" t="str">
        <f t="shared" si="1059"/>
        <v/>
      </c>
      <c r="AS1860" s="35" t="str">
        <f t="shared" si="1060"/>
        <v/>
      </c>
      <c r="AT1860" s="35" t="str">
        <f t="shared" si="1061"/>
        <v/>
      </c>
      <c r="AU1860" s="35" t="str">
        <f t="shared" si="1062"/>
        <v/>
      </c>
      <c r="AV1860" s="35" t="str">
        <f t="shared" si="1063"/>
        <v/>
      </c>
      <c r="AW1860" s="58" t="str">
        <f t="shared" si="1064"/>
        <v/>
      </c>
      <c r="AX1860" s="62" t="str">
        <f t="shared" si="1065"/>
        <v/>
      </c>
      <c r="AY1860" s="62" t="str">
        <f t="shared" si="1066"/>
        <v/>
      </c>
      <c r="AZ1860" s="62" t="str">
        <f t="shared" si="1067"/>
        <v/>
      </c>
      <c r="BA1860" s="62" t="str">
        <f t="shared" si="1068"/>
        <v/>
      </c>
      <c r="BB1860" s="62" t="str">
        <f t="shared" si="1069"/>
        <v/>
      </c>
      <c r="BC1860" s="62" t="str">
        <f t="shared" si="1070"/>
        <v/>
      </c>
      <c r="BD1860" s="69" t="str">
        <f t="shared" si="1071"/>
        <v/>
      </c>
      <c r="BE1860" s="69" t="str">
        <f t="shared" si="1072"/>
        <v/>
      </c>
      <c r="BF1860" s="69" t="str">
        <f>IF(Z1860=Z1861,"",SUM(AW$9:AW1860)-SUM(BF$9:BF1859))</f>
        <v/>
      </c>
      <c r="BG1860" s="12">
        <f t="shared" si="1074"/>
        <v>1852</v>
      </c>
    </row>
    <row r="1861" spans="1:59" ht="20.100000000000001" customHeight="1">
      <c r="A1861" s="13">
        <f t="shared" si="1073"/>
        <v>1853</v>
      </c>
      <c r="B1861" s="153"/>
      <c r="C1861" s="33"/>
      <c r="D1861" s="33"/>
      <c r="E1861" s="154"/>
      <c r="F1861" s="155"/>
      <c r="G1861" s="156"/>
      <c r="H1861" s="19" t="str">
        <f t="shared" si="1038"/>
        <v/>
      </c>
      <c r="I1861" s="157"/>
      <c r="J1861" s="19" t="str">
        <f t="shared" si="1039"/>
        <v/>
      </c>
      <c r="K1861" s="33"/>
      <c r="L1861" s="34"/>
      <c r="M1861" s="34"/>
      <c r="N1861" s="19" t="str">
        <f t="shared" si="1040"/>
        <v/>
      </c>
      <c r="O1861" s="157"/>
      <c r="P1861" s="19" t="str">
        <f t="shared" si="1041"/>
        <v/>
      </c>
      <c r="Q1861" s="19" t="str">
        <f t="shared" si="1042"/>
        <v/>
      </c>
      <c r="R1861" s="22"/>
      <c r="S1861" s="33"/>
      <c r="T1861" s="35" t="str">
        <f>IF(E1861="","",Instructions!$B$5)</f>
        <v/>
      </c>
      <c r="U1861" s="75" t="str">
        <f>IF(E1861="","",Instructions!$C$5)</f>
        <v/>
      </c>
      <c r="V1861" s="87" t="str">
        <f t="shared" si="1043"/>
        <v/>
      </c>
      <c r="W1861" s="72" t="str">
        <f>IF(E1861="","",VLOOKUP(D1861,Supervisors!$B$9:$F$32,5,FALSE))</f>
        <v/>
      </c>
      <c r="X1861" s="72" t="str">
        <f>IF(E1861="","",VLOOKUP(D1861,Supervisors!$B$9:$G$32,6,FALSE))</f>
        <v/>
      </c>
      <c r="Y1861" s="20" t="str">
        <f t="shared" si="1044"/>
        <v/>
      </c>
      <c r="Z1861" s="20" t="str">
        <f t="shared" si="1045"/>
        <v/>
      </c>
      <c r="AA1861" s="20" t="str">
        <f t="shared" si="1046"/>
        <v/>
      </c>
      <c r="AB1861" s="20" t="str">
        <f t="shared" si="1047"/>
        <v/>
      </c>
      <c r="AC1861" s="20" t="str">
        <f t="shared" si="1048"/>
        <v/>
      </c>
      <c r="AD1861" s="20" t="str">
        <f t="shared" si="1049"/>
        <v/>
      </c>
      <c r="AE1861" s="20" t="str">
        <f>IF(E1861="","",SUM( INDEX( $H$9, 1) : H1861))</f>
        <v/>
      </c>
      <c r="AF1861" s="20" t="str">
        <f t="shared" si="1050"/>
        <v/>
      </c>
      <c r="AG1861" s="20" t="str">
        <f>IF(E1861="","",SUM($AF$9:AF1861))</f>
        <v/>
      </c>
      <c r="AH1861" s="43" t="str">
        <f t="shared" si="1051"/>
        <v/>
      </c>
      <c r="AI1861" s="20" t="str">
        <f t="shared" si="1052"/>
        <v/>
      </c>
      <c r="AJ1861" s="20" t="str">
        <f t="shared" si="1053"/>
        <v/>
      </c>
      <c r="AK1861" s="20" t="str">
        <f t="shared" si="1054"/>
        <v/>
      </c>
      <c r="AL1861" s="20" t="str">
        <f>IF(E1861="","",SUM( INDEX($I$9, 1) : I1861))</f>
        <v/>
      </c>
      <c r="AM1861" s="20" t="str">
        <f t="shared" si="1055"/>
        <v/>
      </c>
      <c r="AN1861" s="20" t="str">
        <f>IF(E1861="","",SUM( INDEX($AM$9, 1) : AM1861))</f>
        <v/>
      </c>
      <c r="AO1861" s="43" t="str">
        <f t="shared" si="1056"/>
        <v/>
      </c>
      <c r="AP1861" s="43" t="str">
        <f t="shared" si="1057"/>
        <v/>
      </c>
      <c r="AQ1861" s="35" t="str">
        <f t="shared" si="1058"/>
        <v/>
      </c>
      <c r="AR1861" s="35" t="str">
        <f t="shared" si="1059"/>
        <v/>
      </c>
      <c r="AS1861" s="35" t="str">
        <f t="shared" si="1060"/>
        <v/>
      </c>
      <c r="AT1861" s="35" t="str">
        <f t="shared" si="1061"/>
        <v/>
      </c>
      <c r="AU1861" s="35" t="str">
        <f t="shared" si="1062"/>
        <v/>
      </c>
      <c r="AV1861" s="35" t="str">
        <f t="shared" si="1063"/>
        <v/>
      </c>
      <c r="AW1861" s="58" t="str">
        <f t="shared" si="1064"/>
        <v/>
      </c>
      <c r="AX1861" s="62" t="str">
        <f t="shared" si="1065"/>
        <v/>
      </c>
      <c r="AY1861" s="62" t="str">
        <f t="shared" si="1066"/>
        <v/>
      </c>
      <c r="AZ1861" s="62" t="str">
        <f t="shared" si="1067"/>
        <v/>
      </c>
      <c r="BA1861" s="62" t="str">
        <f t="shared" si="1068"/>
        <v/>
      </c>
      <c r="BB1861" s="62" t="str">
        <f t="shared" si="1069"/>
        <v/>
      </c>
      <c r="BC1861" s="62" t="str">
        <f t="shared" si="1070"/>
        <v/>
      </c>
      <c r="BD1861" s="69" t="str">
        <f t="shared" si="1071"/>
        <v/>
      </c>
      <c r="BE1861" s="69" t="str">
        <f t="shared" si="1072"/>
        <v/>
      </c>
      <c r="BF1861" s="69" t="str">
        <f>IF(Z1861=Z1862,"",SUM(AW$9:AW1861)-SUM(BF$9:BF1860))</f>
        <v/>
      </c>
      <c r="BG1861" s="12">
        <f t="shared" si="1074"/>
        <v>1853</v>
      </c>
    </row>
    <row r="1862" spans="1:59" ht="20.100000000000001" customHeight="1">
      <c r="A1862" s="13">
        <f t="shared" si="1073"/>
        <v>1854</v>
      </c>
      <c r="B1862" s="153"/>
      <c r="C1862" s="33"/>
      <c r="D1862" s="33"/>
      <c r="E1862" s="154"/>
      <c r="F1862" s="155"/>
      <c r="G1862" s="156"/>
      <c r="H1862" s="19" t="str">
        <f t="shared" si="1038"/>
        <v/>
      </c>
      <c r="I1862" s="157"/>
      <c r="J1862" s="19" t="str">
        <f t="shared" si="1039"/>
        <v/>
      </c>
      <c r="K1862" s="33"/>
      <c r="L1862" s="34"/>
      <c r="M1862" s="34"/>
      <c r="N1862" s="19" t="str">
        <f t="shared" si="1040"/>
        <v/>
      </c>
      <c r="O1862" s="157"/>
      <c r="P1862" s="19" t="str">
        <f t="shared" si="1041"/>
        <v/>
      </c>
      <c r="Q1862" s="19" t="str">
        <f t="shared" si="1042"/>
        <v/>
      </c>
      <c r="R1862" s="22"/>
      <c r="S1862" s="33"/>
      <c r="T1862" s="35" t="str">
        <f>IF(E1862="","",Instructions!$B$5)</f>
        <v/>
      </c>
      <c r="U1862" s="75" t="str">
        <f>IF(E1862="","",Instructions!$C$5)</f>
        <v/>
      </c>
      <c r="V1862" s="87" t="str">
        <f t="shared" si="1043"/>
        <v/>
      </c>
      <c r="W1862" s="72" t="str">
        <f>IF(E1862="","",VLOOKUP(D1862,Supervisors!$B$9:$F$32,5,FALSE))</f>
        <v/>
      </c>
      <c r="X1862" s="72" t="str">
        <f>IF(E1862="","",VLOOKUP(D1862,Supervisors!$B$9:$G$32,6,FALSE))</f>
        <v/>
      </c>
      <c r="Y1862" s="20" t="str">
        <f t="shared" si="1044"/>
        <v/>
      </c>
      <c r="Z1862" s="20" t="str">
        <f t="shared" si="1045"/>
        <v/>
      </c>
      <c r="AA1862" s="20" t="str">
        <f t="shared" si="1046"/>
        <v/>
      </c>
      <c r="AB1862" s="20" t="str">
        <f t="shared" si="1047"/>
        <v/>
      </c>
      <c r="AC1862" s="20" t="str">
        <f t="shared" si="1048"/>
        <v/>
      </c>
      <c r="AD1862" s="20" t="str">
        <f t="shared" si="1049"/>
        <v/>
      </c>
      <c r="AE1862" s="20" t="str">
        <f>IF(E1862="","",SUM( INDEX( $H$9, 1) : H1862))</f>
        <v/>
      </c>
      <c r="AF1862" s="20" t="str">
        <f t="shared" si="1050"/>
        <v/>
      </c>
      <c r="AG1862" s="20" t="str">
        <f>IF(E1862="","",SUM($AF$9:AF1862))</f>
        <v/>
      </c>
      <c r="AH1862" s="43" t="str">
        <f t="shared" si="1051"/>
        <v/>
      </c>
      <c r="AI1862" s="20" t="str">
        <f t="shared" si="1052"/>
        <v/>
      </c>
      <c r="AJ1862" s="20" t="str">
        <f t="shared" si="1053"/>
        <v/>
      </c>
      <c r="AK1862" s="20" t="str">
        <f t="shared" si="1054"/>
        <v/>
      </c>
      <c r="AL1862" s="20" t="str">
        <f>IF(E1862="","",SUM( INDEX($I$9, 1) : I1862))</f>
        <v/>
      </c>
      <c r="AM1862" s="20" t="str">
        <f t="shared" si="1055"/>
        <v/>
      </c>
      <c r="AN1862" s="20" t="str">
        <f>IF(E1862="","",SUM( INDEX($AM$9, 1) : AM1862))</f>
        <v/>
      </c>
      <c r="AO1862" s="43" t="str">
        <f t="shared" si="1056"/>
        <v/>
      </c>
      <c r="AP1862" s="43" t="str">
        <f t="shared" si="1057"/>
        <v/>
      </c>
      <c r="AQ1862" s="35" t="str">
        <f t="shared" si="1058"/>
        <v/>
      </c>
      <c r="AR1862" s="35" t="str">
        <f t="shared" si="1059"/>
        <v/>
      </c>
      <c r="AS1862" s="35" t="str">
        <f t="shared" si="1060"/>
        <v/>
      </c>
      <c r="AT1862" s="35" t="str">
        <f t="shared" si="1061"/>
        <v/>
      </c>
      <c r="AU1862" s="35" t="str">
        <f t="shared" si="1062"/>
        <v/>
      </c>
      <c r="AV1862" s="35" t="str">
        <f t="shared" si="1063"/>
        <v/>
      </c>
      <c r="AW1862" s="58" t="str">
        <f t="shared" si="1064"/>
        <v/>
      </c>
      <c r="AX1862" s="62" t="str">
        <f t="shared" si="1065"/>
        <v/>
      </c>
      <c r="AY1862" s="62" t="str">
        <f t="shared" si="1066"/>
        <v/>
      </c>
      <c r="AZ1862" s="62" t="str">
        <f t="shared" si="1067"/>
        <v/>
      </c>
      <c r="BA1862" s="62" t="str">
        <f t="shared" si="1068"/>
        <v/>
      </c>
      <c r="BB1862" s="62" t="str">
        <f t="shared" si="1069"/>
        <v/>
      </c>
      <c r="BC1862" s="62" t="str">
        <f t="shared" si="1070"/>
        <v/>
      </c>
      <c r="BD1862" s="69" t="str">
        <f t="shared" si="1071"/>
        <v/>
      </c>
      <c r="BE1862" s="69" t="str">
        <f t="shared" si="1072"/>
        <v/>
      </c>
      <c r="BF1862" s="69" t="str">
        <f>IF(Z1862=Z1863,"",SUM(AW$9:AW1862)-SUM(BF$9:BF1861))</f>
        <v/>
      </c>
      <c r="BG1862" s="12">
        <f t="shared" si="1074"/>
        <v>1854</v>
      </c>
    </row>
    <row r="1863" spans="1:59" ht="20.100000000000001" customHeight="1">
      <c r="A1863" s="13">
        <f t="shared" si="1073"/>
        <v>1855</v>
      </c>
      <c r="B1863" s="153"/>
      <c r="C1863" s="33"/>
      <c r="D1863" s="33"/>
      <c r="E1863" s="154"/>
      <c r="F1863" s="155"/>
      <c r="G1863" s="156"/>
      <c r="H1863" s="19" t="str">
        <f t="shared" si="1038"/>
        <v/>
      </c>
      <c r="I1863" s="157"/>
      <c r="J1863" s="19" t="str">
        <f t="shared" si="1039"/>
        <v/>
      </c>
      <c r="K1863" s="33"/>
      <c r="L1863" s="34"/>
      <c r="M1863" s="34"/>
      <c r="N1863" s="19" t="str">
        <f t="shared" si="1040"/>
        <v/>
      </c>
      <c r="O1863" s="157"/>
      <c r="P1863" s="19" t="str">
        <f t="shared" si="1041"/>
        <v/>
      </c>
      <c r="Q1863" s="19" t="str">
        <f t="shared" si="1042"/>
        <v/>
      </c>
      <c r="R1863" s="22"/>
      <c r="S1863" s="33"/>
      <c r="T1863" s="35" t="str">
        <f>IF(E1863="","",Instructions!$B$5)</f>
        <v/>
      </c>
      <c r="U1863" s="75" t="str">
        <f>IF(E1863="","",Instructions!$C$5)</f>
        <v/>
      </c>
      <c r="V1863" s="87" t="str">
        <f t="shared" si="1043"/>
        <v/>
      </c>
      <c r="W1863" s="72" t="str">
        <f>IF(E1863="","",VLOOKUP(D1863,Supervisors!$B$9:$F$32,5,FALSE))</f>
        <v/>
      </c>
      <c r="X1863" s="72" t="str">
        <f>IF(E1863="","",VLOOKUP(D1863,Supervisors!$B$9:$G$32,6,FALSE))</f>
        <v/>
      </c>
      <c r="Y1863" s="20" t="str">
        <f t="shared" si="1044"/>
        <v/>
      </c>
      <c r="Z1863" s="20" t="str">
        <f t="shared" si="1045"/>
        <v/>
      </c>
      <c r="AA1863" s="20" t="str">
        <f t="shared" si="1046"/>
        <v/>
      </c>
      <c r="AB1863" s="20" t="str">
        <f t="shared" si="1047"/>
        <v/>
      </c>
      <c r="AC1863" s="20" t="str">
        <f t="shared" si="1048"/>
        <v/>
      </c>
      <c r="AD1863" s="20" t="str">
        <f t="shared" si="1049"/>
        <v/>
      </c>
      <c r="AE1863" s="20" t="str">
        <f>IF(E1863="","",SUM( INDEX( $H$9, 1) : H1863))</f>
        <v/>
      </c>
      <c r="AF1863" s="20" t="str">
        <f t="shared" si="1050"/>
        <v/>
      </c>
      <c r="AG1863" s="20" t="str">
        <f>IF(E1863="","",SUM($AF$9:AF1863))</f>
        <v/>
      </c>
      <c r="AH1863" s="43" t="str">
        <f t="shared" si="1051"/>
        <v/>
      </c>
      <c r="AI1863" s="20" t="str">
        <f t="shared" si="1052"/>
        <v/>
      </c>
      <c r="AJ1863" s="20" t="str">
        <f t="shared" si="1053"/>
        <v/>
      </c>
      <c r="AK1863" s="20" t="str">
        <f t="shared" si="1054"/>
        <v/>
      </c>
      <c r="AL1863" s="20" t="str">
        <f>IF(E1863="","",SUM( INDEX($I$9, 1) : I1863))</f>
        <v/>
      </c>
      <c r="AM1863" s="20" t="str">
        <f t="shared" si="1055"/>
        <v/>
      </c>
      <c r="AN1863" s="20" t="str">
        <f>IF(E1863="","",SUM( INDEX($AM$9, 1) : AM1863))</f>
        <v/>
      </c>
      <c r="AO1863" s="43" t="str">
        <f t="shared" si="1056"/>
        <v/>
      </c>
      <c r="AP1863" s="43" t="str">
        <f t="shared" si="1057"/>
        <v/>
      </c>
      <c r="AQ1863" s="35" t="str">
        <f t="shared" si="1058"/>
        <v/>
      </c>
      <c r="AR1863" s="35" t="str">
        <f t="shared" si="1059"/>
        <v/>
      </c>
      <c r="AS1863" s="35" t="str">
        <f t="shared" si="1060"/>
        <v/>
      </c>
      <c r="AT1863" s="35" t="str">
        <f t="shared" si="1061"/>
        <v/>
      </c>
      <c r="AU1863" s="35" t="str">
        <f t="shared" si="1062"/>
        <v/>
      </c>
      <c r="AV1863" s="35" t="str">
        <f t="shared" si="1063"/>
        <v/>
      </c>
      <c r="AW1863" s="58" t="str">
        <f t="shared" si="1064"/>
        <v/>
      </c>
      <c r="AX1863" s="62" t="str">
        <f t="shared" si="1065"/>
        <v/>
      </c>
      <c r="AY1863" s="62" t="str">
        <f t="shared" si="1066"/>
        <v/>
      </c>
      <c r="AZ1863" s="62" t="str">
        <f t="shared" si="1067"/>
        <v/>
      </c>
      <c r="BA1863" s="62" t="str">
        <f t="shared" si="1068"/>
        <v/>
      </c>
      <c r="BB1863" s="62" t="str">
        <f t="shared" si="1069"/>
        <v/>
      </c>
      <c r="BC1863" s="62" t="str">
        <f t="shared" si="1070"/>
        <v/>
      </c>
      <c r="BD1863" s="69" t="str">
        <f t="shared" si="1071"/>
        <v/>
      </c>
      <c r="BE1863" s="69" t="str">
        <f t="shared" si="1072"/>
        <v/>
      </c>
      <c r="BF1863" s="69" t="str">
        <f>IF(Z1863=Z1864,"",SUM(AW$9:AW1863)-SUM(BF$9:BF1862))</f>
        <v/>
      </c>
      <c r="BG1863" s="12">
        <f t="shared" si="1074"/>
        <v>1855</v>
      </c>
    </row>
    <row r="1864" spans="1:59" ht="20.100000000000001" customHeight="1">
      <c r="A1864" s="13">
        <f t="shared" si="1073"/>
        <v>1856</v>
      </c>
      <c r="B1864" s="153"/>
      <c r="C1864" s="33"/>
      <c r="D1864" s="33"/>
      <c r="E1864" s="154"/>
      <c r="F1864" s="155"/>
      <c r="G1864" s="156"/>
      <c r="H1864" s="19" t="str">
        <f t="shared" si="1038"/>
        <v/>
      </c>
      <c r="I1864" s="157"/>
      <c r="J1864" s="19" t="str">
        <f t="shared" si="1039"/>
        <v/>
      </c>
      <c r="K1864" s="33"/>
      <c r="L1864" s="34"/>
      <c r="M1864" s="34"/>
      <c r="N1864" s="19" t="str">
        <f t="shared" si="1040"/>
        <v/>
      </c>
      <c r="O1864" s="157"/>
      <c r="P1864" s="19" t="str">
        <f t="shared" si="1041"/>
        <v/>
      </c>
      <c r="Q1864" s="19" t="str">
        <f t="shared" si="1042"/>
        <v/>
      </c>
      <c r="R1864" s="22"/>
      <c r="S1864" s="33"/>
      <c r="T1864" s="35" t="str">
        <f>IF(E1864="","",Instructions!$B$5)</f>
        <v/>
      </c>
      <c r="U1864" s="75" t="str">
        <f>IF(E1864="","",Instructions!$C$5)</f>
        <v/>
      </c>
      <c r="V1864" s="87" t="str">
        <f t="shared" si="1043"/>
        <v/>
      </c>
      <c r="W1864" s="72" t="str">
        <f>IF(E1864="","",VLOOKUP(D1864,Supervisors!$B$9:$F$32,5,FALSE))</f>
        <v/>
      </c>
      <c r="X1864" s="72" t="str">
        <f>IF(E1864="","",VLOOKUP(D1864,Supervisors!$B$9:$G$32,6,FALSE))</f>
        <v/>
      </c>
      <c r="Y1864" s="20" t="str">
        <f t="shared" si="1044"/>
        <v/>
      </c>
      <c r="Z1864" s="20" t="str">
        <f t="shared" si="1045"/>
        <v/>
      </c>
      <c r="AA1864" s="20" t="str">
        <f t="shared" si="1046"/>
        <v/>
      </c>
      <c r="AB1864" s="20" t="str">
        <f t="shared" si="1047"/>
        <v/>
      </c>
      <c r="AC1864" s="20" t="str">
        <f t="shared" si="1048"/>
        <v/>
      </c>
      <c r="AD1864" s="20" t="str">
        <f t="shared" si="1049"/>
        <v/>
      </c>
      <c r="AE1864" s="20" t="str">
        <f>IF(E1864="","",SUM( INDEX( $H$9, 1) : H1864))</f>
        <v/>
      </c>
      <c r="AF1864" s="20" t="str">
        <f t="shared" si="1050"/>
        <v/>
      </c>
      <c r="AG1864" s="20" t="str">
        <f>IF(E1864="","",SUM($AF$9:AF1864))</f>
        <v/>
      </c>
      <c r="AH1864" s="43" t="str">
        <f t="shared" si="1051"/>
        <v/>
      </c>
      <c r="AI1864" s="20" t="str">
        <f t="shared" si="1052"/>
        <v/>
      </c>
      <c r="AJ1864" s="20" t="str">
        <f t="shared" si="1053"/>
        <v/>
      </c>
      <c r="AK1864" s="20" t="str">
        <f t="shared" si="1054"/>
        <v/>
      </c>
      <c r="AL1864" s="20" t="str">
        <f>IF(E1864="","",SUM( INDEX($I$9, 1) : I1864))</f>
        <v/>
      </c>
      <c r="AM1864" s="20" t="str">
        <f t="shared" si="1055"/>
        <v/>
      </c>
      <c r="AN1864" s="20" t="str">
        <f>IF(E1864="","",SUM( INDEX($AM$9, 1) : AM1864))</f>
        <v/>
      </c>
      <c r="AO1864" s="43" t="str">
        <f t="shared" si="1056"/>
        <v/>
      </c>
      <c r="AP1864" s="43" t="str">
        <f t="shared" si="1057"/>
        <v/>
      </c>
      <c r="AQ1864" s="35" t="str">
        <f t="shared" si="1058"/>
        <v/>
      </c>
      <c r="AR1864" s="35" t="str">
        <f t="shared" si="1059"/>
        <v/>
      </c>
      <c r="AS1864" s="35" t="str">
        <f t="shared" si="1060"/>
        <v/>
      </c>
      <c r="AT1864" s="35" t="str">
        <f t="shared" si="1061"/>
        <v/>
      </c>
      <c r="AU1864" s="35" t="str">
        <f t="shared" si="1062"/>
        <v/>
      </c>
      <c r="AV1864" s="35" t="str">
        <f t="shared" si="1063"/>
        <v/>
      </c>
      <c r="AW1864" s="58" t="str">
        <f t="shared" si="1064"/>
        <v/>
      </c>
      <c r="AX1864" s="62" t="str">
        <f t="shared" si="1065"/>
        <v/>
      </c>
      <c r="AY1864" s="62" t="str">
        <f t="shared" si="1066"/>
        <v/>
      </c>
      <c r="AZ1864" s="62" t="str">
        <f t="shared" si="1067"/>
        <v/>
      </c>
      <c r="BA1864" s="62" t="str">
        <f t="shared" si="1068"/>
        <v/>
      </c>
      <c r="BB1864" s="62" t="str">
        <f t="shared" si="1069"/>
        <v/>
      </c>
      <c r="BC1864" s="62" t="str">
        <f t="shared" si="1070"/>
        <v/>
      </c>
      <c r="BD1864" s="69" t="str">
        <f t="shared" si="1071"/>
        <v/>
      </c>
      <c r="BE1864" s="69" t="str">
        <f t="shared" si="1072"/>
        <v/>
      </c>
      <c r="BF1864" s="69" t="str">
        <f>IF(Z1864=Z1865,"",SUM(AW$9:AW1864)-SUM(BF$9:BF1863))</f>
        <v/>
      </c>
      <c r="BG1864" s="12">
        <f t="shared" si="1074"/>
        <v>1856</v>
      </c>
    </row>
    <row r="1865" spans="1:59" ht="20.100000000000001" customHeight="1">
      <c r="A1865" s="13">
        <f t="shared" si="1073"/>
        <v>1857</v>
      </c>
      <c r="B1865" s="153"/>
      <c r="C1865" s="33"/>
      <c r="D1865" s="33"/>
      <c r="E1865" s="154"/>
      <c r="F1865" s="155"/>
      <c r="G1865" s="156"/>
      <c r="H1865" s="19" t="str">
        <f t="shared" ref="H1865:H1928" si="1075">IF(E1865="","",(ROUND((G1865-F1865),2) * 24))</f>
        <v/>
      </c>
      <c r="I1865" s="157"/>
      <c r="J1865" s="19" t="str">
        <f t="shared" ref="J1865:J1928" si="1076">IF(H1865="","",H1865-I1865)</f>
        <v/>
      </c>
      <c r="K1865" s="33"/>
      <c r="L1865" s="34"/>
      <c r="M1865" s="34"/>
      <c r="N1865" s="19" t="str">
        <f t="shared" ref="N1865:N1928" si="1077">IF(E1865="","",(ROUND((M1865-L1865),2) * 24))</f>
        <v/>
      </c>
      <c r="O1865" s="157"/>
      <c r="P1865" s="19" t="str">
        <f t="shared" ref="P1865:P1928" si="1078">IF(N1865=0,"",IF(ISERROR(N1865-O1865),"",N1865-O1865))</f>
        <v/>
      </c>
      <c r="Q1865" s="19" t="str">
        <f t="shared" ref="Q1865:Q1928" si="1079">IF(H1865="","",H1865-N1865)</f>
        <v/>
      </c>
      <c r="R1865" s="22"/>
      <c r="S1865" s="33"/>
      <c r="T1865" s="35" t="str">
        <f>IF(E1865="","",Instructions!$B$5)</f>
        <v/>
      </c>
      <c r="U1865" s="75" t="str">
        <f>IF(E1865="","",Instructions!$C$5)</f>
        <v/>
      </c>
      <c r="V1865" s="87" t="str">
        <f t="shared" ref="V1865:V1928" si="1080">IF(E1865="","",IF(U1865="BCBA",1,IF(U1865="BCaBA",2,"")))</f>
        <v/>
      </c>
      <c r="W1865" s="72" t="str">
        <f>IF(E1865="","",VLOOKUP(D1865,Supervisors!$B$9:$F$32,5,FALSE))</f>
        <v/>
      </c>
      <c r="X1865" s="72" t="str">
        <f>IF(E1865="","",VLOOKUP(D1865,Supervisors!$B$9:$G$32,6,FALSE))</f>
        <v/>
      </c>
      <c r="Y1865" s="20" t="str">
        <f t="shared" ref="Y1865:Y1928" si="1081">IF(E1865="","",TEXT(E1865,"yyyy"))</f>
        <v/>
      </c>
      <c r="Z1865" s="20" t="str">
        <f t="shared" ref="Z1865:Z1928" si="1082">IF(E1865="","",TEXT(E1865,"mmmm"))</f>
        <v/>
      </c>
      <c r="AA1865" s="20" t="str">
        <f t="shared" ref="AA1865:AA1928" si="1083">IF(E1865="","",TEXT(E1865,"dd"))</f>
        <v/>
      </c>
      <c r="AB1865" s="20" t="str">
        <f t="shared" ref="AB1865:AB1928" si="1084">IF(E1865="","",TEXT(E1865, "yyyy-mm"))</f>
        <v/>
      </c>
      <c r="AC1865" s="20" t="str">
        <f t="shared" ref="AC1865:AC1928" si="1085">IF(E1865="","",IF(B1865="Supervised Independent Fieldwork", "-1", IF(B1865="Practicum", "-2", IF(B1865="Intensive Practicum","-3",""))))</f>
        <v/>
      </c>
      <c r="AD1865" s="20" t="str">
        <f t="shared" ref="AD1865:AD1928" si="1086">AB1865&amp;AC1865</f>
        <v/>
      </c>
      <c r="AE1865" s="20" t="str">
        <f>IF(E1865="","",SUM( INDEX( $H$9, 1) : H1865))</f>
        <v/>
      </c>
      <c r="AF1865" s="20" t="str">
        <f t="shared" ref="AF1865:AF1928" si="1087">IF(E1865="","",IF(B1865="Supervised Independent Fieldwork",H1865, IF(B1865="Practicum",H1865*1.5,IF(B1865="Intensive Practicum",H1865*2,""))))</f>
        <v/>
      </c>
      <c r="AG1865" s="20" t="str">
        <f>IF(E1865="","",SUM($AF$9:AF1865))</f>
        <v/>
      </c>
      <c r="AH1865" s="43" t="str">
        <f t="shared" ref="AH1865:AH1928" si="1088">IF(E1865="","",IF(U1865="BCBA",AG1865/1500,IF(U1865="BCaBA",AG1865/1000,"")))</f>
        <v/>
      </c>
      <c r="AI1865" s="20" t="str">
        <f t="shared" ref="AI1865:AI1928" si="1089">IF(E1865="","",IF(B1865="Supervised Independent Fieldwork",H1865,""))</f>
        <v/>
      </c>
      <c r="AJ1865" s="20" t="str">
        <f t="shared" ref="AJ1865:AJ1928" si="1090">IF(E1865="","",IF(B1865="Practicum",H1865,""))</f>
        <v/>
      </c>
      <c r="AK1865" s="20" t="str">
        <f t="shared" ref="AK1865:AK1928" si="1091">IF(E1865="","",IF(B1865="Intensive Practicum",H1865,""))</f>
        <v/>
      </c>
      <c r="AL1865" s="20" t="str">
        <f>IF(E1865="","",SUM( INDEX($I$9, 1) : I1865))</f>
        <v/>
      </c>
      <c r="AM1865" s="20" t="str">
        <f t="shared" ref="AM1865:AM1928" si="1092">IF(E1865="","",IF(B1865="Supervised Independent Fieldwork",I1865, IF(B1865="Practicum",I1865*1.5,IF(B1865="Intensive Practicum",I1865*2,""))))</f>
        <v/>
      </c>
      <c r="AN1865" s="20" t="str">
        <f>IF(E1865="","",SUM( INDEX($AM$9, 1) : AM1865))</f>
        <v/>
      </c>
      <c r="AO1865" s="43" t="str">
        <f t="shared" ref="AO1865:AO1928" si="1093">IF(E1865="","",IF(U1865="BCaBA",MIN(100%,AN1865/1000), IF(U1865="BCBA",MIN(100%,AN1865/1500),0)))</f>
        <v/>
      </c>
      <c r="AP1865" s="43" t="str">
        <f t="shared" ref="AP1865:AP1928" si="1094">IF(Z1865=Z1866,"",AO1865)</f>
        <v/>
      </c>
      <c r="AQ1865" s="35" t="str">
        <f t="shared" ref="AQ1865:AQ1928" si="1095">IF(E1865="","",IF(OR(K1865="No Supervision Session",K1865=""),1,""))</f>
        <v/>
      </c>
      <c r="AR1865" s="35" t="str">
        <f t="shared" ref="AR1865:AR1928" si="1096">IF(E1865="","",IF(K1865="Face-to-Face",1,""))</f>
        <v/>
      </c>
      <c r="AS1865" s="35" t="str">
        <f t="shared" ref="AS1865:AS1928" si="1097">IF(E1865="","",IF(K1865="Video Conferencing",1,""))</f>
        <v/>
      </c>
      <c r="AT1865" s="35" t="str">
        <f t="shared" ref="AT1865:AT1928" si="1098">IF(E1865="","",IF(K1865="Telephone",1,""))</f>
        <v/>
      </c>
      <c r="AU1865" s="35" t="str">
        <f t="shared" ref="AU1865:AU1928" si="1099">IF(E1865="","",IF(N1865&gt;0,COUNT(N1865),""))</f>
        <v/>
      </c>
      <c r="AV1865" s="35" t="str">
        <f t="shared" ref="AV1865:AV1928" si="1100">IF(E1865="","",IF(E1865="","",IF(R1865="Yes",1,"")))</f>
        <v/>
      </c>
      <c r="AW1865" s="58" t="str">
        <f t="shared" ref="AW1865:AW1928" si="1101">IF(E1865="","",IF(E1865&lt;X1865,1,IF(E1865&lt;W1865,1,"")))</f>
        <v/>
      </c>
      <c r="AX1865" s="62" t="str">
        <f t="shared" ref="AX1865:AX1928" si="1102">IF(E1865="","",IF(AW1865="",H1865,0))</f>
        <v/>
      </c>
      <c r="AY1865" s="62" t="str">
        <f t="shared" ref="AY1865:AY1928" si="1103">IF(E1865="","",IF(AW1865="", I1865,0))</f>
        <v/>
      </c>
      <c r="AZ1865" s="62" t="str">
        <f t="shared" ref="AZ1865:AZ1928" si="1104">IF(E1865="","",IF(AW1865&lt;&gt;"",0,IF(B1865="Supervised Independent Fieldwork",AX1865,IF(B1865="Practicum",AX1865*1.5,IF(B1865="Intensive Practicum",AX1865*2,0)))))</f>
        <v/>
      </c>
      <c r="BA1865" s="62" t="str">
        <f t="shared" ref="BA1865:BA1928" si="1105">IF(E1865="","",IF(AW1865="", N1865,0))</f>
        <v/>
      </c>
      <c r="BB1865" s="62" t="str">
        <f t="shared" ref="BB1865:BB1928" si="1106">IF(E1865="","",IF(AW1865="",P1865,0))</f>
        <v/>
      </c>
      <c r="BC1865" s="62" t="str">
        <f t="shared" ref="BC1865:BC1928" si="1107">IF(E1865="","",IF(AW1865="",Q1865,0))</f>
        <v/>
      </c>
      <c r="BD1865" s="69" t="str">
        <f t="shared" ref="BD1865:BD1928" si="1108">IF(AW1865="", AU1865,"")</f>
        <v/>
      </c>
      <c r="BE1865" s="69" t="str">
        <f t="shared" ref="BE1865:BE1928" si="1109">IF(AW1865="", AV1865,"")</f>
        <v/>
      </c>
      <c r="BF1865" s="69" t="str">
        <f>IF(Z1865=Z1866,"",SUM(AW$9:AW1865)-SUM(BF$9:BF1864))</f>
        <v/>
      </c>
      <c r="BG1865" s="12">
        <f t="shared" si="1074"/>
        <v>1857</v>
      </c>
    </row>
    <row r="1866" spans="1:59" ht="20.100000000000001" customHeight="1">
      <c r="A1866" s="13">
        <f t="shared" si="1073"/>
        <v>1858</v>
      </c>
      <c r="B1866" s="153"/>
      <c r="C1866" s="33"/>
      <c r="D1866" s="33"/>
      <c r="E1866" s="154"/>
      <c r="F1866" s="155"/>
      <c r="G1866" s="156"/>
      <c r="H1866" s="19" t="str">
        <f t="shared" si="1075"/>
        <v/>
      </c>
      <c r="I1866" s="157"/>
      <c r="J1866" s="19" t="str">
        <f t="shared" si="1076"/>
        <v/>
      </c>
      <c r="K1866" s="33"/>
      <c r="L1866" s="34"/>
      <c r="M1866" s="34"/>
      <c r="N1866" s="19" t="str">
        <f t="shared" si="1077"/>
        <v/>
      </c>
      <c r="O1866" s="157"/>
      <c r="P1866" s="19" t="str">
        <f t="shared" si="1078"/>
        <v/>
      </c>
      <c r="Q1866" s="19" t="str">
        <f t="shared" si="1079"/>
        <v/>
      </c>
      <c r="R1866" s="22"/>
      <c r="S1866" s="33"/>
      <c r="T1866" s="35" t="str">
        <f>IF(E1866="","",Instructions!$B$5)</f>
        <v/>
      </c>
      <c r="U1866" s="75" t="str">
        <f>IF(E1866="","",Instructions!$C$5)</f>
        <v/>
      </c>
      <c r="V1866" s="87" t="str">
        <f t="shared" si="1080"/>
        <v/>
      </c>
      <c r="W1866" s="72" t="str">
        <f>IF(E1866="","",VLOOKUP(D1866,Supervisors!$B$9:$F$32,5,FALSE))</f>
        <v/>
      </c>
      <c r="X1866" s="72" t="str">
        <f>IF(E1866="","",VLOOKUP(D1866,Supervisors!$B$9:$G$32,6,FALSE))</f>
        <v/>
      </c>
      <c r="Y1866" s="20" t="str">
        <f t="shared" si="1081"/>
        <v/>
      </c>
      <c r="Z1866" s="20" t="str">
        <f t="shared" si="1082"/>
        <v/>
      </c>
      <c r="AA1866" s="20" t="str">
        <f t="shared" si="1083"/>
        <v/>
      </c>
      <c r="AB1866" s="20" t="str">
        <f t="shared" si="1084"/>
        <v/>
      </c>
      <c r="AC1866" s="20" t="str">
        <f t="shared" si="1085"/>
        <v/>
      </c>
      <c r="AD1866" s="20" t="str">
        <f t="shared" si="1086"/>
        <v/>
      </c>
      <c r="AE1866" s="20" t="str">
        <f>IF(E1866="","",SUM( INDEX( $H$9, 1) : H1866))</f>
        <v/>
      </c>
      <c r="AF1866" s="20" t="str">
        <f t="shared" si="1087"/>
        <v/>
      </c>
      <c r="AG1866" s="20" t="str">
        <f>IF(E1866="","",SUM($AF$9:AF1866))</f>
        <v/>
      </c>
      <c r="AH1866" s="43" t="str">
        <f t="shared" si="1088"/>
        <v/>
      </c>
      <c r="AI1866" s="20" t="str">
        <f t="shared" si="1089"/>
        <v/>
      </c>
      <c r="AJ1866" s="20" t="str">
        <f t="shared" si="1090"/>
        <v/>
      </c>
      <c r="AK1866" s="20" t="str">
        <f t="shared" si="1091"/>
        <v/>
      </c>
      <c r="AL1866" s="20" t="str">
        <f>IF(E1866="","",SUM( INDEX($I$9, 1) : I1866))</f>
        <v/>
      </c>
      <c r="AM1866" s="20" t="str">
        <f t="shared" si="1092"/>
        <v/>
      </c>
      <c r="AN1866" s="20" t="str">
        <f>IF(E1866="","",SUM( INDEX($AM$9, 1) : AM1866))</f>
        <v/>
      </c>
      <c r="AO1866" s="43" t="str">
        <f t="shared" si="1093"/>
        <v/>
      </c>
      <c r="AP1866" s="43" t="str">
        <f t="shared" si="1094"/>
        <v/>
      </c>
      <c r="AQ1866" s="35" t="str">
        <f t="shared" si="1095"/>
        <v/>
      </c>
      <c r="AR1866" s="35" t="str">
        <f t="shared" si="1096"/>
        <v/>
      </c>
      <c r="AS1866" s="35" t="str">
        <f t="shared" si="1097"/>
        <v/>
      </c>
      <c r="AT1866" s="35" t="str">
        <f t="shared" si="1098"/>
        <v/>
      </c>
      <c r="AU1866" s="35" t="str">
        <f t="shared" si="1099"/>
        <v/>
      </c>
      <c r="AV1866" s="35" t="str">
        <f t="shared" si="1100"/>
        <v/>
      </c>
      <c r="AW1866" s="58" t="str">
        <f t="shared" si="1101"/>
        <v/>
      </c>
      <c r="AX1866" s="62" t="str">
        <f t="shared" si="1102"/>
        <v/>
      </c>
      <c r="AY1866" s="62" t="str">
        <f t="shared" si="1103"/>
        <v/>
      </c>
      <c r="AZ1866" s="62" t="str">
        <f t="shared" si="1104"/>
        <v/>
      </c>
      <c r="BA1866" s="62" t="str">
        <f t="shared" si="1105"/>
        <v/>
      </c>
      <c r="BB1866" s="62" t="str">
        <f t="shared" si="1106"/>
        <v/>
      </c>
      <c r="BC1866" s="62" t="str">
        <f t="shared" si="1107"/>
        <v/>
      </c>
      <c r="BD1866" s="69" t="str">
        <f t="shared" si="1108"/>
        <v/>
      </c>
      <c r="BE1866" s="69" t="str">
        <f t="shared" si="1109"/>
        <v/>
      </c>
      <c r="BF1866" s="69" t="str">
        <f>IF(Z1866=Z1867,"",SUM(AW$9:AW1866)-SUM(BF$9:BF1865))</f>
        <v/>
      </c>
      <c r="BG1866" s="12">
        <f t="shared" si="1074"/>
        <v>1858</v>
      </c>
    </row>
    <row r="1867" spans="1:59" ht="20.100000000000001" customHeight="1">
      <c r="A1867" s="13">
        <f t="shared" si="1073"/>
        <v>1859</v>
      </c>
      <c r="B1867" s="153"/>
      <c r="C1867" s="33"/>
      <c r="D1867" s="33"/>
      <c r="E1867" s="154"/>
      <c r="F1867" s="155"/>
      <c r="G1867" s="156"/>
      <c r="H1867" s="19" t="str">
        <f t="shared" si="1075"/>
        <v/>
      </c>
      <c r="I1867" s="157"/>
      <c r="J1867" s="19" t="str">
        <f t="shared" si="1076"/>
        <v/>
      </c>
      <c r="K1867" s="33"/>
      <c r="L1867" s="34"/>
      <c r="M1867" s="34"/>
      <c r="N1867" s="19" t="str">
        <f t="shared" si="1077"/>
        <v/>
      </c>
      <c r="O1867" s="157"/>
      <c r="P1867" s="19" t="str">
        <f t="shared" si="1078"/>
        <v/>
      </c>
      <c r="Q1867" s="19" t="str">
        <f t="shared" si="1079"/>
        <v/>
      </c>
      <c r="R1867" s="22"/>
      <c r="S1867" s="33"/>
      <c r="T1867" s="35" t="str">
        <f>IF(E1867="","",Instructions!$B$5)</f>
        <v/>
      </c>
      <c r="U1867" s="75" t="str">
        <f>IF(E1867="","",Instructions!$C$5)</f>
        <v/>
      </c>
      <c r="V1867" s="87" t="str">
        <f t="shared" si="1080"/>
        <v/>
      </c>
      <c r="W1867" s="72" t="str">
        <f>IF(E1867="","",VLOOKUP(D1867,Supervisors!$B$9:$F$32,5,FALSE))</f>
        <v/>
      </c>
      <c r="X1867" s="72" t="str">
        <f>IF(E1867="","",VLOOKUP(D1867,Supervisors!$B$9:$G$32,6,FALSE))</f>
        <v/>
      </c>
      <c r="Y1867" s="20" t="str">
        <f t="shared" si="1081"/>
        <v/>
      </c>
      <c r="Z1867" s="20" t="str">
        <f t="shared" si="1082"/>
        <v/>
      </c>
      <c r="AA1867" s="20" t="str">
        <f t="shared" si="1083"/>
        <v/>
      </c>
      <c r="AB1867" s="20" t="str">
        <f t="shared" si="1084"/>
        <v/>
      </c>
      <c r="AC1867" s="20" t="str">
        <f t="shared" si="1085"/>
        <v/>
      </c>
      <c r="AD1867" s="20" t="str">
        <f t="shared" si="1086"/>
        <v/>
      </c>
      <c r="AE1867" s="20" t="str">
        <f>IF(E1867="","",SUM( INDEX( $H$9, 1) : H1867))</f>
        <v/>
      </c>
      <c r="AF1867" s="20" t="str">
        <f t="shared" si="1087"/>
        <v/>
      </c>
      <c r="AG1867" s="20" t="str">
        <f>IF(E1867="","",SUM($AF$9:AF1867))</f>
        <v/>
      </c>
      <c r="AH1867" s="43" t="str">
        <f t="shared" si="1088"/>
        <v/>
      </c>
      <c r="AI1867" s="20" t="str">
        <f t="shared" si="1089"/>
        <v/>
      </c>
      <c r="AJ1867" s="20" t="str">
        <f t="shared" si="1090"/>
        <v/>
      </c>
      <c r="AK1867" s="20" t="str">
        <f t="shared" si="1091"/>
        <v/>
      </c>
      <c r="AL1867" s="20" t="str">
        <f>IF(E1867="","",SUM( INDEX($I$9, 1) : I1867))</f>
        <v/>
      </c>
      <c r="AM1867" s="20" t="str">
        <f t="shared" si="1092"/>
        <v/>
      </c>
      <c r="AN1867" s="20" t="str">
        <f>IF(E1867="","",SUM( INDEX($AM$9, 1) : AM1867))</f>
        <v/>
      </c>
      <c r="AO1867" s="43" t="str">
        <f t="shared" si="1093"/>
        <v/>
      </c>
      <c r="AP1867" s="43" t="str">
        <f t="shared" si="1094"/>
        <v/>
      </c>
      <c r="AQ1867" s="35" t="str">
        <f t="shared" si="1095"/>
        <v/>
      </c>
      <c r="AR1867" s="35" t="str">
        <f t="shared" si="1096"/>
        <v/>
      </c>
      <c r="AS1867" s="35" t="str">
        <f t="shared" si="1097"/>
        <v/>
      </c>
      <c r="AT1867" s="35" t="str">
        <f t="shared" si="1098"/>
        <v/>
      </c>
      <c r="AU1867" s="35" t="str">
        <f t="shared" si="1099"/>
        <v/>
      </c>
      <c r="AV1867" s="35" t="str">
        <f t="shared" si="1100"/>
        <v/>
      </c>
      <c r="AW1867" s="58" t="str">
        <f t="shared" si="1101"/>
        <v/>
      </c>
      <c r="AX1867" s="62" t="str">
        <f t="shared" si="1102"/>
        <v/>
      </c>
      <c r="AY1867" s="62" t="str">
        <f t="shared" si="1103"/>
        <v/>
      </c>
      <c r="AZ1867" s="62" t="str">
        <f t="shared" si="1104"/>
        <v/>
      </c>
      <c r="BA1867" s="62" t="str">
        <f t="shared" si="1105"/>
        <v/>
      </c>
      <c r="BB1867" s="62" t="str">
        <f t="shared" si="1106"/>
        <v/>
      </c>
      <c r="BC1867" s="62" t="str">
        <f t="shared" si="1107"/>
        <v/>
      </c>
      <c r="BD1867" s="69" t="str">
        <f t="shared" si="1108"/>
        <v/>
      </c>
      <c r="BE1867" s="69" t="str">
        <f t="shared" si="1109"/>
        <v/>
      </c>
      <c r="BF1867" s="69" t="str">
        <f>IF(Z1867=Z1868,"",SUM(AW$9:AW1867)-SUM(BF$9:BF1866))</f>
        <v/>
      </c>
      <c r="BG1867" s="12">
        <f t="shared" si="1074"/>
        <v>1859</v>
      </c>
    </row>
    <row r="1868" spans="1:59" ht="20.100000000000001" customHeight="1">
      <c r="A1868" s="13">
        <f t="shared" si="1073"/>
        <v>1860</v>
      </c>
      <c r="B1868" s="153"/>
      <c r="C1868" s="33"/>
      <c r="D1868" s="33"/>
      <c r="E1868" s="154"/>
      <c r="F1868" s="155"/>
      <c r="G1868" s="156"/>
      <c r="H1868" s="19" t="str">
        <f t="shared" si="1075"/>
        <v/>
      </c>
      <c r="I1868" s="157"/>
      <c r="J1868" s="19" t="str">
        <f t="shared" si="1076"/>
        <v/>
      </c>
      <c r="K1868" s="33"/>
      <c r="L1868" s="34"/>
      <c r="M1868" s="34"/>
      <c r="N1868" s="19" t="str">
        <f t="shared" si="1077"/>
        <v/>
      </c>
      <c r="O1868" s="157"/>
      <c r="P1868" s="19" t="str">
        <f t="shared" si="1078"/>
        <v/>
      </c>
      <c r="Q1868" s="19" t="str">
        <f t="shared" si="1079"/>
        <v/>
      </c>
      <c r="R1868" s="22"/>
      <c r="S1868" s="33"/>
      <c r="T1868" s="35" t="str">
        <f>IF(E1868="","",Instructions!$B$5)</f>
        <v/>
      </c>
      <c r="U1868" s="75" t="str">
        <f>IF(E1868="","",Instructions!$C$5)</f>
        <v/>
      </c>
      <c r="V1868" s="87" t="str">
        <f t="shared" si="1080"/>
        <v/>
      </c>
      <c r="W1868" s="72" t="str">
        <f>IF(E1868="","",VLOOKUP(D1868,Supervisors!$B$9:$F$32,5,FALSE))</f>
        <v/>
      </c>
      <c r="X1868" s="72" t="str">
        <f>IF(E1868="","",VLOOKUP(D1868,Supervisors!$B$9:$G$32,6,FALSE))</f>
        <v/>
      </c>
      <c r="Y1868" s="20" t="str">
        <f t="shared" si="1081"/>
        <v/>
      </c>
      <c r="Z1868" s="20" t="str">
        <f t="shared" si="1082"/>
        <v/>
      </c>
      <c r="AA1868" s="20" t="str">
        <f t="shared" si="1083"/>
        <v/>
      </c>
      <c r="AB1868" s="20" t="str">
        <f t="shared" si="1084"/>
        <v/>
      </c>
      <c r="AC1868" s="20" t="str">
        <f t="shared" si="1085"/>
        <v/>
      </c>
      <c r="AD1868" s="20" t="str">
        <f t="shared" si="1086"/>
        <v/>
      </c>
      <c r="AE1868" s="20" t="str">
        <f>IF(E1868="","",SUM( INDEX( $H$9, 1) : H1868))</f>
        <v/>
      </c>
      <c r="AF1868" s="20" t="str">
        <f t="shared" si="1087"/>
        <v/>
      </c>
      <c r="AG1868" s="20" t="str">
        <f>IF(E1868="","",SUM($AF$9:AF1868))</f>
        <v/>
      </c>
      <c r="AH1868" s="43" t="str">
        <f t="shared" si="1088"/>
        <v/>
      </c>
      <c r="AI1868" s="20" t="str">
        <f t="shared" si="1089"/>
        <v/>
      </c>
      <c r="AJ1868" s="20" t="str">
        <f t="shared" si="1090"/>
        <v/>
      </c>
      <c r="AK1868" s="20" t="str">
        <f t="shared" si="1091"/>
        <v/>
      </c>
      <c r="AL1868" s="20" t="str">
        <f>IF(E1868="","",SUM( INDEX($I$9, 1) : I1868))</f>
        <v/>
      </c>
      <c r="AM1868" s="20" t="str">
        <f t="shared" si="1092"/>
        <v/>
      </c>
      <c r="AN1868" s="20" t="str">
        <f>IF(E1868="","",SUM( INDEX($AM$9, 1) : AM1868))</f>
        <v/>
      </c>
      <c r="AO1868" s="43" t="str">
        <f t="shared" si="1093"/>
        <v/>
      </c>
      <c r="AP1868" s="43" t="str">
        <f t="shared" si="1094"/>
        <v/>
      </c>
      <c r="AQ1868" s="35" t="str">
        <f t="shared" si="1095"/>
        <v/>
      </c>
      <c r="AR1868" s="35" t="str">
        <f t="shared" si="1096"/>
        <v/>
      </c>
      <c r="AS1868" s="35" t="str">
        <f t="shared" si="1097"/>
        <v/>
      </c>
      <c r="AT1868" s="35" t="str">
        <f t="shared" si="1098"/>
        <v/>
      </c>
      <c r="AU1868" s="35" t="str">
        <f t="shared" si="1099"/>
        <v/>
      </c>
      <c r="AV1868" s="35" t="str">
        <f t="shared" si="1100"/>
        <v/>
      </c>
      <c r="AW1868" s="58" t="str">
        <f t="shared" si="1101"/>
        <v/>
      </c>
      <c r="AX1868" s="62" t="str">
        <f t="shared" si="1102"/>
        <v/>
      </c>
      <c r="AY1868" s="62" t="str">
        <f t="shared" si="1103"/>
        <v/>
      </c>
      <c r="AZ1868" s="62" t="str">
        <f t="shared" si="1104"/>
        <v/>
      </c>
      <c r="BA1868" s="62" t="str">
        <f t="shared" si="1105"/>
        <v/>
      </c>
      <c r="BB1868" s="62" t="str">
        <f t="shared" si="1106"/>
        <v/>
      </c>
      <c r="BC1868" s="62" t="str">
        <f t="shared" si="1107"/>
        <v/>
      </c>
      <c r="BD1868" s="69" t="str">
        <f t="shared" si="1108"/>
        <v/>
      </c>
      <c r="BE1868" s="69" t="str">
        <f t="shared" si="1109"/>
        <v/>
      </c>
      <c r="BF1868" s="69" t="str">
        <f>IF(Z1868=Z1869,"",SUM(AW$9:AW1868)-SUM(BF$9:BF1867))</f>
        <v/>
      </c>
      <c r="BG1868" s="12">
        <f t="shared" si="1074"/>
        <v>1860</v>
      </c>
    </row>
    <row r="1869" spans="1:59" ht="20.100000000000001" customHeight="1">
      <c r="A1869" s="13">
        <f t="shared" si="1073"/>
        <v>1861</v>
      </c>
      <c r="B1869" s="153"/>
      <c r="C1869" s="33"/>
      <c r="D1869" s="33"/>
      <c r="E1869" s="154"/>
      <c r="F1869" s="155"/>
      <c r="G1869" s="156"/>
      <c r="H1869" s="19" t="str">
        <f t="shared" si="1075"/>
        <v/>
      </c>
      <c r="I1869" s="157"/>
      <c r="J1869" s="19" t="str">
        <f t="shared" si="1076"/>
        <v/>
      </c>
      <c r="K1869" s="33"/>
      <c r="L1869" s="34"/>
      <c r="M1869" s="34"/>
      <c r="N1869" s="19" t="str">
        <f t="shared" si="1077"/>
        <v/>
      </c>
      <c r="O1869" s="157"/>
      <c r="P1869" s="19" t="str">
        <f t="shared" si="1078"/>
        <v/>
      </c>
      <c r="Q1869" s="19" t="str">
        <f t="shared" si="1079"/>
        <v/>
      </c>
      <c r="R1869" s="22"/>
      <c r="S1869" s="33"/>
      <c r="T1869" s="35" t="str">
        <f>IF(E1869="","",Instructions!$B$5)</f>
        <v/>
      </c>
      <c r="U1869" s="75" t="str">
        <f>IF(E1869="","",Instructions!$C$5)</f>
        <v/>
      </c>
      <c r="V1869" s="87" t="str">
        <f t="shared" si="1080"/>
        <v/>
      </c>
      <c r="W1869" s="72" t="str">
        <f>IF(E1869="","",VLOOKUP(D1869,Supervisors!$B$9:$F$32,5,FALSE))</f>
        <v/>
      </c>
      <c r="X1869" s="72" t="str">
        <f>IF(E1869="","",VLOOKUP(D1869,Supervisors!$B$9:$G$32,6,FALSE))</f>
        <v/>
      </c>
      <c r="Y1869" s="20" t="str">
        <f t="shared" si="1081"/>
        <v/>
      </c>
      <c r="Z1869" s="20" t="str">
        <f t="shared" si="1082"/>
        <v/>
      </c>
      <c r="AA1869" s="20" t="str">
        <f t="shared" si="1083"/>
        <v/>
      </c>
      <c r="AB1869" s="20" t="str">
        <f t="shared" si="1084"/>
        <v/>
      </c>
      <c r="AC1869" s="20" t="str">
        <f t="shared" si="1085"/>
        <v/>
      </c>
      <c r="AD1869" s="20" t="str">
        <f t="shared" si="1086"/>
        <v/>
      </c>
      <c r="AE1869" s="20" t="str">
        <f>IF(E1869="","",SUM( INDEX( $H$9, 1) : H1869))</f>
        <v/>
      </c>
      <c r="AF1869" s="20" t="str">
        <f t="shared" si="1087"/>
        <v/>
      </c>
      <c r="AG1869" s="20" t="str">
        <f>IF(E1869="","",SUM($AF$9:AF1869))</f>
        <v/>
      </c>
      <c r="AH1869" s="43" t="str">
        <f t="shared" si="1088"/>
        <v/>
      </c>
      <c r="AI1869" s="20" t="str">
        <f t="shared" si="1089"/>
        <v/>
      </c>
      <c r="AJ1869" s="20" t="str">
        <f t="shared" si="1090"/>
        <v/>
      </c>
      <c r="AK1869" s="20" t="str">
        <f t="shared" si="1091"/>
        <v/>
      </c>
      <c r="AL1869" s="20" t="str">
        <f>IF(E1869="","",SUM( INDEX($I$9, 1) : I1869))</f>
        <v/>
      </c>
      <c r="AM1869" s="20" t="str">
        <f t="shared" si="1092"/>
        <v/>
      </c>
      <c r="AN1869" s="20" t="str">
        <f>IF(E1869="","",SUM( INDEX($AM$9, 1) : AM1869))</f>
        <v/>
      </c>
      <c r="AO1869" s="43" t="str">
        <f t="shared" si="1093"/>
        <v/>
      </c>
      <c r="AP1869" s="43" t="str">
        <f t="shared" si="1094"/>
        <v/>
      </c>
      <c r="AQ1869" s="35" t="str">
        <f t="shared" si="1095"/>
        <v/>
      </c>
      <c r="AR1869" s="35" t="str">
        <f t="shared" si="1096"/>
        <v/>
      </c>
      <c r="AS1869" s="35" t="str">
        <f t="shared" si="1097"/>
        <v/>
      </c>
      <c r="AT1869" s="35" t="str">
        <f t="shared" si="1098"/>
        <v/>
      </c>
      <c r="AU1869" s="35" t="str">
        <f t="shared" si="1099"/>
        <v/>
      </c>
      <c r="AV1869" s="35" t="str">
        <f t="shared" si="1100"/>
        <v/>
      </c>
      <c r="AW1869" s="58" t="str">
        <f t="shared" si="1101"/>
        <v/>
      </c>
      <c r="AX1869" s="62" t="str">
        <f t="shared" si="1102"/>
        <v/>
      </c>
      <c r="AY1869" s="62" t="str">
        <f t="shared" si="1103"/>
        <v/>
      </c>
      <c r="AZ1869" s="62" t="str">
        <f t="shared" si="1104"/>
        <v/>
      </c>
      <c r="BA1869" s="62" t="str">
        <f t="shared" si="1105"/>
        <v/>
      </c>
      <c r="BB1869" s="62" t="str">
        <f t="shared" si="1106"/>
        <v/>
      </c>
      <c r="BC1869" s="62" t="str">
        <f t="shared" si="1107"/>
        <v/>
      </c>
      <c r="BD1869" s="69" t="str">
        <f t="shared" si="1108"/>
        <v/>
      </c>
      <c r="BE1869" s="69" t="str">
        <f t="shared" si="1109"/>
        <v/>
      </c>
      <c r="BF1869" s="69" t="str">
        <f>IF(Z1869=Z1870,"",SUM(AW$9:AW1869)-SUM(BF$9:BF1868))</f>
        <v/>
      </c>
      <c r="BG1869" s="12">
        <f t="shared" si="1074"/>
        <v>1861</v>
      </c>
    </row>
    <row r="1870" spans="1:59" ht="20.100000000000001" customHeight="1">
      <c r="A1870" s="13">
        <f t="shared" si="1073"/>
        <v>1862</v>
      </c>
      <c r="B1870" s="153"/>
      <c r="C1870" s="33"/>
      <c r="D1870" s="33"/>
      <c r="E1870" s="154"/>
      <c r="F1870" s="155"/>
      <c r="G1870" s="156"/>
      <c r="H1870" s="19" t="str">
        <f t="shared" si="1075"/>
        <v/>
      </c>
      <c r="I1870" s="157"/>
      <c r="J1870" s="19" t="str">
        <f t="shared" si="1076"/>
        <v/>
      </c>
      <c r="K1870" s="33"/>
      <c r="L1870" s="34"/>
      <c r="M1870" s="34"/>
      <c r="N1870" s="19" t="str">
        <f t="shared" si="1077"/>
        <v/>
      </c>
      <c r="O1870" s="157"/>
      <c r="P1870" s="19" t="str">
        <f t="shared" si="1078"/>
        <v/>
      </c>
      <c r="Q1870" s="19" t="str">
        <f t="shared" si="1079"/>
        <v/>
      </c>
      <c r="R1870" s="22"/>
      <c r="S1870" s="33"/>
      <c r="T1870" s="35" t="str">
        <f>IF(E1870="","",Instructions!$B$5)</f>
        <v/>
      </c>
      <c r="U1870" s="75" t="str">
        <f>IF(E1870="","",Instructions!$C$5)</f>
        <v/>
      </c>
      <c r="V1870" s="87" t="str">
        <f t="shared" si="1080"/>
        <v/>
      </c>
      <c r="W1870" s="72" t="str">
        <f>IF(E1870="","",VLOOKUP(D1870,Supervisors!$B$9:$F$32,5,FALSE))</f>
        <v/>
      </c>
      <c r="X1870" s="72" t="str">
        <f>IF(E1870="","",VLOOKUP(D1870,Supervisors!$B$9:$G$32,6,FALSE))</f>
        <v/>
      </c>
      <c r="Y1870" s="20" t="str">
        <f t="shared" si="1081"/>
        <v/>
      </c>
      <c r="Z1870" s="20" t="str">
        <f t="shared" si="1082"/>
        <v/>
      </c>
      <c r="AA1870" s="20" t="str">
        <f t="shared" si="1083"/>
        <v/>
      </c>
      <c r="AB1870" s="20" t="str">
        <f t="shared" si="1084"/>
        <v/>
      </c>
      <c r="AC1870" s="20" t="str">
        <f t="shared" si="1085"/>
        <v/>
      </c>
      <c r="AD1870" s="20" t="str">
        <f t="shared" si="1086"/>
        <v/>
      </c>
      <c r="AE1870" s="20" t="str">
        <f>IF(E1870="","",SUM( INDEX( $H$9, 1) : H1870))</f>
        <v/>
      </c>
      <c r="AF1870" s="20" t="str">
        <f t="shared" si="1087"/>
        <v/>
      </c>
      <c r="AG1870" s="20" t="str">
        <f>IF(E1870="","",SUM($AF$9:AF1870))</f>
        <v/>
      </c>
      <c r="AH1870" s="43" t="str">
        <f t="shared" si="1088"/>
        <v/>
      </c>
      <c r="AI1870" s="20" t="str">
        <f t="shared" si="1089"/>
        <v/>
      </c>
      <c r="AJ1870" s="20" t="str">
        <f t="shared" si="1090"/>
        <v/>
      </c>
      <c r="AK1870" s="20" t="str">
        <f t="shared" si="1091"/>
        <v/>
      </c>
      <c r="AL1870" s="20" t="str">
        <f>IF(E1870="","",SUM( INDEX($I$9, 1) : I1870))</f>
        <v/>
      </c>
      <c r="AM1870" s="20" t="str">
        <f t="shared" si="1092"/>
        <v/>
      </c>
      <c r="AN1870" s="20" t="str">
        <f>IF(E1870="","",SUM( INDEX($AM$9, 1) : AM1870))</f>
        <v/>
      </c>
      <c r="AO1870" s="43" t="str">
        <f t="shared" si="1093"/>
        <v/>
      </c>
      <c r="AP1870" s="43" t="str">
        <f t="shared" si="1094"/>
        <v/>
      </c>
      <c r="AQ1870" s="35" t="str">
        <f t="shared" si="1095"/>
        <v/>
      </c>
      <c r="AR1870" s="35" t="str">
        <f t="shared" si="1096"/>
        <v/>
      </c>
      <c r="AS1870" s="35" t="str">
        <f t="shared" si="1097"/>
        <v/>
      </c>
      <c r="AT1870" s="35" t="str">
        <f t="shared" si="1098"/>
        <v/>
      </c>
      <c r="AU1870" s="35" t="str">
        <f t="shared" si="1099"/>
        <v/>
      </c>
      <c r="AV1870" s="35" t="str">
        <f t="shared" si="1100"/>
        <v/>
      </c>
      <c r="AW1870" s="58" t="str">
        <f t="shared" si="1101"/>
        <v/>
      </c>
      <c r="AX1870" s="62" t="str">
        <f t="shared" si="1102"/>
        <v/>
      </c>
      <c r="AY1870" s="62" t="str">
        <f t="shared" si="1103"/>
        <v/>
      </c>
      <c r="AZ1870" s="62" t="str">
        <f t="shared" si="1104"/>
        <v/>
      </c>
      <c r="BA1870" s="62" t="str">
        <f t="shared" si="1105"/>
        <v/>
      </c>
      <c r="BB1870" s="62" t="str">
        <f t="shared" si="1106"/>
        <v/>
      </c>
      <c r="BC1870" s="62" t="str">
        <f t="shared" si="1107"/>
        <v/>
      </c>
      <c r="BD1870" s="69" t="str">
        <f t="shared" si="1108"/>
        <v/>
      </c>
      <c r="BE1870" s="69" t="str">
        <f t="shared" si="1109"/>
        <v/>
      </c>
      <c r="BF1870" s="69" t="str">
        <f>IF(Z1870=Z1871,"",SUM(AW$9:AW1870)-SUM(BF$9:BF1869))</f>
        <v/>
      </c>
      <c r="BG1870" s="12">
        <f t="shared" si="1074"/>
        <v>1862</v>
      </c>
    </row>
    <row r="1871" spans="1:59" ht="20.100000000000001" customHeight="1">
      <c r="A1871" s="13">
        <f t="shared" si="1073"/>
        <v>1863</v>
      </c>
      <c r="B1871" s="153"/>
      <c r="C1871" s="33"/>
      <c r="D1871" s="33"/>
      <c r="E1871" s="154"/>
      <c r="F1871" s="155"/>
      <c r="G1871" s="156"/>
      <c r="H1871" s="19" t="str">
        <f t="shared" si="1075"/>
        <v/>
      </c>
      <c r="I1871" s="157"/>
      <c r="J1871" s="19" t="str">
        <f t="shared" si="1076"/>
        <v/>
      </c>
      <c r="K1871" s="33"/>
      <c r="L1871" s="34"/>
      <c r="M1871" s="34"/>
      <c r="N1871" s="19" t="str">
        <f t="shared" si="1077"/>
        <v/>
      </c>
      <c r="O1871" s="157"/>
      <c r="P1871" s="19" t="str">
        <f t="shared" si="1078"/>
        <v/>
      </c>
      <c r="Q1871" s="19" t="str">
        <f t="shared" si="1079"/>
        <v/>
      </c>
      <c r="R1871" s="22"/>
      <c r="S1871" s="33"/>
      <c r="T1871" s="35" t="str">
        <f>IF(E1871="","",Instructions!$B$5)</f>
        <v/>
      </c>
      <c r="U1871" s="75" t="str">
        <f>IF(E1871="","",Instructions!$C$5)</f>
        <v/>
      </c>
      <c r="V1871" s="87" t="str">
        <f t="shared" si="1080"/>
        <v/>
      </c>
      <c r="W1871" s="72" t="str">
        <f>IF(E1871="","",VLOOKUP(D1871,Supervisors!$B$9:$F$32,5,FALSE))</f>
        <v/>
      </c>
      <c r="X1871" s="72" t="str">
        <f>IF(E1871="","",VLOOKUP(D1871,Supervisors!$B$9:$G$32,6,FALSE))</f>
        <v/>
      </c>
      <c r="Y1871" s="20" t="str">
        <f t="shared" si="1081"/>
        <v/>
      </c>
      <c r="Z1871" s="20" t="str">
        <f t="shared" si="1082"/>
        <v/>
      </c>
      <c r="AA1871" s="20" t="str">
        <f t="shared" si="1083"/>
        <v/>
      </c>
      <c r="AB1871" s="20" t="str">
        <f t="shared" si="1084"/>
        <v/>
      </c>
      <c r="AC1871" s="20" t="str">
        <f t="shared" si="1085"/>
        <v/>
      </c>
      <c r="AD1871" s="20" t="str">
        <f t="shared" si="1086"/>
        <v/>
      </c>
      <c r="AE1871" s="20" t="str">
        <f>IF(E1871="","",SUM( INDEX( $H$9, 1) : H1871))</f>
        <v/>
      </c>
      <c r="AF1871" s="20" t="str">
        <f t="shared" si="1087"/>
        <v/>
      </c>
      <c r="AG1871" s="20" t="str">
        <f>IF(E1871="","",SUM($AF$9:AF1871))</f>
        <v/>
      </c>
      <c r="AH1871" s="43" t="str">
        <f t="shared" si="1088"/>
        <v/>
      </c>
      <c r="AI1871" s="20" t="str">
        <f t="shared" si="1089"/>
        <v/>
      </c>
      <c r="AJ1871" s="20" t="str">
        <f t="shared" si="1090"/>
        <v/>
      </c>
      <c r="AK1871" s="20" t="str">
        <f t="shared" si="1091"/>
        <v/>
      </c>
      <c r="AL1871" s="20" t="str">
        <f>IF(E1871="","",SUM( INDEX($I$9, 1) : I1871))</f>
        <v/>
      </c>
      <c r="AM1871" s="20" t="str">
        <f t="shared" si="1092"/>
        <v/>
      </c>
      <c r="AN1871" s="20" t="str">
        <f>IF(E1871="","",SUM( INDEX($AM$9, 1) : AM1871))</f>
        <v/>
      </c>
      <c r="AO1871" s="43" t="str">
        <f t="shared" si="1093"/>
        <v/>
      </c>
      <c r="AP1871" s="43" t="str">
        <f t="shared" si="1094"/>
        <v/>
      </c>
      <c r="AQ1871" s="35" t="str">
        <f t="shared" si="1095"/>
        <v/>
      </c>
      <c r="AR1871" s="35" t="str">
        <f t="shared" si="1096"/>
        <v/>
      </c>
      <c r="AS1871" s="35" t="str">
        <f t="shared" si="1097"/>
        <v/>
      </c>
      <c r="AT1871" s="35" t="str">
        <f t="shared" si="1098"/>
        <v/>
      </c>
      <c r="AU1871" s="35" t="str">
        <f t="shared" si="1099"/>
        <v/>
      </c>
      <c r="AV1871" s="35" t="str">
        <f t="shared" si="1100"/>
        <v/>
      </c>
      <c r="AW1871" s="58" t="str">
        <f t="shared" si="1101"/>
        <v/>
      </c>
      <c r="AX1871" s="62" t="str">
        <f t="shared" si="1102"/>
        <v/>
      </c>
      <c r="AY1871" s="62" t="str">
        <f t="shared" si="1103"/>
        <v/>
      </c>
      <c r="AZ1871" s="62" t="str">
        <f t="shared" si="1104"/>
        <v/>
      </c>
      <c r="BA1871" s="62" t="str">
        <f t="shared" si="1105"/>
        <v/>
      </c>
      <c r="BB1871" s="62" t="str">
        <f t="shared" si="1106"/>
        <v/>
      </c>
      <c r="BC1871" s="62" t="str">
        <f t="shared" si="1107"/>
        <v/>
      </c>
      <c r="BD1871" s="69" t="str">
        <f t="shared" si="1108"/>
        <v/>
      </c>
      <c r="BE1871" s="69" t="str">
        <f t="shared" si="1109"/>
        <v/>
      </c>
      <c r="BF1871" s="69" t="str">
        <f>IF(Z1871=Z1872,"",SUM(AW$9:AW1871)-SUM(BF$9:BF1870))</f>
        <v/>
      </c>
      <c r="BG1871" s="12">
        <f t="shared" si="1074"/>
        <v>1863</v>
      </c>
    </row>
    <row r="1872" spans="1:59" ht="20.100000000000001" customHeight="1">
      <c r="A1872" s="13">
        <f t="shared" si="1073"/>
        <v>1864</v>
      </c>
      <c r="B1872" s="153"/>
      <c r="C1872" s="33"/>
      <c r="D1872" s="33"/>
      <c r="E1872" s="154"/>
      <c r="F1872" s="155"/>
      <c r="G1872" s="156"/>
      <c r="H1872" s="19" t="str">
        <f t="shared" si="1075"/>
        <v/>
      </c>
      <c r="I1872" s="157"/>
      <c r="J1872" s="19" t="str">
        <f t="shared" si="1076"/>
        <v/>
      </c>
      <c r="K1872" s="33"/>
      <c r="L1872" s="34"/>
      <c r="M1872" s="34"/>
      <c r="N1872" s="19" t="str">
        <f t="shared" si="1077"/>
        <v/>
      </c>
      <c r="O1872" s="157"/>
      <c r="P1872" s="19" t="str">
        <f t="shared" si="1078"/>
        <v/>
      </c>
      <c r="Q1872" s="19" t="str">
        <f t="shared" si="1079"/>
        <v/>
      </c>
      <c r="R1872" s="22"/>
      <c r="S1872" s="33"/>
      <c r="T1872" s="35" t="str">
        <f>IF(E1872="","",Instructions!$B$5)</f>
        <v/>
      </c>
      <c r="U1872" s="75" t="str">
        <f>IF(E1872="","",Instructions!$C$5)</f>
        <v/>
      </c>
      <c r="V1872" s="87" t="str">
        <f t="shared" si="1080"/>
        <v/>
      </c>
      <c r="W1872" s="72" t="str">
        <f>IF(E1872="","",VLOOKUP(D1872,Supervisors!$B$9:$F$32,5,FALSE))</f>
        <v/>
      </c>
      <c r="X1872" s="72" t="str">
        <f>IF(E1872="","",VLOOKUP(D1872,Supervisors!$B$9:$G$32,6,FALSE))</f>
        <v/>
      </c>
      <c r="Y1872" s="20" t="str">
        <f t="shared" si="1081"/>
        <v/>
      </c>
      <c r="Z1872" s="20" t="str">
        <f t="shared" si="1082"/>
        <v/>
      </c>
      <c r="AA1872" s="20" t="str">
        <f t="shared" si="1083"/>
        <v/>
      </c>
      <c r="AB1872" s="20" t="str">
        <f t="shared" si="1084"/>
        <v/>
      </c>
      <c r="AC1872" s="20" t="str">
        <f t="shared" si="1085"/>
        <v/>
      </c>
      <c r="AD1872" s="20" t="str">
        <f t="shared" si="1086"/>
        <v/>
      </c>
      <c r="AE1872" s="20" t="str">
        <f>IF(E1872="","",SUM( INDEX( $H$9, 1) : H1872))</f>
        <v/>
      </c>
      <c r="AF1872" s="20" t="str">
        <f t="shared" si="1087"/>
        <v/>
      </c>
      <c r="AG1872" s="20" t="str">
        <f>IF(E1872="","",SUM($AF$9:AF1872))</f>
        <v/>
      </c>
      <c r="AH1872" s="43" t="str">
        <f t="shared" si="1088"/>
        <v/>
      </c>
      <c r="AI1872" s="20" t="str">
        <f t="shared" si="1089"/>
        <v/>
      </c>
      <c r="AJ1872" s="20" t="str">
        <f t="shared" si="1090"/>
        <v/>
      </c>
      <c r="AK1872" s="20" t="str">
        <f t="shared" si="1091"/>
        <v/>
      </c>
      <c r="AL1872" s="20" t="str">
        <f>IF(E1872="","",SUM( INDEX($I$9, 1) : I1872))</f>
        <v/>
      </c>
      <c r="AM1872" s="20" t="str">
        <f t="shared" si="1092"/>
        <v/>
      </c>
      <c r="AN1872" s="20" t="str">
        <f>IF(E1872="","",SUM( INDEX($AM$9, 1) : AM1872))</f>
        <v/>
      </c>
      <c r="AO1872" s="43" t="str">
        <f t="shared" si="1093"/>
        <v/>
      </c>
      <c r="AP1872" s="43" t="str">
        <f t="shared" si="1094"/>
        <v/>
      </c>
      <c r="AQ1872" s="35" t="str">
        <f t="shared" si="1095"/>
        <v/>
      </c>
      <c r="AR1872" s="35" t="str">
        <f t="shared" si="1096"/>
        <v/>
      </c>
      <c r="AS1872" s="35" t="str">
        <f t="shared" si="1097"/>
        <v/>
      </c>
      <c r="AT1872" s="35" t="str">
        <f t="shared" si="1098"/>
        <v/>
      </c>
      <c r="AU1872" s="35" t="str">
        <f t="shared" si="1099"/>
        <v/>
      </c>
      <c r="AV1872" s="35" t="str">
        <f t="shared" si="1100"/>
        <v/>
      </c>
      <c r="AW1872" s="58" t="str">
        <f t="shared" si="1101"/>
        <v/>
      </c>
      <c r="AX1872" s="62" t="str">
        <f t="shared" si="1102"/>
        <v/>
      </c>
      <c r="AY1872" s="62" t="str">
        <f t="shared" si="1103"/>
        <v/>
      </c>
      <c r="AZ1872" s="62" t="str">
        <f t="shared" si="1104"/>
        <v/>
      </c>
      <c r="BA1872" s="62" t="str">
        <f t="shared" si="1105"/>
        <v/>
      </c>
      <c r="BB1872" s="62" t="str">
        <f t="shared" si="1106"/>
        <v/>
      </c>
      <c r="BC1872" s="62" t="str">
        <f t="shared" si="1107"/>
        <v/>
      </c>
      <c r="BD1872" s="69" t="str">
        <f t="shared" si="1108"/>
        <v/>
      </c>
      <c r="BE1872" s="69" t="str">
        <f t="shared" si="1109"/>
        <v/>
      </c>
      <c r="BF1872" s="69" t="str">
        <f>IF(Z1872=Z1873,"",SUM(AW$9:AW1872)-SUM(BF$9:BF1871))</f>
        <v/>
      </c>
      <c r="BG1872" s="12">
        <f t="shared" si="1074"/>
        <v>1864</v>
      </c>
    </row>
    <row r="1873" spans="1:59" ht="20.100000000000001" customHeight="1">
      <c r="A1873" s="13">
        <f t="shared" si="1073"/>
        <v>1865</v>
      </c>
      <c r="B1873" s="153"/>
      <c r="C1873" s="33"/>
      <c r="D1873" s="33"/>
      <c r="E1873" s="154"/>
      <c r="F1873" s="155"/>
      <c r="G1873" s="156"/>
      <c r="H1873" s="19" t="str">
        <f t="shared" si="1075"/>
        <v/>
      </c>
      <c r="I1873" s="157"/>
      <c r="J1873" s="19" t="str">
        <f t="shared" si="1076"/>
        <v/>
      </c>
      <c r="K1873" s="33"/>
      <c r="L1873" s="34"/>
      <c r="M1873" s="34"/>
      <c r="N1873" s="19" t="str">
        <f t="shared" si="1077"/>
        <v/>
      </c>
      <c r="O1873" s="157"/>
      <c r="P1873" s="19" t="str">
        <f t="shared" si="1078"/>
        <v/>
      </c>
      <c r="Q1873" s="19" t="str">
        <f t="shared" si="1079"/>
        <v/>
      </c>
      <c r="R1873" s="22"/>
      <c r="S1873" s="33"/>
      <c r="T1873" s="35" t="str">
        <f>IF(E1873="","",Instructions!$B$5)</f>
        <v/>
      </c>
      <c r="U1873" s="75" t="str">
        <f>IF(E1873="","",Instructions!$C$5)</f>
        <v/>
      </c>
      <c r="V1873" s="87" t="str">
        <f t="shared" si="1080"/>
        <v/>
      </c>
      <c r="W1873" s="72" t="str">
        <f>IF(E1873="","",VLOOKUP(D1873,Supervisors!$B$9:$F$32,5,FALSE))</f>
        <v/>
      </c>
      <c r="X1873" s="72" t="str">
        <f>IF(E1873="","",VLOOKUP(D1873,Supervisors!$B$9:$G$32,6,FALSE))</f>
        <v/>
      </c>
      <c r="Y1873" s="20" t="str">
        <f t="shared" si="1081"/>
        <v/>
      </c>
      <c r="Z1873" s="20" t="str">
        <f t="shared" si="1082"/>
        <v/>
      </c>
      <c r="AA1873" s="20" t="str">
        <f t="shared" si="1083"/>
        <v/>
      </c>
      <c r="AB1873" s="20" t="str">
        <f t="shared" si="1084"/>
        <v/>
      </c>
      <c r="AC1873" s="20" t="str">
        <f t="shared" si="1085"/>
        <v/>
      </c>
      <c r="AD1873" s="20" t="str">
        <f t="shared" si="1086"/>
        <v/>
      </c>
      <c r="AE1873" s="20" t="str">
        <f>IF(E1873="","",SUM( INDEX( $H$9, 1) : H1873))</f>
        <v/>
      </c>
      <c r="AF1873" s="20" t="str">
        <f t="shared" si="1087"/>
        <v/>
      </c>
      <c r="AG1873" s="20" t="str">
        <f>IF(E1873="","",SUM($AF$9:AF1873))</f>
        <v/>
      </c>
      <c r="AH1873" s="43" t="str">
        <f t="shared" si="1088"/>
        <v/>
      </c>
      <c r="AI1873" s="20" t="str">
        <f t="shared" si="1089"/>
        <v/>
      </c>
      <c r="AJ1873" s="20" t="str">
        <f t="shared" si="1090"/>
        <v/>
      </c>
      <c r="AK1873" s="20" t="str">
        <f t="shared" si="1091"/>
        <v/>
      </c>
      <c r="AL1873" s="20" t="str">
        <f>IF(E1873="","",SUM( INDEX($I$9, 1) : I1873))</f>
        <v/>
      </c>
      <c r="AM1873" s="20" t="str">
        <f t="shared" si="1092"/>
        <v/>
      </c>
      <c r="AN1873" s="20" t="str">
        <f>IF(E1873="","",SUM( INDEX($AM$9, 1) : AM1873))</f>
        <v/>
      </c>
      <c r="AO1873" s="43" t="str">
        <f t="shared" si="1093"/>
        <v/>
      </c>
      <c r="AP1873" s="43" t="str">
        <f t="shared" si="1094"/>
        <v/>
      </c>
      <c r="AQ1873" s="35" t="str">
        <f t="shared" si="1095"/>
        <v/>
      </c>
      <c r="AR1873" s="35" t="str">
        <f t="shared" si="1096"/>
        <v/>
      </c>
      <c r="AS1873" s="35" t="str">
        <f t="shared" si="1097"/>
        <v/>
      </c>
      <c r="AT1873" s="35" t="str">
        <f t="shared" si="1098"/>
        <v/>
      </c>
      <c r="AU1873" s="35" t="str">
        <f t="shared" si="1099"/>
        <v/>
      </c>
      <c r="AV1873" s="35" t="str">
        <f t="shared" si="1100"/>
        <v/>
      </c>
      <c r="AW1873" s="58" t="str">
        <f t="shared" si="1101"/>
        <v/>
      </c>
      <c r="AX1873" s="62" t="str">
        <f t="shared" si="1102"/>
        <v/>
      </c>
      <c r="AY1873" s="62" t="str">
        <f t="shared" si="1103"/>
        <v/>
      </c>
      <c r="AZ1873" s="62" t="str">
        <f t="shared" si="1104"/>
        <v/>
      </c>
      <c r="BA1873" s="62" t="str">
        <f t="shared" si="1105"/>
        <v/>
      </c>
      <c r="BB1873" s="62" t="str">
        <f t="shared" si="1106"/>
        <v/>
      </c>
      <c r="BC1873" s="62" t="str">
        <f t="shared" si="1107"/>
        <v/>
      </c>
      <c r="BD1873" s="69" t="str">
        <f t="shared" si="1108"/>
        <v/>
      </c>
      <c r="BE1873" s="69" t="str">
        <f t="shared" si="1109"/>
        <v/>
      </c>
      <c r="BF1873" s="69" t="str">
        <f>IF(Z1873=Z1874,"",SUM(AW$9:AW1873)-SUM(BF$9:BF1872))</f>
        <v/>
      </c>
      <c r="BG1873" s="12">
        <f t="shared" si="1074"/>
        <v>1865</v>
      </c>
    </row>
    <row r="1874" spans="1:59" ht="20.100000000000001" customHeight="1">
      <c r="A1874" s="13">
        <f t="shared" si="1073"/>
        <v>1866</v>
      </c>
      <c r="B1874" s="153"/>
      <c r="C1874" s="33"/>
      <c r="D1874" s="33"/>
      <c r="E1874" s="154"/>
      <c r="F1874" s="155"/>
      <c r="G1874" s="156"/>
      <c r="H1874" s="19" t="str">
        <f t="shared" si="1075"/>
        <v/>
      </c>
      <c r="I1874" s="157"/>
      <c r="J1874" s="19" t="str">
        <f t="shared" si="1076"/>
        <v/>
      </c>
      <c r="K1874" s="33"/>
      <c r="L1874" s="34"/>
      <c r="M1874" s="34"/>
      <c r="N1874" s="19" t="str">
        <f t="shared" si="1077"/>
        <v/>
      </c>
      <c r="O1874" s="157"/>
      <c r="P1874" s="19" t="str">
        <f t="shared" si="1078"/>
        <v/>
      </c>
      <c r="Q1874" s="19" t="str">
        <f t="shared" si="1079"/>
        <v/>
      </c>
      <c r="R1874" s="22"/>
      <c r="S1874" s="33"/>
      <c r="T1874" s="35" t="str">
        <f>IF(E1874="","",Instructions!$B$5)</f>
        <v/>
      </c>
      <c r="U1874" s="75" t="str">
        <f>IF(E1874="","",Instructions!$C$5)</f>
        <v/>
      </c>
      <c r="V1874" s="87" t="str">
        <f t="shared" si="1080"/>
        <v/>
      </c>
      <c r="W1874" s="72" t="str">
        <f>IF(E1874="","",VLOOKUP(D1874,Supervisors!$B$9:$F$32,5,FALSE))</f>
        <v/>
      </c>
      <c r="X1874" s="72" t="str">
        <f>IF(E1874="","",VLOOKUP(D1874,Supervisors!$B$9:$G$32,6,FALSE))</f>
        <v/>
      </c>
      <c r="Y1874" s="20" t="str">
        <f t="shared" si="1081"/>
        <v/>
      </c>
      <c r="Z1874" s="20" t="str">
        <f t="shared" si="1082"/>
        <v/>
      </c>
      <c r="AA1874" s="20" t="str">
        <f t="shared" si="1083"/>
        <v/>
      </c>
      <c r="AB1874" s="20" t="str">
        <f t="shared" si="1084"/>
        <v/>
      </c>
      <c r="AC1874" s="20" t="str">
        <f t="shared" si="1085"/>
        <v/>
      </c>
      <c r="AD1874" s="20" t="str">
        <f t="shared" si="1086"/>
        <v/>
      </c>
      <c r="AE1874" s="20" t="str">
        <f>IF(E1874="","",SUM( INDEX( $H$9, 1) : H1874))</f>
        <v/>
      </c>
      <c r="AF1874" s="20" t="str">
        <f t="shared" si="1087"/>
        <v/>
      </c>
      <c r="AG1874" s="20" t="str">
        <f>IF(E1874="","",SUM($AF$9:AF1874))</f>
        <v/>
      </c>
      <c r="AH1874" s="43" t="str">
        <f t="shared" si="1088"/>
        <v/>
      </c>
      <c r="AI1874" s="20" t="str">
        <f t="shared" si="1089"/>
        <v/>
      </c>
      <c r="AJ1874" s="20" t="str">
        <f t="shared" si="1090"/>
        <v/>
      </c>
      <c r="AK1874" s="20" t="str">
        <f t="shared" si="1091"/>
        <v/>
      </c>
      <c r="AL1874" s="20" t="str">
        <f>IF(E1874="","",SUM( INDEX($I$9, 1) : I1874))</f>
        <v/>
      </c>
      <c r="AM1874" s="20" t="str">
        <f t="shared" si="1092"/>
        <v/>
      </c>
      <c r="AN1874" s="20" t="str">
        <f>IF(E1874="","",SUM( INDEX($AM$9, 1) : AM1874))</f>
        <v/>
      </c>
      <c r="AO1874" s="43" t="str">
        <f t="shared" si="1093"/>
        <v/>
      </c>
      <c r="AP1874" s="43" t="str">
        <f t="shared" si="1094"/>
        <v/>
      </c>
      <c r="AQ1874" s="35" t="str">
        <f t="shared" si="1095"/>
        <v/>
      </c>
      <c r="AR1874" s="35" t="str">
        <f t="shared" si="1096"/>
        <v/>
      </c>
      <c r="AS1874" s="35" t="str">
        <f t="shared" si="1097"/>
        <v/>
      </c>
      <c r="AT1874" s="35" t="str">
        <f t="shared" si="1098"/>
        <v/>
      </c>
      <c r="AU1874" s="35" t="str">
        <f t="shared" si="1099"/>
        <v/>
      </c>
      <c r="AV1874" s="35" t="str">
        <f t="shared" si="1100"/>
        <v/>
      </c>
      <c r="AW1874" s="58" t="str">
        <f t="shared" si="1101"/>
        <v/>
      </c>
      <c r="AX1874" s="62" t="str">
        <f t="shared" si="1102"/>
        <v/>
      </c>
      <c r="AY1874" s="62" t="str">
        <f t="shared" si="1103"/>
        <v/>
      </c>
      <c r="AZ1874" s="62" t="str">
        <f t="shared" si="1104"/>
        <v/>
      </c>
      <c r="BA1874" s="62" t="str">
        <f t="shared" si="1105"/>
        <v/>
      </c>
      <c r="BB1874" s="62" t="str">
        <f t="shared" si="1106"/>
        <v/>
      </c>
      <c r="BC1874" s="62" t="str">
        <f t="shared" si="1107"/>
        <v/>
      </c>
      <c r="BD1874" s="69" t="str">
        <f t="shared" si="1108"/>
        <v/>
      </c>
      <c r="BE1874" s="69" t="str">
        <f t="shared" si="1109"/>
        <v/>
      </c>
      <c r="BF1874" s="69" t="str">
        <f>IF(Z1874=Z1875,"",SUM(AW$9:AW1874)-SUM(BF$9:BF1873))</f>
        <v/>
      </c>
      <c r="BG1874" s="12">
        <f t="shared" si="1074"/>
        <v>1866</v>
      </c>
    </row>
    <row r="1875" spans="1:59" ht="20.100000000000001" customHeight="1">
      <c r="A1875" s="13">
        <f t="shared" si="1073"/>
        <v>1867</v>
      </c>
      <c r="B1875" s="153"/>
      <c r="C1875" s="33"/>
      <c r="D1875" s="33"/>
      <c r="E1875" s="154"/>
      <c r="F1875" s="155"/>
      <c r="G1875" s="156"/>
      <c r="H1875" s="19" t="str">
        <f t="shared" si="1075"/>
        <v/>
      </c>
      <c r="I1875" s="157"/>
      <c r="J1875" s="19" t="str">
        <f t="shared" si="1076"/>
        <v/>
      </c>
      <c r="K1875" s="33"/>
      <c r="L1875" s="34"/>
      <c r="M1875" s="34"/>
      <c r="N1875" s="19" t="str">
        <f t="shared" si="1077"/>
        <v/>
      </c>
      <c r="O1875" s="157"/>
      <c r="P1875" s="19" t="str">
        <f t="shared" si="1078"/>
        <v/>
      </c>
      <c r="Q1875" s="19" t="str">
        <f t="shared" si="1079"/>
        <v/>
      </c>
      <c r="R1875" s="22"/>
      <c r="S1875" s="33"/>
      <c r="T1875" s="35" t="str">
        <f>IF(E1875="","",Instructions!$B$5)</f>
        <v/>
      </c>
      <c r="U1875" s="75" t="str">
        <f>IF(E1875="","",Instructions!$C$5)</f>
        <v/>
      </c>
      <c r="V1875" s="87" t="str">
        <f t="shared" si="1080"/>
        <v/>
      </c>
      <c r="W1875" s="72" t="str">
        <f>IF(E1875="","",VLOOKUP(D1875,Supervisors!$B$9:$F$32,5,FALSE))</f>
        <v/>
      </c>
      <c r="X1875" s="72" t="str">
        <f>IF(E1875="","",VLOOKUP(D1875,Supervisors!$B$9:$G$32,6,FALSE))</f>
        <v/>
      </c>
      <c r="Y1875" s="20" t="str">
        <f t="shared" si="1081"/>
        <v/>
      </c>
      <c r="Z1875" s="20" t="str">
        <f t="shared" si="1082"/>
        <v/>
      </c>
      <c r="AA1875" s="20" t="str">
        <f t="shared" si="1083"/>
        <v/>
      </c>
      <c r="AB1875" s="20" t="str">
        <f t="shared" si="1084"/>
        <v/>
      </c>
      <c r="AC1875" s="20" t="str">
        <f t="shared" si="1085"/>
        <v/>
      </c>
      <c r="AD1875" s="20" t="str">
        <f t="shared" si="1086"/>
        <v/>
      </c>
      <c r="AE1875" s="20" t="str">
        <f>IF(E1875="","",SUM( INDEX( $H$9, 1) : H1875))</f>
        <v/>
      </c>
      <c r="AF1875" s="20" t="str">
        <f t="shared" si="1087"/>
        <v/>
      </c>
      <c r="AG1875" s="20" t="str">
        <f>IF(E1875="","",SUM($AF$9:AF1875))</f>
        <v/>
      </c>
      <c r="AH1875" s="43" t="str">
        <f t="shared" si="1088"/>
        <v/>
      </c>
      <c r="AI1875" s="20" t="str">
        <f t="shared" si="1089"/>
        <v/>
      </c>
      <c r="AJ1875" s="20" t="str">
        <f t="shared" si="1090"/>
        <v/>
      </c>
      <c r="AK1875" s="20" t="str">
        <f t="shared" si="1091"/>
        <v/>
      </c>
      <c r="AL1875" s="20" t="str">
        <f>IF(E1875="","",SUM( INDEX($I$9, 1) : I1875))</f>
        <v/>
      </c>
      <c r="AM1875" s="20" t="str">
        <f t="shared" si="1092"/>
        <v/>
      </c>
      <c r="AN1875" s="20" t="str">
        <f>IF(E1875="","",SUM( INDEX($AM$9, 1) : AM1875))</f>
        <v/>
      </c>
      <c r="AO1875" s="43" t="str">
        <f t="shared" si="1093"/>
        <v/>
      </c>
      <c r="AP1875" s="43" t="str">
        <f t="shared" si="1094"/>
        <v/>
      </c>
      <c r="AQ1875" s="35" t="str">
        <f t="shared" si="1095"/>
        <v/>
      </c>
      <c r="AR1875" s="35" t="str">
        <f t="shared" si="1096"/>
        <v/>
      </c>
      <c r="AS1875" s="35" t="str">
        <f t="shared" si="1097"/>
        <v/>
      </c>
      <c r="AT1875" s="35" t="str">
        <f t="shared" si="1098"/>
        <v/>
      </c>
      <c r="AU1875" s="35" t="str">
        <f t="shared" si="1099"/>
        <v/>
      </c>
      <c r="AV1875" s="35" t="str">
        <f t="shared" si="1100"/>
        <v/>
      </c>
      <c r="AW1875" s="58" t="str">
        <f t="shared" si="1101"/>
        <v/>
      </c>
      <c r="AX1875" s="62" t="str">
        <f t="shared" si="1102"/>
        <v/>
      </c>
      <c r="AY1875" s="62" t="str">
        <f t="shared" si="1103"/>
        <v/>
      </c>
      <c r="AZ1875" s="62" t="str">
        <f t="shared" si="1104"/>
        <v/>
      </c>
      <c r="BA1875" s="62" t="str">
        <f t="shared" si="1105"/>
        <v/>
      </c>
      <c r="BB1875" s="62" t="str">
        <f t="shared" si="1106"/>
        <v/>
      </c>
      <c r="BC1875" s="62" t="str">
        <f t="shared" si="1107"/>
        <v/>
      </c>
      <c r="BD1875" s="69" t="str">
        <f t="shared" si="1108"/>
        <v/>
      </c>
      <c r="BE1875" s="69" t="str">
        <f t="shared" si="1109"/>
        <v/>
      </c>
      <c r="BF1875" s="69" t="str">
        <f>IF(Z1875=Z1876,"",SUM(AW$9:AW1875)-SUM(BF$9:BF1874))</f>
        <v/>
      </c>
      <c r="BG1875" s="12">
        <f t="shared" si="1074"/>
        <v>1867</v>
      </c>
    </row>
    <row r="1876" spans="1:59" ht="20.100000000000001" customHeight="1">
      <c r="A1876" s="13">
        <f t="shared" si="1073"/>
        <v>1868</v>
      </c>
      <c r="B1876" s="153"/>
      <c r="C1876" s="33"/>
      <c r="D1876" s="33"/>
      <c r="E1876" s="154"/>
      <c r="F1876" s="155"/>
      <c r="G1876" s="156"/>
      <c r="H1876" s="19" t="str">
        <f t="shared" si="1075"/>
        <v/>
      </c>
      <c r="I1876" s="157"/>
      <c r="J1876" s="19" t="str">
        <f t="shared" si="1076"/>
        <v/>
      </c>
      <c r="K1876" s="33"/>
      <c r="L1876" s="34"/>
      <c r="M1876" s="34"/>
      <c r="N1876" s="19" t="str">
        <f t="shared" si="1077"/>
        <v/>
      </c>
      <c r="O1876" s="157"/>
      <c r="P1876" s="19" t="str">
        <f t="shared" si="1078"/>
        <v/>
      </c>
      <c r="Q1876" s="19" t="str">
        <f t="shared" si="1079"/>
        <v/>
      </c>
      <c r="R1876" s="22"/>
      <c r="S1876" s="33"/>
      <c r="T1876" s="35" t="str">
        <f>IF(E1876="","",Instructions!$B$5)</f>
        <v/>
      </c>
      <c r="U1876" s="75" t="str">
        <f>IF(E1876="","",Instructions!$C$5)</f>
        <v/>
      </c>
      <c r="V1876" s="87" t="str">
        <f t="shared" si="1080"/>
        <v/>
      </c>
      <c r="W1876" s="72" t="str">
        <f>IF(E1876="","",VLOOKUP(D1876,Supervisors!$B$9:$F$32,5,FALSE))</f>
        <v/>
      </c>
      <c r="X1876" s="72" t="str">
        <f>IF(E1876="","",VLOOKUP(D1876,Supervisors!$B$9:$G$32,6,FALSE))</f>
        <v/>
      </c>
      <c r="Y1876" s="20" t="str">
        <f t="shared" si="1081"/>
        <v/>
      </c>
      <c r="Z1876" s="20" t="str">
        <f t="shared" si="1082"/>
        <v/>
      </c>
      <c r="AA1876" s="20" t="str">
        <f t="shared" si="1083"/>
        <v/>
      </c>
      <c r="AB1876" s="20" t="str">
        <f t="shared" si="1084"/>
        <v/>
      </c>
      <c r="AC1876" s="20" t="str">
        <f t="shared" si="1085"/>
        <v/>
      </c>
      <c r="AD1876" s="20" t="str">
        <f t="shared" si="1086"/>
        <v/>
      </c>
      <c r="AE1876" s="20" t="str">
        <f>IF(E1876="","",SUM( INDEX( $H$9, 1) : H1876))</f>
        <v/>
      </c>
      <c r="AF1876" s="20" t="str">
        <f t="shared" si="1087"/>
        <v/>
      </c>
      <c r="AG1876" s="20" t="str">
        <f>IF(E1876="","",SUM($AF$9:AF1876))</f>
        <v/>
      </c>
      <c r="AH1876" s="43" t="str">
        <f t="shared" si="1088"/>
        <v/>
      </c>
      <c r="AI1876" s="20" t="str">
        <f t="shared" si="1089"/>
        <v/>
      </c>
      <c r="AJ1876" s="20" t="str">
        <f t="shared" si="1090"/>
        <v/>
      </c>
      <c r="AK1876" s="20" t="str">
        <f t="shared" si="1091"/>
        <v/>
      </c>
      <c r="AL1876" s="20" t="str">
        <f>IF(E1876="","",SUM( INDEX($I$9, 1) : I1876))</f>
        <v/>
      </c>
      <c r="AM1876" s="20" t="str">
        <f t="shared" si="1092"/>
        <v/>
      </c>
      <c r="AN1876" s="20" t="str">
        <f>IF(E1876="","",SUM( INDEX($AM$9, 1) : AM1876))</f>
        <v/>
      </c>
      <c r="AO1876" s="43" t="str">
        <f t="shared" si="1093"/>
        <v/>
      </c>
      <c r="AP1876" s="43" t="str">
        <f t="shared" si="1094"/>
        <v/>
      </c>
      <c r="AQ1876" s="35" t="str">
        <f t="shared" si="1095"/>
        <v/>
      </c>
      <c r="AR1876" s="35" t="str">
        <f t="shared" si="1096"/>
        <v/>
      </c>
      <c r="AS1876" s="35" t="str">
        <f t="shared" si="1097"/>
        <v/>
      </c>
      <c r="AT1876" s="35" t="str">
        <f t="shared" si="1098"/>
        <v/>
      </c>
      <c r="AU1876" s="35" t="str">
        <f t="shared" si="1099"/>
        <v/>
      </c>
      <c r="AV1876" s="35" t="str">
        <f t="shared" si="1100"/>
        <v/>
      </c>
      <c r="AW1876" s="58" t="str">
        <f t="shared" si="1101"/>
        <v/>
      </c>
      <c r="AX1876" s="62" t="str">
        <f t="shared" si="1102"/>
        <v/>
      </c>
      <c r="AY1876" s="62" t="str">
        <f t="shared" si="1103"/>
        <v/>
      </c>
      <c r="AZ1876" s="62" t="str">
        <f t="shared" si="1104"/>
        <v/>
      </c>
      <c r="BA1876" s="62" t="str">
        <f t="shared" si="1105"/>
        <v/>
      </c>
      <c r="BB1876" s="62" t="str">
        <f t="shared" si="1106"/>
        <v/>
      </c>
      <c r="BC1876" s="62" t="str">
        <f t="shared" si="1107"/>
        <v/>
      </c>
      <c r="BD1876" s="69" t="str">
        <f t="shared" si="1108"/>
        <v/>
      </c>
      <c r="BE1876" s="69" t="str">
        <f t="shared" si="1109"/>
        <v/>
      </c>
      <c r="BF1876" s="69" t="str">
        <f>IF(Z1876=Z1877,"",SUM(AW$9:AW1876)-SUM(BF$9:BF1875))</f>
        <v/>
      </c>
      <c r="BG1876" s="12">
        <f t="shared" si="1074"/>
        <v>1868</v>
      </c>
    </row>
    <row r="1877" spans="1:59" ht="20.100000000000001" customHeight="1">
      <c r="A1877" s="13">
        <f t="shared" si="1073"/>
        <v>1869</v>
      </c>
      <c r="B1877" s="153"/>
      <c r="C1877" s="33"/>
      <c r="D1877" s="33"/>
      <c r="E1877" s="154"/>
      <c r="F1877" s="155"/>
      <c r="G1877" s="156"/>
      <c r="H1877" s="19" t="str">
        <f t="shared" si="1075"/>
        <v/>
      </c>
      <c r="I1877" s="157"/>
      <c r="J1877" s="19" t="str">
        <f t="shared" si="1076"/>
        <v/>
      </c>
      <c r="K1877" s="33"/>
      <c r="L1877" s="34"/>
      <c r="M1877" s="34"/>
      <c r="N1877" s="19" t="str">
        <f t="shared" si="1077"/>
        <v/>
      </c>
      <c r="O1877" s="157"/>
      <c r="P1877" s="19" t="str">
        <f t="shared" si="1078"/>
        <v/>
      </c>
      <c r="Q1877" s="19" t="str">
        <f t="shared" si="1079"/>
        <v/>
      </c>
      <c r="R1877" s="22"/>
      <c r="S1877" s="33"/>
      <c r="T1877" s="35" t="str">
        <f>IF(E1877="","",Instructions!$B$5)</f>
        <v/>
      </c>
      <c r="U1877" s="75" t="str">
        <f>IF(E1877="","",Instructions!$C$5)</f>
        <v/>
      </c>
      <c r="V1877" s="87" t="str">
        <f t="shared" si="1080"/>
        <v/>
      </c>
      <c r="W1877" s="72" t="str">
        <f>IF(E1877="","",VLOOKUP(D1877,Supervisors!$B$9:$F$32,5,FALSE))</f>
        <v/>
      </c>
      <c r="X1877" s="72" t="str">
        <f>IF(E1877="","",VLOOKUP(D1877,Supervisors!$B$9:$G$32,6,FALSE))</f>
        <v/>
      </c>
      <c r="Y1877" s="20" t="str">
        <f t="shared" si="1081"/>
        <v/>
      </c>
      <c r="Z1877" s="20" t="str">
        <f t="shared" si="1082"/>
        <v/>
      </c>
      <c r="AA1877" s="20" t="str">
        <f t="shared" si="1083"/>
        <v/>
      </c>
      <c r="AB1877" s="20" t="str">
        <f t="shared" si="1084"/>
        <v/>
      </c>
      <c r="AC1877" s="20" t="str">
        <f t="shared" si="1085"/>
        <v/>
      </c>
      <c r="AD1877" s="20" t="str">
        <f t="shared" si="1086"/>
        <v/>
      </c>
      <c r="AE1877" s="20" t="str">
        <f>IF(E1877="","",SUM( INDEX( $H$9, 1) : H1877))</f>
        <v/>
      </c>
      <c r="AF1877" s="20" t="str">
        <f t="shared" si="1087"/>
        <v/>
      </c>
      <c r="AG1877" s="20" t="str">
        <f>IF(E1877="","",SUM($AF$9:AF1877))</f>
        <v/>
      </c>
      <c r="AH1877" s="43" t="str">
        <f t="shared" si="1088"/>
        <v/>
      </c>
      <c r="AI1877" s="20" t="str">
        <f t="shared" si="1089"/>
        <v/>
      </c>
      <c r="AJ1877" s="20" t="str">
        <f t="shared" si="1090"/>
        <v/>
      </c>
      <c r="AK1877" s="20" t="str">
        <f t="shared" si="1091"/>
        <v/>
      </c>
      <c r="AL1877" s="20" t="str">
        <f>IF(E1877="","",SUM( INDEX($I$9, 1) : I1877))</f>
        <v/>
      </c>
      <c r="AM1877" s="20" t="str">
        <f t="shared" si="1092"/>
        <v/>
      </c>
      <c r="AN1877" s="20" t="str">
        <f>IF(E1877="","",SUM( INDEX($AM$9, 1) : AM1877))</f>
        <v/>
      </c>
      <c r="AO1877" s="43" t="str">
        <f t="shared" si="1093"/>
        <v/>
      </c>
      <c r="AP1877" s="43" t="str">
        <f t="shared" si="1094"/>
        <v/>
      </c>
      <c r="AQ1877" s="35" t="str">
        <f t="shared" si="1095"/>
        <v/>
      </c>
      <c r="AR1877" s="35" t="str">
        <f t="shared" si="1096"/>
        <v/>
      </c>
      <c r="AS1877" s="35" t="str">
        <f t="shared" si="1097"/>
        <v/>
      </c>
      <c r="AT1877" s="35" t="str">
        <f t="shared" si="1098"/>
        <v/>
      </c>
      <c r="AU1877" s="35" t="str">
        <f t="shared" si="1099"/>
        <v/>
      </c>
      <c r="AV1877" s="35" t="str">
        <f t="shared" si="1100"/>
        <v/>
      </c>
      <c r="AW1877" s="58" t="str">
        <f t="shared" si="1101"/>
        <v/>
      </c>
      <c r="AX1877" s="62" t="str">
        <f t="shared" si="1102"/>
        <v/>
      </c>
      <c r="AY1877" s="62" t="str">
        <f t="shared" si="1103"/>
        <v/>
      </c>
      <c r="AZ1877" s="62" t="str">
        <f t="shared" si="1104"/>
        <v/>
      </c>
      <c r="BA1877" s="62" t="str">
        <f t="shared" si="1105"/>
        <v/>
      </c>
      <c r="BB1877" s="62" t="str">
        <f t="shared" si="1106"/>
        <v/>
      </c>
      <c r="BC1877" s="62" t="str">
        <f t="shared" si="1107"/>
        <v/>
      </c>
      <c r="BD1877" s="69" t="str">
        <f t="shared" si="1108"/>
        <v/>
      </c>
      <c r="BE1877" s="69" t="str">
        <f t="shared" si="1109"/>
        <v/>
      </c>
      <c r="BF1877" s="69" t="str">
        <f>IF(Z1877=Z1878,"",SUM(AW$9:AW1877)-SUM(BF$9:BF1876))</f>
        <v/>
      </c>
      <c r="BG1877" s="12">
        <f t="shared" si="1074"/>
        <v>1869</v>
      </c>
    </row>
    <row r="1878" spans="1:59" ht="20.100000000000001" customHeight="1">
      <c r="A1878" s="13">
        <f t="shared" si="1073"/>
        <v>1870</v>
      </c>
      <c r="B1878" s="153"/>
      <c r="C1878" s="33"/>
      <c r="D1878" s="33"/>
      <c r="E1878" s="154"/>
      <c r="F1878" s="155"/>
      <c r="G1878" s="156"/>
      <c r="H1878" s="19" t="str">
        <f t="shared" si="1075"/>
        <v/>
      </c>
      <c r="I1878" s="157"/>
      <c r="J1878" s="19" t="str">
        <f t="shared" si="1076"/>
        <v/>
      </c>
      <c r="K1878" s="33"/>
      <c r="L1878" s="34"/>
      <c r="M1878" s="34"/>
      <c r="N1878" s="19" t="str">
        <f t="shared" si="1077"/>
        <v/>
      </c>
      <c r="O1878" s="157"/>
      <c r="P1878" s="19" t="str">
        <f t="shared" si="1078"/>
        <v/>
      </c>
      <c r="Q1878" s="19" t="str">
        <f t="shared" si="1079"/>
        <v/>
      </c>
      <c r="R1878" s="22"/>
      <c r="S1878" s="33"/>
      <c r="T1878" s="35" t="str">
        <f>IF(E1878="","",Instructions!$B$5)</f>
        <v/>
      </c>
      <c r="U1878" s="75" t="str">
        <f>IF(E1878="","",Instructions!$C$5)</f>
        <v/>
      </c>
      <c r="V1878" s="87" t="str">
        <f t="shared" si="1080"/>
        <v/>
      </c>
      <c r="W1878" s="72" t="str">
        <f>IF(E1878="","",VLOOKUP(D1878,Supervisors!$B$9:$F$32,5,FALSE))</f>
        <v/>
      </c>
      <c r="X1878" s="72" t="str">
        <f>IF(E1878="","",VLOOKUP(D1878,Supervisors!$B$9:$G$32,6,FALSE))</f>
        <v/>
      </c>
      <c r="Y1878" s="20" t="str">
        <f t="shared" si="1081"/>
        <v/>
      </c>
      <c r="Z1878" s="20" t="str">
        <f t="shared" si="1082"/>
        <v/>
      </c>
      <c r="AA1878" s="20" t="str">
        <f t="shared" si="1083"/>
        <v/>
      </c>
      <c r="AB1878" s="20" t="str">
        <f t="shared" si="1084"/>
        <v/>
      </c>
      <c r="AC1878" s="20" t="str">
        <f t="shared" si="1085"/>
        <v/>
      </c>
      <c r="AD1878" s="20" t="str">
        <f t="shared" si="1086"/>
        <v/>
      </c>
      <c r="AE1878" s="20" t="str">
        <f>IF(E1878="","",SUM( INDEX( $H$9, 1) : H1878))</f>
        <v/>
      </c>
      <c r="AF1878" s="20" t="str">
        <f t="shared" si="1087"/>
        <v/>
      </c>
      <c r="AG1878" s="20" t="str">
        <f>IF(E1878="","",SUM($AF$9:AF1878))</f>
        <v/>
      </c>
      <c r="AH1878" s="43" t="str">
        <f t="shared" si="1088"/>
        <v/>
      </c>
      <c r="AI1878" s="20" t="str">
        <f t="shared" si="1089"/>
        <v/>
      </c>
      <c r="AJ1878" s="20" t="str">
        <f t="shared" si="1090"/>
        <v/>
      </c>
      <c r="AK1878" s="20" t="str">
        <f t="shared" si="1091"/>
        <v/>
      </c>
      <c r="AL1878" s="20" t="str">
        <f>IF(E1878="","",SUM( INDEX($I$9, 1) : I1878))</f>
        <v/>
      </c>
      <c r="AM1878" s="20" t="str">
        <f t="shared" si="1092"/>
        <v/>
      </c>
      <c r="AN1878" s="20" t="str">
        <f>IF(E1878="","",SUM( INDEX($AM$9, 1) : AM1878))</f>
        <v/>
      </c>
      <c r="AO1878" s="43" t="str">
        <f t="shared" si="1093"/>
        <v/>
      </c>
      <c r="AP1878" s="43" t="str">
        <f t="shared" si="1094"/>
        <v/>
      </c>
      <c r="AQ1878" s="35" t="str">
        <f t="shared" si="1095"/>
        <v/>
      </c>
      <c r="AR1878" s="35" t="str">
        <f t="shared" si="1096"/>
        <v/>
      </c>
      <c r="AS1878" s="35" t="str">
        <f t="shared" si="1097"/>
        <v/>
      </c>
      <c r="AT1878" s="35" t="str">
        <f t="shared" si="1098"/>
        <v/>
      </c>
      <c r="AU1878" s="35" t="str">
        <f t="shared" si="1099"/>
        <v/>
      </c>
      <c r="AV1878" s="35" t="str">
        <f t="shared" si="1100"/>
        <v/>
      </c>
      <c r="AW1878" s="58" t="str">
        <f t="shared" si="1101"/>
        <v/>
      </c>
      <c r="AX1878" s="62" t="str">
        <f t="shared" si="1102"/>
        <v/>
      </c>
      <c r="AY1878" s="62" t="str">
        <f t="shared" si="1103"/>
        <v/>
      </c>
      <c r="AZ1878" s="62" t="str">
        <f t="shared" si="1104"/>
        <v/>
      </c>
      <c r="BA1878" s="62" t="str">
        <f t="shared" si="1105"/>
        <v/>
      </c>
      <c r="BB1878" s="62" t="str">
        <f t="shared" si="1106"/>
        <v/>
      </c>
      <c r="BC1878" s="62" t="str">
        <f t="shared" si="1107"/>
        <v/>
      </c>
      <c r="BD1878" s="69" t="str">
        <f t="shared" si="1108"/>
        <v/>
      </c>
      <c r="BE1878" s="69" t="str">
        <f t="shared" si="1109"/>
        <v/>
      </c>
      <c r="BF1878" s="69" t="str">
        <f>IF(Z1878=Z1879,"",SUM(AW$9:AW1878)-SUM(BF$9:BF1877))</f>
        <v/>
      </c>
      <c r="BG1878" s="12">
        <f t="shared" si="1074"/>
        <v>1870</v>
      </c>
    </row>
    <row r="1879" spans="1:59" ht="20.100000000000001" customHeight="1">
      <c r="A1879" s="13">
        <f t="shared" si="1073"/>
        <v>1871</v>
      </c>
      <c r="B1879" s="153"/>
      <c r="C1879" s="33"/>
      <c r="D1879" s="33"/>
      <c r="E1879" s="154"/>
      <c r="F1879" s="155"/>
      <c r="G1879" s="156"/>
      <c r="H1879" s="19" t="str">
        <f t="shared" si="1075"/>
        <v/>
      </c>
      <c r="I1879" s="157"/>
      <c r="J1879" s="19" t="str">
        <f t="shared" si="1076"/>
        <v/>
      </c>
      <c r="K1879" s="33"/>
      <c r="L1879" s="34"/>
      <c r="M1879" s="34"/>
      <c r="N1879" s="19" t="str">
        <f t="shared" si="1077"/>
        <v/>
      </c>
      <c r="O1879" s="157"/>
      <c r="P1879" s="19" t="str">
        <f t="shared" si="1078"/>
        <v/>
      </c>
      <c r="Q1879" s="19" t="str">
        <f t="shared" si="1079"/>
        <v/>
      </c>
      <c r="R1879" s="22"/>
      <c r="S1879" s="33"/>
      <c r="T1879" s="35" t="str">
        <f>IF(E1879="","",Instructions!$B$5)</f>
        <v/>
      </c>
      <c r="U1879" s="75" t="str">
        <f>IF(E1879="","",Instructions!$C$5)</f>
        <v/>
      </c>
      <c r="V1879" s="87" t="str">
        <f t="shared" si="1080"/>
        <v/>
      </c>
      <c r="W1879" s="72" t="str">
        <f>IF(E1879="","",VLOOKUP(D1879,Supervisors!$B$9:$F$32,5,FALSE))</f>
        <v/>
      </c>
      <c r="X1879" s="72" t="str">
        <f>IF(E1879="","",VLOOKUP(D1879,Supervisors!$B$9:$G$32,6,FALSE))</f>
        <v/>
      </c>
      <c r="Y1879" s="20" t="str">
        <f t="shared" si="1081"/>
        <v/>
      </c>
      <c r="Z1879" s="20" t="str">
        <f t="shared" si="1082"/>
        <v/>
      </c>
      <c r="AA1879" s="20" t="str">
        <f t="shared" si="1083"/>
        <v/>
      </c>
      <c r="AB1879" s="20" t="str">
        <f t="shared" si="1084"/>
        <v/>
      </c>
      <c r="AC1879" s="20" t="str">
        <f t="shared" si="1085"/>
        <v/>
      </c>
      <c r="AD1879" s="20" t="str">
        <f t="shared" si="1086"/>
        <v/>
      </c>
      <c r="AE1879" s="20" t="str">
        <f>IF(E1879="","",SUM( INDEX( $H$9, 1) : H1879))</f>
        <v/>
      </c>
      <c r="AF1879" s="20" t="str">
        <f t="shared" si="1087"/>
        <v/>
      </c>
      <c r="AG1879" s="20" t="str">
        <f>IF(E1879="","",SUM($AF$9:AF1879))</f>
        <v/>
      </c>
      <c r="AH1879" s="43" t="str">
        <f t="shared" si="1088"/>
        <v/>
      </c>
      <c r="AI1879" s="20" t="str">
        <f t="shared" si="1089"/>
        <v/>
      </c>
      <c r="AJ1879" s="20" t="str">
        <f t="shared" si="1090"/>
        <v/>
      </c>
      <c r="AK1879" s="20" t="str">
        <f t="shared" si="1091"/>
        <v/>
      </c>
      <c r="AL1879" s="20" t="str">
        <f>IF(E1879="","",SUM( INDEX($I$9, 1) : I1879))</f>
        <v/>
      </c>
      <c r="AM1879" s="20" t="str">
        <f t="shared" si="1092"/>
        <v/>
      </c>
      <c r="AN1879" s="20" t="str">
        <f>IF(E1879="","",SUM( INDEX($AM$9, 1) : AM1879))</f>
        <v/>
      </c>
      <c r="AO1879" s="43" t="str">
        <f t="shared" si="1093"/>
        <v/>
      </c>
      <c r="AP1879" s="43" t="str">
        <f t="shared" si="1094"/>
        <v/>
      </c>
      <c r="AQ1879" s="35" t="str">
        <f t="shared" si="1095"/>
        <v/>
      </c>
      <c r="AR1879" s="35" t="str">
        <f t="shared" si="1096"/>
        <v/>
      </c>
      <c r="AS1879" s="35" t="str">
        <f t="shared" si="1097"/>
        <v/>
      </c>
      <c r="AT1879" s="35" t="str">
        <f t="shared" si="1098"/>
        <v/>
      </c>
      <c r="AU1879" s="35" t="str">
        <f t="shared" si="1099"/>
        <v/>
      </c>
      <c r="AV1879" s="35" t="str">
        <f t="shared" si="1100"/>
        <v/>
      </c>
      <c r="AW1879" s="58" t="str">
        <f t="shared" si="1101"/>
        <v/>
      </c>
      <c r="AX1879" s="62" t="str">
        <f t="shared" si="1102"/>
        <v/>
      </c>
      <c r="AY1879" s="62" t="str">
        <f t="shared" si="1103"/>
        <v/>
      </c>
      <c r="AZ1879" s="62" t="str">
        <f t="shared" si="1104"/>
        <v/>
      </c>
      <c r="BA1879" s="62" t="str">
        <f t="shared" si="1105"/>
        <v/>
      </c>
      <c r="BB1879" s="62" t="str">
        <f t="shared" si="1106"/>
        <v/>
      </c>
      <c r="BC1879" s="62" t="str">
        <f t="shared" si="1107"/>
        <v/>
      </c>
      <c r="BD1879" s="69" t="str">
        <f t="shared" si="1108"/>
        <v/>
      </c>
      <c r="BE1879" s="69" t="str">
        <f t="shared" si="1109"/>
        <v/>
      </c>
      <c r="BF1879" s="69" t="str">
        <f>IF(Z1879=Z1880,"",SUM(AW$9:AW1879)-SUM(BF$9:BF1878))</f>
        <v/>
      </c>
      <c r="BG1879" s="12">
        <f t="shared" si="1074"/>
        <v>1871</v>
      </c>
    </row>
    <row r="1880" spans="1:59" ht="20.100000000000001" customHeight="1">
      <c r="A1880" s="13">
        <f t="shared" si="1073"/>
        <v>1872</v>
      </c>
      <c r="B1880" s="153"/>
      <c r="C1880" s="33"/>
      <c r="D1880" s="33"/>
      <c r="E1880" s="154"/>
      <c r="F1880" s="155"/>
      <c r="G1880" s="156"/>
      <c r="H1880" s="19" t="str">
        <f t="shared" si="1075"/>
        <v/>
      </c>
      <c r="I1880" s="157"/>
      <c r="J1880" s="19" t="str">
        <f t="shared" si="1076"/>
        <v/>
      </c>
      <c r="K1880" s="33"/>
      <c r="L1880" s="34"/>
      <c r="M1880" s="34"/>
      <c r="N1880" s="19" t="str">
        <f t="shared" si="1077"/>
        <v/>
      </c>
      <c r="O1880" s="157"/>
      <c r="P1880" s="19" t="str">
        <f t="shared" si="1078"/>
        <v/>
      </c>
      <c r="Q1880" s="19" t="str">
        <f t="shared" si="1079"/>
        <v/>
      </c>
      <c r="R1880" s="22"/>
      <c r="S1880" s="33"/>
      <c r="T1880" s="35" t="str">
        <f>IF(E1880="","",Instructions!$B$5)</f>
        <v/>
      </c>
      <c r="U1880" s="75" t="str">
        <f>IF(E1880="","",Instructions!$C$5)</f>
        <v/>
      </c>
      <c r="V1880" s="87" t="str">
        <f t="shared" si="1080"/>
        <v/>
      </c>
      <c r="W1880" s="72" t="str">
        <f>IF(E1880="","",VLOOKUP(D1880,Supervisors!$B$9:$F$32,5,FALSE))</f>
        <v/>
      </c>
      <c r="X1880" s="72" t="str">
        <f>IF(E1880="","",VLOOKUP(D1880,Supervisors!$B$9:$G$32,6,FALSE))</f>
        <v/>
      </c>
      <c r="Y1880" s="20" t="str">
        <f t="shared" si="1081"/>
        <v/>
      </c>
      <c r="Z1880" s="20" t="str">
        <f t="shared" si="1082"/>
        <v/>
      </c>
      <c r="AA1880" s="20" t="str">
        <f t="shared" si="1083"/>
        <v/>
      </c>
      <c r="AB1880" s="20" t="str">
        <f t="shared" si="1084"/>
        <v/>
      </c>
      <c r="AC1880" s="20" t="str">
        <f t="shared" si="1085"/>
        <v/>
      </c>
      <c r="AD1880" s="20" t="str">
        <f t="shared" si="1086"/>
        <v/>
      </c>
      <c r="AE1880" s="20" t="str">
        <f>IF(E1880="","",SUM( INDEX( $H$9, 1) : H1880))</f>
        <v/>
      </c>
      <c r="AF1880" s="20" t="str">
        <f t="shared" si="1087"/>
        <v/>
      </c>
      <c r="AG1880" s="20" t="str">
        <f>IF(E1880="","",SUM($AF$9:AF1880))</f>
        <v/>
      </c>
      <c r="AH1880" s="43" t="str">
        <f t="shared" si="1088"/>
        <v/>
      </c>
      <c r="AI1880" s="20" t="str">
        <f t="shared" si="1089"/>
        <v/>
      </c>
      <c r="AJ1880" s="20" t="str">
        <f t="shared" si="1090"/>
        <v/>
      </c>
      <c r="AK1880" s="20" t="str">
        <f t="shared" si="1091"/>
        <v/>
      </c>
      <c r="AL1880" s="20" t="str">
        <f>IF(E1880="","",SUM( INDEX($I$9, 1) : I1880))</f>
        <v/>
      </c>
      <c r="AM1880" s="20" t="str">
        <f t="shared" si="1092"/>
        <v/>
      </c>
      <c r="AN1880" s="20" t="str">
        <f>IF(E1880="","",SUM( INDEX($AM$9, 1) : AM1880))</f>
        <v/>
      </c>
      <c r="AO1880" s="43" t="str">
        <f t="shared" si="1093"/>
        <v/>
      </c>
      <c r="AP1880" s="43" t="str">
        <f t="shared" si="1094"/>
        <v/>
      </c>
      <c r="AQ1880" s="35" t="str">
        <f t="shared" si="1095"/>
        <v/>
      </c>
      <c r="AR1880" s="35" t="str">
        <f t="shared" si="1096"/>
        <v/>
      </c>
      <c r="AS1880" s="35" t="str">
        <f t="shared" si="1097"/>
        <v/>
      </c>
      <c r="AT1880" s="35" t="str">
        <f t="shared" si="1098"/>
        <v/>
      </c>
      <c r="AU1880" s="35" t="str">
        <f t="shared" si="1099"/>
        <v/>
      </c>
      <c r="AV1880" s="35" t="str">
        <f t="shared" si="1100"/>
        <v/>
      </c>
      <c r="AW1880" s="58" t="str">
        <f t="shared" si="1101"/>
        <v/>
      </c>
      <c r="AX1880" s="62" t="str">
        <f t="shared" si="1102"/>
        <v/>
      </c>
      <c r="AY1880" s="62" t="str">
        <f t="shared" si="1103"/>
        <v/>
      </c>
      <c r="AZ1880" s="62" t="str">
        <f t="shared" si="1104"/>
        <v/>
      </c>
      <c r="BA1880" s="62" t="str">
        <f t="shared" si="1105"/>
        <v/>
      </c>
      <c r="BB1880" s="62" t="str">
        <f t="shared" si="1106"/>
        <v/>
      </c>
      <c r="BC1880" s="62" t="str">
        <f t="shared" si="1107"/>
        <v/>
      </c>
      <c r="BD1880" s="69" t="str">
        <f t="shared" si="1108"/>
        <v/>
      </c>
      <c r="BE1880" s="69" t="str">
        <f t="shared" si="1109"/>
        <v/>
      </c>
      <c r="BF1880" s="69" t="str">
        <f>IF(Z1880=Z1881,"",SUM(AW$9:AW1880)-SUM(BF$9:BF1879))</f>
        <v/>
      </c>
      <c r="BG1880" s="12">
        <f t="shared" si="1074"/>
        <v>1872</v>
      </c>
    </row>
    <row r="1881" spans="1:59" ht="20.100000000000001" customHeight="1">
      <c r="A1881" s="13">
        <f t="shared" si="1073"/>
        <v>1873</v>
      </c>
      <c r="B1881" s="153"/>
      <c r="C1881" s="33"/>
      <c r="D1881" s="33"/>
      <c r="E1881" s="154"/>
      <c r="F1881" s="155"/>
      <c r="G1881" s="156"/>
      <c r="H1881" s="19" t="str">
        <f t="shared" si="1075"/>
        <v/>
      </c>
      <c r="I1881" s="157"/>
      <c r="J1881" s="19" t="str">
        <f t="shared" si="1076"/>
        <v/>
      </c>
      <c r="K1881" s="33"/>
      <c r="L1881" s="34"/>
      <c r="M1881" s="34"/>
      <c r="N1881" s="19" t="str">
        <f t="shared" si="1077"/>
        <v/>
      </c>
      <c r="O1881" s="157"/>
      <c r="P1881" s="19" t="str">
        <f t="shared" si="1078"/>
        <v/>
      </c>
      <c r="Q1881" s="19" t="str">
        <f t="shared" si="1079"/>
        <v/>
      </c>
      <c r="R1881" s="22"/>
      <c r="S1881" s="33"/>
      <c r="T1881" s="35" t="str">
        <f>IF(E1881="","",Instructions!$B$5)</f>
        <v/>
      </c>
      <c r="U1881" s="75" t="str">
        <f>IF(E1881="","",Instructions!$C$5)</f>
        <v/>
      </c>
      <c r="V1881" s="87" t="str">
        <f t="shared" si="1080"/>
        <v/>
      </c>
      <c r="W1881" s="72" t="str">
        <f>IF(E1881="","",VLOOKUP(D1881,Supervisors!$B$9:$F$32,5,FALSE))</f>
        <v/>
      </c>
      <c r="X1881" s="72" t="str">
        <f>IF(E1881="","",VLOOKUP(D1881,Supervisors!$B$9:$G$32,6,FALSE))</f>
        <v/>
      </c>
      <c r="Y1881" s="20" t="str">
        <f t="shared" si="1081"/>
        <v/>
      </c>
      <c r="Z1881" s="20" t="str">
        <f t="shared" si="1082"/>
        <v/>
      </c>
      <c r="AA1881" s="20" t="str">
        <f t="shared" si="1083"/>
        <v/>
      </c>
      <c r="AB1881" s="20" t="str">
        <f t="shared" si="1084"/>
        <v/>
      </c>
      <c r="AC1881" s="20" t="str">
        <f t="shared" si="1085"/>
        <v/>
      </c>
      <c r="AD1881" s="20" t="str">
        <f t="shared" si="1086"/>
        <v/>
      </c>
      <c r="AE1881" s="20" t="str">
        <f>IF(E1881="","",SUM( INDEX( $H$9, 1) : H1881))</f>
        <v/>
      </c>
      <c r="AF1881" s="20" t="str">
        <f t="shared" si="1087"/>
        <v/>
      </c>
      <c r="AG1881" s="20" t="str">
        <f>IF(E1881="","",SUM($AF$9:AF1881))</f>
        <v/>
      </c>
      <c r="AH1881" s="43" t="str">
        <f t="shared" si="1088"/>
        <v/>
      </c>
      <c r="AI1881" s="20" t="str">
        <f t="shared" si="1089"/>
        <v/>
      </c>
      <c r="AJ1881" s="20" t="str">
        <f t="shared" si="1090"/>
        <v/>
      </c>
      <c r="AK1881" s="20" t="str">
        <f t="shared" si="1091"/>
        <v/>
      </c>
      <c r="AL1881" s="20" t="str">
        <f>IF(E1881="","",SUM( INDEX($I$9, 1) : I1881))</f>
        <v/>
      </c>
      <c r="AM1881" s="20" t="str">
        <f t="shared" si="1092"/>
        <v/>
      </c>
      <c r="AN1881" s="20" t="str">
        <f>IF(E1881="","",SUM( INDEX($AM$9, 1) : AM1881))</f>
        <v/>
      </c>
      <c r="AO1881" s="43" t="str">
        <f t="shared" si="1093"/>
        <v/>
      </c>
      <c r="AP1881" s="43" t="str">
        <f t="shared" si="1094"/>
        <v/>
      </c>
      <c r="AQ1881" s="35" t="str">
        <f t="shared" si="1095"/>
        <v/>
      </c>
      <c r="AR1881" s="35" t="str">
        <f t="shared" si="1096"/>
        <v/>
      </c>
      <c r="AS1881" s="35" t="str">
        <f t="shared" si="1097"/>
        <v/>
      </c>
      <c r="AT1881" s="35" t="str">
        <f t="shared" si="1098"/>
        <v/>
      </c>
      <c r="AU1881" s="35" t="str">
        <f t="shared" si="1099"/>
        <v/>
      </c>
      <c r="AV1881" s="35" t="str">
        <f t="shared" si="1100"/>
        <v/>
      </c>
      <c r="AW1881" s="58" t="str">
        <f t="shared" si="1101"/>
        <v/>
      </c>
      <c r="AX1881" s="62" t="str">
        <f t="shared" si="1102"/>
        <v/>
      </c>
      <c r="AY1881" s="62" t="str">
        <f t="shared" si="1103"/>
        <v/>
      </c>
      <c r="AZ1881" s="62" t="str">
        <f t="shared" si="1104"/>
        <v/>
      </c>
      <c r="BA1881" s="62" t="str">
        <f t="shared" si="1105"/>
        <v/>
      </c>
      <c r="BB1881" s="62" t="str">
        <f t="shared" si="1106"/>
        <v/>
      </c>
      <c r="BC1881" s="62" t="str">
        <f t="shared" si="1107"/>
        <v/>
      </c>
      <c r="BD1881" s="69" t="str">
        <f t="shared" si="1108"/>
        <v/>
      </c>
      <c r="BE1881" s="69" t="str">
        <f t="shared" si="1109"/>
        <v/>
      </c>
      <c r="BF1881" s="69" t="str">
        <f>IF(Z1881=Z1882,"",SUM(AW$9:AW1881)-SUM(BF$9:BF1880))</f>
        <v/>
      </c>
      <c r="BG1881" s="12">
        <f t="shared" si="1074"/>
        <v>1873</v>
      </c>
    </row>
    <row r="1882" spans="1:59" ht="20.100000000000001" customHeight="1">
      <c r="A1882" s="13">
        <f t="shared" si="1073"/>
        <v>1874</v>
      </c>
      <c r="B1882" s="153"/>
      <c r="C1882" s="33"/>
      <c r="D1882" s="33"/>
      <c r="E1882" s="154"/>
      <c r="F1882" s="155"/>
      <c r="G1882" s="156"/>
      <c r="H1882" s="19" t="str">
        <f t="shared" si="1075"/>
        <v/>
      </c>
      <c r="I1882" s="157"/>
      <c r="J1882" s="19" t="str">
        <f t="shared" si="1076"/>
        <v/>
      </c>
      <c r="K1882" s="33"/>
      <c r="L1882" s="34"/>
      <c r="M1882" s="34"/>
      <c r="N1882" s="19" t="str">
        <f t="shared" si="1077"/>
        <v/>
      </c>
      <c r="O1882" s="157"/>
      <c r="P1882" s="19" t="str">
        <f t="shared" si="1078"/>
        <v/>
      </c>
      <c r="Q1882" s="19" t="str">
        <f t="shared" si="1079"/>
        <v/>
      </c>
      <c r="R1882" s="22"/>
      <c r="S1882" s="33"/>
      <c r="T1882" s="35" t="str">
        <f>IF(E1882="","",Instructions!$B$5)</f>
        <v/>
      </c>
      <c r="U1882" s="75" t="str">
        <f>IF(E1882="","",Instructions!$C$5)</f>
        <v/>
      </c>
      <c r="V1882" s="87" t="str">
        <f t="shared" si="1080"/>
        <v/>
      </c>
      <c r="W1882" s="72" t="str">
        <f>IF(E1882="","",VLOOKUP(D1882,Supervisors!$B$9:$F$32,5,FALSE))</f>
        <v/>
      </c>
      <c r="X1882" s="72" t="str">
        <f>IF(E1882="","",VLOOKUP(D1882,Supervisors!$B$9:$G$32,6,FALSE))</f>
        <v/>
      </c>
      <c r="Y1882" s="20" t="str">
        <f t="shared" si="1081"/>
        <v/>
      </c>
      <c r="Z1882" s="20" t="str">
        <f t="shared" si="1082"/>
        <v/>
      </c>
      <c r="AA1882" s="20" t="str">
        <f t="shared" si="1083"/>
        <v/>
      </c>
      <c r="AB1882" s="20" t="str">
        <f t="shared" si="1084"/>
        <v/>
      </c>
      <c r="AC1882" s="20" t="str">
        <f t="shared" si="1085"/>
        <v/>
      </c>
      <c r="AD1882" s="20" t="str">
        <f t="shared" si="1086"/>
        <v/>
      </c>
      <c r="AE1882" s="20" t="str">
        <f>IF(E1882="","",SUM( INDEX( $H$9, 1) : H1882))</f>
        <v/>
      </c>
      <c r="AF1882" s="20" t="str">
        <f t="shared" si="1087"/>
        <v/>
      </c>
      <c r="AG1882" s="20" t="str">
        <f>IF(E1882="","",SUM($AF$9:AF1882))</f>
        <v/>
      </c>
      <c r="AH1882" s="43" t="str">
        <f t="shared" si="1088"/>
        <v/>
      </c>
      <c r="AI1882" s="20" t="str">
        <f t="shared" si="1089"/>
        <v/>
      </c>
      <c r="AJ1882" s="20" t="str">
        <f t="shared" si="1090"/>
        <v/>
      </c>
      <c r="AK1882" s="20" t="str">
        <f t="shared" si="1091"/>
        <v/>
      </c>
      <c r="AL1882" s="20" t="str">
        <f>IF(E1882="","",SUM( INDEX($I$9, 1) : I1882))</f>
        <v/>
      </c>
      <c r="AM1882" s="20" t="str">
        <f t="shared" si="1092"/>
        <v/>
      </c>
      <c r="AN1882" s="20" t="str">
        <f>IF(E1882="","",SUM( INDEX($AM$9, 1) : AM1882))</f>
        <v/>
      </c>
      <c r="AO1882" s="43" t="str">
        <f t="shared" si="1093"/>
        <v/>
      </c>
      <c r="AP1882" s="43" t="str">
        <f t="shared" si="1094"/>
        <v/>
      </c>
      <c r="AQ1882" s="35" t="str">
        <f t="shared" si="1095"/>
        <v/>
      </c>
      <c r="AR1882" s="35" t="str">
        <f t="shared" si="1096"/>
        <v/>
      </c>
      <c r="AS1882" s="35" t="str">
        <f t="shared" si="1097"/>
        <v/>
      </c>
      <c r="AT1882" s="35" t="str">
        <f t="shared" si="1098"/>
        <v/>
      </c>
      <c r="AU1882" s="35" t="str">
        <f t="shared" si="1099"/>
        <v/>
      </c>
      <c r="AV1882" s="35" t="str">
        <f t="shared" si="1100"/>
        <v/>
      </c>
      <c r="AW1882" s="58" t="str">
        <f t="shared" si="1101"/>
        <v/>
      </c>
      <c r="AX1882" s="62" t="str">
        <f t="shared" si="1102"/>
        <v/>
      </c>
      <c r="AY1882" s="62" t="str">
        <f t="shared" si="1103"/>
        <v/>
      </c>
      <c r="AZ1882" s="62" t="str">
        <f t="shared" si="1104"/>
        <v/>
      </c>
      <c r="BA1882" s="62" t="str">
        <f t="shared" si="1105"/>
        <v/>
      </c>
      <c r="BB1882" s="62" t="str">
        <f t="shared" si="1106"/>
        <v/>
      </c>
      <c r="BC1882" s="62" t="str">
        <f t="shared" si="1107"/>
        <v/>
      </c>
      <c r="BD1882" s="69" t="str">
        <f t="shared" si="1108"/>
        <v/>
      </c>
      <c r="BE1882" s="69" t="str">
        <f t="shared" si="1109"/>
        <v/>
      </c>
      <c r="BF1882" s="69" t="str">
        <f>IF(Z1882=Z1883,"",SUM(AW$9:AW1882)-SUM(BF$9:BF1881))</f>
        <v/>
      </c>
      <c r="BG1882" s="12">
        <f t="shared" si="1074"/>
        <v>1874</v>
      </c>
    </row>
    <row r="1883" spans="1:59" ht="20.100000000000001" customHeight="1">
      <c r="A1883" s="13">
        <f t="shared" si="1073"/>
        <v>1875</v>
      </c>
      <c r="B1883" s="153"/>
      <c r="C1883" s="33"/>
      <c r="D1883" s="33"/>
      <c r="E1883" s="154"/>
      <c r="F1883" s="155"/>
      <c r="G1883" s="156"/>
      <c r="H1883" s="19" t="str">
        <f t="shared" si="1075"/>
        <v/>
      </c>
      <c r="I1883" s="157"/>
      <c r="J1883" s="19" t="str">
        <f t="shared" si="1076"/>
        <v/>
      </c>
      <c r="K1883" s="33"/>
      <c r="L1883" s="34"/>
      <c r="M1883" s="34"/>
      <c r="N1883" s="19" t="str">
        <f t="shared" si="1077"/>
        <v/>
      </c>
      <c r="O1883" s="157"/>
      <c r="P1883" s="19" t="str">
        <f t="shared" si="1078"/>
        <v/>
      </c>
      <c r="Q1883" s="19" t="str">
        <f t="shared" si="1079"/>
        <v/>
      </c>
      <c r="R1883" s="22"/>
      <c r="S1883" s="33"/>
      <c r="T1883" s="35" t="str">
        <f>IF(E1883="","",Instructions!$B$5)</f>
        <v/>
      </c>
      <c r="U1883" s="75" t="str">
        <f>IF(E1883="","",Instructions!$C$5)</f>
        <v/>
      </c>
      <c r="V1883" s="87" t="str">
        <f t="shared" si="1080"/>
        <v/>
      </c>
      <c r="W1883" s="72" t="str">
        <f>IF(E1883="","",VLOOKUP(D1883,Supervisors!$B$9:$F$32,5,FALSE))</f>
        <v/>
      </c>
      <c r="X1883" s="72" t="str">
        <f>IF(E1883="","",VLOOKUP(D1883,Supervisors!$B$9:$G$32,6,FALSE))</f>
        <v/>
      </c>
      <c r="Y1883" s="20" t="str">
        <f t="shared" si="1081"/>
        <v/>
      </c>
      <c r="Z1883" s="20" t="str">
        <f t="shared" si="1082"/>
        <v/>
      </c>
      <c r="AA1883" s="20" t="str">
        <f t="shared" si="1083"/>
        <v/>
      </c>
      <c r="AB1883" s="20" t="str">
        <f t="shared" si="1084"/>
        <v/>
      </c>
      <c r="AC1883" s="20" t="str">
        <f t="shared" si="1085"/>
        <v/>
      </c>
      <c r="AD1883" s="20" t="str">
        <f t="shared" si="1086"/>
        <v/>
      </c>
      <c r="AE1883" s="20" t="str">
        <f>IF(E1883="","",SUM( INDEX( $H$9, 1) : H1883))</f>
        <v/>
      </c>
      <c r="AF1883" s="20" t="str">
        <f t="shared" si="1087"/>
        <v/>
      </c>
      <c r="AG1883" s="20" t="str">
        <f>IF(E1883="","",SUM($AF$9:AF1883))</f>
        <v/>
      </c>
      <c r="AH1883" s="43" t="str">
        <f t="shared" si="1088"/>
        <v/>
      </c>
      <c r="AI1883" s="20" t="str">
        <f t="shared" si="1089"/>
        <v/>
      </c>
      <c r="AJ1883" s="20" t="str">
        <f t="shared" si="1090"/>
        <v/>
      </c>
      <c r="AK1883" s="20" t="str">
        <f t="shared" si="1091"/>
        <v/>
      </c>
      <c r="AL1883" s="20" t="str">
        <f>IF(E1883="","",SUM( INDEX($I$9, 1) : I1883))</f>
        <v/>
      </c>
      <c r="AM1883" s="20" t="str">
        <f t="shared" si="1092"/>
        <v/>
      </c>
      <c r="AN1883" s="20" t="str">
        <f>IF(E1883="","",SUM( INDEX($AM$9, 1) : AM1883))</f>
        <v/>
      </c>
      <c r="AO1883" s="43" t="str">
        <f t="shared" si="1093"/>
        <v/>
      </c>
      <c r="AP1883" s="43" t="str">
        <f t="shared" si="1094"/>
        <v/>
      </c>
      <c r="AQ1883" s="35" t="str">
        <f t="shared" si="1095"/>
        <v/>
      </c>
      <c r="AR1883" s="35" t="str">
        <f t="shared" si="1096"/>
        <v/>
      </c>
      <c r="AS1883" s="35" t="str">
        <f t="shared" si="1097"/>
        <v/>
      </c>
      <c r="AT1883" s="35" t="str">
        <f t="shared" si="1098"/>
        <v/>
      </c>
      <c r="AU1883" s="35" t="str">
        <f t="shared" si="1099"/>
        <v/>
      </c>
      <c r="AV1883" s="35" t="str">
        <f t="shared" si="1100"/>
        <v/>
      </c>
      <c r="AW1883" s="58" t="str">
        <f t="shared" si="1101"/>
        <v/>
      </c>
      <c r="AX1883" s="62" t="str">
        <f t="shared" si="1102"/>
        <v/>
      </c>
      <c r="AY1883" s="62" t="str">
        <f t="shared" si="1103"/>
        <v/>
      </c>
      <c r="AZ1883" s="62" t="str">
        <f t="shared" si="1104"/>
        <v/>
      </c>
      <c r="BA1883" s="62" t="str">
        <f t="shared" si="1105"/>
        <v/>
      </c>
      <c r="BB1883" s="62" t="str">
        <f t="shared" si="1106"/>
        <v/>
      </c>
      <c r="BC1883" s="62" t="str">
        <f t="shared" si="1107"/>
        <v/>
      </c>
      <c r="BD1883" s="69" t="str">
        <f t="shared" si="1108"/>
        <v/>
      </c>
      <c r="BE1883" s="69" t="str">
        <f t="shared" si="1109"/>
        <v/>
      </c>
      <c r="BF1883" s="69" t="str">
        <f>IF(Z1883=Z1884,"",SUM(AW$9:AW1883)-SUM(BF$9:BF1882))</f>
        <v/>
      </c>
      <c r="BG1883" s="12">
        <f t="shared" si="1074"/>
        <v>1875</v>
      </c>
    </row>
    <row r="1884" spans="1:59" ht="20.100000000000001" customHeight="1">
      <c r="A1884" s="13">
        <f t="shared" si="1073"/>
        <v>1876</v>
      </c>
      <c r="B1884" s="153"/>
      <c r="C1884" s="33"/>
      <c r="D1884" s="33"/>
      <c r="E1884" s="154"/>
      <c r="F1884" s="155"/>
      <c r="G1884" s="156"/>
      <c r="H1884" s="19" t="str">
        <f t="shared" si="1075"/>
        <v/>
      </c>
      <c r="I1884" s="157"/>
      <c r="J1884" s="19" t="str">
        <f t="shared" si="1076"/>
        <v/>
      </c>
      <c r="K1884" s="33"/>
      <c r="L1884" s="34"/>
      <c r="M1884" s="34"/>
      <c r="N1884" s="19" t="str">
        <f t="shared" si="1077"/>
        <v/>
      </c>
      <c r="O1884" s="157"/>
      <c r="P1884" s="19" t="str">
        <f t="shared" si="1078"/>
        <v/>
      </c>
      <c r="Q1884" s="19" t="str">
        <f t="shared" si="1079"/>
        <v/>
      </c>
      <c r="R1884" s="22"/>
      <c r="S1884" s="33"/>
      <c r="T1884" s="35" t="str">
        <f>IF(E1884="","",Instructions!$B$5)</f>
        <v/>
      </c>
      <c r="U1884" s="75" t="str">
        <f>IF(E1884="","",Instructions!$C$5)</f>
        <v/>
      </c>
      <c r="V1884" s="87" t="str">
        <f t="shared" si="1080"/>
        <v/>
      </c>
      <c r="W1884" s="72" t="str">
        <f>IF(E1884="","",VLOOKUP(D1884,Supervisors!$B$9:$F$32,5,FALSE))</f>
        <v/>
      </c>
      <c r="X1884" s="72" t="str">
        <f>IF(E1884="","",VLOOKUP(D1884,Supervisors!$B$9:$G$32,6,FALSE))</f>
        <v/>
      </c>
      <c r="Y1884" s="20" t="str">
        <f t="shared" si="1081"/>
        <v/>
      </c>
      <c r="Z1884" s="20" t="str">
        <f t="shared" si="1082"/>
        <v/>
      </c>
      <c r="AA1884" s="20" t="str">
        <f t="shared" si="1083"/>
        <v/>
      </c>
      <c r="AB1884" s="20" t="str">
        <f t="shared" si="1084"/>
        <v/>
      </c>
      <c r="AC1884" s="20" t="str">
        <f t="shared" si="1085"/>
        <v/>
      </c>
      <c r="AD1884" s="20" t="str">
        <f t="shared" si="1086"/>
        <v/>
      </c>
      <c r="AE1884" s="20" t="str">
        <f>IF(E1884="","",SUM( INDEX( $H$9, 1) : H1884))</f>
        <v/>
      </c>
      <c r="AF1884" s="20" t="str">
        <f t="shared" si="1087"/>
        <v/>
      </c>
      <c r="AG1884" s="20" t="str">
        <f>IF(E1884="","",SUM($AF$9:AF1884))</f>
        <v/>
      </c>
      <c r="AH1884" s="43" t="str">
        <f t="shared" si="1088"/>
        <v/>
      </c>
      <c r="AI1884" s="20" t="str">
        <f t="shared" si="1089"/>
        <v/>
      </c>
      <c r="AJ1884" s="20" t="str">
        <f t="shared" si="1090"/>
        <v/>
      </c>
      <c r="AK1884" s="20" t="str">
        <f t="shared" si="1091"/>
        <v/>
      </c>
      <c r="AL1884" s="20" t="str">
        <f>IF(E1884="","",SUM( INDEX($I$9, 1) : I1884))</f>
        <v/>
      </c>
      <c r="AM1884" s="20" t="str">
        <f t="shared" si="1092"/>
        <v/>
      </c>
      <c r="AN1884" s="20" t="str">
        <f>IF(E1884="","",SUM( INDEX($AM$9, 1) : AM1884))</f>
        <v/>
      </c>
      <c r="AO1884" s="43" t="str">
        <f t="shared" si="1093"/>
        <v/>
      </c>
      <c r="AP1884" s="43" t="str">
        <f t="shared" si="1094"/>
        <v/>
      </c>
      <c r="AQ1884" s="35" t="str">
        <f t="shared" si="1095"/>
        <v/>
      </c>
      <c r="AR1884" s="35" t="str">
        <f t="shared" si="1096"/>
        <v/>
      </c>
      <c r="AS1884" s="35" t="str">
        <f t="shared" si="1097"/>
        <v/>
      </c>
      <c r="AT1884" s="35" t="str">
        <f t="shared" si="1098"/>
        <v/>
      </c>
      <c r="AU1884" s="35" t="str">
        <f t="shared" si="1099"/>
        <v/>
      </c>
      <c r="AV1884" s="35" t="str">
        <f t="shared" si="1100"/>
        <v/>
      </c>
      <c r="AW1884" s="58" t="str">
        <f t="shared" si="1101"/>
        <v/>
      </c>
      <c r="AX1884" s="62" t="str">
        <f t="shared" si="1102"/>
        <v/>
      </c>
      <c r="AY1884" s="62" t="str">
        <f t="shared" si="1103"/>
        <v/>
      </c>
      <c r="AZ1884" s="62" t="str">
        <f t="shared" si="1104"/>
        <v/>
      </c>
      <c r="BA1884" s="62" t="str">
        <f t="shared" si="1105"/>
        <v/>
      </c>
      <c r="BB1884" s="62" t="str">
        <f t="shared" si="1106"/>
        <v/>
      </c>
      <c r="BC1884" s="62" t="str">
        <f t="shared" si="1107"/>
        <v/>
      </c>
      <c r="BD1884" s="69" t="str">
        <f t="shared" si="1108"/>
        <v/>
      </c>
      <c r="BE1884" s="69" t="str">
        <f t="shared" si="1109"/>
        <v/>
      </c>
      <c r="BF1884" s="69" t="str">
        <f>IF(Z1884=Z1885,"",SUM(AW$9:AW1884)-SUM(BF$9:BF1883))</f>
        <v/>
      </c>
      <c r="BG1884" s="12">
        <f t="shared" si="1074"/>
        <v>1876</v>
      </c>
    </row>
    <row r="1885" spans="1:59" ht="20.100000000000001" customHeight="1">
      <c r="A1885" s="13">
        <f t="shared" si="1073"/>
        <v>1877</v>
      </c>
      <c r="B1885" s="153"/>
      <c r="C1885" s="33"/>
      <c r="D1885" s="33"/>
      <c r="E1885" s="154"/>
      <c r="F1885" s="155"/>
      <c r="G1885" s="156"/>
      <c r="H1885" s="19" t="str">
        <f t="shared" si="1075"/>
        <v/>
      </c>
      <c r="I1885" s="157"/>
      <c r="J1885" s="19" t="str">
        <f t="shared" si="1076"/>
        <v/>
      </c>
      <c r="K1885" s="33"/>
      <c r="L1885" s="34"/>
      <c r="M1885" s="34"/>
      <c r="N1885" s="19" t="str">
        <f t="shared" si="1077"/>
        <v/>
      </c>
      <c r="O1885" s="157"/>
      <c r="P1885" s="19" t="str">
        <f t="shared" si="1078"/>
        <v/>
      </c>
      <c r="Q1885" s="19" t="str">
        <f t="shared" si="1079"/>
        <v/>
      </c>
      <c r="R1885" s="22"/>
      <c r="S1885" s="33"/>
      <c r="T1885" s="35" t="str">
        <f>IF(E1885="","",Instructions!$B$5)</f>
        <v/>
      </c>
      <c r="U1885" s="75" t="str">
        <f>IF(E1885="","",Instructions!$C$5)</f>
        <v/>
      </c>
      <c r="V1885" s="87" t="str">
        <f t="shared" si="1080"/>
        <v/>
      </c>
      <c r="W1885" s="72" t="str">
        <f>IF(E1885="","",VLOOKUP(D1885,Supervisors!$B$9:$F$32,5,FALSE))</f>
        <v/>
      </c>
      <c r="X1885" s="72" t="str">
        <f>IF(E1885="","",VLOOKUP(D1885,Supervisors!$B$9:$G$32,6,FALSE))</f>
        <v/>
      </c>
      <c r="Y1885" s="20" t="str">
        <f t="shared" si="1081"/>
        <v/>
      </c>
      <c r="Z1885" s="20" t="str">
        <f t="shared" si="1082"/>
        <v/>
      </c>
      <c r="AA1885" s="20" t="str">
        <f t="shared" si="1083"/>
        <v/>
      </c>
      <c r="AB1885" s="20" t="str">
        <f t="shared" si="1084"/>
        <v/>
      </c>
      <c r="AC1885" s="20" t="str">
        <f t="shared" si="1085"/>
        <v/>
      </c>
      <c r="AD1885" s="20" t="str">
        <f t="shared" si="1086"/>
        <v/>
      </c>
      <c r="AE1885" s="20" t="str">
        <f>IF(E1885="","",SUM( INDEX( $H$9, 1) : H1885))</f>
        <v/>
      </c>
      <c r="AF1885" s="20" t="str">
        <f t="shared" si="1087"/>
        <v/>
      </c>
      <c r="AG1885" s="20" t="str">
        <f>IF(E1885="","",SUM($AF$9:AF1885))</f>
        <v/>
      </c>
      <c r="AH1885" s="43" t="str">
        <f t="shared" si="1088"/>
        <v/>
      </c>
      <c r="AI1885" s="20" t="str">
        <f t="shared" si="1089"/>
        <v/>
      </c>
      <c r="AJ1885" s="20" t="str">
        <f t="shared" si="1090"/>
        <v/>
      </c>
      <c r="AK1885" s="20" t="str">
        <f t="shared" si="1091"/>
        <v/>
      </c>
      <c r="AL1885" s="20" t="str">
        <f>IF(E1885="","",SUM( INDEX($I$9, 1) : I1885))</f>
        <v/>
      </c>
      <c r="AM1885" s="20" t="str">
        <f t="shared" si="1092"/>
        <v/>
      </c>
      <c r="AN1885" s="20" t="str">
        <f>IF(E1885="","",SUM( INDEX($AM$9, 1) : AM1885))</f>
        <v/>
      </c>
      <c r="AO1885" s="43" t="str">
        <f t="shared" si="1093"/>
        <v/>
      </c>
      <c r="AP1885" s="43" t="str">
        <f t="shared" si="1094"/>
        <v/>
      </c>
      <c r="AQ1885" s="35" t="str">
        <f t="shared" si="1095"/>
        <v/>
      </c>
      <c r="AR1885" s="35" t="str">
        <f t="shared" si="1096"/>
        <v/>
      </c>
      <c r="AS1885" s="35" t="str">
        <f t="shared" si="1097"/>
        <v/>
      </c>
      <c r="AT1885" s="35" t="str">
        <f t="shared" si="1098"/>
        <v/>
      </c>
      <c r="AU1885" s="35" t="str">
        <f t="shared" si="1099"/>
        <v/>
      </c>
      <c r="AV1885" s="35" t="str">
        <f t="shared" si="1100"/>
        <v/>
      </c>
      <c r="AW1885" s="58" t="str">
        <f t="shared" si="1101"/>
        <v/>
      </c>
      <c r="AX1885" s="62" t="str">
        <f t="shared" si="1102"/>
        <v/>
      </c>
      <c r="AY1885" s="62" t="str">
        <f t="shared" si="1103"/>
        <v/>
      </c>
      <c r="AZ1885" s="62" t="str">
        <f t="shared" si="1104"/>
        <v/>
      </c>
      <c r="BA1885" s="62" t="str">
        <f t="shared" si="1105"/>
        <v/>
      </c>
      <c r="BB1885" s="62" t="str">
        <f t="shared" si="1106"/>
        <v/>
      </c>
      <c r="BC1885" s="62" t="str">
        <f t="shared" si="1107"/>
        <v/>
      </c>
      <c r="BD1885" s="69" t="str">
        <f t="shared" si="1108"/>
        <v/>
      </c>
      <c r="BE1885" s="69" t="str">
        <f t="shared" si="1109"/>
        <v/>
      </c>
      <c r="BF1885" s="69" t="str">
        <f>IF(Z1885=Z1886,"",SUM(AW$9:AW1885)-SUM(BF$9:BF1884))</f>
        <v/>
      </c>
      <c r="BG1885" s="12">
        <f t="shared" si="1074"/>
        <v>1877</v>
      </c>
    </row>
    <row r="1886" spans="1:59" ht="20.100000000000001" customHeight="1">
      <c r="A1886" s="13">
        <f t="shared" si="1073"/>
        <v>1878</v>
      </c>
      <c r="B1886" s="153"/>
      <c r="C1886" s="33"/>
      <c r="D1886" s="33"/>
      <c r="E1886" s="154"/>
      <c r="F1886" s="155"/>
      <c r="G1886" s="156"/>
      <c r="H1886" s="19" t="str">
        <f t="shared" si="1075"/>
        <v/>
      </c>
      <c r="I1886" s="157"/>
      <c r="J1886" s="19" t="str">
        <f t="shared" si="1076"/>
        <v/>
      </c>
      <c r="K1886" s="33"/>
      <c r="L1886" s="34"/>
      <c r="M1886" s="34"/>
      <c r="N1886" s="19" t="str">
        <f t="shared" si="1077"/>
        <v/>
      </c>
      <c r="O1886" s="157"/>
      <c r="P1886" s="19" t="str">
        <f t="shared" si="1078"/>
        <v/>
      </c>
      <c r="Q1886" s="19" t="str">
        <f t="shared" si="1079"/>
        <v/>
      </c>
      <c r="R1886" s="22"/>
      <c r="S1886" s="33"/>
      <c r="T1886" s="35" t="str">
        <f>IF(E1886="","",Instructions!$B$5)</f>
        <v/>
      </c>
      <c r="U1886" s="75" t="str">
        <f>IF(E1886="","",Instructions!$C$5)</f>
        <v/>
      </c>
      <c r="V1886" s="87" t="str">
        <f t="shared" si="1080"/>
        <v/>
      </c>
      <c r="W1886" s="72" t="str">
        <f>IF(E1886="","",VLOOKUP(D1886,Supervisors!$B$9:$F$32,5,FALSE))</f>
        <v/>
      </c>
      <c r="X1886" s="72" t="str">
        <f>IF(E1886="","",VLOOKUP(D1886,Supervisors!$B$9:$G$32,6,FALSE))</f>
        <v/>
      </c>
      <c r="Y1886" s="20" t="str">
        <f t="shared" si="1081"/>
        <v/>
      </c>
      <c r="Z1886" s="20" t="str">
        <f t="shared" si="1082"/>
        <v/>
      </c>
      <c r="AA1886" s="20" t="str">
        <f t="shared" si="1083"/>
        <v/>
      </c>
      <c r="AB1886" s="20" t="str">
        <f t="shared" si="1084"/>
        <v/>
      </c>
      <c r="AC1886" s="20" t="str">
        <f t="shared" si="1085"/>
        <v/>
      </c>
      <c r="AD1886" s="20" t="str">
        <f t="shared" si="1086"/>
        <v/>
      </c>
      <c r="AE1886" s="20" t="str">
        <f>IF(E1886="","",SUM( INDEX( $H$9, 1) : H1886))</f>
        <v/>
      </c>
      <c r="AF1886" s="20" t="str">
        <f t="shared" si="1087"/>
        <v/>
      </c>
      <c r="AG1886" s="20" t="str">
        <f>IF(E1886="","",SUM($AF$9:AF1886))</f>
        <v/>
      </c>
      <c r="AH1886" s="43" t="str">
        <f t="shared" si="1088"/>
        <v/>
      </c>
      <c r="AI1886" s="20" t="str">
        <f t="shared" si="1089"/>
        <v/>
      </c>
      <c r="AJ1886" s="20" t="str">
        <f t="shared" si="1090"/>
        <v/>
      </c>
      <c r="AK1886" s="20" t="str">
        <f t="shared" si="1091"/>
        <v/>
      </c>
      <c r="AL1886" s="20" t="str">
        <f>IF(E1886="","",SUM( INDEX($I$9, 1) : I1886))</f>
        <v/>
      </c>
      <c r="AM1886" s="20" t="str">
        <f t="shared" si="1092"/>
        <v/>
      </c>
      <c r="AN1886" s="20" t="str">
        <f>IF(E1886="","",SUM( INDEX($AM$9, 1) : AM1886))</f>
        <v/>
      </c>
      <c r="AO1886" s="43" t="str">
        <f t="shared" si="1093"/>
        <v/>
      </c>
      <c r="AP1886" s="43" t="str">
        <f t="shared" si="1094"/>
        <v/>
      </c>
      <c r="AQ1886" s="35" t="str">
        <f t="shared" si="1095"/>
        <v/>
      </c>
      <c r="AR1886" s="35" t="str">
        <f t="shared" si="1096"/>
        <v/>
      </c>
      <c r="AS1886" s="35" t="str">
        <f t="shared" si="1097"/>
        <v/>
      </c>
      <c r="AT1886" s="35" t="str">
        <f t="shared" si="1098"/>
        <v/>
      </c>
      <c r="AU1886" s="35" t="str">
        <f t="shared" si="1099"/>
        <v/>
      </c>
      <c r="AV1886" s="35" t="str">
        <f t="shared" si="1100"/>
        <v/>
      </c>
      <c r="AW1886" s="58" t="str">
        <f t="shared" si="1101"/>
        <v/>
      </c>
      <c r="AX1886" s="62" t="str">
        <f t="shared" si="1102"/>
        <v/>
      </c>
      <c r="AY1886" s="62" t="str">
        <f t="shared" si="1103"/>
        <v/>
      </c>
      <c r="AZ1886" s="62" t="str">
        <f t="shared" si="1104"/>
        <v/>
      </c>
      <c r="BA1886" s="62" t="str">
        <f t="shared" si="1105"/>
        <v/>
      </c>
      <c r="BB1886" s="62" t="str">
        <f t="shared" si="1106"/>
        <v/>
      </c>
      <c r="BC1886" s="62" t="str">
        <f t="shared" si="1107"/>
        <v/>
      </c>
      <c r="BD1886" s="69" t="str">
        <f t="shared" si="1108"/>
        <v/>
      </c>
      <c r="BE1886" s="69" t="str">
        <f t="shared" si="1109"/>
        <v/>
      </c>
      <c r="BF1886" s="69" t="str">
        <f>IF(Z1886=Z1887,"",SUM(AW$9:AW1886)-SUM(BF$9:BF1885))</f>
        <v/>
      </c>
      <c r="BG1886" s="12">
        <f t="shared" si="1074"/>
        <v>1878</v>
      </c>
    </row>
    <row r="1887" spans="1:59" ht="20.100000000000001" customHeight="1">
      <c r="A1887" s="13">
        <f t="shared" si="1073"/>
        <v>1879</v>
      </c>
      <c r="B1887" s="153"/>
      <c r="C1887" s="33"/>
      <c r="D1887" s="33"/>
      <c r="E1887" s="154"/>
      <c r="F1887" s="155"/>
      <c r="G1887" s="156"/>
      <c r="H1887" s="19" t="str">
        <f t="shared" si="1075"/>
        <v/>
      </c>
      <c r="I1887" s="157"/>
      <c r="J1887" s="19" t="str">
        <f t="shared" si="1076"/>
        <v/>
      </c>
      <c r="K1887" s="33"/>
      <c r="L1887" s="34"/>
      <c r="M1887" s="34"/>
      <c r="N1887" s="19" t="str">
        <f t="shared" si="1077"/>
        <v/>
      </c>
      <c r="O1887" s="157"/>
      <c r="P1887" s="19" t="str">
        <f t="shared" si="1078"/>
        <v/>
      </c>
      <c r="Q1887" s="19" t="str">
        <f t="shared" si="1079"/>
        <v/>
      </c>
      <c r="R1887" s="22"/>
      <c r="S1887" s="33"/>
      <c r="T1887" s="35" t="str">
        <f>IF(E1887="","",Instructions!$B$5)</f>
        <v/>
      </c>
      <c r="U1887" s="75" t="str">
        <f>IF(E1887="","",Instructions!$C$5)</f>
        <v/>
      </c>
      <c r="V1887" s="87" t="str">
        <f t="shared" si="1080"/>
        <v/>
      </c>
      <c r="W1887" s="72" t="str">
        <f>IF(E1887="","",VLOOKUP(D1887,Supervisors!$B$9:$F$32,5,FALSE))</f>
        <v/>
      </c>
      <c r="X1887" s="72" t="str">
        <f>IF(E1887="","",VLOOKUP(D1887,Supervisors!$B$9:$G$32,6,FALSE))</f>
        <v/>
      </c>
      <c r="Y1887" s="20" t="str">
        <f t="shared" si="1081"/>
        <v/>
      </c>
      <c r="Z1887" s="20" t="str">
        <f t="shared" si="1082"/>
        <v/>
      </c>
      <c r="AA1887" s="20" t="str">
        <f t="shared" si="1083"/>
        <v/>
      </c>
      <c r="AB1887" s="20" t="str">
        <f t="shared" si="1084"/>
        <v/>
      </c>
      <c r="AC1887" s="20" t="str">
        <f t="shared" si="1085"/>
        <v/>
      </c>
      <c r="AD1887" s="20" t="str">
        <f t="shared" si="1086"/>
        <v/>
      </c>
      <c r="AE1887" s="20" t="str">
        <f>IF(E1887="","",SUM( INDEX( $H$9, 1) : H1887))</f>
        <v/>
      </c>
      <c r="AF1887" s="20" t="str">
        <f t="shared" si="1087"/>
        <v/>
      </c>
      <c r="AG1887" s="20" t="str">
        <f>IF(E1887="","",SUM($AF$9:AF1887))</f>
        <v/>
      </c>
      <c r="AH1887" s="43" t="str">
        <f t="shared" si="1088"/>
        <v/>
      </c>
      <c r="AI1887" s="20" t="str">
        <f t="shared" si="1089"/>
        <v/>
      </c>
      <c r="AJ1887" s="20" t="str">
        <f t="shared" si="1090"/>
        <v/>
      </c>
      <c r="AK1887" s="20" t="str">
        <f t="shared" si="1091"/>
        <v/>
      </c>
      <c r="AL1887" s="20" t="str">
        <f>IF(E1887="","",SUM( INDEX($I$9, 1) : I1887))</f>
        <v/>
      </c>
      <c r="AM1887" s="20" t="str">
        <f t="shared" si="1092"/>
        <v/>
      </c>
      <c r="AN1887" s="20" t="str">
        <f>IF(E1887="","",SUM( INDEX($AM$9, 1) : AM1887))</f>
        <v/>
      </c>
      <c r="AO1887" s="43" t="str">
        <f t="shared" si="1093"/>
        <v/>
      </c>
      <c r="AP1887" s="43" t="str">
        <f t="shared" si="1094"/>
        <v/>
      </c>
      <c r="AQ1887" s="35" t="str">
        <f t="shared" si="1095"/>
        <v/>
      </c>
      <c r="AR1887" s="35" t="str">
        <f t="shared" si="1096"/>
        <v/>
      </c>
      <c r="AS1887" s="35" t="str">
        <f t="shared" si="1097"/>
        <v/>
      </c>
      <c r="AT1887" s="35" t="str">
        <f t="shared" si="1098"/>
        <v/>
      </c>
      <c r="AU1887" s="35" t="str">
        <f t="shared" si="1099"/>
        <v/>
      </c>
      <c r="AV1887" s="35" t="str">
        <f t="shared" si="1100"/>
        <v/>
      </c>
      <c r="AW1887" s="58" t="str">
        <f t="shared" si="1101"/>
        <v/>
      </c>
      <c r="AX1887" s="62" t="str">
        <f t="shared" si="1102"/>
        <v/>
      </c>
      <c r="AY1887" s="62" t="str">
        <f t="shared" si="1103"/>
        <v/>
      </c>
      <c r="AZ1887" s="62" t="str">
        <f t="shared" si="1104"/>
        <v/>
      </c>
      <c r="BA1887" s="62" t="str">
        <f t="shared" si="1105"/>
        <v/>
      </c>
      <c r="BB1887" s="62" t="str">
        <f t="shared" si="1106"/>
        <v/>
      </c>
      <c r="BC1887" s="62" t="str">
        <f t="shared" si="1107"/>
        <v/>
      </c>
      <c r="BD1887" s="69" t="str">
        <f t="shared" si="1108"/>
        <v/>
      </c>
      <c r="BE1887" s="69" t="str">
        <f t="shared" si="1109"/>
        <v/>
      </c>
      <c r="BF1887" s="69" t="str">
        <f>IF(Z1887=Z1888,"",SUM(AW$9:AW1887)-SUM(BF$9:BF1886))</f>
        <v/>
      </c>
      <c r="BG1887" s="12">
        <f t="shared" si="1074"/>
        <v>1879</v>
      </c>
    </row>
    <row r="1888" spans="1:59" ht="20.100000000000001" customHeight="1">
      <c r="A1888" s="13">
        <f t="shared" si="1073"/>
        <v>1880</v>
      </c>
      <c r="B1888" s="153"/>
      <c r="C1888" s="33"/>
      <c r="D1888" s="33"/>
      <c r="E1888" s="154"/>
      <c r="F1888" s="155"/>
      <c r="G1888" s="156"/>
      <c r="H1888" s="19" t="str">
        <f t="shared" si="1075"/>
        <v/>
      </c>
      <c r="I1888" s="157"/>
      <c r="J1888" s="19" t="str">
        <f t="shared" si="1076"/>
        <v/>
      </c>
      <c r="K1888" s="33"/>
      <c r="L1888" s="34"/>
      <c r="M1888" s="34"/>
      <c r="N1888" s="19" t="str">
        <f t="shared" si="1077"/>
        <v/>
      </c>
      <c r="O1888" s="157"/>
      <c r="P1888" s="19" t="str">
        <f t="shared" si="1078"/>
        <v/>
      </c>
      <c r="Q1888" s="19" t="str">
        <f t="shared" si="1079"/>
        <v/>
      </c>
      <c r="R1888" s="22"/>
      <c r="S1888" s="33"/>
      <c r="T1888" s="35" t="str">
        <f>IF(E1888="","",Instructions!$B$5)</f>
        <v/>
      </c>
      <c r="U1888" s="75" t="str">
        <f>IF(E1888="","",Instructions!$C$5)</f>
        <v/>
      </c>
      <c r="V1888" s="87" t="str">
        <f t="shared" si="1080"/>
        <v/>
      </c>
      <c r="W1888" s="72" t="str">
        <f>IF(E1888="","",VLOOKUP(D1888,Supervisors!$B$9:$F$32,5,FALSE))</f>
        <v/>
      </c>
      <c r="X1888" s="72" t="str">
        <f>IF(E1888="","",VLOOKUP(D1888,Supervisors!$B$9:$G$32,6,FALSE))</f>
        <v/>
      </c>
      <c r="Y1888" s="20" t="str">
        <f t="shared" si="1081"/>
        <v/>
      </c>
      <c r="Z1888" s="20" t="str">
        <f t="shared" si="1082"/>
        <v/>
      </c>
      <c r="AA1888" s="20" t="str">
        <f t="shared" si="1083"/>
        <v/>
      </c>
      <c r="AB1888" s="20" t="str">
        <f t="shared" si="1084"/>
        <v/>
      </c>
      <c r="AC1888" s="20" t="str">
        <f t="shared" si="1085"/>
        <v/>
      </c>
      <c r="AD1888" s="20" t="str">
        <f t="shared" si="1086"/>
        <v/>
      </c>
      <c r="AE1888" s="20" t="str">
        <f>IF(E1888="","",SUM( INDEX( $H$9, 1) : H1888))</f>
        <v/>
      </c>
      <c r="AF1888" s="20" t="str">
        <f t="shared" si="1087"/>
        <v/>
      </c>
      <c r="AG1888" s="20" t="str">
        <f>IF(E1888="","",SUM($AF$9:AF1888))</f>
        <v/>
      </c>
      <c r="AH1888" s="43" t="str">
        <f t="shared" si="1088"/>
        <v/>
      </c>
      <c r="AI1888" s="20" t="str">
        <f t="shared" si="1089"/>
        <v/>
      </c>
      <c r="AJ1888" s="20" t="str">
        <f t="shared" si="1090"/>
        <v/>
      </c>
      <c r="AK1888" s="20" t="str">
        <f t="shared" si="1091"/>
        <v/>
      </c>
      <c r="AL1888" s="20" t="str">
        <f>IF(E1888="","",SUM( INDEX($I$9, 1) : I1888))</f>
        <v/>
      </c>
      <c r="AM1888" s="20" t="str">
        <f t="shared" si="1092"/>
        <v/>
      </c>
      <c r="AN1888" s="20" t="str">
        <f>IF(E1888="","",SUM( INDEX($AM$9, 1) : AM1888))</f>
        <v/>
      </c>
      <c r="AO1888" s="43" t="str">
        <f t="shared" si="1093"/>
        <v/>
      </c>
      <c r="AP1888" s="43" t="str">
        <f t="shared" si="1094"/>
        <v/>
      </c>
      <c r="AQ1888" s="35" t="str">
        <f t="shared" si="1095"/>
        <v/>
      </c>
      <c r="AR1888" s="35" t="str">
        <f t="shared" si="1096"/>
        <v/>
      </c>
      <c r="AS1888" s="35" t="str">
        <f t="shared" si="1097"/>
        <v/>
      </c>
      <c r="AT1888" s="35" t="str">
        <f t="shared" si="1098"/>
        <v/>
      </c>
      <c r="AU1888" s="35" t="str">
        <f t="shared" si="1099"/>
        <v/>
      </c>
      <c r="AV1888" s="35" t="str">
        <f t="shared" si="1100"/>
        <v/>
      </c>
      <c r="AW1888" s="58" t="str">
        <f t="shared" si="1101"/>
        <v/>
      </c>
      <c r="AX1888" s="62" t="str">
        <f t="shared" si="1102"/>
        <v/>
      </c>
      <c r="AY1888" s="62" t="str">
        <f t="shared" si="1103"/>
        <v/>
      </c>
      <c r="AZ1888" s="62" t="str">
        <f t="shared" si="1104"/>
        <v/>
      </c>
      <c r="BA1888" s="62" t="str">
        <f t="shared" si="1105"/>
        <v/>
      </c>
      <c r="BB1888" s="62" t="str">
        <f t="shared" si="1106"/>
        <v/>
      </c>
      <c r="BC1888" s="62" t="str">
        <f t="shared" si="1107"/>
        <v/>
      </c>
      <c r="BD1888" s="69" t="str">
        <f t="shared" si="1108"/>
        <v/>
      </c>
      <c r="BE1888" s="69" t="str">
        <f t="shared" si="1109"/>
        <v/>
      </c>
      <c r="BF1888" s="69" t="str">
        <f>IF(Z1888=Z1889,"",SUM(AW$9:AW1888)-SUM(BF$9:BF1887))</f>
        <v/>
      </c>
      <c r="BG1888" s="12">
        <f t="shared" si="1074"/>
        <v>1880</v>
      </c>
    </row>
    <row r="1889" spans="1:59" ht="20.100000000000001" customHeight="1">
      <c r="A1889" s="13">
        <f t="shared" si="1073"/>
        <v>1881</v>
      </c>
      <c r="B1889" s="153"/>
      <c r="C1889" s="33"/>
      <c r="D1889" s="33"/>
      <c r="E1889" s="154"/>
      <c r="F1889" s="155"/>
      <c r="G1889" s="156"/>
      <c r="H1889" s="19" t="str">
        <f t="shared" si="1075"/>
        <v/>
      </c>
      <c r="I1889" s="157"/>
      <c r="J1889" s="19" t="str">
        <f t="shared" si="1076"/>
        <v/>
      </c>
      <c r="K1889" s="33"/>
      <c r="L1889" s="34"/>
      <c r="M1889" s="34"/>
      <c r="N1889" s="19" t="str">
        <f t="shared" si="1077"/>
        <v/>
      </c>
      <c r="O1889" s="157"/>
      <c r="P1889" s="19" t="str">
        <f t="shared" si="1078"/>
        <v/>
      </c>
      <c r="Q1889" s="19" t="str">
        <f t="shared" si="1079"/>
        <v/>
      </c>
      <c r="R1889" s="22"/>
      <c r="S1889" s="33"/>
      <c r="T1889" s="35" t="str">
        <f>IF(E1889="","",Instructions!$B$5)</f>
        <v/>
      </c>
      <c r="U1889" s="75" t="str">
        <f>IF(E1889="","",Instructions!$C$5)</f>
        <v/>
      </c>
      <c r="V1889" s="87" t="str">
        <f t="shared" si="1080"/>
        <v/>
      </c>
      <c r="W1889" s="72" t="str">
        <f>IF(E1889="","",VLOOKUP(D1889,Supervisors!$B$9:$F$32,5,FALSE))</f>
        <v/>
      </c>
      <c r="X1889" s="72" t="str">
        <f>IF(E1889="","",VLOOKUP(D1889,Supervisors!$B$9:$G$32,6,FALSE))</f>
        <v/>
      </c>
      <c r="Y1889" s="20" t="str">
        <f t="shared" si="1081"/>
        <v/>
      </c>
      <c r="Z1889" s="20" t="str">
        <f t="shared" si="1082"/>
        <v/>
      </c>
      <c r="AA1889" s="20" t="str">
        <f t="shared" si="1083"/>
        <v/>
      </c>
      <c r="AB1889" s="20" t="str">
        <f t="shared" si="1084"/>
        <v/>
      </c>
      <c r="AC1889" s="20" t="str">
        <f t="shared" si="1085"/>
        <v/>
      </c>
      <c r="AD1889" s="20" t="str">
        <f t="shared" si="1086"/>
        <v/>
      </c>
      <c r="AE1889" s="20" t="str">
        <f>IF(E1889="","",SUM( INDEX( $H$9, 1) : H1889))</f>
        <v/>
      </c>
      <c r="AF1889" s="20" t="str">
        <f t="shared" si="1087"/>
        <v/>
      </c>
      <c r="AG1889" s="20" t="str">
        <f>IF(E1889="","",SUM($AF$9:AF1889))</f>
        <v/>
      </c>
      <c r="AH1889" s="43" t="str">
        <f t="shared" si="1088"/>
        <v/>
      </c>
      <c r="AI1889" s="20" t="str">
        <f t="shared" si="1089"/>
        <v/>
      </c>
      <c r="AJ1889" s="20" t="str">
        <f t="shared" si="1090"/>
        <v/>
      </c>
      <c r="AK1889" s="20" t="str">
        <f t="shared" si="1091"/>
        <v/>
      </c>
      <c r="AL1889" s="20" t="str">
        <f>IF(E1889="","",SUM( INDEX($I$9, 1) : I1889))</f>
        <v/>
      </c>
      <c r="AM1889" s="20" t="str">
        <f t="shared" si="1092"/>
        <v/>
      </c>
      <c r="AN1889" s="20" t="str">
        <f>IF(E1889="","",SUM( INDEX($AM$9, 1) : AM1889))</f>
        <v/>
      </c>
      <c r="AO1889" s="43" t="str">
        <f t="shared" si="1093"/>
        <v/>
      </c>
      <c r="AP1889" s="43" t="str">
        <f t="shared" si="1094"/>
        <v/>
      </c>
      <c r="AQ1889" s="35" t="str">
        <f t="shared" si="1095"/>
        <v/>
      </c>
      <c r="AR1889" s="35" t="str">
        <f t="shared" si="1096"/>
        <v/>
      </c>
      <c r="AS1889" s="35" t="str">
        <f t="shared" si="1097"/>
        <v/>
      </c>
      <c r="AT1889" s="35" t="str">
        <f t="shared" si="1098"/>
        <v/>
      </c>
      <c r="AU1889" s="35" t="str">
        <f t="shared" si="1099"/>
        <v/>
      </c>
      <c r="AV1889" s="35" t="str">
        <f t="shared" si="1100"/>
        <v/>
      </c>
      <c r="AW1889" s="58" t="str">
        <f t="shared" si="1101"/>
        <v/>
      </c>
      <c r="AX1889" s="62" t="str">
        <f t="shared" si="1102"/>
        <v/>
      </c>
      <c r="AY1889" s="62" t="str">
        <f t="shared" si="1103"/>
        <v/>
      </c>
      <c r="AZ1889" s="62" t="str">
        <f t="shared" si="1104"/>
        <v/>
      </c>
      <c r="BA1889" s="62" t="str">
        <f t="shared" si="1105"/>
        <v/>
      </c>
      <c r="BB1889" s="62" t="str">
        <f t="shared" si="1106"/>
        <v/>
      </c>
      <c r="BC1889" s="62" t="str">
        <f t="shared" si="1107"/>
        <v/>
      </c>
      <c r="BD1889" s="69" t="str">
        <f t="shared" si="1108"/>
        <v/>
      </c>
      <c r="BE1889" s="69" t="str">
        <f t="shared" si="1109"/>
        <v/>
      </c>
      <c r="BF1889" s="69" t="str">
        <f>IF(Z1889=Z1890,"",SUM(AW$9:AW1889)-SUM(BF$9:BF1888))</f>
        <v/>
      </c>
      <c r="BG1889" s="12">
        <f t="shared" si="1074"/>
        <v>1881</v>
      </c>
    </row>
    <row r="1890" spans="1:59" ht="20.100000000000001" customHeight="1">
      <c r="A1890" s="13">
        <f t="shared" ref="A1890:A1953" si="1110">ROW()-8</f>
        <v>1882</v>
      </c>
      <c r="B1890" s="153"/>
      <c r="C1890" s="33"/>
      <c r="D1890" s="33"/>
      <c r="E1890" s="154"/>
      <c r="F1890" s="155"/>
      <c r="G1890" s="156"/>
      <c r="H1890" s="19" t="str">
        <f t="shared" si="1075"/>
        <v/>
      </c>
      <c r="I1890" s="157"/>
      <c r="J1890" s="19" t="str">
        <f t="shared" si="1076"/>
        <v/>
      </c>
      <c r="K1890" s="33"/>
      <c r="L1890" s="34"/>
      <c r="M1890" s="34"/>
      <c r="N1890" s="19" t="str">
        <f t="shared" si="1077"/>
        <v/>
      </c>
      <c r="O1890" s="157"/>
      <c r="P1890" s="19" t="str">
        <f t="shared" si="1078"/>
        <v/>
      </c>
      <c r="Q1890" s="19" t="str">
        <f t="shared" si="1079"/>
        <v/>
      </c>
      <c r="R1890" s="22"/>
      <c r="S1890" s="33"/>
      <c r="T1890" s="35" t="str">
        <f>IF(E1890="","",Instructions!$B$5)</f>
        <v/>
      </c>
      <c r="U1890" s="75" t="str">
        <f>IF(E1890="","",Instructions!$C$5)</f>
        <v/>
      </c>
      <c r="V1890" s="87" t="str">
        <f t="shared" si="1080"/>
        <v/>
      </c>
      <c r="W1890" s="72" t="str">
        <f>IF(E1890="","",VLOOKUP(D1890,Supervisors!$B$9:$F$32,5,FALSE))</f>
        <v/>
      </c>
      <c r="X1890" s="72" t="str">
        <f>IF(E1890="","",VLOOKUP(D1890,Supervisors!$B$9:$G$32,6,FALSE))</f>
        <v/>
      </c>
      <c r="Y1890" s="20" t="str">
        <f t="shared" si="1081"/>
        <v/>
      </c>
      <c r="Z1890" s="20" t="str">
        <f t="shared" si="1082"/>
        <v/>
      </c>
      <c r="AA1890" s="20" t="str">
        <f t="shared" si="1083"/>
        <v/>
      </c>
      <c r="AB1890" s="20" t="str">
        <f t="shared" si="1084"/>
        <v/>
      </c>
      <c r="AC1890" s="20" t="str">
        <f t="shared" si="1085"/>
        <v/>
      </c>
      <c r="AD1890" s="20" t="str">
        <f t="shared" si="1086"/>
        <v/>
      </c>
      <c r="AE1890" s="20" t="str">
        <f>IF(E1890="","",SUM( INDEX( $H$9, 1) : H1890))</f>
        <v/>
      </c>
      <c r="AF1890" s="20" t="str">
        <f t="shared" si="1087"/>
        <v/>
      </c>
      <c r="AG1890" s="20" t="str">
        <f>IF(E1890="","",SUM($AF$9:AF1890))</f>
        <v/>
      </c>
      <c r="AH1890" s="43" t="str">
        <f t="shared" si="1088"/>
        <v/>
      </c>
      <c r="AI1890" s="20" t="str">
        <f t="shared" si="1089"/>
        <v/>
      </c>
      <c r="AJ1890" s="20" t="str">
        <f t="shared" si="1090"/>
        <v/>
      </c>
      <c r="AK1890" s="20" t="str">
        <f t="shared" si="1091"/>
        <v/>
      </c>
      <c r="AL1890" s="20" t="str">
        <f>IF(E1890="","",SUM( INDEX($I$9, 1) : I1890))</f>
        <v/>
      </c>
      <c r="AM1890" s="20" t="str">
        <f t="shared" si="1092"/>
        <v/>
      </c>
      <c r="AN1890" s="20" t="str">
        <f>IF(E1890="","",SUM( INDEX($AM$9, 1) : AM1890))</f>
        <v/>
      </c>
      <c r="AO1890" s="43" t="str">
        <f t="shared" si="1093"/>
        <v/>
      </c>
      <c r="AP1890" s="43" t="str">
        <f t="shared" si="1094"/>
        <v/>
      </c>
      <c r="AQ1890" s="35" t="str">
        <f t="shared" si="1095"/>
        <v/>
      </c>
      <c r="AR1890" s="35" t="str">
        <f t="shared" si="1096"/>
        <v/>
      </c>
      <c r="AS1890" s="35" t="str">
        <f t="shared" si="1097"/>
        <v/>
      </c>
      <c r="AT1890" s="35" t="str">
        <f t="shared" si="1098"/>
        <v/>
      </c>
      <c r="AU1890" s="35" t="str">
        <f t="shared" si="1099"/>
        <v/>
      </c>
      <c r="AV1890" s="35" t="str">
        <f t="shared" si="1100"/>
        <v/>
      </c>
      <c r="AW1890" s="58" t="str">
        <f t="shared" si="1101"/>
        <v/>
      </c>
      <c r="AX1890" s="62" t="str">
        <f t="shared" si="1102"/>
        <v/>
      </c>
      <c r="AY1890" s="62" t="str">
        <f t="shared" si="1103"/>
        <v/>
      </c>
      <c r="AZ1890" s="62" t="str">
        <f t="shared" si="1104"/>
        <v/>
      </c>
      <c r="BA1890" s="62" t="str">
        <f t="shared" si="1105"/>
        <v/>
      </c>
      <c r="BB1890" s="62" t="str">
        <f t="shared" si="1106"/>
        <v/>
      </c>
      <c r="BC1890" s="62" t="str">
        <f t="shared" si="1107"/>
        <v/>
      </c>
      <c r="BD1890" s="69" t="str">
        <f t="shared" si="1108"/>
        <v/>
      </c>
      <c r="BE1890" s="69" t="str">
        <f t="shared" si="1109"/>
        <v/>
      </c>
      <c r="BF1890" s="69" t="str">
        <f>IF(Z1890=Z1891,"",SUM(AW$9:AW1890)-SUM(BF$9:BF1889))</f>
        <v/>
      </c>
      <c r="BG1890" s="12">
        <f t="shared" ref="BG1890:BG1953" si="1111">ROW()-8</f>
        <v>1882</v>
      </c>
    </row>
    <row r="1891" spans="1:59" ht="20.100000000000001" customHeight="1">
      <c r="A1891" s="13">
        <f t="shared" si="1110"/>
        <v>1883</v>
      </c>
      <c r="B1891" s="153"/>
      <c r="C1891" s="33"/>
      <c r="D1891" s="33"/>
      <c r="E1891" s="154"/>
      <c r="F1891" s="155"/>
      <c r="G1891" s="156"/>
      <c r="H1891" s="19" t="str">
        <f t="shared" si="1075"/>
        <v/>
      </c>
      <c r="I1891" s="157"/>
      <c r="J1891" s="19" t="str">
        <f t="shared" si="1076"/>
        <v/>
      </c>
      <c r="K1891" s="33"/>
      <c r="L1891" s="34"/>
      <c r="M1891" s="34"/>
      <c r="N1891" s="19" t="str">
        <f t="shared" si="1077"/>
        <v/>
      </c>
      <c r="O1891" s="157"/>
      <c r="P1891" s="19" t="str">
        <f t="shared" si="1078"/>
        <v/>
      </c>
      <c r="Q1891" s="19" t="str">
        <f t="shared" si="1079"/>
        <v/>
      </c>
      <c r="R1891" s="22"/>
      <c r="S1891" s="33"/>
      <c r="T1891" s="35" t="str">
        <f>IF(E1891="","",Instructions!$B$5)</f>
        <v/>
      </c>
      <c r="U1891" s="75" t="str">
        <f>IF(E1891="","",Instructions!$C$5)</f>
        <v/>
      </c>
      <c r="V1891" s="87" t="str">
        <f t="shared" si="1080"/>
        <v/>
      </c>
      <c r="W1891" s="72" t="str">
        <f>IF(E1891="","",VLOOKUP(D1891,Supervisors!$B$9:$F$32,5,FALSE))</f>
        <v/>
      </c>
      <c r="X1891" s="72" t="str">
        <f>IF(E1891="","",VLOOKUP(D1891,Supervisors!$B$9:$G$32,6,FALSE))</f>
        <v/>
      </c>
      <c r="Y1891" s="20" t="str">
        <f t="shared" si="1081"/>
        <v/>
      </c>
      <c r="Z1891" s="20" t="str">
        <f t="shared" si="1082"/>
        <v/>
      </c>
      <c r="AA1891" s="20" t="str">
        <f t="shared" si="1083"/>
        <v/>
      </c>
      <c r="AB1891" s="20" t="str">
        <f t="shared" si="1084"/>
        <v/>
      </c>
      <c r="AC1891" s="20" t="str">
        <f t="shared" si="1085"/>
        <v/>
      </c>
      <c r="AD1891" s="20" t="str">
        <f t="shared" si="1086"/>
        <v/>
      </c>
      <c r="AE1891" s="20" t="str">
        <f>IF(E1891="","",SUM( INDEX( $H$9, 1) : H1891))</f>
        <v/>
      </c>
      <c r="AF1891" s="20" t="str">
        <f t="shared" si="1087"/>
        <v/>
      </c>
      <c r="AG1891" s="20" t="str">
        <f>IF(E1891="","",SUM($AF$9:AF1891))</f>
        <v/>
      </c>
      <c r="AH1891" s="43" t="str">
        <f t="shared" si="1088"/>
        <v/>
      </c>
      <c r="AI1891" s="20" t="str">
        <f t="shared" si="1089"/>
        <v/>
      </c>
      <c r="AJ1891" s="20" t="str">
        <f t="shared" si="1090"/>
        <v/>
      </c>
      <c r="AK1891" s="20" t="str">
        <f t="shared" si="1091"/>
        <v/>
      </c>
      <c r="AL1891" s="20" t="str">
        <f>IF(E1891="","",SUM( INDEX($I$9, 1) : I1891))</f>
        <v/>
      </c>
      <c r="AM1891" s="20" t="str">
        <f t="shared" si="1092"/>
        <v/>
      </c>
      <c r="AN1891" s="20" t="str">
        <f>IF(E1891="","",SUM( INDEX($AM$9, 1) : AM1891))</f>
        <v/>
      </c>
      <c r="AO1891" s="43" t="str">
        <f t="shared" si="1093"/>
        <v/>
      </c>
      <c r="AP1891" s="43" t="str">
        <f t="shared" si="1094"/>
        <v/>
      </c>
      <c r="AQ1891" s="35" t="str">
        <f t="shared" si="1095"/>
        <v/>
      </c>
      <c r="AR1891" s="35" t="str">
        <f t="shared" si="1096"/>
        <v/>
      </c>
      <c r="AS1891" s="35" t="str">
        <f t="shared" si="1097"/>
        <v/>
      </c>
      <c r="AT1891" s="35" t="str">
        <f t="shared" si="1098"/>
        <v/>
      </c>
      <c r="AU1891" s="35" t="str">
        <f t="shared" si="1099"/>
        <v/>
      </c>
      <c r="AV1891" s="35" t="str">
        <f t="shared" si="1100"/>
        <v/>
      </c>
      <c r="AW1891" s="58" t="str">
        <f t="shared" si="1101"/>
        <v/>
      </c>
      <c r="AX1891" s="62" t="str">
        <f t="shared" si="1102"/>
        <v/>
      </c>
      <c r="AY1891" s="62" t="str">
        <f t="shared" si="1103"/>
        <v/>
      </c>
      <c r="AZ1891" s="62" t="str">
        <f t="shared" si="1104"/>
        <v/>
      </c>
      <c r="BA1891" s="62" t="str">
        <f t="shared" si="1105"/>
        <v/>
      </c>
      <c r="BB1891" s="62" t="str">
        <f t="shared" si="1106"/>
        <v/>
      </c>
      <c r="BC1891" s="62" t="str">
        <f t="shared" si="1107"/>
        <v/>
      </c>
      <c r="BD1891" s="69" t="str">
        <f t="shared" si="1108"/>
        <v/>
      </c>
      <c r="BE1891" s="69" t="str">
        <f t="shared" si="1109"/>
        <v/>
      </c>
      <c r="BF1891" s="69" t="str">
        <f>IF(Z1891=Z1892,"",SUM(AW$9:AW1891)-SUM(BF$9:BF1890))</f>
        <v/>
      </c>
      <c r="BG1891" s="12">
        <f t="shared" si="1111"/>
        <v>1883</v>
      </c>
    </row>
    <row r="1892" spans="1:59" ht="20.100000000000001" customHeight="1">
      <c r="A1892" s="13">
        <f t="shared" si="1110"/>
        <v>1884</v>
      </c>
      <c r="B1892" s="153"/>
      <c r="C1892" s="33"/>
      <c r="D1892" s="33"/>
      <c r="E1892" s="154"/>
      <c r="F1892" s="155"/>
      <c r="G1892" s="156"/>
      <c r="H1892" s="19" t="str">
        <f t="shared" si="1075"/>
        <v/>
      </c>
      <c r="I1892" s="157"/>
      <c r="J1892" s="19" t="str">
        <f t="shared" si="1076"/>
        <v/>
      </c>
      <c r="K1892" s="33"/>
      <c r="L1892" s="34"/>
      <c r="M1892" s="34"/>
      <c r="N1892" s="19" t="str">
        <f t="shared" si="1077"/>
        <v/>
      </c>
      <c r="O1892" s="157"/>
      <c r="P1892" s="19" t="str">
        <f t="shared" si="1078"/>
        <v/>
      </c>
      <c r="Q1892" s="19" t="str">
        <f t="shared" si="1079"/>
        <v/>
      </c>
      <c r="R1892" s="22"/>
      <c r="S1892" s="33"/>
      <c r="T1892" s="35" t="str">
        <f>IF(E1892="","",Instructions!$B$5)</f>
        <v/>
      </c>
      <c r="U1892" s="75" t="str">
        <f>IF(E1892="","",Instructions!$C$5)</f>
        <v/>
      </c>
      <c r="V1892" s="87" t="str">
        <f t="shared" si="1080"/>
        <v/>
      </c>
      <c r="W1892" s="72" t="str">
        <f>IF(E1892="","",VLOOKUP(D1892,Supervisors!$B$9:$F$32,5,FALSE))</f>
        <v/>
      </c>
      <c r="X1892" s="72" t="str">
        <f>IF(E1892="","",VLOOKUP(D1892,Supervisors!$B$9:$G$32,6,FALSE))</f>
        <v/>
      </c>
      <c r="Y1892" s="20" t="str">
        <f t="shared" si="1081"/>
        <v/>
      </c>
      <c r="Z1892" s="20" t="str">
        <f t="shared" si="1082"/>
        <v/>
      </c>
      <c r="AA1892" s="20" t="str">
        <f t="shared" si="1083"/>
        <v/>
      </c>
      <c r="AB1892" s="20" t="str">
        <f t="shared" si="1084"/>
        <v/>
      </c>
      <c r="AC1892" s="20" t="str">
        <f t="shared" si="1085"/>
        <v/>
      </c>
      <c r="AD1892" s="20" t="str">
        <f t="shared" si="1086"/>
        <v/>
      </c>
      <c r="AE1892" s="20" t="str">
        <f>IF(E1892="","",SUM( INDEX( $H$9, 1) : H1892))</f>
        <v/>
      </c>
      <c r="AF1892" s="20" t="str">
        <f t="shared" si="1087"/>
        <v/>
      </c>
      <c r="AG1892" s="20" t="str">
        <f>IF(E1892="","",SUM($AF$9:AF1892))</f>
        <v/>
      </c>
      <c r="AH1892" s="43" t="str">
        <f t="shared" si="1088"/>
        <v/>
      </c>
      <c r="AI1892" s="20" t="str">
        <f t="shared" si="1089"/>
        <v/>
      </c>
      <c r="AJ1892" s="20" t="str">
        <f t="shared" si="1090"/>
        <v/>
      </c>
      <c r="AK1892" s="20" t="str">
        <f t="shared" si="1091"/>
        <v/>
      </c>
      <c r="AL1892" s="20" t="str">
        <f>IF(E1892="","",SUM( INDEX($I$9, 1) : I1892))</f>
        <v/>
      </c>
      <c r="AM1892" s="20" t="str">
        <f t="shared" si="1092"/>
        <v/>
      </c>
      <c r="AN1892" s="20" t="str">
        <f>IF(E1892="","",SUM( INDEX($AM$9, 1) : AM1892))</f>
        <v/>
      </c>
      <c r="AO1892" s="43" t="str">
        <f t="shared" si="1093"/>
        <v/>
      </c>
      <c r="AP1892" s="43" t="str">
        <f t="shared" si="1094"/>
        <v/>
      </c>
      <c r="AQ1892" s="35" t="str">
        <f t="shared" si="1095"/>
        <v/>
      </c>
      <c r="AR1892" s="35" t="str">
        <f t="shared" si="1096"/>
        <v/>
      </c>
      <c r="AS1892" s="35" t="str">
        <f t="shared" si="1097"/>
        <v/>
      </c>
      <c r="AT1892" s="35" t="str">
        <f t="shared" si="1098"/>
        <v/>
      </c>
      <c r="AU1892" s="35" t="str">
        <f t="shared" si="1099"/>
        <v/>
      </c>
      <c r="AV1892" s="35" t="str">
        <f t="shared" si="1100"/>
        <v/>
      </c>
      <c r="AW1892" s="58" t="str">
        <f t="shared" si="1101"/>
        <v/>
      </c>
      <c r="AX1892" s="62" t="str">
        <f t="shared" si="1102"/>
        <v/>
      </c>
      <c r="AY1892" s="62" t="str">
        <f t="shared" si="1103"/>
        <v/>
      </c>
      <c r="AZ1892" s="62" t="str">
        <f t="shared" si="1104"/>
        <v/>
      </c>
      <c r="BA1892" s="62" t="str">
        <f t="shared" si="1105"/>
        <v/>
      </c>
      <c r="BB1892" s="62" t="str">
        <f t="shared" si="1106"/>
        <v/>
      </c>
      <c r="BC1892" s="62" t="str">
        <f t="shared" si="1107"/>
        <v/>
      </c>
      <c r="BD1892" s="69" t="str">
        <f t="shared" si="1108"/>
        <v/>
      </c>
      <c r="BE1892" s="69" t="str">
        <f t="shared" si="1109"/>
        <v/>
      </c>
      <c r="BF1892" s="69" t="str">
        <f>IF(Z1892=Z1893,"",SUM(AW$9:AW1892)-SUM(BF$9:BF1891))</f>
        <v/>
      </c>
      <c r="BG1892" s="12">
        <f t="shared" si="1111"/>
        <v>1884</v>
      </c>
    </row>
    <row r="1893" spans="1:59" ht="20.100000000000001" customHeight="1">
      <c r="A1893" s="13">
        <f t="shared" si="1110"/>
        <v>1885</v>
      </c>
      <c r="B1893" s="153"/>
      <c r="C1893" s="33"/>
      <c r="D1893" s="33"/>
      <c r="E1893" s="154"/>
      <c r="F1893" s="155"/>
      <c r="G1893" s="156"/>
      <c r="H1893" s="19" t="str">
        <f t="shared" si="1075"/>
        <v/>
      </c>
      <c r="I1893" s="157"/>
      <c r="J1893" s="19" t="str">
        <f t="shared" si="1076"/>
        <v/>
      </c>
      <c r="K1893" s="33"/>
      <c r="L1893" s="34"/>
      <c r="M1893" s="34"/>
      <c r="N1893" s="19" t="str">
        <f t="shared" si="1077"/>
        <v/>
      </c>
      <c r="O1893" s="157"/>
      <c r="P1893" s="19" t="str">
        <f t="shared" si="1078"/>
        <v/>
      </c>
      <c r="Q1893" s="19" t="str">
        <f t="shared" si="1079"/>
        <v/>
      </c>
      <c r="R1893" s="22"/>
      <c r="S1893" s="33"/>
      <c r="T1893" s="35" t="str">
        <f>IF(E1893="","",Instructions!$B$5)</f>
        <v/>
      </c>
      <c r="U1893" s="75" t="str">
        <f>IF(E1893="","",Instructions!$C$5)</f>
        <v/>
      </c>
      <c r="V1893" s="87" t="str">
        <f t="shared" si="1080"/>
        <v/>
      </c>
      <c r="W1893" s="72" t="str">
        <f>IF(E1893="","",VLOOKUP(D1893,Supervisors!$B$9:$F$32,5,FALSE))</f>
        <v/>
      </c>
      <c r="X1893" s="72" t="str">
        <f>IF(E1893="","",VLOOKUP(D1893,Supervisors!$B$9:$G$32,6,FALSE))</f>
        <v/>
      </c>
      <c r="Y1893" s="20" t="str">
        <f t="shared" si="1081"/>
        <v/>
      </c>
      <c r="Z1893" s="20" t="str">
        <f t="shared" si="1082"/>
        <v/>
      </c>
      <c r="AA1893" s="20" t="str">
        <f t="shared" si="1083"/>
        <v/>
      </c>
      <c r="AB1893" s="20" t="str">
        <f t="shared" si="1084"/>
        <v/>
      </c>
      <c r="AC1893" s="20" t="str">
        <f t="shared" si="1085"/>
        <v/>
      </c>
      <c r="AD1893" s="20" t="str">
        <f t="shared" si="1086"/>
        <v/>
      </c>
      <c r="AE1893" s="20" t="str">
        <f>IF(E1893="","",SUM( INDEX( $H$9, 1) : H1893))</f>
        <v/>
      </c>
      <c r="AF1893" s="20" t="str">
        <f t="shared" si="1087"/>
        <v/>
      </c>
      <c r="AG1893" s="20" t="str">
        <f>IF(E1893="","",SUM($AF$9:AF1893))</f>
        <v/>
      </c>
      <c r="AH1893" s="43" t="str">
        <f t="shared" si="1088"/>
        <v/>
      </c>
      <c r="AI1893" s="20" t="str">
        <f t="shared" si="1089"/>
        <v/>
      </c>
      <c r="AJ1893" s="20" t="str">
        <f t="shared" si="1090"/>
        <v/>
      </c>
      <c r="AK1893" s="20" t="str">
        <f t="shared" si="1091"/>
        <v/>
      </c>
      <c r="AL1893" s="20" t="str">
        <f>IF(E1893="","",SUM( INDEX($I$9, 1) : I1893))</f>
        <v/>
      </c>
      <c r="AM1893" s="20" t="str">
        <f t="shared" si="1092"/>
        <v/>
      </c>
      <c r="AN1893" s="20" t="str">
        <f>IF(E1893="","",SUM( INDEX($AM$9, 1) : AM1893))</f>
        <v/>
      </c>
      <c r="AO1893" s="43" t="str">
        <f t="shared" si="1093"/>
        <v/>
      </c>
      <c r="AP1893" s="43" t="str">
        <f t="shared" si="1094"/>
        <v/>
      </c>
      <c r="AQ1893" s="35" t="str">
        <f t="shared" si="1095"/>
        <v/>
      </c>
      <c r="AR1893" s="35" t="str">
        <f t="shared" si="1096"/>
        <v/>
      </c>
      <c r="AS1893" s="35" t="str">
        <f t="shared" si="1097"/>
        <v/>
      </c>
      <c r="AT1893" s="35" t="str">
        <f t="shared" si="1098"/>
        <v/>
      </c>
      <c r="AU1893" s="35" t="str">
        <f t="shared" si="1099"/>
        <v/>
      </c>
      <c r="AV1893" s="35" t="str">
        <f t="shared" si="1100"/>
        <v/>
      </c>
      <c r="AW1893" s="58" t="str">
        <f t="shared" si="1101"/>
        <v/>
      </c>
      <c r="AX1893" s="62" t="str">
        <f t="shared" si="1102"/>
        <v/>
      </c>
      <c r="AY1893" s="62" t="str">
        <f t="shared" si="1103"/>
        <v/>
      </c>
      <c r="AZ1893" s="62" t="str">
        <f t="shared" si="1104"/>
        <v/>
      </c>
      <c r="BA1893" s="62" t="str">
        <f t="shared" si="1105"/>
        <v/>
      </c>
      <c r="BB1893" s="62" t="str">
        <f t="shared" si="1106"/>
        <v/>
      </c>
      <c r="BC1893" s="62" t="str">
        <f t="shared" si="1107"/>
        <v/>
      </c>
      <c r="BD1893" s="69" t="str">
        <f t="shared" si="1108"/>
        <v/>
      </c>
      <c r="BE1893" s="69" t="str">
        <f t="shared" si="1109"/>
        <v/>
      </c>
      <c r="BF1893" s="69" t="str">
        <f>IF(Z1893=Z1894,"",SUM(AW$9:AW1893)-SUM(BF$9:BF1892))</f>
        <v/>
      </c>
      <c r="BG1893" s="12">
        <f t="shared" si="1111"/>
        <v>1885</v>
      </c>
    </row>
    <row r="1894" spans="1:59" ht="20.100000000000001" customHeight="1">
      <c r="A1894" s="13">
        <f t="shared" si="1110"/>
        <v>1886</v>
      </c>
      <c r="B1894" s="153"/>
      <c r="C1894" s="33"/>
      <c r="D1894" s="33"/>
      <c r="E1894" s="154"/>
      <c r="F1894" s="155"/>
      <c r="G1894" s="156"/>
      <c r="H1894" s="19" t="str">
        <f t="shared" si="1075"/>
        <v/>
      </c>
      <c r="I1894" s="157"/>
      <c r="J1894" s="19" t="str">
        <f t="shared" si="1076"/>
        <v/>
      </c>
      <c r="K1894" s="33"/>
      <c r="L1894" s="34"/>
      <c r="M1894" s="34"/>
      <c r="N1894" s="19" t="str">
        <f t="shared" si="1077"/>
        <v/>
      </c>
      <c r="O1894" s="157"/>
      <c r="P1894" s="19" t="str">
        <f t="shared" si="1078"/>
        <v/>
      </c>
      <c r="Q1894" s="19" t="str">
        <f t="shared" si="1079"/>
        <v/>
      </c>
      <c r="R1894" s="22"/>
      <c r="S1894" s="33"/>
      <c r="T1894" s="35" t="str">
        <f>IF(E1894="","",Instructions!$B$5)</f>
        <v/>
      </c>
      <c r="U1894" s="75" t="str">
        <f>IF(E1894="","",Instructions!$C$5)</f>
        <v/>
      </c>
      <c r="V1894" s="87" t="str">
        <f t="shared" si="1080"/>
        <v/>
      </c>
      <c r="W1894" s="72" t="str">
        <f>IF(E1894="","",VLOOKUP(D1894,Supervisors!$B$9:$F$32,5,FALSE))</f>
        <v/>
      </c>
      <c r="X1894" s="72" t="str">
        <f>IF(E1894="","",VLOOKUP(D1894,Supervisors!$B$9:$G$32,6,FALSE))</f>
        <v/>
      </c>
      <c r="Y1894" s="20" t="str">
        <f t="shared" si="1081"/>
        <v/>
      </c>
      <c r="Z1894" s="20" t="str">
        <f t="shared" si="1082"/>
        <v/>
      </c>
      <c r="AA1894" s="20" t="str">
        <f t="shared" si="1083"/>
        <v/>
      </c>
      <c r="AB1894" s="20" t="str">
        <f t="shared" si="1084"/>
        <v/>
      </c>
      <c r="AC1894" s="20" t="str">
        <f t="shared" si="1085"/>
        <v/>
      </c>
      <c r="AD1894" s="20" t="str">
        <f t="shared" si="1086"/>
        <v/>
      </c>
      <c r="AE1894" s="20" t="str">
        <f>IF(E1894="","",SUM( INDEX( $H$9, 1) : H1894))</f>
        <v/>
      </c>
      <c r="AF1894" s="20" t="str">
        <f t="shared" si="1087"/>
        <v/>
      </c>
      <c r="AG1894" s="20" t="str">
        <f>IF(E1894="","",SUM($AF$9:AF1894))</f>
        <v/>
      </c>
      <c r="AH1894" s="43" t="str">
        <f t="shared" si="1088"/>
        <v/>
      </c>
      <c r="AI1894" s="20" t="str">
        <f t="shared" si="1089"/>
        <v/>
      </c>
      <c r="AJ1894" s="20" t="str">
        <f t="shared" si="1090"/>
        <v/>
      </c>
      <c r="AK1894" s="20" t="str">
        <f t="shared" si="1091"/>
        <v/>
      </c>
      <c r="AL1894" s="20" t="str">
        <f>IF(E1894="","",SUM( INDEX($I$9, 1) : I1894))</f>
        <v/>
      </c>
      <c r="AM1894" s="20" t="str">
        <f t="shared" si="1092"/>
        <v/>
      </c>
      <c r="AN1894" s="20" t="str">
        <f>IF(E1894="","",SUM( INDEX($AM$9, 1) : AM1894))</f>
        <v/>
      </c>
      <c r="AO1894" s="43" t="str">
        <f t="shared" si="1093"/>
        <v/>
      </c>
      <c r="AP1894" s="43" t="str">
        <f t="shared" si="1094"/>
        <v/>
      </c>
      <c r="AQ1894" s="35" t="str">
        <f t="shared" si="1095"/>
        <v/>
      </c>
      <c r="AR1894" s="35" t="str">
        <f t="shared" si="1096"/>
        <v/>
      </c>
      <c r="AS1894" s="35" t="str">
        <f t="shared" si="1097"/>
        <v/>
      </c>
      <c r="AT1894" s="35" t="str">
        <f t="shared" si="1098"/>
        <v/>
      </c>
      <c r="AU1894" s="35" t="str">
        <f t="shared" si="1099"/>
        <v/>
      </c>
      <c r="AV1894" s="35" t="str">
        <f t="shared" si="1100"/>
        <v/>
      </c>
      <c r="AW1894" s="58" t="str">
        <f t="shared" si="1101"/>
        <v/>
      </c>
      <c r="AX1894" s="62" t="str">
        <f t="shared" si="1102"/>
        <v/>
      </c>
      <c r="AY1894" s="62" t="str">
        <f t="shared" si="1103"/>
        <v/>
      </c>
      <c r="AZ1894" s="62" t="str">
        <f t="shared" si="1104"/>
        <v/>
      </c>
      <c r="BA1894" s="62" t="str">
        <f t="shared" si="1105"/>
        <v/>
      </c>
      <c r="BB1894" s="62" t="str">
        <f t="shared" si="1106"/>
        <v/>
      </c>
      <c r="BC1894" s="62" t="str">
        <f t="shared" si="1107"/>
        <v/>
      </c>
      <c r="BD1894" s="69" t="str">
        <f t="shared" si="1108"/>
        <v/>
      </c>
      <c r="BE1894" s="69" t="str">
        <f t="shared" si="1109"/>
        <v/>
      </c>
      <c r="BF1894" s="69" t="str">
        <f>IF(Z1894=Z1895,"",SUM(AW$9:AW1894)-SUM(BF$9:BF1893))</f>
        <v/>
      </c>
      <c r="BG1894" s="12">
        <f t="shared" si="1111"/>
        <v>1886</v>
      </c>
    </row>
    <row r="1895" spans="1:59" ht="20.100000000000001" customHeight="1">
      <c r="A1895" s="13">
        <f t="shared" si="1110"/>
        <v>1887</v>
      </c>
      <c r="B1895" s="153"/>
      <c r="C1895" s="33"/>
      <c r="D1895" s="33"/>
      <c r="E1895" s="154"/>
      <c r="F1895" s="155"/>
      <c r="G1895" s="156"/>
      <c r="H1895" s="19" t="str">
        <f t="shared" si="1075"/>
        <v/>
      </c>
      <c r="I1895" s="157"/>
      <c r="J1895" s="19" t="str">
        <f t="shared" si="1076"/>
        <v/>
      </c>
      <c r="K1895" s="33"/>
      <c r="L1895" s="34"/>
      <c r="M1895" s="34"/>
      <c r="N1895" s="19" t="str">
        <f t="shared" si="1077"/>
        <v/>
      </c>
      <c r="O1895" s="157"/>
      <c r="P1895" s="19" t="str">
        <f t="shared" si="1078"/>
        <v/>
      </c>
      <c r="Q1895" s="19" t="str">
        <f t="shared" si="1079"/>
        <v/>
      </c>
      <c r="R1895" s="22"/>
      <c r="S1895" s="33"/>
      <c r="T1895" s="35" t="str">
        <f>IF(E1895="","",Instructions!$B$5)</f>
        <v/>
      </c>
      <c r="U1895" s="75" t="str">
        <f>IF(E1895="","",Instructions!$C$5)</f>
        <v/>
      </c>
      <c r="V1895" s="87" t="str">
        <f t="shared" si="1080"/>
        <v/>
      </c>
      <c r="W1895" s="72" t="str">
        <f>IF(E1895="","",VLOOKUP(D1895,Supervisors!$B$9:$F$32,5,FALSE))</f>
        <v/>
      </c>
      <c r="X1895" s="72" t="str">
        <f>IF(E1895="","",VLOOKUP(D1895,Supervisors!$B$9:$G$32,6,FALSE))</f>
        <v/>
      </c>
      <c r="Y1895" s="20" t="str">
        <f t="shared" si="1081"/>
        <v/>
      </c>
      <c r="Z1895" s="20" t="str">
        <f t="shared" si="1082"/>
        <v/>
      </c>
      <c r="AA1895" s="20" t="str">
        <f t="shared" si="1083"/>
        <v/>
      </c>
      <c r="AB1895" s="20" t="str">
        <f t="shared" si="1084"/>
        <v/>
      </c>
      <c r="AC1895" s="20" t="str">
        <f t="shared" si="1085"/>
        <v/>
      </c>
      <c r="AD1895" s="20" t="str">
        <f t="shared" si="1086"/>
        <v/>
      </c>
      <c r="AE1895" s="20" t="str">
        <f>IF(E1895="","",SUM( INDEX( $H$9, 1) : H1895))</f>
        <v/>
      </c>
      <c r="AF1895" s="20" t="str">
        <f t="shared" si="1087"/>
        <v/>
      </c>
      <c r="AG1895" s="20" t="str">
        <f>IF(E1895="","",SUM($AF$9:AF1895))</f>
        <v/>
      </c>
      <c r="AH1895" s="43" t="str">
        <f t="shared" si="1088"/>
        <v/>
      </c>
      <c r="AI1895" s="20" t="str">
        <f t="shared" si="1089"/>
        <v/>
      </c>
      <c r="AJ1895" s="20" t="str">
        <f t="shared" si="1090"/>
        <v/>
      </c>
      <c r="AK1895" s="20" t="str">
        <f t="shared" si="1091"/>
        <v/>
      </c>
      <c r="AL1895" s="20" t="str">
        <f>IF(E1895="","",SUM( INDEX($I$9, 1) : I1895))</f>
        <v/>
      </c>
      <c r="AM1895" s="20" t="str">
        <f t="shared" si="1092"/>
        <v/>
      </c>
      <c r="AN1895" s="20" t="str">
        <f>IF(E1895="","",SUM( INDEX($AM$9, 1) : AM1895))</f>
        <v/>
      </c>
      <c r="AO1895" s="43" t="str">
        <f t="shared" si="1093"/>
        <v/>
      </c>
      <c r="AP1895" s="43" t="str">
        <f t="shared" si="1094"/>
        <v/>
      </c>
      <c r="AQ1895" s="35" t="str">
        <f t="shared" si="1095"/>
        <v/>
      </c>
      <c r="AR1895" s="35" t="str">
        <f t="shared" si="1096"/>
        <v/>
      </c>
      <c r="AS1895" s="35" t="str">
        <f t="shared" si="1097"/>
        <v/>
      </c>
      <c r="AT1895" s="35" t="str">
        <f t="shared" si="1098"/>
        <v/>
      </c>
      <c r="AU1895" s="35" t="str">
        <f t="shared" si="1099"/>
        <v/>
      </c>
      <c r="AV1895" s="35" t="str">
        <f t="shared" si="1100"/>
        <v/>
      </c>
      <c r="AW1895" s="58" t="str">
        <f t="shared" si="1101"/>
        <v/>
      </c>
      <c r="AX1895" s="62" t="str">
        <f t="shared" si="1102"/>
        <v/>
      </c>
      <c r="AY1895" s="62" t="str">
        <f t="shared" si="1103"/>
        <v/>
      </c>
      <c r="AZ1895" s="62" t="str">
        <f t="shared" si="1104"/>
        <v/>
      </c>
      <c r="BA1895" s="62" t="str">
        <f t="shared" si="1105"/>
        <v/>
      </c>
      <c r="BB1895" s="62" t="str">
        <f t="shared" si="1106"/>
        <v/>
      </c>
      <c r="BC1895" s="62" t="str">
        <f t="shared" si="1107"/>
        <v/>
      </c>
      <c r="BD1895" s="69" t="str">
        <f t="shared" si="1108"/>
        <v/>
      </c>
      <c r="BE1895" s="69" t="str">
        <f t="shared" si="1109"/>
        <v/>
      </c>
      <c r="BF1895" s="69" t="str">
        <f>IF(Z1895=Z1896,"",SUM(AW$9:AW1895)-SUM(BF$9:BF1894))</f>
        <v/>
      </c>
      <c r="BG1895" s="12">
        <f t="shared" si="1111"/>
        <v>1887</v>
      </c>
    </row>
    <row r="1896" spans="1:59" ht="20.100000000000001" customHeight="1">
      <c r="A1896" s="13">
        <f t="shared" si="1110"/>
        <v>1888</v>
      </c>
      <c r="B1896" s="153"/>
      <c r="C1896" s="33"/>
      <c r="D1896" s="33"/>
      <c r="E1896" s="154"/>
      <c r="F1896" s="155"/>
      <c r="G1896" s="156"/>
      <c r="H1896" s="19" t="str">
        <f t="shared" si="1075"/>
        <v/>
      </c>
      <c r="I1896" s="157"/>
      <c r="J1896" s="19" t="str">
        <f t="shared" si="1076"/>
        <v/>
      </c>
      <c r="K1896" s="33"/>
      <c r="L1896" s="34"/>
      <c r="M1896" s="34"/>
      <c r="N1896" s="19" t="str">
        <f t="shared" si="1077"/>
        <v/>
      </c>
      <c r="O1896" s="157"/>
      <c r="P1896" s="19" t="str">
        <f t="shared" si="1078"/>
        <v/>
      </c>
      <c r="Q1896" s="19" t="str">
        <f t="shared" si="1079"/>
        <v/>
      </c>
      <c r="R1896" s="22"/>
      <c r="S1896" s="33"/>
      <c r="T1896" s="35" t="str">
        <f>IF(E1896="","",Instructions!$B$5)</f>
        <v/>
      </c>
      <c r="U1896" s="75" t="str">
        <f>IF(E1896="","",Instructions!$C$5)</f>
        <v/>
      </c>
      <c r="V1896" s="87" t="str">
        <f t="shared" si="1080"/>
        <v/>
      </c>
      <c r="W1896" s="72" t="str">
        <f>IF(E1896="","",VLOOKUP(D1896,Supervisors!$B$9:$F$32,5,FALSE))</f>
        <v/>
      </c>
      <c r="X1896" s="72" t="str">
        <f>IF(E1896="","",VLOOKUP(D1896,Supervisors!$B$9:$G$32,6,FALSE))</f>
        <v/>
      </c>
      <c r="Y1896" s="20" t="str">
        <f t="shared" si="1081"/>
        <v/>
      </c>
      <c r="Z1896" s="20" t="str">
        <f t="shared" si="1082"/>
        <v/>
      </c>
      <c r="AA1896" s="20" t="str">
        <f t="shared" si="1083"/>
        <v/>
      </c>
      <c r="AB1896" s="20" t="str">
        <f t="shared" si="1084"/>
        <v/>
      </c>
      <c r="AC1896" s="20" t="str">
        <f t="shared" si="1085"/>
        <v/>
      </c>
      <c r="AD1896" s="20" t="str">
        <f t="shared" si="1086"/>
        <v/>
      </c>
      <c r="AE1896" s="20" t="str">
        <f>IF(E1896="","",SUM( INDEX( $H$9, 1) : H1896))</f>
        <v/>
      </c>
      <c r="AF1896" s="20" t="str">
        <f t="shared" si="1087"/>
        <v/>
      </c>
      <c r="AG1896" s="20" t="str">
        <f>IF(E1896="","",SUM($AF$9:AF1896))</f>
        <v/>
      </c>
      <c r="AH1896" s="43" t="str">
        <f t="shared" si="1088"/>
        <v/>
      </c>
      <c r="AI1896" s="20" t="str">
        <f t="shared" si="1089"/>
        <v/>
      </c>
      <c r="AJ1896" s="20" t="str">
        <f t="shared" si="1090"/>
        <v/>
      </c>
      <c r="AK1896" s="20" t="str">
        <f t="shared" si="1091"/>
        <v/>
      </c>
      <c r="AL1896" s="20" t="str">
        <f>IF(E1896="","",SUM( INDEX($I$9, 1) : I1896))</f>
        <v/>
      </c>
      <c r="AM1896" s="20" t="str">
        <f t="shared" si="1092"/>
        <v/>
      </c>
      <c r="AN1896" s="20" t="str">
        <f>IF(E1896="","",SUM( INDEX($AM$9, 1) : AM1896))</f>
        <v/>
      </c>
      <c r="AO1896" s="43" t="str">
        <f t="shared" si="1093"/>
        <v/>
      </c>
      <c r="AP1896" s="43" t="str">
        <f t="shared" si="1094"/>
        <v/>
      </c>
      <c r="AQ1896" s="35" t="str">
        <f t="shared" si="1095"/>
        <v/>
      </c>
      <c r="AR1896" s="35" t="str">
        <f t="shared" si="1096"/>
        <v/>
      </c>
      <c r="AS1896" s="35" t="str">
        <f t="shared" si="1097"/>
        <v/>
      </c>
      <c r="AT1896" s="35" t="str">
        <f t="shared" si="1098"/>
        <v/>
      </c>
      <c r="AU1896" s="35" t="str">
        <f t="shared" si="1099"/>
        <v/>
      </c>
      <c r="AV1896" s="35" t="str">
        <f t="shared" si="1100"/>
        <v/>
      </c>
      <c r="AW1896" s="58" t="str">
        <f t="shared" si="1101"/>
        <v/>
      </c>
      <c r="AX1896" s="62" t="str">
        <f t="shared" si="1102"/>
        <v/>
      </c>
      <c r="AY1896" s="62" t="str">
        <f t="shared" si="1103"/>
        <v/>
      </c>
      <c r="AZ1896" s="62" t="str">
        <f t="shared" si="1104"/>
        <v/>
      </c>
      <c r="BA1896" s="62" t="str">
        <f t="shared" si="1105"/>
        <v/>
      </c>
      <c r="BB1896" s="62" t="str">
        <f t="shared" si="1106"/>
        <v/>
      </c>
      <c r="BC1896" s="62" t="str">
        <f t="shared" si="1107"/>
        <v/>
      </c>
      <c r="BD1896" s="69" t="str">
        <f t="shared" si="1108"/>
        <v/>
      </c>
      <c r="BE1896" s="69" t="str">
        <f t="shared" si="1109"/>
        <v/>
      </c>
      <c r="BF1896" s="69" t="str">
        <f>IF(Z1896=Z1897,"",SUM(AW$9:AW1896)-SUM(BF$9:BF1895))</f>
        <v/>
      </c>
      <c r="BG1896" s="12">
        <f t="shared" si="1111"/>
        <v>1888</v>
      </c>
    </row>
    <row r="1897" spans="1:59" ht="20.100000000000001" customHeight="1">
      <c r="A1897" s="13">
        <f t="shared" si="1110"/>
        <v>1889</v>
      </c>
      <c r="B1897" s="153"/>
      <c r="C1897" s="33"/>
      <c r="D1897" s="33"/>
      <c r="E1897" s="154"/>
      <c r="F1897" s="155"/>
      <c r="G1897" s="156"/>
      <c r="H1897" s="19" t="str">
        <f t="shared" si="1075"/>
        <v/>
      </c>
      <c r="I1897" s="157"/>
      <c r="J1897" s="19" t="str">
        <f t="shared" si="1076"/>
        <v/>
      </c>
      <c r="K1897" s="33"/>
      <c r="L1897" s="34"/>
      <c r="M1897" s="34"/>
      <c r="N1897" s="19" t="str">
        <f t="shared" si="1077"/>
        <v/>
      </c>
      <c r="O1897" s="157"/>
      <c r="P1897" s="19" t="str">
        <f t="shared" si="1078"/>
        <v/>
      </c>
      <c r="Q1897" s="19" t="str">
        <f t="shared" si="1079"/>
        <v/>
      </c>
      <c r="R1897" s="22"/>
      <c r="S1897" s="33"/>
      <c r="T1897" s="35" t="str">
        <f>IF(E1897="","",Instructions!$B$5)</f>
        <v/>
      </c>
      <c r="U1897" s="75" t="str">
        <f>IF(E1897="","",Instructions!$C$5)</f>
        <v/>
      </c>
      <c r="V1897" s="87" t="str">
        <f t="shared" si="1080"/>
        <v/>
      </c>
      <c r="W1897" s="72" t="str">
        <f>IF(E1897="","",VLOOKUP(D1897,Supervisors!$B$9:$F$32,5,FALSE))</f>
        <v/>
      </c>
      <c r="X1897" s="72" t="str">
        <f>IF(E1897="","",VLOOKUP(D1897,Supervisors!$B$9:$G$32,6,FALSE))</f>
        <v/>
      </c>
      <c r="Y1897" s="20" t="str">
        <f t="shared" si="1081"/>
        <v/>
      </c>
      <c r="Z1897" s="20" t="str">
        <f t="shared" si="1082"/>
        <v/>
      </c>
      <c r="AA1897" s="20" t="str">
        <f t="shared" si="1083"/>
        <v/>
      </c>
      <c r="AB1897" s="20" t="str">
        <f t="shared" si="1084"/>
        <v/>
      </c>
      <c r="AC1897" s="20" t="str">
        <f t="shared" si="1085"/>
        <v/>
      </c>
      <c r="AD1897" s="20" t="str">
        <f t="shared" si="1086"/>
        <v/>
      </c>
      <c r="AE1897" s="20" t="str">
        <f>IF(E1897="","",SUM( INDEX( $H$9, 1) : H1897))</f>
        <v/>
      </c>
      <c r="AF1897" s="20" t="str">
        <f t="shared" si="1087"/>
        <v/>
      </c>
      <c r="AG1897" s="20" t="str">
        <f>IF(E1897="","",SUM($AF$9:AF1897))</f>
        <v/>
      </c>
      <c r="AH1897" s="43" t="str">
        <f t="shared" si="1088"/>
        <v/>
      </c>
      <c r="AI1897" s="20" t="str">
        <f t="shared" si="1089"/>
        <v/>
      </c>
      <c r="AJ1897" s="20" t="str">
        <f t="shared" si="1090"/>
        <v/>
      </c>
      <c r="AK1897" s="20" t="str">
        <f t="shared" si="1091"/>
        <v/>
      </c>
      <c r="AL1897" s="20" t="str">
        <f>IF(E1897="","",SUM( INDEX($I$9, 1) : I1897))</f>
        <v/>
      </c>
      <c r="AM1897" s="20" t="str">
        <f t="shared" si="1092"/>
        <v/>
      </c>
      <c r="AN1897" s="20" t="str">
        <f>IF(E1897="","",SUM( INDEX($AM$9, 1) : AM1897))</f>
        <v/>
      </c>
      <c r="AO1897" s="43" t="str">
        <f t="shared" si="1093"/>
        <v/>
      </c>
      <c r="AP1897" s="43" t="str">
        <f t="shared" si="1094"/>
        <v/>
      </c>
      <c r="AQ1897" s="35" t="str">
        <f t="shared" si="1095"/>
        <v/>
      </c>
      <c r="AR1897" s="35" t="str">
        <f t="shared" si="1096"/>
        <v/>
      </c>
      <c r="AS1897" s="35" t="str">
        <f t="shared" si="1097"/>
        <v/>
      </c>
      <c r="AT1897" s="35" t="str">
        <f t="shared" si="1098"/>
        <v/>
      </c>
      <c r="AU1897" s="35" t="str">
        <f t="shared" si="1099"/>
        <v/>
      </c>
      <c r="AV1897" s="35" t="str">
        <f t="shared" si="1100"/>
        <v/>
      </c>
      <c r="AW1897" s="58" t="str">
        <f t="shared" si="1101"/>
        <v/>
      </c>
      <c r="AX1897" s="62" t="str">
        <f t="shared" si="1102"/>
        <v/>
      </c>
      <c r="AY1897" s="62" t="str">
        <f t="shared" si="1103"/>
        <v/>
      </c>
      <c r="AZ1897" s="62" t="str">
        <f t="shared" si="1104"/>
        <v/>
      </c>
      <c r="BA1897" s="62" t="str">
        <f t="shared" si="1105"/>
        <v/>
      </c>
      <c r="BB1897" s="62" t="str">
        <f t="shared" si="1106"/>
        <v/>
      </c>
      <c r="BC1897" s="62" t="str">
        <f t="shared" si="1107"/>
        <v/>
      </c>
      <c r="BD1897" s="69" t="str">
        <f t="shared" si="1108"/>
        <v/>
      </c>
      <c r="BE1897" s="69" t="str">
        <f t="shared" si="1109"/>
        <v/>
      </c>
      <c r="BF1897" s="69" t="str">
        <f>IF(Z1897=Z1898,"",SUM(AW$9:AW1897)-SUM(BF$9:BF1896))</f>
        <v/>
      </c>
      <c r="BG1897" s="12">
        <f t="shared" si="1111"/>
        <v>1889</v>
      </c>
    </row>
    <row r="1898" spans="1:59" ht="20.100000000000001" customHeight="1">
      <c r="A1898" s="13">
        <f t="shared" si="1110"/>
        <v>1890</v>
      </c>
      <c r="B1898" s="153"/>
      <c r="C1898" s="33"/>
      <c r="D1898" s="33"/>
      <c r="E1898" s="154"/>
      <c r="F1898" s="155"/>
      <c r="G1898" s="156"/>
      <c r="H1898" s="19" t="str">
        <f t="shared" si="1075"/>
        <v/>
      </c>
      <c r="I1898" s="157"/>
      <c r="J1898" s="19" t="str">
        <f t="shared" si="1076"/>
        <v/>
      </c>
      <c r="K1898" s="33"/>
      <c r="L1898" s="34"/>
      <c r="M1898" s="34"/>
      <c r="N1898" s="19" t="str">
        <f t="shared" si="1077"/>
        <v/>
      </c>
      <c r="O1898" s="157"/>
      <c r="P1898" s="19" t="str">
        <f t="shared" si="1078"/>
        <v/>
      </c>
      <c r="Q1898" s="19" t="str">
        <f t="shared" si="1079"/>
        <v/>
      </c>
      <c r="R1898" s="22"/>
      <c r="S1898" s="33"/>
      <c r="T1898" s="35" t="str">
        <f>IF(E1898="","",Instructions!$B$5)</f>
        <v/>
      </c>
      <c r="U1898" s="75" t="str">
        <f>IF(E1898="","",Instructions!$C$5)</f>
        <v/>
      </c>
      <c r="V1898" s="87" t="str">
        <f t="shared" si="1080"/>
        <v/>
      </c>
      <c r="W1898" s="72" t="str">
        <f>IF(E1898="","",VLOOKUP(D1898,Supervisors!$B$9:$F$32,5,FALSE))</f>
        <v/>
      </c>
      <c r="X1898" s="72" t="str">
        <f>IF(E1898="","",VLOOKUP(D1898,Supervisors!$B$9:$G$32,6,FALSE))</f>
        <v/>
      </c>
      <c r="Y1898" s="20" t="str">
        <f t="shared" si="1081"/>
        <v/>
      </c>
      <c r="Z1898" s="20" t="str">
        <f t="shared" si="1082"/>
        <v/>
      </c>
      <c r="AA1898" s="20" t="str">
        <f t="shared" si="1083"/>
        <v/>
      </c>
      <c r="AB1898" s="20" t="str">
        <f t="shared" si="1084"/>
        <v/>
      </c>
      <c r="AC1898" s="20" t="str">
        <f t="shared" si="1085"/>
        <v/>
      </c>
      <c r="AD1898" s="20" t="str">
        <f t="shared" si="1086"/>
        <v/>
      </c>
      <c r="AE1898" s="20" t="str">
        <f>IF(E1898="","",SUM( INDEX( $H$9, 1) : H1898))</f>
        <v/>
      </c>
      <c r="AF1898" s="20" t="str">
        <f t="shared" si="1087"/>
        <v/>
      </c>
      <c r="AG1898" s="20" t="str">
        <f>IF(E1898="","",SUM($AF$9:AF1898))</f>
        <v/>
      </c>
      <c r="AH1898" s="43" t="str">
        <f t="shared" si="1088"/>
        <v/>
      </c>
      <c r="AI1898" s="20" t="str">
        <f t="shared" si="1089"/>
        <v/>
      </c>
      <c r="AJ1898" s="20" t="str">
        <f t="shared" si="1090"/>
        <v/>
      </c>
      <c r="AK1898" s="20" t="str">
        <f t="shared" si="1091"/>
        <v/>
      </c>
      <c r="AL1898" s="20" t="str">
        <f>IF(E1898="","",SUM( INDEX($I$9, 1) : I1898))</f>
        <v/>
      </c>
      <c r="AM1898" s="20" t="str">
        <f t="shared" si="1092"/>
        <v/>
      </c>
      <c r="AN1898" s="20" t="str">
        <f>IF(E1898="","",SUM( INDEX($AM$9, 1) : AM1898))</f>
        <v/>
      </c>
      <c r="AO1898" s="43" t="str">
        <f t="shared" si="1093"/>
        <v/>
      </c>
      <c r="AP1898" s="43" t="str">
        <f t="shared" si="1094"/>
        <v/>
      </c>
      <c r="AQ1898" s="35" t="str">
        <f t="shared" si="1095"/>
        <v/>
      </c>
      <c r="AR1898" s="35" t="str">
        <f t="shared" si="1096"/>
        <v/>
      </c>
      <c r="AS1898" s="35" t="str">
        <f t="shared" si="1097"/>
        <v/>
      </c>
      <c r="AT1898" s="35" t="str">
        <f t="shared" si="1098"/>
        <v/>
      </c>
      <c r="AU1898" s="35" t="str">
        <f t="shared" si="1099"/>
        <v/>
      </c>
      <c r="AV1898" s="35" t="str">
        <f t="shared" si="1100"/>
        <v/>
      </c>
      <c r="AW1898" s="58" t="str">
        <f t="shared" si="1101"/>
        <v/>
      </c>
      <c r="AX1898" s="62" t="str">
        <f t="shared" si="1102"/>
        <v/>
      </c>
      <c r="AY1898" s="62" t="str">
        <f t="shared" si="1103"/>
        <v/>
      </c>
      <c r="AZ1898" s="62" t="str">
        <f t="shared" si="1104"/>
        <v/>
      </c>
      <c r="BA1898" s="62" t="str">
        <f t="shared" si="1105"/>
        <v/>
      </c>
      <c r="BB1898" s="62" t="str">
        <f t="shared" si="1106"/>
        <v/>
      </c>
      <c r="BC1898" s="62" t="str">
        <f t="shared" si="1107"/>
        <v/>
      </c>
      <c r="BD1898" s="69" t="str">
        <f t="shared" si="1108"/>
        <v/>
      </c>
      <c r="BE1898" s="69" t="str">
        <f t="shared" si="1109"/>
        <v/>
      </c>
      <c r="BF1898" s="69" t="str">
        <f>IF(Z1898=Z1899,"",SUM(AW$9:AW1898)-SUM(BF$9:BF1897))</f>
        <v/>
      </c>
      <c r="BG1898" s="12">
        <f t="shared" si="1111"/>
        <v>1890</v>
      </c>
    </row>
    <row r="1899" spans="1:59" ht="20.100000000000001" customHeight="1">
      <c r="A1899" s="13">
        <f t="shared" si="1110"/>
        <v>1891</v>
      </c>
      <c r="B1899" s="153"/>
      <c r="C1899" s="33"/>
      <c r="D1899" s="33"/>
      <c r="E1899" s="154"/>
      <c r="F1899" s="155"/>
      <c r="G1899" s="156"/>
      <c r="H1899" s="19" t="str">
        <f t="shared" si="1075"/>
        <v/>
      </c>
      <c r="I1899" s="157"/>
      <c r="J1899" s="19" t="str">
        <f t="shared" si="1076"/>
        <v/>
      </c>
      <c r="K1899" s="33"/>
      <c r="L1899" s="34"/>
      <c r="M1899" s="34"/>
      <c r="N1899" s="19" t="str">
        <f t="shared" si="1077"/>
        <v/>
      </c>
      <c r="O1899" s="157"/>
      <c r="P1899" s="19" t="str">
        <f t="shared" si="1078"/>
        <v/>
      </c>
      <c r="Q1899" s="19" t="str">
        <f t="shared" si="1079"/>
        <v/>
      </c>
      <c r="R1899" s="22"/>
      <c r="S1899" s="33"/>
      <c r="T1899" s="35" t="str">
        <f>IF(E1899="","",Instructions!$B$5)</f>
        <v/>
      </c>
      <c r="U1899" s="75" t="str">
        <f>IF(E1899="","",Instructions!$C$5)</f>
        <v/>
      </c>
      <c r="V1899" s="87" t="str">
        <f t="shared" si="1080"/>
        <v/>
      </c>
      <c r="W1899" s="72" t="str">
        <f>IF(E1899="","",VLOOKUP(D1899,Supervisors!$B$9:$F$32,5,FALSE))</f>
        <v/>
      </c>
      <c r="X1899" s="72" t="str">
        <f>IF(E1899="","",VLOOKUP(D1899,Supervisors!$B$9:$G$32,6,FALSE))</f>
        <v/>
      </c>
      <c r="Y1899" s="20" t="str">
        <f t="shared" si="1081"/>
        <v/>
      </c>
      <c r="Z1899" s="20" t="str">
        <f t="shared" si="1082"/>
        <v/>
      </c>
      <c r="AA1899" s="20" t="str">
        <f t="shared" si="1083"/>
        <v/>
      </c>
      <c r="AB1899" s="20" t="str">
        <f t="shared" si="1084"/>
        <v/>
      </c>
      <c r="AC1899" s="20" t="str">
        <f t="shared" si="1085"/>
        <v/>
      </c>
      <c r="AD1899" s="20" t="str">
        <f t="shared" si="1086"/>
        <v/>
      </c>
      <c r="AE1899" s="20" t="str">
        <f>IF(E1899="","",SUM( INDEX( $H$9, 1) : H1899))</f>
        <v/>
      </c>
      <c r="AF1899" s="20" t="str">
        <f t="shared" si="1087"/>
        <v/>
      </c>
      <c r="AG1899" s="20" t="str">
        <f>IF(E1899="","",SUM($AF$9:AF1899))</f>
        <v/>
      </c>
      <c r="AH1899" s="43" t="str">
        <f t="shared" si="1088"/>
        <v/>
      </c>
      <c r="AI1899" s="20" t="str">
        <f t="shared" si="1089"/>
        <v/>
      </c>
      <c r="AJ1899" s="20" t="str">
        <f t="shared" si="1090"/>
        <v/>
      </c>
      <c r="AK1899" s="20" t="str">
        <f t="shared" si="1091"/>
        <v/>
      </c>
      <c r="AL1899" s="20" t="str">
        <f>IF(E1899="","",SUM( INDEX($I$9, 1) : I1899))</f>
        <v/>
      </c>
      <c r="AM1899" s="20" t="str">
        <f t="shared" si="1092"/>
        <v/>
      </c>
      <c r="AN1899" s="20" t="str">
        <f>IF(E1899="","",SUM( INDEX($AM$9, 1) : AM1899))</f>
        <v/>
      </c>
      <c r="AO1899" s="43" t="str">
        <f t="shared" si="1093"/>
        <v/>
      </c>
      <c r="AP1899" s="43" t="str">
        <f t="shared" si="1094"/>
        <v/>
      </c>
      <c r="AQ1899" s="35" t="str">
        <f t="shared" si="1095"/>
        <v/>
      </c>
      <c r="AR1899" s="35" t="str">
        <f t="shared" si="1096"/>
        <v/>
      </c>
      <c r="AS1899" s="35" t="str">
        <f t="shared" si="1097"/>
        <v/>
      </c>
      <c r="AT1899" s="35" t="str">
        <f t="shared" si="1098"/>
        <v/>
      </c>
      <c r="AU1899" s="35" t="str">
        <f t="shared" si="1099"/>
        <v/>
      </c>
      <c r="AV1899" s="35" t="str">
        <f t="shared" si="1100"/>
        <v/>
      </c>
      <c r="AW1899" s="58" t="str">
        <f t="shared" si="1101"/>
        <v/>
      </c>
      <c r="AX1899" s="62" t="str">
        <f t="shared" si="1102"/>
        <v/>
      </c>
      <c r="AY1899" s="62" t="str">
        <f t="shared" si="1103"/>
        <v/>
      </c>
      <c r="AZ1899" s="62" t="str">
        <f t="shared" si="1104"/>
        <v/>
      </c>
      <c r="BA1899" s="62" t="str">
        <f t="shared" si="1105"/>
        <v/>
      </c>
      <c r="BB1899" s="62" t="str">
        <f t="shared" si="1106"/>
        <v/>
      </c>
      <c r="BC1899" s="62" t="str">
        <f t="shared" si="1107"/>
        <v/>
      </c>
      <c r="BD1899" s="69" t="str">
        <f t="shared" si="1108"/>
        <v/>
      </c>
      <c r="BE1899" s="69" t="str">
        <f t="shared" si="1109"/>
        <v/>
      </c>
      <c r="BF1899" s="69" t="str">
        <f>IF(Z1899=Z1900,"",SUM(AW$9:AW1899)-SUM(BF$9:BF1898))</f>
        <v/>
      </c>
      <c r="BG1899" s="12">
        <f t="shared" si="1111"/>
        <v>1891</v>
      </c>
    </row>
    <row r="1900" spans="1:59" ht="20.100000000000001" customHeight="1">
      <c r="A1900" s="13">
        <f t="shared" si="1110"/>
        <v>1892</v>
      </c>
      <c r="B1900" s="153"/>
      <c r="C1900" s="33"/>
      <c r="D1900" s="33"/>
      <c r="E1900" s="154"/>
      <c r="F1900" s="155"/>
      <c r="G1900" s="156"/>
      <c r="H1900" s="19" t="str">
        <f t="shared" si="1075"/>
        <v/>
      </c>
      <c r="I1900" s="157"/>
      <c r="J1900" s="19" t="str">
        <f t="shared" si="1076"/>
        <v/>
      </c>
      <c r="K1900" s="33"/>
      <c r="L1900" s="34"/>
      <c r="M1900" s="34"/>
      <c r="N1900" s="19" t="str">
        <f t="shared" si="1077"/>
        <v/>
      </c>
      <c r="O1900" s="157"/>
      <c r="P1900" s="19" t="str">
        <f t="shared" si="1078"/>
        <v/>
      </c>
      <c r="Q1900" s="19" t="str">
        <f t="shared" si="1079"/>
        <v/>
      </c>
      <c r="R1900" s="22"/>
      <c r="S1900" s="33"/>
      <c r="T1900" s="35" t="str">
        <f>IF(E1900="","",Instructions!$B$5)</f>
        <v/>
      </c>
      <c r="U1900" s="75" t="str">
        <f>IF(E1900="","",Instructions!$C$5)</f>
        <v/>
      </c>
      <c r="V1900" s="87" t="str">
        <f t="shared" si="1080"/>
        <v/>
      </c>
      <c r="W1900" s="72" t="str">
        <f>IF(E1900="","",VLOOKUP(D1900,Supervisors!$B$9:$F$32,5,FALSE))</f>
        <v/>
      </c>
      <c r="X1900" s="72" t="str">
        <f>IF(E1900="","",VLOOKUP(D1900,Supervisors!$B$9:$G$32,6,FALSE))</f>
        <v/>
      </c>
      <c r="Y1900" s="20" t="str">
        <f t="shared" si="1081"/>
        <v/>
      </c>
      <c r="Z1900" s="20" t="str">
        <f t="shared" si="1082"/>
        <v/>
      </c>
      <c r="AA1900" s="20" t="str">
        <f t="shared" si="1083"/>
        <v/>
      </c>
      <c r="AB1900" s="20" t="str">
        <f t="shared" si="1084"/>
        <v/>
      </c>
      <c r="AC1900" s="20" t="str">
        <f t="shared" si="1085"/>
        <v/>
      </c>
      <c r="AD1900" s="20" t="str">
        <f t="shared" si="1086"/>
        <v/>
      </c>
      <c r="AE1900" s="20" t="str">
        <f>IF(E1900="","",SUM( INDEX( $H$9, 1) : H1900))</f>
        <v/>
      </c>
      <c r="AF1900" s="20" t="str">
        <f t="shared" si="1087"/>
        <v/>
      </c>
      <c r="AG1900" s="20" t="str">
        <f>IF(E1900="","",SUM($AF$9:AF1900))</f>
        <v/>
      </c>
      <c r="AH1900" s="43" t="str">
        <f t="shared" si="1088"/>
        <v/>
      </c>
      <c r="AI1900" s="20" t="str">
        <f t="shared" si="1089"/>
        <v/>
      </c>
      <c r="AJ1900" s="20" t="str">
        <f t="shared" si="1090"/>
        <v/>
      </c>
      <c r="AK1900" s="20" t="str">
        <f t="shared" si="1091"/>
        <v/>
      </c>
      <c r="AL1900" s="20" t="str">
        <f>IF(E1900="","",SUM( INDEX($I$9, 1) : I1900))</f>
        <v/>
      </c>
      <c r="AM1900" s="20" t="str">
        <f t="shared" si="1092"/>
        <v/>
      </c>
      <c r="AN1900" s="20" t="str">
        <f>IF(E1900="","",SUM( INDEX($AM$9, 1) : AM1900))</f>
        <v/>
      </c>
      <c r="AO1900" s="43" t="str">
        <f t="shared" si="1093"/>
        <v/>
      </c>
      <c r="AP1900" s="43" t="str">
        <f t="shared" si="1094"/>
        <v/>
      </c>
      <c r="AQ1900" s="35" t="str">
        <f t="shared" si="1095"/>
        <v/>
      </c>
      <c r="AR1900" s="35" t="str">
        <f t="shared" si="1096"/>
        <v/>
      </c>
      <c r="AS1900" s="35" t="str">
        <f t="shared" si="1097"/>
        <v/>
      </c>
      <c r="AT1900" s="35" t="str">
        <f t="shared" si="1098"/>
        <v/>
      </c>
      <c r="AU1900" s="35" t="str">
        <f t="shared" si="1099"/>
        <v/>
      </c>
      <c r="AV1900" s="35" t="str">
        <f t="shared" si="1100"/>
        <v/>
      </c>
      <c r="AW1900" s="58" t="str">
        <f t="shared" si="1101"/>
        <v/>
      </c>
      <c r="AX1900" s="62" t="str">
        <f t="shared" si="1102"/>
        <v/>
      </c>
      <c r="AY1900" s="62" t="str">
        <f t="shared" si="1103"/>
        <v/>
      </c>
      <c r="AZ1900" s="62" t="str">
        <f t="shared" si="1104"/>
        <v/>
      </c>
      <c r="BA1900" s="62" t="str">
        <f t="shared" si="1105"/>
        <v/>
      </c>
      <c r="BB1900" s="62" t="str">
        <f t="shared" si="1106"/>
        <v/>
      </c>
      <c r="BC1900" s="62" t="str">
        <f t="shared" si="1107"/>
        <v/>
      </c>
      <c r="BD1900" s="69" t="str">
        <f t="shared" si="1108"/>
        <v/>
      </c>
      <c r="BE1900" s="69" t="str">
        <f t="shared" si="1109"/>
        <v/>
      </c>
      <c r="BF1900" s="69" t="str">
        <f>IF(Z1900=Z1901,"",SUM(AW$9:AW1900)-SUM(BF$9:BF1899))</f>
        <v/>
      </c>
      <c r="BG1900" s="12">
        <f t="shared" si="1111"/>
        <v>1892</v>
      </c>
    </row>
    <row r="1901" spans="1:59" ht="20.100000000000001" customHeight="1">
      <c r="A1901" s="13">
        <f t="shared" si="1110"/>
        <v>1893</v>
      </c>
      <c r="B1901" s="153"/>
      <c r="C1901" s="33"/>
      <c r="D1901" s="33"/>
      <c r="E1901" s="154"/>
      <c r="F1901" s="155"/>
      <c r="G1901" s="156"/>
      <c r="H1901" s="19" t="str">
        <f t="shared" si="1075"/>
        <v/>
      </c>
      <c r="I1901" s="157"/>
      <c r="J1901" s="19" t="str">
        <f t="shared" si="1076"/>
        <v/>
      </c>
      <c r="K1901" s="33"/>
      <c r="L1901" s="34"/>
      <c r="M1901" s="34"/>
      <c r="N1901" s="19" t="str">
        <f t="shared" si="1077"/>
        <v/>
      </c>
      <c r="O1901" s="157"/>
      <c r="P1901" s="19" t="str">
        <f t="shared" si="1078"/>
        <v/>
      </c>
      <c r="Q1901" s="19" t="str">
        <f t="shared" si="1079"/>
        <v/>
      </c>
      <c r="R1901" s="22"/>
      <c r="S1901" s="33"/>
      <c r="T1901" s="35" t="str">
        <f>IF(E1901="","",Instructions!$B$5)</f>
        <v/>
      </c>
      <c r="U1901" s="75" t="str">
        <f>IF(E1901="","",Instructions!$C$5)</f>
        <v/>
      </c>
      <c r="V1901" s="87" t="str">
        <f t="shared" si="1080"/>
        <v/>
      </c>
      <c r="W1901" s="72" t="str">
        <f>IF(E1901="","",VLOOKUP(D1901,Supervisors!$B$9:$F$32,5,FALSE))</f>
        <v/>
      </c>
      <c r="X1901" s="72" t="str">
        <f>IF(E1901="","",VLOOKUP(D1901,Supervisors!$B$9:$G$32,6,FALSE))</f>
        <v/>
      </c>
      <c r="Y1901" s="20" t="str">
        <f t="shared" si="1081"/>
        <v/>
      </c>
      <c r="Z1901" s="20" t="str">
        <f t="shared" si="1082"/>
        <v/>
      </c>
      <c r="AA1901" s="20" t="str">
        <f t="shared" si="1083"/>
        <v/>
      </c>
      <c r="AB1901" s="20" t="str">
        <f t="shared" si="1084"/>
        <v/>
      </c>
      <c r="AC1901" s="20" t="str">
        <f t="shared" si="1085"/>
        <v/>
      </c>
      <c r="AD1901" s="20" t="str">
        <f t="shared" si="1086"/>
        <v/>
      </c>
      <c r="AE1901" s="20" t="str">
        <f>IF(E1901="","",SUM( INDEX( $H$9, 1) : H1901))</f>
        <v/>
      </c>
      <c r="AF1901" s="20" t="str">
        <f t="shared" si="1087"/>
        <v/>
      </c>
      <c r="AG1901" s="20" t="str">
        <f>IF(E1901="","",SUM($AF$9:AF1901))</f>
        <v/>
      </c>
      <c r="AH1901" s="43" t="str">
        <f t="shared" si="1088"/>
        <v/>
      </c>
      <c r="AI1901" s="20" t="str">
        <f t="shared" si="1089"/>
        <v/>
      </c>
      <c r="AJ1901" s="20" t="str">
        <f t="shared" si="1090"/>
        <v/>
      </c>
      <c r="AK1901" s="20" t="str">
        <f t="shared" si="1091"/>
        <v/>
      </c>
      <c r="AL1901" s="20" t="str">
        <f>IF(E1901="","",SUM( INDEX($I$9, 1) : I1901))</f>
        <v/>
      </c>
      <c r="AM1901" s="20" t="str">
        <f t="shared" si="1092"/>
        <v/>
      </c>
      <c r="AN1901" s="20" t="str">
        <f>IF(E1901="","",SUM( INDEX($AM$9, 1) : AM1901))</f>
        <v/>
      </c>
      <c r="AO1901" s="43" t="str">
        <f t="shared" si="1093"/>
        <v/>
      </c>
      <c r="AP1901" s="43" t="str">
        <f t="shared" si="1094"/>
        <v/>
      </c>
      <c r="AQ1901" s="35" t="str">
        <f t="shared" si="1095"/>
        <v/>
      </c>
      <c r="AR1901" s="35" t="str">
        <f t="shared" si="1096"/>
        <v/>
      </c>
      <c r="AS1901" s="35" t="str">
        <f t="shared" si="1097"/>
        <v/>
      </c>
      <c r="AT1901" s="35" t="str">
        <f t="shared" si="1098"/>
        <v/>
      </c>
      <c r="AU1901" s="35" t="str">
        <f t="shared" si="1099"/>
        <v/>
      </c>
      <c r="AV1901" s="35" t="str">
        <f t="shared" si="1100"/>
        <v/>
      </c>
      <c r="AW1901" s="58" t="str">
        <f t="shared" si="1101"/>
        <v/>
      </c>
      <c r="AX1901" s="62" t="str">
        <f t="shared" si="1102"/>
        <v/>
      </c>
      <c r="AY1901" s="62" t="str">
        <f t="shared" si="1103"/>
        <v/>
      </c>
      <c r="AZ1901" s="62" t="str">
        <f t="shared" si="1104"/>
        <v/>
      </c>
      <c r="BA1901" s="62" t="str">
        <f t="shared" si="1105"/>
        <v/>
      </c>
      <c r="BB1901" s="62" t="str">
        <f t="shared" si="1106"/>
        <v/>
      </c>
      <c r="BC1901" s="62" t="str">
        <f t="shared" si="1107"/>
        <v/>
      </c>
      <c r="BD1901" s="69" t="str">
        <f t="shared" si="1108"/>
        <v/>
      </c>
      <c r="BE1901" s="69" t="str">
        <f t="shared" si="1109"/>
        <v/>
      </c>
      <c r="BF1901" s="69" t="str">
        <f>IF(Z1901=Z1902,"",SUM(AW$9:AW1901)-SUM(BF$9:BF1900))</f>
        <v/>
      </c>
      <c r="BG1901" s="12">
        <f t="shared" si="1111"/>
        <v>1893</v>
      </c>
    </row>
    <row r="1902" spans="1:59" ht="20.100000000000001" customHeight="1">
      <c r="A1902" s="13">
        <f t="shared" si="1110"/>
        <v>1894</v>
      </c>
      <c r="B1902" s="153"/>
      <c r="C1902" s="33"/>
      <c r="D1902" s="33"/>
      <c r="E1902" s="154"/>
      <c r="F1902" s="155"/>
      <c r="G1902" s="156"/>
      <c r="H1902" s="19" t="str">
        <f t="shared" si="1075"/>
        <v/>
      </c>
      <c r="I1902" s="157"/>
      <c r="J1902" s="19" t="str">
        <f t="shared" si="1076"/>
        <v/>
      </c>
      <c r="K1902" s="33"/>
      <c r="L1902" s="34"/>
      <c r="M1902" s="34"/>
      <c r="N1902" s="19" t="str">
        <f t="shared" si="1077"/>
        <v/>
      </c>
      <c r="O1902" s="157"/>
      <c r="P1902" s="19" t="str">
        <f t="shared" si="1078"/>
        <v/>
      </c>
      <c r="Q1902" s="19" t="str">
        <f t="shared" si="1079"/>
        <v/>
      </c>
      <c r="R1902" s="22"/>
      <c r="S1902" s="33"/>
      <c r="T1902" s="35" t="str">
        <f>IF(E1902="","",Instructions!$B$5)</f>
        <v/>
      </c>
      <c r="U1902" s="75" t="str">
        <f>IF(E1902="","",Instructions!$C$5)</f>
        <v/>
      </c>
      <c r="V1902" s="87" t="str">
        <f t="shared" si="1080"/>
        <v/>
      </c>
      <c r="W1902" s="72" t="str">
        <f>IF(E1902="","",VLOOKUP(D1902,Supervisors!$B$9:$F$32,5,FALSE))</f>
        <v/>
      </c>
      <c r="X1902" s="72" t="str">
        <f>IF(E1902="","",VLOOKUP(D1902,Supervisors!$B$9:$G$32,6,FALSE))</f>
        <v/>
      </c>
      <c r="Y1902" s="20" t="str">
        <f t="shared" si="1081"/>
        <v/>
      </c>
      <c r="Z1902" s="20" t="str">
        <f t="shared" si="1082"/>
        <v/>
      </c>
      <c r="AA1902" s="20" t="str">
        <f t="shared" si="1083"/>
        <v/>
      </c>
      <c r="AB1902" s="20" t="str">
        <f t="shared" si="1084"/>
        <v/>
      </c>
      <c r="AC1902" s="20" t="str">
        <f t="shared" si="1085"/>
        <v/>
      </c>
      <c r="AD1902" s="20" t="str">
        <f t="shared" si="1086"/>
        <v/>
      </c>
      <c r="AE1902" s="20" t="str">
        <f>IF(E1902="","",SUM( INDEX( $H$9, 1) : H1902))</f>
        <v/>
      </c>
      <c r="AF1902" s="20" t="str">
        <f t="shared" si="1087"/>
        <v/>
      </c>
      <c r="AG1902" s="20" t="str">
        <f>IF(E1902="","",SUM($AF$9:AF1902))</f>
        <v/>
      </c>
      <c r="AH1902" s="43" t="str">
        <f t="shared" si="1088"/>
        <v/>
      </c>
      <c r="AI1902" s="20" t="str">
        <f t="shared" si="1089"/>
        <v/>
      </c>
      <c r="AJ1902" s="20" t="str">
        <f t="shared" si="1090"/>
        <v/>
      </c>
      <c r="AK1902" s="20" t="str">
        <f t="shared" si="1091"/>
        <v/>
      </c>
      <c r="AL1902" s="20" t="str">
        <f>IF(E1902="","",SUM( INDEX($I$9, 1) : I1902))</f>
        <v/>
      </c>
      <c r="AM1902" s="20" t="str">
        <f t="shared" si="1092"/>
        <v/>
      </c>
      <c r="AN1902" s="20" t="str">
        <f>IF(E1902="","",SUM( INDEX($AM$9, 1) : AM1902))</f>
        <v/>
      </c>
      <c r="AO1902" s="43" t="str">
        <f t="shared" si="1093"/>
        <v/>
      </c>
      <c r="AP1902" s="43" t="str">
        <f t="shared" si="1094"/>
        <v/>
      </c>
      <c r="AQ1902" s="35" t="str">
        <f t="shared" si="1095"/>
        <v/>
      </c>
      <c r="AR1902" s="35" t="str">
        <f t="shared" si="1096"/>
        <v/>
      </c>
      <c r="AS1902" s="35" t="str">
        <f t="shared" si="1097"/>
        <v/>
      </c>
      <c r="AT1902" s="35" t="str">
        <f t="shared" si="1098"/>
        <v/>
      </c>
      <c r="AU1902" s="35" t="str">
        <f t="shared" si="1099"/>
        <v/>
      </c>
      <c r="AV1902" s="35" t="str">
        <f t="shared" si="1100"/>
        <v/>
      </c>
      <c r="AW1902" s="58" t="str">
        <f t="shared" si="1101"/>
        <v/>
      </c>
      <c r="AX1902" s="62" t="str">
        <f t="shared" si="1102"/>
        <v/>
      </c>
      <c r="AY1902" s="62" t="str">
        <f t="shared" si="1103"/>
        <v/>
      </c>
      <c r="AZ1902" s="62" t="str">
        <f t="shared" si="1104"/>
        <v/>
      </c>
      <c r="BA1902" s="62" t="str">
        <f t="shared" si="1105"/>
        <v/>
      </c>
      <c r="BB1902" s="62" t="str">
        <f t="shared" si="1106"/>
        <v/>
      </c>
      <c r="BC1902" s="62" t="str">
        <f t="shared" si="1107"/>
        <v/>
      </c>
      <c r="BD1902" s="69" t="str">
        <f t="shared" si="1108"/>
        <v/>
      </c>
      <c r="BE1902" s="69" t="str">
        <f t="shared" si="1109"/>
        <v/>
      </c>
      <c r="BF1902" s="69" t="str">
        <f>IF(Z1902=Z1903,"",SUM(AW$9:AW1902)-SUM(BF$9:BF1901))</f>
        <v/>
      </c>
      <c r="BG1902" s="12">
        <f t="shared" si="1111"/>
        <v>1894</v>
      </c>
    </row>
    <row r="1903" spans="1:59" ht="20.100000000000001" customHeight="1">
      <c r="A1903" s="13">
        <f t="shared" si="1110"/>
        <v>1895</v>
      </c>
      <c r="B1903" s="153"/>
      <c r="C1903" s="33"/>
      <c r="D1903" s="33"/>
      <c r="E1903" s="154"/>
      <c r="F1903" s="155"/>
      <c r="G1903" s="156"/>
      <c r="H1903" s="19" t="str">
        <f t="shared" si="1075"/>
        <v/>
      </c>
      <c r="I1903" s="157"/>
      <c r="J1903" s="19" t="str">
        <f t="shared" si="1076"/>
        <v/>
      </c>
      <c r="K1903" s="33"/>
      <c r="L1903" s="34"/>
      <c r="M1903" s="34"/>
      <c r="N1903" s="19" t="str">
        <f t="shared" si="1077"/>
        <v/>
      </c>
      <c r="O1903" s="157"/>
      <c r="P1903" s="19" t="str">
        <f t="shared" si="1078"/>
        <v/>
      </c>
      <c r="Q1903" s="19" t="str">
        <f t="shared" si="1079"/>
        <v/>
      </c>
      <c r="R1903" s="22"/>
      <c r="S1903" s="33"/>
      <c r="T1903" s="35" t="str">
        <f>IF(E1903="","",Instructions!$B$5)</f>
        <v/>
      </c>
      <c r="U1903" s="75" t="str">
        <f>IF(E1903="","",Instructions!$C$5)</f>
        <v/>
      </c>
      <c r="V1903" s="87" t="str">
        <f t="shared" si="1080"/>
        <v/>
      </c>
      <c r="W1903" s="72" t="str">
        <f>IF(E1903="","",VLOOKUP(D1903,Supervisors!$B$9:$F$32,5,FALSE))</f>
        <v/>
      </c>
      <c r="X1903" s="72" t="str">
        <f>IF(E1903="","",VLOOKUP(D1903,Supervisors!$B$9:$G$32,6,FALSE))</f>
        <v/>
      </c>
      <c r="Y1903" s="20" t="str">
        <f t="shared" si="1081"/>
        <v/>
      </c>
      <c r="Z1903" s="20" t="str">
        <f t="shared" si="1082"/>
        <v/>
      </c>
      <c r="AA1903" s="20" t="str">
        <f t="shared" si="1083"/>
        <v/>
      </c>
      <c r="AB1903" s="20" t="str">
        <f t="shared" si="1084"/>
        <v/>
      </c>
      <c r="AC1903" s="20" t="str">
        <f t="shared" si="1085"/>
        <v/>
      </c>
      <c r="AD1903" s="20" t="str">
        <f t="shared" si="1086"/>
        <v/>
      </c>
      <c r="AE1903" s="20" t="str">
        <f>IF(E1903="","",SUM( INDEX( $H$9, 1) : H1903))</f>
        <v/>
      </c>
      <c r="AF1903" s="20" t="str">
        <f t="shared" si="1087"/>
        <v/>
      </c>
      <c r="AG1903" s="20" t="str">
        <f>IF(E1903="","",SUM($AF$9:AF1903))</f>
        <v/>
      </c>
      <c r="AH1903" s="43" t="str">
        <f t="shared" si="1088"/>
        <v/>
      </c>
      <c r="AI1903" s="20" t="str">
        <f t="shared" si="1089"/>
        <v/>
      </c>
      <c r="AJ1903" s="20" t="str">
        <f t="shared" si="1090"/>
        <v/>
      </c>
      <c r="AK1903" s="20" t="str">
        <f t="shared" si="1091"/>
        <v/>
      </c>
      <c r="AL1903" s="20" t="str">
        <f>IF(E1903="","",SUM( INDEX($I$9, 1) : I1903))</f>
        <v/>
      </c>
      <c r="AM1903" s="20" t="str">
        <f t="shared" si="1092"/>
        <v/>
      </c>
      <c r="AN1903" s="20" t="str">
        <f>IF(E1903="","",SUM( INDEX($AM$9, 1) : AM1903))</f>
        <v/>
      </c>
      <c r="AO1903" s="43" t="str">
        <f t="shared" si="1093"/>
        <v/>
      </c>
      <c r="AP1903" s="43" t="str">
        <f t="shared" si="1094"/>
        <v/>
      </c>
      <c r="AQ1903" s="35" t="str">
        <f t="shared" si="1095"/>
        <v/>
      </c>
      <c r="AR1903" s="35" t="str">
        <f t="shared" si="1096"/>
        <v/>
      </c>
      <c r="AS1903" s="35" t="str">
        <f t="shared" si="1097"/>
        <v/>
      </c>
      <c r="AT1903" s="35" t="str">
        <f t="shared" si="1098"/>
        <v/>
      </c>
      <c r="AU1903" s="35" t="str">
        <f t="shared" si="1099"/>
        <v/>
      </c>
      <c r="AV1903" s="35" t="str">
        <f t="shared" si="1100"/>
        <v/>
      </c>
      <c r="AW1903" s="58" t="str">
        <f t="shared" si="1101"/>
        <v/>
      </c>
      <c r="AX1903" s="62" t="str">
        <f t="shared" si="1102"/>
        <v/>
      </c>
      <c r="AY1903" s="62" t="str">
        <f t="shared" si="1103"/>
        <v/>
      </c>
      <c r="AZ1903" s="62" t="str">
        <f t="shared" si="1104"/>
        <v/>
      </c>
      <c r="BA1903" s="62" t="str">
        <f t="shared" si="1105"/>
        <v/>
      </c>
      <c r="BB1903" s="62" t="str">
        <f t="shared" si="1106"/>
        <v/>
      </c>
      <c r="BC1903" s="62" t="str">
        <f t="shared" si="1107"/>
        <v/>
      </c>
      <c r="BD1903" s="69" t="str">
        <f t="shared" si="1108"/>
        <v/>
      </c>
      <c r="BE1903" s="69" t="str">
        <f t="shared" si="1109"/>
        <v/>
      </c>
      <c r="BF1903" s="69" t="str">
        <f>IF(Z1903=Z1904,"",SUM(AW$9:AW1903)-SUM(BF$9:BF1902))</f>
        <v/>
      </c>
      <c r="BG1903" s="12">
        <f t="shared" si="1111"/>
        <v>1895</v>
      </c>
    </row>
    <row r="1904" spans="1:59" ht="20.100000000000001" customHeight="1">
      <c r="A1904" s="13">
        <f t="shared" si="1110"/>
        <v>1896</v>
      </c>
      <c r="B1904" s="153"/>
      <c r="C1904" s="33"/>
      <c r="D1904" s="33"/>
      <c r="E1904" s="154"/>
      <c r="F1904" s="155"/>
      <c r="G1904" s="156"/>
      <c r="H1904" s="19" t="str">
        <f t="shared" si="1075"/>
        <v/>
      </c>
      <c r="I1904" s="157"/>
      <c r="J1904" s="19" t="str">
        <f t="shared" si="1076"/>
        <v/>
      </c>
      <c r="K1904" s="33"/>
      <c r="L1904" s="34"/>
      <c r="M1904" s="34"/>
      <c r="N1904" s="19" t="str">
        <f t="shared" si="1077"/>
        <v/>
      </c>
      <c r="O1904" s="157"/>
      <c r="P1904" s="19" t="str">
        <f t="shared" si="1078"/>
        <v/>
      </c>
      <c r="Q1904" s="19" t="str">
        <f t="shared" si="1079"/>
        <v/>
      </c>
      <c r="R1904" s="22"/>
      <c r="S1904" s="33"/>
      <c r="T1904" s="35" t="str">
        <f>IF(E1904="","",Instructions!$B$5)</f>
        <v/>
      </c>
      <c r="U1904" s="75" t="str">
        <f>IF(E1904="","",Instructions!$C$5)</f>
        <v/>
      </c>
      <c r="V1904" s="87" t="str">
        <f t="shared" si="1080"/>
        <v/>
      </c>
      <c r="W1904" s="72" t="str">
        <f>IF(E1904="","",VLOOKUP(D1904,Supervisors!$B$9:$F$32,5,FALSE))</f>
        <v/>
      </c>
      <c r="X1904" s="72" t="str">
        <f>IF(E1904="","",VLOOKUP(D1904,Supervisors!$B$9:$G$32,6,FALSE))</f>
        <v/>
      </c>
      <c r="Y1904" s="20" t="str">
        <f t="shared" si="1081"/>
        <v/>
      </c>
      <c r="Z1904" s="20" t="str">
        <f t="shared" si="1082"/>
        <v/>
      </c>
      <c r="AA1904" s="20" t="str">
        <f t="shared" si="1083"/>
        <v/>
      </c>
      <c r="AB1904" s="20" t="str">
        <f t="shared" si="1084"/>
        <v/>
      </c>
      <c r="AC1904" s="20" t="str">
        <f t="shared" si="1085"/>
        <v/>
      </c>
      <c r="AD1904" s="20" t="str">
        <f t="shared" si="1086"/>
        <v/>
      </c>
      <c r="AE1904" s="20" t="str">
        <f>IF(E1904="","",SUM( INDEX( $H$9, 1) : H1904))</f>
        <v/>
      </c>
      <c r="AF1904" s="20" t="str">
        <f t="shared" si="1087"/>
        <v/>
      </c>
      <c r="AG1904" s="20" t="str">
        <f>IF(E1904="","",SUM($AF$9:AF1904))</f>
        <v/>
      </c>
      <c r="AH1904" s="43" t="str">
        <f t="shared" si="1088"/>
        <v/>
      </c>
      <c r="AI1904" s="20" t="str">
        <f t="shared" si="1089"/>
        <v/>
      </c>
      <c r="AJ1904" s="20" t="str">
        <f t="shared" si="1090"/>
        <v/>
      </c>
      <c r="AK1904" s="20" t="str">
        <f t="shared" si="1091"/>
        <v/>
      </c>
      <c r="AL1904" s="20" t="str">
        <f>IF(E1904="","",SUM( INDEX($I$9, 1) : I1904))</f>
        <v/>
      </c>
      <c r="AM1904" s="20" t="str">
        <f t="shared" si="1092"/>
        <v/>
      </c>
      <c r="AN1904" s="20" t="str">
        <f>IF(E1904="","",SUM( INDEX($AM$9, 1) : AM1904))</f>
        <v/>
      </c>
      <c r="AO1904" s="43" t="str">
        <f t="shared" si="1093"/>
        <v/>
      </c>
      <c r="AP1904" s="43" t="str">
        <f t="shared" si="1094"/>
        <v/>
      </c>
      <c r="AQ1904" s="35" t="str">
        <f t="shared" si="1095"/>
        <v/>
      </c>
      <c r="AR1904" s="35" t="str">
        <f t="shared" si="1096"/>
        <v/>
      </c>
      <c r="AS1904" s="35" t="str">
        <f t="shared" si="1097"/>
        <v/>
      </c>
      <c r="AT1904" s="35" t="str">
        <f t="shared" si="1098"/>
        <v/>
      </c>
      <c r="AU1904" s="35" t="str">
        <f t="shared" si="1099"/>
        <v/>
      </c>
      <c r="AV1904" s="35" t="str">
        <f t="shared" si="1100"/>
        <v/>
      </c>
      <c r="AW1904" s="58" t="str">
        <f t="shared" si="1101"/>
        <v/>
      </c>
      <c r="AX1904" s="62" t="str">
        <f t="shared" si="1102"/>
        <v/>
      </c>
      <c r="AY1904" s="62" t="str">
        <f t="shared" si="1103"/>
        <v/>
      </c>
      <c r="AZ1904" s="62" t="str">
        <f t="shared" si="1104"/>
        <v/>
      </c>
      <c r="BA1904" s="62" t="str">
        <f t="shared" si="1105"/>
        <v/>
      </c>
      <c r="BB1904" s="62" t="str">
        <f t="shared" si="1106"/>
        <v/>
      </c>
      <c r="BC1904" s="62" t="str">
        <f t="shared" si="1107"/>
        <v/>
      </c>
      <c r="BD1904" s="69" t="str">
        <f t="shared" si="1108"/>
        <v/>
      </c>
      <c r="BE1904" s="69" t="str">
        <f t="shared" si="1109"/>
        <v/>
      </c>
      <c r="BF1904" s="69" t="str">
        <f>IF(Z1904=Z1905,"",SUM(AW$9:AW1904)-SUM(BF$9:BF1903))</f>
        <v/>
      </c>
      <c r="BG1904" s="12">
        <f t="shared" si="1111"/>
        <v>1896</v>
      </c>
    </row>
    <row r="1905" spans="1:59" ht="20.100000000000001" customHeight="1">
      <c r="A1905" s="13">
        <f t="shared" si="1110"/>
        <v>1897</v>
      </c>
      <c r="B1905" s="153"/>
      <c r="C1905" s="33"/>
      <c r="D1905" s="33"/>
      <c r="E1905" s="154"/>
      <c r="F1905" s="155"/>
      <c r="G1905" s="156"/>
      <c r="H1905" s="19" t="str">
        <f t="shared" si="1075"/>
        <v/>
      </c>
      <c r="I1905" s="157"/>
      <c r="J1905" s="19" t="str">
        <f t="shared" si="1076"/>
        <v/>
      </c>
      <c r="K1905" s="33"/>
      <c r="L1905" s="34"/>
      <c r="M1905" s="34"/>
      <c r="N1905" s="19" t="str">
        <f t="shared" si="1077"/>
        <v/>
      </c>
      <c r="O1905" s="157"/>
      <c r="P1905" s="19" t="str">
        <f t="shared" si="1078"/>
        <v/>
      </c>
      <c r="Q1905" s="19" t="str">
        <f t="shared" si="1079"/>
        <v/>
      </c>
      <c r="R1905" s="22"/>
      <c r="S1905" s="33"/>
      <c r="T1905" s="35" t="str">
        <f>IF(E1905="","",Instructions!$B$5)</f>
        <v/>
      </c>
      <c r="U1905" s="75" t="str">
        <f>IF(E1905="","",Instructions!$C$5)</f>
        <v/>
      </c>
      <c r="V1905" s="87" t="str">
        <f t="shared" si="1080"/>
        <v/>
      </c>
      <c r="W1905" s="72" t="str">
        <f>IF(E1905="","",VLOOKUP(D1905,Supervisors!$B$9:$F$32,5,FALSE))</f>
        <v/>
      </c>
      <c r="X1905" s="72" t="str">
        <f>IF(E1905="","",VLOOKUP(D1905,Supervisors!$B$9:$G$32,6,FALSE))</f>
        <v/>
      </c>
      <c r="Y1905" s="20" t="str">
        <f t="shared" si="1081"/>
        <v/>
      </c>
      <c r="Z1905" s="20" t="str">
        <f t="shared" si="1082"/>
        <v/>
      </c>
      <c r="AA1905" s="20" t="str">
        <f t="shared" si="1083"/>
        <v/>
      </c>
      <c r="AB1905" s="20" t="str">
        <f t="shared" si="1084"/>
        <v/>
      </c>
      <c r="AC1905" s="20" t="str">
        <f t="shared" si="1085"/>
        <v/>
      </c>
      <c r="AD1905" s="20" t="str">
        <f t="shared" si="1086"/>
        <v/>
      </c>
      <c r="AE1905" s="20" t="str">
        <f>IF(E1905="","",SUM( INDEX( $H$9, 1) : H1905))</f>
        <v/>
      </c>
      <c r="AF1905" s="20" t="str">
        <f t="shared" si="1087"/>
        <v/>
      </c>
      <c r="AG1905" s="20" t="str">
        <f>IF(E1905="","",SUM($AF$9:AF1905))</f>
        <v/>
      </c>
      <c r="AH1905" s="43" t="str">
        <f t="shared" si="1088"/>
        <v/>
      </c>
      <c r="AI1905" s="20" t="str">
        <f t="shared" si="1089"/>
        <v/>
      </c>
      <c r="AJ1905" s="20" t="str">
        <f t="shared" si="1090"/>
        <v/>
      </c>
      <c r="AK1905" s="20" t="str">
        <f t="shared" si="1091"/>
        <v/>
      </c>
      <c r="AL1905" s="20" t="str">
        <f>IF(E1905="","",SUM( INDEX($I$9, 1) : I1905))</f>
        <v/>
      </c>
      <c r="AM1905" s="20" t="str">
        <f t="shared" si="1092"/>
        <v/>
      </c>
      <c r="AN1905" s="20" t="str">
        <f>IF(E1905="","",SUM( INDEX($AM$9, 1) : AM1905))</f>
        <v/>
      </c>
      <c r="AO1905" s="43" t="str">
        <f t="shared" si="1093"/>
        <v/>
      </c>
      <c r="AP1905" s="43" t="str">
        <f t="shared" si="1094"/>
        <v/>
      </c>
      <c r="AQ1905" s="35" t="str">
        <f t="shared" si="1095"/>
        <v/>
      </c>
      <c r="AR1905" s="35" t="str">
        <f t="shared" si="1096"/>
        <v/>
      </c>
      <c r="AS1905" s="35" t="str">
        <f t="shared" si="1097"/>
        <v/>
      </c>
      <c r="AT1905" s="35" t="str">
        <f t="shared" si="1098"/>
        <v/>
      </c>
      <c r="AU1905" s="35" t="str">
        <f t="shared" si="1099"/>
        <v/>
      </c>
      <c r="AV1905" s="35" t="str">
        <f t="shared" si="1100"/>
        <v/>
      </c>
      <c r="AW1905" s="58" t="str">
        <f t="shared" si="1101"/>
        <v/>
      </c>
      <c r="AX1905" s="62" t="str">
        <f t="shared" si="1102"/>
        <v/>
      </c>
      <c r="AY1905" s="62" t="str">
        <f t="shared" si="1103"/>
        <v/>
      </c>
      <c r="AZ1905" s="62" t="str">
        <f t="shared" si="1104"/>
        <v/>
      </c>
      <c r="BA1905" s="62" t="str">
        <f t="shared" si="1105"/>
        <v/>
      </c>
      <c r="BB1905" s="62" t="str">
        <f t="shared" si="1106"/>
        <v/>
      </c>
      <c r="BC1905" s="62" t="str">
        <f t="shared" si="1107"/>
        <v/>
      </c>
      <c r="BD1905" s="69" t="str">
        <f t="shared" si="1108"/>
        <v/>
      </c>
      <c r="BE1905" s="69" t="str">
        <f t="shared" si="1109"/>
        <v/>
      </c>
      <c r="BF1905" s="69" t="str">
        <f>IF(Z1905=Z1906,"",SUM(AW$9:AW1905)-SUM(BF$9:BF1904))</f>
        <v/>
      </c>
      <c r="BG1905" s="12">
        <f t="shared" si="1111"/>
        <v>1897</v>
      </c>
    </row>
    <row r="1906" spans="1:59" ht="20.100000000000001" customHeight="1">
      <c r="A1906" s="13">
        <f t="shared" si="1110"/>
        <v>1898</v>
      </c>
      <c r="B1906" s="153"/>
      <c r="C1906" s="33"/>
      <c r="D1906" s="33"/>
      <c r="E1906" s="154"/>
      <c r="F1906" s="155"/>
      <c r="G1906" s="156"/>
      <c r="H1906" s="19" t="str">
        <f t="shared" si="1075"/>
        <v/>
      </c>
      <c r="I1906" s="157"/>
      <c r="J1906" s="19" t="str">
        <f t="shared" si="1076"/>
        <v/>
      </c>
      <c r="K1906" s="33"/>
      <c r="L1906" s="34"/>
      <c r="M1906" s="34"/>
      <c r="N1906" s="19" t="str">
        <f t="shared" si="1077"/>
        <v/>
      </c>
      <c r="O1906" s="157"/>
      <c r="P1906" s="19" t="str">
        <f t="shared" si="1078"/>
        <v/>
      </c>
      <c r="Q1906" s="19" t="str">
        <f t="shared" si="1079"/>
        <v/>
      </c>
      <c r="R1906" s="22"/>
      <c r="S1906" s="33"/>
      <c r="T1906" s="35" t="str">
        <f>IF(E1906="","",Instructions!$B$5)</f>
        <v/>
      </c>
      <c r="U1906" s="75" t="str">
        <f>IF(E1906="","",Instructions!$C$5)</f>
        <v/>
      </c>
      <c r="V1906" s="87" t="str">
        <f t="shared" si="1080"/>
        <v/>
      </c>
      <c r="W1906" s="72" t="str">
        <f>IF(E1906="","",VLOOKUP(D1906,Supervisors!$B$9:$F$32,5,FALSE))</f>
        <v/>
      </c>
      <c r="X1906" s="72" t="str">
        <f>IF(E1906="","",VLOOKUP(D1906,Supervisors!$B$9:$G$32,6,FALSE))</f>
        <v/>
      </c>
      <c r="Y1906" s="20" t="str">
        <f t="shared" si="1081"/>
        <v/>
      </c>
      <c r="Z1906" s="20" t="str">
        <f t="shared" si="1082"/>
        <v/>
      </c>
      <c r="AA1906" s="20" t="str">
        <f t="shared" si="1083"/>
        <v/>
      </c>
      <c r="AB1906" s="20" t="str">
        <f t="shared" si="1084"/>
        <v/>
      </c>
      <c r="AC1906" s="20" t="str">
        <f t="shared" si="1085"/>
        <v/>
      </c>
      <c r="AD1906" s="20" t="str">
        <f t="shared" si="1086"/>
        <v/>
      </c>
      <c r="AE1906" s="20" t="str">
        <f>IF(E1906="","",SUM( INDEX( $H$9, 1) : H1906))</f>
        <v/>
      </c>
      <c r="AF1906" s="20" t="str">
        <f t="shared" si="1087"/>
        <v/>
      </c>
      <c r="AG1906" s="20" t="str">
        <f>IF(E1906="","",SUM($AF$9:AF1906))</f>
        <v/>
      </c>
      <c r="AH1906" s="43" t="str">
        <f t="shared" si="1088"/>
        <v/>
      </c>
      <c r="AI1906" s="20" t="str">
        <f t="shared" si="1089"/>
        <v/>
      </c>
      <c r="AJ1906" s="20" t="str">
        <f t="shared" si="1090"/>
        <v/>
      </c>
      <c r="AK1906" s="20" t="str">
        <f t="shared" si="1091"/>
        <v/>
      </c>
      <c r="AL1906" s="20" t="str">
        <f>IF(E1906="","",SUM( INDEX($I$9, 1) : I1906))</f>
        <v/>
      </c>
      <c r="AM1906" s="20" t="str">
        <f t="shared" si="1092"/>
        <v/>
      </c>
      <c r="AN1906" s="20" t="str">
        <f>IF(E1906="","",SUM( INDEX($AM$9, 1) : AM1906))</f>
        <v/>
      </c>
      <c r="AO1906" s="43" t="str">
        <f t="shared" si="1093"/>
        <v/>
      </c>
      <c r="AP1906" s="43" t="str">
        <f t="shared" si="1094"/>
        <v/>
      </c>
      <c r="AQ1906" s="35" t="str">
        <f t="shared" si="1095"/>
        <v/>
      </c>
      <c r="AR1906" s="35" t="str">
        <f t="shared" si="1096"/>
        <v/>
      </c>
      <c r="AS1906" s="35" t="str">
        <f t="shared" si="1097"/>
        <v/>
      </c>
      <c r="AT1906" s="35" t="str">
        <f t="shared" si="1098"/>
        <v/>
      </c>
      <c r="AU1906" s="35" t="str">
        <f t="shared" si="1099"/>
        <v/>
      </c>
      <c r="AV1906" s="35" t="str">
        <f t="shared" si="1100"/>
        <v/>
      </c>
      <c r="AW1906" s="58" t="str">
        <f t="shared" si="1101"/>
        <v/>
      </c>
      <c r="AX1906" s="62" t="str">
        <f t="shared" si="1102"/>
        <v/>
      </c>
      <c r="AY1906" s="62" t="str">
        <f t="shared" si="1103"/>
        <v/>
      </c>
      <c r="AZ1906" s="62" t="str">
        <f t="shared" si="1104"/>
        <v/>
      </c>
      <c r="BA1906" s="62" t="str">
        <f t="shared" si="1105"/>
        <v/>
      </c>
      <c r="BB1906" s="62" t="str">
        <f t="shared" si="1106"/>
        <v/>
      </c>
      <c r="BC1906" s="62" t="str">
        <f t="shared" si="1107"/>
        <v/>
      </c>
      <c r="BD1906" s="69" t="str">
        <f t="shared" si="1108"/>
        <v/>
      </c>
      <c r="BE1906" s="69" t="str">
        <f t="shared" si="1109"/>
        <v/>
      </c>
      <c r="BF1906" s="69" t="str">
        <f>IF(Z1906=Z1907,"",SUM(AW$9:AW1906)-SUM(BF$9:BF1905))</f>
        <v/>
      </c>
      <c r="BG1906" s="12">
        <f t="shared" si="1111"/>
        <v>1898</v>
      </c>
    </row>
    <row r="1907" spans="1:59" ht="20.100000000000001" customHeight="1">
      <c r="A1907" s="13">
        <f t="shared" si="1110"/>
        <v>1899</v>
      </c>
      <c r="B1907" s="153"/>
      <c r="C1907" s="33"/>
      <c r="D1907" s="33"/>
      <c r="E1907" s="154"/>
      <c r="F1907" s="155"/>
      <c r="G1907" s="156"/>
      <c r="H1907" s="19" t="str">
        <f t="shared" si="1075"/>
        <v/>
      </c>
      <c r="I1907" s="157"/>
      <c r="J1907" s="19" t="str">
        <f t="shared" si="1076"/>
        <v/>
      </c>
      <c r="K1907" s="33"/>
      <c r="L1907" s="34"/>
      <c r="M1907" s="34"/>
      <c r="N1907" s="19" t="str">
        <f t="shared" si="1077"/>
        <v/>
      </c>
      <c r="O1907" s="157"/>
      <c r="P1907" s="19" t="str">
        <f t="shared" si="1078"/>
        <v/>
      </c>
      <c r="Q1907" s="19" t="str">
        <f t="shared" si="1079"/>
        <v/>
      </c>
      <c r="R1907" s="22"/>
      <c r="S1907" s="33"/>
      <c r="T1907" s="35" t="str">
        <f>IF(E1907="","",Instructions!$B$5)</f>
        <v/>
      </c>
      <c r="U1907" s="75" t="str">
        <f>IF(E1907="","",Instructions!$C$5)</f>
        <v/>
      </c>
      <c r="V1907" s="87" t="str">
        <f t="shared" si="1080"/>
        <v/>
      </c>
      <c r="W1907" s="72" t="str">
        <f>IF(E1907="","",VLOOKUP(D1907,Supervisors!$B$9:$F$32,5,FALSE))</f>
        <v/>
      </c>
      <c r="X1907" s="72" t="str">
        <f>IF(E1907="","",VLOOKUP(D1907,Supervisors!$B$9:$G$32,6,FALSE))</f>
        <v/>
      </c>
      <c r="Y1907" s="20" t="str">
        <f t="shared" si="1081"/>
        <v/>
      </c>
      <c r="Z1907" s="20" t="str">
        <f t="shared" si="1082"/>
        <v/>
      </c>
      <c r="AA1907" s="20" t="str">
        <f t="shared" si="1083"/>
        <v/>
      </c>
      <c r="AB1907" s="20" t="str">
        <f t="shared" si="1084"/>
        <v/>
      </c>
      <c r="AC1907" s="20" t="str">
        <f t="shared" si="1085"/>
        <v/>
      </c>
      <c r="AD1907" s="20" t="str">
        <f t="shared" si="1086"/>
        <v/>
      </c>
      <c r="AE1907" s="20" t="str">
        <f>IF(E1907="","",SUM( INDEX( $H$9, 1) : H1907))</f>
        <v/>
      </c>
      <c r="AF1907" s="20" t="str">
        <f t="shared" si="1087"/>
        <v/>
      </c>
      <c r="AG1907" s="20" t="str">
        <f>IF(E1907="","",SUM($AF$9:AF1907))</f>
        <v/>
      </c>
      <c r="AH1907" s="43" t="str">
        <f t="shared" si="1088"/>
        <v/>
      </c>
      <c r="AI1907" s="20" t="str">
        <f t="shared" si="1089"/>
        <v/>
      </c>
      <c r="AJ1907" s="20" t="str">
        <f t="shared" si="1090"/>
        <v/>
      </c>
      <c r="AK1907" s="20" t="str">
        <f t="shared" si="1091"/>
        <v/>
      </c>
      <c r="AL1907" s="20" t="str">
        <f>IF(E1907="","",SUM( INDEX($I$9, 1) : I1907))</f>
        <v/>
      </c>
      <c r="AM1907" s="20" t="str">
        <f t="shared" si="1092"/>
        <v/>
      </c>
      <c r="AN1907" s="20" t="str">
        <f>IF(E1907="","",SUM( INDEX($AM$9, 1) : AM1907))</f>
        <v/>
      </c>
      <c r="AO1907" s="43" t="str">
        <f t="shared" si="1093"/>
        <v/>
      </c>
      <c r="AP1907" s="43" t="str">
        <f t="shared" si="1094"/>
        <v/>
      </c>
      <c r="AQ1907" s="35" t="str">
        <f t="shared" si="1095"/>
        <v/>
      </c>
      <c r="AR1907" s="35" t="str">
        <f t="shared" si="1096"/>
        <v/>
      </c>
      <c r="AS1907" s="35" t="str">
        <f t="shared" si="1097"/>
        <v/>
      </c>
      <c r="AT1907" s="35" t="str">
        <f t="shared" si="1098"/>
        <v/>
      </c>
      <c r="AU1907" s="35" t="str">
        <f t="shared" si="1099"/>
        <v/>
      </c>
      <c r="AV1907" s="35" t="str">
        <f t="shared" si="1100"/>
        <v/>
      </c>
      <c r="AW1907" s="58" t="str">
        <f t="shared" si="1101"/>
        <v/>
      </c>
      <c r="AX1907" s="62" t="str">
        <f t="shared" si="1102"/>
        <v/>
      </c>
      <c r="AY1907" s="62" t="str">
        <f t="shared" si="1103"/>
        <v/>
      </c>
      <c r="AZ1907" s="62" t="str">
        <f t="shared" si="1104"/>
        <v/>
      </c>
      <c r="BA1907" s="62" t="str">
        <f t="shared" si="1105"/>
        <v/>
      </c>
      <c r="BB1907" s="62" t="str">
        <f t="shared" si="1106"/>
        <v/>
      </c>
      <c r="BC1907" s="62" t="str">
        <f t="shared" si="1107"/>
        <v/>
      </c>
      <c r="BD1907" s="69" t="str">
        <f t="shared" si="1108"/>
        <v/>
      </c>
      <c r="BE1907" s="69" t="str">
        <f t="shared" si="1109"/>
        <v/>
      </c>
      <c r="BF1907" s="69" t="str">
        <f>IF(Z1907=Z1908,"",SUM(AW$9:AW1907)-SUM(BF$9:BF1906))</f>
        <v/>
      </c>
      <c r="BG1907" s="12">
        <f t="shared" si="1111"/>
        <v>1899</v>
      </c>
    </row>
    <row r="1908" spans="1:59" ht="20.100000000000001" customHeight="1">
      <c r="A1908" s="13">
        <f t="shared" si="1110"/>
        <v>1900</v>
      </c>
      <c r="B1908" s="153"/>
      <c r="C1908" s="33"/>
      <c r="D1908" s="33"/>
      <c r="E1908" s="154"/>
      <c r="F1908" s="155"/>
      <c r="G1908" s="156"/>
      <c r="H1908" s="19" t="str">
        <f t="shared" si="1075"/>
        <v/>
      </c>
      <c r="I1908" s="157"/>
      <c r="J1908" s="19" t="str">
        <f t="shared" si="1076"/>
        <v/>
      </c>
      <c r="K1908" s="33"/>
      <c r="L1908" s="34"/>
      <c r="M1908" s="34"/>
      <c r="N1908" s="19" t="str">
        <f t="shared" si="1077"/>
        <v/>
      </c>
      <c r="O1908" s="157"/>
      <c r="P1908" s="19" t="str">
        <f t="shared" si="1078"/>
        <v/>
      </c>
      <c r="Q1908" s="19" t="str">
        <f t="shared" si="1079"/>
        <v/>
      </c>
      <c r="R1908" s="22"/>
      <c r="S1908" s="33"/>
      <c r="T1908" s="35" t="str">
        <f>IF(E1908="","",Instructions!$B$5)</f>
        <v/>
      </c>
      <c r="U1908" s="75" t="str">
        <f>IF(E1908="","",Instructions!$C$5)</f>
        <v/>
      </c>
      <c r="V1908" s="87" t="str">
        <f t="shared" si="1080"/>
        <v/>
      </c>
      <c r="W1908" s="72" t="str">
        <f>IF(E1908="","",VLOOKUP(D1908,Supervisors!$B$9:$F$32,5,FALSE))</f>
        <v/>
      </c>
      <c r="X1908" s="72" t="str">
        <f>IF(E1908="","",VLOOKUP(D1908,Supervisors!$B$9:$G$32,6,FALSE))</f>
        <v/>
      </c>
      <c r="Y1908" s="20" t="str">
        <f t="shared" si="1081"/>
        <v/>
      </c>
      <c r="Z1908" s="20" t="str">
        <f t="shared" si="1082"/>
        <v/>
      </c>
      <c r="AA1908" s="20" t="str">
        <f t="shared" si="1083"/>
        <v/>
      </c>
      <c r="AB1908" s="20" t="str">
        <f t="shared" si="1084"/>
        <v/>
      </c>
      <c r="AC1908" s="20" t="str">
        <f t="shared" si="1085"/>
        <v/>
      </c>
      <c r="AD1908" s="20" t="str">
        <f t="shared" si="1086"/>
        <v/>
      </c>
      <c r="AE1908" s="20" t="str">
        <f>IF(E1908="","",SUM( INDEX( $H$9, 1) : H1908))</f>
        <v/>
      </c>
      <c r="AF1908" s="20" t="str">
        <f t="shared" si="1087"/>
        <v/>
      </c>
      <c r="AG1908" s="20" t="str">
        <f>IF(E1908="","",SUM($AF$9:AF1908))</f>
        <v/>
      </c>
      <c r="AH1908" s="43" t="str">
        <f t="shared" si="1088"/>
        <v/>
      </c>
      <c r="AI1908" s="20" t="str">
        <f t="shared" si="1089"/>
        <v/>
      </c>
      <c r="AJ1908" s="20" t="str">
        <f t="shared" si="1090"/>
        <v/>
      </c>
      <c r="AK1908" s="20" t="str">
        <f t="shared" si="1091"/>
        <v/>
      </c>
      <c r="AL1908" s="20" t="str">
        <f>IF(E1908="","",SUM( INDEX($I$9, 1) : I1908))</f>
        <v/>
      </c>
      <c r="AM1908" s="20" t="str">
        <f t="shared" si="1092"/>
        <v/>
      </c>
      <c r="AN1908" s="20" t="str">
        <f>IF(E1908="","",SUM( INDEX($AM$9, 1) : AM1908))</f>
        <v/>
      </c>
      <c r="AO1908" s="43" t="str">
        <f t="shared" si="1093"/>
        <v/>
      </c>
      <c r="AP1908" s="43" t="str">
        <f t="shared" si="1094"/>
        <v/>
      </c>
      <c r="AQ1908" s="35" t="str">
        <f t="shared" si="1095"/>
        <v/>
      </c>
      <c r="AR1908" s="35" t="str">
        <f t="shared" si="1096"/>
        <v/>
      </c>
      <c r="AS1908" s="35" t="str">
        <f t="shared" si="1097"/>
        <v/>
      </c>
      <c r="AT1908" s="35" t="str">
        <f t="shared" si="1098"/>
        <v/>
      </c>
      <c r="AU1908" s="35" t="str">
        <f t="shared" si="1099"/>
        <v/>
      </c>
      <c r="AV1908" s="35" t="str">
        <f t="shared" si="1100"/>
        <v/>
      </c>
      <c r="AW1908" s="58" t="str">
        <f t="shared" si="1101"/>
        <v/>
      </c>
      <c r="AX1908" s="62" t="str">
        <f t="shared" si="1102"/>
        <v/>
      </c>
      <c r="AY1908" s="62" t="str">
        <f t="shared" si="1103"/>
        <v/>
      </c>
      <c r="AZ1908" s="62" t="str">
        <f t="shared" si="1104"/>
        <v/>
      </c>
      <c r="BA1908" s="62" t="str">
        <f t="shared" si="1105"/>
        <v/>
      </c>
      <c r="BB1908" s="62" t="str">
        <f t="shared" si="1106"/>
        <v/>
      </c>
      <c r="BC1908" s="62" t="str">
        <f t="shared" si="1107"/>
        <v/>
      </c>
      <c r="BD1908" s="69" t="str">
        <f t="shared" si="1108"/>
        <v/>
      </c>
      <c r="BE1908" s="69" t="str">
        <f t="shared" si="1109"/>
        <v/>
      </c>
      <c r="BF1908" s="69" t="str">
        <f>IF(Z1908=Z1909,"",SUM(AW$9:AW1908)-SUM(BF$9:BF1907))</f>
        <v/>
      </c>
      <c r="BG1908" s="12">
        <f t="shared" si="1111"/>
        <v>1900</v>
      </c>
    </row>
    <row r="1909" spans="1:59" ht="20.100000000000001" customHeight="1">
      <c r="A1909" s="13">
        <f t="shared" si="1110"/>
        <v>1901</v>
      </c>
      <c r="B1909" s="153"/>
      <c r="C1909" s="33"/>
      <c r="D1909" s="33"/>
      <c r="E1909" s="154"/>
      <c r="F1909" s="155"/>
      <c r="G1909" s="156"/>
      <c r="H1909" s="19" t="str">
        <f t="shared" si="1075"/>
        <v/>
      </c>
      <c r="I1909" s="157"/>
      <c r="J1909" s="19" t="str">
        <f t="shared" si="1076"/>
        <v/>
      </c>
      <c r="K1909" s="33"/>
      <c r="L1909" s="34"/>
      <c r="M1909" s="34"/>
      <c r="N1909" s="19" t="str">
        <f t="shared" si="1077"/>
        <v/>
      </c>
      <c r="O1909" s="157"/>
      <c r="P1909" s="19" t="str">
        <f t="shared" si="1078"/>
        <v/>
      </c>
      <c r="Q1909" s="19" t="str">
        <f t="shared" si="1079"/>
        <v/>
      </c>
      <c r="R1909" s="22"/>
      <c r="S1909" s="33"/>
      <c r="T1909" s="35" t="str">
        <f>IF(E1909="","",Instructions!$B$5)</f>
        <v/>
      </c>
      <c r="U1909" s="75" t="str">
        <f>IF(E1909="","",Instructions!$C$5)</f>
        <v/>
      </c>
      <c r="V1909" s="87" t="str">
        <f t="shared" si="1080"/>
        <v/>
      </c>
      <c r="W1909" s="72" t="str">
        <f>IF(E1909="","",VLOOKUP(D1909,Supervisors!$B$9:$F$32,5,FALSE))</f>
        <v/>
      </c>
      <c r="X1909" s="72" t="str">
        <f>IF(E1909="","",VLOOKUP(D1909,Supervisors!$B$9:$G$32,6,FALSE))</f>
        <v/>
      </c>
      <c r="Y1909" s="20" t="str">
        <f t="shared" si="1081"/>
        <v/>
      </c>
      <c r="Z1909" s="20" t="str">
        <f t="shared" si="1082"/>
        <v/>
      </c>
      <c r="AA1909" s="20" t="str">
        <f t="shared" si="1083"/>
        <v/>
      </c>
      <c r="AB1909" s="20" t="str">
        <f t="shared" si="1084"/>
        <v/>
      </c>
      <c r="AC1909" s="20" t="str">
        <f t="shared" si="1085"/>
        <v/>
      </c>
      <c r="AD1909" s="20" t="str">
        <f t="shared" si="1086"/>
        <v/>
      </c>
      <c r="AE1909" s="20" t="str">
        <f>IF(E1909="","",SUM( INDEX( $H$9, 1) : H1909))</f>
        <v/>
      </c>
      <c r="AF1909" s="20" t="str">
        <f t="shared" si="1087"/>
        <v/>
      </c>
      <c r="AG1909" s="20" t="str">
        <f>IF(E1909="","",SUM($AF$9:AF1909))</f>
        <v/>
      </c>
      <c r="AH1909" s="43" t="str">
        <f t="shared" si="1088"/>
        <v/>
      </c>
      <c r="AI1909" s="20" t="str">
        <f t="shared" si="1089"/>
        <v/>
      </c>
      <c r="AJ1909" s="20" t="str">
        <f t="shared" si="1090"/>
        <v/>
      </c>
      <c r="AK1909" s="20" t="str">
        <f t="shared" si="1091"/>
        <v/>
      </c>
      <c r="AL1909" s="20" t="str">
        <f>IF(E1909="","",SUM( INDEX($I$9, 1) : I1909))</f>
        <v/>
      </c>
      <c r="AM1909" s="20" t="str">
        <f t="shared" si="1092"/>
        <v/>
      </c>
      <c r="AN1909" s="20" t="str">
        <f>IF(E1909="","",SUM( INDEX($AM$9, 1) : AM1909))</f>
        <v/>
      </c>
      <c r="AO1909" s="43" t="str">
        <f t="shared" si="1093"/>
        <v/>
      </c>
      <c r="AP1909" s="43" t="str">
        <f t="shared" si="1094"/>
        <v/>
      </c>
      <c r="AQ1909" s="35" t="str">
        <f t="shared" si="1095"/>
        <v/>
      </c>
      <c r="AR1909" s="35" t="str">
        <f t="shared" si="1096"/>
        <v/>
      </c>
      <c r="AS1909" s="35" t="str">
        <f t="shared" si="1097"/>
        <v/>
      </c>
      <c r="AT1909" s="35" t="str">
        <f t="shared" si="1098"/>
        <v/>
      </c>
      <c r="AU1909" s="35" t="str">
        <f t="shared" si="1099"/>
        <v/>
      </c>
      <c r="AV1909" s="35" t="str">
        <f t="shared" si="1100"/>
        <v/>
      </c>
      <c r="AW1909" s="58" t="str">
        <f t="shared" si="1101"/>
        <v/>
      </c>
      <c r="AX1909" s="62" t="str">
        <f t="shared" si="1102"/>
        <v/>
      </c>
      <c r="AY1909" s="62" t="str">
        <f t="shared" si="1103"/>
        <v/>
      </c>
      <c r="AZ1909" s="62" t="str">
        <f t="shared" si="1104"/>
        <v/>
      </c>
      <c r="BA1909" s="62" t="str">
        <f t="shared" si="1105"/>
        <v/>
      </c>
      <c r="BB1909" s="62" t="str">
        <f t="shared" si="1106"/>
        <v/>
      </c>
      <c r="BC1909" s="62" t="str">
        <f t="shared" si="1107"/>
        <v/>
      </c>
      <c r="BD1909" s="69" t="str">
        <f t="shared" si="1108"/>
        <v/>
      </c>
      <c r="BE1909" s="69" t="str">
        <f t="shared" si="1109"/>
        <v/>
      </c>
      <c r="BF1909" s="69" t="str">
        <f>IF(Z1909=Z1910,"",SUM(AW$9:AW1909)-SUM(BF$9:BF1908))</f>
        <v/>
      </c>
      <c r="BG1909" s="12">
        <f t="shared" si="1111"/>
        <v>1901</v>
      </c>
    </row>
    <row r="1910" spans="1:59" ht="20.100000000000001" customHeight="1">
      <c r="A1910" s="13">
        <f t="shared" si="1110"/>
        <v>1902</v>
      </c>
      <c r="B1910" s="153"/>
      <c r="C1910" s="33"/>
      <c r="D1910" s="33"/>
      <c r="E1910" s="154"/>
      <c r="F1910" s="155"/>
      <c r="G1910" s="156"/>
      <c r="H1910" s="19" t="str">
        <f t="shared" si="1075"/>
        <v/>
      </c>
      <c r="I1910" s="157"/>
      <c r="J1910" s="19" t="str">
        <f t="shared" si="1076"/>
        <v/>
      </c>
      <c r="K1910" s="33"/>
      <c r="L1910" s="34"/>
      <c r="M1910" s="34"/>
      <c r="N1910" s="19" t="str">
        <f t="shared" si="1077"/>
        <v/>
      </c>
      <c r="O1910" s="157"/>
      <c r="P1910" s="19" t="str">
        <f t="shared" si="1078"/>
        <v/>
      </c>
      <c r="Q1910" s="19" t="str">
        <f t="shared" si="1079"/>
        <v/>
      </c>
      <c r="R1910" s="22"/>
      <c r="S1910" s="33"/>
      <c r="T1910" s="35" t="str">
        <f>IF(E1910="","",Instructions!$B$5)</f>
        <v/>
      </c>
      <c r="U1910" s="75" t="str">
        <f>IF(E1910="","",Instructions!$C$5)</f>
        <v/>
      </c>
      <c r="V1910" s="87" t="str">
        <f t="shared" si="1080"/>
        <v/>
      </c>
      <c r="W1910" s="72" t="str">
        <f>IF(E1910="","",VLOOKUP(D1910,Supervisors!$B$9:$F$32,5,FALSE))</f>
        <v/>
      </c>
      <c r="X1910" s="72" t="str">
        <f>IF(E1910="","",VLOOKUP(D1910,Supervisors!$B$9:$G$32,6,FALSE))</f>
        <v/>
      </c>
      <c r="Y1910" s="20" t="str">
        <f t="shared" si="1081"/>
        <v/>
      </c>
      <c r="Z1910" s="20" t="str">
        <f t="shared" si="1082"/>
        <v/>
      </c>
      <c r="AA1910" s="20" t="str">
        <f t="shared" si="1083"/>
        <v/>
      </c>
      <c r="AB1910" s="20" t="str">
        <f t="shared" si="1084"/>
        <v/>
      </c>
      <c r="AC1910" s="20" t="str">
        <f t="shared" si="1085"/>
        <v/>
      </c>
      <c r="AD1910" s="20" t="str">
        <f t="shared" si="1086"/>
        <v/>
      </c>
      <c r="AE1910" s="20" t="str">
        <f>IF(E1910="","",SUM( INDEX( $H$9, 1) : H1910))</f>
        <v/>
      </c>
      <c r="AF1910" s="20" t="str">
        <f t="shared" si="1087"/>
        <v/>
      </c>
      <c r="AG1910" s="20" t="str">
        <f>IF(E1910="","",SUM($AF$9:AF1910))</f>
        <v/>
      </c>
      <c r="AH1910" s="43" t="str">
        <f t="shared" si="1088"/>
        <v/>
      </c>
      <c r="AI1910" s="20" t="str">
        <f t="shared" si="1089"/>
        <v/>
      </c>
      <c r="AJ1910" s="20" t="str">
        <f t="shared" si="1090"/>
        <v/>
      </c>
      <c r="AK1910" s="20" t="str">
        <f t="shared" si="1091"/>
        <v/>
      </c>
      <c r="AL1910" s="20" t="str">
        <f>IF(E1910="","",SUM( INDEX($I$9, 1) : I1910))</f>
        <v/>
      </c>
      <c r="AM1910" s="20" t="str">
        <f t="shared" si="1092"/>
        <v/>
      </c>
      <c r="AN1910" s="20" t="str">
        <f>IF(E1910="","",SUM( INDEX($AM$9, 1) : AM1910))</f>
        <v/>
      </c>
      <c r="AO1910" s="43" t="str">
        <f t="shared" si="1093"/>
        <v/>
      </c>
      <c r="AP1910" s="43" t="str">
        <f t="shared" si="1094"/>
        <v/>
      </c>
      <c r="AQ1910" s="35" t="str">
        <f t="shared" si="1095"/>
        <v/>
      </c>
      <c r="AR1910" s="35" t="str">
        <f t="shared" si="1096"/>
        <v/>
      </c>
      <c r="AS1910" s="35" t="str">
        <f t="shared" si="1097"/>
        <v/>
      </c>
      <c r="AT1910" s="35" t="str">
        <f t="shared" si="1098"/>
        <v/>
      </c>
      <c r="AU1910" s="35" t="str">
        <f t="shared" si="1099"/>
        <v/>
      </c>
      <c r="AV1910" s="35" t="str">
        <f t="shared" si="1100"/>
        <v/>
      </c>
      <c r="AW1910" s="58" t="str">
        <f t="shared" si="1101"/>
        <v/>
      </c>
      <c r="AX1910" s="62" t="str">
        <f t="shared" si="1102"/>
        <v/>
      </c>
      <c r="AY1910" s="62" t="str">
        <f t="shared" si="1103"/>
        <v/>
      </c>
      <c r="AZ1910" s="62" t="str">
        <f t="shared" si="1104"/>
        <v/>
      </c>
      <c r="BA1910" s="62" t="str">
        <f t="shared" si="1105"/>
        <v/>
      </c>
      <c r="BB1910" s="62" t="str">
        <f t="shared" si="1106"/>
        <v/>
      </c>
      <c r="BC1910" s="62" t="str">
        <f t="shared" si="1107"/>
        <v/>
      </c>
      <c r="BD1910" s="69" t="str">
        <f t="shared" si="1108"/>
        <v/>
      </c>
      <c r="BE1910" s="69" t="str">
        <f t="shared" si="1109"/>
        <v/>
      </c>
      <c r="BF1910" s="69" t="str">
        <f>IF(Z1910=Z1911,"",SUM(AW$9:AW1910)-SUM(BF$9:BF1909))</f>
        <v/>
      </c>
      <c r="BG1910" s="12">
        <f t="shared" si="1111"/>
        <v>1902</v>
      </c>
    </row>
    <row r="1911" spans="1:59" ht="20.100000000000001" customHeight="1">
      <c r="A1911" s="13">
        <f t="shared" si="1110"/>
        <v>1903</v>
      </c>
      <c r="B1911" s="153"/>
      <c r="C1911" s="33"/>
      <c r="D1911" s="33"/>
      <c r="E1911" s="154"/>
      <c r="F1911" s="155"/>
      <c r="G1911" s="156"/>
      <c r="H1911" s="19" t="str">
        <f t="shared" si="1075"/>
        <v/>
      </c>
      <c r="I1911" s="157"/>
      <c r="J1911" s="19" t="str">
        <f t="shared" si="1076"/>
        <v/>
      </c>
      <c r="K1911" s="33"/>
      <c r="L1911" s="34"/>
      <c r="M1911" s="34"/>
      <c r="N1911" s="19" t="str">
        <f t="shared" si="1077"/>
        <v/>
      </c>
      <c r="O1911" s="157"/>
      <c r="P1911" s="19" t="str">
        <f t="shared" si="1078"/>
        <v/>
      </c>
      <c r="Q1911" s="19" t="str">
        <f t="shared" si="1079"/>
        <v/>
      </c>
      <c r="R1911" s="22"/>
      <c r="S1911" s="33"/>
      <c r="T1911" s="35" t="str">
        <f>IF(E1911="","",Instructions!$B$5)</f>
        <v/>
      </c>
      <c r="U1911" s="75" t="str">
        <f>IF(E1911="","",Instructions!$C$5)</f>
        <v/>
      </c>
      <c r="V1911" s="87" t="str">
        <f t="shared" si="1080"/>
        <v/>
      </c>
      <c r="W1911" s="72" t="str">
        <f>IF(E1911="","",VLOOKUP(D1911,Supervisors!$B$9:$F$32,5,FALSE))</f>
        <v/>
      </c>
      <c r="X1911" s="72" t="str">
        <f>IF(E1911="","",VLOOKUP(D1911,Supervisors!$B$9:$G$32,6,FALSE))</f>
        <v/>
      </c>
      <c r="Y1911" s="20" t="str">
        <f t="shared" si="1081"/>
        <v/>
      </c>
      <c r="Z1911" s="20" t="str">
        <f t="shared" si="1082"/>
        <v/>
      </c>
      <c r="AA1911" s="20" t="str">
        <f t="shared" si="1083"/>
        <v/>
      </c>
      <c r="AB1911" s="20" t="str">
        <f t="shared" si="1084"/>
        <v/>
      </c>
      <c r="AC1911" s="20" t="str">
        <f t="shared" si="1085"/>
        <v/>
      </c>
      <c r="AD1911" s="20" t="str">
        <f t="shared" si="1086"/>
        <v/>
      </c>
      <c r="AE1911" s="20" t="str">
        <f>IF(E1911="","",SUM( INDEX( $H$9, 1) : H1911))</f>
        <v/>
      </c>
      <c r="AF1911" s="20" t="str">
        <f t="shared" si="1087"/>
        <v/>
      </c>
      <c r="AG1911" s="20" t="str">
        <f>IF(E1911="","",SUM($AF$9:AF1911))</f>
        <v/>
      </c>
      <c r="AH1911" s="43" t="str">
        <f t="shared" si="1088"/>
        <v/>
      </c>
      <c r="AI1911" s="20" t="str">
        <f t="shared" si="1089"/>
        <v/>
      </c>
      <c r="AJ1911" s="20" t="str">
        <f t="shared" si="1090"/>
        <v/>
      </c>
      <c r="AK1911" s="20" t="str">
        <f t="shared" si="1091"/>
        <v/>
      </c>
      <c r="AL1911" s="20" t="str">
        <f>IF(E1911="","",SUM( INDEX($I$9, 1) : I1911))</f>
        <v/>
      </c>
      <c r="AM1911" s="20" t="str">
        <f t="shared" si="1092"/>
        <v/>
      </c>
      <c r="AN1911" s="20" t="str">
        <f>IF(E1911="","",SUM( INDEX($AM$9, 1) : AM1911))</f>
        <v/>
      </c>
      <c r="AO1911" s="43" t="str">
        <f t="shared" si="1093"/>
        <v/>
      </c>
      <c r="AP1911" s="43" t="str">
        <f t="shared" si="1094"/>
        <v/>
      </c>
      <c r="AQ1911" s="35" t="str">
        <f t="shared" si="1095"/>
        <v/>
      </c>
      <c r="AR1911" s="35" t="str">
        <f t="shared" si="1096"/>
        <v/>
      </c>
      <c r="AS1911" s="35" t="str">
        <f t="shared" si="1097"/>
        <v/>
      </c>
      <c r="AT1911" s="35" t="str">
        <f t="shared" si="1098"/>
        <v/>
      </c>
      <c r="AU1911" s="35" t="str">
        <f t="shared" si="1099"/>
        <v/>
      </c>
      <c r="AV1911" s="35" t="str">
        <f t="shared" si="1100"/>
        <v/>
      </c>
      <c r="AW1911" s="58" t="str">
        <f t="shared" si="1101"/>
        <v/>
      </c>
      <c r="AX1911" s="62" t="str">
        <f t="shared" si="1102"/>
        <v/>
      </c>
      <c r="AY1911" s="62" t="str">
        <f t="shared" si="1103"/>
        <v/>
      </c>
      <c r="AZ1911" s="62" t="str">
        <f t="shared" si="1104"/>
        <v/>
      </c>
      <c r="BA1911" s="62" t="str">
        <f t="shared" si="1105"/>
        <v/>
      </c>
      <c r="BB1911" s="62" t="str">
        <f t="shared" si="1106"/>
        <v/>
      </c>
      <c r="BC1911" s="62" t="str">
        <f t="shared" si="1107"/>
        <v/>
      </c>
      <c r="BD1911" s="69" t="str">
        <f t="shared" si="1108"/>
        <v/>
      </c>
      <c r="BE1911" s="69" t="str">
        <f t="shared" si="1109"/>
        <v/>
      </c>
      <c r="BF1911" s="69" t="str">
        <f>IF(Z1911=Z1912,"",SUM(AW$9:AW1911)-SUM(BF$9:BF1910))</f>
        <v/>
      </c>
      <c r="BG1911" s="12">
        <f t="shared" si="1111"/>
        <v>1903</v>
      </c>
    </row>
    <row r="1912" spans="1:59" ht="20.100000000000001" customHeight="1">
      <c r="A1912" s="13">
        <f t="shared" si="1110"/>
        <v>1904</v>
      </c>
      <c r="B1912" s="153"/>
      <c r="C1912" s="33"/>
      <c r="D1912" s="33"/>
      <c r="E1912" s="154"/>
      <c r="F1912" s="155"/>
      <c r="G1912" s="156"/>
      <c r="H1912" s="19" t="str">
        <f t="shared" si="1075"/>
        <v/>
      </c>
      <c r="I1912" s="157"/>
      <c r="J1912" s="19" t="str">
        <f t="shared" si="1076"/>
        <v/>
      </c>
      <c r="K1912" s="33"/>
      <c r="L1912" s="34"/>
      <c r="M1912" s="34"/>
      <c r="N1912" s="19" t="str">
        <f t="shared" si="1077"/>
        <v/>
      </c>
      <c r="O1912" s="157"/>
      <c r="P1912" s="19" t="str">
        <f t="shared" si="1078"/>
        <v/>
      </c>
      <c r="Q1912" s="19" t="str">
        <f t="shared" si="1079"/>
        <v/>
      </c>
      <c r="R1912" s="22"/>
      <c r="S1912" s="33"/>
      <c r="T1912" s="35" t="str">
        <f>IF(E1912="","",Instructions!$B$5)</f>
        <v/>
      </c>
      <c r="U1912" s="75" t="str">
        <f>IF(E1912="","",Instructions!$C$5)</f>
        <v/>
      </c>
      <c r="V1912" s="87" t="str">
        <f t="shared" si="1080"/>
        <v/>
      </c>
      <c r="W1912" s="72" t="str">
        <f>IF(E1912="","",VLOOKUP(D1912,Supervisors!$B$9:$F$32,5,FALSE))</f>
        <v/>
      </c>
      <c r="X1912" s="72" t="str">
        <f>IF(E1912="","",VLOOKUP(D1912,Supervisors!$B$9:$G$32,6,FALSE))</f>
        <v/>
      </c>
      <c r="Y1912" s="20" t="str">
        <f t="shared" si="1081"/>
        <v/>
      </c>
      <c r="Z1912" s="20" t="str">
        <f t="shared" si="1082"/>
        <v/>
      </c>
      <c r="AA1912" s="20" t="str">
        <f t="shared" si="1083"/>
        <v/>
      </c>
      <c r="AB1912" s="20" t="str">
        <f t="shared" si="1084"/>
        <v/>
      </c>
      <c r="AC1912" s="20" t="str">
        <f t="shared" si="1085"/>
        <v/>
      </c>
      <c r="AD1912" s="20" t="str">
        <f t="shared" si="1086"/>
        <v/>
      </c>
      <c r="AE1912" s="20" t="str">
        <f>IF(E1912="","",SUM( INDEX( $H$9, 1) : H1912))</f>
        <v/>
      </c>
      <c r="AF1912" s="20" t="str">
        <f t="shared" si="1087"/>
        <v/>
      </c>
      <c r="AG1912" s="20" t="str">
        <f>IF(E1912="","",SUM($AF$9:AF1912))</f>
        <v/>
      </c>
      <c r="AH1912" s="43" t="str">
        <f t="shared" si="1088"/>
        <v/>
      </c>
      <c r="AI1912" s="20" t="str">
        <f t="shared" si="1089"/>
        <v/>
      </c>
      <c r="AJ1912" s="20" t="str">
        <f t="shared" si="1090"/>
        <v/>
      </c>
      <c r="AK1912" s="20" t="str">
        <f t="shared" si="1091"/>
        <v/>
      </c>
      <c r="AL1912" s="20" t="str">
        <f>IF(E1912="","",SUM( INDEX($I$9, 1) : I1912))</f>
        <v/>
      </c>
      <c r="AM1912" s="20" t="str">
        <f t="shared" si="1092"/>
        <v/>
      </c>
      <c r="AN1912" s="20" t="str">
        <f>IF(E1912="","",SUM( INDEX($AM$9, 1) : AM1912))</f>
        <v/>
      </c>
      <c r="AO1912" s="43" t="str">
        <f t="shared" si="1093"/>
        <v/>
      </c>
      <c r="AP1912" s="43" t="str">
        <f t="shared" si="1094"/>
        <v/>
      </c>
      <c r="AQ1912" s="35" t="str">
        <f t="shared" si="1095"/>
        <v/>
      </c>
      <c r="AR1912" s="35" t="str">
        <f t="shared" si="1096"/>
        <v/>
      </c>
      <c r="AS1912" s="35" t="str">
        <f t="shared" si="1097"/>
        <v/>
      </c>
      <c r="AT1912" s="35" t="str">
        <f t="shared" si="1098"/>
        <v/>
      </c>
      <c r="AU1912" s="35" t="str">
        <f t="shared" si="1099"/>
        <v/>
      </c>
      <c r="AV1912" s="35" t="str">
        <f t="shared" si="1100"/>
        <v/>
      </c>
      <c r="AW1912" s="58" t="str">
        <f t="shared" si="1101"/>
        <v/>
      </c>
      <c r="AX1912" s="62" t="str">
        <f t="shared" si="1102"/>
        <v/>
      </c>
      <c r="AY1912" s="62" t="str">
        <f t="shared" si="1103"/>
        <v/>
      </c>
      <c r="AZ1912" s="62" t="str">
        <f t="shared" si="1104"/>
        <v/>
      </c>
      <c r="BA1912" s="62" t="str">
        <f t="shared" si="1105"/>
        <v/>
      </c>
      <c r="BB1912" s="62" t="str">
        <f t="shared" si="1106"/>
        <v/>
      </c>
      <c r="BC1912" s="62" t="str">
        <f t="shared" si="1107"/>
        <v/>
      </c>
      <c r="BD1912" s="69" t="str">
        <f t="shared" si="1108"/>
        <v/>
      </c>
      <c r="BE1912" s="69" t="str">
        <f t="shared" si="1109"/>
        <v/>
      </c>
      <c r="BF1912" s="69" t="str">
        <f>IF(Z1912=Z1913,"",SUM(AW$9:AW1912)-SUM(BF$9:BF1911))</f>
        <v/>
      </c>
      <c r="BG1912" s="12">
        <f t="shared" si="1111"/>
        <v>1904</v>
      </c>
    </row>
    <row r="1913" spans="1:59" ht="20.100000000000001" customHeight="1">
      <c r="A1913" s="13">
        <f t="shared" si="1110"/>
        <v>1905</v>
      </c>
      <c r="B1913" s="153"/>
      <c r="C1913" s="33"/>
      <c r="D1913" s="33"/>
      <c r="E1913" s="154"/>
      <c r="F1913" s="155"/>
      <c r="G1913" s="156"/>
      <c r="H1913" s="19" t="str">
        <f t="shared" si="1075"/>
        <v/>
      </c>
      <c r="I1913" s="157"/>
      <c r="J1913" s="19" t="str">
        <f t="shared" si="1076"/>
        <v/>
      </c>
      <c r="K1913" s="33"/>
      <c r="L1913" s="34"/>
      <c r="M1913" s="34"/>
      <c r="N1913" s="19" t="str">
        <f t="shared" si="1077"/>
        <v/>
      </c>
      <c r="O1913" s="157"/>
      <c r="P1913" s="19" t="str">
        <f t="shared" si="1078"/>
        <v/>
      </c>
      <c r="Q1913" s="19" t="str">
        <f t="shared" si="1079"/>
        <v/>
      </c>
      <c r="R1913" s="22"/>
      <c r="S1913" s="33"/>
      <c r="T1913" s="35" t="str">
        <f>IF(E1913="","",Instructions!$B$5)</f>
        <v/>
      </c>
      <c r="U1913" s="75" t="str">
        <f>IF(E1913="","",Instructions!$C$5)</f>
        <v/>
      </c>
      <c r="V1913" s="87" t="str">
        <f t="shared" si="1080"/>
        <v/>
      </c>
      <c r="W1913" s="72" t="str">
        <f>IF(E1913="","",VLOOKUP(D1913,Supervisors!$B$9:$F$32,5,FALSE))</f>
        <v/>
      </c>
      <c r="X1913" s="72" t="str">
        <f>IF(E1913="","",VLOOKUP(D1913,Supervisors!$B$9:$G$32,6,FALSE))</f>
        <v/>
      </c>
      <c r="Y1913" s="20" t="str">
        <f t="shared" si="1081"/>
        <v/>
      </c>
      <c r="Z1913" s="20" t="str">
        <f t="shared" si="1082"/>
        <v/>
      </c>
      <c r="AA1913" s="20" t="str">
        <f t="shared" si="1083"/>
        <v/>
      </c>
      <c r="AB1913" s="20" t="str">
        <f t="shared" si="1084"/>
        <v/>
      </c>
      <c r="AC1913" s="20" t="str">
        <f t="shared" si="1085"/>
        <v/>
      </c>
      <c r="AD1913" s="20" t="str">
        <f t="shared" si="1086"/>
        <v/>
      </c>
      <c r="AE1913" s="20" t="str">
        <f>IF(E1913="","",SUM( INDEX( $H$9, 1) : H1913))</f>
        <v/>
      </c>
      <c r="AF1913" s="20" t="str">
        <f t="shared" si="1087"/>
        <v/>
      </c>
      <c r="AG1913" s="20" t="str">
        <f>IF(E1913="","",SUM($AF$9:AF1913))</f>
        <v/>
      </c>
      <c r="AH1913" s="43" t="str">
        <f t="shared" si="1088"/>
        <v/>
      </c>
      <c r="AI1913" s="20" t="str">
        <f t="shared" si="1089"/>
        <v/>
      </c>
      <c r="AJ1913" s="20" t="str">
        <f t="shared" si="1090"/>
        <v/>
      </c>
      <c r="AK1913" s="20" t="str">
        <f t="shared" si="1091"/>
        <v/>
      </c>
      <c r="AL1913" s="20" t="str">
        <f>IF(E1913="","",SUM( INDEX($I$9, 1) : I1913))</f>
        <v/>
      </c>
      <c r="AM1913" s="20" t="str">
        <f t="shared" si="1092"/>
        <v/>
      </c>
      <c r="AN1913" s="20" t="str">
        <f>IF(E1913="","",SUM( INDEX($AM$9, 1) : AM1913))</f>
        <v/>
      </c>
      <c r="AO1913" s="43" t="str">
        <f t="shared" si="1093"/>
        <v/>
      </c>
      <c r="AP1913" s="43" t="str">
        <f t="shared" si="1094"/>
        <v/>
      </c>
      <c r="AQ1913" s="35" t="str">
        <f t="shared" si="1095"/>
        <v/>
      </c>
      <c r="AR1913" s="35" t="str">
        <f t="shared" si="1096"/>
        <v/>
      </c>
      <c r="AS1913" s="35" t="str">
        <f t="shared" si="1097"/>
        <v/>
      </c>
      <c r="AT1913" s="35" t="str">
        <f t="shared" si="1098"/>
        <v/>
      </c>
      <c r="AU1913" s="35" t="str">
        <f t="shared" si="1099"/>
        <v/>
      </c>
      <c r="AV1913" s="35" t="str">
        <f t="shared" si="1100"/>
        <v/>
      </c>
      <c r="AW1913" s="58" t="str">
        <f t="shared" si="1101"/>
        <v/>
      </c>
      <c r="AX1913" s="62" t="str">
        <f t="shared" si="1102"/>
        <v/>
      </c>
      <c r="AY1913" s="62" t="str">
        <f t="shared" si="1103"/>
        <v/>
      </c>
      <c r="AZ1913" s="62" t="str">
        <f t="shared" si="1104"/>
        <v/>
      </c>
      <c r="BA1913" s="62" t="str">
        <f t="shared" si="1105"/>
        <v/>
      </c>
      <c r="BB1913" s="62" t="str">
        <f t="shared" si="1106"/>
        <v/>
      </c>
      <c r="BC1913" s="62" t="str">
        <f t="shared" si="1107"/>
        <v/>
      </c>
      <c r="BD1913" s="69" t="str">
        <f t="shared" si="1108"/>
        <v/>
      </c>
      <c r="BE1913" s="69" t="str">
        <f t="shared" si="1109"/>
        <v/>
      </c>
      <c r="BF1913" s="69" t="str">
        <f>IF(Z1913=Z1914,"",SUM(AW$9:AW1913)-SUM(BF$9:BF1912))</f>
        <v/>
      </c>
      <c r="BG1913" s="12">
        <f t="shared" si="1111"/>
        <v>1905</v>
      </c>
    </row>
    <row r="1914" spans="1:59" ht="20.100000000000001" customHeight="1">
      <c r="A1914" s="13">
        <f t="shared" si="1110"/>
        <v>1906</v>
      </c>
      <c r="B1914" s="153"/>
      <c r="C1914" s="33"/>
      <c r="D1914" s="33"/>
      <c r="E1914" s="154"/>
      <c r="F1914" s="155"/>
      <c r="G1914" s="156"/>
      <c r="H1914" s="19" t="str">
        <f t="shared" si="1075"/>
        <v/>
      </c>
      <c r="I1914" s="157"/>
      <c r="J1914" s="19" t="str">
        <f t="shared" si="1076"/>
        <v/>
      </c>
      <c r="K1914" s="33"/>
      <c r="L1914" s="34"/>
      <c r="M1914" s="34"/>
      <c r="N1914" s="19" t="str">
        <f t="shared" si="1077"/>
        <v/>
      </c>
      <c r="O1914" s="157"/>
      <c r="P1914" s="19" t="str">
        <f t="shared" si="1078"/>
        <v/>
      </c>
      <c r="Q1914" s="19" t="str">
        <f t="shared" si="1079"/>
        <v/>
      </c>
      <c r="R1914" s="22"/>
      <c r="S1914" s="33"/>
      <c r="T1914" s="35" t="str">
        <f>IF(E1914="","",Instructions!$B$5)</f>
        <v/>
      </c>
      <c r="U1914" s="75" t="str">
        <f>IF(E1914="","",Instructions!$C$5)</f>
        <v/>
      </c>
      <c r="V1914" s="87" t="str">
        <f t="shared" si="1080"/>
        <v/>
      </c>
      <c r="W1914" s="72" t="str">
        <f>IF(E1914="","",VLOOKUP(D1914,Supervisors!$B$9:$F$32,5,FALSE))</f>
        <v/>
      </c>
      <c r="X1914" s="72" t="str">
        <f>IF(E1914="","",VLOOKUP(D1914,Supervisors!$B$9:$G$32,6,FALSE))</f>
        <v/>
      </c>
      <c r="Y1914" s="20" t="str">
        <f t="shared" si="1081"/>
        <v/>
      </c>
      <c r="Z1914" s="20" t="str">
        <f t="shared" si="1082"/>
        <v/>
      </c>
      <c r="AA1914" s="20" t="str">
        <f t="shared" si="1083"/>
        <v/>
      </c>
      <c r="AB1914" s="20" t="str">
        <f t="shared" si="1084"/>
        <v/>
      </c>
      <c r="AC1914" s="20" t="str">
        <f t="shared" si="1085"/>
        <v/>
      </c>
      <c r="AD1914" s="20" t="str">
        <f t="shared" si="1086"/>
        <v/>
      </c>
      <c r="AE1914" s="20" t="str">
        <f>IF(E1914="","",SUM( INDEX( $H$9, 1) : H1914))</f>
        <v/>
      </c>
      <c r="AF1914" s="20" t="str">
        <f t="shared" si="1087"/>
        <v/>
      </c>
      <c r="AG1914" s="20" t="str">
        <f>IF(E1914="","",SUM($AF$9:AF1914))</f>
        <v/>
      </c>
      <c r="AH1914" s="43" t="str">
        <f t="shared" si="1088"/>
        <v/>
      </c>
      <c r="AI1914" s="20" t="str">
        <f t="shared" si="1089"/>
        <v/>
      </c>
      <c r="AJ1914" s="20" t="str">
        <f t="shared" si="1090"/>
        <v/>
      </c>
      <c r="AK1914" s="20" t="str">
        <f t="shared" si="1091"/>
        <v/>
      </c>
      <c r="AL1914" s="20" t="str">
        <f>IF(E1914="","",SUM( INDEX($I$9, 1) : I1914))</f>
        <v/>
      </c>
      <c r="AM1914" s="20" t="str">
        <f t="shared" si="1092"/>
        <v/>
      </c>
      <c r="AN1914" s="20" t="str">
        <f>IF(E1914="","",SUM( INDEX($AM$9, 1) : AM1914))</f>
        <v/>
      </c>
      <c r="AO1914" s="43" t="str">
        <f t="shared" si="1093"/>
        <v/>
      </c>
      <c r="AP1914" s="43" t="str">
        <f t="shared" si="1094"/>
        <v/>
      </c>
      <c r="AQ1914" s="35" t="str">
        <f t="shared" si="1095"/>
        <v/>
      </c>
      <c r="AR1914" s="35" t="str">
        <f t="shared" si="1096"/>
        <v/>
      </c>
      <c r="AS1914" s="35" t="str">
        <f t="shared" si="1097"/>
        <v/>
      </c>
      <c r="AT1914" s="35" t="str">
        <f t="shared" si="1098"/>
        <v/>
      </c>
      <c r="AU1914" s="35" t="str">
        <f t="shared" si="1099"/>
        <v/>
      </c>
      <c r="AV1914" s="35" t="str">
        <f t="shared" si="1100"/>
        <v/>
      </c>
      <c r="AW1914" s="58" t="str">
        <f t="shared" si="1101"/>
        <v/>
      </c>
      <c r="AX1914" s="62" t="str">
        <f t="shared" si="1102"/>
        <v/>
      </c>
      <c r="AY1914" s="62" t="str">
        <f t="shared" si="1103"/>
        <v/>
      </c>
      <c r="AZ1914" s="62" t="str">
        <f t="shared" si="1104"/>
        <v/>
      </c>
      <c r="BA1914" s="62" t="str">
        <f t="shared" si="1105"/>
        <v/>
      </c>
      <c r="BB1914" s="62" t="str">
        <f t="shared" si="1106"/>
        <v/>
      </c>
      <c r="BC1914" s="62" t="str">
        <f t="shared" si="1107"/>
        <v/>
      </c>
      <c r="BD1914" s="69" t="str">
        <f t="shared" si="1108"/>
        <v/>
      </c>
      <c r="BE1914" s="69" t="str">
        <f t="shared" si="1109"/>
        <v/>
      </c>
      <c r="BF1914" s="69" t="str">
        <f>IF(Z1914=Z1915,"",SUM(AW$9:AW1914)-SUM(BF$9:BF1913))</f>
        <v/>
      </c>
      <c r="BG1914" s="12">
        <f t="shared" si="1111"/>
        <v>1906</v>
      </c>
    </row>
    <row r="1915" spans="1:59" ht="20.100000000000001" customHeight="1">
      <c r="A1915" s="13">
        <f t="shared" si="1110"/>
        <v>1907</v>
      </c>
      <c r="B1915" s="153"/>
      <c r="C1915" s="33"/>
      <c r="D1915" s="33"/>
      <c r="E1915" s="154"/>
      <c r="F1915" s="155"/>
      <c r="G1915" s="156"/>
      <c r="H1915" s="19" t="str">
        <f t="shared" si="1075"/>
        <v/>
      </c>
      <c r="I1915" s="157"/>
      <c r="J1915" s="19" t="str">
        <f t="shared" si="1076"/>
        <v/>
      </c>
      <c r="K1915" s="33"/>
      <c r="L1915" s="34"/>
      <c r="M1915" s="34"/>
      <c r="N1915" s="19" t="str">
        <f t="shared" si="1077"/>
        <v/>
      </c>
      <c r="O1915" s="157"/>
      <c r="P1915" s="19" t="str">
        <f t="shared" si="1078"/>
        <v/>
      </c>
      <c r="Q1915" s="19" t="str">
        <f t="shared" si="1079"/>
        <v/>
      </c>
      <c r="R1915" s="22"/>
      <c r="S1915" s="33"/>
      <c r="T1915" s="35" t="str">
        <f>IF(E1915="","",Instructions!$B$5)</f>
        <v/>
      </c>
      <c r="U1915" s="75" t="str">
        <f>IF(E1915="","",Instructions!$C$5)</f>
        <v/>
      </c>
      <c r="V1915" s="87" t="str">
        <f t="shared" si="1080"/>
        <v/>
      </c>
      <c r="W1915" s="72" t="str">
        <f>IF(E1915="","",VLOOKUP(D1915,Supervisors!$B$9:$F$32,5,FALSE))</f>
        <v/>
      </c>
      <c r="X1915" s="72" t="str">
        <f>IF(E1915="","",VLOOKUP(D1915,Supervisors!$B$9:$G$32,6,FALSE))</f>
        <v/>
      </c>
      <c r="Y1915" s="20" t="str">
        <f t="shared" si="1081"/>
        <v/>
      </c>
      <c r="Z1915" s="20" t="str">
        <f t="shared" si="1082"/>
        <v/>
      </c>
      <c r="AA1915" s="20" t="str">
        <f t="shared" si="1083"/>
        <v/>
      </c>
      <c r="AB1915" s="20" t="str">
        <f t="shared" si="1084"/>
        <v/>
      </c>
      <c r="AC1915" s="20" t="str">
        <f t="shared" si="1085"/>
        <v/>
      </c>
      <c r="AD1915" s="20" t="str">
        <f t="shared" si="1086"/>
        <v/>
      </c>
      <c r="AE1915" s="20" t="str">
        <f>IF(E1915="","",SUM( INDEX( $H$9, 1) : H1915))</f>
        <v/>
      </c>
      <c r="AF1915" s="20" t="str">
        <f t="shared" si="1087"/>
        <v/>
      </c>
      <c r="AG1915" s="20" t="str">
        <f>IF(E1915="","",SUM($AF$9:AF1915))</f>
        <v/>
      </c>
      <c r="AH1915" s="43" t="str">
        <f t="shared" si="1088"/>
        <v/>
      </c>
      <c r="AI1915" s="20" t="str">
        <f t="shared" si="1089"/>
        <v/>
      </c>
      <c r="AJ1915" s="20" t="str">
        <f t="shared" si="1090"/>
        <v/>
      </c>
      <c r="AK1915" s="20" t="str">
        <f t="shared" si="1091"/>
        <v/>
      </c>
      <c r="AL1915" s="20" t="str">
        <f>IF(E1915="","",SUM( INDEX($I$9, 1) : I1915))</f>
        <v/>
      </c>
      <c r="AM1915" s="20" t="str">
        <f t="shared" si="1092"/>
        <v/>
      </c>
      <c r="AN1915" s="20" t="str">
        <f>IF(E1915="","",SUM( INDEX($AM$9, 1) : AM1915))</f>
        <v/>
      </c>
      <c r="AO1915" s="43" t="str">
        <f t="shared" si="1093"/>
        <v/>
      </c>
      <c r="AP1915" s="43" t="str">
        <f t="shared" si="1094"/>
        <v/>
      </c>
      <c r="AQ1915" s="35" t="str">
        <f t="shared" si="1095"/>
        <v/>
      </c>
      <c r="AR1915" s="35" t="str">
        <f t="shared" si="1096"/>
        <v/>
      </c>
      <c r="AS1915" s="35" t="str">
        <f t="shared" si="1097"/>
        <v/>
      </c>
      <c r="AT1915" s="35" t="str">
        <f t="shared" si="1098"/>
        <v/>
      </c>
      <c r="AU1915" s="35" t="str">
        <f t="shared" si="1099"/>
        <v/>
      </c>
      <c r="AV1915" s="35" t="str">
        <f t="shared" si="1100"/>
        <v/>
      </c>
      <c r="AW1915" s="58" t="str">
        <f t="shared" si="1101"/>
        <v/>
      </c>
      <c r="AX1915" s="62" t="str">
        <f t="shared" si="1102"/>
        <v/>
      </c>
      <c r="AY1915" s="62" t="str">
        <f t="shared" si="1103"/>
        <v/>
      </c>
      <c r="AZ1915" s="62" t="str">
        <f t="shared" si="1104"/>
        <v/>
      </c>
      <c r="BA1915" s="62" t="str">
        <f t="shared" si="1105"/>
        <v/>
      </c>
      <c r="BB1915" s="62" t="str">
        <f t="shared" si="1106"/>
        <v/>
      </c>
      <c r="BC1915" s="62" t="str">
        <f t="shared" si="1107"/>
        <v/>
      </c>
      <c r="BD1915" s="69" t="str">
        <f t="shared" si="1108"/>
        <v/>
      </c>
      <c r="BE1915" s="69" t="str">
        <f t="shared" si="1109"/>
        <v/>
      </c>
      <c r="BF1915" s="69" t="str">
        <f>IF(Z1915=Z1916,"",SUM(AW$9:AW1915)-SUM(BF$9:BF1914))</f>
        <v/>
      </c>
      <c r="BG1915" s="12">
        <f t="shared" si="1111"/>
        <v>1907</v>
      </c>
    </row>
    <row r="1916" spans="1:59" ht="20.100000000000001" customHeight="1">
      <c r="A1916" s="13">
        <f t="shared" si="1110"/>
        <v>1908</v>
      </c>
      <c r="B1916" s="153"/>
      <c r="C1916" s="33"/>
      <c r="D1916" s="33"/>
      <c r="E1916" s="154"/>
      <c r="F1916" s="155"/>
      <c r="G1916" s="156"/>
      <c r="H1916" s="19" t="str">
        <f t="shared" si="1075"/>
        <v/>
      </c>
      <c r="I1916" s="157"/>
      <c r="J1916" s="19" t="str">
        <f t="shared" si="1076"/>
        <v/>
      </c>
      <c r="K1916" s="33"/>
      <c r="L1916" s="34"/>
      <c r="M1916" s="34"/>
      <c r="N1916" s="19" t="str">
        <f t="shared" si="1077"/>
        <v/>
      </c>
      <c r="O1916" s="157"/>
      <c r="P1916" s="19" t="str">
        <f t="shared" si="1078"/>
        <v/>
      </c>
      <c r="Q1916" s="19" t="str">
        <f t="shared" si="1079"/>
        <v/>
      </c>
      <c r="R1916" s="22"/>
      <c r="S1916" s="33"/>
      <c r="T1916" s="35" t="str">
        <f>IF(E1916="","",Instructions!$B$5)</f>
        <v/>
      </c>
      <c r="U1916" s="75" t="str">
        <f>IF(E1916="","",Instructions!$C$5)</f>
        <v/>
      </c>
      <c r="V1916" s="87" t="str">
        <f t="shared" si="1080"/>
        <v/>
      </c>
      <c r="W1916" s="72" t="str">
        <f>IF(E1916="","",VLOOKUP(D1916,Supervisors!$B$9:$F$32,5,FALSE))</f>
        <v/>
      </c>
      <c r="X1916" s="72" t="str">
        <f>IF(E1916="","",VLOOKUP(D1916,Supervisors!$B$9:$G$32,6,FALSE))</f>
        <v/>
      </c>
      <c r="Y1916" s="20" t="str">
        <f t="shared" si="1081"/>
        <v/>
      </c>
      <c r="Z1916" s="20" t="str">
        <f t="shared" si="1082"/>
        <v/>
      </c>
      <c r="AA1916" s="20" t="str">
        <f t="shared" si="1083"/>
        <v/>
      </c>
      <c r="AB1916" s="20" t="str">
        <f t="shared" si="1084"/>
        <v/>
      </c>
      <c r="AC1916" s="20" t="str">
        <f t="shared" si="1085"/>
        <v/>
      </c>
      <c r="AD1916" s="20" t="str">
        <f t="shared" si="1086"/>
        <v/>
      </c>
      <c r="AE1916" s="20" t="str">
        <f>IF(E1916="","",SUM( INDEX( $H$9, 1) : H1916))</f>
        <v/>
      </c>
      <c r="AF1916" s="20" t="str">
        <f t="shared" si="1087"/>
        <v/>
      </c>
      <c r="AG1916" s="20" t="str">
        <f>IF(E1916="","",SUM($AF$9:AF1916))</f>
        <v/>
      </c>
      <c r="AH1916" s="43" t="str">
        <f t="shared" si="1088"/>
        <v/>
      </c>
      <c r="AI1916" s="20" t="str">
        <f t="shared" si="1089"/>
        <v/>
      </c>
      <c r="AJ1916" s="20" t="str">
        <f t="shared" si="1090"/>
        <v/>
      </c>
      <c r="AK1916" s="20" t="str">
        <f t="shared" si="1091"/>
        <v/>
      </c>
      <c r="AL1916" s="20" t="str">
        <f>IF(E1916="","",SUM( INDEX($I$9, 1) : I1916))</f>
        <v/>
      </c>
      <c r="AM1916" s="20" t="str">
        <f t="shared" si="1092"/>
        <v/>
      </c>
      <c r="AN1916" s="20" t="str">
        <f>IF(E1916="","",SUM( INDEX($AM$9, 1) : AM1916))</f>
        <v/>
      </c>
      <c r="AO1916" s="43" t="str">
        <f t="shared" si="1093"/>
        <v/>
      </c>
      <c r="AP1916" s="43" t="str">
        <f t="shared" si="1094"/>
        <v/>
      </c>
      <c r="AQ1916" s="35" t="str">
        <f t="shared" si="1095"/>
        <v/>
      </c>
      <c r="AR1916" s="35" t="str">
        <f t="shared" si="1096"/>
        <v/>
      </c>
      <c r="AS1916" s="35" t="str">
        <f t="shared" si="1097"/>
        <v/>
      </c>
      <c r="AT1916" s="35" t="str">
        <f t="shared" si="1098"/>
        <v/>
      </c>
      <c r="AU1916" s="35" t="str">
        <f t="shared" si="1099"/>
        <v/>
      </c>
      <c r="AV1916" s="35" t="str">
        <f t="shared" si="1100"/>
        <v/>
      </c>
      <c r="AW1916" s="58" t="str">
        <f t="shared" si="1101"/>
        <v/>
      </c>
      <c r="AX1916" s="62" t="str">
        <f t="shared" si="1102"/>
        <v/>
      </c>
      <c r="AY1916" s="62" t="str">
        <f t="shared" si="1103"/>
        <v/>
      </c>
      <c r="AZ1916" s="62" t="str">
        <f t="shared" si="1104"/>
        <v/>
      </c>
      <c r="BA1916" s="62" t="str">
        <f t="shared" si="1105"/>
        <v/>
      </c>
      <c r="BB1916" s="62" t="str">
        <f t="shared" si="1106"/>
        <v/>
      </c>
      <c r="BC1916" s="62" t="str">
        <f t="shared" si="1107"/>
        <v/>
      </c>
      <c r="BD1916" s="69" t="str">
        <f t="shared" si="1108"/>
        <v/>
      </c>
      <c r="BE1916" s="69" t="str">
        <f t="shared" si="1109"/>
        <v/>
      </c>
      <c r="BF1916" s="69" t="str">
        <f>IF(Z1916=Z1917,"",SUM(AW$9:AW1916)-SUM(BF$9:BF1915))</f>
        <v/>
      </c>
      <c r="BG1916" s="12">
        <f t="shared" si="1111"/>
        <v>1908</v>
      </c>
    </row>
    <row r="1917" spans="1:59" ht="20.100000000000001" customHeight="1">
      <c r="A1917" s="13">
        <f t="shared" si="1110"/>
        <v>1909</v>
      </c>
      <c r="B1917" s="153"/>
      <c r="C1917" s="33"/>
      <c r="D1917" s="33"/>
      <c r="E1917" s="154"/>
      <c r="F1917" s="155"/>
      <c r="G1917" s="156"/>
      <c r="H1917" s="19" t="str">
        <f t="shared" si="1075"/>
        <v/>
      </c>
      <c r="I1917" s="157"/>
      <c r="J1917" s="19" t="str">
        <f t="shared" si="1076"/>
        <v/>
      </c>
      <c r="K1917" s="33"/>
      <c r="L1917" s="34"/>
      <c r="M1917" s="34"/>
      <c r="N1917" s="19" t="str">
        <f t="shared" si="1077"/>
        <v/>
      </c>
      <c r="O1917" s="157"/>
      <c r="P1917" s="19" t="str">
        <f t="shared" si="1078"/>
        <v/>
      </c>
      <c r="Q1917" s="19" t="str">
        <f t="shared" si="1079"/>
        <v/>
      </c>
      <c r="R1917" s="22"/>
      <c r="S1917" s="33"/>
      <c r="T1917" s="35" t="str">
        <f>IF(E1917="","",Instructions!$B$5)</f>
        <v/>
      </c>
      <c r="U1917" s="75" t="str">
        <f>IF(E1917="","",Instructions!$C$5)</f>
        <v/>
      </c>
      <c r="V1917" s="87" t="str">
        <f t="shared" si="1080"/>
        <v/>
      </c>
      <c r="W1917" s="72" t="str">
        <f>IF(E1917="","",VLOOKUP(D1917,Supervisors!$B$9:$F$32,5,FALSE))</f>
        <v/>
      </c>
      <c r="X1917" s="72" t="str">
        <f>IF(E1917="","",VLOOKUP(D1917,Supervisors!$B$9:$G$32,6,FALSE))</f>
        <v/>
      </c>
      <c r="Y1917" s="20" t="str">
        <f t="shared" si="1081"/>
        <v/>
      </c>
      <c r="Z1917" s="20" t="str">
        <f t="shared" si="1082"/>
        <v/>
      </c>
      <c r="AA1917" s="20" t="str">
        <f t="shared" si="1083"/>
        <v/>
      </c>
      <c r="AB1917" s="20" t="str">
        <f t="shared" si="1084"/>
        <v/>
      </c>
      <c r="AC1917" s="20" t="str">
        <f t="shared" si="1085"/>
        <v/>
      </c>
      <c r="AD1917" s="20" t="str">
        <f t="shared" si="1086"/>
        <v/>
      </c>
      <c r="AE1917" s="20" t="str">
        <f>IF(E1917="","",SUM( INDEX( $H$9, 1) : H1917))</f>
        <v/>
      </c>
      <c r="AF1917" s="20" t="str">
        <f t="shared" si="1087"/>
        <v/>
      </c>
      <c r="AG1917" s="20" t="str">
        <f>IF(E1917="","",SUM($AF$9:AF1917))</f>
        <v/>
      </c>
      <c r="AH1917" s="43" t="str">
        <f t="shared" si="1088"/>
        <v/>
      </c>
      <c r="AI1917" s="20" t="str">
        <f t="shared" si="1089"/>
        <v/>
      </c>
      <c r="AJ1917" s="20" t="str">
        <f t="shared" si="1090"/>
        <v/>
      </c>
      <c r="AK1917" s="20" t="str">
        <f t="shared" si="1091"/>
        <v/>
      </c>
      <c r="AL1917" s="20" t="str">
        <f>IF(E1917="","",SUM( INDEX($I$9, 1) : I1917))</f>
        <v/>
      </c>
      <c r="AM1917" s="20" t="str">
        <f t="shared" si="1092"/>
        <v/>
      </c>
      <c r="AN1917" s="20" t="str">
        <f>IF(E1917="","",SUM( INDEX($AM$9, 1) : AM1917))</f>
        <v/>
      </c>
      <c r="AO1917" s="43" t="str">
        <f t="shared" si="1093"/>
        <v/>
      </c>
      <c r="AP1917" s="43" t="str">
        <f t="shared" si="1094"/>
        <v/>
      </c>
      <c r="AQ1917" s="35" t="str">
        <f t="shared" si="1095"/>
        <v/>
      </c>
      <c r="AR1917" s="35" t="str">
        <f t="shared" si="1096"/>
        <v/>
      </c>
      <c r="AS1917" s="35" t="str">
        <f t="shared" si="1097"/>
        <v/>
      </c>
      <c r="AT1917" s="35" t="str">
        <f t="shared" si="1098"/>
        <v/>
      </c>
      <c r="AU1917" s="35" t="str">
        <f t="shared" si="1099"/>
        <v/>
      </c>
      <c r="AV1917" s="35" t="str">
        <f t="shared" si="1100"/>
        <v/>
      </c>
      <c r="AW1917" s="58" t="str">
        <f t="shared" si="1101"/>
        <v/>
      </c>
      <c r="AX1917" s="62" t="str">
        <f t="shared" si="1102"/>
        <v/>
      </c>
      <c r="AY1917" s="62" t="str">
        <f t="shared" si="1103"/>
        <v/>
      </c>
      <c r="AZ1917" s="62" t="str">
        <f t="shared" si="1104"/>
        <v/>
      </c>
      <c r="BA1917" s="62" t="str">
        <f t="shared" si="1105"/>
        <v/>
      </c>
      <c r="BB1917" s="62" t="str">
        <f t="shared" si="1106"/>
        <v/>
      </c>
      <c r="BC1917" s="62" t="str">
        <f t="shared" si="1107"/>
        <v/>
      </c>
      <c r="BD1917" s="69" t="str">
        <f t="shared" si="1108"/>
        <v/>
      </c>
      <c r="BE1917" s="69" t="str">
        <f t="shared" si="1109"/>
        <v/>
      </c>
      <c r="BF1917" s="69" t="str">
        <f>IF(Z1917=Z1918,"",SUM(AW$9:AW1917)-SUM(BF$9:BF1916))</f>
        <v/>
      </c>
      <c r="BG1917" s="12">
        <f t="shared" si="1111"/>
        <v>1909</v>
      </c>
    </row>
    <row r="1918" spans="1:59" ht="20.100000000000001" customHeight="1">
      <c r="A1918" s="13">
        <f t="shared" si="1110"/>
        <v>1910</v>
      </c>
      <c r="B1918" s="153"/>
      <c r="C1918" s="33"/>
      <c r="D1918" s="33"/>
      <c r="E1918" s="154"/>
      <c r="F1918" s="155"/>
      <c r="G1918" s="156"/>
      <c r="H1918" s="19" t="str">
        <f t="shared" si="1075"/>
        <v/>
      </c>
      <c r="I1918" s="157"/>
      <c r="J1918" s="19" t="str">
        <f t="shared" si="1076"/>
        <v/>
      </c>
      <c r="K1918" s="33"/>
      <c r="L1918" s="34"/>
      <c r="M1918" s="34"/>
      <c r="N1918" s="19" t="str">
        <f t="shared" si="1077"/>
        <v/>
      </c>
      <c r="O1918" s="157"/>
      <c r="P1918" s="19" t="str">
        <f t="shared" si="1078"/>
        <v/>
      </c>
      <c r="Q1918" s="19" t="str">
        <f t="shared" si="1079"/>
        <v/>
      </c>
      <c r="R1918" s="22"/>
      <c r="S1918" s="33"/>
      <c r="T1918" s="35" t="str">
        <f>IF(E1918="","",Instructions!$B$5)</f>
        <v/>
      </c>
      <c r="U1918" s="75" t="str">
        <f>IF(E1918="","",Instructions!$C$5)</f>
        <v/>
      </c>
      <c r="V1918" s="87" t="str">
        <f t="shared" si="1080"/>
        <v/>
      </c>
      <c r="W1918" s="72" t="str">
        <f>IF(E1918="","",VLOOKUP(D1918,Supervisors!$B$9:$F$32,5,FALSE))</f>
        <v/>
      </c>
      <c r="X1918" s="72" t="str">
        <f>IF(E1918="","",VLOOKUP(D1918,Supervisors!$B$9:$G$32,6,FALSE))</f>
        <v/>
      </c>
      <c r="Y1918" s="20" t="str">
        <f t="shared" si="1081"/>
        <v/>
      </c>
      <c r="Z1918" s="20" t="str">
        <f t="shared" si="1082"/>
        <v/>
      </c>
      <c r="AA1918" s="20" t="str">
        <f t="shared" si="1083"/>
        <v/>
      </c>
      <c r="AB1918" s="20" t="str">
        <f t="shared" si="1084"/>
        <v/>
      </c>
      <c r="AC1918" s="20" t="str">
        <f t="shared" si="1085"/>
        <v/>
      </c>
      <c r="AD1918" s="20" t="str">
        <f t="shared" si="1086"/>
        <v/>
      </c>
      <c r="AE1918" s="20" t="str">
        <f>IF(E1918="","",SUM( INDEX( $H$9, 1) : H1918))</f>
        <v/>
      </c>
      <c r="AF1918" s="20" t="str">
        <f t="shared" si="1087"/>
        <v/>
      </c>
      <c r="AG1918" s="20" t="str">
        <f>IF(E1918="","",SUM($AF$9:AF1918))</f>
        <v/>
      </c>
      <c r="AH1918" s="43" t="str">
        <f t="shared" si="1088"/>
        <v/>
      </c>
      <c r="AI1918" s="20" t="str">
        <f t="shared" si="1089"/>
        <v/>
      </c>
      <c r="AJ1918" s="20" t="str">
        <f t="shared" si="1090"/>
        <v/>
      </c>
      <c r="AK1918" s="20" t="str">
        <f t="shared" si="1091"/>
        <v/>
      </c>
      <c r="AL1918" s="20" t="str">
        <f>IF(E1918="","",SUM( INDEX($I$9, 1) : I1918))</f>
        <v/>
      </c>
      <c r="AM1918" s="20" t="str">
        <f t="shared" si="1092"/>
        <v/>
      </c>
      <c r="AN1918" s="20" t="str">
        <f>IF(E1918="","",SUM( INDEX($AM$9, 1) : AM1918))</f>
        <v/>
      </c>
      <c r="AO1918" s="43" t="str">
        <f t="shared" si="1093"/>
        <v/>
      </c>
      <c r="AP1918" s="43" t="str">
        <f t="shared" si="1094"/>
        <v/>
      </c>
      <c r="AQ1918" s="35" t="str">
        <f t="shared" si="1095"/>
        <v/>
      </c>
      <c r="AR1918" s="35" t="str">
        <f t="shared" si="1096"/>
        <v/>
      </c>
      <c r="AS1918" s="35" t="str">
        <f t="shared" si="1097"/>
        <v/>
      </c>
      <c r="AT1918" s="35" t="str">
        <f t="shared" si="1098"/>
        <v/>
      </c>
      <c r="AU1918" s="35" t="str">
        <f t="shared" si="1099"/>
        <v/>
      </c>
      <c r="AV1918" s="35" t="str">
        <f t="shared" si="1100"/>
        <v/>
      </c>
      <c r="AW1918" s="58" t="str">
        <f t="shared" si="1101"/>
        <v/>
      </c>
      <c r="AX1918" s="62" t="str">
        <f t="shared" si="1102"/>
        <v/>
      </c>
      <c r="AY1918" s="62" t="str">
        <f t="shared" si="1103"/>
        <v/>
      </c>
      <c r="AZ1918" s="62" t="str">
        <f t="shared" si="1104"/>
        <v/>
      </c>
      <c r="BA1918" s="62" t="str">
        <f t="shared" si="1105"/>
        <v/>
      </c>
      <c r="BB1918" s="62" t="str">
        <f t="shared" si="1106"/>
        <v/>
      </c>
      <c r="BC1918" s="62" t="str">
        <f t="shared" si="1107"/>
        <v/>
      </c>
      <c r="BD1918" s="69" t="str">
        <f t="shared" si="1108"/>
        <v/>
      </c>
      <c r="BE1918" s="69" t="str">
        <f t="shared" si="1109"/>
        <v/>
      </c>
      <c r="BF1918" s="69" t="str">
        <f>IF(Z1918=Z1919,"",SUM(AW$9:AW1918)-SUM(BF$9:BF1917))</f>
        <v/>
      </c>
      <c r="BG1918" s="12">
        <f t="shared" si="1111"/>
        <v>1910</v>
      </c>
    </row>
    <row r="1919" spans="1:59" ht="20.100000000000001" customHeight="1">
      <c r="A1919" s="13">
        <f t="shared" si="1110"/>
        <v>1911</v>
      </c>
      <c r="B1919" s="153"/>
      <c r="C1919" s="33"/>
      <c r="D1919" s="33"/>
      <c r="E1919" s="154"/>
      <c r="F1919" s="155"/>
      <c r="G1919" s="156"/>
      <c r="H1919" s="19" t="str">
        <f t="shared" si="1075"/>
        <v/>
      </c>
      <c r="I1919" s="157"/>
      <c r="J1919" s="19" t="str">
        <f t="shared" si="1076"/>
        <v/>
      </c>
      <c r="K1919" s="33"/>
      <c r="L1919" s="34"/>
      <c r="M1919" s="34"/>
      <c r="N1919" s="19" t="str">
        <f t="shared" si="1077"/>
        <v/>
      </c>
      <c r="O1919" s="157"/>
      <c r="P1919" s="19" t="str">
        <f t="shared" si="1078"/>
        <v/>
      </c>
      <c r="Q1919" s="19" t="str">
        <f t="shared" si="1079"/>
        <v/>
      </c>
      <c r="R1919" s="22"/>
      <c r="S1919" s="33"/>
      <c r="T1919" s="35" t="str">
        <f>IF(E1919="","",Instructions!$B$5)</f>
        <v/>
      </c>
      <c r="U1919" s="75" t="str">
        <f>IF(E1919="","",Instructions!$C$5)</f>
        <v/>
      </c>
      <c r="V1919" s="87" t="str">
        <f t="shared" si="1080"/>
        <v/>
      </c>
      <c r="W1919" s="72" t="str">
        <f>IF(E1919="","",VLOOKUP(D1919,Supervisors!$B$9:$F$32,5,FALSE))</f>
        <v/>
      </c>
      <c r="X1919" s="72" t="str">
        <f>IF(E1919="","",VLOOKUP(D1919,Supervisors!$B$9:$G$32,6,FALSE))</f>
        <v/>
      </c>
      <c r="Y1919" s="20" t="str">
        <f t="shared" si="1081"/>
        <v/>
      </c>
      <c r="Z1919" s="20" t="str">
        <f t="shared" si="1082"/>
        <v/>
      </c>
      <c r="AA1919" s="20" t="str">
        <f t="shared" si="1083"/>
        <v/>
      </c>
      <c r="AB1919" s="20" t="str">
        <f t="shared" si="1084"/>
        <v/>
      </c>
      <c r="AC1919" s="20" t="str">
        <f t="shared" si="1085"/>
        <v/>
      </c>
      <c r="AD1919" s="20" t="str">
        <f t="shared" si="1086"/>
        <v/>
      </c>
      <c r="AE1919" s="20" t="str">
        <f>IF(E1919="","",SUM( INDEX( $H$9, 1) : H1919))</f>
        <v/>
      </c>
      <c r="AF1919" s="20" t="str">
        <f t="shared" si="1087"/>
        <v/>
      </c>
      <c r="AG1919" s="20" t="str">
        <f>IF(E1919="","",SUM($AF$9:AF1919))</f>
        <v/>
      </c>
      <c r="AH1919" s="43" t="str">
        <f t="shared" si="1088"/>
        <v/>
      </c>
      <c r="AI1919" s="20" t="str">
        <f t="shared" si="1089"/>
        <v/>
      </c>
      <c r="AJ1919" s="20" t="str">
        <f t="shared" si="1090"/>
        <v/>
      </c>
      <c r="AK1919" s="20" t="str">
        <f t="shared" si="1091"/>
        <v/>
      </c>
      <c r="AL1919" s="20" t="str">
        <f>IF(E1919="","",SUM( INDEX($I$9, 1) : I1919))</f>
        <v/>
      </c>
      <c r="AM1919" s="20" t="str">
        <f t="shared" si="1092"/>
        <v/>
      </c>
      <c r="AN1919" s="20" t="str">
        <f>IF(E1919="","",SUM( INDEX($AM$9, 1) : AM1919))</f>
        <v/>
      </c>
      <c r="AO1919" s="43" t="str">
        <f t="shared" si="1093"/>
        <v/>
      </c>
      <c r="AP1919" s="43" t="str">
        <f t="shared" si="1094"/>
        <v/>
      </c>
      <c r="AQ1919" s="35" t="str">
        <f t="shared" si="1095"/>
        <v/>
      </c>
      <c r="AR1919" s="35" t="str">
        <f t="shared" si="1096"/>
        <v/>
      </c>
      <c r="AS1919" s="35" t="str">
        <f t="shared" si="1097"/>
        <v/>
      </c>
      <c r="AT1919" s="35" t="str">
        <f t="shared" si="1098"/>
        <v/>
      </c>
      <c r="AU1919" s="35" t="str">
        <f t="shared" si="1099"/>
        <v/>
      </c>
      <c r="AV1919" s="35" t="str">
        <f t="shared" si="1100"/>
        <v/>
      </c>
      <c r="AW1919" s="58" t="str">
        <f t="shared" si="1101"/>
        <v/>
      </c>
      <c r="AX1919" s="62" t="str">
        <f t="shared" si="1102"/>
        <v/>
      </c>
      <c r="AY1919" s="62" t="str">
        <f t="shared" si="1103"/>
        <v/>
      </c>
      <c r="AZ1919" s="62" t="str">
        <f t="shared" si="1104"/>
        <v/>
      </c>
      <c r="BA1919" s="62" t="str">
        <f t="shared" si="1105"/>
        <v/>
      </c>
      <c r="BB1919" s="62" t="str">
        <f t="shared" si="1106"/>
        <v/>
      </c>
      <c r="BC1919" s="62" t="str">
        <f t="shared" si="1107"/>
        <v/>
      </c>
      <c r="BD1919" s="69" t="str">
        <f t="shared" si="1108"/>
        <v/>
      </c>
      <c r="BE1919" s="69" t="str">
        <f t="shared" si="1109"/>
        <v/>
      </c>
      <c r="BF1919" s="69" t="str">
        <f>IF(Z1919=Z1920,"",SUM(AW$9:AW1919)-SUM(BF$9:BF1918))</f>
        <v/>
      </c>
      <c r="BG1919" s="12">
        <f t="shared" si="1111"/>
        <v>1911</v>
      </c>
    </row>
    <row r="1920" spans="1:59" ht="20.100000000000001" customHeight="1">
      <c r="A1920" s="13">
        <f t="shared" si="1110"/>
        <v>1912</v>
      </c>
      <c r="B1920" s="153"/>
      <c r="C1920" s="33"/>
      <c r="D1920" s="33"/>
      <c r="E1920" s="154"/>
      <c r="F1920" s="155"/>
      <c r="G1920" s="156"/>
      <c r="H1920" s="19" t="str">
        <f t="shared" si="1075"/>
        <v/>
      </c>
      <c r="I1920" s="157"/>
      <c r="J1920" s="19" t="str">
        <f t="shared" si="1076"/>
        <v/>
      </c>
      <c r="K1920" s="33"/>
      <c r="L1920" s="34"/>
      <c r="M1920" s="34"/>
      <c r="N1920" s="19" t="str">
        <f t="shared" si="1077"/>
        <v/>
      </c>
      <c r="O1920" s="157"/>
      <c r="P1920" s="19" t="str">
        <f t="shared" si="1078"/>
        <v/>
      </c>
      <c r="Q1920" s="19" t="str">
        <f t="shared" si="1079"/>
        <v/>
      </c>
      <c r="R1920" s="22"/>
      <c r="S1920" s="33"/>
      <c r="T1920" s="35" t="str">
        <f>IF(E1920="","",Instructions!$B$5)</f>
        <v/>
      </c>
      <c r="U1920" s="75" t="str">
        <f>IF(E1920="","",Instructions!$C$5)</f>
        <v/>
      </c>
      <c r="V1920" s="87" t="str">
        <f t="shared" si="1080"/>
        <v/>
      </c>
      <c r="W1920" s="72" t="str">
        <f>IF(E1920="","",VLOOKUP(D1920,Supervisors!$B$9:$F$32,5,FALSE))</f>
        <v/>
      </c>
      <c r="X1920" s="72" t="str">
        <f>IF(E1920="","",VLOOKUP(D1920,Supervisors!$B$9:$G$32,6,FALSE))</f>
        <v/>
      </c>
      <c r="Y1920" s="20" t="str">
        <f t="shared" si="1081"/>
        <v/>
      </c>
      <c r="Z1920" s="20" t="str">
        <f t="shared" si="1082"/>
        <v/>
      </c>
      <c r="AA1920" s="20" t="str">
        <f t="shared" si="1083"/>
        <v/>
      </c>
      <c r="AB1920" s="20" t="str">
        <f t="shared" si="1084"/>
        <v/>
      </c>
      <c r="AC1920" s="20" t="str">
        <f t="shared" si="1085"/>
        <v/>
      </c>
      <c r="AD1920" s="20" t="str">
        <f t="shared" si="1086"/>
        <v/>
      </c>
      <c r="AE1920" s="20" t="str">
        <f>IF(E1920="","",SUM( INDEX( $H$9, 1) : H1920))</f>
        <v/>
      </c>
      <c r="AF1920" s="20" t="str">
        <f t="shared" si="1087"/>
        <v/>
      </c>
      <c r="AG1920" s="20" t="str">
        <f>IF(E1920="","",SUM($AF$9:AF1920))</f>
        <v/>
      </c>
      <c r="AH1920" s="43" t="str">
        <f t="shared" si="1088"/>
        <v/>
      </c>
      <c r="AI1920" s="20" t="str">
        <f t="shared" si="1089"/>
        <v/>
      </c>
      <c r="AJ1920" s="20" t="str">
        <f t="shared" si="1090"/>
        <v/>
      </c>
      <c r="AK1920" s="20" t="str">
        <f t="shared" si="1091"/>
        <v/>
      </c>
      <c r="AL1920" s="20" t="str">
        <f>IF(E1920="","",SUM( INDEX($I$9, 1) : I1920))</f>
        <v/>
      </c>
      <c r="AM1920" s="20" t="str">
        <f t="shared" si="1092"/>
        <v/>
      </c>
      <c r="AN1920" s="20" t="str">
        <f>IF(E1920="","",SUM( INDEX($AM$9, 1) : AM1920))</f>
        <v/>
      </c>
      <c r="AO1920" s="43" t="str">
        <f t="shared" si="1093"/>
        <v/>
      </c>
      <c r="AP1920" s="43" t="str">
        <f t="shared" si="1094"/>
        <v/>
      </c>
      <c r="AQ1920" s="35" t="str">
        <f t="shared" si="1095"/>
        <v/>
      </c>
      <c r="AR1920" s="35" t="str">
        <f t="shared" si="1096"/>
        <v/>
      </c>
      <c r="AS1920" s="35" t="str">
        <f t="shared" si="1097"/>
        <v/>
      </c>
      <c r="AT1920" s="35" t="str">
        <f t="shared" si="1098"/>
        <v/>
      </c>
      <c r="AU1920" s="35" t="str">
        <f t="shared" si="1099"/>
        <v/>
      </c>
      <c r="AV1920" s="35" t="str">
        <f t="shared" si="1100"/>
        <v/>
      </c>
      <c r="AW1920" s="58" t="str">
        <f t="shared" si="1101"/>
        <v/>
      </c>
      <c r="AX1920" s="62" t="str">
        <f t="shared" si="1102"/>
        <v/>
      </c>
      <c r="AY1920" s="62" t="str">
        <f t="shared" si="1103"/>
        <v/>
      </c>
      <c r="AZ1920" s="62" t="str">
        <f t="shared" si="1104"/>
        <v/>
      </c>
      <c r="BA1920" s="62" t="str">
        <f t="shared" si="1105"/>
        <v/>
      </c>
      <c r="BB1920" s="62" t="str">
        <f t="shared" si="1106"/>
        <v/>
      </c>
      <c r="BC1920" s="62" t="str">
        <f t="shared" si="1107"/>
        <v/>
      </c>
      <c r="BD1920" s="69" t="str">
        <f t="shared" si="1108"/>
        <v/>
      </c>
      <c r="BE1920" s="69" t="str">
        <f t="shared" si="1109"/>
        <v/>
      </c>
      <c r="BF1920" s="69" t="str">
        <f>IF(Z1920=Z1921,"",SUM(AW$9:AW1920)-SUM(BF$9:BF1919))</f>
        <v/>
      </c>
      <c r="BG1920" s="12">
        <f t="shared" si="1111"/>
        <v>1912</v>
      </c>
    </row>
    <row r="1921" spans="1:59" ht="20.100000000000001" customHeight="1">
      <c r="A1921" s="13">
        <f t="shared" si="1110"/>
        <v>1913</v>
      </c>
      <c r="B1921" s="153"/>
      <c r="C1921" s="33"/>
      <c r="D1921" s="33"/>
      <c r="E1921" s="154"/>
      <c r="F1921" s="155"/>
      <c r="G1921" s="156"/>
      <c r="H1921" s="19" t="str">
        <f t="shared" si="1075"/>
        <v/>
      </c>
      <c r="I1921" s="157"/>
      <c r="J1921" s="19" t="str">
        <f t="shared" si="1076"/>
        <v/>
      </c>
      <c r="K1921" s="33"/>
      <c r="L1921" s="34"/>
      <c r="M1921" s="34"/>
      <c r="N1921" s="19" t="str">
        <f t="shared" si="1077"/>
        <v/>
      </c>
      <c r="O1921" s="157"/>
      <c r="P1921" s="19" t="str">
        <f t="shared" si="1078"/>
        <v/>
      </c>
      <c r="Q1921" s="19" t="str">
        <f t="shared" si="1079"/>
        <v/>
      </c>
      <c r="R1921" s="22"/>
      <c r="S1921" s="33"/>
      <c r="T1921" s="35" t="str">
        <f>IF(E1921="","",Instructions!$B$5)</f>
        <v/>
      </c>
      <c r="U1921" s="75" t="str">
        <f>IF(E1921="","",Instructions!$C$5)</f>
        <v/>
      </c>
      <c r="V1921" s="87" t="str">
        <f t="shared" si="1080"/>
        <v/>
      </c>
      <c r="W1921" s="72" t="str">
        <f>IF(E1921="","",VLOOKUP(D1921,Supervisors!$B$9:$F$32,5,FALSE))</f>
        <v/>
      </c>
      <c r="X1921" s="72" t="str">
        <f>IF(E1921="","",VLOOKUP(D1921,Supervisors!$B$9:$G$32,6,FALSE))</f>
        <v/>
      </c>
      <c r="Y1921" s="20" t="str">
        <f t="shared" si="1081"/>
        <v/>
      </c>
      <c r="Z1921" s="20" t="str">
        <f t="shared" si="1082"/>
        <v/>
      </c>
      <c r="AA1921" s="20" t="str">
        <f t="shared" si="1083"/>
        <v/>
      </c>
      <c r="AB1921" s="20" t="str">
        <f t="shared" si="1084"/>
        <v/>
      </c>
      <c r="AC1921" s="20" t="str">
        <f t="shared" si="1085"/>
        <v/>
      </c>
      <c r="AD1921" s="20" t="str">
        <f t="shared" si="1086"/>
        <v/>
      </c>
      <c r="AE1921" s="20" t="str">
        <f>IF(E1921="","",SUM( INDEX( $H$9, 1) : H1921))</f>
        <v/>
      </c>
      <c r="AF1921" s="20" t="str">
        <f t="shared" si="1087"/>
        <v/>
      </c>
      <c r="AG1921" s="20" t="str">
        <f>IF(E1921="","",SUM($AF$9:AF1921))</f>
        <v/>
      </c>
      <c r="AH1921" s="43" t="str">
        <f t="shared" si="1088"/>
        <v/>
      </c>
      <c r="AI1921" s="20" t="str">
        <f t="shared" si="1089"/>
        <v/>
      </c>
      <c r="AJ1921" s="20" t="str">
        <f t="shared" si="1090"/>
        <v/>
      </c>
      <c r="AK1921" s="20" t="str">
        <f t="shared" si="1091"/>
        <v/>
      </c>
      <c r="AL1921" s="20" t="str">
        <f>IF(E1921="","",SUM( INDEX($I$9, 1) : I1921))</f>
        <v/>
      </c>
      <c r="AM1921" s="20" t="str">
        <f t="shared" si="1092"/>
        <v/>
      </c>
      <c r="AN1921" s="20" t="str">
        <f>IF(E1921="","",SUM( INDEX($AM$9, 1) : AM1921))</f>
        <v/>
      </c>
      <c r="AO1921" s="43" t="str">
        <f t="shared" si="1093"/>
        <v/>
      </c>
      <c r="AP1921" s="43" t="str">
        <f t="shared" si="1094"/>
        <v/>
      </c>
      <c r="AQ1921" s="35" t="str">
        <f t="shared" si="1095"/>
        <v/>
      </c>
      <c r="AR1921" s="35" t="str">
        <f t="shared" si="1096"/>
        <v/>
      </c>
      <c r="AS1921" s="35" t="str">
        <f t="shared" si="1097"/>
        <v/>
      </c>
      <c r="AT1921" s="35" t="str">
        <f t="shared" si="1098"/>
        <v/>
      </c>
      <c r="AU1921" s="35" t="str">
        <f t="shared" si="1099"/>
        <v/>
      </c>
      <c r="AV1921" s="35" t="str">
        <f t="shared" si="1100"/>
        <v/>
      </c>
      <c r="AW1921" s="58" t="str">
        <f t="shared" si="1101"/>
        <v/>
      </c>
      <c r="AX1921" s="62" t="str">
        <f t="shared" si="1102"/>
        <v/>
      </c>
      <c r="AY1921" s="62" t="str">
        <f t="shared" si="1103"/>
        <v/>
      </c>
      <c r="AZ1921" s="62" t="str">
        <f t="shared" si="1104"/>
        <v/>
      </c>
      <c r="BA1921" s="62" t="str">
        <f t="shared" si="1105"/>
        <v/>
      </c>
      <c r="BB1921" s="62" t="str">
        <f t="shared" si="1106"/>
        <v/>
      </c>
      <c r="BC1921" s="62" t="str">
        <f t="shared" si="1107"/>
        <v/>
      </c>
      <c r="BD1921" s="69" t="str">
        <f t="shared" si="1108"/>
        <v/>
      </c>
      <c r="BE1921" s="69" t="str">
        <f t="shared" si="1109"/>
        <v/>
      </c>
      <c r="BF1921" s="69" t="str">
        <f>IF(Z1921=Z1922,"",SUM(AW$9:AW1921)-SUM(BF$9:BF1920))</f>
        <v/>
      </c>
      <c r="BG1921" s="12">
        <f t="shared" si="1111"/>
        <v>1913</v>
      </c>
    </row>
    <row r="1922" spans="1:59" ht="20.100000000000001" customHeight="1">
      <c r="A1922" s="13">
        <f t="shared" si="1110"/>
        <v>1914</v>
      </c>
      <c r="B1922" s="153"/>
      <c r="C1922" s="33"/>
      <c r="D1922" s="33"/>
      <c r="E1922" s="154"/>
      <c r="F1922" s="155"/>
      <c r="G1922" s="156"/>
      <c r="H1922" s="19" t="str">
        <f t="shared" si="1075"/>
        <v/>
      </c>
      <c r="I1922" s="157"/>
      <c r="J1922" s="19" t="str">
        <f t="shared" si="1076"/>
        <v/>
      </c>
      <c r="K1922" s="33"/>
      <c r="L1922" s="34"/>
      <c r="M1922" s="34"/>
      <c r="N1922" s="19" t="str">
        <f t="shared" si="1077"/>
        <v/>
      </c>
      <c r="O1922" s="157"/>
      <c r="P1922" s="19" t="str">
        <f t="shared" si="1078"/>
        <v/>
      </c>
      <c r="Q1922" s="19" t="str">
        <f t="shared" si="1079"/>
        <v/>
      </c>
      <c r="R1922" s="22"/>
      <c r="S1922" s="33"/>
      <c r="T1922" s="35" t="str">
        <f>IF(E1922="","",Instructions!$B$5)</f>
        <v/>
      </c>
      <c r="U1922" s="75" t="str">
        <f>IF(E1922="","",Instructions!$C$5)</f>
        <v/>
      </c>
      <c r="V1922" s="87" t="str">
        <f t="shared" si="1080"/>
        <v/>
      </c>
      <c r="W1922" s="72" t="str">
        <f>IF(E1922="","",VLOOKUP(D1922,Supervisors!$B$9:$F$32,5,FALSE))</f>
        <v/>
      </c>
      <c r="X1922" s="72" t="str">
        <f>IF(E1922="","",VLOOKUP(D1922,Supervisors!$B$9:$G$32,6,FALSE))</f>
        <v/>
      </c>
      <c r="Y1922" s="20" t="str">
        <f t="shared" si="1081"/>
        <v/>
      </c>
      <c r="Z1922" s="20" t="str">
        <f t="shared" si="1082"/>
        <v/>
      </c>
      <c r="AA1922" s="20" t="str">
        <f t="shared" si="1083"/>
        <v/>
      </c>
      <c r="AB1922" s="20" t="str">
        <f t="shared" si="1084"/>
        <v/>
      </c>
      <c r="AC1922" s="20" t="str">
        <f t="shared" si="1085"/>
        <v/>
      </c>
      <c r="AD1922" s="20" t="str">
        <f t="shared" si="1086"/>
        <v/>
      </c>
      <c r="AE1922" s="20" t="str">
        <f>IF(E1922="","",SUM( INDEX( $H$9, 1) : H1922))</f>
        <v/>
      </c>
      <c r="AF1922" s="20" t="str">
        <f t="shared" si="1087"/>
        <v/>
      </c>
      <c r="AG1922" s="20" t="str">
        <f>IF(E1922="","",SUM($AF$9:AF1922))</f>
        <v/>
      </c>
      <c r="AH1922" s="43" t="str">
        <f t="shared" si="1088"/>
        <v/>
      </c>
      <c r="AI1922" s="20" t="str">
        <f t="shared" si="1089"/>
        <v/>
      </c>
      <c r="AJ1922" s="20" t="str">
        <f t="shared" si="1090"/>
        <v/>
      </c>
      <c r="AK1922" s="20" t="str">
        <f t="shared" si="1091"/>
        <v/>
      </c>
      <c r="AL1922" s="20" t="str">
        <f>IF(E1922="","",SUM( INDEX($I$9, 1) : I1922))</f>
        <v/>
      </c>
      <c r="AM1922" s="20" t="str">
        <f t="shared" si="1092"/>
        <v/>
      </c>
      <c r="AN1922" s="20" t="str">
        <f>IF(E1922="","",SUM( INDEX($AM$9, 1) : AM1922))</f>
        <v/>
      </c>
      <c r="AO1922" s="43" t="str">
        <f t="shared" si="1093"/>
        <v/>
      </c>
      <c r="AP1922" s="43" t="str">
        <f t="shared" si="1094"/>
        <v/>
      </c>
      <c r="AQ1922" s="35" t="str">
        <f t="shared" si="1095"/>
        <v/>
      </c>
      <c r="AR1922" s="35" t="str">
        <f t="shared" si="1096"/>
        <v/>
      </c>
      <c r="AS1922" s="35" t="str">
        <f t="shared" si="1097"/>
        <v/>
      </c>
      <c r="AT1922" s="35" t="str">
        <f t="shared" si="1098"/>
        <v/>
      </c>
      <c r="AU1922" s="35" t="str">
        <f t="shared" si="1099"/>
        <v/>
      </c>
      <c r="AV1922" s="35" t="str">
        <f t="shared" si="1100"/>
        <v/>
      </c>
      <c r="AW1922" s="58" t="str">
        <f t="shared" si="1101"/>
        <v/>
      </c>
      <c r="AX1922" s="62" t="str">
        <f t="shared" si="1102"/>
        <v/>
      </c>
      <c r="AY1922" s="62" t="str">
        <f t="shared" si="1103"/>
        <v/>
      </c>
      <c r="AZ1922" s="62" t="str">
        <f t="shared" si="1104"/>
        <v/>
      </c>
      <c r="BA1922" s="62" t="str">
        <f t="shared" si="1105"/>
        <v/>
      </c>
      <c r="BB1922" s="62" t="str">
        <f t="shared" si="1106"/>
        <v/>
      </c>
      <c r="BC1922" s="62" t="str">
        <f t="shared" si="1107"/>
        <v/>
      </c>
      <c r="BD1922" s="69" t="str">
        <f t="shared" si="1108"/>
        <v/>
      </c>
      <c r="BE1922" s="69" t="str">
        <f t="shared" si="1109"/>
        <v/>
      </c>
      <c r="BF1922" s="69" t="str">
        <f>IF(Z1922=Z1923,"",SUM(AW$9:AW1922)-SUM(BF$9:BF1921))</f>
        <v/>
      </c>
      <c r="BG1922" s="12">
        <f t="shared" si="1111"/>
        <v>1914</v>
      </c>
    </row>
    <row r="1923" spans="1:59" ht="20.100000000000001" customHeight="1">
      <c r="A1923" s="13">
        <f t="shared" si="1110"/>
        <v>1915</v>
      </c>
      <c r="B1923" s="153"/>
      <c r="C1923" s="33"/>
      <c r="D1923" s="33"/>
      <c r="E1923" s="154"/>
      <c r="F1923" s="155"/>
      <c r="G1923" s="156"/>
      <c r="H1923" s="19" t="str">
        <f t="shared" si="1075"/>
        <v/>
      </c>
      <c r="I1923" s="157"/>
      <c r="J1923" s="19" t="str">
        <f t="shared" si="1076"/>
        <v/>
      </c>
      <c r="K1923" s="33"/>
      <c r="L1923" s="34"/>
      <c r="M1923" s="34"/>
      <c r="N1923" s="19" t="str">
        <f t="shared" si="1077"/>
        <v/>
      </c>
      <c r="O1923" s="157"/>
      <c r="P1923" s="19" t="str">
        <f t="shared" si="1078"/>
        <v/>
      </c>
      <c r="Q1923" s="19" t="str">
        <f t="shared" si="1079"/>
        <v/>
      </c>
      <c r="R1923" s="22"/>
      <c r="S1923" s="33"/>
      <c r="T1923" s="35" t="str">
        <f>IF(E1923="","",Instructions!$B$5)</f>
        <v/>
      </c>
      <c r="U1923" s="75" t="str">
        <f>IF(E1923="","",Instructions!$C$5)</f>
        <v/>
      </c>
      <c r="V1923" s="87" t="str">
        <f t="shared" si="1080"/>
        <v/>
      </c>
      <c r="W1923" s="72" t="str">
        <f>IF(E1923="","",VLOOKUP(D1923,Supervisors!$B$9:$F$32,5,FALSE))</f>
        <v/>
      </c>
      <c r="X1923" s="72" t="str">
        <f>IF(E1923="","",VLOOKUP(D1923,Supervisors!$B$9:$G$32,6,FALSE))</f>
        <v/>
      </c>
      <c r="Y1923" s="20" t="str">
        <f t="shared" si="1081"/>
        <v/>
      </c>
      <c r="Z1923" s="20" t="str">
        <f t="shared" si="1082"/>
        <v/>
      </c>
      <c r="AA1923" s="20" t="str">
        <f t="shared" si="1083"/>
        <v/>
      </c>
      <c r="AB1923" s="20" t="str">
        <f t="shared" si="1084"/>
        <v/>
      </c>
      <c r="AC1923" s="20" t="str">
        <f t="shared" si="1085"/>
        <v/>
      </c>
      <c r="AD1923" s="20" t="str">
        <f t="shared" si="1086"/>
        <v/>
      </c>
      <c r="AE1923" s="20" t="str">
        <f>IF(E1923="","",SUM( INDEX( $H$9, 1) : H1923))</f>
        <v/>
      </c>
      <c r="AF1923" s="20" t="str">
        <f t="shared" si="1087"/>
        <v/>
      </c>
      <c r="AG1923" s="20" t="str">
        <f>IF(E1923="","",SUM($AF$9:AF1923))</f>
        <v/>
      </c>
      <c r="AH1923" s="43" t="str">
        <f t="shared" si="1088"/>
        <v/>
      </c>
      <c r="AI1923" s="20" t="str">
        <f t="shared" si="1089"/>
        <v/>
      </c>
      <c r="AJ1923" s="20" t="str">
        <f t="shared" si="1090"/>
        <v/>
      </c>
      <c r="AK1923" s="20" t="str">
        <f t="shared" si="1091"/>
        <v/>
      </c>
      <c r="AL1923" s="20" t="str">
        <f>IF(E1923="","",SUM( INDEX($I$9, 1) : I1923))</f>
        <v/>
      </c>
      <c r="AM1923" s="20" t="str">
        <f t="shared" si="1092"/>
        <v/>
      </c>
      <c r="AN1923" s="20" t="str">
        <f>IF(E1923="","",SUM( INDEX($AM$9, 1) : AM1923))</f>
        <v/>
      </c>
      <c r="AO1923" s="43" t="str">
        <f t="shared" si="1093"/>
        <v/>
      </c>
      <c r="AP1923" s="43" t="str">
        <f t="shared" si="1094"/>
        <v/>
      </c>
      <c r="AQ1923" s="35" t="str">
        <f t="shared" si="1095"/>
        <v/>
      </c>
      <c r="AR1923" s="35" t="str">
        <f t="shared" si="1096"/>
        <v/>
      </c>
      <c r="AS1923" s="35" t="str">
        <f t="shared" si="1097"/>
        <v/>
      </c>
      <c r="AT1923" s="35" t="str">
        <f t="shared" si="1098"/>
        <v/>
      </c>
      <c r="AU1923" s="35" t="str">
        <f t="shared" si="1099"/>
        <v/>
      </c>
      <c r="AV1923" s="35" t="str">
        <f t="shared" si="1100"/>
        <v/>
      </c>
      <c r="AW1923" s="58" t="str">
        <f t="shared" si="1101"/>
        <v/>
      </c>
      <c r="AX1923" s="62" t="str">
        <f t="shared" si="1102"/>
        <v/>
      </c>
      <c r="AY1923" s="62" t="str">
        <f t="shared" si="1103"/>
        <v/>
      </c>
      <c r="AZ1923" s="62" t="str">
        <f t="shared" si="1104"/>
        <v/>
      </c>
      <c r="BA1923" s="62" t="str">
        <f t="shared" si="1105"/>
        <v/>
      </c>
      <c r="BB1923" s="62" t="str">
        <f t="shared" si="1106"/>
        <v/>
      </c>
      <c r="BC1923" s="62" t="str">
        <f t="shared" si="1107"/>
        <v/>
      </c>
      <c r="BD1923" s="69" t="str">
        <f t="shared" si="1108"/>
        <v/>
      </c>
      <c r="BE1923" s="69" t="str">
        <f t="shared" si="1109"/>
        <v/>
      </c>
      <c r="BF1923" s="69" t="str">
        <f>IF(Z1923=Z1924,"",SUM(AW$9:AW1923)-SUM(BF$9:BF1922))</f>
        <v/>
      </c>
      <c r="BG1923" s="12">
        <f t="shared" si="1111"/>
        <v>1915</v>
      </c>
    </row>
    <row r="1924" spans="1:59" ht="20.100000000000001" customHeight="1">
      <c r="A1924" s="13">
        <f t="shared" si="1110"/>
        <v>1916</v>
      </c>
      <c r="B1924" s="153"/>
      <c r="C1924" s="33"/>
      <c r="D1924" s="33"/>
      <c r="E1924" s="154"/>
      <c r="F1924" s="155"/>
      <c r="G1924" s="156"/>
      <c r="H1924" s="19" t="str">
        <f t="shared" si="1075"/>
        <v/>
      </c>
      <c r="I1924" s="157"/>
      <c r="J1924" s="19" t="str">
        <f t="shared" si="1076"/>
        <v/>
      </c>
      <c r="K1924" s="33"/>
      <c r="L1924" s="34"/>
      <c r="M1924" s="34"/>
      <c r="N1924" s="19" t="str">
        <f t="shared" si="1077"/>
        <v/>
      </c>
      <c r="O1924" s="157"/>
      <c r="P1924" s="19" t="str">
        <f t="shared" si="1078"/>
        <v/>
      </c>
      <c r="Q1924" s="19" t="str">
        <f t="shared" si="1079"/>
        <v/>
      </c>
      <c r="R1924" s="22"/>
      <c r="S1924" s="33"/>
      <c r="T1924" s="35" t="str">
        <f>IF(E1924="","",Instructions!$B$5)</f>
        <v/>
      </c>
      <c r="U1924" s="75" t="str">
        <f>IF(E1924="","",Instructions!$C$5)</f>
        <v/>
      </c>
      <c r="V1924" s="87" t="str">
        <f t="shared" si="1080"/>
        <v/>
      </c>
      <c r="W1924" s="72" t="str">
        <f>IF(E1924="","",VLOOKUP(D1924,Supervisors!$B$9:$F$32,5,FALSE))</f>
        <v/>
      </c>
      <c r="X1924" s="72" t="str">
        <f>IF(E1924="","",VLOOKUP(D1924,Supervisors!$B$9:$G$32,6,FALSE))</f>
        <v/>
      </c>
      <c r="Y1924" s="20" t="str">
        <f t="shared" si="1081"/>
        <v/>
      </c>
      <c r="Z1924" s="20" t="str">
        <f t="shared" si="1082"/>
        <v/>
      </c>
      <c r="AA1924" s="20" t="str">
        <f t="shared" si="1083"/>
        <v/>
      </c>
      <c r="AB1924" s="20" t="str">
        <f t="shared" si="1084"/>
        <v/>
      </c>
      <c r="AC1924" s="20" t="str">
        <f t="shared" si="1085"/>
        <v/>
      </c>
      <c r="AD1924" s="20" t="str">
        <f t="shared" si="1086"/>
        <v/>
      </c>
      <c r="AE1924" s="20" t="str">
        <f>IF(E1924="","",SUM( INDEX( $H$9, 1) : H1924))</f>
        <v/>
      </c>
      <c r="AF1924" s="20" t="str">
        <f t="shared" si="1087"/>
        <v/>
      </c>
      <c r="AG1924" s="20" t="str">
        <f>IF(E1924="","",SUM($AF$9:AF1924))</f>
        <v/>
      </c>
      <c r="AH1924" s="43" t="str">
        <f t="shared" si="1088"/>
        <v/>
      </c>
      <c r="AI1924" s="20" t="str">
        <f t="shared" si="1089"/>
        <v/>
      </c>
      <c r="AJ1924" s="20" t="str">
        <f t="shared" si="1090"/>
        <v/>
      </c>
      <c r="AK1924" s="20" t="str">
        <f t="shared" si="1091"/>
        <v/>
      </c>
      <c r="AL1924" s="20" t="str">
        <f>IF(E1924="","",SUM( INDEX($I$9, 1) : I1924))</f>
        <v/>
      </c>
      <c r="AM1924" s="20" t="str">
        <f t="shared" si="1092"/>
        <v/>
      </c>
      <c r="AN1924" s="20" t="str">
        <f>IF(E1924="","",SUM( INDEX($AM$9, 1) : AM1924))</f>
        <v/>
      </c>
      <c r="AO1924" s="43" t="str">
        <f t="shared" si="1093"/>
        <v/>
      </c>
      <c r="AP1924" s="43" t="str">
        <f t="shared" si="1094"/>
        <v/>
      </c>
      <c r="AQ1924" s="35" t="str">
        <f t="shared" si="1095"/>
        <v/>
      </c>
      <c r="AR1924" s="35" t="str">
        <f t="shared" si="1096"/>
        <v/>
      </c>
      <c r="AS1924" s="35" t="str">
        <f t="shared" si="1097"/>
        <v/>
      </c>
      <c r="AT1924" s="35" t="str">
        <f t="shared" si="1098"/>
        <v/>
      </c>
      <c r="AU1924" s="35" t="str">
        <f t="shared" si="1099"/>
        <v/>
      </c>
      <c r="AV1924" s="35" t="str">
        <f t="shared" si="1100"/>
        <v/>
      </c>
      <c r="AW1924" s="58" t="str">
        <f t="shared" si="1101"/>
        <v/>
      </c>
      <c r="AX1924" s="62" t="str">
        <f t="shared" si="1102"/>
        <v/>
      </c>
      <c r="AY1924" s="62" t="str">
        <f t="shared" si="1103"/>
        <v/>
      </c>
      <c r="AZ1924" s="62" t="str">
        <f t="shared" si="1104"/>
        <v/>
      </c>
      <c r="BA1924" s="62" t="str">
        <f t="shared" si="1105"/>
        <v/>
      </c>
      <c r="BB1924" s="62" t="str">
        <f t="shared" si="1106"/>
        <v/>
      </c>
      <c r="BC1924" s="62" t="str">
        <f t="shared" si="1107"/>
        <v/>
      </c>
      <c r="BD1924" s="69" t="str">
        <f t="shared" si="1108"/>
        <v/>
      </c>
      <c r="BE1924" s="69" t="str">
        <f t="shared" si="1109"/>
        <v/>
      </c>
      <c r="BF1924" s="69" t="str">
        <f>IF(Z1924=Z1925,"",SUM(AW$9:AW1924)-SUM(BF$9:BF1923))</f>
        <v/>
      </c>
      <c r="BG1924" s="12">
        <f t="shared" si="1111"/>
        <v>1916</v>
      </c>
    </row>
    <row r="1925" spans="1:59" ht="20.100000000000001" customHeight="1">
      <c r="A1925" s="13">
        <f t="shared" si="1110"/>
        <v>1917</v>
      </c>
      <c r="B1925" s="153"/>
      <c r="C1925" s="33"/>
      <c r="D1925" s="33"/>
      <c r="E1925" s="154"/>
      <c r="F1925" s="155"/>
      <c r="G1925" s="156"/>
      <c r="H1925" s="19" t="str">
        <f t="shared" si="1075"/>
        <v/>
      </c>
      <c r="I1925" s="157"/>
      <c r="J1925" s="19" t="str">
        <f t="shared" si="1076"/>
        <v/>
      </c>
      <c r="K1925" s="33"/>
      <c r="L1925" s="34"/>
      <c r="M1925" s="34"/>
      <c r="N1925" s="19" t="str">
        <f t="shared" si="1077"/>
        <v/>
      </c>
      <c r="O1925" s="157"/>
      <c r="P1925" s="19" t="str">
        <f t="shared" si="1078"/>
        <v/>
      </c>
      <c r="Q1925" s="19" t="str">
        <f t="shared" si="1079"/>
        <v/>
      </c>
      <c r="R1925" s="22"/>
      <c r="S1925" s="33"/>
      <c r="T1925" s="35" t="str">
        <f>IF(E1925="","",Instructions!$B$5)</f>
        <v/>
      </c>
      <c r="U1925" s="75" t="str">
        <f>IF(E1925="","",Instructions!$C$5)</f>
        <v/>
      </c>
      <c r="V1925" s="87" t="str">
        <f t="shared" si="1080"/>
        <v/>
      </c>
      <c r="W1925" s="72" t="str">
        <f>IF(E1925="","",VLOOKUP(D1925,Supervisors!$B$9:$F$32,5,FALSE))</f>
        <v/>
      </c>
      <c r="X1925" s="72" t="str">
        <f>IF(E1925="","",VLOOKUP(D1925,Supervisors!$B$9:$G$32,6,FALSE))</f>
        <v/>
      </c>
      <c r="Y1925" s="20" t="str">
        <f t="shared" si="1081"/>
        <v/>
      </c>
      <c r="Z1925" s="20" t="str">
        <f t="shared" si="1082"/>
        <v/>
      </c>
      <c r="AA1925" s="20" t="str">
        <f t="shared" si="1083"/>
        <v/>
      </c>
      <c r="AB1925" s="20" t="str">
        <f t="shared" si="1084"/>
        <v/>
      </c>
      <c r="AC1925" s="20" t="str">
        <f t="shared" si="1085"/>
        <v/>
      </c>
      <c r="AD1925" s="20" t="str">
        <f t="shared" si="1086"/>
        <v/>
      </c>
      <c r="AE1925" s="20" t="str">
        <f>IF(E1925="","",SUM( INDEX( $H$9, 1) : H1925))</f>
        <v/>
      </c>
      <c r="AF1925" s="20" t="str">
        <f t="shared" si="1087"/>
        <v/>
      </c>
      <c r="AG1925" s="20" t="str">
        <f>IF(E1925="","",SUM($AF$9:AF1925))</f>
        <v/>
      </c>
      <c r="AH1925" s="43" t="str">
        <f t="shared" si="1088"/>
        <v/>
      </c>
      <c r="AI1925" s="20" t="str">
        <f t="shared" si="1089"/>
        <v/>
      </c>
      <c r="AJ1925" s="20" t="str">
        <f t="shared" si="1090"/>
        <v/>
      </c>
      <c r="AK1925" s="20" t="str">
        <f t="shared" si="1091"/>
        <v/>
      </c>
      <c r="AL1925" s="20" t="str">
        <f>IF(E1925="","",SUM( INDEX($I$9, 1) : I1925))</f>
        <v/>
      </c>
      <c r="AM1925" s="20" t="str">
        <f t="shared" si="1092"/>
        <v/>
      </c>
      <c r="AN1925" s="20" t="str">
        <f>IF(E1925="","",SUM( INDEX($AM$9, 1) : AM1925))</f>
        <v/>
      </c>
      <c r="AO1925" s="43" t="str">
        <f t="shared" si="1093"/>
        <v/>
      </c>
      <c r="AP1925" s="43" t="str">
        <f t="shared" si="1094"/>
        <v/>
      </c>
      <c r="AQ1925" s="35" t="str">
        <f t="shared" si="1095"/>
        <v/>
      </c>
      <c r="AR1925" s="35" t="str">
        <f t="shared" si="1096"/>
        <v/>
      </c>
      <c r="AS1925" s="35" t="str">
        <f t="shared" si="1097"/>
        <v/>
      </c>
      <c r="AT1925" s="35" t="str">
        <f t="shared" si="1098"/>
        <v/>
      </c>
      <c r="AU1925" s="35" t="str">
        <f t="shared" si="1099"/>
        <v/>
      </c>
      <c r="AV1925" s="35" t="str">
        <f t="shared" si="1100"/>
        <v/>
      </c>
      <c r="AW1925" s="58" t="str">
        <f t="shared" si="1101"/>
        <v/>
      </c>
      <c r="AX1925" s="62" t="str">
        <f t="shared" si="1102"/>
        <v/>
      </c>
      <c r="AY1925" s="62" t="str">
        <f t="shared" si="1103"/>
        <v/>
      </c>
      <c r="AZ1925" s="62" t="str">
        <f t="shared" si="1104"/>
        <v/>
      </c>
      <c r="BA1925" s="62" t="str">
        <f t="shared" si="1105"/>
        <v/>
      </c>
      <c r="BB1925" s="62" t="str">
        <f t="shared" si="1106"/>
        <v/>
      </c>
      <c r="BC1925" s="62" t="str">
        <f t="shared" si="1107"/>
        <v/>
      </c>
      <c r="BD1925" s="69" t="str">
        <f t="shared" si="1108"/>
        <v/>
      </c>
      <c r="BE1925" s="69" t="str">
        <f t="shared" si="1109"/>
        <v/>
      </c>
      <c r="BF1925" s="69" t="str">
        <f>IF(Z1925=Z1926,"",SUM(AW$9:AW1925)-SUM(BF$9:BF1924))</f>
        <v/>
      </c>
      <c r="BG1925" s="12">
        <f t="shared" si="1111"/>
        <v>1917</v>
      </c>
    </row>
    <row r="1926" spans="1:59" ht="20.100000000000001" customHeight="1">
      <c r="A1926" s="13">
        <f t="shared" si="1110"/>
        <v>1918</v>
      </c>
      <c r="B1926" s="153"/>
      <c r="C1926" s="33"/>
      <c r="D1926" s="33"/>
      <c r="E1926" s="154"/>
      <c r="F1926" s="155"/>
      <c r="G1926" s="156"/>
      <c r="H1926" s="19" t="str">
        <f t="shared" si="1075"/>
        <v/>
      </c>
      <c r="I1926" s="157"/>
      <c r="J1926" s="19" t="str">
        <f t="shared" si="1076"/>
        <v/>
      </c>
      <c r="K1926" s="33"/>
      <c r="L1926" s="34"/>
      <c r="M1926" s="34"/>
      <c r="N1926" s="19" t="str">
        <f t="shared" si="1077"/>
        <v/>
      </c>
      <c r="O1926" s="157"/>
      <c r="P1926" s="19" t="str">
        <f t="shared" si="1078"/>
        <v/>
      </c>
      <c r="Q1926" s="19" t="str">
        <f t="shared" si="1079"/>
        <v/>
      </c>
      <c r="R1926" s="22"/>
      <c r="S1926" s="33"/>
      <c r="T1926" s="35" t="str">
        <f>IF(E1926="","",Instructions!$B$5)</f>
        <v/>
      </c>
      <c r="U1926" s="75" t="str">
        <f>IF(E1926="","",Instructions!$C$5)</f>
        <v/>
      </c>
      <c r="V1926" s="87" t="str">
        <f t="shared" si="1080"/>
        <v/>
      </c>
      <c r="W1926" s="72" t="str">
        <f>IF(E1926="","",VLOOKUP(D1926,Supervisors!$B$9:$F$32,5,FALSE))</f>
        <v/>
      </c>
      <c r="X1926" s="72" t="str">
        <f>IF(E1926="","",VLOOKUP(D1926,Supervisors!$B$9:$G$32,6,FALSE))</f>
        <v/>
      </c>
      <c r="Y1926" s="20" t="str">
        <f t="shared" si="1081"/>
        <v/>
      </c>
      <c r="Z1926" s="20" t="str">
        <f t="shared" si="1082"/>
        <v/>
      </c>
      <c r="AA1926" s="20" t="str">
        <f t="shared" si="1083"/>
        <v/>
      </c>
      <c r="AB1926" s="20" t="str">
        <f t="shared" si="1084"/>
        <v/>
      </c>
      <c r="AC1926" s="20" t="str">
        <f t="shared" si="1085"/>
        <v/>
      </c>
      <c r="AD1926" s="20" t="str">
        <f t="shared" si="1086"/>
        <v/>
      </c>
      <c r="AE1926" s="20" t="str">
        <f>IF(E1926="","",SUM( INDEX( $H$9, 1) : H1926))</f>
        <v/>
      </c>
      <c r="AF1926" s="20" t="str">
        <f t="shared" si="1087"/>
        <v/>
      </c>
      <c r="AG1926" s="20" t="str">
        <f>IF(E1926="","",SUM($AF$9:AF1926))</f>
        <v/>
      </c>
      <c r="AH1926" s="43" t="str">
        <f t="shared" si="1088"/>
        <v/>
      </c>
      <c r="AI1926" s="20" t="str">
        <f t="shared" si="1089"/>
        <v/>
      </c>
      <c r="AJ1926" s="20" t="str">
        <f t="shared" si="1090"/>
        <v/>
      </c>
      <c r="AK1926" s="20" t="str">
        <f t="shared" si="1091"/>
        <v/>
      </c>
      <c r="AL1926" s="20" t="str">
        <f>IF(E1926="","",SUM( INDEX($I$9, 1) : I1926))</f>
        <v/>
      </c>
      <c r="AM1926" s="20" t="str">
        <f t="shared" si="1092"/>
        <v/>
      </c>
      <c r="AN1926" s="20" t="str">
        <f>IF(E1926="","",SUM( INDEX($AM$9, 1) : AM1926))</f>
        <v/>
      </c>
      <c r="AO1926" s="43" t="str">
        <f t="shared" si="1093"/>
        <v/>
      </c>
      <c r="AP1926" s="43" t="str">
        <f t="shared" si="1094"/>
        <v/>
      </c>
      <c r="AQ1926" s="35" t="str">
        <f t="shared" si="1095"/>
        <v/>
      </c>
      <c r="AR1926" s="35" t="str">
        <f t="shared" si="1096"/>
        <v/>
      </c>
      <c r="AS1926" s="35" t="str">
        <f t="shared" si="1097"/>
        <v/>
      </c>
      <c r="AT1926" s="35" t="str">
        <f t="shared" si="1098"/>
        <v/>
      </c>
      <c r="AU1926" s="35" t="str">
        <f t="shared" si="1099"/>
        <v/>
      </c>
      <c r="AV1926" s="35" t="str">
        <f t="shared" si="1100"/>
        <v/>
      </c>
      <c r="AW1926" s="58" t="str">
        <f t="shared" si="1101"/>
        <v/>
      </c>
      <c r="AX1926" s="62" t="str">
        <f t="shared" si="1102"/>
        <v/>
      </c>
      <c r="AY1926" s="62" t="str">
        <f t="shared" si="1103"/>
        <v/>
      </c>
      <c r="AZ1926" s="62" t="str">
        <f t="shared" si="1104"/>
        <v/>
      </c>
      <c r="BA1926" s="62" t="str">
        <f t="shared" si="1105"/>
        <v/>
      </c>
      <c r="BB1926" s="62" t="str">
        <f t="shared" si="1106"/>
        <v/>
      </c>
      <c r="BC1926" s="62" t="str">
        <f t="shared" si="1107"/>
        <v/>
      </c>
      <c r="BD1926" s="69" t="str">
        <f t="shared" si="1108"/>
        <v/>
      </c>
      <c r="BE1926" s="69" t="str">
        <f t="shared" si="1109"/>
        <v/>
      </c>
      <c r="BF1926" s="69" t="str">
        <f>IF(Z1926=Z1927,"",SUM(AW$9:AW1926)-SUM(BF$9:BF1925))</f>
        <v/>
      </c>
      <c r="BG1926" s="12">
        <f t="shared" si="1111"/>
        <v>1918</v>
      </c>
    </row>
    <row r="1927" spans="1:59" ht="20.100000000000001" customHeight="1">
      <c r="A1927" s="13">
        <f t="shared" si="1110"/>
        <v>1919</v>
      </c>
      <c r="B1927" s="153"/>
      <c r="C1927" s="33"/>
      <c r="D1927" s="33"/>
      <c r="E1927" s="154"/>
      <c r="F1927" s="155"/>
      <c r="G1927" s="156"/>
      <c r="H1927" s="19" t="str">
        <f t="shared" si="1075"/>
        <v/>
      </c>
      <c r="I1927" s="157"/>
      <c r="J1927" s="19" t="str">
        <f t="shared" si="1076"/>
        <v/>
      </c>
      <c r="K1927" s="33"/>
      <c r="L1927" s="34"/>
      <c r="M1927" s="34"/>
      <c r="N1927" s="19" t="str">
        <f t="shared" si="1077"/>
        <v/>
      </c>
      <c r="O1927" s="157"/>
      <c r="P1927" s="19" t="str">
        <f t="shared" si="1078"/>
        <v/>
      </c>
      <c r="Q1927" s="19" t="str">
        <f t="shared" si="1079"/>
        <v/>
      </c>
      <c r="R1927" s="22"/>
      <c r="S1927" s="33"/>
      <c r="T1927" s="35" t="str">
        <f>IF(E1927="","",Instructions!$B$5)</f>
        <v/>
      </c>
      <c r="U1927" s="75" t="str">
        <f>IF(E1927="","",Instructions!$C$5)</f>
        <v/>
      </c>
      <c r="V1927" s="87" t="str">
        <f t="shared" si="1080"/>
        <v/>
      </c>
      <c r="W1927" s="72" t="str">
        <f>IF(E1927="","",VLOOKUP(D1927,Supervisors!$B$9:$F$32,5,FALSE))</f>
        <v/>
      </c>
      <c r="X1927" s="72" t="str">
        <f>IF(E1927="","",VLOOKUP(D1927,Supervisors!$B$9:$G$32,6,FALSE))</f>
        <v/>
      </c>
      <c r="Y1927" s="20" t="str">
        <f t="shared" si="1081"/>
        <v/>
      </c>
      <c r="Z1927" s="20" t="str">
        <f t="shared" si="1082"/>
        <v/>
      </c>
      <c r="AA1927" s="20" t="str">
        <f t="shared" si="1083"/>
        <v/>
      </c>
      <c r="AB1927" s="20" t="str">
        <f t="shared" si="1084"/>
        <v/>
      </c>
      <c r="AC1927" s="20" t="str">
        <f t="shared" si="1085"/>
        <v/>
      </c>
      <c r="AD1927" s="20" t="str">
        <f t="shared" si="1086"/>
        <v/>
      </c>
      <c r="AE1927" s="20" t="str">
        <f>IF(E1927="","",SUM( INDEX( $H$9, 1) : H1927))</f>
        <v/>
      </c>
      <c r="AF1927" s="20" t="str">
        <f t="shared" si="1087"/>
        <v/>
      </c>
      <c r="AG1927" s="20" t="str">
        <f>IF(E1927="","",SUM($AF$9:AF1927))</f>
        <v/>
      </c>
      <c r="AH1927" s="43" t="str">
        <f t="shared" si="1088"/>
        <v/>
      </c>
      <c r="AI1927" s="20" t="str">
        <f t="shared" si="1089"/>
        <v/>
      </c>
      <c r="AJ1927" s="20" t="str">
        <f t="shared" si="1090"/>
        <v/>
      </c>
      <c r="AK1927" s="20" t="str">
        <f t="shared" si="1091"/>
        <v/>
      </c>
      <c r="AL1927" s="20" t="str">
        <f>IF(E1927="","",SUM( INDEX($I$9, 1) : I1927))</f>
        <v/>
      </c>
      <c r="AM1927" s="20" t="str">
        <f t="shared" si="1092"/>
        <v/>
      </c>
      <c r="AN1927" s="20" t="str">
        <f>IF(E1927="","",SUM( INDEX($AM$9, 1) : AM1927))</f>
        <v/>
      </c>
      <c r="AO1927" s="43" t="str">
        <f t="shared" si="1093"/>
        <v/>
      </c>
      <c r="AP1927" s="43" t="str">
        <f t="shared" si="1094"/>
        <v/>
      </c>
      <c r="AQ1927" s="35" t="str">
        <f t="shared" si="1095"/>
        <v/>
      </c>
      <c r="AR1927" s="35" t="str">
        <f t="shared" si="1096"/>
        <v/>
      </c>
      <c r="AS1927" s="35" t="str">
        <f t="shared" si="1097"/>
        <v/>
      </c>
      <c r="AT1927" s="35" t="str">
        <f t="shared" si="1098"/>
        <v/>
      </c>
      <c r="AU1927" s="35" t="str">
        <f t="shared" si="1099"/>
        <v/>
      </c>
      <c r="AV1927" s="35" t="str">
        <f t="shared" si="1100"/>
        <v/>
      </c>
      <c r="AW1927" s="58" t="str">
        <f t="shared" si="1101"/>
        <v/>
      </c>
      <c r="AX1927" s="62" t="str">
        <f t="shared" si="1102"/>
        <v/>
      </c>
      <c r="AY1927" s="62" t="str">
        <f t="shared" si="1103"/>
        <v/>
      </c>
      <c r="AZ1927" s="62" t="str">
        <f t="shared" si="1104"/>
        <v/>
      </c>
      <c r="BA1927" s="62" t="str">
        <f t="shared" si="1105"/>
        <v/>
      </c>
      <c r="BB1927" s="62" t="str">
        <f t="shared" si="1106"/>
        <v/>
      </c>
      <c r="BC1927" s="62" t="str">
        <f t="shared" si="1107"/>
        <v/>
      </c>
      <c r="BD1927" s="69" t="str">
        <f t="shared" si="1108"/>
        <v/>
      </c>
      <c r="BE1927" s="69" t="str">
        <f t="shared" si="1109"/>
        <v/>
      </c>
      <c r="BF1927" s="69" t="str">
        <f>IF(Z1927=Z1928,"",SUM(AW$9:AW1927)-SUM(BF$9:BF1926))</f>
        <v/>
      </c>
      <c r="BG1927" s="12">
        <f t="shared" si="1111"/>
        <v>1919</v>
      </c>
    </row>
    <row r="1928" spans="1:59" ht="20.100000000000001" customHeight="1">
      <c r="A1928" s="13">
        <f t="shared" si="1110"/>
        <v>1920</v>
      </c>
      <c r="B1928" s="153"/>
      <c r="C1928" s="33"/>
      <c r="D1928" s="33"/>
      <c r="E1928" s="154"/>
      <c r="F1928" s="155"/>
      <c r="G1928" s="156"/>
      <c r="H1928" s="19" t="str">
        <f t="shared" si="1075"/>
        <v/>
      </c>
      <c r="I1928" s="157"/>
      <c r="J1928" s="19" t="str">
        <f t="shared" si="1076"/>
        <v/>
      </c>
      <c r="K1928" s="33"/>
      <c r="L1928" s="34"/>
      <c r="M1928" s="34"/>
      <c r="N1928" s="19" t="str">
        <f t="shared" si="1077"/>
        <v/>
      </c>
      <c r="O1928" s="157"/>
      <c r="P1928" s="19" t="str">
        <f t="shared" si="1078"/>
        <v/>
      </c>
      <c r="Q1928" s="19" t="str">
        <f t="shared" si="1079"/>
        <v/>
      </c>
      <c r="R1928" s="22"/>
      <c r="S1928" s="33"/>
      <c r="T1928" s="35" t="str">
        <f>IF(E1928="","",Instructions!$B$5)</f>
        <v/>
      </c>
      <c r="U1928" s="75" t="str">
        <f>IF(E1928="","",Instructions!$C$5)</f>
        <v/>
      </c>
      <c r="V1928" s="87" t="str">
        <f t="shared" si="1080"/>
        <v/>
      </c>
      <c r="W1928" s="72" t="str">
        <f>IF(E1928="","",VLOOKUP(D1928,Supervisors!$B$9:$F$32,5,FALSE))</f>
        <v/>
      </c>
      <c r="X1928" s="72" t="str">
        <f>IF(E1928="","",VLOOKUP(D1928,Supervisors!$B$9:$G$32,6,FALSE))</f>
        <v/>
      </c>
      <c r="Y1928" s="20" t="str">
        <f t="shared" si="1081"/>
        <v/>
      </c>
      <c r="Z1928" s="20" t="str">
        <f t="shared" si="1082"/>
        <v/>
      </c>
      <c r="AA1928" s="20" t="str">
        <f t="shared" si="1083"/>
        <v/>
      </c>
      <c r="AB1928" s="20" t="str">
        <f t="shared" si="1084"/>
        <v/>
      </c>
      <c r="AC1928" s="20" t="str">
        <f t="shared" si="1085"/>
        <v/>
      </c>
      <c r="AD1928" s="20" t="str">
        <f t="shared" si="1086"/>
        <v/>
      </c>
      <c r="AE1928" s="20" t="str">
        <f>IF(E1928="","",SUM( INDEX( $H$9, 1) : H1928))</f>
        <v/>
      </c>
      <c r="AF1928" s="20" t="str">
        <f t="shared" si="1087"/>
        <v/>
      </c>
      <c r="AG1928" s="20" t="str">
        <f>IF(E1928="","",SUM($AF$9:AF1928))</f>
        <v/>
      </c>
      <c r="AH1928" s="43" t="str">
        <f t="shared" si="1088"/>
        <v/>
      </c>
      <c r="AI1928" s="20" t="str">
        <f t="shared" si="1089"/>
        <v/>
      </c>
      <c r="AJ1928" s="20" t="str">
        <f t="shared" si="1090"/>
        <v/>
      </c>
      <c r="AK1928" s="20" t="str">
        <f t="shared" si="1091"/>
        <v/>
      </c>
      <c r="AL1928" s="20" t="str">
        <f>IF(E1928="","",SUM( INDEX($I$9, 1) : I1928))</f>
        <v/>
      </c>
      <c r="AM1928" s="20" t="str">
        <f t="shared" si="1092"/>
        <v/>
      </c>
      <c r="AN1928" s="20" t="str">
        <f>IF(E1928="","",SUM( INDEX($AM$9, 1) : AM1928))</f>
        <v/>
      </c>
      <c r="AO1928" s="43" t="str">
        <f t="shared" si="1093"/>
        <v/>
      </c>
      <c r="AP1928" s="43" t="str">
        <f t="shared" si="1094"/>
        <v/>
      </c>
      <c r="AQ1928" s="35" t="str">
        <f t="shared" si="1095"/>
        <v/>
      </c>
      <c r="AR1928" s="35" t="str">
        <f t="shared" si="1096"/>
        <v/>
      </c>
      <c r="AS1928" s="35" t="str">
        <f t="shared" si="1097"/>
        <v/>
      </c>
      <c r="AT1928" s="35" t="str">
        <f t="shared" si="1098"/>
        <v/>
      </c>
      <c r="AU1928" s="35" t="str">
        <f t="shared" si="1099"/>
        <v/>
      </c>
      <c r="AV1928" s="35" t="str">
        <f t="shared" si="1100"/>
        <v/>
      </c>
      <c r="AW1928" s="58" t="str">
        <f t="shared" si="1101"/>
        <v/>
      </c>
      <c r="AX1928" s="62" t="str">
        <f t="shared" si="1102"/>
        <v/>
      </c>
      <c r="AY1928" s="62" t="str">
        <f t="shared" si="1103"/>
        <v/>
      </c>
      <c r="AZ1928" s="62" t="str">
        <f t="shared" si="1104"/>
        <v/>
      </c>
      <c r="BA1928" s="62" t="str">
        <f t="shared" si="1105"/>
        <v/>
      </c>
      <c r="BB1928" s="62" t="str">
        <f t="shared" si="1106"/>
        <v/>
      </c>
      <c r="BC1928" s="62" t="str">
        <f t="shared" si="1107"/>
        <v/>
      </c>
      <c r="BD1928" s="69" t="str">
        <f t="shared" si="1108"/>
        <v/>
      </c>
      <c r="BE1928" s="69" t="str">
        <f t="shared" si="1109"/>
        <v/>
      </c>
      <c r="BF1928" s="69" t="str">
        <f>IF(Z1928=Z1929,"",SUM(AW$9:AW1928)-SUM(BF$9:BF1927))</f>
        <v/>
      </c>
      <c r="BG1928" s="12">
        <f t="shared" si="1111"/>
        <v>1920</v>
      </c>
    </row>
    <row r="1929" spans="1:59" ht="20.100000000000001" customHeight="1">
      <c r="A1929" s="13">
        <f t="shared" si="1110"/>
        <v>1921</v>
      </c>
      <c r="B1929" s="153"/>
      <c r="C1929" s="33"/>
      <c r="D1929" s="33"/>
      <c r="E1929" s="154"/>
      <c r="F1929" s="155"/>
      <c r="G1929" s="156"/>
      <c r="H1929" s="19" t="str">
        <f t="shared" ref="H1929:H1992" si="1112">IF(E1929="","",(ROUND((G1929-F1929),2) * 24))</f>
        <v/>
      </c>
      <c r="I1929" s="157"/>
      <c r="J1929" s="19" t="str">
        <f t="shared" ref="J1929:J1992" si="1113">IF(H1929="","",H1929-I1929)</f>
        <v/>
      </c>
      <c r="K1929" s="33"/>
      <c r="L1929" s="34"/>
      <c r="M1929" s="34"/>
      <c r="N1929" s="19" t="str">
        <f t="shared" ref="N1929:N1992" si="1114">IF(E1929="","",(ROUND((M1929-L1929),2) * 24))</f>
        <v/>
      </c>
      <c r="O1929" s="157"/>
      <c r="P1929" s="19" t="str">
        <f t="shared" ref="P1929:P1992" si="1115">IF(N1929=0,"",IF(ISERROR(N1929-O1929),"",N1929-O1929))</f>
        <v/>
      </c>
      <c r="Q1929" s="19" t="str">
        <f t="shared" ref="Q1929:Q1992" si="1116">IF(H1929="","",H1929-N1929)</f>
        <v/>
      </c>
      <c r="R1929" s="22"/>
      <c r="S1929" s="33"/>
      <c r="T1929" s="35" t="str">
        <f>IF(E1929="","",Instructions!$B$5)</f>
        <v/>
      </c>
      <c r="U1929" s="75" t="str">
        <f>IF(E1929="","",Instructions!$C$5)</f>
        <v/>
      </c>
      <c r="V1929" s="87" t="str">
        <f t="shared" ref="V1929:V1992" si="1117">IF(E1929="","",IF(U1929="BCBA",1,IF(U1929="BCaBA",2,"")))</f>
        <v/>
      </c>
      <c r="W1929" s="72" t="str">
        <f>IF(E1929="","",VLOOKUP(D1929,Supervisors!$B$9:$F$32,5,FALSE))</f>
        <v/>
      </c>
      <c r="X1929" s="72" t="str">
        <f>IF(E1929="","",VLOOKUP(D1929,Supervisors!$B$9:$G$32,6,FALSE))</f>
        <v/>
      </c>
      <c r="Y1929" s="20" t="str">
        <f t="shared" ref="Y1929:Y1992" si="1118">IF(E1929="","",TEXT(E1929,"yyyy"))</f>
        <v/>
      </c>
      <c r="Z1929" s="20" t="str">
        <f t="shared" ref="Z1929:Z1992" si="1119">IF(E1929="","",TEXT(E1929,"mmmm"))</f>
        <v/>
      </c>
      <c r="AA1929" s="20" t="str">
        <f t="shared" ref="AA1929:AA1992" si="1120">IF(E1929="","",TEXT(E1929,"dd"))</f>
        <v/>
      </c>
      <c r="AB1929" s="20" t="str">
        <f t="shared" ref="AB1929:AB1992" si="1121">IF(E1929="","",TEXT(E1929, "yyyy-mm"))</f>
        <v/>
      </c>
      <c r="AC1929" s="20" t="str">
        <f t="shared" ref="AC1929:AC1992" si="1122">IF(E1929="","",IF(B1929="Supervised Independent Fieldwork", "-1", IF(B1929="Practicum", "-2", IF(B1929="Intensive Practicum","-3",""))))</f>
        <v/>
      </c>
      <c r="AD1929" s="20" t="str">
        <f t="shared" ref="AD1929:AD1992" si="1123">AB1929&amp;AC1929</f>
        <v/>
      </c>
      <c r="AE1929" s="20" t="str">
        <f>IF(E1929="","",SUM( INDEX( $H$9, 1) : H1929))</f>
        <v/>
      </c>
      <c r="AF1929" s="20" t="str">
        <f t="shared" ref="AF1929:AF1992" si="1124">IF(E1929="","",IF(B1929="Supervised Independent Fieldwork",H1929, IF(B1929="Practicum",H1929*1.5,IF(B1929="Intensive Practicum",H1929*2,""))))</f>
        <v/>
      </c>
      <c r="AG1929" s="20" t="str">
        <f>IF(E1929="","",SUM($AF$9:AF1929))</f>
        <v/>
      </c>
      <c r="AH1929" s="43" t="str">
        <f t="shared" ref="AH1929:AH1992" si="1125">IF(E1929="","",IF(U1929="BCBA",AG1929/1500,IF(U1929="BCaBA",AG1929/1000,"")))</f>
        <v/>
      </c>
      <c r="AI1929" s="20" t="str">
        <f t="shared" ref="AI1929:AI1992" si="1126">IF(E1929="","",IF(B1929="Supervised Independent Fieldwork",H1929,""))</f>
        <v/>
      </c>
      <c r="AJ1929" s="20" t="str">
        <f t="shared" ref="AJ1929:AJ1992" si="1127">IF(E1929="","",IF(B1929="Practicum",H1929,""))</f>
        <v/>
      </c>
      <c r="AK1929" s="20" t="str">
        <f t="shared" ref="AK1929:AK1992" si="1128">IF(E1929="","",IF(B1929="Intensive Practicum",H1929,""))</f>
        <v/>
      </c>
      <c r="AL1929" s="20" t="str">
        <f>IF(E1929="","",SUM( INDEX($I$9, 1) : I1929))</f>
        <v/>
      </c>
      <c r="AM1929" s="20" t="str">
        <f t="shared" ref="AM1929:AM1992" si="1129">IF(E1929="","",IF(B1929="Supervised Independent Fieldwork",I1929, IF(B1929="Practicum",I1929*1.5,IF(B1929="Intensive Practicum",I1929*2,""))))</f>
        <v/>
      </c>
      <c r="AN1929" s="20" t="str">
        <f>IF(E1929="","",SUM( INDEX($AM$9, 1) : AM1929))</f>
        <v/>
      </c>
      <c r="AO1929" s="43" t="str">
        <f t="shared" ref="AO1929:AO1992" si="1130">IF(E1929="","",IF(U1929="BCaBA",MIN(100%,AN1929/1000), IF(U1929="BCBA",MIN(100%,AN1929/1500),0)))</f>
        <v/>
      </c>
      <c r="AP1929" s="43" t="str">
        <f t="shared" ref="AP1929:AP1992" si="1131">IF(Z1929=Z1930,"",AO1929)</f>
        <v/>
      </c>
      <c r="AQ1929" s="35" t="str">
        <f t="shared" ref="AQ1929:AQ1992" si="1132">IF(E1929="","",IF(OR(K1929="No Supervision Session",K1929=""),1,""))</f>
        <v/>
      </c>
      <c r="AR1929" s="35" t="str">
        <f t="shared" ref="AR1929:AR1992" si="1133">IF(E1929="","",IF(K1929="Face-to-Face",1,""))</f>
        <v/>
      </c>
      <c r="AS1929" s="35" t="str">
        <f t="shared" ref="AS1929:AS1992" si="1134">IF(E1929="","",IF(K1929="Video Conferencing",1,""))</f>
        <v/>
      </c>
      <c r="AT1929" s="35" t="str">
        <f t="shared" ref="AT1929:AT1992" si="1135">IF(E1929="","",IF(K1929="Telephone",1,""))</f>
        <v/>
      </c>
      <c r="AU1929" s="35" t="str">
        <f t="shared" ref="AU1929:AU1992" si="1136">IF(E1929="","",IF(N1929&gt;0,COUNT(N1929),""))</f>
        <v/>
      </c>
      <c r="AV1929" s="35" t="str">
        <f t="shared" ref="AV1929:AV1992" si="1137">IF(E1929="","",IF(E1929="","",IF(R1929="Yes",1,"")))</f>
        <v/>
      </c>
      <c r="AW1929" s="58" t="str">
        <f t="shared" ref="AW1929:AW1992" si="1138">IF(E1929="","",IF(E1929&lt;X1929,1,IF(E1929&lt;W1929,1,"")))</f>
        <v/>
      </c>
      <c r="AX1929" s="62" t="str">
        <f t="shared" ref="AX1929:AX1992" si="1139">IF(E1929="","",IF(AW1929="",H1929,0))</f>
        <v/>
      </c>
      <c r="AY1929" s="62" t="str">
        <f t="shared" ref="AY1929:AY1992" si="1140">IF(E1929="","",IF(AW1929="", I1929,0))</f>
        <v/>
      </c>
      <c r="AZ1929" s="62" t="str">
        <f t="shared" ref="AZ1929:AZ1992" si="1141">IF(E1929="","",IF(AW1929&lt;&gt;"",0,IF(B1929="Supervised Independent Fieldwork",AX1929,IF(B1929="Practicum",AX1929*1.5,IF(B1929="Intensive Practicum",AX1929*2,0)))))</f>
        <v/>
      </c>
      <c r="BA1929" s="62" t="str">
        <f t="shared" ref="BA1929:BA1992" si="1142">IF(E1929="","",IF(AW1929="", N1929,0))</f>
        <v/>
      </c>
      <c r="BB1929" s="62" t="str">
        <f t="shared" ref="BB1929:BB1992" si="1143">IF(E1929="","",IF(AW1929="",P1929,0))</f>
        <v/>
      </c>
      <c r="BC1929" s="62" t="str">
        <f t="shared" ref="BC1929:BC1992" si="1144">IF(E1929="","",IF(AW1929="",Q1929,0))</f>
        <v/>
      </c>
      <c r="BD1929" s="69" t="str">
        <f t="shared" ref="BD1929:BD1992" si="1145">IF(AW1929="", AU1929,"")</f>
        <v/>
      </c>
      <c r="BE1929" s="69" t="str">
        <f t="shared" ref="BE1929:BE1992" si="1146">IF(AW1929="", AV1929,"")</f>
        <v/>
      </c>
      <c r="BF1929" s="69" t="str">
        <f>IF(Z1929=Z1930,"",SUM(AW$9:AW1929)-SUM(BF$9:BF1928))</f>
        <v/>
      </c>
      <c r="BG1929" s="12">
        <f t="shared" si="1111"/>
        <v>1921</v>
      </c>
    </row>
    <row r="1930" spans="1:59" ht="20.100000000000001" customHeight="1">
      <c r="A1930" s="13">
        <f t="shared" si="1110"/>
        <v>1922</v>
      </c>
      <c r="B1930" s="153"/>
      <c r="C1930" s="33"/>
      <c r="D1930" s="33"/>
      <c r="E1930" s="154"/>
      <c r="F1930" s="155"/>
      <c r="G1930" s="156"/>
      <c r="H1930" s="19" t="str">
        <f t="shared" si="1112"/>
        <v/>
      </c>
      <c r="I1930" s="157"/>
      <c r="J1930" s="19" t="str">
        <f t="shared" si="1113"/>
        <v/>
      </c>
      <c r="K1930" s="33"/>
      <c r="L1930" s="34"/>
      <c r="M1930" s="34"/>
      <c r="N1930" s="19" t="str">
        <f t="shared" si="1114"/>
        <v/>
      </c>
      <c r="O1930" s="157"/>
      <c r="P1930" s="19" t="str">
        <f t="shared" si="1115"/>
        <v/>
      </c>
      <c r="Q1930" s="19" t="str">
        <f t="shared" si="1116"/>
        <v/>
      </c>
      <c r="R1930" s="22"/>
      <c r="S1930" s="33"/>
      <c r="T1930" s="35" t="str">
        <f>IF(E1930="","",Instructions!$B$5)</f>
        <v/>
      </c>
      <c r="U1930" s="75" t="str">
        <f>IF(E1930="","",Instructions!$C$5)</f>
        <v/>
      </c>
      <c r="V1930" s="87" t="str">
        <f t="shared" si="1117"/>
        <v/>
      </c>
      <c r="W1930" s="72" t="str">
        <f>IF(E1930="","",VLOOKUP(D1930,Supervisors!$B$9:$F$32,5,FALSE))</f>
        <v/>
      </c>
      <c r="X1930" s="72" t="str">
        <f>IF(E1930="","",VLOOKUP(D1930,Supervisors!$B$9:$G$32,6,FALSE))</f>
        <v/>
      </c>
      <c r="Y1930" s="20" t="str">
        <f t="shared" si="1118"/>
        <v/>
      </c>
      <c r="Z1930" s="20" t="str">
        <f t="shared" si="1119"/>
        <v/>
      </c>
      <c r="AA1930" s="20" t="str">
        <f t="shared" si="1120"/>
        <v/>
      </c>
      <c r="AB1930" s="20" t="str">
        <f t="shared" si="1121"/>
        <v/>
      </c>
      <c r="AC1930" s="20" t="str">
        <f t="shared" si="1122"/>
        <v/>
      </c>
      <c r="AD1930" s="20" t="str">
        <f t="shared" si="1123"/>
        <v/>
      </c>
      <c r="AE1930" s="20" t="str">
        <f>IF(E1930="","",SUM( INDEX( $H$9, 1) : H1930))</f>
        <v/>
      </c>
      <c r="AF1930" s="20" t="str">
        <f t="shared" si="1124"/>
        <v/>
      </c>
      <c r="AG1930" s="20" t="str">
        <f>IF(E1930="","",SUM($AF$9:AF1930))</f>
        <v/>
      </c>
      <c r="AH1930" s="43" t="str">
        <f t="shared" si="1125"/>
        <v/>
      </c>
      <c r="AI1930" s="20" t="str">
        <f t="shared" si="1126"/>
        <v/>
      </c>
      <c r="AJ1930" s="20" t="str">
        <f t="shared" si="1127"/>
        <v/>
      </c>
      <c r="AK1930" s="20" t="str">
        <f t="shared" si="1128"/>
        <v/>
      </c>
      <c r="AL1930" s="20" t="str">
        <f>IF(E1930="","",SUM( INDEX($I$9, 1) : I1930))</f>
        <v/>
      </c>
      <c r="AM1930" s="20" t="str">
        <f t="shared" si="1129"/>
        <v/>
      </c>
      <c r="AN1930" s="20" t="str">
        <f>IF(E1930="","",SUM( INDEX($AM$9, 1) : AM1930))</f>
        <v/>
      </c>
      <c r="AO1930" s="43" t="str">
        <f t="shared" si="1130"/>
        <v/>
      </c>
      <c r="AP1930" s="43" t="str">
        <f t="shared" si="1131"/>
        <v/>
      </c>
      <c r="AQ1930" s="35" t="str">
        <f t="shared" si="1132"/>
        <v/>
      </c>
      <c r="AR1930" s="35" t="str">
        <f t="shared" si="1133"/>
        <v/>
      </c>
      <c r="AS1930" s="35" t="str">
        <f t="shared" si="1134"/>
        <v/>
      </c>
      <c r="AT1930" s="35" t="str">
        <f t="shared" si="1135"/>
        <v/>
      </c>
      <c r="AU1930" s="35" t="str">
        <f t="shared" si="1136"/>
        <v/>
      </c>
      <c r="AV1930" s="35" t="str">
        <f t="shared" si="1137"/>
        <v/>
      </c>
      <c r="AW1930" s="58" t="str">
        <f t="shared" si="1138"/>
        <v/>
      </c>
      <c r="AX1930" s="62" t="str">
        <f t="shared" si="1139"/>
        <v/>
      </c>
      <c r="AY1930" s="62" t="str">
        <f t="shared" si="1140"/>
        <v/>
      </c>
      <c r="AZ1930" s="62" t="str">
        <f t="shared" si="1141"/>
        <v/>
      </c>
      <c r="BA1930" s="62" t="str">
        <f t="shared" si="1142"/>
        <v/>
      </c>
      <c r="BB1930" s="62" t="str">
        <f t="shared" si="1143"/>
        <v/>
      </c>
      <c r="BC1930" s="62" t="str">
        <f t="shared" si="1144"/>
        <v/>
      </c>
      <c r="BD1930" s="69" t="str">
        <f t="shared" si="1145"/>
        <v/>
      </c>
      <c r="BE1930" s="69" t="str">
        <f t="shared" si="1146"/>
        <v/>
      </c>
      <c r="BF1930" s="69" t="str">
        <f>IF(Z1930=Z1931,"",SUM(AW$9:AW1930)-SUM(BF$9:BF1929))</f>
        <v/>
      </c>
      <c r="BG1930" s="12">
        <f t="shared" si="1111"/>
        <v>1922</v>
      </c>
    </row>
    <row r="1931" spans="1:59" ht="20.100000000000001" customHeight="1">
      <c r="A1931" s="13">
        <f t="shared" si="1110"/>
        <v>1923</v>
      </c>
      <c r="B1931" s="153"/>
      <c r="C1931" s="33"/>
      <c r="D1931" s="33"/>
      <c r="E1931" s="154"/>
      <c r="F1931" s="155"/>
      <c r="G1931" s="156"/>
      <c r="H1931" s="19" t="str">
        <f t="shared" si="1112"/>
        <v/>
      </c>
      <c r="I1931" s="157"/>
      <c r="J1931" s="19" t="str">
        <f t="shared" si="1113"/>
        <v/>
      </c>
      <c r="K1931" s="33"/>
      <c r="L1931" s="34"/>
      <c r="M1931" s="34"/>
      <c r="N1931" s="19" t="str">
        <f t="shared" si="1114"/>
        <v/>
      </c>
      <c r="O1931" s="157"/>
      <c r="P1931" s="19" t="str">
        <f t="shared" si="1115"/>
        <v/>
      </c>
      <c r="Q1931" s="19" t="str">
        <f t="shared" si="1116"/>
        <v/>
      </c>
      <c r="R1931" s="22"/>
      <c r="S1931" s="33"/>
      <c r="T1931" s="35" t="str">
        <f>IF(E1931="","",Instructions!$B$5)</f>
        <v/>
      </c>
      <c r="U1931" s="75" t="str">
        <f>IF(E1931="","",Instructions!$C$5)</f>
        <v/>
      </c>
      <c r="V1931" s="87" t="str">
        <f t="shared" si="1117"/>
        <v/>
      </c>
      <c r="W1931" s="72" t="str">
        <f>IF(E1931="","",VLOOKUP(D1931,Supervisors!$B$9:$F$32,5,FALSE))</f>
        <v/>
      </c>
      <c r="X1931" s="72" t="str">
        <f>IF(E1931="","",VLOOKUP(D1931,Supervisors!$B$9:$G$32,6,FALSE))</f>
        <v/>
      </c>
      <c r="Y1931" s="20" t="str">
        <f t="shared" si="1118"/>
        <v/>
      </c>
      <c r="Z1931" s="20" t="str">
        <f t="shared" si="1119"/>
        <v/>
      </c>
      <c r="AA1931" s="20" t="str">
        <f t="shared" si="1120"/>
        <v/>
      </c>
      <c r="AB1931" s="20" t="str">
        <f t="shared" si="1121"/>
        <v/>
      </c>
      <c r="AC1931" s="20" t="str">
        <f t="shared" si="1122"/>
        <v/>
      </c>
      <c r="AD1931" s="20" t="str">
        <f t="shared" si="1123"/>
        <v/>
      </c>
      <c r="AE1931" s="20" t="str">
        <f>IF(E1931="","",SUM( INDEX( $H$9, 1) : H1931))</f>
        <v/>
      </c>
      <c r="AF1931" s="20" t="str">
        <f t="shared" si="1124"/>
        <v/>
      </c>
      <c r="AG1931" s="20" t="str">
        <f>IF(E1931="","",SUM($AF$9:AF1931))</f>
        <v/>
      </c>
      <c r="AH1931" s="43" t="str">
        <f t="shared" si="1125"/>
        <v/>
      </c>
      <c r="AI1931" s="20" t="str">
        <f t="shared" si="1126"/>
        <v/>
      </c>
      <c r="AJ1931" s="20" t="str">
        <f t="shared" si="1127"/>
        <v/>
      </c>
      <c r="AK1931" s="20" t="str">
        <f t="shared" si="1128"/>
        <v/>
      </c>
      <c r="AL1931" s="20" t="str">
        <f>IF(E1931="","",SUM( INDEX($I$9, 1) : I1931))</f>
        <v/>
      </c>
      <c r="AM1931" s="20" t="str">
        <f t="shared" si="1129"/>
        <v/>
      </c>
      <c r="AN1931" s="20" t="str">
        <f>IF(E1931="","",SUM( INDEX($AM$9, 1) : AM1931))</f>
        <v/>
      </c>
      <c r="AO1931" s="43" t="str">
        <f t="shared" si="1130"/>
        <v/>
      </c>
      <c r="AP1931" s="43" t="str">
        <f t="shared" si="1131"/>
        <v/>
      </c>
      <c r="AQ1931" s="35" t="str">
        <f t="shared" si="1132"/>
        <v/>
      </c>
      <c r="AR1931" s="35" t="str">
        <f t="shared" si="1133"/>
        <v/>
      </c>
      <c r="AS1931" s="35" t="str">
        <f t="shared" si="1134"/>
        <v/>
      </c>
      <c r="AT1931" s="35" t="str">
        <f t="shared" si="1135"/>
        <v/>
      </c>
      <c r="AU1931" s="35" t="str">
        <f t="shared" si="1136"/>
        <v/>
      </c>
      <c r="AV1931" s="35" t="str">
        <f t="shared" si="1137"/>
        <v/>
      </c>
      <c r="AW1931" s="58" t="str">
        <f t="shared" si="1138"/>
        <v/>
      </c>
      <c r="AX1931" s="62" t="str">
        <f t="shared" si="1139"/>
        <v/>
      </c>
      <c r="AY1931" s="62" t="str">
        <f t="shared" si="1140"/>
        <v/>
      </c>
      <c r="AZ1931" s="62" t="str">
        <f t="shared" si="1141"/>
        <v/>
      </c>
      <c r="BA1931" s="62" t="str">
        <f t="shared" si="1142"/>
        <v/>
      </c>
      <c r="BB1931" s="62" t="str">
        <f t="shared" si="1143"/>
        <v/>
      </c>
      <c r="BC1931" s="62" t="str">
        <f t="shared" si="1144"/>
        <v/>
      </c>
      <c r="BD1931" s="69" t="str">
        <f t="shared" si="1145"/>
        <v/>
      </c>
      <c r="BE1931" s="69" t="str">
        <f t="shared" si="1146"/>
        <v/>
      </c>
      <c r="BF1931" s="69" t="str">
        <f>IF(Z1931=Z1932,"",SUM(AW$9:AW1931)-SUM(BF$9:BF1930))</f>
        <v/>
      </c>
      <c r="BG1931" s="12">
        <f t="shared" si="1111"/>
        <v>1923</v>
      </c>
    </row>
    <row r="1932" spans="1:59" ht="20.100000000000001" customHeight="1">
      <c r="A1932" s="13">
        <f t="shared" si="1110"/>
        <v>1924</v>
      </c>
      <c r="B1932" s="153"/>
      <c r="C1932" s="33"/>
      <c r="D1932" s="33"/>
      <c r="E1932" s="154"/>
      <c r="F1932" s="155"/>
      <c r="G1932" s="156"/>
      <c r="H1932" s="19" t="str">
        <f t="shared" si="1112"/>
        <v/>
      </c>
      <c r="I1932" s="157"/>
      <c r="J1932" s="19" t="str">
        <f t="shared" si="1113"/>
        <v/>
      </c>
      <c r="K1932" s="33"/>
      <c r="L1932" s="34"/>
      <c r="M1932" s="34"/>
      <c r="N1932" s="19" t="str">
        <f t="shared" si="1114"/>
        <v/>
      </c>
      <c r="O1932" s="157"/>
      <c r="P1932" s="19" t="str">
        <f t="shared" si="1115"/>
        <v/>
      </c>
      <c r="Q1932" s="19" t="str">
        <f t="shared" si="1116"/>
        <v/>
      </c>
      <c r="R1932" s="22"/>
      <c r="S1932" s="33"/>
      <c r="T1932" s="35" t="str">
        <f>IF(E1932="","",Instructions!$B$5)</f>
        <v/>
      </c>
      <c r="U1932" s="75" t="str">
        <f>IF(E1932="","",Instructions!$C$5)</f>
        <v/>
      </c>
      <c r="V1932" s="87" t="str">
        <f t="shared" si="1117"/>
        <v/>
      </c>
      <c r="W1932" s="72" t="str">
        <f>IF(E1932="","",VLOOKUP(D1932,Supervisors!$B$9:$F$32,5,FALSE))</f>
        <v/>
      </c>
      <c r="X1932" s="72" t="str">
        <f>IF(E1932="","",VLOOKUP(D1932,Supervisors!$B$9:$G$32,6,FALSE))</f>
        <v/>
      </c>
      <c r="Y1932" s="20" t="str">
        <f t="shared" si="1118"/>
        <v/>
      </c>
      <c r="Z1932" s="20" t="str">
        <f t="shared" si="1119"/>
        <v/>
      </c>
      <c r="AA1932" s="20" t="str">
        <f t="shared" si="1120"/>
        <v/>
      </c>
      <c r="AB1932" s="20" t="str">
        <f t="shared" si="1121"/>
        <v/>
      </c>
      <c r="AC1932" s="20" t="str">
        <f t="shared" si="1122"/>
        <v/>
      </c>
      <c r="AD1932" s="20" t="str">
        <f t="shared" si="1123"/>
        <v/>
      </c>
      <c r="AE1932" s="20" t="str">
        <f>IF(E1932="","",SUM( INDEX( $H$9, 1) : H1932))</f>
        <v/>
      </c>
      <c r="AF1932" s="20" t="str">
        <f t="shared" si="1124"/>
        <v/>
      </c>
      <c r="AG1932" s="20" t="str">
        <f>IF(E1932="","",SUM($AF$9:AF1932))</f>
        <v/>
      </c>
      <c r="AH1932" s="43" t="str">
        <f t="shared" si="1125"/>
        <v/>
      </c>
      <c r="AI1932" s="20" t="str">
        <f t="shared" si="1126"/>
        <v/>
      </c>
      <c r="AJ1932" s="20" t="str">
        <f t="shared" si="1127"/>
        <v/>
      </c>
      <c r="AK1932" s="20" t="str">
        <f t="shared" si="1128"/>
        <v/>
      </c>
      <c r="AL1932" s="20" t="str">
        <f>IF(E1932="","",SUM( INDEX($I$9, 1) : I1932))</f>
        <v/>
      </c>
      <c r="AM1932" s="20" t="str">
        <f t="shared" si="1129"/>
        <v/>
      </c>
      <c r="AN1932" s="20" t="str">
        <f>IF(E1932="","",SUM( INDEX($AM$9, 1) : AM1932))</f>
        <v/>
      </c>
      <c r="AO1932" s="43" t="str">
        <f t="shared" si="1130"/>
        <v/>
      </c>
      <c r="AP1932" s="43" t="str">
        <f t="shared" si="1131"/>
        <v/>
      </c>
      <c r="AQ1932" s="35" t="str">
        <f t="shared" si="1132"/>
        <v/>
      </c>
      <c r="AR1932" s="35" t="str">
        <f t="shared" si="1133"/>
        <v/>
      </c>
      <c r="AS1932" s="35" t="str">
        <f t="shared" si="1134"/>
        <v/>
      </c>
      <c r="AT1932" s="35" t="str">
        <f t="shared" si="1135"/>
        <v/>
      </c>
      <c r="AU1932" s="35" t="str">
        <f t="shared" si="1136"/>
        <v/>
      </c>
      <c r="AV1932" s="35" t="str">
        <f t="shared" si="1137"/>
        <v/>
      </c>
      <c r="AW1932" s="58" t="str">
        <f t="shared" si="1138"/>
        <v/>
      </c>
      <c r="AX1932" s="62" t="str">
        <f t="shared" si="1139"/>
        <v/>
      </c>
      <c r="AY1932" s="62" t="str">
        <f t="shared" si="1140"/>
        <v/>
      </c>
      <c r="AZ1932" s="62" t="str">
        <f t="shared" si="1141"/>
        <v/>
      </c>
      <c r="BA1932" s="62" t="str">
        <f t="shared" si="1142"/>
        <v/>
      </c>
      <c r="BB1932" s="62" t="str">
        <f t="shared" si="1143"/>
        <v/>
      </c>
      <c r="BC1932" s="62" t="str">
        <f t="shared" si="1144"/>
        <v/>
      </c>
      <c r="BD1932" s="69" t="str">
        <f t="shared" si="1145"/>
        <v/>
      </c>
      <c r="BE1932" s="69" t="str">
        <f t="shared" si="1146"/>
        <v/>
      </c>
      <c r="BF1932" s="69" t="str">
        <f>IF(Z1932=Z1933,"",SUM(AW$9:AW1932)-SUM(BF$9:BF1931))</f>
        <v/>
      </c>
      <c r="BG1932" s="12">
        <f t="shared" si="1111"/>
        <v>1924</v>
      </c>
    </row>
    <row r="1933" spans="1:59" ht="20.100000000000001" customHeight="1">
      <c r="A1933" s="13">
        <f t="shared" si="1110"/>
        <v>1925</v>
      </c>
      <c r="B1933" s="153"/>
      <c r="C1933" s="33"/>
      <c r="D1933" s="33"/>
      <c r="E1933" s="154"/>
      <c r="F1933" s="155"/>
      <c r="G1933" s="156"/>
      <c r="H1933" s="19" t="str">
        <f t="shared" si="1112"/>
        <v/>
      </c>
      <c r="I1933" s="157"/>
      <c r="J1933" s="19" t="str">
        <f t="shared" si="1113"/>
        <v/>
      </c>
      <c r="K1933" s="33"/>
      <c r="L1933" s="34"/>
      <c r="M1933" s="34"/>
      <c r="N1933" s="19" t="str">
        <f t="shared" si="1114"/>
        <v/>
      </c>
      <c r="O1933" s="157"/>
      <c r="P1933" s="19" t="str">
        <f t="shared" si="1115"/>
        <v/>
      </c>
      <c r="Q1933" s="19" t="str">
        <f t="shared" si="1116"/>
        <v/>
      </c>
      <c r="R1933" s="22"/>
      <c r="S1933" s="33"/>
      <c r="T1933" s="35" t="str">
        <f>IF(E1933="","",Instructions!$B$5)</f>
        <v/>
      </c>
      <c r="U1933" s="75" t="str">
        <f>IF(E1933="","",Instructions!$C$5)</f>
        <v/>
      </c>
      <c r="V1933" s="87" t="str">
        <f t="shared" si="1117"/>
        <v/>
      </c>
      <c r="W1933" s="72" t="str">
        <f>IF(E1933="","",VLOOKUP(D1933,Supervisors!$B$9:$F$32,5,FALSE))</f>
        <v/>
      </c>
      <c r="X1933" s="72" t="str">
        <f>IF(E1933="","",VLOOKUP(D1933,Supervisors!$B$9:$G$32,6,FALSE))</f>
        <v/>
      </c>
      <c r="Y1933" s="20" t="str">
        <f t="shared" si="1118"/>
        <v/>
      </c>
      <c r="Z1933" s="20" t="str">
        <f t="shared" si="1119"/>
        <v/>
      </c>
      <c r="AA1933" s="20" t="str">
        <f t="shared" si="1120"/>
        <v/>
      </c>
      <c r="AB1933" s="20" t="str">
        <f t="shared" si="1121"/>
        <v/>
      </c>
      <c r="AC1933" s="20" t="str">
        <f t="shared" si="1122"/>
        <v/>
      </c>
      <c r="AD1933" s="20" t="str">
        <f t="shared" si="1123"/>
        <v/>
      </c>
      <c r="AE1933" s="20" t="str">
        <f>IF(E1933="","",SUM( INDEX( $H$9, 1) : H1933))</f>
        <v/>
      </c>
      <c r="AF1933" s="20" t="str">
        <f t="shared" si="1124"/>
        <v/>
      </c>
      <c r="AG1933" s="20" t="str">
        <f>IF(E1933="","",SUM($AF$9:AF1933))</f>
        <v/>
      </c>
      <c r="AH1933" s="43" t="str">
        <f t="shared" si="1125"/>
        <v/>
      </c>
      <c r="AI1933" s="20" t="str">
        <f t="shared" si="1126"/>
        <v/>
      </c>
      <c r="AJ1933" s="20" t="str">
        <f t="shared" si="1127"/>
        <v/>
      </c>
      <c r="AK1933" s="20" t="str">
        <f t="shared" si="1128"/>
        <v/>
      </c>
      <c r="AL1933" s="20" t="str">
        <f>IF(E1933="","",SUM( INDEX($I$9, 1) : I1933))</f>
        <v/>
      </c>
      <c r="AM1933" s="20" t="str">
        <f t="shared" si="1129"/>
        <v/>
      </c>
      <c r="AN1933" s="20" t="str">
        <f>IF(E1933="","",SUM( INDEX($AM$9, 1) : AM1933))</f>
        <v/>
      </c>
      <c r="AO1933" s="43" t="str">
        <f t="shared" si="1130"/>
        <v/>
      </c>
      <c r="AP1933" s="43" t="str">
        <f t="shared" si="1131"/>
        <v/>
      </c>
      <c r="AQ1933" s="35" t="str">
        <f t="shared" si="1132"/>
        <v/>
      </c>
      <c r="AR1933" s="35" t="str">
        <f t="shared" si="1133"/>
        <v/>
      </c>
      <c r="AS1933" s="35" t="str">
        <f t="shared" si="1134"/>
        <v/>
      </c>
      <c r="AT1933" s="35" t="str">
        <f t="shared" si="1135"/>
        <v/>
      </c>
      <c r="AU1933" s="35" t="str">
        <f t="shared" si="1136"/>
        <v/>
      </c>
      <c r="AV1933" s="35" t="str">
        <f t="shared" si="1137"/>
        <v/>
      </c>
      <c r="AW1933" s="58" t="str">
        <f t="shared" si="1138"/>
        <v/>
      </c>
      <c r="AX1933" s="62" t="str">
        <f t="shared" si="1139"/>
        <v/>
      </c>
      <c r="AY1933" s="62" t="str">
        <f t="shared" si="1140"/>
        <v/>
      </c>
      <c r="AZ1933" s="62" t="str">
        <f t="shared" si="1141"/>
        <v/>
      </c>
      <c r="BA1933" s="62" t="str">
        <f t="shared" si="1142"/>
        <v/>
      </c>
      <c r="BB1933" s="62" t="str">
        <f t="shared" si="1143"/>
        <v/>
      </c>
      <c r="BC1933" s="62" t="str">
        <f t="shared" si="1144"/>
        <v/>
      </c>
      <c r="BD1933" s="69" t="str">
        <f t="shared" si="1145"/>
        <v/>
      </c>
      <c r="BE1933" s="69" t="str">
        <f t="shared" si="1146"/>
        <v/>
      </c>
      <c r="BF1933" s="69" t="str">
        <f>IF(Z1933=Z1934,"",SUM(AW$9:AW1933)-SUM(BF$9:BF1932))</f>
        <v/>
      </c>
      <c r="BG1933" s="12">
        <f t="shared" si="1111"/>
        <v>1925</v>
      </c>
    </row>
    <row r="1934" spans="1:59" ht="20.100000000000001" customHeight="1">
      <c r="A1934" s="13">
        <f t="shared" si="1110"/>
        <v>1926</v>
      </c>
      <c r="B1934" s="153"/>
      <c r="C1934" s="33"/>
      <c r="D1934" s="33"/>
      <c r="E1934" s="154"/>
      <c r="F1934" s="155"/>
      <c r="G1934" s="156"/>
      <c r="H1934" s="19" t="str">
        <f t="shared" si="1112"/>
        <v/>
      </c>
      <c r="I1934" s="157"/>
      <c r="J1934" s="19" t="str">
        <f t="shared" si="1113"/>
        <v/>
      </c>
      <c r="K1934" s="33"/>
      <c r="L1934" s="34"/>
      <c r="M1934" s="34"/>
      <c r="N1934" s="19" t="str">
        <f t="shared" si="1114"/>
        <v/>
      </c>
      <c r="O1934" s="157"/>
      <c r="P1934" s="19" t="str">
        <f t="shared" si="1115"/>
        <v/>
      </c>
      <c r="Q1934" s="19" t="str">
        <f t="shared" si="1116"/>
        <v/>
      </c>
      <c r="R1934" s="22"/>
      <c r="S1934" s="33"/>
      <c r="T1934" s="35" t="str">
        <f>IF(E1934="","",Instructions!$B$5)</f>
        <v/>
      </c>
      <c r="U1934" s="75" t="str">
        <f>IF(E1934="","",Instructions!$C$5)</f>
        <v/>
      </c>
      <c r="V1934" s="87" t="str">
        <f t="shared" si="1117"/>
        <v/>
      </c>
      <c r="W1934" s="72" t="str">
        <f>IF(E1934="","",VLOOKUP(D1934,Supervisors!$B$9:$F$32,5,FALSE))</f>
        <v/>
      </c>
      <c r="X1934" s="72" t="str">
        <f>IF(E1934="","",VLOOKUP(D1934,Supervisors!$B$9:$G$32,6,FALSE))</f>
        <v/>
      </c>
      <c r="Y1934" s="20" t="str">
        <f t="shared" si="1118"/>
        <v/>
      </c>
      <c r="Z1934" s="20" t="str">
        <f t="shared" si="1119"/>
        <v/>
      </c>
      <c r="AA1934" s="20" t="str">
        <f t="shared" si="1120"/>
        <v/>
      </c>
      <c r="AB1934" s="20" t="str">
        <f t="shared" si="1121"/>
        <v/>
      </c>
      <c r="AC1934" s="20" t="str">
        <f t="shared" si="1122"/>
        <v/>
      </c>
      <c r="AD1934" s="20" t="str">
        <f t="shared" si="1123"/>
        <v/>
      </c>
      <c r="AE1934" s="20" t="str">
        <f>IF(E1934="","",SUM( INDEX( $H$9, 1) : H1934))</f>
        <v/>
      </c>
      <c r="AF1934" s="20" t="str">
        <f t="shared" si="1124"/>
        <v/>
      </c>
      <c r="AG1934" s="20" t="str">
        <f>IF(E1934="","",SUM($AF$9:AF1934))</f>
        <v/>
      </c>
      <c r="AH1934" s="43" t="str">
        <f t="shared" si="1125"/>
        <v/>
      </c>
      <c r="AI1934" s="20" t="str">
        <f t="shared" si="1126"/>
        <v/>
      </c>
      <c r="AJ1934" s="20" t="str">
        <f t="shared" si="1127"/>
        <v/>
      </c>
      <c r="AK1934" s="20" t="str">
        <f t="shared" si="1128"/>
        <v/>
      </c>
      <c r="AL1934" s="20" t="str">
        <f>IF(E1934="","",SUM( INDEX($I$9, 1) : I1934))</f>
        <v/>
      </c>
      <c r="AM1934" s="20" t="str">
        <f t="shared" si="1129"/>
        <v/>
      </c>
      <c r="AN1934" s="20" t="str">
        <f>IF(E1934="","",SUM( INDEX($AM$9, 1) : AM1934))</f>
        <v/>
      </c>
      <c r="AO1934" s="43" t="str">
        <f t="shared" si="1130"/>
        <v/>
      </c>
      <c r="AP1934" s="43" t="str">
        <f t="shared" si="1131"/>
        <v/>
      </c>
      <c r="AQ1934" s="35" t="str">
        <f t="shared" si="1132"/>
        <v/>
      </c>
      <c r="AR1934" s="35" t="str">
        <f t="shared" si="1133"/>
        <v/>
      </c>
      <c r="AS1934" s="35" t="str">
        <f t="shared" si="1134"/>
        <v/>
      </c>
      <c r="AT1934" s="35" t="str">
        <f t="shared" si="1135"/>
        <v/>
      </c>
      <c r="AU1934" s="35" t="str">
        <f t="shared" si="1136"/>
        <v/>
      </c>
      <c r="AV1934" s="35" t="str">
        <f t="shared" si="1137"/>
        <v/>
      </c>
      <c r="AW1934" s="58" t="str">
        <f t="shared" si="1138"/>
        <v/>
      </c>
      <c r="AX1934" s="62" t="str">
        <f t="shared" si="1139"/>
        <v/>
      </c>
      <c r="AY1934" s="62" t="str">
        <f t="shared" si="1140"/>
        <v/>
      </c>
      <c r="AZ1934" s="62" t="str">
        <f t="shared" si="1141"/>
        <v/>
      </c>
      <c r="BA1934" s="62" t="str">
        <f t="shared" si="1142"/>
        <v/>
      </c>
      <c r="BB1934" s="62" t="str">
        <f t="shared" si="1143"/>
        <v/>
      </c>
      <c r="BC1934" s="62" t="str">
        <f t="shared" si="1144"/>
        <v/>
      </c>
      <c r="BD1934" s="69" t="str">
        <f t="shared" si="1145"/>
        <v/>
      </c>
      <c r="BE1934" s="69" t="str">
        <f t="shared" si="1146"/>
        <v/>
      </c>
      <c r="BF1934" s="69" t="str">
        <f>IF(Z1934=Z1935,"",SUM(AW$9:AW1934)-SUM(BF$9:BF1933))</f>
        <v/>
      </c>
      <c r="BG1934" s="12">
        <f t="shared" si="1111"/>
        <v>1926</v>
      </c>
    </row>
    <row r="1935" spans="1:59" ht="20.100000000000001" customHeight="1">
      <c r="A1935" s="13">
        <f t="shared" si="1110"/>
        <v>1927</v>
      </c>
      <c r="B1935" s="153"/>
      <c r="C1935" s="33"/>
      <c r="D1935" s="33"/>
      <c r="E1935" s="154"/>
      <c r="F1935" s="155"/>
      <c r="G1935" s="156"/>
      <c r="H1935" s="19" t="str">
        <f t="shared" si="1112"/>
        <v/>
      </c>
      <c r="I1935" s="157"/>
      <c r="J1935" s="19" t="str">
        <f t="shared" si="1113"/>
        <v/>
      </c>
      <c r="K1935" s="33"/>
      <c r="L1935" s="34"/>
      <c r="M1935" s="34"/>
      <c r="N1935" s="19" t="str">
        <f t="shared" si="1114"/>
        <v/>
      </c>
      <c r="O1935" s="157"/>
      <c r="P1935" s="19" t="str">
        <f t="shared" si="1115"/>
        <v/>
      </c>
      <c r="Q1935" s="19" t="str">
        <f t="shared" si="1116"/>
        <v/>
      </c>
      <c r="R1935" s="22"/>
      <c r="S1935" s="33"/>
      <c r="T1935" s="35" t="str">
        <f>IF(E1935="","",Instructions!$B$5)</f>
        <v/>
      </c>
      <c r="U1935" s="75" t="str">
        <f>IF(E1935="","",Instructions!$C$5)</f>
        <v/>
      </c>
      <c r="V1935" s="87" t="str">
        <f t="shared" si="1117"/>
        <v/>
      </c>
      <c r="W1935" s="72" t="str">
        <f>IF(E1935="","",VLOOKUP(D1935,Supervisors!$B$9:$F$32,5,FALSE))</f>
        <v/>
      </c>
      <c r="X1935" s="72" t="str">
        <f>IF(E1935="","",VLOOKUP(D1935,Supervisors!$B$9:$G$32,6,FALSE))</f>
        <v/>
      </c>
      <c r="Y1935" s="20" t="str">
        <f t="shared" si="1118"/>
        <v/>
      </c>
      <c r="Z1935" s="20" t="str">
        <f t="shared" si="1119"/>
        <v/>
      </c>
      <c r="AA1935" s="20" t="str">
        <f t="shared" si="1120"/>
        <v/>
      </c>
      <c r="AB1935" s="20" t="str">
        <f t="shared" si="1121"/>
        <v/>
      </c>
      <c r="AC1935" s="20" t="str">
        <f t="shared" si="1122"/>
        <v/>
      </c>
      <c r="AD1935" s="20" t="str">
        <f t="shared" si="1123"/>
        <v/>
      </c>
      <c r="AE1935" s="20" t="str">
        <f>IF(E1935="","",SUM( INDEX( $H$9, 1) : H1935))</f>
        <v/>
      </c>
      <c r="AF1935" s="20" t="str">
        <f t="shared" si="1124"/>
        <v/>
      </c>
      <c r="AG1935" s="20" t="str">
        <f>IF(E1935="","",SUM($AF$9:AF1935))</f>
        <v/>
      </c>
      <c r="AH1935" s="43" t="str">
        <f t="shared" si="1125"/>
        <v/>
      </c>
      <c r="AI1935" s="20" t="str">
        <f t="shared" si="1126"/>
        <v/>
      </c>
      <c r="AJ1935" s="20" t="str">
        <f t="shared" si="1127"/>
        <v/>
      </c>
      <c r="AK1935" s="20" t="str">
        <f t="shared" si="1128"/>
        <v/>
      </c>
      <c r="AL1935" s="20" t="str">
        <f>IF(E1935="","",SUM( INDEX($I$9, 1) : I1935))</f>
        <v/>
      </c>
      <c r="AM1935" s="20" t="str">
        <f t="shared" si="1129"/>
        <v/>
      </c>
      <c r="AN1935" s="20" t="str">
        <f>IF(E1935="","",SUM( INDEX($AM$9, 1) : AM1935))</f>
        <v/>
      </c>
      <c r="AO1935" s="43" t="str">
        <f t="shared" si="1130"/>
        <v/>
      </c>
      <c r="AP1935" s="43" t="str">
        <f t="shared" si="1131"/>
        <v/>
      </c>
      <c r="AQ1935" s="35" t="str">
        <f t="shared" si="1132"/>
        <v/>
      </c>
      <c r="AR1935" s="35" t="str">
        <f t="shared" si="1133"/>
        <v/>
      </c>
      <c r="AS1935" s="35" t="str">
        <f t="shared" si="1134"/>
        <v/>
      </c>
      <c r="AT1935" s="35" t="str">
        <f t="shared" si="1135"/>
        <v/>
      </c>
      <c r="AU1935" s="35" t="str">
        <f t="shared" si="1136"/>
        <v/>
      </c>
      <c r="AV1935" s="35" t="str">
        <f t="shared" si="1137"/>
        <v/>
      </c>
      <c r="AW1935" s="58" t="str">
        <f t="shared" si="1138"/>
        <v/>
      </c>
      <c r="AX1935" s="62" t="str">
        <f t="shared" si="1139"/>
        <v/>
      </c>
      <c r="AY1935" s="62" t="str">
        <f t="shared" si="1140"/>
        <v/>
      </c>
      <c r="AZ1935" s="62" t="str">
        <f t="shared" si="1141"/>
        <v/>
      </c>
      <c r="BA1935" s="62" t="str">
        <f t="shared" si="1142"/>
        <v/>
      </c>
      <c r="BB1935" s="62" t="str">
        <f t="shared" si="1143"/>
        <v/>
      </c>
      <c r="BC1935" s="62" t="str">
        <f t="shared" si="1144"/>
        <v/>
      </c>
      <c r="BD1935" s="69" t="str">
        <f t="shared" si="1145"/>
        <v/>
      </c>
      <c r="BE1935" s="69" t="str">
        <f t="shared" si="1146"/>
        <v/>
      </c>
      <c r="BF1935" s="69" t="str">
        <f>IF(Z1935=Z1936,"",SUM(AW$9:AW1935)-SUM(BF$9:BF1934))</f>
        <v/>
      </c>
      <c r="BG1935" s="12">
        <f t="shared" si="1111"/>
        <v>1927</v>
      </c>
    </row>
    <row r="1936" spans="1:59" ht="20.100000000000001" customHeight="1">
      <c r="A1936" s="13">
        <f t="shared" si="1110"/>
        <v>1928</v>
      </c>
      <c r="B1936" s="153"/>
      <c r="C1936" s="33"/>
      <c r="D1936" s="33"/>
      <c r="E1936" s="154"/>
      <c r="F1936" s="155"/>
      <c r="G1936" s="156"/>
      <c r="H1936" s="19" t="str">
        <f t="shared" si="1112"/>
        <v/>
      </c>
      <c r="I1936" s="157"/>
      <c r="J1936" s="19" t="str">
        <f t="shared" si="1113"/>
        <v/>
      </c>
      <c r="K1936" s="33"/>
      <c r="L1936" s="34"/>
      <c r="M1936" s="34"/>
      <c r="N1936" s="19" t="str">
        <f t="shared" si="1114"/>
        <v/>
      </c>
      <c r="O1936" s="157"/>
      <c r="P1936" s="19" t="str">
        <f t="shared" si="1115"/>
        <v/>
      </c>
      <c r="Q1936" s="19" t="str">
        <f t="shared" si="1116"/>
        <v/>
      </c>
      <c r="R1936" s="22"/>
      <c r="S1936" s="33"/>
      <c r="T1936" s="35" t="str">
        <f>IF(E1936="","",Instructions!$B$5)</f>
        <v/>
      </c>
      <c r="U1936" s="75" t="str">
        <f>IF(E1936="","",Instructions!$C$5)</f>
        <v/>
      </c>
      <c r="V1936" s="87" t="str">
        <f t="shared" si="1117"/>
        <v/>
      </c>
      <c r="W1936" s="72" t="str">
        <f>IF(E1936="","",VLOOKUP(D1936,Supervisors!$B$9:$F$32,5,FALSE))</f>
        <v/>
      </c>
      <c r="X1936" s="72" t="str">
        <f>IF(E1936="","",VLOOKUP(D1936,Supervisors!$B$9:$G$32,6,FALSE))</f>
        <v/>
      </c>
      <c r="Y1936" s="20" t="str">
        <f t="shared" si="1118"/>
        <v/>
      </c>
      <c r="Z1936" s="20" t="str">
        <f t="shared" si="1119"/>
        <v/>
      </c>
      <c r="AA1936" s="20" t="str">
        <f t="shared" si="1120"/>
        <v/>
      </c>
      <c r="AB1936" s="20" t="str">
        <f t="shared" si="1121"/>
        <v/>
      </c>
      <c r="AC1936" s="20" t="str">
        <f t="shared" si="1122"/>
        <v/>
      </c>
      <c r="AD1936" s="20" t="str">
        <f t="shared" si="1123"/>
        <v/>
      </c>
      <c r="AE1936" s="20" t="str">
        <f>IF(E1936="","",SUM( INDEX( $H$9, 1) : H1936))</f>
        <v/>
      </c>
      <c r="AF1936" s="20" t="str">
        <f t="shared" si="1124"/>
        <v/>
      </c>
      <c r="AG1936" s="20" t="str">
        <f>IF(E1936="","",SUM($AF$9:AF1936))</f>
        <v/>
      </c>
      <c r="AH1936" s="43" t="str">
        <f t="shared" si="1125"/>
        <v/>
      </c>
      <c r="AI1936" s="20" t="str">
        <f t="shared" si="1126"/>
        <v/>
      </c>
      <c r="AJ1936" s="20" t="str">
        <f t="shared" si="1127"/>
        <v/>
      </c>
      <c r="AK1936" s="20" t="str">
        <f t="shared" si="1128"/>
        <v/>
      </c>
      <c r="AL1936" s="20" t="str">
        <f>IF(E1936="","",SUM( INDEX($I$9, 1) : I1936))</f>
        <v/>
      </c>
      <c r="AM1936" s="20" t="str">
        <f t="shared" si="1129"/>
        <v/>
      </c>
      <c r="AN1936" s="20" t="str">
        <f>IF(E1936="","",SUM( INDEX($AM$9, 1) : AM1936))</f>
        <v/>
      </c>
      <c r="AO1936" s="43" t="str">
        <f t="shared" si="1130"/>
        <v/>
      </c>
      <c r="AP1936" s="43" t="str">
        <f t="shared" si="1131"/>
        <v/>
      </c>
      <c r="AQ1936" s="35" t="str">
        <f t="shared" si="1132"/>
        <v/>
      </c>
      <c r="AR1936" s="35" t="str">
        <f t="shared" si="1133"/>
        <v/>
      </c>
      <c r="AS1936" s="35" t="str">
        <f t="shared" si="1134"/>
        <v/>
      </c>
      <c r="AT1936" s="35" t="str">
        <f t="shared" si="1135"/>
        <v/>
      </c>
      <c r="AU1936" s="35" t="str">
        <f t="shared" si="1136"/>
        <v/>
      </c>
      <c r="AV1936" s="35" t="str">
        <f t="shared" si="1137"/>
        <v/>
      </c>
      <c r="AW1936" s="58" t="str">
        <f t="shared" si="1138"/>
        <v/>
      </c>
      <c r="AX1936" s="62" t="str">
        <f t="shared" si="1139"/>
        <v/>
      </c>
      <c r="AY1936" s="62" t="str">
        <f t="shared" si="1140"/>
        <v/>
      </c>
      <c r="AZ1936" s="62" t="str">
        <f t="shared" si="1141"/>
        <v/>
      </c>
      <c r="BA1936" s="62" t="str">
        <f t="shared" si="1142"/>
        <v/>
      </c>
      <c r="BB1936" s="62" t="str">
        <f t="shared" si="1143"/>
        <v/>
      </c>
      <c r="BC1936" s="62" t="str">
        <f t="shared" si="1144"/>
        <v/>
      </c>
      <c r="BD1936" s="69" t="str">
        <f t="shared" si="1145"/>
        <v/>
      </c>
      <c r="BE1936" s="69" t="str">
        <f t="shared" si="1146"/>
        <v/>
      </c>
      <c r="BF1936" s="69" t="str">
        <f>IF(Z1936=Z1937,"",SUM(AW$9:AW1936)-SUM(BF$9:BF1935))</f>
        <v/>
      </c>
      <c r="BG1936" s="12">
        <f t="shared" si="1111"/>
        <v>1928</v>
      </c>
    </row>
    <row r="1937" spans="1:59" ht="20.100000000000001" customHeight="1">
      <c r="A1937" s="13">
        <f t="shared" si="1110"/>
        <v>1929</v>
      </c>
      <c r="B1937" s="153"/>
      <c r="C1937" s="33"/>
      <c r="D1937" s="33"/>
      <c r="E1937" s="154"/>
      <c r="F1937" s="155"/>
      <c r="G1937" s="156"/>
      <c r="H1937" s="19" t="str">
        <f t="shared" si="1112"/>
        <v/>
      </c>
      <c r="I1937" s="157"/>
      <c r="J1937" s="19" t="str">
        <f t="shared" si="1113"/>
        <v/>
      </c>
      <c r="K1937" s="33"/>
      <c r="L1937" s="34"/>
      <c r="M1937" s="34"/>
      <c r="N1937" s="19" t="str">
        <f t="shared" si="1114"/>
        <v/>
      </c>
      <c r="O1937" s="157"/>
      <c r="P1937" s="19" t="str">
        <f t="shared" si="1115"/>
        <v/>
      </c>
      <c r="Q1937" s="19" t="str">
        <f t="shared" si="1116"/>
        <v/>
      </c>
      <c r="R1937" s="22"/>
      <c r="S1937" s="33"/>
      <c r="T1937" s="35" t="str">
        <f>IF(E1937="","",Instructions!$B$5)</f>
        <v/>
      </c>
      <c r="U1937" s="75" t="str">
        <f>IF(E1937="","",Instructions!$C$5)</f>
        <v/>
      </c>
      <c r="V1937" s="87" t="str">
        <f t="shared" si="1117"/>
        <v/>
      </c>
      <c r="W1937" s="72" t="str">
        <f>IF(E1937="","",VLOOKUP(D1937,Supervisors!$B$9:$F$32,5,FALSE))</f>
        <v/>
      </c>
      <c r="X1937" s="72" t="str">
        <f>IF(E1937="","",VLOOKUP(D1937,Supervisors!$B$9:$G$32,6,FALSE))</f>
        <v/>
      </c>
      <c r="Y1937" s="20" t="str">
        <f t="shared" si="1118"/>
        <v/>
      </c>
      <c r="Z1937" s="20" t="str">
        <f t="shared" si="1119"/>
        <v/>
      </c>
      <c r="AA1937" s="20" t="str">
        <f t="shared" si="1120"/>
        <v/>
      </c>
      <c r="AB1937" s="20" t="str">
        <f t="shared" si="1121"/>
        <v/>
      </c>
      <c r="AC1937" s="20" t="str">
        <f t="shared" si="1122"/>
        <v/>
      </c>
      <c r="AD1937" s="20" t="str">
        <f t="shared" si="1123"/>
        <v/>
      </c>
      <c r="AE1937" s="20" t="str">
        <f>IF(E1937="","",SUM( INDEX( $H$9, 1) : H1937))</f>
        <v/>
      </c>
      <c r="AF1937" s="20" t="str">
        <f t="shared" si="1124"/>
        <v/>
      </c>
      <c r="AG1937" s="20" t="str">
        <f>IF(E1937="","",SUM($AF$9:AF1937))</f>
        <v/>
      </c>
      <c r="AH1937" s="43" t="str">
        <f t="shared" si="1125"/>
        <v/>
      </c>
      <c r="AI1937" s="20" t="str">
        <f t="shared" si="1126"/>
        <v/>
      </c>
      <c r="AJ1937" s="20" t="str">
        <f t="shared" si="1127"/>
        <v/>
      </c>
      <c r="AK1937" s="20" t="str">
        <f t="shared" si="1128"/>
        <v/>
      </c>
      <c r="AL1937" s="20" t="str">
        <f>IF(E1937="","",SUM( INDEX($I$9, 1) : I1937))</f>
        <v/>
      </c>
      <c r="AM1937" s="20" t="str">
        <f t="shared" si="1129"/>
        <v/>
      </c>
      <c r="AN1937" s="20" t="str">
        <f>IF(E1937="","",SUM( INDEX($AM$9, 1) : AM1937))</f>
        <v/>
      </c>
      <c r="AO1937" s="43" t="str">
        <f t="shared" si="1130"/>
        <v/>
      </c>
      <c r="AP1937" s="43" t="str">
        <f t="shared" si="1131"/>
        <v/>
      </c>
      <c r="AQ1937" s="35" t="str">
        <f t="shared" si="1132"/>
        <v/>
      </c>
      <c r="AR1937" s="35" t="str">
        <f t="shared" si="1133"/>
        <v/>
      </c>
      <c r="AS1937" s="35" t="str">
        <f t="shared" si="1134"/>
        <v/>
      </c>
      <c r="AT1937" s="35" t="str">
        <f t="shared" si="1135"/>
        <v/>
      </c>
      <c r="AU1937" s="35" t="str">
        <f t="shared" si="1136"/>
        <v/>
      </c>
      <c r="AV1937" s="35" t="str">
        <f t="shared" si="1137"/>
        <v/>
      </c>
      <c r="AW1937" s="58" t="str">
        <f t="shared" si="1138"/>
        <v/>
      </c>
      <c r="AX1937" s="62" t="str">
        <f t="shared" si="1139"/>
        <v/>
      </c>
      <c r="AY1937" s="62" t="str">
        <f t="shared" si="1140"/>
        <v/>
      </c>
      <c r="AZ1937" s="62" t="str">
        <f t="shared" si="1141"/>
        <v/>
      </c>
      <c r="BA1937" s="62" t="str">
        <f t="shared" si="1142"/>
        <v/>
      </c>
      <c r="BB1937" s="62" t="str">
        <f t="shared" si="1143"/>
        <v/>
      </c>
      <c r="BC1937" s="62" t="str">
        <f t="shared" si="1144"/>
        <v/>
      </c>
      <c r="BD1937" s="69" t="str">
        <f t="shared" si="1145"/>
        <v/>
      </c>
      <c r="BE1937" s="69" t="str">
        <f t="shared" si="1146"/>
        <v/>
      </c>
      <c r="BF1937" s="69" t="str">
        <f>IF(Z1937=Z1938,"",SUM(AW$9:AW1937)-SUM(BF$9:BF1936))</f>
        <v/>
      </c>
      <c r="BG1937" s="12">
        <f t="shared" si="1111"/>
        <v>1929</v>
      </c>
    </row>
    <row r="1938" spans="1:59" ht="20.100000000000001" customHeight="1">
      <c r="A1938" s="13">
        <f t="shared" si="1110"/>
        <v>1930</v>
      </c>
      <c r="B1938" s="153"/>
      <c r="C1938" s="33"/>
      <c r="D1938" s="33"/>
      <c r="E1938" s="154"/>
      <c r="F1938" s="155"/>
      <c r="G1938" s="156"/>
      <c r="H1938" s="19" t="str">
        <f t="shared" si="1112"/>
        <v/>
      </c>
      <c r="I1938" s="157"/>
      <c r="J1938" s="19" t="str">
        <f t="shared" si="1113"/>
        <v/>
      </c>
      <c r="K1938" s="33"/>
      <c r="L1938" s="34"/>
      <c r="M1938" s="34"/>
      <c r="N1938" s="19" t="str">
        <f t="shared" si="1114"/>
        <v/>
      </c>
      <c r="O1938" s="157"/>
      <c r="P1938" s="19" t="str">
        <f t="shared" si="1115"/>
        <v/>
      </c>
      <c r="Q1938" s="19" t="str">
        <f t="shared" si="1116"/>
        <v/>
      </c>
      <c r="R1938" s="22"/>
      <c r="S1938" s="33"/>
      <c r="T1938" s="35" t="str">
        <f>IF(E1938="","",Instructions!$B$5)</f>
        <v/>
      </c>
      <c r="U1938" s="75" t="str">
        <f>IF(E1938="","",Instructions!$C$5)</f>
        <v/>
      </c>
      <c r="V1938" s="87" t="str">
        <f t="shared" si="1117"/>
        <v/>
      </c>
      <c r="W1938" s="72" t="str">
        <f>IF(E1938="","",VLOOKUP(D1938,Supervisors!$B$9:$F$32,5,FALSE))</f>
        <v/>
      </c>
      <c r="X1938" s="72" t="str">
        <f>IF(E1938="","",VLOOKUP(D1938,Supervisors!$B$9:$G$32,6,FALSE))</f>
        <v/>
      </c>
      <c r="Y1938" s="20" t="str">
        <f t="shared" si="1118"/>
        <v/>
      </c>
      <c r="Z1938" s="20" t="str">
        <f t="shared" si="1119"/>
        <v/>
      </c>
      <c r="AA1938" s="20" t="str">
        <f t="shared" si="1120"/>
        <v/>
      </c>
      <c r="AB1938" s="20" t="str">
        <f t="shared" si="1121"/>
        <v/>
      </c>
      <c r="AC1938" s="20" t="str">
        <f t="shared" si="1122"/>
        <v/>
      </c>
      <c r="AD1938" s="20" t="str">
        <f t="shared" si="1123"/>
        <v/>
      </c>
      <c r="AE1938" s="20" t="str">
        <f>IF(E1938="","",SUM( INDEX( $H$9, 1) : H1938))</f>
        <v/>
      </c>
      <c r="AF1938" s="20" t="str">
        <f t="shared" si="1124"/>
        <v/>
      </c>
      <c r="AG1938" s="20" t="str">
        <f>IF(E1938="","",SUM($AF$9:AF1938))</f>
        <v/>
      </c>
      <c r="AH1938" s="43" t="str">
        <f t="shared" si="1125"/>
        <v/>
      </c>
      <c r="AI1938" s="20" t="str">
        <f t="shared" si="1126"/>
        <v/>
      </c>
      <c r="AJ1938" s="20" t="str">
        <f t="shared" si="1127"/>
        <v/>
      </c>
      <c r="AK1938" s="20" t="str">
        <f t="shared" si="1128"/>
        <v/>
      </c>
      <c r="AL1938" s="20" t="str">
        <f>IF(E1938="","",SUM( INDEX($I$9, 1) : I1938))</f>
        <v/>
      </c>
      <c r="AM1938" s="20" t="str">
        <f t="shared" si="1129"/>
        <v/>
      </c>
      <c r="AN1938" s="20" t="str">
        <f>IF(E1938="","",SUM( INDEX($AM$9, 1) : AM1938))</f>
        <v/>
      </c>
      <c r="AO1938" s="43" t="str">
        <f t="shared" si="1130"/>
        <v/>
      </c>
      <c r="AP1938" s="43" t="str">
        <f t="shared" si="1131"/>
        <v/>
      </c>
      <c r="AQ1938" s="35" t="str">
        <f t="shared" si="1132"/>
        <v/>
      </c>
      <c r="AR1938" s="35" t="str">
        <f t="shared" si="1133"/>
        <v/>
      </c>
      <c r="AS1938" s="35" t="str">
        <f t="shared" si="1134"/>
        <v/>
      </c>
      <c r="AT1938" s="35" t="str">
        <f t="shared" si="1135"/>
        <v/>
      </c>
      <c r="AU1938" s="35" t="str">
        <f t="shared" si="1136"/>
        <v/>
      </c>
      <c r="AV1938" s="35" t="str">
        <f t="shared" si="1137"/>
        <v/>
      </c>
      <c r="AW1938" s="58" t="str">
        <f t="shared" si="1138"/>
        <v/>
      </c>
      <c r="AX1938" s="62" t="str">
        <f t="shared" si="1139"/>
        <v/>
      </c>
      <c r="AY1938" s="62" t="str">
        <f t="shared" si="1140"/>
        <v/>
      </c>
      <c r="AZ1938" s="62" t="str">
        <f t="shared" si="1141"/>
        <v/>
      </c>
      <c r="BA1938" s="62" t="str">
        <f t="shared" si="1142"/>
        <v/>
      </c>
      <c r="BB1938" s="62" t="str">
        <f t="shared" si="1143"/>
        <v/>
      </c>
      <c r="BC1938" s="62" t="str">
        <f t="shared" si="1144"/>
        <v/>
      </c>
      <c r="BD1938" s="69" t="str">
        <f t="shared" si="1145"/>
        <v/>
      </c>
      <c r="BE1938" s="69" t="str">
        <f t="shared" si="1146"/>
        <v/>
      </c>
      <c r="BF1938" s="69" t="str">
        <f>IF(Z1938=Z1939,"",SUM(AW$9:AW1938)-SUM(BF$9:BF1937))</f>
        <v/>
      </c>
      <c r="BG1938" s="12">
        <f t="shared" si="1111"/>
        <v>1930</v>
      </c>
    </row>
    <row r="1939" spans="1:59" ht="20.100000000000001" customHeight="1">
      <c r="A1939" s="13">
        <f t="shared" si="1110"/>
        <v>1931</v>
      </c>
      <c r="B1939" s="153"/>
      <c r="C1939" s="33"/>
      <c r="D1939" s="33"/>
      <c r="E1939" s="154"/>
      <c r="F1939" s="155"/>
      <c r="G1939" s="156"/>
      <c r="H1939" s="19" t="str">
        <f t="shared" si="1112"/>
        <v/>
      </c>
      <c r="I1939" s="157"/>
      <c r="J1939" s="19" t="str">
        <f t="shared" si="1113"/>
        <v/>
      </c>
      <c r="K1939" s="33"/>
      <c r="L1939" s="34"/>
      <c r="M1939" s="34"/>
      <c r="N1939" s="19" t="str">
        <f t="shared" si="1114"/>
        <v/>
      </c>
      <c r="O1939" s="157"/>
      <c r="P1939" s="19" t="str">
        <f t="shared" si="1115"/>
        <v/>
      </c>
      <c r="Q1939" s="19" t="str">
        <f t="shared" si="1116"/>
        <v/>
      </c>
      <c r="R1939" s="22"/>
      <c r="S1939" s="33"/>
      <c r="T1939" s="35" t="str">
        <f>IF(E1939="","",Instructions!$B$5)</f>
        <v/>
      </c>
      <c r="U1939" s="75" t="str">
        <f>IF(E1939="","",Instructions!$C$5)</f>
        <v/>
      </c>
      <c r="V1939" s="87" t="str">
        <f t="shared" si="1117"/>
        <v/>
      </c>
      <c r="W1939" s="72" t="str">
        <f>IF(E1939="","",VLOOKUP(D1939,Supervisors!$B$9:$F$32,5,FALSE))</f>
        <v/>
      </c>
      <c r="X1939" s="72" t="str">
        <f>IF(E1939="","",VLOOKUP(D1939,Supervisors!$B$9:$G$32,6,FALSE))</f>
        <v/>
      </c>
      <c r="Y1939" s="20" t="str">
        <f t="shared" si="1118"/>
        <v/>
      </c>
      <c r="Z1939" s="20" t="str">
        <f t="shared" si="1119"/>
        <v/>
      </c>
      <c r="AA1939" s="20" t="str">
        <f t="shared" si="1120"/>
        <v/>
      </c>
      <c r="AB1939" s="20" t="str">
        <f t="shared" si="1121"/>
        <v/>
      </c>
      <c r="AC1939" s="20" t="str">
        <f t="shared" si="1122"/>
        <v/>
      </c>
      <c r="AD1939" s="20" t="str">
        <f t="shared" si="1123"/>
        <v/>
      </c>
      <c r="AE1939" s="20" t="str">
        <f>IF(E1939="","",SUM( INDEX( $H$9, 1) : H1939))</f>
        <v/>
      </c>
      <c r="AF1939" s="20" t="str">
        <f t="shared" si="1124"/>
        <v/>
      </c>
      <c r="AG1939" s="20" t="str">
        <f>IF(E1939="","",SUM($AF$9:AF1939))</f>
        <v/>
      </c>
      <c r="AH1939" s="43" t="str">
        <f t="shared" si="1125"/>
        <v/>
      </c>
      <c r="AI1939" s="20" t="str">
        <f t="shared" si="1126"/>
        <v/>
      </c>
      <c r="AJ1939" s="20" t="str">
        <f t="shared" si="1127"/>
        <v/>
      </c>
      <c r="AK1939" s="20" t="str">
        <f t="shared" si="1128"/>
        <v/>
      </c>
      <c r="AL1939" s="20" t="str">
        <f>IF(E1939="","",SUM( INDEX($I$9, 1) : I1939))</f>
        <v/>
      </c>
      <c r="AM1939" s="20" t="str">
        <f t="shared" si="1129"/>
        <v/>
      </c>
      <c r="AN1939" s="20" t="str">
        <f>IF(E1939="","",SUM( INDEX($AM$9, 1) : AM1939))</f>
        <v/>
      </c>
      <c r="AO1939" s="43" t="str">
        <f t="shared" si="1130"/>
        <v/>
      </c>
      <c r="AP1939" s="43" t="str">
        <f t="shared" si="1131"/>
        <v/>
      </c>
      <c r="AQ1939" s="35" t="str">
        <f t="shared" si="1132"/>
        <v/>
      </c>
      <c r="AR1939" s="35" t="str">
        <f t="shared" si="1133"/>
        <v/>
      </c>
      <c r="AS1939" s="35" t="str">
        <f t="shared" si="1134"/>
        <v/>
      </c>
      <c r="AT1939" s="35" t="str">
        <f t="shared" si="1135"/>
        <v/>
      </c>
      <c r="AU1939" s="35" t="str">
        <f t="shared" si="1136"/>
        <v/>
      </c>
      <c r="AV1939" s="35" t="str">
        <f t="shared" si="1137"/>
        <v/>
      </c>
      <c r="AW1939" s="58" t="str">
        <f t="shared" si="1138"/>
        <v/>
      </c>
      <c r="AX1939" s="62" t="str">
        <f t="shared" si="1139"/>
        <v/>
      </c>
      <c r="AY1939" s="62" t="str">
        <f t="shared" si="1140"/>
        <v/>
      </c>
      <c r="AZ1939" s="62" t="str">
        <f t="shared" si="1141"/>
        <v/>
      </c>
      <c r="BA1939" s="62" t="str">
        <f t="shared" si="1142"/>
        <v/>
      </c>
      <c r="BB1939" s="62" t="str">
        <f t="shared" si="1143"/>
        <v/>
      </c>
      <c r="BC1939" s="62" t="str">
        <f t="shared" si="1144"/>
        <v/>
      </c>
      <c r="BD1939" s="69" t="str">
        <f t="shared" si="1145"/>
        <v/>
      </c>
      <c r="BE1939" s="69" t="str">
        <f t="shared" si="1146"/>
        <v/>
      </c>
      <c r="BF1939" s="69" t="str">
        <f>IF(Z1939=Z1940,"",SUM(AW$9:AW1939)-SUM(BF$9:BF1938))</f>
        <v/>
      </c>
      <c r="BG1939" s="12">
        <f t="shared" si="1111"/>
        <v>1931</v>
      </c>
    </row>
    <row r="1940" spans="1:59" ht="20.100000000000001" customHeight="1">
      <c r="A1940" s="13">
        <f t="shared" si="1110"/>
        <v>1932</v>
      </c>
      <c r="B1940" s="153"/>
      <c r="C1940" s="33"/>
      <c r="D1940" s="33"/>
      <c r="E1940" s="154"/>
      <c r="F1940" s="155"/>
      <c r="G1940" s="156"/>
      <c r="H1940" s="19" t="str">
        <f t="shared" si="1112"/>
        <v/>
      </c>
      <c r="I1940" s="157"/>
      <c r="J1940" s="19" t="str">
        <f t="shared" si="1113"/>
        <v/>
      </c>
      <c r="K1940" s="33"/>
      <c r="L1940" s="34"/>
      <c r="M1940" s="34"/>
      <c r="N1940" s="19" t="str">
        <f t="shared" si="1114"/>
        <v/>
      </c>
      <c r="O1940" s="157"/>
      <c r="P1940" s="19" t="str">
        <f t="shared" si="1115"/>
        <v/>
      </c>
      <c r="Q1940" s="19" t="str">
        <f t="shared" si="1116"/>
        <v/>
      </c>
      <c r="R1940" s="22"/>
      <c r="S1940" s="33"/>
      <c r="T1940" s="35" t="str">
        <f>IF(E1940="","",Instructions!$B$5)</f>
        <v/>
      </c>
      <c r="U1940" s="75" t="str">
        <f>IF(E1940="","",Instructions!$C$5)</f>
        <v/>
      </c>
      <c r="V1940" s="87" t="str">
        <f t="shared" si="1117"/>
        <v/>
      </c>
      <c r="W1940" s="72" t="str">
        <f>IF(E1940="","",VLOOKUP(D1940,Supervisors!$B$9:$F$32,5,FALSE))</f>
        <v/>
      </c>
      <c r="X1940" s="72" t="str">
        <f>IF(E1940="","",VLOOKUP(D1940,Supervisors!$B$9:$G$32,6,FALSE))</f>
        <v/>
      </c>
      <c r="Y1940" s="20" t="str">
        <f t="shared" si="1118"/>
        <v/>
      </c>
      <c r="Z1940" s="20" t="str">
        <f t="shared" si="1119"/>
        <v/>
      </c>
      <c r="AA1940" s="20" t="str">
        <f t="shared" si="1120"/>
        <v/>
      </c>
      <c r="AB1940" s="20" t="str">
        <f t="shared" si="1121"/>
        <v/>
      </c>
      <c r="AC1940" s="20" t="str">
        <f t="shared" si="1122"/>
        <v/>
      </c>
      <c r="AD1940" s="20" t="str">
        <f t="shared" si="1123"/>
        <v/>
      </c>
      <c r="AE1940" s="20" t="str">
        <f>IF(E1940="","",SUM( INDEX( $H$9, 1) : H1940))</f>
        <v/>
      </c>
      <c r="AF1940" s="20" t="str">
        <f t="shared" si="1124"/>
        <v/>
      </c>
      <c r="AG1940" s="20" t="str">
        <f>IF(E1940="","",SUM($AF$9:AF1940))</f>
        <v/>
      </c>
      <c r="AH1940" s="43" t="str">
        <f t="shared" si="1125"/>
        <v/>
      </c>
      <c r="AI1940" s="20" t="str">
        <f t="shared" si="1126"/>
        <v/>
      </c>
      <c r="AJ1940" s="20" t="str">
        <f t="shared" si="1127"/>
        <v/>
      </c>
      <c r="AK1940" s="20" t="str">
        <f t="shared" si="1128"/>
        <v/>
      </c>
      <c r="AL1940" s="20" t="str">
        <f>IF(E1940="","",SUM( INDEX($I$9, 1) : I1940))</f>
        <v/>
      </c>
      <c r="AM1940" s="20" t="str">
        <f t="shared" si="1129"/>
        <v/>
      </c>
      <c r="AN1940" s="20" t="str">
        <f>IF(E1940="","",SUM( INDEX($AM$9, 1) : AM1940))</f>
        <v/>
      </c>
      <c r="AO1940" s="43" t="str">
        <f t="shared" si="1130"/>
        <v/>
      </c>
      <c r="AP1940" s="43" t="str">
        <f t="shared" si="1131"/>
        <v/>
      </c>
      <c r="AQ1940" s="35" t="str">
        <f t="shared" si="1132"/>
        <v/>
      </c>
      <c r="AR1940" s="35" t="str">
        <f t="shared" si="1133"/>
        <v/>
      </c>
      <c r="AS1940" s="35" t="str">
        <f t="shared" si="1134"/>
        <v/>
      </c>
      <c r="AT1940" s="35" t="str">
        <f t="shared" si="1135"/>
        <v/>
      </c>
      <c r="AU1940" s="35" t="str">
        <f t="shared" si="1136"/>
        <v/>
      </c>
      <c r="AV1940" s="35" t="str">
        <f t="shared" si="1137"/>
        <v/>
      </c>
      <c r="AW1940" s="58" t="str">
        <f t="shared" si="1138"/>
        <v/>
      </c>
      <c r="AX1940" s="62" t="str">
        <f t="shared" si="1139"/>
        <v/>
      </c>
      <c r="AY1940" s="62" t="str">
        <f t="shared" si="1140"/>
        <v/>
      </c>
      <c r="AZ1940" s="62" t="str">
        <f t="shared" si="1141"/>
        <v/>
      </c>
      <c r="BA1940" s="62" t="str">
        <f t="shared" si="1142"/>
        <v/>
      </c>
      <c r="BB1940" s="62" t="str">
        <f t="shared" si="1143"/>
        <v/>
      </c>
      <c r="BC1940" s="62" t="str">
        <f t="shared" si="1144"/>
        <v/>
      </c>
      <c r="BD1940" s="69" t="str">
        <f t="shared" si="1145"/>
        <v/>
      </c>
      <c r="BE1940" s="69" t="str">
        <f t="shared" si="1146"/>
        <v/>
      </c>
      <c r="BF1940" s="69" t="str">
        <f>IF(Z1940=Z1941,"",SUM(AW$9:AW1940)-SUM(BF$9:BF1939))</f>
        <v/>
      </c>
      <c r="BG1940" s="12">
        <f t="shared" si="1111"/>
        <v>1932</v>
      </c>
    </row>
    <row r="1941" spans="1:59" ht="20.100000000000001" customHeight="1">
      <c r="A1941" s="13">
        <f t="shared" si="1110"/>
        <v>1933</v>
      </c>
      <c r="B1941" s="153"/>
      <c r="C1941" s="33"/>
      <c r="D1941" s="33"/>
      <c r="E1941" s="154"/>
      <c r="F1941" s="155"/>
      <c r="G1941" s="156"/>
      <c r="H1941" s="19" t="str">
        <f t="shared" si="1112"/>
        <v/>
      </c>
      <c r="I1941" s="157"/>
      <c r="J1941" s="19" t="str">
        <f t="shared" si="1113"/>
        <v/>
      </c>
      <c r="K1941" s="33"/>
      <c r="L1941" s="34"/>
      <c r="M1941" s="34"/>
      <c r="N1941" s="19" t="str">
        <f t="shared" si="1114"/>
        <v/>
      </c>
      <c r="O1941" s="157"/>
      <c r="P1941" s="19" t="str">
        <f t="shared" si="1115"/>
        <v/>
      </c>
      <c r="Q1941" s="19" t="str">
        <f t="shared" si="1116"/>
        <v/>
      </c>
      <c r="R1941" s="22"/>
      <c r="S1941" s="33"/>
      <c r="T1941" s="35" t="str">
        <f>IF(E1941="","",Instructions!$B$5)</f>
        <v/>
      </c>
      <c r="U1941" s="75" t="str">
        <f>IF(E1941="","",Instructions!$C$5)</f>
        <v/>
      </c>
      <c r="V1941" s="87" t="str">
        <f t="shared" si="1117"/>
        <v/>
      </c>
      <c r="W1941" s="72" t="str">
        <f>IF(E1941="","",VLOOKUP(D1941,Supervisors!$B$9:$F$32,5,FALSE))</f>
        <v/>
      </c>
      <c r="X1941" s="72" t="str">
        <f>IF(E1941="","",VLOOKUP(D1941,Supervisors!$B$9:$G$32,6,FALSE))</f>
        <v/>
      </c>
      <c r="Y1941" s="20" t="str">
        <f t="shared" si="1118"/>
        <v/>
      </c>
      <c r="Z1941" s="20" t="str">
        <f t="shared" si="1119"/>
        <v/>
      </c>
      <c r="AA1941" s="20" t="str">
        <f t="shared" si="1120"/>
        <v/>
      </c>
      <c r="AB1941" s="20" t="str">
        <f t="shared" si="1121"/>
        <v/>
      </c>
      <c r="AC1941" s="20" t="str">
        <f t="shared" si="1122"/>
        <v/>
      </c>
      <c r="AD1941" s="20" t="str">
        <f t="shared" si="1123"/>
        <v/>
      </c>
      <c r="AE1941" s="20" t="str">
        <f>IF(E1941="","",SUM( INDEX( $H$9, 1) : H1941))</f>
        <v/>
      </c>
      <c r="AF1941" s="20" t="str">
        <f t="shared" si="1124"/>
        <v/>
      </c>
      <c r="AG1941" s="20" t="str">
        <f>IF(E1941="","",SUM($AF$9:AF1941))</f>
        <v/>
      </c>
      <c r="AH1941" s="43" t="str">
        <f t="shared" si="1125"/>
        <v/>
      </c>
      <c r="AI1941" s="20" t="str">
        <f t="shared" si="1126"/>
        <v/>
      </c>
      <c r="AJ1941" s="20" t="str">
        <f t="shared" si="1127"/>
        <v/>
      </c>
      <c r="AK1941" s="20" t="str">
        <f t="shared" si="1128"/>
        <v/>
      </c>
      <c r="AL1941" s="20" t="str">
        <f>IF(E1941="","",SUM( INDEX($I$9, 1) : I1941))</f>
        <v/>
      </c>
      <c r="AM1941" s="20" t="str">
        <f t="shared" si="1129"/>
        <v/>
      </c>
      <c r="AN1941" s="20" t="str">
        <f>IF(E1941="","",SUM( INDEX($AM$9, 1) : AM1941))</f>
        <v/>
      </c>
      <c r="AO1941" s="43" t="str">
        <f t="shared" si="1130"/>
        <v/>
      </c>
      <c r="AP1941" s="43" t="str">
        <f t="shared" si="1131"/>
        <v/>
      </c>
      <c r="AQ1941" s="35" t="str">
        <f t="shared" si="1132"/>
        <v/>
      </c>
      <c r="AR1941" s="35" t="str">
        <f t="shared" si="1133"/>
        <v/>
      </c>
      <c r="AS1941" s="35" t="str">
        <f t="shared" si="1134"/>
        <v/>
      </c>
      <c r="AT1941" s="35" t="str">
        <f t="shared" si="1135"/>
        <v/>
      </c>
      <c r="AU1941" s="35" t="str">
        <f t="shared" si="1136"/>
        <v/>
      </c>
      <c r="AV1941" s="35" t="str">
        <f t="shared" si="1137"/>
        <v/>
      </c>
      <c r="AW1941" s="58" t="str">
        <f t="shared" si="1138"/>
        <v/>
      </c>
      <c r="AX1941" s="62" t="str">
        <f t="shared" si="1139"/>
        <v/>
      </c>
      <c r="AY1941" s="62" t="str">
        <f t="shared" si="1140"/>
        <v/>
      </c>
      <c r="AZ1941" s="62" t="str">
        <f t="shared" si="1141"/>
        <v/>
      </c>
      <c r="BA1941" s="62" t="str">
        <f t="shared" si="1142"/>
        <v/>
      </c>
      <c r="BB1941" s="62" t="str">
        <f t="shared" si="1143"/>
        <v/>
      </c>
      <c r="BC1941" s="62" t="str">
        <f t="shared" si="1144"/>
        <v/>
      </c>
      <c r="BD1941" s="69" t="str">
        <f t="shared" si="1145"/>
        <v/>
      </c>
      <c r="BE1941" s="69" t="str">
        <f t="shared" si="1146"/>
        <v/>
      </c>
      <c r="BF1941" s="69" t="str">
        <f>IF(Z1941=Z1942,"",SUM(AW$9:AW1941)-SUM(BF$9:BF1940))</f>
        <v/>
      </c>
      <c r="BG1941" s="12">
        <f t="shared" si="1111"/>
        <v>1933</v>
      </c>
    </row>
    <row r="1942" spans="1:59" ht="20.100000000000001" customHeight="1">
      <c r="A1942" s="13">
        <f t="shared" si="1110"/>
        <v>1934</v>
      </c>
      <c r="B1942" s="153"/>
      <c r="C1942" s="33"/>
      <c r="D1942" s="33"/>
      <c r="E1942" s="154"/>
      <c r="F1942" s="155"/>
      <c r="G1942" s="156"/>
      <c r="H1942" s="19" t="str">
        <f t="shared" si="1112"/>
        <v/>
      </c>
      <c r="I1942" s="157"/>
      <c r="J1942" s="19" t="str">
        <f t="shared" si="1113"/>
        <v/>
      </c>
      <c r="K1942" s="33"/>
      <c r="L1942" s="34"/>
      <c r="M1942" s="34"/>
      <c r="N1942" s="19" t="str">
        <f t="shared" si="1114"/>
        <v/>
      </c>
      <c r="O1942" s="157"/>
      <c r="P1942" s="19" t="str">
        <f t="shared" si="1115"/>
        <v/>
      </c>
      <c r="Q1942" s="19" t="str">
        <f t="shared" si="1116"/>
        <v/>
      </c>
      <c r="R1942" s="22"/>
      <c r="S1942" s="33"/>
      <c r="T1942" s="35" t="str">
        <f>IF(E1942="","",Instructions!$B$5)</f>
        <v/>
      </c>
      <c r="U1942" s="75" t="str">
        <f>IF(E1942="","",Instructions!$C$5)</f>
        <v/>
      </c>
      <c r="V1942" s="87" t="str">
        <f t="shared" si="1117"/>
        <v/>
      </c>
      <c r="W1942" s="72" t="str">
        <f>IF(E1942="","",VLOOKUP(D1942,Supervisors!$B$9:$F$32,5,FALSE))</f>
        <v/>
      </c>
      <c r="X1942" s="72" t="str">
        <f>IF(E1942="","",VLOOKUP(D1942,Supervisors!$B$9:$G$32,6,FALSE))</f>
        <v/>
      </c>
      <c r="Y1942" s="20" t="str">
        <f t="shared" si="1118"/>
        <v/>
      </c>
      <c r="Z1942" s="20" t="str">
        <f t="shared" si="1119"/>
        <v/>
      </c>
      <c r="AA1942" s="20" t="str">
        <f t="shared" si="1120"/>
        <v/>
      </c>
      <c r="AB1942" s="20" t="str">
        <f t="shared" si="1121"/>
        <v/>
      </c>
      <c r="AC1942" s="20" t="str">
        <f t="shared" si="1122"/>
        <v/>
      </c>
      <c r="AD1942" s="20" t="str">
        <f t="shared" si="1123"/>
        <v/>
      </c>
      <c r="AE1942" s="20" t="str">
        <f>IF(E1942="","",SUM( INDEX( $H$9, 1) : H1942))</f>
        <v/>
      </c>
      <c r="AF1942" s="20" t="str">
        <f t="shared" si="1124"/>
        <v/>
      </c>
      <c r="AG1942" s="20" t="str">
        <f>IF(E1942="","",SUM($AF$9:AF1942))</f>
        <v/>
      </c>
      <c r="AH1942" s="43" t="str">
        <f t="shared" si="1125"/>
        <v/>
      </c>
      <c r="AI1942" s="20" t="str">
        <f t="shared" si="1126"/>
        <v/>
      </c>
      <c r="AJ1942" s="20" t="str">
        <f t="shared" si="1127"/>
        <v/>
      </c>
      <c r="AK1942" s="20" t="str">
        <f t="shared" si="1128"/>
        <v/>
      </c>
      <c r="AL1942" s="20" t="str">
        <f>IF(E1942="","",SUM( INDEX($I$9, 1) : I1942))</f>
        <v/>
      </c>
      <c r="AM1942" s="20" t="str">
        <f t="shared" si="1129"/>
        <v/>
      </c>
      <c r="AN1942" s="20" t="str">
        <f>IF(E1942="","",SUM( INDEX($AM$9, 1) : AM1942))</f>
        <v/>
      </c>
      <c r="AO1942" s="43" t="str">
        <f t="shared" si="1130"/>
        <v/>
      </c>
      <c r="AP1942" s="43" t="str">
        <f t="shared" si="1131"/>
        <v/>
      </c>
      <c r="AQ1942" s="35" t="str">
        <f t="shared" si="1132"/>
        <v/>
      </c>
      <c r="AR1942" s="35" t="str">
        <f t="shared" si="1133"/>
        <v/>
      </c>
      <c r="AS1942" s="35" t="str">
        <f t="shared" si="1134"/>
        <v/>
      </c>
      <c r="AT1942" s="35" t="str">
        <f t="shared" si="1135"/>
        <v/>
      </c>
      <c r="AU1942" s="35" t="str">
        <f t="shared" si="1136"/>
        <v/>
      </c>
      <c r="AV1942" s="35" t="str">
        <f t="shared" si="1137"/>
        <v/>
      </c>
      <c r="AW1942" s="58" t="str">
        <f t="shared" si="1138"/>
        <v/>
      </c>
      <c r="AX1942" s="62" t="str">
        <f t="shared" si="1139"/>
        <v/>
      </c>
      <c r="AY1942" s="62" t="str">
        <f t="shared" si="1140"/>
        <v/>
      </c>
      <c r="AZ1942" s="62" t="str">
        <f t="shared" si="1141"/>
        <v/>
      </c>
      <c r="BA1942" s="62" t="str">
        <f t="shared" si="1142"/>
        <v/>
      </c>
      <c r="BB1942" s="62" t="str">
        <f t="shared" si="1143"/>
        <v/>
      </c>
      <c r="BC1942" s="62" t="str">
        <f t="shared" si="1144"/>
        <v/>
      </c>
      <c r="BD1942" s="69" t="str">
        <f t="shared" si="1145"/>
        <v/>
      </c>
      <c r="BE1942" s="69" t="str">
        <f t="shared" si="1146"/>
        <v/>
      </c>
      <c r="BF1942" s="69" t="str">
        <f>IF(Z1942=Z1943,"",SUM(AW$9:AW1942)-SUM(BF$9:BF1941))</f>
        <v/>
      </c>
      <c r="BG1942" s="12">
        <f t="shared" si="1111"/>
        <v>1934</v>
      </c>
    </row>
    <row r="1943" spans="1:59" ht="20.100000000000001" customHeight="1">
      <c r="A1943" s="13">
        <f t="shared" si="1110"/>
        <v>1935</v>
      </c>
      <c r="B1943" s="153"/>
      <c r="C1943" s="33"/>
      <c r="D1943" s="33"/>
      <c r="E1943" s="154"/>
      <c r="F1943" s="155"/>
      <c r="G1943" s="156"/>
      <c r="H1943" s="19" t="str">
        <f t="shared" si="1112"/>
        <v/>
      </c>
      <c r="I1943" s="157"/>
      <c r="J1943" s="19" t="str">
        <f t="shared" si="1113"/>
        <v/>
      </c>
      <c r="K1943" s="33"/>
      <c r="L1943" s="34"/>
      <c r="M1943" s="34"/>
      <c r="N1943" s="19" t="str">
        <f t="shared" si="1114"/>
        <v/>
      </c>
      <c r="O1943" s="157"/>
      <c r="P1943" s="19" t="str">
        <f t="shared" si="1115"/>
        <v/>
      </c>
      <c r="Q1943" s="19" t="str">
        <f t="shared" si="1116"/>
        <v/>
      </c>
      <c r="R1943" s="22"/>
      <c r="S1943" s="33"/>
      <c r="T1943" s="35" t="str">
        <f>IF(E1943="","",Instructions!$B$5)</f>
        <v/>
      </c>
      <c r="U1943" s="75" t="str">
        <f>IF(E1943="","",Instructions!$C$5)</f>
        <v/>
      </c>
      <c r="V1943" s="87" t="str">
        <f t="shared" si="1117"/>
        <v/>
      </c>
      <c r="W1943" s="72" t="str">
        <f>IF(E1943="","",VLOOKUP(D1943,Supervisors!$B$9:$F$32,5,FALSE))</f>
        <v/>
      </c>
      <c r="X1943" s="72" t="str">
        <f>IF(E1943="","",VLOOKUP(D1943,Supervisors!$B$9:$G$32,6,FALSE))</f>
        <v/>
      </c>
      <c r="Y1943" s="20" t="str">
        <f t="shared" si="1118"/>
        <v/>
      </c>
      <c r="Z1943" s="20" t="str">
        <f t="shared" si="1119"/>
        <v/>
      </c>
      <c r="AA1943" s="20" t="str">
        <f t="shared" si="1120"/>
        <v/>
      </c>
      <c r="AB1943" s="20" t="str">
        <f t="shared" si="1121"/>
        <v/>
      </c>
      <c r="AC1943" s="20" t="str">
        <f t="shared" si="1122"/>
        <v/>
      </c>
      <c r="AD1943" s="20" t="str">
        <f t="shared" si="1123"/>
        <v/>
      </c>
      <c r="AE1943" s="20" t="str">
        <f>IF(E1943="","",SUM( INDEX( $H$9, 1) : H1943))</f>
        <v/>
      </c>
      <c r="AF1943" s="20" t="str">
        <f t="shared" si="1124"/>
        <v/>
      </c>
      <c r="AG1943" s="20" t="str">
        <f>IF(E1943="","",SUM($AF$9:AF1943))</f>
        <v/>
      </c>
      <c r="AH1943" s="43" t="str">
        <f t="shared" si="1125"/>
        <v/>
      </c>
      <c r="AI1943" s="20" t="str">
        <f t="shared" si="1126"/>
        <v/>
      </c>
      <c r="AJ1943" s="20" t="str">
        <f t="shared" si="1127"/>
        <v/>
      </c>
      <c r="AK1943" s="20" t="str">
        <f t="shared" si="1128"/>
        <v/>
      </c>
      <c r="AL1943" s="20" t="str">
        <f>IF(E1943="","",SUM( INDEX($I$9, 1) : I1943))</f>
        <v/>
      </c>
      <c r="AM1943" s="20" t="str">
        <f t="shared" si="1129"/>
        <v/>
      </c>
      <c r="AN1943" s="20" t="str">
        <f>IF(E1943="","",SUM( INDEX($AM$9, 1) : AM1943))</f>
        <v/>
      </c>
      <c r="AO1943" s="43" t="str">
        <f t="shared" si="1130"/>
        <v/>
      </c>
      <c r="AP1943" s="43" t="str">
        <f t="shared" si="1131"/>
        <v/>
      </c>
      <c r="AQ1943" s="35" t="str">
        <f t="shared" si="1132"/>
        <v/>
      </c>
      <c r="AR1943" s="35" t="str">
        <f t="shared" si="1133"/>
        <v/>
      </c>
      <c r="AS1943" s="35" t="str">
        <f t="shared" si="1134"/>
        <v/>
      </c>
      <c r="AT1943" s="35" t="str">
        <f t="shared" si="1135"/>
        <v/>
      </c>
      <c r="AU1943" s="35" t="str">
        <f t="shared" si="1136"/>
        <v/>
      </c>
      <c r="AV1943" s="35" t="str">
        <f t="shared" si="1137"/>
        <v/>
      </c>
      <c r="AW1943" s="58" t="str">
        <f t="shared" si="1138"/>
        <v/>
      </c>
      <c r="AX1943" s="62" t="str">
        <f t="shared" si="1139"/>
        <v/>
      </c>
      <c r="AY1943" s="62" t="str">
        <f t="shared" si="1140"/>
        <v/>
      </c>
      <c r="AZ1943" s="62" t="str">
        <f t="shared" si="1141"/>
        <v/>
      </c>
      <c r="BA1943" s="62" t="str">
        <f t="shared" si="1142"/>
        <v/>
      </c>
      <c r="BB1943" s="62" t="str">
        <f t="shared" si="1143"/>
        <v/>
      </c>
      <c r="BC1943" s="62" t="str">
        <f t="shared" si="1144"/>
        <v/>
      </c>
      <c r="BD1943" s="69" t="str">
        <f t="shared" si="1145"/>
        <v/>
      </c>
      <c r="BE1943" s="69" t="str">
        <f t="shared" si="1146"/>
        <v/>
      </c>
      <c r="BF1943" s="69" t="str">
        <f>IF(Z1943=Z1944,"",SUM(AW$9:AW1943)-SUM(BF$9:BF1942))</f>
        <v/>
      </c>
      <c r="BG1943" s="12">
        <f t="shared" si="1111"/>
        <v>1935</v>
      </c>
    </row>
    <row r="1944" spans="1:59" ht="20.100000000000001" customHeight="1">
      <c r="A1944" s="13">
        <f t="shared" si="1110"/>
        <v>1936</v>
      </c>
      <c r="B1944" s="153"/>
      <c r="C1944" s="33"/>
      <c r="D1944" s="33"/>
      <c r="E1944" s="154"/>
      <c r="F1944" s="155"/>
      <c r="G1944" s="156"/>
      <c r="H1944" s="19" t="str">
        <f t="shared" si="1112"/>
        <v/>
      </c>
      <c r="I1944" s="157"/>
      <c r="J1944" s="19" t="str">
        <f t="shared" si="1113"/>
        <v/>
      </c>
      <c r="K1944" s="33"/>
      <c r="L1944" s="34"/>
      <c r="M1944" s="34"/>
      <c r="N1944" s="19" t="str">
        <f t="shared" si="1114"/>
        <v/>
      </c>
      <c r="O1944" s="157"/>
      <c r="P1944" s="19" t="str">
        <f t="shared" si="1115"/>
        <v/>
      </c>
      <c r="Q1944" s="19" t="str">
        <f t="shared" si="1116"/>
        <v/>
      </c>
      <c r="R1944" s="22"/>
      <c r="S1944" s="33"/>
      <c r="T1944" s="35" t="str">
        <f>IF(E1944="","",Instructions!$B$5)</f>
        <v/>
      </c>
      <c r="U1944" s="75" t="str">
        <f>IF(E1944="","",Instructions!$C$5)</f>
        <v/>
      </c>
      <c r="V1944" s="87" t="str">
        <f t="shared" si="1117"/>
        <v/>
      </c>
      <c r="W1944" s="72" t="str">
        <f>IF(E1944="","",VLOOKUP(D1944,Supervisors!$B$9:$F$32,5,FALSE))</f>
        <v/>
      </c>
      <c r="X1944" s="72" t="str">
        <f>IF(E1944="","",VLOOKUP(D1944,Supervisors!$B$9:$G$32,6,FALSE))</f>
        <v/>
      </c>
      <c r="Y1944" s="20" t="str">
        <f t="shared" si="1118"/>
        <v/>
      </c>
      <c r="Z1944" s="20" t="str">
        <f t="shared" si="1119"/>
        <v/>
      </c>
      <c r="AA1944" s="20" t="str">
        <f t="shared" si="1120"/>
        <v/>
      </c>
      <c r="AB1944" s="20" t="str">
        <f t="shared" si="1121"/>
        <v/>
      </c>
      <c r="AC1944" s="20" t="str">
        <f t="shared" si="1122"/>
        <v/>
      </c>
      <c r="AD1944" s="20" t="str">
        <f t="shared" si="1123"/>
        <v/>
      </c>
      <c r="AE1944" s="20" t="str">
        <f>IF(E1944="","",SUM( INDEX( $H$9, 1) : H1944))</f>
        <v/>
      </c>
      <c r="AF1944" s="20" t="str">
        <f t="shared" si="1124"/>
        <v/>
      </c>
      <c r="AG1944" s="20" t="str">
        <f>IF(E1944="","",SUM($AF$9:AF1944))</f>
        <v/>
      </c>
      <c r="AH1944" s="43" t="str">
        <f t="shared" si="1125"/>
        <v/>
      </c>
      <c r="AI1944" s="20" t="str">
        <f t="shared" si="1126"/>
        <v/>
      </c>
      <c r="AJ1944" s="20" t="str">
        <f t="shared" si="1127"/>
        <v/>
      </c>
      <c r="AK1944" s="20" t="str">
        <f t="shared" si="1128"/>
        <v/>
      </c>
      <c r="AL1944" s="20" t="str">
        <f>IF(E1944="","",SUM( INDEX($I$9, 1) : I1944))</f>
        <v/>
      </c>
      <c r="AM1944" s="20" t="str">
        <f t="shared" si="1129"/>
        <v/>
      </c>
      <c r="AN1944" s="20" t="str">
        <f>IF(E1944="","",SUM( INDEX($AM$9, 1) : AM1944))</f>
        <v/>
      </c>
      <c r="AO1944" s="43" t="str">
        <f t="shared" si="1130"/>
        <v/>
      </c>
      <c r="AP1944" s="43" t="str">
        <f t="shared" si="1131"/>
        <v/>
      </c>
      <c r="AQ1944" s="35" t="str">
        <f t="shared" si="1132"/>
        <v/>
      </c>
      <c r="AR1944" s="35" t="str">
        <f t="shared" si="1133"/>
        <v/>
      </c>
      <c r="AS1944" s="35" t="str">
        <f t="shared" si="1134"/>
        <v/>
      </c>
      <c r="AT1944" s="35" t="str">
        <f t="shared" si="1135"/>
        <v/>
      </c>
      <c r="AU1944" s="35" t="str">
        <f t="shared" si="1136"/>
        <v/>
      </c>
      <c r="AV1944" s="35" t="str">
        <f t="shared" si="1137"/>
        <v/>
      </c>
      <c r="AW1944" s="58" t="str">
        <f t="shared" si="1138"/>
        <v/>
      </c>
      <c r="AX1944" s="62" t="str">
        <f t="shared" si="1139"/>
        <v/>
      </c>
      <c r="AY1944" s="62" t="str">
        <f t="shared" si="1140"/>
        <v/>
      </c>
      <c r="AZ1944" s="62" t="str">
        <f t="shared" si="1141"/>
        <v/>
      </c>
      <c r="BA1944" s="62" t="str">
        <f t="shared" si="1142"/>
        <v/>
      </c>
      <c r="BB1944" s="62" t="str">
        <f t="shared" si="1143"/>
        <v/>
      </c>
      <c r="BC1944" s="62" t="str">
        <f t="shared" si="1144"/>
        <v/>
      </c>
      <c r="BD1944" s="69" t="str">
        <f t="shared" si="1145"/>
        <v/>
      </c>
      <c r="BE1944" s="69" t="str">
        <f t="shared" si="1146"/>
        <v/>
      </c>
      <c r="BF1944" s="69" t="str">
        <f>IF(Z1944=Z1945,"",SUM(AW$9:AW1944)-SUM(BF$9:BF1943))</f>
        <v/>
      </c>
      <c r="BG1944" s="12">
        <f t="shared" si="1111"/>
        <v>1936</v>
      </c>
    </row>
    <row r="1945" spans="1:59" ht="20.100000000000001" customHeight="1">
      <c r="A1945" s="13">
        <f t="shared" si="1110"/>
        <v>1937</v>
      </c>
      <c r="B1945" s="153"/>
      <c r="C1945" s="33"/>
      <c r="D1945" s="33"/>
      <c r="E1945" s="154"/>
      <c r="F1945" s="155"/>
      <c r="G1945" s="156"/>
      <c r="H1945" s="19" t="str">
        <f t="shared" si="1112"/>
        <v/>
      </c>
      <c r="I1945" s="157"/>
      <c r="J1945" s="19" t="str">
        <f t="shared" si="1113"/>
        <v/>
      </c>
      <c r="K1945" s="33"/>
      <c r="L1945" s="34"/>
      <c r="M1945" s="34"/>
      <c r="N1945" s="19" t="str">
        <f t="shared" si="1114"/>
        <v/>
      </c>
      <c r="O1945" s="157"/>
      <c r="P1945" s="19" t="str">
        <f t="shared" si="1115"/>
        <v/>
      </c>
      <c r="Q1945" s="19" t="str">
        <f t="shared" si="1116"/>
        <v/>
      </c>
      <c r="R1945" s="22"/>
      <c r="S1945" s="33"/>
      <c r="T1945" s="35" t="str">
        <f>IF(E1945="","",Instructions!$B$5)</f>
        <v/>
      </c>
      <c r="U1945" s="75" t="str">
        <f>IF(E1945="","",Instructions!$C$5)</f>
        <v/>
      </c>
      <c r="V1945" s="87" t="str">
        <f t="shared" si="1117"/>
        <v/>
      </c>
      <c r="W1945" s="72" t="str">
        <f>IF(E1945="","",VLOOKUP(D1945,Supervisors!$B$9:$F$32,5,FALSE))</f>
        <v/>
      </c>
      <c r="X1945" s="72" t="str">
        <f>IF(E1945="","",VLOOKUP(D1945,Supervisors!$B$9:$G$32,6,FALSE))</f>
        <v/>
      </c>
      <c r="Y1945" s="20" t="str">
        <f t="shared" si="1118"/>
        <v/>
      </c>
      <c r="Z1945" s="20" t="str">
        <f t="shared" si="1119"/>
        <v/>
      </c>
      <c r="AA1945" s="20" t="str">
        <f t="shared" si="1120"/>
        <v/>
      </c>
      <c r="AB1945" s="20" t="str">
        <f t="shared" si="1121"/>
        <v/>
      </c>
      <c r="AC1945" s="20" t="str">
        <f t="shared" si="1122"/>
        <v/>
      </c>
      <c r="AD1945" s="20" t="str">
        <f t="shared" si="1123"/>
        <v/>
      </c>
      <c r="AE1945" s="20" t="str">
        <f>IF(E1945="","",SUM( INDEX( $H$9, 1) : H1945))</f>
        <v/>
      </c>
      <c r="AF1945" s="20" t="str">
        <f t="shared" si="1124"/>
        <v/>
      </c>
      <c r="AG1945" s="20" t="str">
        <f>IF(E1945="","",SUM($AF$9:AF1945))</f>
        <v/>
      </c>
      <c r="AH1945" s="43" t="str">
        <f t="shared" si="1125"/>
        <v/>
      </c>
      <c r="AI1945" s="20" t="str">
        <f t="shared" si="1126"/>
        <v/>
      </c>
      <c r="AJ1945" s="20" t="str">
        <f t="shared" si="1127"/>
        <v/>
      </c>
      <c r="AK1945" s="20" t="str">
        <f t="shared" si="1128"/>
        <v/>
      </c>
      <c r="AL1945" s="20" t="str">
        <f>IF(E1945="","",SUM( INDEX($I$9, 1) : I1945))</f>
        <v/>
      </c>
      <c r="AM1945" s="20" t="str">
        <f t="shared" si="1129"/>
        <v/>
      </c>
      <c r="AN1945" s="20" t="str">
        <f>IF(E1945="","",SUM( INDEX($AM$9, 1) : AM1945))</f>
        <v/>
      </c>
      <c r="AO1945" s="43" t="str">
        <f t="shared" si="1130"/>
        <v/>
      </c>
      <c r="AP1945" s="43" t="str">
        <f t="shared" si="1131"/>
        <v/>
      </c>
      <c r="AQ1945" s="35" t="str">
        <f t="shared" si="1132"/>
        <v/>
      </c>
      <c r="AR1945" s="35" t="str">
        <f t="shared" si="1133"/>
        <v/>
      </c>
      <c r="AS1945" s="35" t="str">
        <f t="shared" si="1134"/>
        <v/>
      </c>
      <c r="AT1945" s="35" t="str">
        <f t="shared" si="1135"/>
        <v/>
      </c>
      <c r="AU1945" s="35" t="str">
        <f t="shared" si="1136"/>
        <v/>
      </c>
      <c r="AV1945" s="35" t="str">
        <f t="shared" si="1137"/>
        <v/>
      </c>
      <c r="AW1945" s="58" t="str">
        <f t="shared" si="1138"/>
        <v/>
      </c>
      <c r="AX1945" s="62" t="str">
        <f t="shared" si="1139"/>
        <v/>
      </c>
      <c r="AY1945" s="62" t="str">
        <f t="shared" si="1140"/>
        <v/>
      </c>
      <c r="AZ1945" s="62" t="str">
        <f t="shared" si="1141"/>
        <v/>
      </c>
      <c r="BA1945" s="62" t="str">
        <f t="shared" si="1142"/>
        <v/>
      </c>
      <c r="BB1945" s="62" t="str">
        <f t="shared" si="1143"/>
        <v/>
      </c>
      <c r="BC1945" s="62" t="str">
        <f t="shared" si="1144"/>
        <v/>
      </c>
      <c r="BD1945" s="69" t="str">
        <f t="shared" si="1145"/>
        <v/>
      </c>
      <c r="BE1945" s="69" t="str">
        <f t="shared" si="1146"/>
        <v/>
      </c>
      <c r="BF1945" s="69" t="str">
        <f>IF(Z1945=Z1946,"",SUM(AW$9:AW1945)-SUM(BF$9:BF1944))</f>
        <v/>
      </c>
      <c r="BG1945" s="12">
        <f t="shared" si="1111"/>
        <v>1937</v>
      </c>
    </row>
    <row r="1946" spans="1:59" ht="20.100000000000001" customHeight="1">
      <c r="A1946" s="13">
        <f t="shared" si="1110"/>
        <v>1938</v>
      </c>
      <c r="B1946" s="153"/>
      <c r="C1946" s="33"/>
      <c r="D1946" s="33"/>
      <c r="E1946" s="154"/>
      <c r="F1946" s="155"/>
      <c r="G1946" s="156"/>
      <c r="H1946" s="19" t="str">
        <f t="shared" si="1112"/>
        <v/>
      </c>
      <c r="I1946" s="157"/>
      <c r="J1946" s="19" t="str">
        <f t="shared" si="1113"/>
        <v/>
      </c>
      <c r="K1946" s="33"/>
      <c r="L1946" s="34"/>
      <c r="M1946" s="34"/>
      <c r="N1946" s="19" t="str">
        <f t="shared" si="1114"/>
        <v/>
      </c>
      <c r="O1946" s="157"/>
      <c r="P1946" s="19" t="str">
        <f t="shared" si="1115"/>
        <v/>
      </c>
      <c r="Q1946" s="19" t="str">
        <f t="shared" si="1116"/>
        <v/>
      </c>
      <c r="R1946" s="22"/>
      <c r="S1946" s="33"/>
      <c r="T1946" s="35" t="str">
        <f>IF(E1946="","",Instructions!$B$5)</f>
        <v/>
      </c>
      <c r="U1946" s="75" t="str">
        <f>IF(E1946="","",Instructions!$C$5)</f>
        <v/>
      </c>
      <c r="V1946" s="87" t="str">
        <f t="shared" si="1117"/>
        <v/>
      </c>
      <c r="W1946" s="72" t="str">
        <f>IF(E1946="","",VLOOKUP(D1946,Supervisors!$B$9:$F$32,5,FALSE))</f>
        <v/>
      </c>
      <c r="X1946" s="72" t="str">
        <f>IF(E1946="","",VLOOKUP(D1946,Supervisors!$B$9:$G$32,6,FALSE))</f>
        <v/>
      </c>
      <c r="Y1946" s="20" t="str">
        <f t="shared" si="1118"/>
        <v/>
      </c>
      <c r="Z1946" s="20" t="str">
        <f t="shared" si="1119"/>
        <v/>
      </c>
      <c r="AA1946" s="20" t="str">
        <f t="shared" si="1120"/>
        <v/>
      </c>
      <c r="AB1946" s="20" t="str">
        <f t="shared" si="1121"/>
        <v/>
      </c>
      <c r="AC1946" s="20" t="str">
        <f t="shared" si="1122"/>
        <v/>
      </c>
      <c r="AD1946" s="20" t="str">
        <f t="shared" si="1123"/>
        <v/>
      </c>
      <c r="AE1946" s="20" t="str">
        <f>IF(E1946="","",SUM( INDEX( $H$9, 1) : H1946))</f>
        <v/>
      </c>
      <c r="AF1946" s="20" t="str">
        <f t="shared" si="1124"/>
        <v/>
      </c>
      <c r="AG1946" s="20" t="str">
        <f>IF(E1946="","",SUM($AF$9:AF1946))</f>
        <v/>
      </c>
      <c r="AH1946" s="43" t="str">
        <f t="shared" si="1125"/>
        <v/>
      </c>
      <c r="AI1946" s="20" t="str">
        <f t="shared" si="1126"/>
        <v/>
      </c>
      <c r="AJ1946" s="20" t="str">
        <f t="shared" si="1127"/>
        <v/>
      </c>
      <c r="AK1946" s="20" t="str">
        <f t="shared" si="1128"/>
        <v/>
      </c>
      <c r="AL1946" s="20" t="str">
        <f>IF(E1946="","",SUM( INDEX($I$9, 1) : I1946))</f>
        <v/>
      </c>
      <c r="AM1946" s="20" t="str">
        <f t="shared" si="1129"/>
        <v/>
      </c>
      <c r="AN1946" s="20" t="str">
        <f>IF(E1946="","",SUM( INDEX($AM$9, 1) : AM1946))</f>
        <v/>
      </c>
      <c r="AO1946" s="43" t="str">
        <f t="shared" si="1130"/>
        <v/>
      </c>
      <c r="AP1946" s="43" t="str">
        <f t="shared" si="1131"/>
        <v/>
      </c>
      <c r="AQ1946" s="35" t="str">
        <f t="shared" si="1132"/>
        <v/>
      </c>
      <c r="AR1946" s="35" t="str">
        <f t="shared" si="1133"/>
        <v/>
      </c>
      <c r="AS1946" s="35" t="str">
        <f t="shared" si="1134"/>
        <v/>
      </c>
      <c r="AT1946" s="35" t="str">
        <f t="shared" si="1135"/>
        <v/>
      </c>
      <c r="AU1946" s="35" t="str">
        <f t="shared" si="1136"/>
        <v/>
      </c>
      <c r="AV1946" s="35" t="str">
        <f t="shared" si="1137"/>
        <v/>
      </c>
      <c r="AW1946" s="58" t="str">
        <f t="shared" si="1138"/>
        <v/>
      </c>
      <c r="AX1946" s="62" t="str">
        <f t="shared" si="1139"/>
        <v/>
      </c>
      <c r="AY1946" s="62" t="str">
        <f t="shared" si="1140"/>
        <v/>
      </c>
      <c r="AZ1946" s="62" t="str">
        <f t="shared" si="1141"/>
        <v/>
      </c>
      <c r="BA1946" s="62" t="str">
        <f t="shared" si="1142"/>
        <v/>
      </c>
      <c r="BB1946" s="62" t="str">
        <f t="shared" si="1143"/>
        <v/>
      </c>
      <c r="BC1946" s="62" t="str">
        <f t="shared" si="1144"/>
        <v/>
      </c>
      <c r="BD1946" s="69" t="str">
        <f t="shared" si="1145"/>
        <v/>
      </c>
      <c r="BE1946" s="69" t="str">
        <f t="shared" si="1146"/>
        <v/>
      </c>
      <c r="BF1946" s="69" t="str">
        <f>IF(Z1946=Z1947,"",SUM(AW$9:AW1946)-SUM(BF$9:BF1945))</f>
        <v/>
      </c>
      <c r="BG1946" s="12">
        <f t="shared" si="1111"/>
        <v>1938</v>
      </c>
    </row>
    <row r="1947" spans="1:59" ht="20.100000000000001" customHeight="1">
      <c r="A1947" s="13">
        <f t="shared" si="1110"/>
        <v>1939</v>
      </c>
      <c r="B1947" s="153"/>
      <c r="C1947" s="33"/>
      <c r="D1947" s="33"/>
      <c r="E1947" s="154"/>
      <c r="F1947" s="155"/>
      <c r="G1947" s="156"/>
      <c r="H1947" s="19" t="str">
        <f t="shared" si="1112"/>
        <v/>
      </c>
      <c r="I1947" s="157"/>
      <c r="J1947" s="19" t="str">
        <f t="shared" si="1113"/>
        <v/>
      </c>
      <c r="K1947" s="33"/>
      <c r="L1947" s="34"/>
      <c r="M1947" s="34"/>
      <c r="N1947" s="19" t="str">
        <f t="shared" si="1114"/>
        <v/>
      </c>
      <c r="O1947" s="157"/>
      <c r="P1947" s="19" t="str">
        <f t="shared" si="1115"/>
        <v/>
      </c>
      <c r="Q1947" s="19" t="str">
        <f t="shared" si="1116"/>
        <v/>
      </c>
      <c r="R1947" s="22"/>
      <c r="S1947" s="33"/>
      <c r="T1947" s="35" t="str">
        <f>IF(E1947="","",Instructions!$B$5)</f>
        <v/>
      </c>
      <c r="U1947" s="75" t="str">
        <f>IF(E1947="","",Instructions!$C$5)</f>
        <v/>
      </c>
      <c r="V1947" s="87" t="str">
        <f t="shared" si="1117"/>
        <v/>
      </c>
      <c r="W1947" s="72" t="str">
        <f>IF(E1947="","",VLOOKUP(D1947,Supervisors!$B$9:$F$32,5,FALSE))</f>
        <v/>
      </c>
      <c r="X1947" s="72" t="str">
        <f>IF(E1947="","",VLOOKUP(D1947,Supervisors!$B$9:$G$32,6,FALSE))</f>
        <v/>
      </c>
      <c r="Y1947" s="20" t="str">
        <f t="shared" si="1118"/>
        <v/>
      </c>
      <c r="Z1947" s="20" t="str">
        <f t="shared" si="1119"/>
        <v/>
      </c>
      <c r="AA1947" s="20" t="str">
        <f t="shared" si="1120"/>
        <v/>
      </c>
      <c r="AB1947" s="20" t="str">
        <f t="shared" si="1121"/>
        <v/>
      </c>
      <c r="AC1947" s="20" t="str">
        <f t="shared" si="1122"/>
        <v/>
      </c>
      <c r="AD1947" s="20" t="str">
        <f t="shared" si="1123"/>
        <v/>
      </c>
      <c r="AE1947" s="20" t="str">
        <f>IF(E1947="","",SUM( INDEX( $H$9, 1) : H1947))</f>
        <v/>
      </c>
      <c r="AF1947" s="20" t="str">
        <f t="shared" si="1124"/>
        <v/>
      </c>
      <c r="AG1947" s="20" t="str">
        <f>IF(E1947="","",SUM($AF$9:AF1947))</f>
        <v/>
      </c>
      <c r="AH1947" s="43" t="str">
        <f t="shared" si="1125"/>
        <v/>
      </c>
      <c r="AI1947" s="20" t="str">
        <f t="shared" si="1126"/>
        <v/>
      </c>
      <c r="AJ1947" s="20" t="str">
        <f t="shared" si="1127"/>
        <v/>
      </c>
      <c r="AK1947" s="20" t="str">
        <f t="shared" si="1128"/>
        <v/>
      </c>
      <c r="AL1947" s="20" t="str">
        <f>IF(E1947="","",SUM( INDEX($I$9, 1) : I1947))</f>
        <v/>
      </c>
      <c r="AM1947" s="20" t="str">
        <f t="shared" si="1129"/>
        <v/>
      </c>
      <c r="AN1947" s="20" t="str">
        <f>IF(E1947="","",SUM( INDEX($AM$9, 1) : AM1947))</f>
        <v/>
      </c>
      <c r="AO1947" s="43" t="str">
        <f t="shared" si="1130"/>
        <v/>
      </c>
      <c r="AP1947" s="43" t="str">
        <f t="shared" si="1131"/>
        <v/>
      </c>
      <c r="AQ1947" s="35" t="str">
        <f t="shared" si="1132"/>
        <v/>
      </c>
      <c r="AR1947" s="35" t="str">
        <f t="shared" si="1133"/>
        <v/>
      </c>
      <c r="AS1947" s="35" t="str">
        <f t="shared" si="1134"/>
        <v/>
      </c>
      <c r="AT1947" s="35" t="str">
        <f t="shared" si="1135"/>
        <v/>
      </c>
      <c r="AU1947" s="35" t="str">
        <f t="shared" si="1136"/>
        <v/>
      </c>
      <c r="AV1947" s="35" t="str">
        <f t="shared" si="1137"/>
        <v/>
      </c>
      <c r="AW1947" s="58" t="str">
        <f t="shared" si="1138"/>
        <v/>
      </c>
      <c r="AX1947" s="62" t="str">
        <f t="shared" si="1139"/>
        <v/>
      </c>
      <c r="AY1947" s="62" t="str">
        <f t="shared" si="1140"/>
        <v/>
      </c>
      <c r="AZ1947" s="62" t="str">
        <f t="shared" si="1141"/>
        <v/>
      </c>
      <c r="BA1947" s="62" t="str">
        <f t="shared" si="1142"/>
        <v/>
      </c>
      <c r="BB1947" s="62" t="str">
        <f t="shared" si="1143"/>
        <v/>
      </c>
      <c r="BC1947" s="62" t="str">
        <f t="shared" si="1144"/>
        <v/>
      </c>
      <c r="BD1947" s="69" t="str">
        <f t="shared" si="1145"/>
        <v/>
      </c>
      <c r="BE1947" s="69" t="str">
        <f t="shared" si="1146"/>
        <v/>
      </c>
      <c r="BF1947" s="69" t="str">
        <f>IF(Z1947=Z1948,"",SUM(AW$9:AW1947)-SUM(BF$9:BF1946))</f>
        <v/>
      </c>
      <c r="BG1947" s="12">
        <f t="shared" si="1111"/>
        <v>1939</v>
      </c>
    </row>
    <row r="1948" spans="1:59" ht="20.100000000000001" customHeight="1">
      <c r="A1948" s="13">
        <f t="shared" si="1110"/>
        <v>1940</v>
      </c>
      <c r="B1948" s="153"/>
      <c r="C1948" s="33"/>
      <c r="D1948" s="33"/>
      <c r="E1948" s="154"/>
      <c r="F1948" s="155"/>
      <c r="G1948" s="156"/>
      <c r="H1948" s="19" t="str">
        <f t="shared" si="1112"/>
        <v/>
      </c>
      <c r="I1948" s="157"/>
      <c r="J1948" s="19" t="str">
        <f t="shared" si="1113"/>
        <v/>
      </c>
      <c r="K1948" s="33"/>
      <c r="L1948" s="34"/>
      <c r="M1948" s="34"/>
      <c r="N1948" s="19" t="str">
        <f t="shared" si="1114"/>
        <v/>
      </c>
      <c r="O1948" s="157"/>
      <c r="P1948" s="19" t="str">
        <f t="shared" si="1115"/>
        <v/>
      </c>
      <c r="Q1948" s="19" t="str">
        <f t="shared" si="1116"/>
        <v/>
      </c>
      <c r="R1948" s="22"/>
      <c r="S1948" s="33"/>
      <c r="T1948" s="35" t="str">
        <f>IF(E1948="","",Instructions!$B$5)</f>
        <v/>
      </c>
      <c r="U1948" s="75" t="str">
        <f>IF(E1948="","",Instructions!$C$5)</f>
        <v/>
      </c>
      <c r="V1948" s="87" t="str">
        <f t="shared" si="1117"/>
        <v/>
      </c>
      <c r="W1948" s="72" t="str">
        <f>IF(E1948="","",VLOOKUP(D1948,Supervisors!$B$9:$F$32,5,FALSE))</f>
        <v/>
      </c>
      <c r="X1948" s="72" t="str">
        <f>IF(E1948="","",VLOOKUP(D1948,Supervisors!$B$9:$G$32,6,FALSE))</f>
        <v/>
      </c>
      <c r="Y1948" s="20" t="str">
        <f t="shared" si="1118"/>
        <v/>
      </c>
      <c r="Z1948" s="20" t="str">
        <f t="shared" si="1119"/>
        <v/>
      </c>
      <c r="AA1948" s="20" t="str">
        <f t="shared" si="1120"/>
        <v/>
      </c>
      <c r="AB1948" s="20" t="str">
        <f t="shared" si="1121"/>
        <v/>
      </c>
      <c r="AC1948" s="20" t="str">
        <f t="shared" si="1122"/>
        <v/>
      </c>
      <c r="AD1948" s="20" t="str">
        <f t="shared" si="1123"/>
        <v/>
      </c>
      <c r="AE1948" s="20" t="str">
        <f>IF(E1948="","",SUM( INDEX( $H$9, 1) : H1948))</f>
        <v/>
      </c>
      <c r="AF1948" s="20" t="str">
        <f t="shared" si="1124"/>
        <v/>
      </c>
      <c r="AG1948" s="20" t="str">
        <f>IF(E1948="","",SUM($AF$9:AF1948))</f>
        <v/>
      </c>
      <c r="AH1948" s="43" t="str">
        <f t="shared" si="1125"/>
        <v/>
      </c>
      <c r="AI1948" s="20" t="str">
        <f t="shared" si="1126"/>
        <v/>
      </c>
      <c r="AJ1948" s="20" t="str">
        <f t="shared" si="1127"/>
        <v/>
      </c>
      <c r="AK1948" s="20" t="str">
        <f t="shared" si="1128"/>
        <v/>
      </c>
      <c r="AL1948" s="20" t="str">
        <f>IF(E1948="","",SUM( INDEX($I$9, 1) : I1948))</f>
        <v/>
      </c>
      <c r="AM1948" s="20" t="str">
        <f t="shared" si="1129"/>
        <v/>
      </c>
      <c r="AN1948" s="20" t="str">
        <f>IF(E1948="","",SUM( INDEX($AM$9, 1) : AM1948))</f>
        <v/>
      </c>
      <c r="AO1948" s="43" t="str">
        <f t="shared" si="1130"/>
        <v/>
      </c>
      <c r="AP1948" s="43" t="str">
        <f t="shared" si="1131"/>
        <v/>
      </c>
      <c r="AQ1948" s="35" t="str">
        <f t="shared" si="1132"/>
        <v/>
      </c>
      <c r="AR1948" s="35" t="str">
        <f t="shared" si="1133"/>
        <v/>
      </c>
      <c r="AS1948" s="35" t="str">
        <f t="shared" si="1134"/>
        <v/>
      </c>
      <c r="AT1948" s="35" t="str">
        <f t="shared" si="1135"/>
        <v/>
      </c>
      <c r="AU1948" s="35" t="str">
        <f t="shared" si="1136"/>
        <v/>
      </c>
      <c r="AV1948" s="35" t="str">
        <f t="shared" si="1137"/>
        <v/>
      </c>
      <c r="AW1948" s="58" t="str">
        <f t="shared" si="1138"/>
        <v/>
      </c>
      <c r="AX1948" s="62" t="str">
        <f t="shared" si="1139"/>
        <v/>
      </c>
      <c r="AY1948" s="62" t="str">
        <f t="shared" si="1140"/>
        <v/>
      </c>
      <c r="AZ1948" s="62" t="str">
        <f t="shared" si="1141"/>
        <v/>
      </c>
      <c r="BA1948" s="62" t="str">
        <f t="shared" si="1142"/>
        <v/>
      </c>
      <c r="BB1948" s="62" t="str">
        <f t="shared" si="1143"/>
        <v/>
      </c>
      <c r="BC1948" s="62" t="str">
        <f t="shared" si="1144"/>
        <v/>
      </c>
      <c r="BD1948" s="69" t="str">
        <f t="shared" si="1145"/>
        <v/>
      </c>
      <c r="BE1948" s="69" t="str">
        <f t="shared" si="1146"/>
        <v/>
      </c>
      <c r="BF1948" s="69" t="str">
        <f>IF(Z1948=Z1949,"",SUM(AW$9:AW1948)-SUM(BF$9:BF1947))</f>
        <v/>
      </c>
      <c r="BG1948" s="12">
        <f t="shared" si="1111"/>
        <v>1940</v>
      </c>
    </row>
    <row r="1949" spans="1:59" ht="20.100000000000001" customHeight="1">
      <c r="A1949" s="13">
        <f t="shared" si="1110"/>
        <v>1941</v>
      </c>
      <c r="B1949" s="153"/>
      <c r="C1949" s="33"/>
      <c r="D1949" s="33"/>
      <c r="E1949" s="154"/>
      <c r="F1949" s="155"/>
      <c r="G1949" s="156"/>
      <c r="H1949" s="19" t="str">
        <f t="shared" si="1112"/>
        <v/>
      </c>
      <c r="I1949" s="157"/>
      <c r="J1949" s="19" t="str">
        <f t="shared" si="1113"/>
        <v/>
      </c>
      <c r="K1949" s="33"/>
      <c r="L1949" s="34"/>
      <c r="M1949" s="34"/>
      <c r="N1949" s="19" t="str">
        <f t="shared" si="1114"/>
        <v/>
      </c>
      <c r="O1949" s="157"/>
      <c r="P1949" s="19" t="str">
        <f t="shared" si="1115"/>
        <v/>
      </c>
      <c r="Q1949" s="19" t="str">
        <f t="shared" si="1116"/>
        <v/>
      </c>
      <c r="R1949" s="22"/>
      <c r="S1949" s="33"/>
      <c r="T1949" s="35" t="str">
        <f>IF(E1949="","",Instructions!$B$5)</f>
        <v/>
      </c>
      <c r="U1949" s="75" t="str">
        <f>IF(E1949="","",Instructions!$C$5)</f>
        <v/>
      </c>
      <c r="V1949" s="87" t="str">
        <f t="shared" si="1117"/>
        <v/>
      </c>
      <c r="W1949" s="72" t="str">
        <f>IF(E1949="","",VLOOKUP(D1949,Supervisors!$B$9:$F$32,5,FALSE))</f>
        <v/>
      </c>
      <c r="X1949" s="72" t="str">
        <f>IF(E1949="","",VLOOKUP(D1949,Supervisors!$B$9:$G$32,6,FALSE))</f>
        <v/>
      </c>
      <c r="Y1949" s="20" t="str">
        <f t="shared" si="1118"/>
        <v/>
      </c>
      <c r="Z1949" s="20" t="str">
        <f t="shared" si="1119"/>
        <v/>
      </c>
      <c r="AA1949" s="20" t="str">
        <f t="shared" si="1120"/>
        <v/>
      </c>
      <c r="AB1949" s="20" t="str">
        <f t="shared" si="1121"/>
        <v/>
      </c>
      <c r="AC1949" s="20" t="str">
        <f t="shared" si="1122"/>
        <v/>
      </c>
      <c r="AD1949" s="20" t="str">
        <f t="shared" si="1123"/>
        <v/>
      </c>
      <c r="AE1949" s="20" t="str">
        <f>IF(E1949="","",SUM( INDEX( $H$9, 1) : H1949))</f>
        <v/>
      </c>
      <c r="AF1949" s="20" t="str">
        <f t="shared" si="1124"/>
        <v/>
      </c>
      <c r="AG1949" s="20" t="str">
        <f>IF(E1949="","",SUM($AF$9:AF1949))</f>
        <v/>
      </c>
      <c r="AH1949" s="43" t="str">
        <f t="shared" si="1125"/>
        <v/>
      </c>
      <c r="AI1949" s="20" t="str">
        <f t="shared" si="1126"/>
        <v/>
      </c>
      <c r="AJ1949" s="20" t="str">
        <f t="shared" si="1127"/>
        <v/>
      </c>
      <c r="AK1949" s="20" t="str">
        <f t="shared" si="1128"/>
        <v/>
      </c>
      <c r="AL1949" s="20" t="str">
        <f>IF(E1949="","",SUM( INDEX($I$9, 1) : I1949))</f>
        <v/>
      </c>
      <c r="AM1949" s="20" t="str">
        <f t="shared" si="1129"/>
        <v/>
      </c>
      <c r="AN1949" s="20" t="str">
        <f>IF(E1949="","",SUM( INDEX($AM$9, 1) : AM1949))</f>
        <v/>
      </c>
      <c r="AO1949" s="43" t="str">
        <f t="shared" si="1130"/>
        <v/>
      </c>
      <c r="AP1949" s="43" t="str">
        <f t="shared" si="1131"/>
        <v/>
      </c>
      <c r="AQ1949" s="35" t="str">
        <f t="shared" si="1132"/>
        <v/>
      </c>
      <c r="AR1949" s="35" t="str">
        <f t="shared" si="1133"/>
        <v/>
      </c>
      <c r="AS1949" s="35" t="str">
        <f t="shared" si="1134"/>
        <v/>
      </c>
      <c r="AT1949" s="35" t="str">
        <f t="shared" si="1135"/>
        <v/>
      </c>
      <c r="AU1949" s="35" t="str">
        <f t="shared" si="1136"/>
        <v/>
      </c>
      <c r="AV1949" s="35" t="str">
        <f t="shared" si="1137"/>
        <v/>
      </c>
      <c r="AW1949" s="58" t="str">
        <f t="shared" si="1138"/>
        <v/>
      </c>
      <c r="AX1949" s="62" t="str">
        <f t="shared" si="1139"/>
        <v/>
      </c>
      <c r="AY1949" s="62" t="str">
        <f t="shared" si="1140"/>
        <v/>
      </c>
      <c r="AZ1949" s="62" t="str">
        <f t="shared" si="1141"/>
        <v/>
      </c>
      <c r="BA1949" s="62" t="str">
        <f t="shared" si="1142"/>
        <v/>
      </c>
      <c r="BB1949" s="62" t="str">
        <f t="shared" si="1143"/>
        <v/>
      </c>
      <c r="BC1949" s="62" t="str">
        <f t="shared" si="1144"/>
        <v/>
      </c>
      <c r="BD1949" s="69" t="str">
        <f t="shared" si="1145"/>
        <v/>
      </c>
      <c r="BE1949" s="69" t="str">
        <f t="shared" si="1146"/>
        <v/>
      </c>
      <c r="BF1949" s="69" t="str">
        <f>IF(Z1949=Z1950,"",SUM(AW$9:AW1949)-SUM(BF$9:BF1948))</f>
        <v/>
      </c>
      <c r="BG1949" s="12">
        <f t="shared" si="1111"/>
        <v>1941</v>
      </c>
    </row>
    <row r="1950" spans="1:59" ht="20.100000000000001" customHeight="1">
      <c r="A1950" s="13">
        <f t="shared" si="1110"/>
        <v>1942</v>
      </c>
      <c r="B1950" s="153"/>
      <c r="C1950" s="33"/>
      <c r="D1950" s="33"/>
      <c r="E1950" s="154"/>
      <c r="F1950" s="155"/>
      <c r="G1950" s="156"/>
      <c r="H1950" s="19" t="str">
        <f t="shared" si="1112"/>
        <v/>
      </c>
      <c r="I1950" s="157"/>
      <c r="J1950" s="19" t="str">
        <f t="shared" si="1113"/>
        <v/>
      </c>
      <c r="K1950" s="33"/>
      <c r="L1950" s="34"/>
      <c r="M1950" s="34"/>
      <c r="N1950" s="19" t="str">
        <f t="shared" si="1114"/>
        <v/>
      </c>
      <c r="O1950" s="157"/>
      <c r="P1950" s="19" t="str">
        <f t="shared" si="1115"/>
        <v/>
      </c>
      <c r="Q1950" s="19" t="str">
        <f t="shared" si="1116"/>
        <v/>
      </c>
      <c r="R1950" s="22"/>
      <c r="S1950" s="33"/>
      <c r="T1950" s="35" t="str">
        <f>IF(E1950="","",Instructions!$B$5)</f>
        <v/>
      </c>
      <c r="U1950" s="75" t="str">
        <f>IF(E1950="","",Instructions!$C$5)</f>
        <v/>
      </c>
      <c r="V1950" s="87" t="str">
        <f t="shared" si="1117"/>
        <v/>
      </c>
      <c r="W1950" s="72" t="str">
        <f>IF(E1950="","",VLOOKUP(D1950,Supervisors!$B$9:$F$32,5,FALSE))</f>
        <v/>
      </c>
      <c r="X1950" s="72" t="str">
        <f>IF(E1950="","",VLOOKUP(D1950,Supervisors!$B$9:$G$32,6,FALSE))</f>
        <v/>
      </c>
      <c r="Y1950" s="20" t="str">
        <f t="shared" si="1118"/>
        <v/>
      </c>
      <c r="Z1950" s="20" t="str">
        <f t="shared" si="1119"/>
        <v/>
      </c>
      <c r="AA1950" s="20" t="str">
        <f t="shared" si="1120"/>
        <v/>
      </c>
      <c r="AB1950" s="20" t="str">
        <f t="shared" si="1121"/>
        <v/>
      </c>
      <c r="AC1950" s="20" t="str">
        <f t="shared" si="1122"/>
        <v/>
      </c>
      <c r="AD1950" s="20" t="str">
        <f t="shared" si="1123"/>
        <v/>
      </c>
      <c r="AE1950" s="20" t="str">
        <f>IF(E1950="","",SUM( INDEX( $H$9, 1) : H1950))</f>
        <v/>
      </c>
      <c r="AF1950" s="20" t="str">
        <f t="shared" si="1124"/>
        <v/>
      </c>
      <c r="AG1950" s="20" t="str">
        <f>IF(E1950="","",SUM($AF$9:AF1950))</f>
        <v/>
      </c>
      <c r="AH1950" s="43" t="str">
        <f t="shared" si="1125"/>
        <v/>
      </c>
      <c r="AI1950" s="20" t="str">
        <f t="shared" si="1126"/>
        <v/>
      </c>
      <c r="AJ1950" s="20" t="str">
        <f t="shared" si="1127"/>
        <v/>
      </c>
      <c r="AK1950" s="20" t="str">
        <f t="shared" si="1128"/>
        <v/>
      </c>
      <c r="AL1950" s="20" t="str">
        <f>IF(E1950="","",SUM( INDEX($I$9, 1) : I1950))</f>
        <v/>
      </c>
      <c r="AM1950" s="20" t="str">
        <f t="shared" si="1129"/>
        <v/>
      </c>
      <c r="AN1950" s="20" t="str">
        <f>IF(E1950="","",SUM( INDEX($AM$9, 1) : AM1950))</f>
        <v/>
      </c>
      <c r="AO1950" s="43" t="str">
        <f t="shared" si="1130"/>
        <v/>
      </c>
      <c r="AP1950" s="43" t="str">
        <f t="shared" si="1131"/>
        <v/>
      </c>
      <c r="AQ1950" s="35" t="str">
        <f t="shared" si="1132"/>
        <v/>
      </c>
      <c r="AR1950" s="35" t="str">
        <f t="shared" si="1133"/>
        <v/>
      </c>
      <c r="AS1950" s="35" t="str">
        <f t="shared" si="1134"/>
        <v/>
      </c>
      <c r="AT1950" s="35" t="str">
        <f t="shared" si="1135"/>
        <v/>
      </c>
      <c r="AU1950" s="35" t="str">
        <f t="shared" si="1136"/>
        <v/>
      </c>
      <c r="AV1950" s="35" t="str">
        <f t="shared" si="1137"/>
        <v/>
      </c>
      <c r="AW1950" s="58" t="str">
        <f t="shared" si="1138"/>
        <v/>
      </c>
      <c r="AX1950" s="62" t="str">
        <f t="shared" si="1139"/>
        <v/>
      </c>
      <c r="AY1950" s="62" t="str">
        <f t="shared" si="1140"/>
        <v/>
      </c>
      <c r="AZ1950" s="62" t="str">
        <f t="shared" si="1141"/>
        <v/>
      </c>
      <c r="BA1950" s="62" t="str">
        <f t="shared" si="1142"/>
        <v/>
      </c>
      <c r="BB1950" s="62" t="str">
        <f t="shared" si="1143"/>
        <v/>
      </c>
      <c r="BC1950" s="62" t="str">
        <f t="shared" si="1144"/>
        <v/>
      </c>
      <c r="BD1950" s="69" t="str">
        <f t="shared" si="1145"/>
        <v/>
      </c>
      <c r="BE1950" s="69" t="str">
        <f t="shared" si="1146"/>
        <v/>
      </c>
      <c r="BF1950" s="69" t="str">
        <f>IF(Z1950=Z1951,"",SUM(AW$9:AW1950)-SUM(BF$9:BF1949))</f>
        <v/>
      </c>
      <c r="BG1950" s="12">
        <f t="shared" si="1111"/>
        <v>1942</v>
      </c>
    </row>
    <row r="1951" spans="1:59" ht="20.100000000000001" customHeight="1">
      <c r="A1951" s="13">
        <f t="shared" si="1110"/>
        <v>1943</v>
      </c>
      <c r="B1951" s="153"/>
      <c r="C1951" s="33"/>
      <c r="D1951" s="33"/>
      <c r="E1951" s="154"/>
      <c r="F1951" s="155"/>
      <c r="G1951" s="156"/>
      <c r="H1951" s="19" t="str">
        <f t="shared" si="1112"/>
        <v/>
      </c>
      <c r="I1951" s="157"/>
      <c r="J1951" s="19" t="str">
        <f t="shared" si="1113"/>
        <v/>
      </c>
      <c r="K1951" s="33"/>
      <c r="L1951" s="34"/>
      <c r="M1951" s="34"/>
      <c r="N1951" s="19" t="str">
        <f t="shared" si="1114"/>
        <v/>
      </c>
      <c r="O1951" s="157"/>
      <c r="P1951" s="19" t="str">
        <f t="shared" si="1115"/>
        <v/>
      </c>
      <c r="Q1951" s="19" t="str">
        <f t="shared" si="1116"/>
        <v/>
      </c>
      <c r="R1951" s="22"/>
      <c r="S1951" s="33"/>
      <c r="T1951" s="35" t="str">
        <f>IF(E1951="","",Instructions!$B$5)</f>
        <v/>
      </c>
      <c r="U1951" s="75" t="str">
        <f>IF(E1951="","",Instructions!$C$5)</f>
        <v/>
      </c>
      <c r="V1951" s="87" t="str">
        <f t="shared" si="1117"/>
        <v/>
      </c>
      <c r="W1951" s="72" t="str">
        <f>IF(E1951="","",VLOOKUP(D1951,Supervisors!$B$9:$F$32,5,FALSE))</f>
        <v/>
      </c>
      <c r="X1951" s="72" t="str">
        <f>IF(E1951="","",VLOOKUP(D1951,Supervisors!$B$9:$G$32,6,FALSE))</f>
        <v/>
      </c>
      <c r="Y1951" s="20" t="str">
        <f t="shared" si="1118"/>
        <v/>
      </c>
      <c r="Z1951" s="20" t="str">
        <f t="shared" si="1119"/>
        <v/>
      </c>
      <c r="AA1951" s="20" t="str">
        <f t="shared" si="1120"/>
        <v/>
      </c>
      <c r="AB1951" s="20" t="str">
        <f t="shared" si="1121"/>
        <v/>
      </c>
      <c r="AC1951" s="20" t="str">
        <f t="shared" si="1122"/>
        <v/>
      </c>
      <c r="AD1951" s="20" t="str">
        <f t="shared" si="1123"/>
        <v/>
      </c>
      <c r="AE1951" s="20" t="str">
        <f>IF(E1951="","",SUM( INDEX( $H$9, 1) : H1951))</f>
        <v/>
      </c>
      <c r="AF1951" s="20" t="str">
        <f t="shared" si="1124"/>
        <v/>
      </c>
      <c r="AG1951" s="20" t="str">
        <f>IF(E1951="","",SUM($AF$9:AF1951))</f>
        <v/>
      </c>
      <c r="AH1951" s="43" t="str">
        <f t="shared" si="1125"/>
        <v/>
      </c>
      <c r="AI1951" s="20" t="str">
        <f t="shared" si="1126"/>
        <v/>
      </c>
      <c r="AJ1951" s="20" t="str">
        <f t="shared" si="1127"/>
        <v/>
      </c>
      <c r="AK1951" s="20" t="str">
        <f t="shared" si="1128"/>
        <v/>
      </c>
      <c r="AL1951" s="20" t="str">
        <f>IF(E1951="","",SUM( INDEX($I$9, 1) : I1951))</f>
        <v/>
      </c>
      <c r="AM1951" s="20" t="str">
        <f t="shared" si="1129"/>
        <v/>
      </c>
      <c r="AN1951" s="20" t="str">
        <f>IF(E1951="","",SUM( INDEX($AM$9, 1) : AM1951))</f>
        <v/>
      </c>
      <c r="AO1951" s="43" t="str">
        <f t="shared" si="1130"/>
        <v/>
      </c>
      <c r="AP1951" s="43" t="str">
        <f t="shared" si="1131"/>
        <v/>
      </c>
      <c r="AQ1951" s="35" t="str">
        <f t="shared" si="1132"/>
        <v/>
      </c>
      <c r="AR1951" s="35" t="str">
        <f t="shared" si="1133"/>
        <v/>
      </c>
      <c r="AS1951" s="35" t="str">
        <f t="shared" si="1134"/>
        <v/>
      </c>
      <c r="AT1951" s="35" t="str">
        <f t="shared" si="1135"/>
        <v/>
      </c>
      <c r="AU1951" s="35" t="str">
        <f t="shared" si="1136"/>
        <v/>
      </c>
      <c r="AV1951" s="35" t="str">
        <f t="shared" si="1137"/>
        <v/>
      </c>
      <c r="AW1951" s="58" t="str">
        <f t="shared" si="1138"/>
        <v/>
      </c>
      <c r="AX1951" s="62" t="str">
        <f t="shared" si="1139"/>
        <v/>
      </c>
      <c r="AY1951" s="62" t="str">
        <f t="shared" si="1140"/>
        <v/>
      </c>
      <c r="AZ1951" s="62" t="str">
        <f t="shared" si="1141"/>
        <v/>
      </c>
      <c r="BA1951" s="62" t="str">
        <f t="shared" si="1142"/>
        <v/>
      </c>
      <c r="BB1951" s="62" t="str">
        <f t="shared" si="1143"/>
        <v/>
      </c>
      <c r="BC1951" s="62" t="str">
        <f t="shared" si="1144"/>
        <v/>
      </c>
      <c r="BD1951" s="69" t="str">
        <f t="shared" si="1145"/>
        <v/>
      </c>
      <c r="BE1951" s="69" t="str">
        <f t="shared" si="1146"/>
        <v/>
      </c>
      <c r="BF1951" s="69" t="str">
        <f>IF(Z1951=Z1952,"",SUM(AW$9:AW1951)-SUM(BF$9:BF1950))</f>
        <v/>
      </c>
      <c r="BG1951" s="12">
        <f t="shared" si="1111"/>
        <v>1943</v>
      </c>
    </row>
    <row r="1952" spans="1:59" ht="20.100000000000001" customHeight="1">
      <c r="A1952" s="13">
        <f t="shared" si="1110"/>
        <v>1944</v>
      </c>
      <c r="B1952" s="153"/>
      <c r="C1952" s="33"/>
      <c r="D1952" s="33"/>
      <c r="E1952" s="154"/>
      <c r="F1952" s="155"/>
      <c r="G1952" s="156"/>
      <c r="H1952" s="19" t="str">
        <f t="shared" si="1112"/>
        <v/>
      </c>
      <c r="I1952" s="157"/>
      <c r="J1952" s="19" t="str">
        <f t="shared" si="1113"/>
        <v/>
      </c>
      <c r="K1952" s="33"/>
      <c r="L1952" s="34"/>
      <c r="M1952" s="34"/>
      <c r="N1952" s="19" t="str">
        <f t="shared" si="1114"/>
        <v/>
      </c>
      <c r="O1952" s="157"/>
      <c r="P1952" s="19" t="str">
        <f t="shared" si="1115"/>
        <v/>
      </c>
      <c r="Q1952" s="19" t="str">
        <f t="shared" si="1116"/>
        <v/>
      </c>
      <c r="R1952" s="22"/>
      <c r="S1952" s="33"/>
      <c r="T1952" s="35" t="str">
        <f>IF(E1952="","",Instructions!$B$5)</f>
        <v/>
      </c>
      <c r="U1952" s="75" t="str">
        <f>IF(E1952="","",Instructions!$C$5)</f>
        <v/>
      </c>
      <c r="V1952" s="87" t="str">
        <f t="shared" si="1117"/>
        <v/>
      </c>
      <c r="W1952" s="72" t="str">
        <f>IF(E1952="","",VLOOKUP(D1952,Supervisors!$B$9:$F$32,5,FALSE))</f>
        <v/>
      </c>
      <c r="X1952" s="72" t="str">
        <f>IF(E1952="","",VLOOKUP(D1952,Supervisors!$B$9:$G$32,6,FALSE))</f>
        <v/>
      </c>
      <c r="Y1952" s="20" t="str">
        <f t="shared" si="1118"/>
        <v/>
      </c>
      <c r="Z1952" s="20" t="str">
        <f t="shared" si="1119"/>
        <v/>
      </c>
      <c r="AA1952" s="20" t="str">
        <f t="shared" si="1120"/>
        <v/>
      </c>
      <c r="AB1952" s="20" t="str">
        <f t="shared" si="1121"/>
        <v/>
      </c>
      <c r="AC1952" s="20" t="str">
        <f t="shared" si="1122"/>
        <v/>
      </c>
      <c r="AD1952" s="20" t="str">
        <f t="shared" si="1123"/>
        <v/>
      </c>
      <c r="AE1952" s="20" t="str">
        <f>IF(E1952="","",SUM( INDEX( $H$9, 1) : H1952))</f>
        <v/>
      </c>
      <c r="AF1952" s="20" t="str">
        <f t="shared" si="1124"/>
        <v/>
      </c>
      <c r="AG1952" s="20" t="str">
        <f>IF(E1952="","",SUM($AF$9:AF1952))</f>
        <v/>
      </c>
      <c r="AH1952" s="43" t="str">
        <f t="shared" si="1125"/>
        <v/>
      </c>
      <c r="AI1952" s="20" t="str">
        <f t="shared" si="1126"/>
        <v/>
      </c>
      <c r="AJ1952" s="20" t="str">
        <f t="shared" si="1127"/>
        <v/>
      </c>
      <c r="AK1952" s="20" t="str">
        <f t="shared" si="1128"/>
        <v/>
      </c>
      <c r="AL1952" s="20" t="str">
        <f>IF(E1952="","",SUM( INDEX($I$9, 1) : I1952))</f>
        <v/>
      </c>
      <c r="AM1952" s="20" t="str">
        <f t="shared" si="1129"/>
        <v/>
      </c>
      <c r="AN1952" s="20" t="str">
        <f>IF(E1952="","",SUM( INDEX($AM$9, 1) : AM1952))</f>
        <v/>
      </c>
      <c r="AO1952" s="43" t="str">
        <f t="shared" si="1130"/>
        <v/>
      </c>
      <c r="AP1952" s="43" t="str">
        <f t="shared" si="1131"/>
        <v/>
      </c>
      <c r="AQ1952" s="35" t="str">
        <f t="shared" si="1132"/>
        <v/>
      </c>
      <c r="AR1952" s="35" t="str">
        <f t="shared" si="1133"/>
        <v/>
      </c>
      <c r="AS1952" s="35" t="str">
        <f t="shared" si="1134"/>
        <v/>
      </c>
      <c r="AT1952" s="35" t="str">
        <f t="shared" si="1135"/>
        <v/>
      </c>
      <c r="AU1952" s="35" t="str">
        <f t="shared" si="1136"/>
        <v/>
      </c>
      <c r="AV1952" s="35" t="str">
        <f t="shared" si="1137"/>
        <v/>
      </c>
      <c r="AW1952" s="58" t="str">
        <f t="shared" si="1138"/>
        <v/>
      </c>
      <c r="AX1952" s="62" t="str">
        <f t="shared" si="1139"/>
        <v/>
      </c>
      <c r="AY1952" s="62" t="str">
        <f t="shared" si="1140"/>
        <v/>
      </c>
      <c r="AZ1952" s="62" t="str">
        <f t="shared" si="1141"/>
        <v/>
      </c>
      <c r="BA1952" s="62" t="str">
        <f t="shared" si="1142"/>
        <v/>
      </c>
      <c r="BB1952" s="62" t="str">
        <f t="shared" si="1143"/>
        <v/>
      </c>
      <c r="BC1952" s="62" t="str">
        <f t="shared" si="1144"/>
        <v/>
      </c>
      <c r="BD1952" s="69" t="str">
        <f t="shared" si="1145"/>
        <v/>
      </c>
      <c r="BE1952" s="69" t="str">
        <f t="shared" si="1146"/>
        <v/>
      </c>
      <c r="BF1952" s="69" t="str">
        <f>IF(Z1952=Z1953,"",SUM(AW$9:AW1952)-SUM(BF$9:BF1951))</f>
        <v/>
      </c>
      <c r="BG1952" s="12">
        <f t="shared" si="1111"/>
        <v>1944</v>
      </c>
    </row>
    <row r="1953" spans="1:59" ht="20.100000000000001" customHeight="1">
      <c r="A1953" s="13">
        <f t="shared" si="1110"/>
        <v>1945</v>
      </c>
      <c r="B1953" s="153"/>
      <c r="C1953" s="33"/>
      <c r="D1953" s="33"/>
      <c r="E1953" s="154"/>
      <c r="F1953" s="155"/>
      <c r="G1953" s="156"/>
      <c r="H1953" s="19" t="str">
        <f t="shared" si="1112"/>
        <v/>
      </c>
      <c r="I1953" s="157"/>
      <c r="J1953" s="19" t="str">
        <f t="shared" si="1113"/>
        <v/>
      </c>
      <c r="K1953" s="33"/>
      <c r="L1953" s="34"/>
      <c r="M1953" s="34"/>
      <c r="N1953" s="19" t="str">
        <f t="shared" si="1114"/>
        <v/>
      </c>
      <c r="O1953" s="157"/>
      <c r="P1953" s="19" t="str">
        <f t="shared" si="1115"/>
        <v/>
      </c>
      <c r="Q1953" s="19" t="str">
        <f t="shared" si="1116"/>
        <v/>
      </c>
      <c r="R1953" s="22"/>
      <c r="S1953" s="33"/>
      <c r="T1953" s="35" t="str">
        <f>IF(E1953="","",Instructions!$B$5)</f>
        <v/>
      </c>
      <c r="U1953" s="75" t="str">
        <f>IF(E1953="","",Instructions!$C$5)</f>
        <v/>
      </c>
      <c r="V1953" s="87" t="str">
        <f t="shared" si="1117"/>
        <v/>
      </c>
      <c r="W1953" s="72" t="str">
        <f>IF(E1953="","",VLOOKUP(D1953,Supervisors!$B$9:$F$32,5,FALSE))</f>
        <v/>
      </c>
      <c r="X1953" s="72" t="str">
        <f>IF(E1953="","",VLOOKUP(D1953,Supervisors!$B$9:$G$32,6,FALSE))</f>
        <v/>
      </c>
      <c r="Y1953" s="20" t="str">
        <f t="shared" si="1118"/>
        <v/>
      </c>
      <c r="Z1953" s="20" t="str">
        <f t="shared" si="1119"/>
        <v/>
      </c>
      <c r="AA1953" s="20" t="str">
        <f t="shared" si="1120"/>
        <v/>
      </c>
      <c r="AB1953" s="20" t="str">
        <f t="shared" si="1121"/>
        <v/>
      </c>
      <c r="AC1953" s="20" t="str">
        <f t="shared" si="1122"/>
        <v/>
      </c>
      <c r="AD1953" s="20" t="str">
        <f t="shared" si="1123"/>
        <v/>
      </c>
      <c r="AE1953" s="20" t="str">
        <f>IF(E1953="","",SUM( INDEX( $H$9, 1) : H1953))</f>
        <v/>
      </c>
      <c r="AF1953" s="20" t="str">
        <f t="shared" si="1124"/>
        <v/>
      </c>
      <c r="AG1953" s="20" t="str">
        <f>IF(E1953="","",SUM($AF$9:AF1953))</f>
        <v/>
      </c>
      <c r="AH1953" s="43" t="str">
        <f t="shared" si="1125"/>
        <v/>
      </c>
      <c r="AI1953" s="20" t="str">
        <f t="shared" si="1126"/>
        <v/>
      </c>
      <c r="AJ1953" s="20" t="str">
        <f t="shared" si="1127"/>
        <v/>
      </c>
      <c r="AK1953" s="20" t="str">
        <f t="shared" si="1128"/>
        <v/>
      </c>
      <c r="AL1953" s="20" t="str">
        <f>IF(E1953="","",SUM( INDEX($I$9, 1) : I1953))</f>
        <v/>
      </c>
      <c r="AM1953" s="20" t="str">
        <f t="shared" si="1129"/>
        <v/>
      </c>
      <c r="AN1953" s="20" t="str">
        <f>IF(E1953="","",SUM( INDEX($AM$9, 1) : AM1953))</f>
        <v/>
      </c>
      <c r="AO1953" s="43" t="str">
        <f t="shared" si="1130"/>
        <v/>
      </c>
      <c r="AP1953" s="43" t="str">
        <f t="shared" si="1131"/>
        <v/>
      </c>
      <c r="AQ1953" s="35" t="str">
        <f t="shared" si="1132"/>
        <v/>
      </c>
      <c r="AR1953" s="35" t="str">
        <f t="shared" si="1133"/>
        <v/>
      </c>
      <c r="AS1953" s="35" t="str">
        <f t="shared" si="1134"/>
        <v/>
      </c>
      <c r="AT1953" s="35" t="str">
        <f t="shared" si="1135"/>
        <v/>
      </c>
      <c r="AU1953" s="35" t="str">
        <f t="shared" si="1136"/>
        <v/>
      </c>
      <c r="AV1953" s="35" t="str">
        <f t="shared" si="1137"/>
        <v/>
      </c>
      <c r="AW1953" s="58" t="str">
        <f t="shared" si="1138"/>
        <v/>
      </c>
      <c r="AX1953" s="62" t="str">
        <f t="shared" si="1139"/>
        <v/>
      </c>
      <c r="AY1953" s="62" t="str">
        <f t="shared" si="1140"/>
        <v/>
      </c>
      <c r="AZ1953" s="62" t="str">
        <f t="shared" si="1141"/>
        <v/>
      </c>
      <c r="BA1953" s="62" t="str">
        <f t="shared" si="1142"/>
        <v/>
      </c>
      <c r="BB1953" s="62" t="str">
        <f t="shared" si="1143"/>
        <v/>
      </c>
      <c r="BC1953" s="62" t="str">
        <f t="shared" si="1144"/>
        <v/>
      </c>
      <c r="BD1953" s="69" t="str">
        <f t="shared" si="1145"/>
        <v/>
      </c>
      <c r="BE1953" s="69" t="str">
        <f t="shared" si="1146"/>
        <v/>
      </c>
      <c r="BF1953" s="69" t="str">
        <f>IF(Z1953=Z1954,"",SUM(AW$9:AW1953)-SUM(BF$9:BF1952))</f>
        <v/>
      </c>
      <c r="BG1953" s="12">
        <f t="shared" si="1111"/>
        <v>1945</v>
      </c>
    </row>
    <row r="1954" spans="1:59" ht="20.100000000000001" customHeight="1">
      <c r="A1954" s="13">
        <f t="shared" ref="A1954:A2008" si="1147">ROW()-8</f>
        <v>1946</v>
      </c>
      <c r="B1954" s="153"/>
      <c r="C1954" s="33"/>
      <c r="D1954" s="33"/>
      <c r="E1954" s="154"/>
      <c r="F1954" s="155"/>
      <c r="G1954" s="156"/>
      <c r="H1954" s="19" t="str">
        <f t="shared" si="1112"/>
        <v/>
      </c>
      <c r="I1954" s="157"/>
      <c r="J1954" s="19" t="str">
        <f t="shared" si="1113"/>
        <v/>
      </c>
      <c r="K1954" s="33"/>
      <c r="L1954" s="34"/>
      <c r="M1954" s="34"/>
      <c r="N1954" s="19" t="str">
        <f t="shared" si="1114"/>
        <v/>
      </c>
      <c r="O1954" s="157"/>
      <c r="P1954" s="19" t="str">
        <f t="shared" si="1115"/>
        <v/>
      </c>
      <c r="Q1954" s="19" t="str">
        <f t="shared" si="1116"/>
        <v/>
      </c>
      <c r="R1954" s="22"/>
      <c r="S1954" s="33"/>
      <c r="T1954" s="35" t="str">
        <f>IF(E1954="","",Instructions!$B$5)</f>
        <v/>
      </c>
      <c r="U1954" s="75" t="str">
        <f>IF(E1954="","",Instructions!$C$5)</f>
        <v/>
      </c>
      <c r="V1954" s="87" t="str">
        <f t="shared" si="1117"/>
        <v/>
      </c>
      <c r="W1954" s="72" t="str">
        <f>IF(E1954="","",VLOOKUP(D1954,Supervisors!$B$9:$F$32,5,FALSE))</f>
        <v/>
      </c>
      <c r="X1954" s="72" t="str">
        <f>IF(E1954="","",VLOOKUP(D1954,Supervisors!$B$9:$G$32,6,FALSE))</f>
        <v/>
      </c>
      <c r="Y1954" s="20" t="str">
        <f t="shared" si="1118"/>
        <v/>
      </c>
      <c r="Z1954" s="20" t="str">
        <f t="shared" si="1119"/>
        <v/>
      </c>
      <c r="AA1954" s="20" t="str">
        <f t="shared" si="1120"/>
        <v/>
      </c>
      <c r="AB1954" s="20" t="str">
        <f t="shared" si="1121"/>
        <v/>
      </c>
      <c r="AC1954" s="20" t="str">
        <f t="shared" si="1122"/>
        <v/>
      </c>
      <c r="AD1954" s="20" t="str">
        <f t="shared" si="1123"/>
        <v/>
      </c>
      <c r="AE1954" s="20" t="str">
        <f>IF(E1954="","",SUM( INDEX( $H$9, 1) : H1954))</f>
        <v/>
      </c>
      <c r="AF1954" s="20" t="str">
        <f t="shared" si="1124"/>
        <v/>
      </c>
      <c r="AG1954" s="20" t="str">
        <f>IF(E1954="","",SUM($AF$9:AF1954))</f>
        <v/>
      </c>
      <c r="AH1954" s="43" t="str">
        <f t="shared" si="1125"/>
        <v/>
      </c>
      <c r="AI1954" s="20" t="str">
        <f t="shared" si="1126"/>
        <v/>
      </c>
      <c r="AJ1954" s="20" t="str">
        <f t="shared" si="1127"/>
        <v/>
      </c>
      <c r="AK1954" s="20" t="str">
        <f t="shared" si="1128"/>
        <v/>
      </c>
      <c r="AL1954" s="20" t="str">
        <f>IF(E1954="","",SUM( INDEX($I$9, 1) : I1954))</f>
        <v/>
      </c>
      <c r="AM1954" s="20" t="str">
        <f t="shared" si="1129"/>
        <v/>
      </c>
      <c r="AN1954" s="20" t="str">
        <f>IF(E1954="","",SUM( INDEX($AM$9, 1) : AM1954))</f>
        <v/>
      </c>
      <c r="AO1954" s="43" t="str">
        <f t="shared" si="1130"/>
        <v/>
      </c>
      <c r="AP1954" s="43" t="str">
        <f t="shared" si="1131"/>
        <v/>
      </c>
      <c r="AQ1954" s="35" t="str">
        <f t="shared" si="1132"/>
        <v/>
      </c>
      <c r="AR1954" s="35" t="str">
        <f t="shared" si="1133"/>
        <v/>
      </c>
      <c r="AS1954" s="35" t="str">
        <f t="shared" si="1134"/>
        <v/>
      </c>
      <c r="AT1954" s="35" t="str">
        <f t="shared" si="1135"/>
        <v/>
      </c>
      <c r="AU1954" s="35" t="str">
        <f t="shared" si="1136"/>
        <v/>
      </c>
      <c r="AV1954" s="35" t="str">
        <f t="shared" si="1137"/>
        <v/>
      </c>
      <c r="AW1954" s="58" t="str">
        <f t="shared" si="1138"/>
        <v/>
      </c>
      <c r="AX1954" s="62" t="str">
        <f t="shared" si="1139"/>
        <v/>
      </c>
      <c r="AY1954" s="62" t="str">
        <f t="shared" si="1140"/>
        <v/>
      </c>
      <c r="AZ1954" s="62" t="str">
        <f t="shared" si="1141"/>
        <v/>
      </c>
      <c r="BA1954" s="62" t="str">
        <f t="shared" si="1142"/>
        <v/>
      </c>
      <c r="BB1954" s="62" t="str">
        <f t="shared" si="1143"/>
        <v/>
      </c>
      <c r="BC1954" s="62" t="str">
        <f t="shared" si="1144"/>
        <v/>
      </c>
      <c r="BD1954" s="69" t="str">
        <f t="shared" si="1145"/>
        <v/>
      </c>
      <c r="BE1954" s="69" t="str">
        <f t="shared" si="1146"/>
        <v/>
      </c>
      <c r="BF1954" s="69" t="str">
        <f>IF(Z1954=Z1955,"",SUM(AW$9:AW1954)-SUM(BF$9:BF1953))</f>
        <v/>
      </c>
      <c r="BG1954" s="12">
        <f t="shared" ref="BG1954:BG2008" si="1148">ROW()-8</f>
        <v>1946</v>
      </c>
    </row>
    <row r="1955" spans="1:59" ht="20.100000000000001" customHeight="1">
      <c r="A1955" s="13">
        <f t="shared" si="1147"/>
        <v>1947</v>
      </c>
      <c r="B1955" s="153"/>
      <c r="C1955" s="33"/>
      <c r="D1955" s="33"/>
      <c r="E1955" s="154"/>
      <c r="F1955" s="155"/>
      <c r="G1955" s="156"/>
      <c r="H1955" s="19" t="str">
        <f t="shared" si="1112"/>
        <v/>
      </c>
      <c r="I1955" s="157"/>
      <c r="J1955" s="19" t="str">
        <f t="shared" si="1113"/>
        <v/>
      </c>
      <c r="K1955" s="33"/>
      <c r="L1955" s="34"/>
      <c r="M1955" s="34"/>
      <c r="N1955" s="19" t="str">
        <f t="shared" si="1114"/>
        <v/>
      </c>
      <c r="O1955" s="157"/>
      <c r="P1955" s="19" t="str">
        <f t="shared" si="1115"/>
        <v/>
      </c>
      <c r="Q1955" s="19" t="str">
        <f t="shared" si="1116"/>
        <v/>
      </c>
      <c r="R1955" s="22"/>
      <c r="S1955" s="33"/>
      <c r="T1955" s="35" t="str">
        <f>IF(E1955="","",Instructions!$B$5)</f>
        <v/>
      </c>
      <c r="U1955" s="75" t="str">
        <f>IF(E1955="","",Instructions!$C$5)</f>
        <v/>
      </c>
      <c r="V1955" s="87" t="str">
        <f t="shared" si="1117"/>
        <v/>
      </c>
      <c r="W1955" s="72" t="str">
        <f>IF(E1955="","",VLOOKUP(D1955,Supervisors!$B$9:$F$32,5,FALSE))</f>
        <v/>
      </c>
      <c r="X1955" s="72" t="str">
        <f>IF(E1955="","",VLOOKUP(D1955,Supervisors!$B$9:$G$32,6,FALSE))</f>
        <v/>
      </c>
      <c r="Y1955" s="20" t="str">
        <f t="shared" si="1118"/>
        <v/>
      </c>
      <c r="Z1955" s="20" t="str">
        <f t="shared" si="1119"/>
        <v/>
      </c>
      <c r="AA1955" s="20" t="str">
        <f t="shared" si="1120"/>
        <v/>
      </c>
      <c r="AB1955" s="20" t="str">
        <f t="shared" si="1121"/>
        <v/>
      </c>
      <c r="AC1955" s="20" t="str">
        <f t="shared" si="1122"/>
        <v/>
      </c>
      <c r="AD1955" s="20" t="str">
        <f t="shared" si="1123"/>
        <v/>
      </c>
      <c r="AE1955" s="20" t="str">
        <f>IF(E1955="","",SUM( INDEX( $H$9, 1) : H1955))</f>
        <v/>
      </c>
      <c r="AF1955" s="20" t="str">
        <f t="shared" si="1124"/>
        <v/>
      </c>
      <c r="AG1955" s="20" t="str">
        <f>IF(E1955="","",SUM($AF$9:AF1955))</f>
        <v/>
      </c>
      <c r="AH1955" s="43" t="str">
        <f t="shared" si="1125"/>
        <v/>
      </c>
      <c r="AI1955" s="20" t="str">
        <f t="shared" si="1126"/>
        <v/>
      </c>
      <c r="AJ1955" s="20" t="str">
        <f t="shared" si="1127"/>
        <v/>
      </c>
      <c r="AK1955" s="20" t="str">
        <f t="shared" si="1128"/>
        <v/>
      </c>
      <c r="AL1955" s="20" t="str">
        <f>IF(E1955="","",SUM( INDEX($I$9, 1) : I1955))</f>
        <v/>
      </c>
      <c r="AM1955" s="20" t="str">
        <f t="shared" si="1129"/>
        <v/>
      </c>
      <c r="AN1955" s="20" t="str">
        <f>IF(E1955="","",SUM( INDEX($AM$9, 1) : AM1955))</f>
        <v/>
      </c>
      <c r="AO1955" s="43" t="str">
        <f t="shared" si="1130"/>
        <v/>
      </c>
      <c r="AP1955" s="43" t="str">
        <f t="shared" si="1131"/>
        <v/>
      </c>
      <c r="AQ1955" s="35" t="str">
        <f t="shared" si="1132"/>
        <v/>
      </c>
      <c r="AR1955" s="35" t="str">
        <f t="shared" si="1133"/>
        <v/>
      </c>
      <c r="AS1955" s="35" t="str">
        <f t="shared" si="1134"/>
        <v/>
      </c>
      <c r="AT1955" s="35" t="str">
        <f t="shared" si="1135"/>
        <v/>
      </c>
      <c r="AU1955" s="35" t="str">
        <f t="shared" si="1136"/>
        <v/>
      </c>
      <c r="AV1955" s="35" t="str">
        <f t="shared" si="1137"/>
        <v/>
      </c>
      <c r="AW1955" s="58" t="str">
        <f t="shared" si="1138"/>
        <v/>
      </c>
      <c r="AX1955" s="62" t="str">
        <f t="shared" si="1139"/>
        <v/>
      </c>
      <c r="AY1955" s="62" t="str">
        <f t="shared" si="1140"/>
        <v/>
      </c>
      <c r="AZ1955" s="62" t="str">
        <f t="shared" si="1141"/>
        <v/>
      </c>
      <c r="BA1955" s="62" t="str">
        <f t="shared" si="1142"/>
        <v/>
      </c>
      <c r="BB1955" s="62" t="str">
        <f t="shared" si="1143"/>
        <v/>
      </c>
      <c r="BC1955" s="62" t="str">
        <f t="shared" si="1144"/>
        <v/>
      </c>
      <c r="BD1955" s="69" t="str">
        <f t="shared" si="1145"/>
        <v/>
      </c>
      <c r="BE1955" s="69" t="str">
        <f t="shared" si="1146"/>
        <v/>
      </c>
      <c r="BF1955" s="69" t="str">
        <f>IF(Z1955=Z1956,"",SUM(AW$9:AW1955)-SUM(BF$9:BF1954))</f>
        <v/>
      </c>
      <c r="BG1955" s="12">
        <f t="shared" si="1148"/>
        <v>1947</v>
      </c>
    </row>
    <row r="1956" spans="1:59" ht="20.100000000000001" customHeight="1">
      <c r="A1956" s="13">
        <f t="shared" si="1147"/>
        <v>1948</v>
      </c>
      <c r="B1956" s="153"/>
      <c r="C1956" s="33"/>
      <c r="D1956" s="33"/>
      <c r="E1956" s="154"/>
      <c r="F1956" s="155"/>
      <c r="G1956" s="156"/>
      <c r="H1956" s="19" t="str">
        <f t="shared" si="1112"/>
        <v/>
      </c>
      <c r="I1956" s="157"/>
      <c r="J1956" s="19" t="str">
        <f t="shared" si="1113"/>
        <v/>
      </c>
      <c r="K1956" s="33"/>
      <c r="L1956" s="34"/>
      <c r="M1956" s="34"/>
      <c r="N1956" s="19" t="str">
        <f t="shared" si="1114"/>
        <v/>
      </c>
      <c r="O1956" s="157"/>
      <c r="P1956" s="19" t="str">
        <f t="shared" si="1115"/>
        <v/>
      </c>
      <c r="Q1956" s="19" t="str">
        <f t="shared" si="1116"/>
        <v/>
      </c>
      <c r="R1956" s="22"/>
      <c r="S1956" s="33"/>
      <c r="T1956" s="35" t="str">
        <f>IF(E1956="","",Instructions!$B$5)</f>
        <v/>
      </c>
      <c r="U1956" s="75" t="str">
        <f>IF(E1956="","",Instructions!$C$5)</f>
        <v/>
      </c>
      <c r="V1956" s="87" t="str">
        <f t="shared" si="1117"/>
        <v/>
      </c>
      <c r="W1956" s="72" t="str">
        <f>IF(E1956="","",VLOOKUP(D1956,Supervisors!$B$9:$F$32,5,FALSE))</f>
        <v/>
      </c>
      <c r="X1956" s="72" t="str">
        <f>IF(E1956="","",VLOOKUP(D1956,Supervisors!$B$9:$G$32,6,FALSE))</f>
        <v/>
      </c>
      <c r="Y1956" s="20" t="str">
        <f t="shared" si="1118"/>
        <v/>
      </c>
      <c r="Z1956" s="20" t="str">
        <f t="shared" si="1119"/>
        <v/>
      </c>
      <c r="AA1956" s="20" t="str">
        <f t="shared" si="1120"/>
        <v/>
      </c>
      <c r="AB1956" s="20" t="str">
        <f t="shared" si="1121"/>
        <v/>
      </c>
      <c r="AC1956" s="20" t="str">
        <f t="shared" si="1122"/>
        <v/>
      </c>
      <c r="AD1956" s="20" t="str">
        <f t="shared" si="1123"/>
        <v/>
      </c>
      <c r="AE1956" s="20" t="str">
        <f>IF(E1956="","",SUM( INDEX( $H$9, 1) : H1956))</f>
        <v/>
      </c>
      <c r="AF1956" s="20" t="str">
        <f t="shared" si="1124"/>
        <v/>
      </c>
      <c r="AG1956" s="20" t="str">
        <f>IF(E1956="","",SUM($AF$9:AF1956))</f>
        <v/>
      </c>
      <c r="AH1956" s="43" t="str">
        <f t="shared" si="1125"/>
        <v/>
      </c>
      <c r="AI1956" s="20" t="str">
        <f t="shared" si="1126"/>
        <v/>
      </c>
      <c r="AJ1956" s="20" t="str">
        <f t="shared" si="1127"/>
        <v/>
      </c>
      <c r="AK1956" s="20" t="str">
        <f t="shared" si="1128"/>
        <v/>
      </c>
      <c r="AL1956" s="20" t="str">
        <f>IF(E1956="","",SUM( INDEX($I$9, 1) : I1956))</f>
        <v/>
      </c>
      <c r="AM1956" s="20" t="str">
        <f t="shared" si="1129"/>
        <v/>
      </c>
      <c r="AN1956" s="20" t="str">
        <f>IF(E1956="","",SUM( INDEX($AM$9, 1) : AM1956))</f>
        <v/>
      </c>
      <c r="AO1956" s="43" t="str">
        <f t="shared" si="1130"/>
        <v/>
      </c>
      <c r="AP1956" s="43" t="str">
        <f t="shared" si="1131"/>
        <v/>
      </c>
      <c r="AQ1956" s="35" t="str">
        <f t="shared" si="1132"/>
        <v/>
      </c>
      <c r="AR1956" s="35" t="str">
        <f t="shared" si="1133"/>
        <v/>
      </c>
      <c r="AS1956" s="35" t="str">
        <f t="shared" si="1134"/>
        <v/>
      </c>
      <c r="AT1956" s="35" t="str">
        <f t="shared" si="1135"/>
        <v/>
      </c>
      <c r="AU1956" s="35" t="str">
        <f t="shared" si="1136"/>
        <v/>
      </c>
      <c r="AV1956" s="35" t="str">
        <f t="shared" si="1137"/>
        <v/>
      </c>
      <c r="AW1956" s="58" t="str">
        <f t="shared" si="1138"/>
        <v/>
      </c>
      <c r="AX1956" s="62" t="str">
        <f t="shared" si="1139"/>
        <v/>
      </c>
      <c r="AY1956" s="62" t="str">
        <f t="shared" si="1140"/>
        <v/>
      </c>
      <c r="AZ1956" s="62" t="str">
        <f t="shared" si="1141"/>
        <v/>
      </c>
      <c r="BA1956" s="62" t="str">
        <f t="shared" si="1142"/>
        <v/>
      </c>
      <c r="BB1956" s="62" t="str">
        <f t="shared" si="1143"/>
        <v/>
      </c>
      <c r="BC1956" s="62" t="str">
        <f t="shared" si="1144"/>
        <v/>
      </c>
      <c r="BD1956" s="69" t="str">
        <f t="shared" si="1145"/>
        <v/>
      </c>
      <c r="BE1956" s="69" t="str">
        <f t="shared" si="1146"/>
        <v/>
      </c>
      <c r="BF1956" s="69" t="str">
        <f>IF(Z1956=Z1957,"",SUM(AW$9:AW1956)-SUM(BF$9:BF1955))</f>
        <v/>
      </c>
      <c r="BG1956" s="12">
        <f t="shared" si="1148"/>
        <v>1948</v>
      </c>
    </row>
    <row r="1957" spans="1:59" ht="20.100000000000001" customHeight="1">
      <c r="A1957" s="13">
        <f t="shared" si="1147"/>
        <v>1949</v>
      </c>
      <c r="B1957" s="153"/>
      <c r="C1957" s="33"/>
      <c r="D1957" s="33"/>
      <c r="E1957" s="154"/>
      <c r="F1957" s="155"/>
      <c r="G1957" s="156"/>
      <c r="H1957" s="19" t="str">
        <f t="shared" si="1112"/>
        <v/>
      </c>
      <c r="I1957" s="157"/>
      <c r="J1957" s="19" t="str">
        <f t="shared" si="1113"/>
        <v/>
      </c>
      <c r="K1957" s="33"/>
      <c r="L1957" s="34"/>
      <c r="M1957" s="34"/>
      <c r="N1957" s="19" t="str">
        <f t="shared" si="1114"/>
        <v/>
      </c>
      <c r="O1957" s="157"/>
      <c r="P1957" s="19" t="str">
        <f t="shared" si="1115"/>
        <v/>
      </c>
      <c r="Q1957" s="19" t="str">
        <f t="shared" si="1116"/>
        <v/>
      </c>
      <c r="R1957" s="22"/>
      <c r="S1957" s="33"/>
      <c r="T1957" s="35" t="str">
        <f>IF(E1957="","",Instructions!$B$5)</f>
        <v/>
      </c>
      <c r="U1957" s="75" t="str">
        <f>IF(E1957="","",Instructions!$C$5)</f>
        <v/>
      </c>
      <c r="V1957" s="87" t="str">
        <f t="shared" si="1117"/>
        <v/>
      </c>
      <c r="W1957" s="72" t="str">
        <f>IF(E1957="","",VLOOKUP(D1957,Supervisors!$B$9:$F$32,5,FALSE))</f>
        <v/>
      </c>
      <c r="X1957" s="72" t="str">
        <f>IF(E1957="","",VLOOKUP(D1957,Supervisors!$B$9:$G$32,6,FALSE))</f>
        <v/>
      </c>
      <c r="Y1957" s="20" t="str">
        <f t="shared" si="1118"/>
        <v/>
      </c>
      <c r="Z1957" s="20" t="str">
        <f t="shared" si="1119"/>
        <v/>
      </c>
      <c r="AA1957" s="20" t="str">
        <f t="shared" si="1120"/>
        <v/>
      </c>
      <c r="AB1957" s="20" t="str">
        <f t="shared" si="1121"/>
        <v/>
      </c>
      <c r="AC1957" s="20" t="str">
        <f t="shared" si="1122"/>
        <v/>
      </c>
      <c r="AD1957" s="20" t="str">
        <f t="shared" si="1123"/>
        <v/>
      </c>
      <c r="AE1957" s="20" t="str">
        <f>IF(E1957="","",SUM( INDEX( $H$9, 1) : H1957))</f>
        <v/>
      </c>
      <c r="AF1957" s="20" t="str">
        <f t="shared" si="1124"/>
        <v/>
      </c>
      <c r="AG1957" s="20" t="str">
        <f>IF(E1957="","",SUM($AF$9:AF1957))</f>
        <v/>
      </c>
      <c r="AH1957" s="43" t="str">
        <f t="shared" si="1125"/>
        <v/>
      </c>
      <c r="AI1957" s="20" t="str">
        <f t="shared" si="1126"/>
        <v/>
      </c>
      <c r="AJ1957" s="20" t="str">
        <f t="shared" si="1127"/>
        <v/>
      </c>
      <c r="AK1957" s="20" t="str">
        <f t="shared" si="1128"/>
        <v/>
      </c>
      <c r="AL1957" s="20" t="str">
        <f>IF(E1957="","",SUM( INDEX($I$9, 1) : I1957))</f>
        <v/>
      </c>
      <c r="AM1957" s="20" t="str">
        <f t="shared" si="1129"/>
        <v/>
      </c>
      <c r="AN1957" s="20" t="str">
        <f>IF(E1957="","",SUM( INDEX($AM$9, 1) : AM1957))</f>
        <v/>
      </c>
      <c r="AO1957" s="43" t="str">
        <f t="shared" si="1130"/>
        <v/>
      </c>
      <c r="AP1957" s="43" t="str">
        <f t="shared" si="1131"/>
        <v/>
      </c>
      <c r="AQ1957" s="35" t="str">
        <f t="shared" si="1132"/>
        <v/>
      </c>
      <c r="AR1957" s="35" t="str">
        <f t="shared" si="1133"/>
        <v/>
      </c>
      <c r="AS1957" s="35" t="str">
        <f t="shared" si="1134"/>
        <v/>
      </c>
      <c r="AT1957" s="35" t="str">
        <f t="shared" si="1135"/>
        <v/>
      </c>
      <c r="AU1957" s="35" t="str">
        <f t="shared" si="1136"/>
        <v/>
      </c>
      <c r="AV1957" s="35" t="str">
        <f t="shared" si="1137"/>
        <v/>
      </c>
      <c r="AW1957" s="58" t="str">
        <f t="shared" si="1138"/>
        <v/>
      </c>
      <c r="AX1957" s="62" t="str">
        <f t="shared" si="1139"/>
        <v/>
      </c>
      <c r="AY1957" s="62" t="str">
        <f t="shared" si="1140"/>
        <v/>
      </c>
      <c r="AZ1957" s="62" t="str">
        <f t="shared" si="1141"/>
        <v/>
      </c>
      <c r="BA1957" s="62" t="str">
        <f t="shared" si="1142"/>
        <v/>
      </c>
      <c r="BB1957" s="62" t="str">
        <f t="shared" si="1143"/>
        <v/>
      </c>
      <c r="BC1957" s="62" t="str">
        <f t="shared" si="1144"/>
        <v/>
      </c>
      <c r="BD1957" s="69" t="str">
        <f t="shared" si="1145"/>
        <v/>
      </c>
      <c r="BE1957" s="69" t="str">
        <f t="shared" si="1146"/>
        <v/>
      </c>
      <c r="BF1957" s="69" t="str">
        <f>IF(Z1957=Z1958,"",SUM(AW$9:AW1957)-SUM(BF$9:BF1956))</f>
        <v/>
      </c>
      <c r="BG1957" s="12">
        <f t="shared" si="1148"/>
        <v>1949</v>
      </c>
    </row>
    <row r="1958" spans="1:59" ht="20.100000000000001" customHeight="1">
      <c r="A1958" s="13">
        <f t="shared" si="1147"/>
        <v>1950</v>
      </c>
      <c r="B1958" s="153"/>
      <c r="C1958" s="33"/>
      <c r="D1958" s="33"/>
      <c r="E1958" s="154"/>
      <c r="F1958" s="155"/>
      <c r="G1958" s="156"/>
      <c r="H1958" s="19" t="str">
        <f t="shared" si="1112"/>
        <v/>
      </c>
      <c r="I1958" s="157"/>
      <c r="J1958" s="19" t="str">
        <f t="shared" si="1113"/>
        <v/>
      </c>
      <c r="K1958" s="33"/>
      <c r="L1958" s="34"/>
      <c r="M1958" s="34"/>
      <c r="N1958" s="19" t="str">
        <f t="shared" si="1114"/>
        <v/>
      </c>
      <c r="O1958" s="157"/>
      <c r="P1958" s="19" t="str">
        <f t="shared" si="1115"/>
        <v/>
      </c>
      <c r="Q1958" s="19" t="str">
        <f t="shared" si="1116"/>
        <v/>
      </c>
      <c r="R1958" s="22"/>
      <c r="S1958" s="33"/>
      <c r="T1958" s="35" t="str">
        <f>IF(E1958="","",Instructions!$B$5)</f>
        <v/>
      </c>
      <c r="U1958" s="75" t="str">
        <f>IF(E1958="","",Instructions!$C$5)</f>
        <v/>
      </c>
      <c r="V1958" s="87" t="str">
        <f t="shared" si="1117"/>
        <v/>
      </c>
      <c r="W1958" s="72" t="str">
        <f>IF(E1958="","",VLOOKUP(D1958,Supervisors!$B$9:$F$32,5,FALSE))</f>
        <v/>
      </c>
      <c r="X1958" s="72" t="str">
        <f>IF(E1958="","",VLOOKUP(D1958,Supervisors!$B$9:$G$32,6,FALSE))</f>
        <v/>
      </c>
      <c r="Y1958" s="20" t="str">
        <f t="shared" si="1118"/>
        <v/>
      </c>
      <c r="Z1958" s="20" t="str">
        <f t="shared" si="1119"/>
        <v/>
      </c>
      <c r="AA1958" s="20" t="str">
        <f t="shared" si="1120"/>
        <v/>
      </c>
      <c r="AB1958" s="20" t="str">
        <f t="shared" si="1121"/>
        <v/>
      </c>
      <c r="AC1958" s="20" t="str">
        <f t="shared" si="1122"/>
        <v/>
      </c>
      <c r="AD1958" s="20" t="str">
        <f t="shared" si="1123"/>
        <v/>
      </c>
      <c r="AE1958" s="20" t="str">
        <f>IF(E1958="","",SUM( INDEX( $H$9, 1) : H1958))</f>
        <v/>
      </c>
      <c r="AF1958" s="20" t="str">
        <f t="shared" si="1124"/>
        <v/>
      </c>
      <c r="AG1958" s="20" t="str">
        <f>IF(E1958="","",SUM($AF$9:AF1958))</f>
        <v/>
      </c>
      <c r="AH1958" s="43" t="str">
        <f t="shared" si="1125"/>
        <v/>
      </c>
      <c r="AI1958" s="20" t="str">
        <f t="shared" si="1126"/>
        <v/>
      </c>
      <c r="AJ1958" s="20" t="str">
        <f t="shared" si="1127"/>
        <v/>
      </c>
      <c r="AK1958" s="20" t="str">
        <f t="shared" si="1128"/>
        <v/>
      </c>
      <c r="AL1958" s="20" t="str">
        <f>IF(E1958="","",SUM( INDEX($I$9, 1) : I1958))</f>
        <v/>
      </c>
      <c r="AM1958" s="20" t="str">
        <f t="shared" si="1129"/>
        <v/>
      </c>
      <c r="AN1958" s="20" t="str">
        <f>IF(E1958="","",SUM( INDEX($AM$9, 1) : AM1958))</f>
        <v/>
      </c>
      <c r="AO1958" s="43" t="str">
        <f t="shared" si="1130"/>
        <v/>
      </c>
      <c r="AP1958" s="43" t="str">
        <f t="shared" si="1131"/>
        <v/>
      </c>
      <c r="AQ1958" s="35" t="str">
        <f t="shared" si="1132"/>
        <v/>
      </c>
      <c r="AR1958" s="35" t="str">
        <f t="shared" si="1133"/>
        <v/>
      </c>
      <c r="AS1958" s="35" t="str">
        <f t="shared" si="1134"/>
        <v/>
      </c>
      <c r="AT1958" s="35" t="str">
        <f t="shared" si="1135"/>
        <v/>
      </c>
      <c r="AU1958" s="35" t="str">
        <f t="shared" si="1136"/>
        <v/>
      </c>
      <c r="AV1958" s="35" t="str">
        <f t="shared" si="1137"/>
        <v/>
      </c>
      <c r="AW1958" s="58" t="str">
        <f t="shared" si="1138"/>
        <v/>
      </c>
      <c r="AX1958" s="62" t="str">
        <f t="shared" si="1139"/>
        <v/>
      </c>
      <c r="AY1958" s="62" t="str">
        <f t="shared" si="1140"/>
        <v/>
      </c>
      <c r="AZ1958" s="62" t="str">
        <f t="shared" si="1141"/>
        <v/>
      </c>
      <c r="BA1958" s="62" t="str">
        <f t="shared" si="1142"/>
        <v/>
      </c>
      <c r="BB1958" s="62" t="str">
        <f t="shared" si="1143"/>
        <v/>
      </c>
      <c r="BC1958" s="62" t="str">
        <f t="shared" si="1144"/>
        <v/>
      </c>
      <c r="BD1958" s="69" t="str">
        <f t="shared" si="1145"/>
        <v/>
      </c>
      <c r="BE1958" s="69" t="str">
        <f t="shared" si="1146"/>
        <v/>
      </c>
      <c r="BF1958" s="69" t="str">
        <f>IF(Z1958=Z1959,"",SUM(AW$9:AW1958)-SUM(BF$9:BF1957))</f>
        <v/>
      </c>
      <c r="BG1958" s="12">
        <f t="shared" si="1148"/>
        <v>1950</v>
      </c>
    </row>
    <row r="1959" spans="1:59" ht="20.100000000000001" customHeight="1">
      <c r="A1959" s="13">
        <f t="shared" si="1147"/>
        <v>1951</v>
      </c>
      <c r="B1959" s="153"/>
      <c r="C1959" s="33"/>
      <c r="D1959" s="33"/>
      <c r="E1959" s="154"/>
      <c r="F1959" s="155"/>
      <c r="G1959" s="156"/>
      <c r="H1959" s="19" t="str">
        <f t="shared" si="1112"/>
        <v/>
      </c>
      <c r="I1959" s="157"/>
      <c r="J1959" s="19" t="str">
        <f t="shared" si="1113"/>
        <v/>
      </c>
      <c r="K1959" s="33"/>
      <c r="L1959" s="34"/>
      <c r="M1959" s="34"/>
      <c r="N1959" s="19" t="str">
        <f t="shared" si="1114"/>
        <v/>
      </c>
      <c r="O1959" s="157"/>
      <c r="P1959" s="19" t="str">
        <f t="shared" si="1115"/>
        <v/>
      </c>
      <c r="Q1959" s="19" t="str">
        <f t="shared" si="1116"/>
        <v/>
      </c>
      <c r="R1959" s="22"/>
      <c r="S1959" s="33"/>
      <c r="T1959" s="35" t="str">
        <f>IF(E1959="","",Instructions!$B$5)</f>
        <v/>
      </c>
      <c r="U1959" s="75" t="str">
        <f>IF(E1959="","",Instructions!$C$5)</f>
        <v/>
      </c>
      <c r="V1959" s="87" t="str">
        <f t="shared" si="1117"/>
        <v/>
      </c>
      <c r="W1959" s="72" t="str">
        <f>IF(E1959="","",VLOOKUP(D1959,Supervisors!$B$9:$F$32,5,FALSE))</f>
        <v/>
      </c>
      <c r="X1959" s="72" t="str">
        <f>IF(E1959="","",VLOOKUP(D1959,Supervisors!$B$9:$G$32,6,FALSE))</f>
        <v/>
      </c>
      <c r="Y1959" s="20" t="str">
        <f t="shared" si="1118"/>
        <v/>
      </c>
      <c r="Z1959" s="20" t="str">
        <f t="shared" si="1119"/>
        <v/>
      </c>
      <c r="AA1959" s="20" t="str">
        <f t="shared" si="1120"/>
        <v/>
      </c>
      <c r="AB1959" s="20" t="str">
        <f t="shared" si="1121"/>
        <v/>
      </c>
      <c r="AC1959" s="20" t="str">
        <f t="shared" si="1122"/>
        <v/>
      </c>
      <c r="AD1959" s="20" t="str">
        <f t="shared" si="1123"/>
        <v/>
      </c>
      <c r="AE1959" s="20" t="str">
        <f>IF(E1959="","",SUM( INDEX( $H$9, 1) : H1959))</f>
        <v/>
      </c>
      <c r="AF1959" s="20" t="str">
        <f t="shared" si="1124"/>
        <v/>
      </c>
      <c r="AG1959" s="20" t="str">
        <f>IF(E1959="","",SUM($AF$9:AF1959))</f>
        <v/>
      </c>
      <c r="AH1959" s="43" t="str">
        <f t="shared" si="1125"/>
        <v/>
      </c>
      <c r="AI1959" s="20" t="str">
        <f t="shared" si="1126"/>
        <v/>
      </c>
      <c r="AJ1959" s="20" t="str">
        <f t="shared" si="1127"/>
        <v/>
      </c>
      <c r="AK1959" s="20" t="str">
        <f t="shared" si="1128"/>
        <v/>
      </c>
      <c r="AL1959" s="20" t="str">
        <f>IF(E1959="","",SUM( INDEX($I$9, 1) : I1959))</f>
        <v/>
      </c>
      <c r="AM1959" s="20" t="str">
        <f t="shared" si="1129"/>
        <v/>
      </c>
      <c r="AN1959" s="20" t="str">
        <f>IF(E1959="","",SUM( INDEX($AM$9, 1) : AM1959))</f>
        <v/>
      </c>
      <c r="AO1959" s="43" t="str">
        <f t="shared" si="1130"/>
        <v/>
      </c>
      <c r="AP1959" s="43" t="str">
        <f t="shared" si="1131"/>
        <v/>
      </c>
      <c r="AQ1959" s="35" t="str">
        <f t="shared" si="1132"/>
        <v/>
      </c>
      <c r="AR1959" s="35" t="str">
        <f t="shared" si="1133"/>
        <v/>
      </c>
      <c r="AS1959" s="35" t="str">
        <f t="shared" si="1134"/>
        <v/>
      </c>
      <c r="AT1959" s="35" t="str">
        <f t="shared" si="1135"/>
        <v/>
      </c>
      <c r="AU1959" s="35" t="str">
        <f t="shared" si="1136"/>
        <v/>
      </c>
      <c r="AV1959" s="35" t="str">
        <f t="shared" si="1137"/>
        <v/>
      </c>
      <c r="AW1959" s="58" t="str">
        <f t="shared" si="1138"/>
        <v/>
      </c>
      <c r="AX1959" s="62" t="str">
        <f t="shared" si="1139"/>
        <v/>
      </c>
      <c r="AY1959" s="62" t="str">
        <f t="shared" si="1140"/>
        <v/>
      </c>
      <c r="AZ1959" s="62" t="str">
        <f t="shared" si="1141"/>
        <v/>
      </c>
      <c r="BA1959" s="62" t="str">
        <f t="shared" si="1142"/>
        <v/>
      </c>
      <c r="BB1959" s="62" t="str">
        <f t="shared" si="1143"/>
        <v/>
      </c>
      <c r="BC1959" s="62" t="str">
        <f t="shared" si="1144"/>
        <v/>
      </c>
      <c r="BD1959" s="69" t="str">
        <f t="shared" si="1145"/>
        <v/>
      </c>
      <c r="BE1959" s="69" t="str">
        <f t="shared" si="1146"/>
        <v/>
      </c>
      <c r="BF1959" s="69" t="str">
        <f>IF(Z1959=Z1960,"",SUM(AW$9:AW1959)-SUM(BF$9:BF1958))</f>
        <v/>
      </c>
      <c r="BG1959" s="12">
        <f t="shared" si="1148"/>
        <v>1951</v>
      </c>
    </row>
    <row r="1960" spans="1:59" ht="20.100000000000001" customHeight="1">
      <c r="A1960" s="13">
        <f t="shared" si="1147"/>
        <v>1952</v>
      </c>
      <c r="B1960" s="153"/>
      <c r="C1960" s="33"/>
      <c r="D1960" s="33"/>
      <c r="E1960" s="154"/>
      <c r="F1960" s="155"/>
      <c r="G1960" s="156"/>
      <c r="H1960" s="19" t="str">
        <f t="shared" si="1112"/>
        <v/>
      </c>
      <c r="I1960" s="157"/>
      <c r="J1960" s="19" t="str">
        <f t="shared" si="1113"/>
        <v/>
      </c>
      <c r="K1960" s="33"/>
      <c r="L1960" s="34"/>
      <c r="M1960" s="34"/>
      <c r="N1960" s="19" t="str">
        <f t="shared" si="1114"/>
        <v/>
      </c>
      <c r="O1960" s="157"/>
      <c r="P1960" s="19" t="str">
        <f t="shared" si="1115"/>
        <v/>
      </c>
      <c r="Q1960" s="19" t="str">
        <f t="shared" si="1116"/>
        <v/>
      </c>
      <c r="R1960" s="22"/>
      <c r="S1960" s="33"/>
      <c r="T1960" s="35" t="str">
        <f>IF(E1960="","",Instructions!$B$5)</f>
        <v/>
      </c>
      <c r="U1960" s="75" t="str">
        <f>IF(E1960="","",Instructions!$C$5)</f>
        <v/>
      </c>
      <c r="V1960" s="87" t="str">
        <f t="shared" si="1117"/>
        <v/>
      </c>
      <c r="W1960" s="72" t="str">
        <f>IF(E1960="","",VLOOKUP(D1960,Supervisors!$B$9:$F$32,5,FALSE))</f>
        <v/>
      </c>
      <c r="X1960" s="72" t="str">
        <f>IF(E1960="","",VLOOKUP(D1960,Supervisors!$B$9:$G$32,6,FALSE))</f>
        <v/>
      </c>
      <c r="Y1960" s="20" t="str">
        <f t="shared" si="1118"/>
        <v/>
      </c>
      <c r="Z1960" s="20" t="str">
        <f t="shared" si="1119"/>
        <v/>
      </c>
      <c r="AA1960" s="20" t="str">
        <f t="shared" si="1120"/>
        <v/>
      </c>
      <c r="AB1960" s="20" t="str">
        <f t="shared" si="1121"/>
        <v/>
      </c>
      <c r="AC1960" s="20" t="str">
        <f t="shared" si="1122"/>
        <v/>
      </c>
      <c r="AD1960" s="20" t="str">
        <f t="shared" si="1123"/>
        <v/>
      </c>
      <c r="AE1960" s="20" t="str">
        <f>IF(E1960="","",SUM( INDEX( $H$9, 1) : H1960))</f>
        <v/>
      </c>
      <c r="AF1960" s="20" t="str">
        <f t="shared" si="1124"/>
        <v/>
      </c>
      <c r="AG1960" s="20" t="str">
        <f>IF(E1960="","",SUM($AF$9:AF1960))</f>
        <v/>
      </c>
      <c r="AH1960" s="43" t="str">
        <f t="shared" si="1125"/>
        <v/>
      </c>
      <c r="AI1960" s="20" t="str">
        <f t="shared" si="1126"/>
        <v/>
      </c>
      <c r="AJ1960" s="20" t="str">
        <f t="shared" si="1127"/>
        <v/>
      </c>
      <c r="AK1960" s="20" t="str">
        <f t="shared" si="1128"/>
        <v/>
      </c>
      <c r="AL1960" s="20" t="str">
        <f>IF(E1960="","",SUM( INDEX($I$9, 1) : I1960))</f>
        <v/>
      </c>
      <c r="AM1960" s="20" t="str">
        <f t="shared" si="1129"/>
        <v/>
      </c>
      <c r="AN1960" s="20" t="str">
        <f>IF(E1960="","",SUM( INDEX($AM$9, 1) : AM1960))</f>
        <v/>
      </c>
      <c r="AO1960" s="43" t="str">
        <f t="shared" si="1130"/>
        <v/>
      </c>
      <c r="AP1960" s="43" t="str">
        <f t="shared" si="1131"/>
        <v/>
      </c>
      <c r="AQ1960" s="35" t="str">
        <f t="shared" si="1132"/>
        <v/>
      </c>
      <c r="AR1960" s="35" t="str">
        <f t="shared" si="1133"/>
        <v/>
      </c>
      <c r="AS1960" s="35" t="str">
        <f t="shared" si="1134"/>
        <v/>
      </c>
      <c r="AT1960" s="35" t="str">
        <f t="shared" si="1135"/>
        <v/>
      </c>
      <c r="AU1960" s="35" t="str">
        <f t="shared" si="1136"/>
        <v/>
      </c>
      <c r="AV1960" s="35" t="str">
        <f t="shared" si="1137"/>
        <v/>
      </c>
      <c r="AW1960" s="58" t="str">
        <f t="shared" si="1138"/>
        <v/>
      </c>
      <c r="AX1960" s="62" t="str">
        <f t="shared" si="1139"/>
        <v/>
      </c>
      <c r="AY1960" s="62" t="str">
        <f t="shared" si="1140"/>
        <v/>
      </c>
      <c r="AZ1960" s="62" t="str">
        <f t="shared" si="1141"/>
        <v/>
      </c>
      <c r="BA1960" s="62" t="str">
        <f t="shared" si="1142"/>
        <v/>
      </c>
      <c r="BB1960" s="62" t="str">
        <f t="shared" si="1143"/>
        <v/>
      </c>
      <c r="BC1960" s="62" t="str">
        <f t="shared" si="1144"/>
        <v/>
      </c>
      <c r="BD1960" s="69" t="str">
        <f t="shared" si="1145"/>
        <v/>
      </c>
      <c r="BE1960" s="69" t="str">
        <f t="shared" si="1146"/>
        <v/>
      </c>
      <c r="BF1960" s="69" t="str">
        <f>IF(Z1960=Z1961,"",SUM(AW$9:AW1960)-SUM(BF$9:BF1959))</f>
        <v/>
      </c>
      <c r="BG1960" s="12">
        <f t="shared" si="1148"/>
        <v>1952</v>
      </c>
    </row>
    <row r="1961" spans="1:59" ht="20.100000000000001" customHeight="1">
      <c r="A1961" s="13">
        <f t="shared" si="1147"/>
        <v>1953</v>
      </c>
      <c r="B1961" s="153"/>
      <c r="C1961" s="33"/>
      <c r="D1961" s="33"/>
      <c r="E1961" s="154"/>
      <c r="F1961" s="155"/>
      <c r="G1961" s="156"/>
      <c r="H1961" s="19" t="str">
        <f t="shared" si="1112"/>
        <v/>
      </c>
      <c r="I1961" s="157"/>
      <c r="J1961" s="19" t="str">
        <f t="shared" si="1113"/>
        <v/>
      </c>
      <c r="K1961" s="33"/>
      <c r="L1961" s="34"/>
      <c r="M1961" s="34"/>
      <c r="N1961" s="19" t="str">
        <f t="shared" si="1114"/>
        <v/>
      </c>
      <c r="O1961" s="157"/>
      <c r="P1961" s="19" t="str">
        <f t="shared" si="1115"/>
        <v/>
      </c>
      <c r="Q1961" s="19" t="str">
        <f t="shared" si="1116"/>
        <v/>
      </c>
      <c r="R1961" s="22"/>
      <c r="S1961" s="33"/>
      <c r="T1961" s="35" t="str">
        <f>IF(E1961="","",Instructions!$B$5)</f>
        <v/>
      </c>
      <c r="U1961" s="75" t="str">
        <f>IF(E1961="","",Instructions!$C$5)</f>
        <v/>
      </c>
      <c r="V1961" s="87" t="str">
        <f t="shared" si="1117"/>
        <v/>
      </c>
      <c r="W1961" s="72" t="str">
        <f>IF(E1961="","",VLOOKUP(D1961,Supervisors!$B$9:$F$32,5,FALSE))</f>
        <v/>
      </c>
      <c r="X1961" s="72" t="str">
        <f>IF(E1961="","",VLOOKUP(D1961,Supervisors!$B$9:$G$32,6,FALSE))</f>
        <v/>
      </c>
      <c r="Y1961" s="20" t="str">
        <f t="shared" si="1118"/>
        <v/>
      </c>
      <c r="Z1961" s="20" t="str">
        <f t="shared" si="1119"/>
        <v/>
      </c>
      <c r="AA1961" s="20" t="str">
        <f t="shared" si="1120"/>
        <v/>
      </c>
      <c r="AB1961" s="20" t="str">
        <f t="shared" si="1121"/>
        <v/>
      </c>
      <c r="AC1961" s="20" t="str">
        <f t="shared" si="1122"/>
        <v/>
      </c>
      <c r="AD1961" s="20" t="str">
        <f t="shared" si="1123"/>
        <v/>
      </c>
      <c r="AE1961" s="20" t="str">
        <f>IF(E1961="","",SUM( INDEX( $H$9, 1) : H1961))</f>
        <v/>
      </c>
      <c r="AF1961" s="20" t="str">
        <f t="shared" si="1124"/>
        <v/>
      </c>
      <c r="AG1961" s="20" t="str">
        <f>IF(E1961="","",SUM($AF$9:AF1961))</f>
        <v/>
      </c>
      <c r="AH1961" s="43" t="str">
        <f t="shared" si="1125"/>
        <v/>
      </c>
      <c r="AI1961" s="20" t="str">
        <f t="shared" si="1126"/>
        <v/>
      </c>
      <c r="AJ1961" s="20" t="str">
        <f t="shared" si="1127"/>
        <v/>
      </c>
      <c r="AK1961" s="20" t="str">
        <f t="shared" si="1128"/>
        <v/>
      </c>
      <c r="AL1961" s="20" t="str">
        <f>IF(E1961="","",SUM( INDEX($I$9, 1) : I1961))</f>
        <v/>
      </c>
      <c r="AM1961" s="20" t="str">
        <f t="shared" si="1129"/>
        <v/>
      </c>
      <c r="AN1961" s="20" t="str">
        <f>IF(E1961="","",SUM( INDEX($AM$9, 1) : AM1961))</f>
        <v/>
      </c>
      <c r="AO1961" s="43" t="str">
        <f t="shared" si="1130"/>
        <v/>
      </c>
      <c r="AP1961" s="43" t="str">
        <f t="shared" si="1131"/>
        <v/>
      </c>
      <c r="AQ1961" s="35" t="str">
        <f t="shared" si="1132"/>
        <v/>
      </c>
      <c r="AR1961" s="35" t="str">
        <f t="shared" si="1133"/>
        <v/>
      </c>
      <c r="AS1961" s="35" t="str">
        <f t="shared" si="1134"/>
        <v/>
      </c>
      <c r="AT1961" s="35" t="str">
        <f t="shared" si="1135"/>
        <v/>
      </c>
      <c r="AU1961" s="35" t="str">
        <f t="shared" si="1136"/>
        <v/>
      </c>
      <c r="AV1961" s="35" t="str">
        <f t="shared" si="1137"/>
        <v/>
      </c>
      <c r="AW1961" s="58" t="str">
        <f t="shared" si="1138"/>
        <v/>
      </c>
      <c r="AX1961" s="62" t="str">
        <f t="shared" si="1139"/>
        <v/>
      </c>
      <c r="AY1961" s="62" t="str">
        <f t="shared" si="1140"/>
        <v/>
      </c>
      <c r="AZ1961" s="62" t="str">
        <f t="shared" si="1141"/>
        <v/>
      </c>
      <c r="BA1961" s="62" t="str">
        <f t="shared" si="1142"/>
        <v/>
      </c>
      <c r="BB1961" s="62" t="str">
        <f t="shared" si="1143"/>
        <v/>
      </c>
      <c r="BC1961" s="62" t="str">
        <f t="shared" si="1144"/>
        <v/>
      </c>
      <c r="BD1961" s="69" t="str">
        <f t="shared" si="1145"/>
        <v/>
      </c>
      <c r="BE1961" s="69" t="str">
        <f t="shared" si="1146"/>
        <v/>
      </c>
      <c r="BF1961" s="69" t="str">
        <f>IF(Z1961=Z1962,"",SUM(AW$9:AW1961)-SUM(BF$9:BF1960))</f>
        <v/>
      </c>
      <c r="BG1961" s="12">
        <f t="shared" si="1148"/>
        <v>1953</v>
      </c>
    </row>
    <row r="1962" spans="1:59" ht="20.100000000000001" customHeight="1">
      <c r="A1962" s="13">
        <f t="shared" si="1147"/>
        <v>1954</v>
      </c>
      <c r="B1962" s="153"/>
      <c r="C1962" s="33"/>
      <c r="D1962" s="33"/>
      <c r="E1962" s="154"/>
      <c r="F1962" s="155"/>
      <c r="G1962" s="156"/>
      <c r="H1962" s="19" t="str">
        <f t="shared" si="1112"/>
        <v/>
      </c>
      <c r="I1962" s="157"/>
      <c r="J1962" s="19" t="str">
        <f t="shared" si="1113"/>
        <v/>
      </c>
      <c r="K1962" s="33"/>
      <c r="L1962" s="34"/>
      <c r="M1962" s="34"/>
      <c r="N1962" s="19" t="str">
        <f t="shared" si="1114"/>
        <v/>
      </c>
      <c r="O1962" s="157"/>
      <c r="P1962" s="19" t="str">
        <f t="shared" si="1115"/>
        <v/>
      </c>
      <c r="Q1962" s="19" t="str">
        <f t="shared" si="1116"/>
        <v/>
      </c>
      <c r="R1962" s="22"/>
      <c r="S1962" s="33"/>
      <c r="T1962" s="35" t="str">
        <f>IF(E1962="","",Instructions!$B$5)</f>
        <v/>
      </c>
      <c r="U1962" s="75" t="str">
        <f>IF(E1962="","",Instructions!$C$5)</f>
        <v/>
      </c>
      <c r="V1962" s="87" t="str">
        <f t="shared" si="1117"/>
        <v/>
      </c>
      <c r="W1962" s="72" t="str">
        <f>IF(E1962="","",VLOOKUP(D1962,Supervisors!$B$9:$F$32,5,FALSE))</f>
        <v/>
      </c>
      <c r="X1962" s="72" t="str">
        <f>IF(E1962="","",VLOOKUP(D1962,Supervisors!$B$9:$G$32,6,FALSE))</f>
        <v/>
      </c>
      <c r="Y1962" s="20" t="str">
        <f t="shared" si="1118"/>
        <v/>
      </c>
      <c r="Z1962" s="20" t="str">
        <f t="shared" si="1119"/>
        <v/>
      </c>
      <c r="AA1962" s="20" t="str">
        <f t="shared" si="1120"/>
        <v/>
      </c>
      <c r="AB1962" s="20" t="str">
        <f t="shared" si="1121"/>
        <v/>
      </c>
      <c r="AC1962" s="20" t="str">
        <f t="shared" si="1122"/>
        <v/>
      </c>
      <c r="AD1962" s="20" t="str">
        <f t="shared" si="1123"/>
        <v/>
      </c>
      <c r="AE1962" s="20" t="str">
        <f>IF(E1962="","",SUM( INDEX( $H$9, 1) : H1962))</f>
        <v/>
      </c>
      <c r="AF1962" s="20" t="str">
        <f t="shared" si="1124"/>
        <v/>
      </c>
      <c r="AG1962" s="20" t="str">
        <f>IF(E1962="","",SUM($AF$9:AF1962))</f>
        <v/>
      </c>
      <c r="AH1962" s="43" t="str">
        <f t="shared" si="1125"/>
        <v/>
      </c>
      <c r="AI1962" s="20" t="str">
        <f t="shared" si="1126"/>
        <v/>
      </c>
      <c r="AJ1962" s="20" t="str">
        <f t="shared" si="1127"/>
        <v/>
      </c>
      <c r="AK1962" s="20" t="str">
        <f t="shared" si="1128"/>
        <v/>
      </c>
      <c r="AL1962" s="20" t="str">
        <f>IF(E1962="","",SUM( INDEX($I$9, 1) : I1962))</f>
        <v/>
      </c>
      <c r="AM1962" s="20" t="str">
        <f t="shared" si="1129"/>
        <v/>
      </c>
      <c r="AN1962" s="20" t="str">
        <f>IF(E1962="","",SUM( INDEX($AM$9, 1) : AM1962))</f>
        <v/>
      </c>
      <c r="AO1962" s="43" t="str">
        <f t="shared" si="1130"/>
        <v/>
      </c>
      <c r="AP1962" s="43" t="str">
        <f t="shared" si="1131"/>
        <v/>
      </c>
      <c r="AQ1962" s="35" t="str">
        <f t="shared" si="1132"/>
        <v/>
      </c>
      <c r="AR1962" s="35" t="str">
        <f t="shared" si="1133"/>
        <v/>
      </c>
      <c r="AS1962" s="35" t="str">
        <f t="shared" si="1134"/>
        <v/>
      </c>
      <c r="AT1962" s="35" t="str">
        <f t="shared" si="1135"/>
        <v/>
      </c>
      <c r="AU1962" s="35" t="str">
        <f t="shared" si="1136"/>
        <v/>
      </c>
      <c r="AV1962" s="35" t="str">
        <f t="shared" si="1137"/>
        <v/>
      </c>
      <c r="AW1962" s="58" t="str">
        <f t="shared" si="1138"/>
        <v/>
      </c>
      <c r="AX1962" s="62" t="str">
        <f t="shared" si="1139"/>
        <v/>
      </c>
      <c r="AY1962" s="62" t="str">
        <f t="shared" si="1140"/>
        <v/>
      </c>
      <c r="AZ1962" s="62" t="str">
        <f t="shared" si="1141"/>
        <v/>
      </c>
      <c r="BA1962" s="62" t="str">
        <f t="shared" si="1142"/>
        <v/>
      </c>
      <c r="BB1962" s="62" t="str">
        <f t="shared" si="1143"/>
        <v/>
      </c>
      <c r="BC1962" s="62" t="str">
        <f t="shared" si="1144"/>
        <v/>
      </c>
      <c r="BD1962" s="69" t="str">
        <f t="shared" si="1145"/>
        <v/>
      </c>
      <c r="BE1962" s="69" t="str">
        <f t="shared" si="1146"/>
        <v/>
      </c>
      <c r="BF1962" s="69" t="str">
        <f>IF(Z1962=Z1963,"",SUM(AW$9:AW1962)-SUM(BF$9:BF1961))</f>
        <v/>
      </c>
      <c r="BG1962" s="12">
        <f t="shared" si="1148"/>
        <v>1954</v>
      </c>
    </row>
    <row r="1963" spans="1:59" ht="20.100000000000001" customHeight="1">
      <c r="A1963" s="13">
        <f t="shared" si="1147"/>
        <v>1955</v>
      </c>
      <c r="B1963" s="153"/>
      <c r="C1963" s="33"/>
      <c r="D1963" s="33"/>
      <c r="E1963" s="154"/>
      <c r="F1963" s="155"/>
      <c r="G1963" s="156"/>
      <c r="H1963" s="19" t="str">
        <f t="shared" si="1112"/>
        <v/>
      </c>
      <c r="I1963" s="157"/>
      <c r="J1963" s="19" t="str">
        <f t="shared" si="1113"/>
        <v/>
      </c>
      <c r="K1963" s="33"/>
      <c r="L1963" s="34"/>
      <c r="M1963" s="34"/>
      <c r="N1963" s="19" t="str">
        <f t="shared" si="1114"/>
        <v/>
      </c>
      <c r="O1963" s="157"/>
      <c r="P1963" s="19" t="str">
        <f t="shared" si="1115"/>
        <v/>
      </c>
      <c r="Q1963" s="19" t="str">
        <f t="shared" si="1116"/>
        <v/>
      </c>
      <c r="R1963" s="22"/>
      <c r="S1963" s="33"/>
      <c r="T1963" s="35" t="str">
        <f>IF(E1963="","",Instructions!$B$5)</f>
        <v/>
      </c>
      <c r="U1963" s="75" t="str">
        <f>IF(E1963="","",Instructions!$C$5)</f>
        <v/>
      </c>
      <c r="V1963" s="87" t="str">
        <f t="shared" si="1117"/>
        <v/>
      </c>
      <c r="W1963" s="72" t="str">
        <f>IF(E1963="","",VLOOKUP(D1963,Supervisors!$B$9:$F$32,5,FALSE))</f>
        <v/>
      </c>
      <c r="X1963" s="72" t="str">
        <f>IF(E1963="","",VLOOKUP(D1963,Supervisors!$B$9:$G$32,6,FALSE))</f>
        <v/>
      </c>
      <c r="Y1963" s="20" t="str">
        <f t="shared" si="1118"/>
        <v/>
      </c>
      <c r="Z1963" s="20" t="str">
        <f t="shared" si="1119"/>
        <v/>
      </c>
      <c r="AA1963" s="20" t="str">
        <f t="shared" si="1120"/>
        <v/>
      </c>
      <c r="AB1963" s="20" t="str">
        <f t="shared" si="1121"/>
        <v/>
      </c>
      <c r="AC1963" s="20" t="str">
        <f t="shared" si="1122"/>
        <v/>
      </c>
      <c r="AD1963" s="20" t="str">
        <f t="shared" si="1123"/>
        <v/>
      </c>
      <c r="AE1963" s="20" t="str">
        <f>IF(E1963="","",SUM( INDEX( $H$9, 1) : H1963))</f>
        <v/>
      </c>
      <c r="AF1963" s="20" t="str">
        <f t="shared" si="1124"/>
        <v/>
      </c>
      <c r="AG1963" s="20" t="str">
        <f>IF(E1963="","",SUM($AF$9:AF1963))</f>
        <v/>
      </c>
      <c r="AH1963" s="43" t="str">
        <f t="shared" si="1125"/>
        <v/>
      </c>
      <c r="AI1963" s="20" t="str">
        <f t="shared" si="1126"/>
        <v/>
      </c>
      <c r="AJ1963" s="20" t="str">
        <f t="shared" si="1127"/>
        <v/>
      </c>
      <c r="AK1963" s="20" t="str">
        <f t="shared" si="1128"/>
        <v/>
      </c>
      <c r="AL1963" s="20" t="str">
        <f>IF(E1963="","",SUM( INDEX($I$9, 1) : I1963))</f>
        <v/>
      </c>
      <c r="AM1963" s="20" t="str">
        <f t="shared" si="1129"/>
        <v/>
      </c>
      <c r="AN1963" s="20" t="str">
        <f>IF(E1963="","",SUM( INDEX($AM$9, 1) : AM1963))</f>
        <v/>
      </c>
      <c r="AO1963" s="43" t="str">
        <f t="shared" si="1130"/>
        <v/>
      </c>
      <c r="AP1963" s="43" t="str">
        <f t="shared" si="1131"/>
        <v/>
      </c>
      <c r="AQ1963" s="35" t="str">
        <f t="shared" si="1132"/>
        <v/>
      </c>
      <c r="AR1963" s="35" t="str">
        <f t="shared" si="1133"/>
        <v/>
      </c>
      <c r="AS1963" s="35" t="str">
        <f t="shared" si="1134"/>
        <v/>
      </c>
      <c r="AT1963" s="35" t="str">
        <f t="shared" si="1135"/>
        <v/>
      </c>
      <c r="AU1963" s="35" t="str">
        <f t="shared" si="1136"/>
        <v/>
      </c>
      <c r="AV1963" s="35" t="str">
        <f t="shared" si="1137"/>
        <v/>
      </c>
      <c r="AW1963" s="58" t="str">
        <f t="shared" si="1138"/>
        <v/>
      </c>
      <c r="AX1963" s="62" t="str">
        <f t="shared" si="1139"/>
        <v/>
      </c>
      <c r="AY1963" s="62" t="str">
        <f t="shared" si="1140"/>
        <v/>
      </c>
      <c r="AZ1963" s="62" t="str">
        <f t="shared" si="1141"/>
        <v/>
      </c>
      <c r="BA1963" s="62" t="str">
        <f t="shared" si="1142"/>
        <v/>
      </c>
      <c r="BB1963" s="62" t="str">
        <f t="shared" si="1143"/>
        <v/>
      </c>
      <c r="BC1963" s="62" t="str">
        <f t="shared" si="1144"/>
        <v/>
      </c>
      <c r="BD1963" s="69" t="str">
        <f t="shared" si="1145"/>
        <v/>
      </c>
      <c r="BE1963" s="69" t="str">
        <f t="shared" si="1146"/>
        <v/>
      </c>
      <c r="BF1963" s="69" t="str">
        <f>IF(Z1963=Z1964,"",SUM(AW$9:AW1963)-SUM(BF$9:BF1962))</f>
        <v/>
      </c>
      <c r="BG1963" s="12">
        <f t="shared" si="1148"/>
        <v>1955</v>
      </c>
    </row>
    <row r="1964" spans="1:59" ht="20.100000000000001" customHeight="1">
      <c r="A1964" s="13">
        <f t="shared" si="1147"/>
        <v>1956</v>
      </c>
      <c r="B1964" s="153"/>
      <c r="C1964" s="33"/>
      <c r="D1964" s="33"/>
      <c r="E1964" s="154"/>
      <c r="F1964" s="155"/>
      <c r="G1964" s="156"/>
      <c r="H1964" s="19" t="str">
        <f t="shared" si="1112"/>
        <v/>
      </c>
      <c r="I1964" s="157"/>
      <c r="J1964" s="19" t="str">
        <f t="shared" si="1113"/>
        <v/>
      </c>
      <c r="K1964" s="33"/>
      <c r="L1964" s="34"/>
      <c r="M1964" s="34"/>
      <c r="N1964" s="19" t="str">
        <f t="shared" si="1114"/>
        <v/>
      </c>
      <c r="O1964" s="157"/>
      <c r="P1964" s="19" t="str">
        <f t="shared" si="1115"/>
        <v/>
      </c>
      <c r="Q1964" s="19" t="str">
        <f t="shared" si="1116"/>
        <v/>
      </c>
      <c r="R1964" s="22"/>
      <c r="S1964" s="33"/>
      <c r="T1964" s="35" t="str">
        <f>IF(E1964="","",Instructions!$B$5)</f>
        <v/>
      </c>
      <c r="U1964" s="75" t="str">
        <f>IF(E1964="","",Instructions!$C$5)</f>
        <v/>
      </c>
      <c r="V1964" s="87" t="str">
        <f t="shared" si="1117"/>
        <v/>
      </c>
      <c r="W1964" s="72" t="str">
        <f>IF(E1964="","",VLOOKUP(D1964,Supervisors!$B$9:$F$32,5,FALSE))</f>
        <v/>
      </c>
      <c r="X1964" s="72" t="str">
        <f>IF(E1964="","",VLOOKUP(D1964,Supervisors!$B$9:$G$32,6,FALSE))</f>
        <v/>
      </c>
      <c r="Y1964" s="20" t="str">
        <f t="shared" si="1118"/>
        <v/>
      </c>
      <c r="Z1964" s="20" t="str">
        <f t="shared" si="1119"/>
        <v/>
      </c>
      <c r="AA1964" s="20" t="str">
        <f t="shared" si="1120"/>
        <v/>
      </c>
      <c r="AB1964" s="20" t="str">
        <f t="shared" si="1121"/>
        <v/>
      </c>
      <c r="AC1964" s="20" t="str">
        <f t="shared" si="1122"/>
        <v/>
      </c>
      <c r="AD1964" s="20" t="str">
        <f t="shared" si="1123"/>
        <v/>
      </c>
      <c r="AE1964" s="20" t="str">
        <f>IF(E1964="","",SUM( INDEX( $H$9, 1) : H1964))</f>
        <v/>
      </c>
      <c r="AF1964" s="20" t="str">
        <f t="shared" si="1124"/>
        <v/>
      </c>
      <c r="AG1964" s="20" t="str">
        <f>IF(E1964="","",SUM($AF$9:AF1964))</f>
        <v/>
      </c>
      <c r="AH1964" s="43" t="str">
        <f t="shared" si="1125"/>
        <v/>
      </c>
      <c r="AI1964" s="20" t="str">
        <f t="shared" si="1126"/>
        <v/>
      </c>
      <c r="AJ1964" s="20" t="str">
        <f t="shared" si="1127"/>
        <v/>
      </c>
      <c r="AK1964" s="20" t="str">
        <f t="shared" si="1128"/>
        <v/>
      </c>
      <c r="AL1964" s="20" t="str">
        <f>IF(E1964="","",SUM( INDEX($I$9, 1) : I1964))</f>
        <v/>
      </c>
      <c r="AM1964" s="20" t="str">
        <f t="shared" si="1129"/>
        <v/>
      </c>
      <c r="AN1964" s="20" t="str">
        <f>IF(E1964="","",SUM( INDEX($AM$9, 1) : AM1964))</f>
        <v/>
      </c>
      <c r="AO1964" s="43" t="str">
        <f t="shared" si="1130"/>
        <v/>
      </c>
      <c r="AP1964" s="43" t="str">
        <f t="shared" si="1131"/>
        <v/>
      </c>
      <c r="AQ1964" s="35" t="str">
        <f t="shared" si="1132"/>
        <v/>
      </c>
      <c r="AR1964" s="35" t="str">
        <f t="shared" si="1133"/>
        <v/>
      </c>
      <c r="AS1964" s="35" t="str">
        <f t="shared" si="1134"/>
        <v/>
      </c>
      <c r="AT1964" s="35" t="str">
        <f t="shared" si="1135"/>
        <v/>
      </c>
      <c r="AU1964" s="35" t="str">
        <f t="shared" si="1136"/>
        <v/>
      </c>
      <c r="AV1964" s="35" t="str">
        <f t="shared" si="1137"/>
        <v/>
      </c>
      <c r="AW1964" s="58" t="str">
        <f t="shared" si="1138"/>
        <v/>
      </c>
      <c r="AX1964" s="62" t="str">
        <f t="shared" si="1139"/>
        <v/>
      </c>
      <c r="AY1964" s="62" t="str">
        <f t="shared" si="1140"/>
        <v/>
      </c>
      <c r="AZ1964" s="62" t="str">
        <f t="shared" si="1141"/>
        <v/>
      </c>
      <c r="BA1964" s="62" t="str">
        <f t="shared" si="1142"/>
        <v/>
      </c>
      <c r="BB1964" s="62" t="str">
        <f t="shared" si="1143"/>
        <v/>
      </c>
      <c r="BC1964" s="62" t="str">
        <f t="shared" si="1144"/>
        <v/>
      </c>
      <c r="BD1964" s="69" t="str">
        <f t="shared" si="1145"/>
        <v/>
      </c>
      <c r="BE1964" s="69" t="str">
        <f t="shared" si="1146"/>
        <v/>
      </c>
      <c r="BF1964" s="69" t="str">
        <f>IF(Z1964=Z1965,"",SUM(AW$9:AW1964)-SUM(BF$9:BF1963))</f>
        <v/>
      </c>
      <c r="BG1964" s="12">
        <f t="shared" si="1148"/>
        <v>1956</v>
      </c>
    </row>
    <row r="1965" spans="1:59" ht="20.100000000000001" customHeight="1">
      <c r="A1965" s="13">
        <f t="shared" si="1147"/>
        <v>1957</v>
      </c>
      <c r="B1965" s="153"/>
      <c r="C1965" s="33"/>
      <c r="D1965" s="33"/>
      <c r="E1965" s="154"/>
      <c r="F1965" s="155"/>
      <c r="G1965" s="156"/>
      <c r="H1965" s="19" t="str">
        <f t="shared" si="1112"/>
        <v/>
      </c>
      <c r="I1965" s="157"/>
      <c r="J1965" s="19" t="str">
        <f t="shared" si="1113"/>
        <v/>
      </c>
      <c r="K1965" s="33"/>
      <c r="L1965" s="34"/>
      <c r="M1965" s="34"/>
      <c r="N1965" s="19" t="str">
        <f t="shared" si="1114"/>
        <v/>
      </c>
      <c r="O1965" s="157"/>
      <c r="P1965" s="19" t="str">
        <f t="shared" si="1115"/>
        <v/>
      </c>
      <c r="Q1965" s="19" t="str">
        <f t="shared" si="1116"/>
        <v/>
      </c>
      <c r="R1965" s="22"/>
      <c r="S1965" s="33"/>
      <c r="T1965" s="35" t="str">
        <f>IF(E1965="","",Instructions!$B$5)</f>
        <v/>
      </c>
      <c r="U1965" s="75" t="str">
        <f>IF(E1965="","",Instructions!$C$5)</f>
        <v/>
      </c>
      <c r="V1965" s="87" t="str">
        <f t="shared" si="1117"/>
        <v/>
      </c>
      <c r="W1965" s="72" t="str">
        <f>IF(E1965="","",VLOOKUP(D1965,Supervisors!$B$9:$F$32,5,FALSE))</f>
        <v/>
      </c>
      <c r="X1965" s="72" t="str">
        <f>IF(E1965="","",VLOOKUP(D1965,Supervisors!$B$9:$G$32,6,FALSE))</f>
        <v/>
      </c>
      <c r="Y1965" s="20" t="str">
        <f t="shared" si="1118"/>
        <v/>
      </c>
      <c r="Z1965" s="20" t="str">
        <f t="shared" si="1119"/>
        <v/>
      </c>
      <c r="AA1965" s="20" t="str">
        <f t="shared" si="1120"/>
        <v/>
      </c>
      <c r="AB1965" s="20" t="str">
        <f t="shared" si="1121"/>
        <v/>
      </c>
      <c r="AC1965" s="20" t="str">
        <f t="shared" si="1122"/>
        <v/>
      </c>
      <c r="AD1965" s="20" t="str">
        <f t="shared" si="1123"/>
        <v/>
      </c>
      <c r="AE1965" s="20" t="str">
        <f>IF(E1965="","",SUM( INDEX( $H$9, 1) : H1965))</f>
        <v/>
      </c>
      <c r="AF1965" s="20" t="str">
        <f t="shared" si="1124"/>
        <v/>
      </c>
      <c r="AG1965" s="20" t="str">
        <f>IF(E1965="","",SUM($AF$9:AF1965))</f>
        <v/>
      </c>
      <c r="AH1965" s="43" t="str">
        <f t="shared" si="1125"/>
        <v/>
      </c>
      <c r="AI1965" s="20" t="str">
        <f t="shared" si="1126"/>
        <v/>
      </c>
      <c r="AJ1965" s="20" t="str">
        <f t="shared" si="1127"/>
        <v/>
      </c>
      <c r="AK1965" s="20" t="str">
        <f t="shared" si="1128"/>
        <v/>
      </c>
      <c r="AL1965" s="20" t="str">
        <f>IF(E1965="","",SUM( INDEX($I$9, 1) : I1965))</f>
        <v/>
      </c>
      <c r="AM1965" s="20" t="str">
        <f t="shared" si="1129"/>
        <v/>
      </c>
      <c r="AN1965" s="20" t="str">
        <f>IF(E1965="","",SUM( INDEX($AM$9, 1) : AM1965))</f>
        <v/>
      </c>
      <c r="AO1965" s="43" t="str">
        <f t="shared" si="1130"/>
        <v/>
      </c>
      <c r="AP1965" s="43" t="str">
        <f t="shared" si="1131"/>
        <v/>
      </c>
      <c r="AQ1965" s="35" t="str">
        <f t="shared" si="1132"/>
        <v/>
      </c>
      <c r="AR1965" s="35" t="str">
        <f t="shared" si="1133"/>
        <v/>
      </c>
      <c r="AS1965" s="35" t="str">
        <f t="shared" si="1134"/>
        <v/>
      </c>
      <c r="AT1965" s="35" t="str">
        <f t="shared" si="1135"/>
        <v/>
      </c>
      <c r="AU1965" s="35" t="str">
        <f t="shared" si="1136"/>
        <v/>
      </c>
      <c r="AV1965" s="35" t="str">
        <f t="shared" si="1137"/>
        <v/>
      </c>
      <c r="AW1965" s="58" t="str">
        <f t="shared" si="1138"/>
        <v/>
      </c>
      <c r="AX1965" s="62" t="str">
        <f t="shared" si="1139"/>
        <v/>
      </c>
      <c r="AY1965" s="62" t="str">
        <f t="shared" si="1140"/>
        <v/>
      </c>
      <c r="AZ1965" s="62" t="str">
        <f t="shared" si="1141"/>
        <v/>
      </c>
      <c r="BA1965" s="62" t="str">
        <f t="shared" si="1142"/>
        <v/>
      </c>
      <c r="BB1965" s="62" t="str">
        <f t="shared" si="1143"/>
        <v/>
      </c>
      <c r="BC1965" s="62" t="str">
        <f t="shared" si="1144"/>
        <v/>
      </c>
      <c r="BD1965" s="69" t="str">
        <f t="shared" si="1145"/>
        <v/>
      </c>
      <c r="BE1965" s="69" t="str">
        <f t="shared" si="1146"/>
        <v/>
      </c>
      <c r="BF1965" s="69" t="str">
        <f>IF(Z1965=Z1966,"",SUM(AW$9:AW1965)-SUM(BF$9:BF1964))</f>
        <v/>
      </c>
      <c r="BG1965" s="12">
        <f t="shared" si="1148"/>
        <v>1957</v>
      </c>
    </row>
    <row r="1966" spans="1:59" ht="20.100000000000001" customHeight="1">
      <c r="A1966" s="13">
        <f t="shared" si="1147"/>
        <v>1958</v>
      </c>
      <c r="B1966" s="153"/>
      <c r="C1966" s="33"/>
      <c r="D1966" s="33"/>
      <c r="E1966" s="154"/>
      <c r="F1966" s="155"/>
      <c r="G1966" s="156"/>
      <c r="H1966" s="19" t="str">
        <f t="shared" si="1112"/>
        <v/>
      </c>
      <c r="I1966" s="157"/>
      <c r="J1966" s="19" t="str">
        <f t="shared" si="1113"/>
        <v/>
      </c>
      <c r="K1966" s="33"/>
      <c r="L1966" s="34"/>
      <c r="M1966" s="34"/>
      <c r="N1966" s="19" t="str">
        <f t="shared" si="1114"/>
        <v/>
      </c>
      <c r="O1966" s="157"/>
      <c r="P1966" s="19" t="str">
        <f t="shared" si="1115"/>
        <v/>
      </c>
      <c r="Q1966" s="19" t="str">
        <f t="shared" si="1116"/>
        <v/>
      </c>
      <c r="R1966" s="22"/>
      <c r="S1966" s="33"/>
      <c r="T1966" s="35" t="str">
        <f>IF(E1966="","",Instructions!$B$5)</f>
        <v/>
      </c>
      <c r="U1966" s="75" t="str">
        <f>IF(E1966="","",Instructions!$C$5)</f>
        <v/>
      </c>
      <c r="V1966" s="87" t="str">
        <f t="shared" si="1117"/>
        <v/>
      </c>
      <c r="W1966" s="72" t="str">
        <f>IF(E1966="","",VLOOKUP(D1966,Supervisors!$B$9:$F$32,5,FALSE))</f>
        <v/>
      </c>
      <c r="X1966" s="72" t="str">
        <f>IF(E1966="","",VLOOKUP(D1966,Supervisors!$B$9:$G$32,6,FALSE))</f>
        <v/>
      </c>
      <c r="Y1966" s="20" t="str">
        <f t="shared" si="1118"/>
        <v/>
      </c>
      <c r="Z1966" s="20" t="str">
        <f t="shared" si="1119"/>
        <v/>
      </c>
      <c r="AA1966" s="20" t="str">
        <f t="shared" si="1120"/>
        <v/>
      </c>
      <c r="AB1966" s="20" t="str">
        <f t="shared" si="1121"/>
        <v/>
      </c>
      <c r="AC1966" s="20" t="str">
        <f t="shared" si="1122"/>
        <v/>
      </c>
      <c r="AD1966" s="20" t="str">
        <f t="shared" si="1123"/>
        <v/>
      </c>
      <c r="AE1966" s="20" t="str">
        <f>IF(E1966="","",SUM( INDEX( $H$9, 1) : H1966))</f>
        <v/>
      </c>
      <c r="AF1966" s="20" t="str">
        <f t="shared" si="1124"/>
        <v/>
      </c>
      <c r="AG1966" s="20" t="str">
        <f>IF(E1966="","",SUM($AF$9:AF1966))</f>
        <v/>
      </c>
      <c r="AH1966" s="43" t="str">
        <f t="shared" si="1125"/>
        <v/>
      </c>
      <c r="AI1966" s="20" t="str">
        <f t="shared" si="1126"/>
        <v/>
      </c>
      <c r="AJ1966" s="20" t="str">
        <f t="shared" si="1127"/>
        <v/>
      </c>
      <c r="AK1966" s="20" t="str">
        <f t="shared" si="1128"/>
        <v/>
      </c>
      <c r="AL1966" s="20" t="str">
        <f>IF(E1966="","",SUM( INDEX($I$9, 1) : I1966))</f>
        <v/>
      </c>
      <c r="AM1966" s="20" t="str">
        <f t="shared" si="1129"/>
        <v/>
      </c>
      <c r="AN1966" s="20" t="str">
        <f>IF(E1966="","",SUM( INDEX($AM$9, 1) : AM1966))</f>
        <v/>
      </c>
      <c r="AO1966" s="43" t="str">
        <f t="shared" si="1130"/>
        <v/>
      </c>
      <c r="AP1966" s="43" t="str">
        <f t="shared" si="1131"/>
        <v/>
      </c>
      <c r="AQ1966" s="35" t="str">
        <f t="shared" si="1132"/>
        <v/>
      </c>
      <c r="AR1966" s="35" t="str">
        <f t="shared" si="1133"/>
        <v/>
      </c>
      <c r="AS1966" s="35" t="str">
        <f t="shared" si="1134"/>
        <v/>
      </c>
      <c r="AT1966" s="35" t="str">
        <f t="shared" si="1135"/>
        <v/>
      </c>
      <c r="AU1966" s="35" t="str">
        <f t="shared" si="1136"/>
        <v/>
      </c>
      <c r="AV1966" s="35" t="str">
        <f t="shared" si="1137"/>
        <v/>
      </c>
      <c r="AW1966" s="58" t="str">
        <f t="shared" si="1138"/>
        <v/>
      </c>
      <c r="AX1966" s="62" t="str">
        <f t="shared" si="1139"/>
        <v/>
      </c>
      <c r="AY1966" s="62" t="str">
        <f t="shared" si="1140"/>
        <v/>
      </c>
      <c r="AZ1966" s="62" t="str">
        <f t="shared" si="1141"/>
        <v/>
      </c>
      <c r="BA1966" s="62" t="str">
        <f t="shared" si="1142"/>
        <v/>
      </c>
      <c r="BB1966" s="62" t="str">
        <f t="shared" si="1143"/>
        <v/>
      </c>
      <c r="BC1966" s="62" t="str">
        <f t="shared" si="1144"/>
        <v/>
      </c>
      <c r="BD1966" s="69" t="str">
        <f t="shared" si="1145"/>
        <v/>
      </c>
      <c r="BE1966" s="69" t="str">
        <f t="shared" si="1146"/>
        <v/>
      </c>
      <c r="BF1966" s="69" t="str">
        <f>IF(Z1966=Z1967,"",SUM(AW$9:AW1966)-SUM(BF$9:BF1965))</f>
        <v/>
      </c>
      <c r="BG1966" s="12">
        <f t="shared" si="1148"/>
        <v>1958</v>
      </c>
    </row>
    <row r="1967" spans="1:59" ht="20.100000000000001" customHeight="1">
      <c r="A1967" s="13">
        <f t="shared" si="1147"/>
        <v>1959</v>
      </c>
      <c r="B1967" s="153"/>
      <c r="C1967" s="33"/>
      <c r="D1967" s="33"/>
      <c r="E1967" s="154"/>
      <c r="F1967" s="155"/>
      <c r="G1967" s="156"/>
      <c r="H1967" s="19" t="str">
        <f t="shared" si="1112"/>
        <v/>
      </c>
      <c r="I1967" s="157"/>
      <c r="J1967" s="19" t="str">
        <f t="shared" si="1113"/>
        <v/>
      </c>
      <c r="K1967" s="33"/>
      <c r="L1967" s="34"/>
      <c r="M1967" s="34"/>
      <c r="N1967" s="19" t="str">
        <f t="shared" si="1114"/>
        <v/>
      </c>
      <c r="O1967" s="157"/>
      <c r="P1967" s="19" t="str">
        <f t="shared" si="1115"/>
        <v/>
      </c>
      <c r="Q1967" s="19" t="str">
        <f t="shared" si="1116"/>
        <v/>
      </c>
      <c r="R1967" s="22"/>
      <c r="S1967" s="33"/>
      <c r="T1967" s="35" t="str">
        <f>IF(E1967="","",Instructions!$B$5)</f>
        <v/>
      </c>
      <c r="U1967" s="75" t="str">
        <f>IF(E1967="","",Instructions!$C$5)</f>
        <v/>
      </c>
      <c r="V1967" s="87" t="str">
        <f t="shared" si="1117"/>
        <v/>
      </c>
      <c r="W1967" s="72" t="str">
        <f>IF(E1967="","",VLOOKUP(D1967,Supervisors!$B$9:$F$32,5,FALSE))</f>
        <v/>
      </c>
      <c r="X1967" s="72" t="str">
        <f>IF(E1967="","",VLOOKUP(D1967,Supervisors!$B$9:$G$32,6,FALSE))</f>
        <v/>
      </c>
      <c r="Y1967" s="20" t="str">
        <f t="shared" si="1118"/>
        <v/>
      </c>
      <c r="Z1967" s="20" t="str">
        <f t="shared" si="1119"/>
        <v/>
      </c>
      <c r="AA1967" s="20" t="str">
        <f t="shared" si="1120"/>
        <v/>
      </c>
      <c r="AB1967" s="20" t="str">
        <f t="shared" si="1121"/>
        <v/>
      </c>
      <c r="AC1967" s="20" t="str">
        <f t="shared" si="1122"/>
        <v/>
      </c>
      <c r="AD1967" s="20" t="str">
        <f t="shared" si="1123"/>
        <v/>
      </c>
      <c r="AE1967" s="20" t="str">
        <f>IF(E1967="","",SUM( INDEX( $H$9, 1) : H1967))</f>
        <v/>
      </c>
      <c r="AF1967" s="20" t="str">
        <f t="shared" si="1124"/>
        <v/>
      </c>
      <c r="AG1967" s="20" t="str">
        <f>IF(E1967="","",SUM($AF$9:AF1967))</f>
        <v/>
      </c>
      <c r="AH1967" s="43" t="str">
        <f t="shared" si="1125"/>
        <v/>
      </c>
      <c r="AI1967" s="20" t="str">
        <f t="shared" si="1126"/>
        <v/>
      </c>
      <c r="AJ1967" s="20" t="str">
        <f t="shared" si="1127"/>
        <v/>
      </c>
      <c r="AK1967" s="20" t="str">
        <f t="shared" si="1128"/>
        <v/>
      </c>
      <c r="AL1967" s="20" t="str">
        <f>IF(E1967="","",SUM( INDEX($I$9, 1) : I1967))</f>
        <v/>
      </c>
      <c r="AM1967" s="20" t="str">
        <f t="shared" si="1129"/>
        <v/>
      </c>
      <c r="AN1967" s="20" t="str">
        <f>IF(E1967="","",SUM( INDEX($AM$9, 1) : AM1967))</f>
        <v/>
      </c>
      <c r="AO1967" s="43" t="str">
        <f t="shared" si="1130"/>
        <v/>
      </c>
      <c r="AP1967" s="43" t="str">
        <f t="shared" si="1131"/>
        <v/>
      </c>
      <c r="AQ1967" s="35" t="str">
        <f t="shared" si="1132"/>
        <v/>
      </c>
      <c r="AR1967" s="35" t="str">
        <f t="shared" si="1133"/>
        <v/>
      </c>
      <c r="AS1967" s="35" t="str">
        <f t="shared" si="1134"/>
        <v/>
      </c>
      <c r="AT1967" s="35" t="str">
        <f t="shared" si="1135"/>
        <v/>
      </c>
      <c r="AU1967" s="35" t="str">
        <f t="shared" si="1136"/>
        <v/>
      </c>
      <c r="AV1967" s="35" t="str">
        <f t="shared" si="1137"/>
        <v/>
      </c>
      <c r="AW1967" s="58" t="str">
        <f t="shared" si="1138"/>
        <v/>
      </c>
      <c r="AX1967" s="62" t="str">
        <f t="shared" si="1139"/>
        <v/>
      </c>
      <c r="AY1967" s="62" t="str">
        <f t="shared" si="1140"/>
        <v/>
      </c>
      <c r="AZ1967" s="62" t="str">
        <f t="shared" si="1141"/>
        <v/>
      </c>
      <c r="BA1967" s="62" t="str">
        <f t="shared" si="1142"/>
        <v/>
      </c>
      <c r="BB1967" s="62" t="str">
        <f t="shared" si="1143"/>
        <v/>
      </c>
      <c r="BC1967" s="62" t="str">
        <f t="shared" si="1144"/>
        <v/>
      </c>
      <c r="BD1967" s="69" t="str">
        <f t="shared" si="1145"/>
        <v/>
      </c>
      <c r="BE1967" s="69" t="str">
        <f t="shared" si="1146"/>
        <v/>
      </c>
      <c r="BF1967" s="69" t="str">
        <f>IF(Z1967=Z1968,"",SUM(AW$9:AW1967)-SUM(BF$9:BF1966))</f>
        <v/>
      </c>
      <c r="BG1967" s="12">
        <f t="shared" si="1148"/>
        <v>1959</v>
      </c>
    </row>
    <row r="1968" spans="1:59" ht="20.100000000000001" customHeight="1">
      <c r="A1968" s="13">
        <f t="shared" si="1147"/>
        <v>1960</v>
      </c>
      <c r="B1968" s="153"/>
      <c r="C1968" s="33"/>
      <c r="D1968" s="33"/>
      <c r="E1968" s="154"/>
      <c r="F1968" s="155"/>
      <c r="G1968" s="156"/>
      <c r="H1968" s="19" t="str">
        <f t="shared" si="1112"/>
        <v/>
      </c>
      <c r="I1968" s="157"/>
      <c r="J1968" s="19" t="str">
        <f t="shared" si="1113"/>
        <v/>
      </c>
      <c r="K1968" s="33"/>
      <c r="L1968" s="34"/>
      <c r="M1968" s="34"/>
      <c r="N1968" s="19" t="str">
        <f t="shared" si="1114"/>
        <v/>
      </c>
      <c r="O1968" s="157"/>
      <c r="P1968" s="19" t="str">
        <f t="shared" si="1115"/>
        <v/>
      </c>
      <c r="Q1968" s="19" t="str">
        <f t="shared" si="1116"/>
        <v/>
      </c>
      <c r="R1968" s="22"/>
      <c r="S1968" s="33"/>
      <c r="T1968" s="35" t="str">
        <f>IF(E1968="","",Instructions!$B$5)</f>
        <v/>
      </c>
      <c r="U1968" s="75" t="str">
        <f>IF(E1968="","",Instructions!$C$5)</f>
        <v/>
      </c>
      <c r="V1968" s="87" t="str">
        <f t="shared" si="1117"/>
        <v/>
      </c>
      <c r="W1968" s="72" t="str">
        <f>IF(E1968="","",VLOOKUP(D1968,Supervisors!$B$9:$F$32,5,FALSE))</f>
        <v/>
      </c>
      <c r="X1968" s="72" t="str">
        <f>IF(E1968="","",VLOOKUP(D1968,Supervisors!$B$9:$G$32,6,FALSE))</f>
        <v/>
      </c>
      <c r="Y1968" s="20" t="str">
        <f t="shared" si="1118"/>
        <v/>
      </c>
      <c r="Z1968" s="20" t="str">
        <f t="shared" si="1119"/>
        <v/>
      </c>
      <c r="AA1968" s="20" t="str">
        <f t="shared" si="1120"/>
        <v/>
      </c>
      <c r="AB1968" s="20" t="str">
        <f t="shared" si="1121"/>
        <v/>
      </c>
      <c r="AC1968" s="20" t="str">
        <f t="shared" si="1122"/>
        <v/>
      </c>
      <c r="AD1968" s="20" t="str">
        <f t="shared" si="1123"/>
        <v/>
      </c>
      <c r="AE1968" s="20" t="str">
        <f>IF(E1968="","",SUM( INDEX( $H$9, 1) : H1968))</f>
        <v/>
      </c>
      <c r="AF1968" s="20" t="str">
        <f t="shared" si="1124"/>
        <v/>
      </c>
      <c r="AG1968" s="20" t="str">
        <f>IF(E1968="","",SUM($AF$9:AF1968))</f>
        <v/>
      </c>
      <c r="AH1968" s="43" t="str">
        <f t="shared" si="1125"/>
        <v/>
      </c>
      <c r="AI1968" s="20" t="str">
        <f t="shared" si="1126"/>
        <v/>
      </c>
      <c r="AJ1968" s="20" t="str">
        <f t="shared" si="1127"/>
        <v/>
      </c>
      <c r="AK1968" s="20" t="str">
        <f t="shared" si="1128"/>
        <v/>
      </c>
      <c r="AL1968" s="20" t="str">
        <f>IF(E1968="","",SUM( INDEX($I$9, 1) : I1968))</f>
        <v/>
      </c>
      <c r="AM1968" s="20" t="str">
        <f t="shared" si="1129"/>
        <v/>
      </c>
      <c r="AN1968" s="20" t="str">
        <f>IF(E1968="","",SUM( INDEX($AM$9, 1) : AM1968))</f>
        <v/>
      </c>
      <c r="AO1968" s="43" t="str">
        <f t="shared" si="1130"/>
        <v/>
      </c>
      <c r="AP1968" s="43" t="str">
        <f t="shared" si="1131"/>
        <v/>
      </c>
      <c r="AQ1968" s="35" t="str">
        <f t="shared" si="1132"/>
        <v/>
      </c>
      <c r="AR1968" s="35" t="str">
        <f t="shared" si="1133"/>
        <v/>
      </c>
      <c r="AS1968" s="35" t="str">
        <f t="shared" si="1134"/>
        <v/>
      </c>
      <c r="AT1968" s="35" t="str">
        <f t="shared" si="1135"/>
        <v/>
      </c>
      <c r="AU1968" s="35" t="str">
        <f t="shared" si="1136"/>
        <v/>
      </c>
      <c r="AV1968" s="35" t="str">
        <f t="shared" si="1137"/>
        <v/>
      </c>
      <c r="AW1968" s="58" t="str">
        <f t="shared" si="1138"/>
        <v/>
      </c>
      <c r="AX1968" s="62" t="str">
        <f t="shared" si="1139"/>
        <v/>
      </c>
      <c r="AY1968" s="62" t="str">
        <f t="shared" si="1140"/>
        <v/>
      </c>
      <c r="AZ1968" s="62" t="str">
        <f t="shared" si="1141"/>
        <v/>
      </c>
      <c r="BA1968" s="62" t="str">
        <f t="shared" si="1142"/>
        <v/>
      </c>
      <c r="BB1968" s="62" t="str">
        <f t="shared" si="1143"/>
        <v/>
      </c>
      <c r="BC1968" s="62" t="str">
        <f t="shared" si="1144"/>
        <v/>
      </c>
      <c r="BD1968" s="69" t="str">
        <f t="shared" si="1145"/>
        <v/>
      </c>
      <c r="BE1968" s="69" t="str">
        <f t="shared" si="1146"/>
        <v/>
      </c>
      <c r="BF1968" s="69" t="str">
        <f>IF(Z1968=Z1969,"",SUM(AW$9:AW1968)-SUM(BF$9:BF1967))</f>
        <v/>
      </c>
      <c r="BG1968" s="12">
        <f t="shared" si="1148"/>
        <v>1960</v>
      </c>
    </row>
    <row r="1969" spans="1:59" ht="20.100000000000001" customHeight="1">
      <c r="A1969" s="13">
        <f t="shared" si="1147"/>
        <v>1961</v>
      </c>
      <c r="B1969" s="153"/>
      <c r="C1969" s="33"/>
      <c r="D1969" s="33"/>
      <c r="E1969" s="154"/>
      <c r="F1969" s="155"/>
      <c r="G1969" s="156"/>
      <c r="H1969" s="19" t="str">
        <f t="shared" si="1112"/>
        <v/>
      </c>
      <c r="I1969" s="157"/>
      <c r="J1969" s="19" t="str">
        <f t="shared" si="1113"/>
        <v/>
      </c>
      <c r="K1969" s="33"/>
      <c r="L1969" s="34"/>
      <c r="M1969" s="34"/>
      <c r="N1969" s="19" t="str">
        <f t="shared" si="1114"/>
        <v/>
      </c>
      <c r="O1969" s="157"/>
      <c r="P1969" s="19" t="str">
        <f t="shared" si="1115"/>
        <v/>
      </c>
      <c r="Q1969" s="19" t="str">
        <f t="shared" si="1116"/>
        <v/>
      </c>
      <c r="R1969" s="22"/>
      <c r="S1969" s="33"/>
      <c r="T1969" s="35" t="str">
        <f>IF(E1969="","",Instructions!$B$5)</f>
        <v/>
      </c>
      <c r="U1969" s="75" t="str">
        <f>IF(E1969="","",Instructions!$C$5)</f>
        <v/>
      </c>
      <c r="V1969" s="87" t="str">
        <f t="shared" si="1117"/>
        <v/>
      </c>
      <c r="W1969" s="72" t="str">
        <f>IF(E1969="","",VLOOKUP(D1969,Supervisors!$B$9:$F$32,5,FALSE))</f>
        <v/>
      </c>
      <c r="X1969" s="72" t="str">
        <f>IF(E1969="","",VLOOKUP(D1969,Supervisors!$B$9:$G$32,6,FALSE))</f>
        <v/>
      </c>
      <c r="Y1969" s="20" t="str">
        <f t="shared" si="1118"/>
        <v/>
      </c>
      <c r="Z1969" s="20" t="str">
        <f t="shared" si="1119"/>
        <v/>
      </c>
      <c r="AA1969" s="20" t="str">
        <f t="shared" si="1120"/>
        <v/>
      </c>
      <c r="AB1969" s="20" t="str">
        <f t="shared" si="1121"/>
        <v/>
      </c>
      <c r="AC1969" s="20" t="str">
        <f t="shared" si="1122"/>
        <v/>
      </c>
      <c r="AD1969" s="20" t="str">
        <f t="shared" si="1123"/>
        <v/>
      </c>
      <c r="AE1969" s="20" t="str">
        <f>IF(E1969="","",SUM( INDEX( $H$9, 1) : H1969))</f>
        <v/>
      </c>
      <c r="AF1969" s="20" t="str">
        <f t="shared" si="1124"/>
        <v/>
      </c>
      <c r="AG1969" s="20" t="str">
        <f>IF(E1969="","",SUM($AF$9:AF1969))</f>
        <v/>
      </c>
      <c r="AH1969" s="43" t="str">
        <f t="shared" si="1125"/>
        <v/>
      </c>
      <c r="AI1969" s="20" t="str">
        <f t="shared" si="1126"/>
        <v/>
      </c>
      <c r="AJ1969" s="20" t="str">
        <f t="shared" si="1127"/>
        <v/>
      </c>
      <c r="AK1969" s="20" t="str">
        <f t="shared" si="1128"/>
        <v/>
      </c>
      <c r="AL1969" s="20" t="str">
        <f>IF(E1969="","",SUM( INDEX($I$9, 1) : I1969))</f>
        <v/>
      </c>
      <c r="AM1969" s="20" t="str">
        <f t="shared" si="1129"/>
        <v/>
      </c>
      <c r="AN1969" s="20" t="str">
        <f>IF(E1969="","",SUM( INDEX($AM$9, 1) : AM1969))</f>
        <v/>
      </c>
      <c r="AO1969" s="43" t="str">
        <f t="shared" si="1130"/>
        <v/>
      </c>
      <c r="AP1969" s="43" t="str">
        <f t="shared" si="1131"/>
        <v/>
      </c>
      <c r="AQ1969" s="35" t="str">
        <f t="shared" si="1132"/>
        <v/>
      </c>
      <c r="AR1969" s="35" t="str">
        <f t="shared" si="1133"/>
        <v/>
      </c>
      <c r="AS1969" s="35" t="str">
        <f t="shared" si="1134"/>
        <v/>
      </c>
      <c r="AT1969" s="35" t="str">
        <f t="shared" si="1135"/>
        <v/>
      </c>
      <c r="AU1969" s="35" t="str">
        <f t="shared" si="1136"/>
        <v/>
      </c>
      <c r="AV1969" s="35" t="str">
        <f t="shared" si="1137"/>
        <v/>
      </c>
      <c r="AW1969" s="58" t="str">
        <f t="shared" si="1138"/>
        <v/>
      </c>
      <c r="AX1969" s="62" t="str">
        <f t="shared" si="1139"/>
        <v/>
      </c>
      <c r="AY1969" s="62" t="str">
        <f t="shared" si="1140"/>
        <v/>
      </c>
      <c r="AZ1969" s="62" t="str">
        <f t="shared" si="1141"/>
        <v/>
      </c>
      <c r="BA1969" s="62" t="str">
        <f t="shared" si="1142"/>
        <v/>
      </c>
      <c r="BB1969" s="62" t="str">
        <f t="shared" si="1143"/>
        <v/>
      </c>
      <c r="BC1969" s="62" t="str">
        <f t="shared" si="1144"/>
        <v/>
      </c>
      <c r="BD1969" s="69" t="str">
        <f t="shared" si="1145"/>
        <v/>
      </c>
      <c r="BE1969" s="69" t="str">
        <f t="shared" si="1146"/>
        <v/>
      </c>
      <c r="BF1969" s="69" t="str">
        <f>IF(Z1969=Z1970,"",SUM(AW$9:AW1969)-SUM(BF$9:BF1968))</f>
        <v/>
      </c>
      <c r="BG1969" s="12">
        <f t="shared" si="1148"/>
        <v>1961</v>
      </c>
    </row>
    <row r="1970" spans="1:59" ht="20.100000000000001" customHeight="1">
      <c r="A1970" s="13">
        <f t="shared" si="1147"/>
        <v>1962</v>
      </c>
      <c r="B1970" s="153"/>
      <c r="C1970" s="33"/>
      <c r="D1970" s="33"/>
      <c r="E1970" s="154"/>
      <c r="F1970" s="155"/>
      <c r="G1970" s="156"/>
      <c r="H1970" s="19" t="str">
        <f t="shared" si="1112"/>
        <v/>
      </c>
      <c r="I1970" s="157"/>
      <c r="J1970" s="19" t="str">
        <f t="shared" si="1113"/>
        <v/>
      </c>
      <c r="K1970" s="33"/>
      <c r="L1970" s="34"/>
      <c r="M1970" s="34"/>
      <c r="N1970" s="19" t="str">
        <f t="shared" si="1114"/>
        <v/>
      </c>
      <c r="O1970" s="157"/>
      <c r="P1970" s="19" t="str">
        <f t="shared" si="1115"/>
        <v/>
      </c>
      <c r="Q1970" s="19" t="str">
        <f t="shared" si="1116"/>
        <v/>
      </c>
      <c r="R1970" s="22"/>
      <c r="S1970" s="33"/>
      <c r="T1970" s="35" t="str">
        <f>IF(E1970="","",Instructions!$B$5)</f>
        <v/>
      </c>
      <c r="U1970" s="75" t="str">
        <f>IF(E1970="","",Instructions!$C$5)</f>
        <v/>
      </c>
      <c r="V1970" s="87" t="str">
        <f t="shared" si="1117"/>
        <v/>
      </c>
      <c r="W1970" s="72" t="str">
        <f>IF(E1970="","",VLOOKUP(D1970,Supervisors!$B$9:$F$32,5,FALSE))</f>
        <v/>
      </c>
      <c r="X1970" s="72" t="str">
        <f>IF(E1970="","",VLOOKUP(D1970,Supervisors!$B$9:$G$32,6,FALSE))</f>
        <v/>
      </c>
      <c r="Y1970" s="20" t="str">
        <f t="shared" si="1118"/>
        <v/>
      </c>
      <c r="Z1970" s="20" t="str">
        <f t="shared" si="1119"/>
        <v/>
      </c>
      <c r="AA1970" s="20" t="str">
        <f t="shared" si="1120"/>
        <v/>
      </c>
      <c r="AB1970" s="20" t="str">
        <f t="shared" si="1121"/>
        <v/>
      </c>
      <c r="AC1970" s="20" t="str">
        <f t="shared" si="1122"/>
        <v/>
      </c>
      <c r="AD1970" s="20" t="str">
        <f t="shared" si="1123"/>
        <v/>
      </c>
      <c r="AE1970" s="20" t="str">
        <f>IF(E1970="","",SUM( INDEX( $H$9, 1) : H1970))</f>
        <v/>
      </c>
      <c r="AF1970" s="20" t="str">
        <f t="shared" si="1124"/>
        <v/>
      </c>
      <c r="AG1970" s="20" t="str">
        <f>IF(E1970="","",SUM($AF$9:AF1970))</f>
        <v/>
      </c>
      <c r="AH1970" s="43" t="str">
        <f t="shared" si="1125"/>
        <v/>
      </c>
      <c r="AI1970" s="20" t="str">
        <f t="shared" si="1126"/>
        <v/>
      </c>
      <c r="AJ1970" s="20" t="str">
        <f t="shared" si="1127"/>
        <v/>
      </c>
      <c r="AK1970" s="20" t="str">
        <f t="shared" si="1128"/>
        <v/>
      </c>
      <c r="AL1970" s="20" t="str">
        <f>IF(E1970="","",SUM( INDEX($I$9, 1) : I1970))</f>
        <v/>
      </c>
      <c r="AM1970" s="20" t="str">
        <f t="shared" si="1129"/>
        <v/>
      </c>
      <c r="AN1970" s="20" t="str">
        <f>IF(E1970="","",SUM( INDEX($AM$9, 1) : AM1970))</f>
        <v/>
      </c>
      <c r="AO1970" s="43" t="str">
        <f t="shared" si="1130"/>
        <v/>
      </c>
      <c r="AP1970" s="43" t="str">
        <f t="shared" si="1131"/>
        <v/>
      </c>
      <c r="AQ1970" s="35" t="str">
        <f t="shared" si="1132"/>
        <v/>
      </c>
      <c r="AR1970" s="35" t="str">
        <f t="shared" si="1133"/>
        <v/>
      </c>
      <c r="AS1970" s="35" t="str">
        <f t="shared" si="1134"/>
        <v/>
      </c>
      <c r="AT1970" s="35" t="str">
        <f t="shared" si="1135"/>
        <v/>
      </c>
      <c r="AU1970" s="35" t="str">
        <f t="shared" si="1136"/>
        <v/>
      </c>
      <c r="AV1970" s="35" t="str">
        <f t="shared" si="1137"/>
        <v/>
      </c>
      <c r="AW1970" s="58" t="str">
        <f t="shared" si="1138"/>
        <v/>
      </c>
      <c r="AX1970" s="62" t="str">
        <f t="shared" si="1139"/>
        <v/>
      </c>
      <c r="AY1970" s="62" t="str">
        <f t="shared" si="1140"/>
        <v/>
      </c>
      <c r="AZ1970" s="62" t="str">
        <f t="shared" si="1141"/>
        <v/>
      </c>
      <c r="BA1970" s="62" t="str">
        <f t="shared" si="1142"/>
        <v/>
      </c>
      <c r="BB1970" s="62" t="str">
        <f t="shared" si="1143"/>
        <v/>
      </c>
      <c r="BC1970" s="62" t="str">
        <f t="shared" si="1144"/>
        <v/>
      </c>
      <c r="BD1970" s="69" t="str">
        <f t="shared" si="1145"/>
        <v/>
      </c>
      <c r="BE1970" s="69" t="str">
        <f t="shared" si="1146"/>
        <v/>
      </c>
      <c r="BF1970" s="69" t="str">
        <f>IF(Z1970=Z1971,"",SUM(AW$9:AW1970)-SUM(BF$9:BF1969))</f>
        <v/>
      </c>
      <c r="BG1970" s="12">
        <f t="shared" si="1148"/>
        <v>1962</v>
      </c>
    </row>
    <row r="1971" spans="1:59" ht="20.100000000000001" customHeight="1">
      <c r="A1971" s="13">
        <f t="shared" si="1147"/>
        <v>1963</v>
      </c>
      <c r="B1971" s="153"/>
      <c r="C1971" s="33"/>
      <c r="D1971" s="33"/>
      <c r="E1971" s="154"/>
      <c r="F1971" s="155"/>
      <c r="G1971" s="156"/>
      <c r="H1971" s="19" t="str">
        <f t="shared" si="1112"/>
        <v/>
      </c>
      <c r="I1971" s="157"/>
      <c r="J1971" s="19" t="str">
        <f t="shared" si="1113"/>
        <v/>
      </c>
      <c r="K1971" s="33"/>
      <c r="L1971" s="34"/>
      <c r="M1971" s="34"/>
      <c r="N1971" s="19" t="str">
        <f t="shared" si="1114"/>
        <v/>
      </c>
      <c r="O1971" s="157"/>
      <c r="P1971" s="19" t="str">
        <f t="shared" si="1115"/>
        <v/>
      </c>
      <c r="Q1971" s="19" t="str">
        <f t="shared" si="1116"/>
        <v/>
      </c>
      <c r="R1971" s="22"/>
      <c r="S1971" s="33"/>
      <c r="T1971" s="35" t="str">
        <f>IF(E1971="","",Instructions!$B$5)</f>
        <v/>
      </c>
      <c r="U1971" s="75" t="str">
        <f>IF(E1971="","",Instructions!$C$5)</f>
        <v/>
      </c>
      <c r="V1971" s="87" t="str">
        <f t="shared" si="1117"/>
        <v/>
      </c>
      <c r="W1971" s="72" t="str">
        <f>IF(E1971="","",VLOOKUP(D1971,Supervisors!$B$9:$F$32,5,FALSE))</f>
        <v/>
      </c>
      <c r="X1971" s="72" t="str">
        <f>IF(E1971="","",VLOOKUP(D1971,Supervisors!$B$9:$G$32,6,FALSE))</f>
        <v/>
      </c>
      <c r="Y1971" s="20" t="str">
        <f t="shared" si="1118"/>
        <v/>
      </c>
      <c r="Z1971" s="20" t="str">
        <f t="shared" si="1119"/>
        <v/>
      </c>
      <c r="AA1971" s="20" t="str">
        <f t="shared" si="1120"/>
        <v/>
      </c>
      <c r="AB1971" s="20" t="str">
        <f t="shared" si="1121"/>
        <v/>
      </c>
      <c r="AC1971" s="20" t="str">
        <f t="shared" si="1122"/>
        <v/>
      </c>
      <c r="AD1971" s="20" t="str">
        <f t="shared" si="1123"/>
        <v/>
      </c>
      <c r="AE1971" s="20" t="str">
        <f>IF(E1971="","",SUM( INDEX( $H$9, 1) : H1971))</f>
        <v/>
      </c>
      <c r="AF1971" s="20" t="str">
        <f t="shared" si="1124"/>
        <v/>
      </c>
      <c r="AG1971" s="20" t="str">
        <f>IF(E1971="","",SUM($AF$9:AF1971))</f>
        <v/>
      </c>
      <c r="AH1971" s="43" t="str">
        <f t="shared" si="1125"/>
        <v/>
      </c>
      <c r="AI1971" s="20" t="str">
        <f t="shared" si="1126"/>
        <v/>
      </c>
      <c r="AJ1971" s="20" t="str">
        <f t="shared" si="1127"/>
        <v/>
      </c>
      <c r="AK1971" s="20" t="str">
        <f t="shared" si="1128"/>
        <v/>
      </c>
      <c r="AL1971" s="20" t="str">
        <f>IF(E1971="","",SUM( INDEX($I$9, 1) : I1971))</f>
        <v/>
      </c>
      <c r="AM1971" s="20" t="str">
        <f t="shared" si="1129"/>
        <v/>
      </c>
      <c r="AN1971" s="20" t="str">
        <f>IF(E1971="","",SUM( INDEX($AM$9, 1) : AM1971))</f>
        <v/>
      </c>
      <c r="AO1971" s="43" t="str">
        <f t="shared" si="1130"/>
        <v/>
      </c>
      <c r="AP1971" s="43" t="str">
        <f t="shared" si="1131"/>
        <v/>
      </c>
      <c r="AQ1971" s="35" t="str">
        <f t="shared" si="1132"/>
        <v/>
      </c>
      <c r="AR1971" s="35" t="str">
        <f t="shared" si="1133"/>
        <v/>
      </c>
      <c r="AS1971" s="35" t="str">
        <f t="shared" si="1134"/>
        <v/>
      </c>
      <c r="AT1971" s="35" t="str">
        <f t="shared" si="1135"/>
        <v/>
      </c>
      <c r="AU1971" s="35" t="str">
        <f t="shared" si="1136"/>
        <v/>
      </c>
      <c r="AV1971" s="35" t="str">
        <f t="shared" si="1137"/>
        <v/>
      </c>
      <c r="AW1971" s="58" t="str">
        <f t="shared" si="1138"/>
        <v/>
      </c>
      <c r="AX1971" s="62" t="str">
        <f t="shared" si="1139"/>
        <v/>
      </c>
      <c r="AY1971" s="62" t="str">
        <f t="shared" si="1140"/>
        <v/>
      </c>
      <c r="AZ1971" s="62" t="str">
        <f t="shared" si="1141"/>
        <v/>
      </c>
      <c r="BA1971" s="62" t="str">
        <f t="shared" si="1142"/>
        <v/>
      </c>
      <c r="BB1971" s="62" t="str">
        <f t="shared" si="1143"/>
        <v/>
      </c>
      <c r="BC1971" s="62" t="str">
        <f t="shared" si="1144"/>
        <v/>
      </c>
      <c r="BD1971" s="69" t="str">
        <f t="shared" si="1145"/>
        <v/>
      </c>
      <c r="BE1971" s="69" t="str">
        <f t="shared" si="1146"/>
        <v/>
      </c>
      <c r="BF1971" s="69" t="str">
        <f>IF(Z1971=Z1972,"",SUM(AW$9:AW1971)-SUM(BF$9:BF1970))</f>
        <v/>
      </c>
      <c r="BG1971" s="12">
        <f t="shared" si="1148"/>
        <v>1963</v>
      </c>
    </row>
    <row r="1972" spans="1:59" ht="20.100000000000001" customHeight="1">
      <c r="A1972" s="13">
        <f t="shared" si="1147"/>
        <v>1964</v>
      </c>
      <c r="B1972" s="153"/>
      <c r="C1972" s="33"/>
      <c r="D1972" s="33"/>
      <c r="E1972" s="154"/>
      <c r="F1972" s="155"/>
      <c r="G1972" s="156"/>
      <c r="H1972" s="19" t="str">
        <f t="shared" si="1112"/>
        <v/>
      </c>
      <c r="I1972" s="157"/>
      <c r="J1972" s="19" t="str">
        <f t="shared" si="1113"/>
        <v/>
      </c>
      <c r="K1972" s="33"/>
      <c r="L1972" s="34"/>
      <c r="M1972" s="34"/>
      <c r="N1972" s="19" t="str">
        <f t="shared" si="1114"/>
        <v/>
      </c>
      <c r="O1972" s="157"/>
      <c r="P1972" s="19" t="str">
        <f t="shared" si="1115"/>
        <v/>
      </c>
      <c r="Q1972" s="19" t="str">
        <f t="shared" si="1116"/>
        <v/>
      </c>
      <c r="R1972" s="22"/>
      <c r="S1972" s="33"/>
      <c r="T1972" s="35" t="str">
        <f>IF(E1972="","",Instructions!$B$5)</f>
        <v/>
      </c>
      <c r="U1972" s="75" t="str">
        <f>IF(E1972="","",Instructions!$C$5)</f>
        <v/>
      </c>
      <c r="V1972" s="87" t="str">
        <f t="shared" si="1117"/>
        <v/>
      </c>
      <c r="W1972" s="72" t="str">
        <f>IF(E1972="","",VLOOKUP(D1972,Supervisors!$B$9:$F$32,5,FALSE))</f>
        <v/>
      </c>
      <c r="X1972" s="72" t="str">
        <f>IF(E1972="","",VLOOKUP(D1972,Supervisors!$B$9:$G$32,6,FALSE))</f>
        <v/>
      </c>
      <c r="Y1972" s="20" t="str">
        <f t="shared" si="1118"/>
        <v/>
      </c>
      <c r="Z1972" s="20" t="str">
        <f t="shared" si="1119"/>
        <v/>
      </c>
      <c r="AA1972" s="20" t="str">
        <f t="shared" si="1120"/>
        <v/>
      </c>
      <c r="AB1972" s="20" t="str">
        <f t="shared" si="1121"/>
        <v/>
      </c>
      <c r="AC1972" s="20" t="str">
        <f t="shared" si="1122"/>
        <v/>
      </c>
      <c r="AD1972" s="20" t="str">
        <f t="shared" si="1123"/>
        <v/>
      </c>
      <c r="AE1972" s="20" t="str">
        <f>IF(E1972="","",SUM( INDEX( $H$9, 1) : H1972))</f>
        <v/>
      </c>
      <c r="AF1972" s="20" t="str">
        <f t="shared" si="1124"/>
        <v/>
      </c>
      <c r="AG1972" s="20" t="str">
        <f>IF(E1972="","",SUM($AF$9:AF1972))</f>
        <v/>
      </c>
      <c r="AH1972" s="43" t="str">
        <f t="shared" si="1125"/>
        <v/>
      </c>
      <c r="AI1972" s="20" t="str">
        <f t="shared" si="1126"/>
        <v/>
      </c>
      <c r="AJ1972" s="20" t="str">
        <f t="shared" si="1127"/>
        <v/>
      </c>
      <c r="AK1972" s="20" t="str">
        <f t="shared" si="1128"/>
        <v/>
      </c>
      <c r="AL1972" s="20" t="str">
        <f>IF(E1972="","",SUM( INDEX($I$9, 1) : I1972))</f>
        <v/>
      </c>
      <c r="AM1972" s="20" t="str">
        <f t="shared" si="1129"/>
        <v/>
      </c>
      <c r="AN1972" s="20" t="str">
        <f>IF(E1972="","",SUM( INDEX($AM$9, 1) : AM1972))</f>
        <v/>
      </c>
      <c r="AO1972" s="43" t="str">
        <f t="shared" si="1130"/>
        <v/>
      </c>
      <c r="AP1972" s="43" t="str">
        <f t="shared" si="1131"/>
        <v/>
      </c>
      <c r="AQ1972" s="35" t="str">
        <f t="shared" si="1132"/>
        <v/>
      </c>
      <c r="AR1972" s="35" t="str">
        <f t="shared" si="1133"/>
        <v/>
      </c>
      <c r="AS1972" s="35" t="str">
        <f t="shared" si="1134"/>
        <v/>
      </c>
      <c r="AT1972" s="35" t="str">
        <f t="shared" si="1135"/>
        <v/>
      </c>
      <c r="AU1972" s="35" t="str">
        <f t="shared" si="1136"/>
        <v/>
      </c>
      <c r="AV1972" s="35" t="str">
        <f t="shared" si="1137"/>
        <v/>
      </c>
      <c r="AW1972" s="58" t="str">
        <f t="shared" si="1138"/>
        <v/>
      </c>
      <c r="AX1972" s="62" t="str">
        <f t="shared" si="1139"/>
        <v/>
      </c>
      <c r="AY1972" s="62" t="str">
        <f t="shared" si="1140"/>
        <v/>
      </c>
      <c r="AZ1972" s="62" t="str">
        <f t="shared" si="1141"/>
        <v/>
      </c>
      <c r="BA1972" s="62" t="str">
        <f t="shared" si="1142"/>
        <v/>
      </c>
      <c r="BB1972" s="62" t="str">
        <f t="shared" si="1143"/>
        <v/>
      </c>
      <c r="BC1972" s="62" t="str">
        <f t="shared" si="1144"/>
        <v/>
      </c>
      <c r="BD1972" s="69" t="str">
        <f t="shared" si="1145"/>
        <v/>
      </c>
      <c r="BE1972" s="69" t="str">
        <f t="shared" si="1146"/>
        <v/>
      </c>
      <c r="BF1972" s="69" t="str">
        <f>IF(Z1972=Z1973,"",SUM(AW$9:AW1972)-SUM(BF$9:BF1971))</f>
        <v/>
      </c>
      <c r="BG1972" s="12">
        <f t="shared" si="1148"/>
        <v>1964</v>
      </c>
    </row>
    <row r="1973" spans="1:59" ht="20.100000000000001" customHeight="1">
      <c r="A1973" s="13">
        <f t="shared" si="1147"/>
        <v>1965</v>
      </c>
      <c r="B1973" s="153"/>
      <c r="C1973" s="33"/>
      <c r="D1973" s="33"/>
      <c r="E1973" s="154"/>
      <c r="F1973" s="155"/>
      <c r="G1973" s="156"/>
      <c r="H1973" s="19" t="str">
        <f t="shared" si="1112"/>
        <v/>
      </c>
      <c r="I1973" s="157"/>
      <c r="J1973" s="19" t="str">
        <f t="shared" si="1113"/>
        <v/>
      </c>
      <c r="K1973" s="33"/>
      <c r="L1973" s="34"/>
      <c r="M1973" s="34"/>
      <c r="N1973" s="19" t="str">
        <f t="shared" si="1114"/>
        <v/>
      </c>
      <c r="O1973" s="157"/>
      <c r="P1973" s="19" t="str">
        <f t="shared" si="1115"/>
        <v/>
      </c>
      <c r="Q1973" s="19" t="str">
        <f t="shared" si="1116"/>
        <v/>
      </c>
      <c r="R1973" s="22"/>
      <c r="S1973" s="33"/>
      <c r="T1973" s="35" t="str">
        <f>IF(E1973="","",Instructions!$B$5)</f>
        <v/>
      </c>
      <c r="U1973" s="75" t="str">
        <f>IF(E1973="","",Instructions!$C$5)</f>
        <v/>
      </c>
      <c r="V1973" s="87" t="str">
        <f t="shared" si="1117"/>
        <v/>
      </c>
      <c r="W1973" s="72" t="str">
        <f>IF(E1973="","",VLOOKUP(D1973,Supervisors!$B$9:$F$32,5,FALSE))</f>
        <v/>
      </c>
      <c r="X1973" s="72" t="str">
        <f>IF(E1973="","",VLOOKUP(D1973,Supervisors!$B$9:$G$32,6,FALSE))</f>
        <v/>
      </c>
      <c r="Y1973" s="20" t="str">
        <f t="shared" si="1118"/>
        <v/>
      </c>
      <c r="Z1973" s="20" t="str">
        <f t="shared" si="1119"/>
        <v/>
      </c>
      <c r="AA1973" s="20" t="str">
        <f t="shared" si="1120"/>
        <v/>
      </c>
      <c r="AB1973" s="20" t="str">
        <f t="shared" si="1121"/>
        <v/>
      </c>
      <c r="AC1973" s="20" t="str">
        <f t="shared" si="1122"/>
        <v/>
      </c>
      <c r="AD1973" s="20" t="str">
        <f t="shared" si="1123"/>
        <v/>
      </c>
      <c r="AE1973" s="20" t="str">
        <f>IF(E1973="","",SUM( INDEX( $H$9, 1) : H1973))</f>
        <v/>
      </c>
      <c r="AF1973" s="20" t="str">
        <f t="shared" si="1124"/>
        <v/>
      </c>
      <c r="AG1973" s="20" t="str">
        <f>IF(E1973="","",SUM($AF$9:AF1973))</f>
        <v/>
      </c>
      <c r="AH1973" s="43" t="str">
        <f t="shared" si="1125"/>
        <v/>
      </c>
      <c r="AI1973" s="20" t="str">
        <f t="shared" si="1126"/>
        <v/>
      </c>
      <c r="AJ1973" s="20" t="str">
        <f t="shared" si="1127"/>
        <v/>
      </c>
      <c r="AK1973" s="20" t="str">
        <f t="shared" si="1128"/>
        <v/>
      </c>
      <c r="AL1973" s="20" t="str">
        <f>IF(E1973="","",SUM( INDEX($I$9, 1) : I1973))</f>
        <v/>
      </c>
      <c r="AM1973" s="20" t="str">
        <f t="shared" si="1129"/>
        <v/>
      </c>
      <c r="AN1973" s="20" t="str">
        <f>IF(E1973="","",SUM( INDEX($AM$9, 1) : AM1973))</f>
        <v/>
      </c>
      <c r="AO1973" s="43" t="str">
        <f t="shared" si="1130"/>
        <v/>
      </c>
      <c r="AP1973" s="43" t="str">
        <f t="shared" si="1131"/>
        <v/>
      </c>
      <c r="AQ1973" s="35" t="str">
        <f t="shared" si="1132"/>
        <v/>
      </c>
      <c r="AR1973" s="35" t="str">
        <f t="shared" si="1133"/>
        <v/>
      </c>
      <c r="AS1973" s="35" t="str">
        <f t="shared" si="1134"/>
        <v/>
      </c>
      <c r="AT1973" s="35" t="str">
        <f t="shared" si="1135"/>
        <v/>
      </c>
      <c r="AU1973" s="35" t="str">
        <f t="shared" si="1136"/>
        <v/>
      </c>
      <c r="AV1973" s="35" t="str">
        <f t="shared" si="1137"/>
        <v/>
      </c>
      <c r="AW1973" s="58" t="str">
        <f t="shared" si="1138"/>
        <v/>
      </c>
      <c r="AX1973" s="62" t="str">
        <f t="shared" si="1139"/>
        <v/>
      </c>
      <c r="AY1973" s="62" t="str">
        <f t="shared" si="1140"/>
        <v/>
      </c>
      <c r="AZ1973" s="62" t="str">
        <f t="shared" si="1141"/>
        <v/>
      </c>
      <c r="BA1973" s="62" t="str">
        <f t="shared" si="1142"/>
        <v/>
      </c>
      <c r="BB1973" s="62" t="str">
        <f t="shared" si="1143"/>
        <v/>
      </c>
      <c r="BC1973" s="62" t="str">
        <f t="shared" si="1144"/>
        <v/>
      </c>
      <c r="BD1973" s="69" t="str">
        <f t="shared" si="1145"/>
        <v/>
      </c>
      <c r="BE1973" s="69" t="str">
        <f t="shared" si="1146"/>
        <v/>
      </c>
      <c r="BF1973" s="69" t="str">
        <f>IF(Z1973=Z1974,"",SUM(AW$9:AW1973)-SUM(BF$9:BF1972))</f>
        <v/>
      </c>
      <c r="BG1973" s="12">
        <f t="shared" si="1148"/>
        <v>1965</v>
      </c>
    </row>
    <row r="1974" spans="1:59" ht="20.100000000000001" customHeight="1">
      <c r="A1974" s="13">
        <f t="shared" si="1147"/>
        <v>1966</v>
      </c>
      <c r="B1974" s="153"/>
      <c r="C1974" s="33"/>
      <c r="D1974" s="33"/>
      <c r="E1974" s="154"/>
      <c r="F1974" s="155"/>
      <c r="G1974" s="156"/>
      <c r="H1974" s="19" t="str">
        <f t="shared" si="1112"/>
        <v/>
      </c>
      <c r="I1974" s="157"/>
      <c r="J1974" s="19" t="str">
        <f t="shared" si="1113"/>
        <v/>
      </c>
      <c r="K1974" s="33"/>
      <c r="L1974" s="34"/>
      <c r="M1974" s="34"/>
      <c r="N1974" s="19" t="str">
        <f t="shared" si="1114"/>
        <v/>
      </c>
      <c r="O1974" s="157"/>
      <c r="P1974" s="19" t="str">
        <f t="shared" si="1115"/>
        <v/>
      </c>
      <c r="Q1974" s="19" t="str">
        <f t="shared" si="1116"/>
        <v/>
      </c>
      <c r="R1974" s="22"/>
      <c r="S1974" s="33"/>
      <c r="T1974" s="35" t="str">
        <f>IF(E1974="","",Instructions!$B$5)</f>
        <v/>
      </c>
      <c r="U1974" s="75" t="str">
        <f>IF(E1974="","",Instructions!$C$5)</f>
        <v/>
      </c>
      <c r="V1974" s="87" t="str">
        <f t="shared" si="1117"/>
        <v/>
      </c>
      <c r="W1974" s="72" t="str">
        <f>IF(E1974="","",VLOOKUP(D1974,Supervisors!$B$9:$F$32,5,FALSE))</f>
        <v/>
      </c>
      <c r="X1974" s="72" t="str">
        <f>IF(E1974="","",VLOOKUP(D1974,Supervisors!$B$9:$G$32,6,FALSE))</f>
        <v/>
      </c>
      <c r="Y1974" s="20" t="str">
        <f t="shared" si="1118"/>
        <v/>
      </c>
      <c r="Z1974" s="20" t="str">
        <f t="shared" si="1119"/>
        <v/>
      </c>
      <c r="AA1974" s="20" t="str">
        <f t="shared" si="1120"/>
        <v/>
      </c>
      <c r="AB1974" s="20" t="str">
        <f t="shared" si="1121"/>
        <v/>
      </c>
      <c r="AC1974" s="20" t="str">
        <f t="shared" si="1122"/>
        <v/>
      </c>
      <c r="AD1974" s="20" t="str">
        <f t="shared" si="1123"/>
        <v/>
      </c>
      <c r="AE1974" s="20" t="str">
        <f>IF(E1974="","",SUM( INDEX( $H$9, 1) : H1974))</f>
        <v/>
      </c>
      <c r="AF1974" s="20" t="str">
        <f t="shared" si="1124"/>
        <v/>
      </c>
      <c r="AG1974" s="20" t="str">
        <f>IF(E1974="","",SUM($AF$9:AF1974))</f>
        <v/>
      </c>
      <c r="AH1974" s="43" t="str">
        <f t="shared" si="1125"/>
        <v/>
      </c>
      <c r="AI1974" s="20" t="str">
        <f t="shared" si="1126"/>
        <v/>
      </c>
      <c r="AJ1974" s="20" t="str">
        <f t="shared" si="1127"/>
        <v/>
      </c>
      <c r="AK1974" s="20" t="str">
        <f t="shared" si="1128"/>
        <v/>
      </c>
      <c r="AL1974" s="20" t="str">
        <f>IF(E1974="","",SUM( INDEX($I$9, 1) : I1974))</f>
        <v/>
      </c>
      <c r="AM1974" s="20" t="str">
        <f t="shared" si="1129"/>
        <v/>
      </c>
      <c r="AN1974" s="20" t="str">
        <f>IF(E1974="","",SUM( INDEX($AM$9, 1) : AM1974))</f>
        <v/>
      </c>
      <c r="AO1974" s="43" t="str">
        <f t="shared" si="1130"/>
        <v/>
      </c>
      <c r="AP1974" s="43" t="str">
        <f t="shared" si="1131"/>
        <v/>
      </c>
      <c r="AQ1974" s="35" t="str">
        <f t="shared" si="1132"/>
        <v/>
      </c>
      <c r="AR1974" s="35" t="str">
        <f t="shared" si="1133"/>
        <v/>
      </c>
      <c r="AS1974" s="35" t="str">
        <f t="shared" si="1134"/>
        <v/>
      </c>
      <c r="AT1974" s="35" t="str">
        <f t="shared" si="1135"/>
        <v/>
      </c>
      <c r="AU1974" s="35" t="str">
        <f t="shared" si="1136"/>
        <v/>
      </c>
      <c r="AV1974" s="35" t="str">
        <f t="shared" si="1137"/>
        <v/>
      </c>
      <c r="AW1974" s="58" t="str">
        <f t="shared" si="1138"/>
        <v/>
      </c>
      <c r="AX1974" s="62" t="str">
        <f t="shared" si="1139"/>
        <v/>
      </c>
      <c r="AY1974" s="62" t="str">
        <f t="shared" si="1140"/>
        <v/>
      </c>
      <c r="AZ1974" s="62" t="str">
        <f t="shared" si="1141"/>
        <v/>
      </c>
      <c r="BA1974" s="62" t="str">
        <f t="shared" si="1142"/>
        <v/>
      </c>
      <c r="BB1974" s="62" t="str">
        <f t="shared" si="1143"/>
        <v/>
      </c>
      <c r="BC1974" s="62" t="str">
        <f t="shared" si="1144"/>
        <v/>
      </c>
      <c r="BD1974" s="69" t="str">
        <f t="shared" si="1145"/>
        <v/>
      </c>
      <c r="BE1974" s="69" t="str">
        <f t="shared" si="1146"/>
        <v/>
      </c>
      <c r="BF1974" s="69" t="str">
        <f>IF(Z1974=Z1975,"",SUM(AW$9:AW1974)-SUM(BF$9:BF1973))</f>
        <v/>
      </c>
      <c r="BG1974" s="12">
        <f t="shared" si="1148"/>
        <v>1966</v>
      </c>
    </row>
    <row r="1975" spans="1:59" ht="20.100000000000001" customHeight="1">
      <c r="A1975" s="13">
        <f t="shared" si="1147"/>
        <v>1967</v>
      </c>
      <c r="B1975" s="153"/>
      <c r="C1975" s="33"/>
      <c r="D1975" s="33"/>
      <c r="E1975" s="154"/>
      <c r="F1975" s="155"/>
      <c r="G1975" s="156"/>
      <c r="H1975" s="19" t="str">
        <f t="shared" si="1112"/>
        <v/>
      </c>
      <c r="I1975" s="157"/>
      <c r="J1975" s="19" t="str">
        <f t="shared" si="1113"/>
        <v/>
      </c>
      <c r="K1975" s="33"/>
      <c r="L1975" s="34"/>
      <c r="M1975" s="34"/>
      <c r="N1975" s="19" t="str">
        <f t="shared" si="1114"/>
        <v/>
      </c>
      <c r="O1975" s="157"/>
      <c r="P1975" s="19" t="str">
        <f t="shared" si="1115"/>
        <v/>
      </c>
      <c r="Q1975" s="19" t="str">
        <f t="shared" si="1116"/>
        <v/>
      </c>
      <c r="R1975" s="22"/>
      <c r="S1975" s="33"/>
      <c r="T1975" s="35" t="str">
        <f>IF(E1975="","",Instructions!$B$5)</f>
        <v/>
      </c>
      <c r="U1975" s="75" t="str">
        <f>IF(E1975="","",Instructions!$C$5)</f>
        <v/>
      </c>
      <c r="V1975" s="87" t="str">
        <f t="shared" si="1117"/>
        <v/>
      </c>
      <c r="W1975" s="72" t="str">
        <f>IF(E1975="","",VLOOKUP(D1975,Supervisors!$B$9:$F$32,5,FALSE))</f>
        <v/>
      </c>
      <c r="X1975" s="72" t="str">
        <f>IF(E1975="","",VLOOKUP(D1975,Supervisors!$B$9:$G$32,6,FALSE))</f>
        <v/>
      </c>
      <c r="Y1975" s="20" t="str">
        <f t="shared" si="1118"/>
        <v/>
      </c>
      <c r="Z1975" s="20" t="str">
        <f t="shared" si="1119"/>
        <v/>
      </c>
      <c r="AA1975" s="20" t="str">
        <f t="shared" si="1120"/>
        <v/>
      </c>
      <c r="AB1975" s="20" t="str">
        <f t="shared" si="1121"/>
        <v/>
      </c>
      <c r="AC1975" s="20" t="str">
        <f t="shared" si="1122"/>
        <v/>
      </c>
      <c r="AD1975" s="20" t="str">
        <f t="shared" si="1123"/>
        <v/>
      </c>
      <c r="AE1975" s="20" t="str">
        <f>IF(E1975="","",SUM( INDEX( $H$9, 1) : H1975))</f>
        <v/>
      </c>
      <c r="AF1975" s="20" t="str">
        <f t="shared" si="1124"/>
        <v/>
      </c>
      <c r="AG1975" s="20" t="str">
        <f>IF(E1975="","",SUM($AF$9:AF1975))</f>
        <v/>
      </c>
      <c r="AH1975" s="43" t="str">
        <f t="shared" si="1125"/>
        <v/>
      </c>
      <c r="AI1975" s="20" t="str">
        <f t="shared" si="1126"/>
        <v/>
      </c>
      <c r="AJ1975" s="20" t="str">
        <f t="shared" si="1127"/>
        <v/>
      </c>
      <c r="AK1975" s="20" t="str">
        <f t="shared" si="1128"/>
        <v/>
      </c>
      <c r="AL1975" s="20" t="str">
        <f>IF(E1975="","",SUM( INDEX($I$9, 1) : I1975))</f>
        <v/>
      </c>
      <c r="AM1975" s="20" t="str">
        <f t="shared" si="1129"/>
        <v/>
      </c>
      <c r="AN1975" s="20" t="str">
        <f>IF(E1975="","",SUM( INDEX($AM$9, 1) : AM1975))</f>
        <v/>
      </c>
      <c r="AO1975" s="43" t="str">
        <f t="shared" si="1130"/>
        <v/>
      </c>
      <c r="AP1975" s="43" t="str">
        <f t="shared" si="1131"/>
        <v/>
      </c>
      <c r="AQ1975" s="35" t="str">
        <f t="shared" si="1132"/>
        <v/>
      </c>
      <c r="AR1975" s="35" t="str">
        <f t="shared" si="1133"/>
        <v/>
      </c>
      <c r="AS1975" s="35" t="str">
        <f t="shared" si="1134"/>
        <v/>
      </c>
      <c r="AT1975" s="35" t="str">
        <f t="shared" si="1135"/>
        <v/>
      </c>
      <c r="AU1975" s="35" t="str">
        <f t="shared" si="1136"/>
        <v/>
      </c>
      <c r="AV1975" s="35" t="str">
        <f t="shared" si="1137"/>
        <v/>
      </c>
      <c r="AW1975" s="58" t="str">
        <f t="shared" si="1138"/>
        <v/>
      </c>
      <c r="AX1975" s="62" t="str">
        <f t="shared" si="1139"/>
        <v/>
      </c>
      <c r="AY1975" s="62" t="str">
        <f t="shared" si="1140"/>
        <v/>
      </c>
      <c r="AZ1975" s="62" t="str">
        <f t="shared" si="1141"/>
        <v/>
      </c>
      <c r="BA1975" s="62" t="str">
        <f t="shared" si="1142"/>
        <v/>
      </c>
      <c r="BB1975" s="62" t="str">
        <f t="shared" si="1143"/>
        <v/>
      </c>
      <c r="BC1975" s="62" t="str">
        <f t="shared" si="1144"/>
        <v/>
      </c>
      <c r="BD1975" s="69" t="str">
        <f t="shared" si="1145"/>
        <v/>
      </c>
      <c r="BE1975" s="69" t="str">
        <f t="shared" si="1146"/>
        <v/>
      </c>
      <c r="BF1975" s="69" t="str">
        <f>IF(Z1975=Z1976,"",SUM(AW$9:AW1975)-SUM(BF$9:BF1974))</f>
        <v/>
      </c>
      <c r="BG1975" s="12">
        <f t="shared" si="1148"/>
        <v>1967</v>
      </c>
    </row>
    <row r="1976" spans="1:59" ht="20.100000000000001" customHeight="1">
      <c r="A1976" s="13">
        <f t="shared" si="1147"/>
        <v>1968</v>
      </c>
      <c r="B1976" s="153"/>
      <c r="C1976" s="33"/>
      <c r="D1976" s="33"/>
      <c r="E1976" s="154"/>
      <c r="F1976" s="155"/>
      <c r="G1976" s="156"/>
      <c r="H1976" s="19" t="str">
        <f t="shared" si="1112"/>
        <v/>
      </c>
      <c r="I1976" s="157"/>
      <c r="J1976" s="19" t="str">
        <f t="shared" si="1113"/>
        <v/>
      </c>
      <c r="K1976" s="33"/>
      <c r="L1976" s="34"/>
      <c r="M1976" s="34"/>
      <c r="N1976" s="19" t="str">
        <f t="shared" si="1114"/>
        <v/>
      </c>
      <c r="O1976" s="157"/>
      <c r="P1976" s="19" t="str">
        <f t="shared" si="1115"/>
        <v/>
      </c>
      <c r="Q1976" s="19" t="str">
        <f t="shared" si="1116"/>
        <v/>
      </c>
      <c r="R1976" s="22"/>
      <c r="S1976" s="33"/>
      <c r="T1976" s="35" t="str">
        <f>IF(E1976="","",Instructions!$B$5)</f>
        <v/>
      </c>
      <c r="U1976" s="75" t="str">
        <f>IF(E1976="","",Instructions!$C$5)</f>
        <v/>
      </c>
      <c r="V1976" s="87" t="str">
        <f t="shared" si="1117"/>
        <v/>
      </c>
      <c r="W1976" s="72" t="str">
        <f>IF(E1976="","",VLOOKUP(D1976,Supervisors!$B$9:$F$32,5,FALSE))</f>
        <v/>
      </c>
      <c r="X1976" s="72" t="str">
        <f>IF(E1976="","",VLOOKUP(D1976,Supervisors!$B$9:$G$32,6,FALSE))</f>
        <v/>
      </c>
      <c r="Y1976" s="20" t="str">
        <f t="shared" si="1118"/>
        <v/>
      </c>
      <c r="Z1976" s="20" t="str">
        <f t="shared" si="1119"/>
        <v/>
      </c>
      <c r="AA1976" s="20" t="str">
        <f t="shared" si="1120"/>
        <v/>
      </c>
      <c r="AB1976" s="20" t="str">
        <f t="shared" si="1121"/>
        <v/>
      </c>
      <c r="AC1976" s="20" t="str">
        <f t="shared" si="1122"/>
        <v/>
      </c>
      <c r="AD1976" s="20" t="str">
        <f t="shared" si="1123"/>
        <v/>
      </c>
      <c r="AE1976" s="20" t="str">
        <f>IF(E1976="","",SUM( INDEX( $H$9, 1) : H1976))</f>
        <v/>
      </c>
      <c r="AF1976" s="20" t="str">
        <f t="shared" si="1124"/>
        <v/>
      </c>
      <c r="AG1976" s="20" t="str">
        <f>IF(E1976="","",SUM($AF$9:AF1976))</f>
        <v/>
      </c>
      <c r="AH1976" s="43" t="str">
        <f t="shared" si="1125"/>
        <v/>
      </c>
      <c r="AI1976" s="20" t="str">
        <f t="shared" si="1126"/>
        <v/>
      </c>
      <c r="AJ1976" s="20" t="str">
        <f t="shared" si="1127"/>
        <v/>
      </c>
      <c r="AK1976" s="20" t="str">
        <f t="shared" si="1128"/>
        <v/>
      </c>
      <c r="AL1976" s="20" t="str">
        <f>IF(E1976="","",SUM( INDEX($I$9, 1) : I1976))</f>
        <v/>
      </c>
      <c r="AM1976" s="20" t="str">
        <f t="shared" si="1129"/>
        <v/>
      </c>
      <c r="AN1976" s="20" t="str">
        <f>IF(E1976="","",SUM( INDEX($AM$9, 1) : AM1976))</f>
        <v/>
      </c>
      <c r="AO1976" s="43" t="str">
        <f t="shared" si="1130"/>
        <v/>
      </c>
      <c r="AP1976" s="43" t="str">
        <f t="shared" si="1131"/>
        <v/>
      </c>
      <c r="AQ1976" s="35" t="str">
        <f t="shared" si="1132"/>
        <v/>
      </c>
      <c r="AR1976" s="35" t="str">
        <f t="shared" si="1133"/>
        <v/>
      </c>
      <c r="AS1976" s="35" t="str">
        <f t="shared" si="1134"/>
        <v/>
      </c>
      <c r="AT1976" s="35" t="str">
        <f t="shared" si="1135"/>
        <v/>
      </c>
      <c r="AU1976" s="35" t="str">
        <f t="shared" si="1136"/>
        <v/>
      </c>
      <c r="AV1976" s="35" t="str">
        <f t="shared" si="1137"/>
        <v/>
      </c>
      <c r="AW1976" s="58" t="str">
        <f t="shared" si="1138"/>
        <v/>
      </c>
      <c r="AX1976" s="62" t="str">
        <f t="shared" si="1139"/>
        <v/>
      </c>
      <c r="AY1976" s="62" t="str">
        <f t="shared" si="1140"/>
        <v/>
      </c>
      <c r="AZ1976" s="62" t="str">
        <f t="shared" si="1141"/>
        <v/>
      </c>
      <c r="BA1976" s="62" t="str">
        <f t="shared" si="1142"/>
        <v/>
      </c>
      <c r="BB1976" s="62" t="str">
        <f t="shared" si="1143"/>
        <v/>
      </c>
      <c r="BC1976" s="62" t="str">
        <f t="shared" si="1144"/>
        <v/>
      </c>
      <c r="BD1976" s="69" t="str">
        <f t="shared" si="1145"/>
        <v/>
      </c>
      <c r="BE1976" s="69" t="str">
        <f t="shared" si="1146"/>
        <v/>
      </c>
      <c r="BF1976" s="69" t="str">
        <f>IF(Z1976=Z1977,"",SUM(AW$9:AW1976)-SUM(BF$9:BF1975))</f>
        <v/>
      </c>
      <c r="BG1976" s="12">
        <f t="shared" si="1148"/>
        <v>1968</v>
      </c>
    </row>
    <row r="1977" spans="1:59" ht="20.100000000000001" customHeight="1">
      <c r="A1977" s="13">
        <f t="shared" si="1147"/>
        <v>1969</v>
      </c>
      <c r="B1977" s="153"/>
      <c r="C1977" s="33"/>
      <c r="D1977" s="33"/>
      <c r="E1977" s="154"/>
      <c r="F1977" s="155"/>
      <c r="G1977" s="156"/>
      <c r="H1977" s="19" t="str">
        <f t="shared" si="1112"/>
        <v/>
      </c>
      <c r="I1977" s="157"/>
      <c r="J1977" s="19" t="str">
        <f t="shared" si="1113"/>
        <v/>
      </c>
      <c r="K1977" s="33"/>
      <c r="L1977" s="34"/>
      <c r="M1977" s="34"/>
      <c r="N1977" s="19" t="str">
        <f t="shared" si="1114"/>
        <v/>
      </c>
      <c r="O1977" s="157"/>
      <c r="P1977" s="19" t="str">
        <f t="shared" si="1115"/>
        <v/>
      </c>
      <c r="Q1977" s="19" t="str">
        <f t="shared" si="1116"/>
        <v/>
      </c>
      <c r="R1977" s="22"/>
      <c r="S1977" s="33"/>
      <c r="T1977" s="35" t="str">
        <f>IF(E1977="","",Instructions!$B$5)</f>
        <v/>
      </c>
      <c r="U1977" s="75" t="str">
        <f>IF(E1977="","",Instructions!$C$5)</f>
        <v/>
      </c>
      <c r="V1977" s="87" t="str">
        <f t="shared" si="1117"/>
        <v/>
      </c>
      <c r="W1977" s="72" t="str">
        <f>IF(E1977="","",VLOOKUP(D1977,Supervisors!$B$9:$F$32,5,FALSE))</f>
        <v/>
      </c>
      <c r="X1977" s="72" t="str">
        <f>IF(E1977="","",VLOOKUP(D1977,Supervisors!$B$9:$G$32,6,FALSE))</f>
        <v/>
      </c>
      <c r="Y1977" s="20" t="str">
        <f t="shared" si="1118"/>
        <v/>
      </c>
      <c r="Z1977" s="20" t="str">
        <f t="shared" si="1119"/>
        <v/>
      </c>
      <c r="AA1977" s="20" t="str">
        <f t="shared" si="1120"/>
        <v/>
      </c>
      <c r="AB1977" s="20" t="str">
        <f t="shared" si="1121"/>
        <v/>
      </c>
      <c r="AC1977" s="20" t="str">
        <f t="shared" si="1122"/>
        <v/>
      </c>
      <c r="AD1977" s="20" t="str">
        <f t="shared" si="1123"/>
        <v/>
      </c>
      <c r="AE1977" s="20" t="str">
        <f>IF(E1977="","",SUM( INDEX( $H$9, 1) : H1977))</f>
        <v/>
      </c>
      <c r="AF1977" s="20" t="str">
        <f t="shared" si="1124"/>
        <v/>
      </c>
      <c r="AG1977" s="20" t="str">
        <f>IF(E1977="","",SUM($AF$9:AF1977))</f>
        <v/>
      </c>
      <c r="AH1977" s="43" t="str">
        <f t="shared" si="1125"/>
        <v/>
      </c>
      <c r="AI1977" s="20" t="str">
        <f t="shared" si="1126"/>
        <v/>
      </c>
      <c r="AJ1977" s="20" t="str">
        <f t="shared" si="1127"/>
        <v/>
      </c>
      <c r="AK1977" s="20" t="str">
        <f t="shared" si="1128"/>
        <v/>
      </c>
      <c r="AL1977" s="20" t="str">
        <f>IF(E1977="","",SUM( INDEX($I$9, 1) : I1977))</f>
        <v/>
      </c>
      <c r="AM1977" s="20" t="str">
        <f t="shared" si="1129"/>
        <v/>
      </c>
      <c r="AN1977" s="20" t="str">
        <f>IF(E1977="","",SUM( INDEX($AM$9, 1) : AM1977))</f>
        <v/>
      </c>
      <c r="AO1977" s="43" t="str">
        <f t="shared" si="1130"/>
        <v/>
      </c>
      <c r="AP1977" s="43" t="str">
        <f t="shared" si="1131"/>
        <v/>
      </c>
      <c r="AQ1977" s="35" t="str">
        <f t="shared" si="1132"/>
        <v/>
      </c>
      <c r="AR1977" s="35" t="str">
        <f t="shared" si="1133"/>
        <v/>
      </c>
      <c r="AS1977" s="35" t="str">
        <f t="shared" si="1134"/>
        <v/>
      </c>
      <c r="AT1977" s="35" t="str">
        <f t="shared" si="1135"/>
        <v/>
      </c>
      <c r="AU1977" s="35" t="str">
        <f t="shared" si="1136"/>
        <v/>
      </c>
      <c r="AV1977" s="35" t="str">
        <f t="shared" si="1137"/>
        <v/>
      </c>
      <c r="AW1977" s="58" t="str">
        <f t="shared" si="1138"/>
        <v/>
      </c>
      <c r="AX1977" s="62" t="str">
        <f t="shared" si="1139"/>
        <v/>
      </c>
      <c r="AY1977" s="62" t="str">
        <f t="shared" si="1140"/>
        <v/>
      </c>
      <c r="AZ1977" s="62" t="str">
        <f t="shared" si="1141"/>
        <v/>
      </c>
      <c r="BA1977" s="62" t="str">
        <f t="shared" si="1142"/>
        <v/>
      </c>
      <c r="BB1977" s="62" t="str">
        <f t="shared" si="1143"/>
        <v/>
      </c>
      <c r="BC1977" s="62" t="str">
        <f t="shared" si="1144"/>
        <v/>
      </c>
      <c r="BD1977" s="69" t="str">
        <f t="shared" si="1145"/>
        <v/>
      </c>
      <c r="BE1977" s="69" t="str">
        <f t="shared" si="1146"/>
        <v/>
      </c>
      <c r="BF1977" s="69" t="str">
        <f>IF(Z1977=Z1978,"",SUM(AW$9:AW1977)-SUM(BF$9:BF1976))</f>
        <v/>
      </c>
      <c r="BG1977" s="12">
        <f t="shared" si="1148"/>
        <v>1969</v>
      </c>
    </row>
    <row r="1978" spans="1:59" ht="20.100000000000001" customHeight="1">
      <c r="A1978" s="13">
        <f t="shared" si="1147"/>
        <v>1970</v>
      </c>
      <c r="B1978" s="153"/>
      <c r="C1978" s="33"/>
      <c r="D1978" s="33"/>
      <c r="E1978" s="154"/>
      <c r="F1978" s="155"/>
      <c r="G1978" s="156"/>
      <c r="H1978" s="19" t="str">
        <f t="shared" si="1112"/>
        <v/>
      </c>
      <c r="I1978" s="157"/>
      <c r="J1978" s="19" t="str">
        <f t="shared" si="1113"/>
        <v/>
      </c>
      <c r="K1978" s="33"/>
      <c r="L1978" s="34"/>
      <c r="M1978" s="34"/>
      <c r="N1978" s="19" t="str">
        <f t="shared" si="1114"/>
        <v/>
      </c>
      <c r="O1978" s="157"/>
      <c r="P1978" s="19" t="str">
        <f t="shared" si="1115"/>
        <v/>
      </c>
      <c r="Q1978" s="19" t="str">
        <f t="shared" si="1116"/>
        <v/>
      </c>
      <c r="R1978" s="22"/>
      <c r="S1978" s="33"/>
      <c r="T1978" s="35" t="str">
        <f>IF(E1978="","",Instructions!$B$5)</f>
        <v/>
      </c>
      <c r="U1978" s="75" t="str">
        <f>IF(E1978="","",Instructions!$C$5)</f>
        <v/>
      </c>
      <c r="V1978" s="87" t="str">
        <f t="shared" si="1117"/>
        <v/>
      </c>
      <c r="W1978" s="72" t="str">
        <f>IF(E1978="","",VLOOKUP(D1978,Supervisors!$B$9:$F$32,5,FALSE))</f>
        <v/>
      </c>
      <c r="X1978" s="72" t="str">
        <f>IF(E1978="","",VLOOKUP(D1978,Supervisors!$B$9:$G$32,6,FALSE))</f>
        <v/>
      </c>
      <c r="Y1978" s="20" t="str">
        <f t="shared" si="1118"/>
        <v/>
      </c>
      <c r="Z1978" s="20" t="str">
        <f t="shared" si="1119"/>
        <v/>
      </c>
      <c r="AA1978" s="20" t="str">
        <f t="shared" si="1120"/>
        <v/>
      </c>
      <c r="AB1978" s="20" t="str">
        <f t="shared" si="1121"/>
        <v/>
      </c>
      <c r="AC1978" s="20" t="str">
        <f t="shared" si="1122"/>
        <v/>
      </c>
      <c r="AD1978" s="20" t="str">
        <f t="shared" si="1123"/>
        <v/>
      </c>
      <c r="AE1978" s="20" t="str">
        <f>IF(E1978="","",SUM( INDEX( $H$9, 1) : H1978))</f>
        <v/>
      </c>
      <c r="AF1978" s="20" t="str">
        <f t="shared" si="1124"/>
        <v/>
      </c>
      <c r="AG1978" s="20" t="str">
        <f>IF(E1978="","",SUM($AF$9:AF1978))</f>
        <v/>
      </c>
      <c r="AH1978" s="43" t="str">
        <f t="shared" si="1125"/>
        <v/>
      </c>
      <c r="AI1978" s="20" t="str">
        <f t="shared" si="1126"/>
        <v/>
      </c>
      <c r="AJ1978" s="20" t="str">
        <f t="shared" si="1127"/>
        <v/>
      </c>
      <c r="AK1978" s="20" t="str">
        <f t="shared" si="1128"/>
        <v/>
      </c>
      <c r="AL1978" s="20" t="str">
        <f>IF(E1978="","",SUM( INDEX($I$9, 1) : I1978))</f>
        <v/>
      </c>
      <c r="AM1978" s="20" t="str">
        <f t="shared" si="1129"/>
        <v/>
      </c>
      <c r="AN1978" s="20" t="str">
        <f>IF(E1978="","",SUM( INDEX($AM$9, 1) : AM1978))</f>
        <v/>
      </c>
      <c r="AO1978" s="43" t="str">
        <f t="shared" si="1130"/>
        <v/>
      </c>
      <c r="AP1978" s="43" t="str">
        <f t="shared" si="1131"/>
        <v/>
      </c>
      <c r="AQ1978" s="35" t="str">
        <f t="shared" si="1132"/>
        <v/>
      </c>
      <c r="AR1978" s="35" t="str">
        <f t="shared" si="1133"/>
        <v/>
      </c>
      <c r="AS1978" s="35" t="str">
        <f t="shared" si="1134"/>
        <v/>
      </c>
      <c r="AT1978" s="35" t="str">
        <f t="shared" si="1135"/>
        <v/>
      </c>
      <c r="AU1978" s="35" t="str">
        <f t="shared" si="1136"/>
        <v/>
      </c>
      <c r="AV1978" s="35" t="str">
        <f t="shared" si="1137"/>
        <v/>
      </c>
      <c r="AW1978" s="58" t="str">
        <f t="shared" si="1138"/>
        <v/>
      </c>
      <c r="AX1978" s="62" t="str">
        <f t="shared" si="1139"/>
        <v/>
      </c>
      <c r="AY1978" s="62" t="str">
        <f t="shared" si="1140"/>
        <v/>
      </c>
      <c r="AZ1978" s="62" t="str">
        <f t="shared" si="1141"/>
        <v/>
      </c>
      <c r="BA1978" s="62" t="str">
        <f t="shared" si="1142"/>
        <v/>
      </c>
      <c r="BB1978" s="62" t="str">
        <f t="shared" si="1143"/>
        <v/>
      </c>
      <c r="BC1978" s="62" t="str">
        <f t="shared" si="1144"/>
        <v/>
      </c>
      <c r="BD1978" s="69" t="str">
        <f t="shared" si="1145"/>
        <v/>
      </c>
      <c r="BE1978" s="69" t="str">
        <f t="shared" si="1146"/>
        <v/>
      </c>
      <c r="BF1978" s="69" t="str">
        <f>IF(Z1978=Z1979,"",SUM(AW$9:AW1978)-SUM(BF$9:BF1977))</f>
        <v/>
      </c>
      <c r="BG1978" s="12">
        <f t="shared" si="1148"/>
        <v>1970</v>
      </c>
    </row>
    <row r="1979" spans="1:59" ht="20.100000000000001" customHeight="1">
      <c r="A1979" s="13">
        <f t="shared" si="1147"/>
        <v>1971</v>
      </c>
      <c r="B1979" s="153"/>
      <c r="C1979" s="33"/>
      <c r="D1979" s="33"/>
      <c r="E1979" s="154"/>
      <c r="F1979" s="155"/>
      <c r="G1979" s="156"/>
      <c r="H1979" s="19" t="str">
        <f t="shared" si="1112"/>
        <v/>
      </c>
      <c r="I1979" s="157"/>
      <c r="J1979" s="19" t="str">
        <f t="shared" si="1113"/>
        <v/>
      </c>
      <c r="K1979" s="33"/>
      <c r="L1979" s="34"/>
      <c r="M1979" s="34"/>
      <c r="N1979" s="19" t="str">
        <f t="shared" si="1114"/>
        <v/>
      </c>
      <c r="O1979" s="157"/>
      <c r="P1979" s="19" t="str">
        <f t="shared" si="1115"/>
        <v/>
      </c>
      <c r="Q1979" s="19" t="str">
        <f t="shared" si="1116"/>
        <v/>
      </c>
      <c r="R1979" s="22"/>
      <c r="S1979" s="33"/>
      <c r="T1979" s="35" t="str">
        <f>IF(E1979="","",Instructions!$B$5)</f>
        <v/>
      </c>
      <c r="U1979" s="75" t="str">
        <f>IF(E1979="","",Instructions!$C$5)</f>
        <v/>
      </c>
      <c r="V1979" s="87" t="str">
        <f t="shared" si="1117"/>
        <v/>
      </c>
      <c r="W1979" s="72" t="str">
        <f>IF(E1979="","",VLOOKUP(D1979,Supervisors!$B$9:$F$32,5,FALSE))</f>
        <v/>
      </c>
      <c r="X1979" s="72" t="str">
        <f>IF(E1979="","",VLOOKUP(D1979,Supervisors!$B$9:$G$32,6,FALSE))</f>
        <v/>
      </c>
      <c r="Y1979" s="20" t="str">
        <f t="shared" si="1118"/>
        <v/>
      </c>
      <c r="Z1979" s="20" t="str">
        <f t="shared" si="1119"/>
        <v/>
      </c>
      <c r="AA1979" s="20" t="str">
        <f t="shared" si="1120"/>
        <v/>
      </c>
      <c r="AB1979" s="20" t="str">
        <f t="shared" si="1121"/>
        <v/>
      </c>
      <c r="AC1979" s="20" t="str">
        <f t="shared" si="1122"/>
        <v/>
      </c>
      <c r="AD1979" s="20" t="str">
        <f t="shared" si="1123"/>
        <v/>
      </c>
      <c r="AE1979" s="20" t="str">
        <f>IF(E1979="","",SUM( INDEX( $H$9, 1) : H1979))</f>
        <v/>
      </c>
      <c r="AF1979" s="20" t="str">
        <f t="shared" si="1124"/>
        <v/>
      </c>
      <c r="AG1979" s="20" t="str">
        <f>IF(E1979="","",SUM($AF$9:AF1979))</f>
        <v/>
      </c>
      <c r="AH1979" s="43" t="str">
        <f t="shared" si="1125"/>
        <v/>
      </c>
      <c r="AI1979" s="20" t="str">
        <f t="shared" si="1126"/>
        <v/>
      </c>
      <c r="AJ1979" s="20" t="str">
        <f t="shared" si="1127"/>
        <v/>
      </c>
      <c r="AK1979" s="20" t="str">
        <f t="shared" si="1128"/>
        <v/>
      </c>
      <c r="AL1979" s="20" t="str">
        <f>IF(E1979="","",SUM( INDEX($I$9, 1) : I1979))</f>
        <v/>
      </c>
      <c r="AM1979" s="20" t="str">
        <f t="shared" si="1129"/>
        <v/>
      </c>
      <c r="AN1979" s="20" t="str">
        <f>IF(E1979="","",SUM( INDEX($AM$9, 1) : AM1979))</f>
        <v/>
      </c>
      <c r="AO1979" s="43" t="str">
        <f t="shared" si="1130"/>
        <v/>
      </c>
      <c r="AP1979" s="43" t="str">
        <f t="shared" si="1131"/>
        <v/>
      </c>
      <c r="AQ1979" s="35" t="str">
        <f t="shared" si="1132"/>
        <v/>
      </c>
      <c r="AR1979" s="35" t="str">
        <f t="shared" si="1133"/>
        <v/>
      </c>
      <c r="AS1979" s="35" t="str">
        <f t="shared" si="1134"/>
        <v/>
      </c>
      <c r="AT1979" s="35" t="str">
        <f t="shared" si="1135"/>
        <v/>
      </c>
      <c r="AU1979" s="35" t="str">
        <f t="shared" si="1136"/>
        <v/>
      </c>
      <c r="AV1979" s="35" t="str">
        <f t="shared" si="1137"/>
        <v/>
      </c>
      <c r="AW1979" s="58" t="str">
        <f t="shared" si="1138"/>
        <v/>
      </c>
      <c r="AX1979" s="62" t="str">
        <f t="shared" si="1139"/>
        <v/>
      </c>
      <c r="AY1979" s="62" t="str">
        <f t="shared" si="1140"/>
        <v/>
      </c>
      <c r="AZ1979" s="62" t="str">
        <f t="shared" si="1141"/>
        <v/>
      </c>
      <c r="BA1979" s="62" t="str">
        <f t="shared" si="1142"/>
        <v/>
      </c>
      <c r="BB1979" s="62" t="str">
        <f t="shared" si="1143"/>
        <v/>
      </c>
      <c r="BC1979" s="62" t="str">
        <f t="shared" si="1144"/>
        <v/>
      </c>
      <c r="BD1979" s="69" t="str">
        <f t="shared" si="1145"/>
        <v/>
      </c>
      <c r="BE1979" s="69" t="str">
        <f t="shared" si="1146"/>
        <v/>
      </c>
      <c r="BF1979" s="69" t="str">
        <f>IF(Z1979=Z1980,"",SUM(AW$9:AW1979)-SUM(BF$9:BF1978))</f>
        <v/>
      </c>
      <c r="BG1979" s="12">
        <f t="shared" si="1148"/>
        <v>1971</v>
      </c>
    </row>
    <row r="1980" spans="1:59" ht="20.100000000000001" customHeight="1">
      <c r="A1980" s="13">
        <f t="shared" si="1147"/>
        <v>1972</v>
      </c>
      <c r="B1980" s="153"/>
      <c r="C1980" s="33"/>
      <c r="D1980" s="33"/>
      <c r="E1980" s="154"/>
      <c r="F1980" s="155"/>
      <c r="G1980" s="156"/>
      <c r="H1980" s="19" t="str">
        <f t="shared" si="1112"/>
        <v/>
      </c>
      <c r="I1980" s="157"/>
      <c r="J1980" s="19" t="str">
        <f t="shared" si="1113"/>
        <v/>
      </c>
      <c r="K1980" s="33"/>
      <c r="L1980" s="34"/>
      <c r="M1980" s="34"/>
      <c r="N1980" s="19" t="str">
        <f t="shared" si="1114"/>
        <v/>
      </c>
      <c r="O1980" s="157"/>
      <c r="P1980" s="19" t="str">
        <f t="shared" si="1115"/>
        <v/>
      </c>
      <c r="Q1980" s="19" t="str">
        <f t="shared" si="1116"/>
        <v/>
      </c>
      <c r="R1980" s="22"/>
      <c r="S1980" s="33"/>
      <c r="T1980" s="35" t="str">
        <f>IF(E1980="","",Instructions!$B$5)</f>
        <v/>
      </c>
      <c r="U1980" s="75" t="str">
        <f>IF(E1980="","",Instructions!$C$5)</f>
        <v/>
      </c>
      <c r="V1980" s="87" t="str">
        <f t="shared" si="1117"/>
        <v/>
      </c>
      <c r="W1980" s="72" t="str">
        <f>IF(E1980="","",VLOOKUP(D1980,Supervisors!$B$9:$F$32,5,FALSE))</f>
        <v/>
      </c>
      <c r="X1980" s="72" t="str">
        <f>IF(E1980="","",VLOOKUP(D1980,Supervisors!$B$9:$G$32,6,FALSE))</f>
        <v/>
      </c>
      <c r="Y1980" s="20" t="str">
        <f t="shared" si="1118"/>
        <v/>
      </c>
      <c r="Z1980" s="20" t="str">
        <f t="shared" si="1119"/>
        <v/>
      </c>
      <c r="AA1980" s="20" t="str">
        <f t="shared" si="1120"/>
        <v/>
      </c>
      <c r="AB1980" s="20" t="str">
        <f t="shared" si="1121"/>
        <v/>
      </c>
      <c r="AC1980" s="20" t="str">
        <f t="shared" si="1122"/>
        <v/>
      </c>
      <c r="AD1980" s="20" t="str">
        <f t="shared" si="1123"/>
        <v/>
      </c>
      <c r="AE1980" s="20" t="str">
        <f>IF(E1980="","",SUM( INDEX( $H$9, 1) : H1980))</f>
        <v/>
      </c>
      <c r="AF1980" s="20" t="str">
        <f t="shared" si="1124"/>
        <v/>
      </c>
      <c r="AG1980" s="20" t="str">
        <f>IF(E1980="","",SUM($AF$9:AF1980))</f>
        <v/>
      </c>
      <c r="AH1980" s="43" t="str">
        <f t="shared" si="1125"/>
        <v/>
      </c>
      <c r="AI1980" s="20" t="str">
        <f t="shared" si="1126"/>
        <v/>
      </c>
      <c r="AJ1980" s="20" t="str">
        <f t="shared" si="1127"/>
        <v/>
      </c>
      <c r="AK1980" s="20" t="str">
        <f t="shared" si="1128"/>
        <v/>
      </c>
      <c r="AL1980" s="20" t="str">
        <f>IF(E1980="","",SUM( INDEX($I$9, 1) : I1980))</f>
        <v/>
      </c>
      <c r="AM1980" s="20" t="str">
        <f t="shared" si="1129"/>
        <v/>
      </c>
      <c r="AN1980" s="20" t="str">
        <f>IF(E1980="","",SUM( INDEX($AM$9, 1) : AM1980))</f>
        <v/>
      </c>
      <c r="AO1980" s="43" t="str">
        <f t="shared" si="1130"/>
        <v/>
      </c>
      <c r="AP1980" s="43" t="str">
        <f t="shared" si="1131"/>
        <v/>
      </c>
      <c r="AQ1980" s="35" t="str">
        <f t="shared" si="1132"/>
        <v/>
      </c>
      <c r="AR1980" s="35" t="str">
        <f t="shared" si="1133"/>
        <v/>
      </c>
      <c r="AS1980" s="35" t="str">
        <f t="shared" si="1134"/>
        <v/>
      </c>
      <c r="AT1980" s="35" t="str">
        <f t="shared" si="1135"/>
        <v/>
      </c>
      <c r="AU1980" s="35" t="str">
        <f t="shared" si="1136"/>
        <v/>
      </c>
      <c r="AV1980" s="35" t="str">
        <f t="shared" si="1137"/>
        <v/>
      </c>
      <c r="AW1980" s="58" t="str">
        <f t="shared" si="1138"/>
        <v/>
      </c>
      <c r="AX1980" s="62" t="str">
        <f t="shared" si="1139"/>
        <v/>
      </c>
      <c r="AY1980" s="62" t="str">
        <f t="shared" si="1140"/>
        <v/>
      </c>
      <c r="AZ1980" s="62" t="str">
        <f t="shared" si="1141"/>
        <v/>
      </c>
      <c r="BA1980" s="62" t="str">
        <f t="shared" si="1142"/>
        <v/>
      </c>
      <c r="BB1980" s="62" t="str">
        <f t="shared" si="1143"/>
        <v/>
      </c>
      <c r="BC1980" s="62" t="str">
        <f t="shared" si="1144"/>
        <v/>
      </c>
      <c r="BD1980" s="69" t="str">
        <f t="shared" si="1145"/>
        <v/>
      </c>
      <c r="BE1980" s="69" t="str">
        <f t="shared" si="1146"/>
        <v/>
      </c>
      <c r="BF1980" s="69" t="str">
        <f>IF(Z1980=Z1981,"",SUM(AW$9:AW1980)-SUM(BF$9:BF1979))</f>
        <v/>
      </c>
      <c r="BG1980" s="12">
        <f t="shared" si="1148"/>
        <v>1972</v>
      </c>
    </row>
    <row r="1981" spans="1:59" ht="20.100000000000001" customHeight="1">
      <c r="A1981" s="13">
        <f t="shared" si="1147"/>
        <v>1973</v>
      </c>
      <c r="B1981" s="153"/>
      <c r="C1981" s="33"/>
      <c r="D1981" s="33"/>
      <c r="E1981" s="154"/>
      <c r="F1981" s="155"/>
      <c r="G1981" s="156"/>
      <c r="H1981" s="19" t="str">
        <f t="shared" si="1112"/>
        <v/>
      </c>
      <c r="I1981" s="157"/>
      <c r="J1981" s="19" t="str">
        <f t="shared" si="1113"/>
        <v/>
      </c>
      <c r="K1981" s="33"/>
      <c r="L1981" s="34"/>
      <c r="M1981" s="34"/>
      <c r="N1981" s="19" t="str">
        <f t="shared" si="1114"/>
        <v/>
      </c>
      <c r="O1981" s="157"/>
      <c r="P1981" s="19" t="str">
        <f t="shared" si="1115"/>
        <v/>
      </c>
      <c r="Q1981" s="19" t="str">
        <f t="shared" si="1116"/>
        <v/>
      </c>
      <c r="R1981" s="22"/>
      <c r="S1981" s="33"/>
      <c r="T1981" s="35" t="str">
        <f>IF(E1981="","",Instructions!$B$5)</f>
        <v/>
      </c>
      <c r="U1981" s="75" t="str">
        <f>IF(E1981="","",Instructions!$C$5)</f>
        <v/>
      </c>
      <c r="V1981" s="87" t="str">
        <f t="shared" si="1117"/>
        <v/>
      </c>
      <c r="W1981" s="72" t="str">
        <f>IF(E1981="","",VLOOKUP(D1981,Supervisors!$B$9:$F$32,5,FALSE))</f>
        <v/>
      </c>
      <c r="X1981" s="72" t="str">
        <f>IF(E1981="","",VLOOKUP(D1981,Supervisors!$B$9:$G$32,6,FALSE))</f>
        <v/>
      </c>
      <c r="Y1981" s="20" t="str">
        <f t="shared" si="1118"/>
        <v/>
      </c>
      <c r="Z1981" s="20" t="str">
        <f t="shared" si="1119"/>
        <v/>
      </c>
      <c r="AA1981" s="20" t="str">
        <f t="shared" si="1120"/>
        <v/>
      </c>
      <c r="AB1981" s="20" t="str">
        <f t="shared" si="1121"/>
        <v/>
      </c>
      <c r="AC1981" s="20" t="str">
        <f t="shared" si="1122"/>
        <v/>
      </c>
      <c r="AD1981" s="20" t="str">
        <f t="shared" si="1123"/>
        <v/>
      </c>
      <c r="AE1981" s="20" t="str">
        <f>IF(E1981="","",SUM( INDEX( $H$9, 1) : H1981))</f>
        <v/>
      </c>
      <c r="AF1981" s="20" t="str">
        <f t="shared" si="1124"/>
        <v/>
      </c>
      <c r="AG1981" s="20" t="str">
        <f>IF(E1981="","",SUM($AF$9:AF1981))</f>
        <v/>
      </c>
      <c r="AH1981" s="43" t="str">
        <f t="shared" si="1125"/>
        <v/>
      </c>
      <c r="AI1981" s="20" t="str">
        <f t="shared" si="1126"/>
        <v/>
      </c>
      <c r="AJ1981" s="20" t="str">
        <f t="shared" si="1127"/>
        <v/>
      </c>
      <c r="AK1981" s="20" t="str">
        <f t="shared" si="1128"/>
        <v/>
      </c>
      <c r="AL1981" s="20" t="str">
        <f>IF(E1981="","",SUM( INDEX($I$9, 1) : I1981))</f>
        <v/>
      </c>
      <c r="AM1981" s="20" t="str">
        <f t="shared" si="1129"/>
        <v/>
      </c>
      <c r="AN1981" s="20" t="str">
        <f>IF(E1981="","",SUM( INDEX($AM$9, 1) : AM1981))</f>
        <v/>
      </c>
      <c r="AO1981" s="43" t="str">
        <f t="shared" si="1130"/>
        <v/>
      </c>
      <c r="AP1981" s="43" t="str">
        <f t="shared" si="1131"/>
        <v/>
      </c>
      <c r="AQ1981" s="35" t="str">
        <f t="shared" si="1132"/>
        <v/>
      </c>
      <c r="AR1981" s="35" t="str">
        <f t="shared" si="1133"/>
        <v/>
      </c>
      <c r="AS1981" s="35" t="str">
        <f t="shared" si="1134"/>
        <v/>
      </c>
      <c r="AT1981" s="35" t="str">
        <f t="shared" si="1135"/>
        <v/>
      </c>
      <c r="AU1981" s="35" t="str">
        <f t="shared" si="1136"/>
        <v/>
      </c>
      <c r="AV1981" s="35" t="str">
        <f t="shared" si="1137"/>
        <v/>
      </c>
      <c r="AW1981" s="58" t="str">
        <f t="shared" si="1138"/>
        <v/>
      </c>
      <c r="AX1981" s="62" t="str">
        <f t="shared" si="1139"/>
        <v/>
      </c>
      <c r="AY1981" s="62" t="str">
        <f t="shared" si="1140"/>
        <v/>
      </c>
      <c r="AZ1981" s="62" t="str">
        <f t="shared" si="1141"/>
        <v/>
      </c>
      <c r="BA1981" s="62" t="str">
        <f t="shared" si="1142"/>
        <v/>
      </c>
      <c r="BB1981" s="62" t="str">
        <f t="shared" si="1143"/>
        <v/>
      </c>
      <c r="BC1981" s="62" t="str">
        <f t="shared" si="1144"/>
        <v/>
      </c>
      <c r="BD1981" s="69" t="str">
        <f t="shared" si="1145"/>
        <v/>
      </c>
      <c r="BE1981" s="69" t="str">
        <f t="shared" si="1146"/>
        <v/>
      </c>
      <c r="BF1981" s="69" t="str">
        <f>IF(Z1981=Z1982,"",SUM(AW$9:AW1981)-SUM(BF$9:BF1980))</f>
        <v/>
      </c>
      <c r="BG1981" s="12">
        <f t="shared" si="1148"/>
        <v>1973</v>
      </c>
    </row>
    <row r="1982" spans="1:59" ht="20.100000000000001" customHeight="1">
      <c r="A1982" s="13">
        <f t="shared" si="1147"/>
        <v>1974</v>
      </c>
      <c r="B1982" s="153"/>
      <c r="C1982" s="33"/>
      <c r="D1982" s="33"/>
      <c r="E1982" s="154"/>
      <c r="F1982" s="155"/>
      <c r="G1982" s="156"/>
      <c r="H1982" s="19" t="str">
        <f t="shared" si="1112"/>
        <v/>
      </c>
      <c r="I1982" s="157"/>
      <c r="J1982" s="19" t="str">
        <f t="shared" si="1113"/>
        <v/>
      </c>
      <c r="K1982" s="33"/>
      <c r="L1982" s="34"/>
      <c r="M1982" s="34"/>
      <c r="N1982" s="19" t="str">
        <f t="shared" si="1114"/>
        <v/>
      </c>
      <c r="O1982" s="157"/>
      <c r="P1982" s="19" t="str">
        <f t="shared" si="1115"/>
        <v/>
      </c>
      <c r="Q1982" s="19" t="str">
        <f t="shared" si="1116"/>
        <v/>
      </c>
      <c r="R1982" s="22"/>
      <c r="S1982" s="33"/>
      <c r="T1982" s="35" t="str">
        <f>IF(E1982="","",Instructions!$B$5)</f>
        <v/>
      </c>
      <c r="U1982" s="75" t="str">
        <f>IF(E1982="","",Instructions!$C$5)</f>
        <v/>
      </c>
      <c r="V1982" s="87" t="str">
        <f t="shared" si="1117"/>
        <v/>
      </c>
      <c r="W1982" s="72" t="str">
        <f>IF(E1982="","",VLOOKUP(D1982,Supervisors!$B$9:$F$32,5,FALSE))</f>
        <v/>
      </c>
      <c r="X1982" s="72" t="str">
        <f>IF(E1982="","",VLOOKUP(D1982,Supervisors!$B$9:$G$32,6,FALSE))</f>
        <v/>
      </c>
      <c r="Y1982" s="20" t="str">
        <f t="shared" si="1118"/>
        <v/>
      </c>
      <c r="Z1982" s="20" t="str">
        <f t="shared" si="1119"/>
        <v/>
      </c>
      <c r="AA1982" s="20" t="str">
        <f t="shared" si="1120"/>
        <v/>
      </c>
      <c r="AB1982" s="20" t="str">
        <f t="shared" si="1121"/>
        <v/>
      </c>
      <c r="AC1982" s="20" t="str">
        <f t="shared" si="1122"/>
        <v/>
      </c>
      <c r="AD1982" s="20" t="str">
        <f t="shared" si="1123"/>
        <v/>
      </c>
      <c r="AE1982" s="20" t="str">
        <f>IF(E1982="","",SUM( INDEX( $H$9, 1) : H1982))</f>
        <v/>
      </c>
      <c r="AF1982" s="20" t="str">
        <f t="shared" si="1124"/>
        <v/>
      </c>
      <c r="AG1982" s="20" t="str">
        <f>IF(E1982="","",SUM($AF$9:AF1982))</f>
        <v/>
      </c>
      <c r="AH1982" s="43" t="str">
        <f t="shared" si="1125"/>
        <v/>
      </c>
      <c r="AI1982" s="20" t="str">
        <f t="shared" si="1126"/>
        <v/>
      </c>
      <c r="AJ1982" s="20" t="str">
        <f t="shared" si="1127"/>
        <v/>
      </c>
      <c r="AK1982" s="20" t="str">
        <f t="shared" si="1128"/>
        <v/>
      </c>
      <c r="AL1982" s="20" t="str">
        <f>IF(E1982="","",SUM( INDEX($I$9, 1) : I1982))</f>
        <v/>
      </c>
      <c r="AM1982" s="20" t="str">
        <f t="shared" si="1129"/>
        <v/>
      </c>
      <c r="AN1982" s="20" t="str">
        <f>IF(E1982="","",SUM( INDEX($AM$9, 1) : AM1982))</f>
        <v/>
      </c>
      <c r="AO1982" s="43" t="str">
        <f t="shared" si="1130"/>
        <v/>
      </c>
      <c r="AP1982" s="43" t="str">
        <f t="shared" si="1131"/>
        <v/>
      </c>
      <c r="AQ1982" s="35" t="str">
        <f t="shared" si="1132"/>
        <v/>
      </c>
      <c r="AR1982" s="35" t="str">
        <f t="shared" si="1133"/>
        <v/>
      </c>
      <c r="AS1982" s="35" t="str">
        <f t="shared" si="1134"/>
        <v/>
      </c>
      <c r="AT1982" s="35" t="str">
        <f t="shared" si="1135"/>
        <v/>
      </c>
      <c r="AU1982" s="35" t="str">
        <f t="shared" si="1136"/>
        <v/>
      </c>
      <c r="AV1982" s="35" t="str">
        <f t="shared" si="1137"/>
        <v/>
      </c>
      <c r="AW1982" s="58" t="str">
        <f t="shared" si="1138"/>
        <v/>
      </c>
      <c r="AX1982" s="62" t="str">
        <f t="shared" si="1139"/>
        <v/>
      </c>
      <c r="AY1982" s="62" t="str">
        <f t="shared" si="1140"/>
        <v/>
      </c>
      <c r="AZ1982" s="62" t="str">
        <f t="shared" si="1141"/>
        <v/>
      </c>
      <c r="BA1982" s="62" t="str">
        <f t="shared" si="1142"/>
        <v/>
      </c>
      <c r="BB1982" s="62" t="str">
        <f t="shared" si="1143"/>
        <v/>
      </c>
      <c r="BC1982" s="62" t="str">
        <f t="shared" si="1144"/>
        <v/>
      </c>
      <c r="BD1982" s="69" t="str">
        <f t="shared" si="1145"/>
        <v/>
      </c>
      <c r="BE1982" s="69" t="str">
        <f t="shared" si="1146"/>
        <v/>
      </c>
      <c r="BF1982" s="69" t="str">
        <f>IF(Z1982=Z1983,"",SUM(AW$9:AW1982)-SUM(BF$9:BF1981))</f>
        <v/>
      </c>
      <c r="BG1982" s="12">
        <f t="shared" si="1148"/>
        <v>1974</v>
      </c>
    </row>
    <row r="1983" spans="1:59" ht="20.100000000000001" customHeight="1">
      <c r="A1983" s="13">
        <f t="shared" si="1147"/>
        <v>1975</v>
      </c>
      <c r="B1983" s="153"/>
      <c r="C1983" s="33"/>
      <c r="D1983" s="33"/>
      <c r="E1983" s="154"/>
      <c r="F1983" s="155"/>
      <c r="G1983" s="156"/>
      <c r="H1983" s="19" t="str">
        <f t="shared" si="1112"/>
        <v/>
      </c>
      <c r="I1983" s="157"/>
      <c r="J1983" s="19" t="str">
        <f t="shared" si="1113"/>
        <v/>
      </c>
      <c r="K1983" s="33"/>
      <c r="L1983" s="34"/>
      <c r="M1983" s="34"/>
      <c r="N1983" s="19" t="str">
        <f t="shared" si="1114"/>
        <v/>
      </c>
      <c r="O1983" s="157"/>
      <c r="P1983" s="19" t="str">
        <f t="shared" si="1115"/>
        <v/>
      </c>
      <c r="Q1983" s="19" t="str">
        <f t="shared" si="1116"/>
        <v/>
      </c>
      <c r="R1983" s="22"/>
      <c r="S1983" s="33"/>
      <c r="T1983" s="35" t="str">
        <f>IF(E1983="","",Instructions!$B$5)</f>
        <v/>
      </c>
      <c r="U1983" s="75" t="str">
        <f>IF(E1983="","",Instructions!$C$5)</f>
        <v/>
      </c>
      <c r="V1983" s="87" t="str">
        <f t="shared" si="1117"/>
        <v/>
      </c>
      <c r="W1983" s="72" t="str">
        <f>IF(E1983="","",VLOOKUP(D1983,Supervisors!$B$9:$F$32,5,FALSE))</f>
        <v/>
      </c>
      <c r="X1983" s="72" t="str">
        <f>IF(E1983="","",VLOOKUP(D1983,Supervisors!$B$9:$G$32,6,FALSE))</f>
        <v/>
      </c>
      <c r="Y1983" s="20" t="str">
        <f t="shared" si="1118"/>
        <v/>
      </c>
      <c r="Z1983" s="20" t="str">
        <f t="shared" si="1119"/>
        <v/>
      </c>
      <c r="AA1983" s="20" t="str">
        <f t="shared" si="1120"/>
        <v/>
      </c>
      <c r="AB1983" s="20" t="str">
        <f t="shared" si="1121"/>
        <v/>
      </c>
      <c r="AC1983" s="20" t="str">
        <f t="shared" si="1122"/>
        <v/>
      </c>
      <c r="AD1983" s="20" t="str">
        <f t="shared" si="1123"/>
        <v/>
      </c>
      <c r="AE1983" s="20" t="str">
        <f>IF(E1983="","",SUM( INDEX( $H$9, 1) : H1983))</f>
        <v/>
      </c>
      <c r="AF1983" s="20" t="str">
        <f t="shared" si="1124"/>
        <v/>
      </c>
      <c r="AG1983" s="20" t="str">
        <f>IF(E1983="","",SUM($AF$9:AF1983))</f>
        <v/>
      </c>
      <c r="AH1983" s="43" t="str">
        <f t="shared" si="1125"/>
        <v/>
      </c>
      <c r="AI1983" s="20" t="str">
        <f t="shared" si="1126"/>
        <v/>
      </c>
      <c r="AJ1983" s="20" t="str">
        <f t="shared" si="1127"/>
        <v/>
      </c>
      <c r="AK1983" s="20" t="str">
        <f t="shared" si="1128"/>
        <v/>
      </c>
      <c r="AL1983" s="20" t="str">
        <f>IF(E1983="","",SUM( INDEX($I$9, 1) : I1983))</f>
        <v/>
      </c>
      <c r="AM1983" s="20" t="str">
        <f t="shared" si="1129"/>
        <v/>
      </c>
      <c r="AN1983" s="20" t="str">
        <f>IF(E1983="","",SUM( INDEX($AM$9, 1) : AM1983))</f>
        <v/>
      </c>
      <c r="AO1983" s="43" t="str">
        <f t="shared" si="1130"/>
        <v/>
      </c>
      <c r="AP1983" s="43" t="str">
        <f t="shared" si="1131"/>
        <v/>
      </c>
      <c r="AQ1983" s="35" t="str">
        <f t="shared" si="1132"/>
        <v/>
      </c>
      <c r="AR1983" s="35" t="str">
        <f t="shared" si="1133"/>
        <v/>
      </c>
      <c r="AS1983" s="35" t="str">
        <f t="shared" si="1134"/>
        <v/>
      </c>
      <c r="AT1983" s="35" t="str">
        <f t="shared" si="1135"/>
        <v/>
      </c>
      <c r="AU1983" s="35" t="str">
        <f t="shared" si="1136"/>
        <v/>
      </c>
      <c r="AV1983" s="35" t="str">
        <f t="shared" si="1137"/>
        <v/>
      </c>
      <c r="AW1983" s="58" t="str">
        <f t="shared" si="1138"/>
        <v/>
      </c>
      <c r="AX1983" s="62" t="str">
        <f t="shared" si="1139"/>
        <v/>
      </c>
      <c r="AY1983" s="62" t="str">
        <f t="shared" si="1140"/>
        <v/>
      </c>
      <c r="AZ1983" s="62" t="str">
        <f t="shared" si="1141"/>
        <v/>
      </c>
      <c r="BA1983" s="62" t="str">
        <f t="shared" si="1142"/>
        <v/>
      </c>
      <c r="BB1983" s="62" t="str">
        <f t="shared" si="1143"/>
        <v/>
      </c>
      <c r="BC1983" s="62" t="str">
        <f t="shared" si="1144"/>
        <v/>
      </c>
      <c r="BD1983" s="69" t="str">
        <f t="shared" si="1145"/>
        <v/>
      </c>
      <c r="BE1983" s="69" t="str">
        <f t="shared" si="1146"/>
        <v/>
      </c>
      <c r="BF1983" s="69" t="str">
        <f>IF(Z1983=Z1984,"",SUM(AW$9:AW1983)-SUM(BF$9:BF1982))</f>
        <v/>
      </c>
      <c r="BG1983" s="12">
        <f t="shared" si="1148"/>
        <v>1975</v>
      </c>
    </row>
    <row r="1984" spans="1:59" ht="20.100000000000001" customHeight="1">
      <c r="A1984" s="13">
        <f t="shared" si="1147"/>
        <v>1976</v>
      </c>
      <c r="B1984" s="153"/>
      <c r="C1984" s="33"/>
      <c r="D1984" s="33"/>
      <c r="E1984" s="154"/>
      <c r="F1984" s="155"/>
      <c r="G1984" s="156"/>
      <c r="H1984" s="19" t="str">
        <f t="shared" si="1112"/>
        <v/>
      </c>
      <c r="I1984" s="157"/>
      <c r="J1984" s="19" t="str">
        <f t="shared" si="1113"/>
        <v/>
      </c>
      <c r="K1984" s="33"/>
      <c r="L1984" s="34"/>
      <c r="M1984" s="34"/>
      <c r="N1984" s="19" t="str">
        <f t="shared" si="1114"/>
        <v/>
      </c>
      <c r="O1984" s="157"/>
      <c r="P1984" s="19" t="str">
        <f t="shared" si="1115"/>
        <v/>
      </c>
      <c r="Q1984" s="19" t="str">
        <f t="shared" si="1116"/>
        <v/>
      </c>
      <c r="R1984" s="22"/>
      <c r="S1984" s="33"/>
      <c r="T1984" s="35" t="str">
        <f>IF(E1984="","",Instructions!$B$5)</f>
        <v/>
      </c>
      <c r="U1984" s="75" t="str">
        <f>IF(E1984="","",Instructions!$C$5)</f>
        <v/>
      </c>
      <c r="V1984" s="87" t="str">
        <f t="shared" si="1117"/>
        <v/>
      </c>
      <c r="W1984" s="72" t="str">
        <f>IF(E1984="","",VLOOKUP(D1984,Supervisors!$B$9:$F$32,5,FALSE))</f>
        <v/>
      </c>
      <c r="X1984" s="72" t="str">
        <f>IF(E1984="","",VLOOKUP(D1984,Supervisors!$B$9:$G$32,6,FALSE))</f>
        <v/>
      </c>
      <c r="Y1984" s="20" t="str">
        <f t="shared" si="1118"/>
        <v/>
      </c>
      <c r="Z1984" s="20" t="str">
        <f t="shared" si="1119"/>
        <v/>
      </c>
      <c r="AA1984" s="20" t="str">
        <f t="shared" si="1120"/>
        <v/>
      </c>
      <c r="AB1984" s="20" t="str">
        <f t="shared" si="1121"/>
        <v/>
      </c>
      <c r="AC1984" s="20" t="str">
        <f t="shared" si="1122"/>
        <v/>
      </c>
      <c r="AD1984" s="20" t="str">
        <f t="shared" si="1123"/>
        <v/>
      </c>
      <c r="AE1984" s="20" t="str">
        <f>IF(E1984="","",SUM( INDEX( $H$9, 1) : H1984))</f>
        <v/>
      </c>
      <c r="AF1984" s="20" t="str">
        <f t="shared" si="1124"/>
        <v/>
      </c>
      <c r="AG1984" s="20" t="str">
        <f>IF(E1984="","",SUM($AF$9:AF1984))</f>
        <v/>
      </c>
      <c r="AH1984" s="43" t="str">
        <f t="shared" si="1125"/>
        <v/>
      </c>
      <c r="AI1984" s="20" t="str">
        <f t="shared" si="1126"/>
        <v/>
      </c>
      <c r="AJ1984" s="20" t="str">
        <f t="shared" si="1127"/>
        <v/>
      </c>
      <c r="AK1984" s="20" t="str">
        <f t="shared" si="1128"/>
        <v/>
      </c>
      <c r="AL1984" s="20" t="str">
        <f>IF(E1984="","",SUM( INDEX($I$9, 1) : I1984))</f>
        <v/>
      </c>
      <c r="AM1984" s="20" t="str">
        <f t="shared" si="1129"/>
        <v/>
      </c>
      <c r="AN1984" s="20" t="str">
        <f>IF(E1984="","",SUM( INDEX($AM$9, 1) : AM1984))</f>
        <v/>
      </c>
      <c r="AO1984" s="43" t="str">
        <f t="shared" si="1130"/>
        <v/>
      </c>
      <c r="AP1984" s="43" t="str">
        <f t="shared" si="1131"/>
        <v/>
      </c>
      <c r="AQ1984" s="35" t="str">
        <f t="shared" si="1132"/>
        <v/>
      </c>
      <c r="AR1984" s="35" t="str">
        <f t="shared" si="1133"/>
        <v/>
      </c>
      <c r="AS1984" s="35" t="str">
        <f t="shared" si="1134"/>
        <v/>
      </c>
      <c r="AT1984" s="35" t="str">
        <f t="shared" si="1135"/>
        <v/>
      </c>
      <c r="AU1984" s="35" t="str">
        <f t="shared" si="1136"/>
        <v/>
      </c>
      <c r="AV1984" s="35" t="str">
        <f t="shared" si="1137"/>
        <v/>
      </c>
      <c r="AW1984" s="58" t="str">
        <f t="shared" si="1138"/>
        <v/>
      </c>
      <c r="AX1984" s="62" t="str">
        <f t="shared" si="1139"/>
        <v/>
      </c>
      <c r="AY1984" s="62" t="str">
        <f t="shared" si="1140"/>
        <v/>
      </c>
      <c r="AZ1984" s="62" t="str">
        <f t="shared" si="1141"/>
        <v/>
      </c>
      <c r="BA1984" s="62" t="str">
        <f t="shared" si="1142"/>
        <v/>
      </c>
      <c r="BB1984" s="62" t="str">
        <f t="shared" si="1143"/>
        <v/>
      </c>
      <c r="BC1984" s="62" t="str">
        <f t="shared" si="1144"/>
        <v/>
      </c>
      <c r="BD1984" s="69" t="str">
        <f t="shared" si="1145"/>
        <v/>
      </c>
      <c r="BE1984" s="69" t="str">
        <f t="shared" si="1146"/>
        <v/>
      </c>
      <c r="BF1984" s="69" t="str">
        <f>IF(Z1984=Z1985,"",SUM(AW$9:AW1984)-SUM(BF$9:BF1983))</f>
        <v/>
      </c>
      <c r="BG1984" s="12">
        <f t="shared" si="1148"/>
        <v>1976</v>
      </c>
    </row>
    <row r="1985" spans="1:59" ht="20.100000000000001" customHeight="1">
      <c r="A1985" s="13">
        <f t="shared" si="1147"/>
        <v>1977</v>
      </c>
      <c r="B1985" s="153"/>
      <c r="C1985" s="33"/>
      <c r="D1985" s="33"/>
      <c r="E1985" s="154"/>
      <c r="F1985" s="155"/>
      <c r="G1985" s="156"/>
      <c r="H1985" s="19" t="str">
        <f t="shared" si="1112"/>
        <v/>
      </c>
      <c r="I1985" s="157"/>
      <c r="J1985" s="19" t="str">
        <f t="shared" si="1113"/>
        <v/>
      </c>
      <c r="K1985" s="33"/>
      <c r="L1985" s="34"/>
      <c r="M1985" s="34"/>
      <c r="N1985" s="19" t="str">
        <f t="shared" si="1114"/>
        <v/>
      </c>
      <c r="O1985" s="157"/>
      <c r="P1985" s="19" t="str">
        <f t="shared" si="1115"/>
        <v/>
      </c>
      <c r="Q1985" s="19" t="str">
        <f t="shared" si="1116"/>
        <v/>
      </c>
      <c r="R1985" s="22"/>
      <c r="S1985" s="33"/>
      <c r="T1985" s="35" t="str">
        <f>IF(E1985="","",Instructions!$B$5)</f>
        <v/>
      </c>
      <c r="U1985" s="75" t="str">
        <f>IF(E1985="","",Instructions!$C$5)</f>
        <v/>
      </c>
      <c r="V1985" s="87" t="str">
        <f t="shared" si="1117"/>
        <v/>
      </c>
      <c r="W1985" s="72" t="str">
        <f>IF(E1985="","",VLOOKUP(D1985,Supervisors!$B$9:$F$32,5,FALSE))</f>
        <v/>
      </c>
      <c r="X1985" s="72" t="str">
        <f>IF(E1985="","",VLOOKUP(D1985,Supervisors!$B$9:$G$32,6,FALSE))</f>
        <v/>
      </c>
      <c r="Y1985" s="20" t="str">
        <f t="shared" si="1118"/>
        <v/>
      </c>
      <c r="Z1985" s="20" t="str">
        <f t="shared" si="1119"/>
        <v/>
      </c>
      <c r="AA1985" s="20" t="str">
        <f t="shared" si="1120"/>
        <v/>
      </c>
      <c r="AB1985" s="20" t="str">
        <f t="shared" si="1121"/>
        <v/>
      </c>
      <c r="AC1985" s="20" t="str">
        <f t="shared" si="1122"/>
        <v/>
      </c>
      <c r="AD1985" s="20" t="str">
        <f t="shared" si="1123"/>
        <v/>
      </c>
      <c r="AE1985" s="20" t="str">
        <f>IF(E1985="","",SUM( INDEX( $H$9, 1) : H1985))</f>
        <v/>
      </c>
      <c r="AF1985" s="20" t="str">
        <f t="shared" si="1124"/>
        <v/>
      </c>
      <c r="AG1985" s="20" t="str">
        <f>IF(E1985="","",SUM($AF$9:AF1985))</f>
        <v/>
      </c>
      <c r="AH1985" s="43" t="str">
        <f t="shared" si="1125"/>
        <v/>
      </c>
      <c r="AI1985" s="20" t="str">
        <f t="shared" si="1126"/>
        <v/>
      </c>
      <c r="AJ1985" s="20" t="str">
        <f t="shared" si="1127"/>
        <v/>
      </c>
      <c r="AK1985" s="20" t="str">
        <f t="shared" si="1128"/>
        <v/>
      </c>
      <c r="AL1985" s="20" t="str">
        <f>IF(E1985="","",SUM( INDEX($I$9, 1) : I1985))</f>
        <v/>
      </c>
      <c r="AM1985" s="20" t="str">
        <f t="shared" si="1129"/>
        <v/>
      </c>
      <c r="AN1985" s="20" t="str">
        <f>IF(E1985="","",SUM( INDEX($AM$9, 1) : AM1985))</f>
        <v/>
      </c>
      <c r="AO1985" s="43" t="str">
        <f t="shared" si="1130"/>
        <v/>
      </c>
      <c r="AP1985" s="43" t="str">
        <f t="shared" si="1131"/>
        <v/>
      </c>
      <c r="AQ1985" s="35" t="str">
        <f t="shared" si="1132"/>
        <v/>
      </c>
      <c r="AR1985" s="35" t="str">
        <f t="shared" si="1133"/>
        <v/>
      </c>
      <c r="AS1985" s="35" t="str">
        <f t="shared" si="1134"/>
        <v/>
      </c>
      <c r="AT1985" s="35" t="str">
        <f t="shared" si="1135"/>
        <v/>
      </c>
      <c r="AU1985" s="35" t="str">
        <f t="shared" si="1136"/>
        <v/>
      </c>
      <c r="AV1985" s="35" t="str">
        <f t="shared" si="1137"/>
        <v/>
      </c>
      <c r="AW1985" s="58" t="str">
        <f t="shared" si="1138"/>
        <v/>
      </c>
      <c r="AX1985" s="62" t="str">
        <f t="shared" si="1139"/>
        <v/>
      </c>
      <c r="AY1985" s="62" t="str">
        <f t="shared" si="1140"/>
        <v/>
      </c>
      <c r="AZ1985" s="62" t="str">
        <f t="shared" si="1141"/>
        <v/>
      </c>
      <c r="BA1985" s="62" t="str">
        <f t="shared" si="1142"/>
        <v/>
      </c>
      <c r="BB1985" s="62" t="str">
        <f t="shared" si="1143"/>
        <v/>
      </c>
      <c r="BC1985" s="62" t="str">
        <f t="shared" si="1144"/>
        <v/>
      </c>
      <c r="BD1985" s="69" t="str">
        <f t="shared" si="1145"/>
        <v/>
      </c>
      <c r="BE1985" s="69" t="str">
        <f t="shared" si="1146"/>
        <v/>
      </c>
      <c r="BF1985" s="69" t="str">
        <f>IF(Z1985=Z1986,"",SUM(AW$9:AW1985)-SUM(BF$9:BF1984))</f>
        <v/>
      </c>
      <c r="BG1985" s="12">
        <f t="shared" si="1148"/>
        <v>1977</v>
      </c>
    </row>
    <row r="1986" spans="1:59" ht="20.100000000000001" customHeight="1">
      <c r="A1986" s="13">
        <f t="shared" si="1147"/>
        <v>1978</v>
      </c>
      <c r="B1986" s="153"/>
      <c r="C1986" s="33"/>
      <c r="D1986" s="33"/>
      <c r="E1986" s="154"/>
      <c r="F1986" s="155"/>
      <c r="G1986" s="156"/>
      <c r="H1986" s="19" t="str">
        <f t="shared" si="1112"/>
        <v/>
      </c>
      <c r="I1986" s="157"/>
      <c r="J1986" s="19" t="str">
        <f t="shared" si="1113"/>
        <v/>
      </c>
      <c r="K1986" s="33"/>
      <c r="L1986" s="34"/>
      <c r="M1986" s="34"/>
      <c r="N1986" s="19" t="str">
        <f t="shared" si="1114"/>
        <v/>
      </c>
      <c r="O1986" s="157"/>
      <c r="P1986" s="19" t="str">
        <f t="shared" si="1115"/>
        <v/>
      </c>
      <c r="Q1986" s="19" t="str">
        <f t="shared" si="1116"/>
        <v/>
      </c>
      <c r="R1986" s="22"/>
      <c r="S1986" s="33"/>
      <c r="T1986" s="35" t="str">
        <f>IF(E1986="","",Instructions!$B$5)</f>
        <v/>
      </c>
      <c r="U1986" s="75" t="str">
        <f>IF(E1986="","",Instructions!$C$5)</f>
        <v/>
      </c>
      <c r="V1986" s="87" t="str">
        <f t="shared" si="1117"/>
        <v/>
      </c>
      <c r="W1986" s="72" t="str">
        <f>IF(E1986="","",VLOOKUP(D1986,Supervisors!$B$9:$F$32,5,FALSE))</f>
        <v/>
      </c>
      <c r="X1986" s="72" t="str">
        <f>IF(E1986="","",VLOOKUP(D1986,Supervisors!$B$9:$G$32,6,FALSE))</f>
        <v/>
      </c>
      <c r="Y1986" s="20" t="str">
        <f t="shared" si="1118"/>
        <v/>
      </c>
      <c r="Z1986" s="20" t="str">
        <f t="shared" si="1119"/>
        <v/>
      </c>
      <c r="AA1986" s="20" t="str">
        <f t="shared" si="1120"/>
        <v/>
      </c>
      <c r="AB1986" s="20" t="str">
        <f t="shared" si="1121"/>
        <v/>
      </c>
      <c r="AC1986" s="20" t="str">
        <f t="shared" si="1122"/>
        <v/>
      </c>
      <c r="AD1986" s="20" t="str">
        <f t="shared" si="1123"/>
        <v/>
      </c>
      <c r="AE1986" s="20" t="str">
        <f>IF(E1986="","",SUM( INDEX( $H$9, 1) : H1986))</f>
        <v/>
      </c>
      <c r="AF1986" s="20" t="str">
        <f t="shared" si="1124"/>
        <v/>
      </c>
      <c r="AG1986" s="20" t="str">
        <f>IF(E1986="","",SUM($AF$9:AF1986))</f>
        <v/>
      </c>
      <c r="AH1986" s="43" t="str">
        <f t="shared" si="1125"/>
        <v/>
      </c>
      <c r="AI1986" s="20" t="str">
        <f t="shared" si="1126"/>
        <v/>
      </c>
      <c r="AJ1986" s="20" t="str">
        <f t="shared" si="1127"/>
        <v/>
      </c>
      <c r="AK1986" s="20" t="str">
        <f t="shared" si="1128"/>
        <v/>
      </c>
      <c r="AL1986" s="20" t="str">
        <f>IF(E1986="","",SUM( INDEX($I$9, 1) : I1986))</f>
        <v/>
      </c>
      <c r="AM1986" s="20" t="str">
        <f t="shared" si="1129"/>
        <v/>
      </c>
      <c r="AN1986" s="20" t="str">
        <f>IF(E1986="","",SUM( INDEX($AM$9, 1) : AM1986))</f>
        <v/>
      </c>
      <c r="AO1986" s="43" t="str">
        <f t="shared" si="1130"/>
        <v/>
      </c>
      <c r="AP1986" s="43" t="str">
        <f t="shared" si="1131"/>
        <v/>
      </c>
      <c r="AQ1986" s="35" t="str">
        <f t="shared" si="1132"/>
        <v/>
      </c>
      <c r="AR1986" s="35" t="str">
        <f t="shared" si="1133"/>
        <v/>
      </c>
      <c r="AS1986" s="35" t="str">
        <f t="shared" si="1134"/>
        <v/>
      </c>
      <c r="AT1986" s="35" t="str">
        <f t="shared" si="1135"/>
        <v/>
      </c>
      <c r="AU1986" s="35" t="str">
        <f t="shared" si="1136"/>
        <v/>
      </c>
      <c r="AV1986" s="35" t="str">
        <f t="shared" si="1137"/>
        <v/>
      </c>
      <c r="AW1986" s="58" t="str">
        <f t="shared" si="1138"/>
        <v/>
      </c>
      <c r="AX1986" s="62" t="str">
        <f t="shared" si="1139"/>
        <v/>
      </c>
      <c r="AY1986" s="62" t="str">
        <f t="shared" si="1140"/>
        <v/>
      </c>
      <c r="AZ1986" s="62" t="str">
        <f t="shared" si="1141"/>
        <v/>
      </c>
      <c r="BA1986" s="62" t="str">
        <f t="shared" si="1142"/>
        <v/>
      </c>
      <c r="BB1986" s="62" t="str">
        <f t="shared" si="1143"/>
        <v/>
      </c>
      <c r="BC1986" s="62" t="str">
        <f t="shared" si="1144"/>
        <v/>
      </c>
      <c r="BD1986" s="69" t="str">
        <f t="shared" si="1145"/>
        <v/>
      </c>
      <c r="BE1986" s="69" t="str">
        <f t="shared" si="1146"/>
        <v/>
      </c>
      <c r="BF1986" s="69" t="str">
        <f>IF(Z1986=Z1987,"",SUM(AW$9:AW1986)-SUM(BF$9:BF1985))</f>
        <v/>
      </c>
      <c r="BG1986" s="12">
        <f t="shared" si="1148"/>
        <v>1978</v>
      </c>
    </row>
    <row r="1987" spans="1:59" ht="20.100000000000001" customHeight="1">
      <c r="A1987" s="13">
        <f t="shared" si="1147"/>
        <v>1979</v>
      </c>
      <c r="B1987" s="153"/>
      <c r="C1987" s="33"/>
      <c r="D1987" s="33"/>
      <c r="E1987" s="154"/>
      <c r="F1987" s="155"/>
      <c r="G1987" s="156"/>
      <c r="H1987" s="19" t="str">
        <f t="shared" si="1112"/>
        <v/>
      </c>
      <c r="I1987" s="157"/>
      <c r="J1987" s="19" t="str">
        <f t="shared" si="1113"/>
        <v/>
      </c>
      <c r="K1987" s="33"/>
      <c r="L1987" s="34"/>
      <c r="M1987" s="34"/>
      <c r="N1987" s="19" t="str">
        <f t="shared" si="1114"/>
        <v/>
      </c>
      <c r="O1987" s="157"/>
      <c r="P1987" s="19" t="str">
        <f t="shared" si="1115"/>
        <v/>
      </c>
      <c r="Q1987" s="19" t="str">
        <f t="shared" si="1116"/>
        <v/>
      </c>
      <c r="R1987" s="22"/>
      <c r="S1987" s="33"/>
      <c r="T1987" s="35" t="str">
        <f>IF(E1987="","",Instructions!$B$5)</f>
        <v/>
      </c>
      <c r="U1987" s="75" t="str">
        <f>IF(E1987="","",Instructions!$C$5)</f>
        <v/>
      </c>
      <c r="V1987" s="87" t="str">
        <f t="shared" si="1117"/>
        <v/>
      </c>
      <c r="W1987" s="72" t="str">
        <f>IF(E1987="","",VLOOKUP(D1987,Supervisors!$B$9:$F$32,5,FALSE))</f>
        <v/>
      </c>
      <c r="X1987" s="72" t="str">
        <f>IF(E1987="","",VLOOKUP(D1987,Supervisors!$B$9:$G$32,6,FALSE))</f>
        <v/>
      </c>
      <c r="Y1987" s="20" t="str">
        <f t="shared" si="1118"/>
        <v/>
      </c>
      <c r="Z1987" s="20" t="str">
        <f t="shared" si="1119"/>
        <v/>
      </c>
      <c r="AA1987" s="20" t="str">
        <f t="shared" si="1120"/>
        <v/>
      </c>
      <c r="AB1987" s="20" t="str">
        <f t="shared" si="1121"/>
        <v/>
      </c>
      <c r="AC1987" s="20" t="str">
        <f t="shared" si="1122"/>
        <v/>
      </c>
      <c r="AD1987" s="20" t="str">
        <f t="shared" si="1123"/>
        <v/>
      </c>
      <c r="AE1987" s="20" t="str">
        <f>IF(E1987="","",SUM( INDEX( $H$9, 1) : H1987))</f>
        <v/>
      </c>
      <c r="AF1987" s="20" t="str">
        <f t="shared" si="1124"/>
        <v/>
      </c>
      <c r="AG1987" s="20" t="str">
        <f>IF(E1987="","",SUM($AF$9:AF1987))</f>
        <v/>
      </c>
      <c r="AH1987" s="43" t="str">
        <f t="shared" si="1125"/>
        <v/>
      </c>
      <c r="AI1987" s="20" t="str">
        <f t="shared" si="1126"/>
        <v/>
      </c>
      <c r="AJ1987" s="20" t="str">
        <f t="shared" si="1127"/>
        <v/>
      </c>
      <c r="AK1987" s="20" t="str">
        <f t="shared" si="1128"/>
        <v/>
      </c>
      <c r="AL1987" s="20" t="str">
        <f>IF(E1987="","",SUM( INDEX($I$9, 1) : I1987))</f>
        <v/>
      </c>
      <c r="AM1987" s="20" t="str">
        <f t="shared" si="1129"/>
        <v/>
      </c>
      <c r="AN1987" s="20" t="str">
        <f>IF(E1987="","",SUM( INDEX($AM$9, 1) : AM1987))</f>
        <v/>
      </c>
      <c r="AO1987" s="43" t="str">
        <f t="shared" si="1130"/>
        <v/>
      </c>
      <c r="AP1987" s="43" t="str">
        <f t="shared" si="1131"/>
        <v/>
      </c>
      <c r="AQ1987" s="35" t="str">
        <f t="shared" si="1132"/>
        <v/>
      </c>
      <c r="AR1987" s="35" t="str">
        <f t="shared" si="1133"/>
        <v/>
      </c>
      <c r="AS1987" s="35" t="str">
        <f t="shared" si="1134"/>
        <v/>
      </c>
      <c r="AT1987" s="35" t="str">
        <f t="shared" si="1135"/>
        <v/>
      </c>
      <c r="AU1987" s="35" t="str">
        <f t="shared" si="1136"/>
        <v/>
      </c>
      <c r="AV1987" s="35" t="str">
        <f t="shared" si="1137"/>
        <v/>
      </c>
      <c r="AW1987" s="58" t="str">
        <f t="shared" si="1138"/>
        <v/>
      </c>
      <c r="AX1987" s="62" t="str">
        <f t="shared" si="1139"/>
        <v/>
      </c>
      <c r="AY1987" s="62" t="str">
        <f t="shared" si="1140"/>
        <v/>
      </c>
      <c r="AZ1987" s="62" t="str">
        <f t="shared" si="1141"/>
        <v/>
      </c>
      <c r="BA1987" s="62" t="str">
        <f t="shared" si="1142"/>
        <v/>
      </c>
      <c r="BB1987" s="62" t="str">
        <f t="shared" si="1143"/>
        <v/>
      </c>
      <c r="BC1987" s="62" t="str">
        <f t="shared" si="1144"/>
        <v/>
      </c>
      <c r="BD1987" s="69" t="str">
        <f t="shared" si="1145"/>
        <v/>
      </c>
      <c r="BE1987" s="69" t="str">
        <f t="shared" si="1146"/>
        <v/>
      </c>
      <c r="BF1987" s="69" t="str">
        <f>IF(Z1987=Z1988,"",SUM(AW$9:AW1987)-SUM(BF$9:BF1986))</f>
        <v/>
      </c>
      <c r="BG1987" s="12">
        <f t="shared" si="1148"/>
        <v>1979</v>
      </c>
    </row>
    <row r="1988" spans="1:59" ht="20.100000000000001" customHeight="1">
      <c r="A1988" s="13">
        <f t="shared" si="1147"/>
        <v>1980</v>
      </c>
      <c r="B1988" s="153"/>
      <c r="C1988" s="33"/>
      <c r="D1988" s="33"/>
      <c r="E1988" s="154"/>
      <c r="F1988" s="155"/>
      <c r="G1988" s="156"/>
      <c r="H1988" s="19" t="str">
        <f t="shared" si="1112"/>
        <v/>
      </c>
      <c r="I1988" s="157"/>
      <c r="J1988" s="19" t="str">
        <f t="shared" si="1113"/>
        <v/>
      </c>
      <c r="K1988" s="33"/>
      <c r="L1988" s="34"/>
      <c r="M1988" s="34"/>
      <c r="N1988" s="19" t="str">
        <f t="shared" si="1114"/>
        <v/>
      </c>
      <c r="O1988" s="157"/>
      <c r="P1988" s="19" t="str">
        <f t="shared" si="1115"/>
        <v/>
      </c>
      <c r="Q1988" s="19" t="str">
        <f t="shared" si="1116"/>
        <v/>
      </c>
      <c r="R1988" s="22"/>
      <c r="S1988" s="33"/>
      <c r="T1988" s="35" t="str">
        <f>IF(E1988="","",Instructions!$B$5)</f>
        <v/>
      </c>
      <c r="U1988" s="75" t="str">
        <f>IF(E1988="","",Instructions!$C$5)</f>
        <v/>
      </c>
      <c r="V1988" s="87" t="str">
        <f t="shared" si="1117"/>
        <v/>
      </c>
      <c r="W1988" s="72" t="str">
        <f>IF(E1988="","",VLOOKUP(D1988,Supervisors!$B$9:$F$32,5,FALSE))</f>
        <v/>
      </c>
      <c r="X1988" s="72" t="str">
        <f>IF(E1988="","",VLOOKUP(D1988,Supervisors!$B$9:$G$32,6,FALSE))</f>
        <v/>
      </c>
      <c r="Y1988" s="20" t="str">
        <f t="shared" si="1118"/>
        <v/>
      </c>
      <c r="Z1988" s="20" t="str">
        <f t="shared" si="1119"/>
        <v/>
      </c>
      <c r="AA1988" s="20" t="str">
        <f t="shared" si="1120"/>
        <v/>
      </c>
      <c r="AB1988" s="20" t="str">
        <f t="shared" si="1121"/>
        <v/>
      </c>
      <c r="AC1988" s="20" t="str">
        <f t="shared" si="1122"/>
        <v/>
      </c>
      <c r="AD1988" s="20" t="str">
        <f t="shared" si="1123"/>
        <v/>
      </c>
      <c r="AE1988" s="20" t="str">
        <f>IF(E1988="","",SUM( INDEX( $H$9, 1) : H1988))</f>
        <v/>
      </c>
      <c r="AF1988" s="20" t="str">
        <f t="shared" si="1124"/>
        <v/>
      </c>
      <c r="AG1988" s="20" t="str">
        <f>IF(E1988="","",SUM($AF$9:AF1988))</f>
        <v/>
      </c>
      <c r="AH1988" s="43" t="str">
        <f t="shared" si="1125"/>
        <v/>
      </c>
      <c r="AI1988" s="20" t="str">
        <f t="shared" si="1126"/>
        <v/>
      </c>
      <c r="AJ1988" s="20" t="str">
        <f t="shared" si="1127"/>
        <v/>
      </c>
      <c r="AK1988" s="20" t="str">
        <f t="shared" si="1128"/>
        <v/>
      </c>
      <c r="AL1988" s="20" t="str">
        <f>IF(E1988="","",SUM( INDEX($I$9, 1) : I1988))</f>
        <v/>
      </c>
      <c r="AM1988" s="20" t="str">
        <f t="shared" si="1129"/>
        <v/>
      </c>
      <c r="AN1988" s="20" t="str">
        <f>IF(E1988="","",SUM( INDEX($AM$9, 1) : AM1988))</f>
        <v/>
      </c>
      <c r="AO1988" s="43" t="str">
        <f t="shared" si="1130"/>
        <v/>
      </c>
      <c r="AP1988" s="43" t="str">
        <f t="shared" si="1131"/>
        <v/>
      </c>
      <c r="AQ1988" s="35" t="str">
        <f t="shared" si="1132"/>
        <v/>
      </c>
      <c r="AR1988" s="35" t="str">
        <f t="shared" si="1133"/>
        <v/>
      </c>
      <c r="AS1988" s="35" t="str">
        <f t="shared" si="1134"/>
        <v/>
      </c>
      <c r="AT1988" s="35" t="str">
        <f t="shared" si="1135"/>
        <v/>
      </c>
      <c r="AU1988" s="35" t="str">
        <f t="shared" si="1136"/>
        <v/>
      </c>
      <c r="AV1988" s="35" t="str">
        <f t="shared" si="1137"/>
        <v/>
      </c>
      <c r="AW1988" s="58" t="str">
        <f t="shared" si="1138"/>
        <v/>
      </c>
      <c r="AX1988" s="62" t="str">
        <f t="shared" si="1139"/>
        <v/>
      </c>
      <c r="AY1988" s="62" t="str">
        <f t="shared" si="1140"/>
        <v/>
      </c>
      <c r="AZ1988" s="62" t="str">
        <f t="shared" si="1141"/>
        <v/>
      </c>
      <c r="BA1988" s="62" t="str">
        <f t="shared" si="1142"/>
        <v/>
      </c>
      <c r="BB1988" s="62" t="str">
        <f t="shared" si="1143"/>
        <v/>
      </c>
      <c r="BC1988" s="62" t="str">
        <f t="shared" si="1144"/>
        <v/>
      </c>
      <c r="BD1988" s="69" t="str">
        <f t="shared" si="1145"/>
        <v/>
      </c>
      <c r="BE1988" s="69" t="str">
        <f t="shared" si="1146"/>
        <v/>
      </c>
      <c r="BF1988" s="69" t="str">
        <f>IF(Z1988=Z1989,"",SUM(AW$9:AW1988)-SUM(BF$9:BF1987))</f>
        <v/>
      </c>
      <c r="BG1988" s="12">
        <f t="shared" si="1148"/>
        <v>1980</v>
      </c>
    </row>
    <row r="1989" spans="1:59" ht="20.100000000000001" customHeight="1">
      <c r="A1989" s="13">
        <f t="shared" si="1147"/>
        <v>1981</v>
      </c>
      <c r="B1989" s="153"/>
      <c r="C1989" s="33"/>
      <c r="D1989" s="33"/>
      <c r="E1989" s="154"/>
      <c r="F1989" s="155"/>
      <c r="G1989" s="156"/>
      <c r="H1989" s="19" t="str">
        <f t="shared" si="1112"/>
        <v/>
      </c>
      <c r="I1989" s="157"/>
      <c r="J1989" s="19" t="str">
        <f t="shared" si="1113"/>
        <v/>
      </c>
      <c r="K1989" s="33"/>
      <c r="L1989" s="34"/>
      <c r="M1989" s="34"/>
      <c r="N1989" s="19" t="str">
        <f t="shared" si="1114"/>
        <v/>
      </c>
      <c r="O1989" s="157"/>
      <c r="P1989" s="19" t="str">
        <f t="shared" si="1115"/>
        <v/>
      </c>
      <c r="Q1989" s="19" t="str">
        <f t="shared" si="1116"/>
        <v/>
      </c>
      <c r="R1989" s="22"/>
      <c r="S1989" s="33"/>
      <c r="T1989" s="35" t="str">
        <f>IF(E1989="","",Instructions!$B$5)</f>
        <v/>
      </c>
      <c r="U1989" s="75" t="str">
        <f>IF(E1989="","",Instructions!$C$5)</f>
        <v/>
      </c>
      <c r="V1989" s="87" t="str">
        <f t="shared" si="1117"/>
        <v/>
      </c>
      <c r="W1989" s="72" t="str">
        <f>IF(E1989="","",VLOOKUP(D1989,Supervisors!$B$9:$F$32,5,FALSE))</f>
        <v/>
      </c>
      <c r="X1989" s="72" t="str">
        <f>IF(E1989="","",VLOOKUP(D1989,Supervisors!$B$9:$G$32,6,FALSE))</f>
        <v/>
      </c>
      <c r="Y1989" s="20" t="str">
        <f t="shared" si="1118"/>
        <v/>
      </c>
      <c r="Z1989" s="20" t="str">
        <f t="shared" si="1119"/>
        <v/>
      </c>
      <c r="AA1989" s="20" t="str">
        <f t="shared" si="1120"/>
        <v/>
      </c>
      <c r="AB1989" s="20" t="str">
        <f t="shared" si="1121"/>
        <v/>
      </c>
      <c r="AC1989" s="20" t="str">
        <f t="shared" si="1122"/>
        <v/>
      </c>
      <c r="AD1989" s="20" t="str">
        <f t="shared" si="1123"/>
        <v/>
      </c>
      <c r="AE1989" s="20" t="str">
        <f>IF(E1989="","",SUM( INDEX( $H$9, 1) : H1989))</f>
        <v/>
      </c>
      <c r="AF1989" s="20" t="str">
        <f t="shared" si="1124"/>
        <v/>
      </c>
      <c r="AG1989" s="20" t="str">
        <f>IF(E1989="","",SUM($AF$9:AF1989))</f>
        <v/>
      </c>
      <c r="AH1989" s="43" t="str">
        <f t="shared" si="1125"/>
        <v/>
      </c>
      <c r="AI1989" s="20" t="str">
        <f t="shared" si="1126"/>
        <v/>
      </c>
      <c r="AJ1989" s="20" t="str">
        <f t="shared" si="1127"/>
        <v/>
      </c>
      <c r="AK1989" s="20" t="str">
        <f t="shared" si="1128"/>
        <v/>
      </c>
      <c r="AL1989" s="20" t="str">
        <f>IF(E1989="","",SUM( INDEX($I$9, 1) : I1989))</f>
        <v/>
      </c>
      <c r="AM1989" s="20" t="str">
        <f t="shared" si="1129"/>
        <v/>
      </c>
      <c r="AN1989" s="20" t="str">
        <f>IF(E1989="","",SUM( INDEX($AM$9, 1) : AM1989))</f>
        <v/>
      </c>
      <c r="AO1989" s="43" t="str">
        <f t="shared" si="1130"/>
        <v/>
      </c>
      <c r="AP1989" s="43" t="str">
        <f t="shared" si="1131"/>
        <v/>
      </c>
      <c r="AQ1989" s="35" t="str">
        <f t="shared" si="1132"/>
        <v/>
      </c>
      <c r="AR1989" s="35" t="str">
        <f t="shared" si="1133"/>
        <v/>
      </c>
      <c r="AS1989" s="35" t="str">
        <f t="shared" si="1134"/>
        <v/>
      </c>
      <c r="AT1989" s="35" t="str">
        <f t="shared" si="1135"/>
        <v/>
      </c>
      <c r="AU1989" s="35" t="str">
        <f t="shared" si="1136"/>
        <v/>
      </c>
      <c r="AV1989" s="35" t="str">
        <f t="shared" si="1137"/>
        <v/>
      </c>
      <c r="AW1989" s="58" t="str">
        <f t="shared" si="1138"/>
        <v/>
      </c>
      <c r="AX1989" s="62" t="str">
        <f t="shared" si="1139"/>
        <v/>
      </c>
      <c r="AY1989" s="62" t="str">
        <f t="shared" si="1140"/>
        <v/>
      </c>
      <c r="AZ1989" s="62" t="str">
        <f t="shared" si="1141"/>
        <v/>
      </c>
      <c r="BA1989" s="62" t="str">
        <f t="shared" si="1142"/>
        <v/>
      </c>
      <c r="BB1989" s="62" t="str">
        <f t="shared" si="1143"/>
        <v/>
      </c>
      <c r="BC1989" s="62" t="str">
        <f t="shared" si="1144"/>
        <v/>
      </c>
      <c r="BD1989" s="69" t="str">
        <f t="shared" si="1145"/>
        <v/>
      </c>
      <c r="BE1989" s="69" t="str">
        <f t="shared" si="1146"/>
        <v/>
      </c>
      <c r="BF1989" s="69" t="str">
        <f>IF(Z1989=Z1990,"",SUM(AW$9:AW1989)-SUM(BF$9:BF1988))</f>
        <v/>
      </c>
      <c r="BG1989" s="12">
        <f t="shared" si="1148"/>
        <v>1981</v>
      </c>
    </row>
    <row r="1990" spans="1:59" ht="20.100000000000001" customHeight="1">
      <c r="A1990" s="13">
        <f t="shared" si="1147"/>
        <v>1982</v>
      </c>
      <c r="B1990" s="153"/>
      <c r="C1990" s="33"/>
      <c r="D1990" s="33"/>
      <c r="E1990" s="154"/>
      <c r="F1990" s="155"/>
      <c r="G1990" s="156"/>
      <c r="H1990" s="19" t="str">
        <f t="shared" si="1112"/>
        <v/>
      </c>
      <c r="I1990" s="157"/>
      <c r="J1990" s="19" t="str">
        <f t="shared" si="1113"/>
        <v/>
      </c>
      <c r="K1990" s="33"/>
      <c r="L1990" s="34"/>
      <c r="M1990" s="34"/>
      <c r="N1990" s="19" t="str">
        <f t="shared" si="1114"/>
        <v/>
      </c>
      <c r="O1990" s="157"/>
      <c r="P1990" s="19" t="str">
        <f t="shared" si="1115"/>
        <v/>
      </c>
      <c r="Q1990" s="19" t="str">
        <f t="shared" si="1116"/>
        <v/>
      </c>
      <c r="R1990" s="22"/>
      <c r="S1990" s="33"/>
      <c r="T1990" s="35" t="str">
        <f>IF(E1990="","",Instructions!$B$5)</f>
        <v/>
      </c>
      <c r="U1990" s="75" t="str">
        <f>IF(E1990="","",Instructions!$C$5)</f>
        <v/>
      </c>
      <c r="V1990" s="87" t="str">
        <f t="shared" si="1117"/>
        <v/>
      </c>
      <c r="W1990" s="72" t="str">
        <f>IF(E1990="","",VLOOKUP(D1990,Supervisors!$B$9:$F$32,5,FALSE))</f>
        <v/>
      </c>
      <c r="X1990" s="72" t="str">
        <f>IF(E1990="","",VLOOKUP(D1990,Supervisors!$B$9:$G$32,6,FALSE))</f>
        <v/>
      </c>
      <c r="Y1990" s="20" t="str">
        <f t="shared" si="1118"/>
        <v/>
      </c>
      <c r="Z1990" s="20" t="str">
        <f t="shared" si="1119"/>
        <v/>
      </c>
      <c r="AA1990" s="20" t="str">
        <f t="shared" si="1120"/>
        <v/>
      </c>
      <c r="AB1990" s="20" t="str">
        <f t="shared" si="1121"/>
        <v/>
      </c>
      <c r="AC1990" s="20" t="str">
        <f t="shared" si="1122"/>
        <v/>
      </c>
      <c r="AD1990" s="20" t="str">
        <f t="shared" si="1123"/>
        <v/>
      </c>
      <c r="AE1990" s="20" t="str">
        <f>IF(E1990="","",SUM( INDEX( $H$9, 1) : H1990))</f>
        <v/>
      </c>
      <c r="AF1990" s="20" t="str">
        <f t="shared" si="1124"/>
        <v/>
      </c>
      <c r="AG1990" s="20" t="str">
        <f>IF(E1990="","",SUM($AF$9:AF1990))</f>
        <v/>
      </c>
      <c r="AH1990" s="43" t="str">
        <f t="shared" si="1125"/>
        <v/>
      </c>
      <c r="AI1990" s="20" t="str">
        <f t="shared" si="1126"/>
        <v/>
      </c>
      <c r="AJ1990" s="20" t="str">
        <f t="shared" si="1127"/>
        <v/>
      </c>
      <c r="AK1990" s="20" t="str">
        <f t="shared" si="1128"/>
        <v/>
      </c>
      <c r="AL1990" s="20" t="str">
        <f>IF(E1990="","",SUM( INDEX($I$9, 1) : I1990))</f>
        <v/>
      </c>
      <c r="AM1990" s="20" t="str">
        <f t="shared" si="1129"/>
        <v/>
      </c>
      <c r="AN1990" s="20" t="str">
        <f>IF(E1990="","",SUM( INDEX($AM$9, 1) : AM1990))</f>
        <v/>
      </c>
      <c r="AO1990" s="43" t="str">
        <f t="shared" si="1130"/>
        <v/>
      </c>
      <c r="AP1990" s="43" t="str">
        <f t="shared" si="1131"/>
        <v/>
      </c>
      <c r="AQ1990" s="35" t="str">
        <f t="shared" si="1132"/>
        <v/>
      </c>
      <c r="AR1990" s="35" t="str">
        <f t="shared" si="1133"/>
        <v/>
      </c>
      <c r="AS1990" s="35" t="str">
        <f t="shared" si="1134"/>
        <v/>
      </c>
      <c r="AT1990" s="35" t="str">
        <f t="shared" si="1135"/>
        <v/>
      </c>
      <c r="AU1990" s="35" t="str">
        <f t="shared" si="1136"/>
        <v/>
      </c>
      <c r="AV1990" s="35" t="str">
        <f t="shared" si="1137"/>
        <v/>
      </c>
      <c r="AW1990" s="58" t="str">
        <f t="shared" si="1138"/>
        <v/>
      </c>
      <c r="AX1990" s="62" t="str">
        <f t="shared" si="1139"/>
        <v/>
      </c>
      <c r="AY1990" s="62" t="str">
        <f t="shared" si="1140"/>
        <v/>
      </c>
      <c r="AZ1990" s="62" t="str">
        <f t="shared" si="1141"/>
        <v/>
      </c>
      <c r="BA1990" s="62" t="str">
        <f t="shared" si="1142"/>
        <v/>
      </c>
      <c r="BB1990" s="62" t="str">
        <f t="shared" si="1143"/>
        <v/>
      </c>
      <c r="BC1990" s="62" t="str">
        <f t="shared" si="1144"/>
        <v/>
      </c>
      <c r="BD1990" s="69" t="str">
        <f t="shared" si="1145"/>
        <v/>
      </c>
      <c r="BE1990" s="69" t="str">
        <f t="shared" si="1146"/>
        <v/>
      </c>
      <c r="BF1990" s="69" t="str">
        <f>IF(Z1990=Z1991,"",SUM(AW$9:AW1990)-SUM(BF$9:BF1989))</f>
        <v/>
      </c>
      <c r="BG1990" s="12">
        <f t="shared" si="1148"/>
        <v>1982</v>
      </c>
    </row>
    <row r="1991" spans="1:59" ht="20.100000000000001" customHeight="1">
      <c r="A1991" s="13">
        <f t="shared" si="1147"/>
        <v>1983</v>
      </c>
      <c r="B1991" s="153"/>
      <c r="C1991" s="33"/>
      <c r="D1991" s="33"/>
      <c r="E1991" s="154"/>
      <c r="F1991" s="155"/>
      <c r="G1991" s="156"/>
      <c r="H1991" s="19" t="str">
        <f t="shared" si="1112"/>
        <v/>
      </c>
      <c r="I1991" s="157"/>
      <c r="J1991" s="19" t="str">
        <f t="shared" si="1113"/>
        <v/>
      </c>
      <c r="K1991" s="33"/>
      <c r="L1991" s="34"/>
      <c r="M1991" s="34"/>
      <c r="N1991" s="19" t="str">
        <f t="shared" si="1114"/>
        <v/>
      </c>
      <c r="O1991" s="157"/>
      <c r="P1991" s="19" t="str">
        <f t="shared" si="1115"/>
        <v/>
      </c>
      <c r="Q1991" s="19" t="str">
        <f t="shared" si="1116"/>
        <v/>
      </c>
      <c r="R1991" s="22"/>
      <c r="S1991" s="33"/>
      <c r="T1991" s="35" t="str">
        <f>IF(E1991="","",Instructions!$B$5)</f>
        <v/>
      </c>
      <c r="U1991" s="75" t="str">
        <f>IF(E1991="","",Instructions!$C$5)</f>
        <v/>
      </c>
      <c r="V1991" s="87" t="str">
        <f t="shared" si="1117"/>
        <v/>
      </c>
      <c r="W1991" s="72" t="str">
        <f>IF(E1991="","",VLOOKUP(D1991,Supervisors!$B$9:$F$32,5,FALSE))</f>
        <v/>
      </c>
      <c r="X1991" s="72" t="str">
        <f>IF(E1991="","",VLOOKUP(D1991,Supervisors!$B$9:$G$32,6,FALSE))</f>
        <v/>
      </c>
      <c r="Y1991" s="20" t="str">
        <f t="shared" si="1118"/>
        <v/>
      </c>
      <c r="Z1991" s="20" t="str">
        <f t="shared" si="1119"/>
        <v/>
      </c>
      <c r="AA1991" s="20" t="str">
        <f t="shared" si="1120"/>
        <v/>
      </c>
      <c r="AB1991" s="20" t="str">
        <f t="shared" si="1121"/>
        <v/>
      </c>
      <c r="AC1991" s="20" t="str">
        <f t="shared" si="1122"/>
        <v/>
      </c>
      <c r="AD1991" s="20" t="str">
        <f t="shared" si="1123"/>
        <v/>
      </c>
      <c r="AE1991" s="20" t="str">
        <f>IF(E1991="","",SUM( INDEX( $H$9, 1) : H1991))</f>
        <v/>
      </c>
      <c r="AF1991" s="20" t="str">
        <f t="shared" si="1124"/>
        <v/>
      </c>
      <c r="AG1991" s="20" t="str">
        <f>IF(E1991="","",SUM($AF$9:AF1991))</f>
        <v/>
      </c>
      <c r="AH1991" s="43" t="str">
        <f t="shared" si="1125"/>
        <v/>
      </c>
      <c r="AI1991" s="20" t="str">
        <f t="shared" si="1126"/>
        <v/>
      </c>
      <c r="AJ1991" s="20" t="str">
        <f t="shared" si="1127"/>
        <v/>
      </c>
      <c r="AK1991" s="20" t="str">
        <f t="shared" si="1128"/>
        <v/>
      </c>
      <c r="AL1991" s="20" t="str">
        <f>IF(E1991="","",SUM( INDEX($I$9, 1) : I1991))</f>
        <v/>
      </c>
      <c r="AM1991" s="20" t="str">
        <f t="shared" si="1129"/>
        <v/>
      </c>
      <c r="AN1991" s="20" t="str">
        <f>IF(E1991="","",SUM( INDEX($AM$9, 1) : AM1991))</f>
        <v/>
      </c>
      <c r="AO1991" s="43" t="str">
        <f t="shared" si="1130"/>
        <v/>
      </c>
      <c r="AP1991" s="43" t="str">
        <f t="shared" si="1131"/>
        <v/>
      </c>
      <c r="AQ1991" s="35" t="str">
        <f t="shared" si="1132"/>
        <v/>
      </c>
      <c r="AR1991" s="35" t="str">
        <f t="shared" si="1133"/>
        <v/>
      </c>
      <c r="AS1991" s="35" t="str">
        <f t="shared" si="1134"/>
        <v/>
      </c>
      <c r="AT1991" s="35" t="str">
        <f t="shared" si="1135"/>
        <v/>
      </c>
      <c r="AU1991" s="35" t="str">
        <f t="shared" si="1136"/>
        <v/>
      </c>
      <c r="AV1991" s="35" t="str">
        <f t="shared" si="1137"/>
        <v/>
      </c>
      <c r="AW1991" s="58" t="str">
        <f t="shared" si="1138"/>
        <v/>
      </c>
      <c r="AX1991" s="62" t="str">
        <f t="shared" si="1139"/>
        <v/>
      </c>
      <c r="AY1991" s="62" t="str">
        <f t="shared" si="1140"/>
        <v/>
      </c>
      <c r="AZ1991" s="62" t="str">
        <f t="shared" si="1141"/>
        <v/>
      </c>
      <c r="BA1991" s="62" t="str">
        <f t="shared" si="1142"/>
        <v/>
      </c>
      <c r="BB1991" s="62" t="str">
        <f t="shared" si="1143"/>
        <v/>
      </c>
      <c r="BC1991" s="62" t="str">
        <f t="shared" si="1144"/>
        <v/>
      </c>
      <c r="BD1991" s="69" t="str">
        <f t="shared" si="1145"/>
        <v/>
      </c>
      <c r="BE1991" s="69" t="str">
        <f t="shared" si="1146"/>
        <v/>
      </c>
      <c r="BF1991" s="69" t="str">
        <f>IF(Z1991=Z1992,"",SUM(AW$9:AW1991)-SUM(BF$9:BF1990))</f>
        <v/>
      </c>
      <c r="BG1991" s="12">
        <f t="shared" si="1148"/>
        <v>1983</v>
      </c>
    </row>
    <row r="1992" spans="1:59" ht="20.100000000000001" customHeight="1">
      <c r="A1992" s="13">
        <f t="shared" si="1147"/>
        <v>1984</v>
      </c>
      <c r="B1992" s="153"/>
      <c r="C1992" s="33"/>
      <c r="D1992" s="33"/>
      <c r="E1992" s="154"/>
      <c r="F1992" s="155"/>
      <c r="G1992" s="156"/>
      <c r="H1992" s="19" t="str">
        <f t="shared" si="1112"/>
        <v/>
      </c>
      <c r="I1992" s="157"/>
      <c r="J1992" s="19" t="str">
        <f t="shared" si="1113"/>
        <v/>
      </c>
      <c r="K1992" s="33"/>
      <c r="L1992" s="34"/>
      <c r="M1992" s="34"/>
      <c r="N1992" s="19" t="str">
        <f t="shared" si="1114"/>
        <v/>
      </c>
      <c r="O1992" s="157"/>
      <c r="P1992" s="19" t="str">
        <f t="shared" si="1115"/>
        <v/>
      </c>
      <c r="Q1992" s="19" t="str">
        <f t="shared" si="1116"/>
        <v/>
      </c>
      <c r="R1992" s="22"/>
      <c r="S1992" s="33"/>
      <c r="T1992" s="35" t="str">
        <f>IF(E1992="","",Instructions!$B$5)</f>
        <v/>
      </c>
      <c r="U1992" s="75" t="str">
        <f>IF(E1992="","",Instructions!$C$5)</f>
        <v/>
      </c>
      <c r="V1992" s="87" t="str">
        <f t="shared" si="1117"/>
        <v/>
      </c>
      <c r="W1992" s="72" t="str">
        <f>IF(E1992="","",VLOOKUP(D1992,Supervisors!$B$9:$F$32,5,FALSE))</f>
        <v/>
      </c>
      <c r="X1992" s="72" t="str">
        <f>IF(E1992="","",VLOOKUP(D1992,Supervisors!$B$9:$G$32,6,FALSE))</f>
        <v/>
      </c>
      <c r="Y1992" s="20" t="str">
        <f t="shared" si="1118"/>
        <v/>
      </c>
      <c r="Z1992" s="20" t="str">
        <f t="shared" si="1119"/>
        <v/>
      </c>
      <c r="AA1992" s="20" t="str">
        <f t="shared" si="1120"/>
        <v/>
      </c>
      <c r="AB1992" s="20" t="str">
        <f t="shared" si="1121"/>
        <v/>
      </c>
      <c r="AC1992" s="20" t="str">
        <f t="shared" si="1122"/>
        <v/>
      </c>
      <c r="AD1992" s="20" t="str">
        <f t="shared" si="1123"/>
        <v/>
      </c>
      <c r="AE1992" s="20" t="str">
        <f>IF(E1992="","",SUM( INDEX( $H$9, 1) : H1992))</f>
        <v/>
      </c>
      <c r="AF1992" s="20" t="str">
        <f t="shared" si="1124"/>
        <v/>
      </c>
      <c r="AG1992" s="20" t="str">
        <f>IF(E1992="","",SUM($AF$9:AF1992))</f>
        <v/>
      </c>
      <c r="AH1992" s="43" t="str">
        <f t="shared" si="1125"/>
        <v/>
      </c>
      <c r="AI1992" s="20" t="str">
        <f t="shared" si="1126"/>
        <v/>
      </c>
      <c r="AJ1992" s="20" t="str">
        <f t="shared" si="1127"/>
        <v/>
      </c>
      <c r="AK1992" s="20" t="str">
        <f t="shared" si="1128"/>
        <v/>
      </c>
      <c r="AL1992" s="20" t="str">
        <f>IF(E1992="","",SUM( INDEX($I$9, 1) : I1992))</f>
        <v/>
      </c>
      <c r="AM1992" s="20" t="str">
        <f t="shared" si="1129"/>
        <v/>
      </c>
      <c r="AN1992" s="20" t="str">
        <f>IF(E1992="","",SUM( INDEX($AM$9, 1) : AM1992))</f>
        <v/>
      </c>
      <c r="AO1992" s="43" t="str">
        <f t="shared" si="1130"/>
        <v/>
      </c>
      <c r="AP1992" s="43" t="str">
        <f t="shared" si="1131"/>
        <v/>
      </c>
      <c r="AQ1992" s="35" t="str">
        <f t="shared" si="1132"/>
        <v/>
      </c>
      <c r="AR1992" s="35" t="str">
        <f t="shared" si="1133"/>
        <v/>
      </c>
      <c r="AS1992" s="35" t="str">
        <f t="shared" si="1134"/>
        <v/>
      </c>
      <c r="AT1992" s="35" t="str">
        <f t="shared" si="1135"/>
        <v/>
      </c>
      <c r="AU1992" s="35" t="str">
        <f t="shared" si="1136"/>
        <v/>
      </c>
      <c r="AV1992" s="35" t="str">
        <f t="shared" si="1137"/>
        <v/>
      </c>
      <c r="AW1992" s="58" t="str">
        <f t="shared" si="1138"/>
        <v/>
      </c>
      <c r="AX1992" s="62" t="str">
        <f t="shared" si="1139"/>
        <v/>
      </c>
      <c r="AY1992" s="62" t="str">
        <f t="shared" si="1140"/>
        <v/>
      </c>
      <c r="AZ1992" s="62" t="str">
        <f t="shared" si="1141"/>
        <v/>
      </c>
      <c r="BA1992" s="62" t="str">
        <f t="shared" si="1142"/>
        <v/>
      </c>
      <c r="BB1992" s="62" t="str">
        <f t="shared" si="1143"/>
        <v/>
      </c>
      <c r="BC1992" s="62" t="str">
        <f t="shared" si="1144"/>
        <v/>
      </c>
      <c r="BD1992" s="69" t="str">
        <f t="shared" si="1145"/>
        <v/>
      </c>
      <c r="BE1992" s="69" t="str">
        <f t="shared" si="1146"/>
        <v/>
      </c>
      <c r="BF1992" s="69" t="str">
        <f>IF(Z1992=Z1993,"",SUM(AW$9:AW1992)-SUM(BF$9:BF1991))</f>
        <v/>
      </c>
      <c r="BG1992" s="12">
        <f t="shared" si="1148"/>
        <v>1984</v>
      </c>
    </row>
    <row r="1993" spans="1:59" ht="20.100000000000001" customHeight="1">
      <c r="A1993" s="13">
        <f t="shared" si="1147"/>
        <v>1985</v>
      </c>
      <c r="B1993" s="153"/>
      <c r="C1993" s="33"/>
      <c r="D1993" s="33"/>
      <c r="E1993" s="154"/>
      <c r="F1993" s="155"/>
      <c r="G1993" s="156"/>
      <c r="H1993" s="19" t="str">
        <f t="shared" ref="H1993:H2008" si="1149">IF(E1993="","",(ROUND((G1993-F1993),2) * 24))</f>
        <v/>
      </c>
      <c r="I1993" s="157"/>
      <c r="J1993" s="19" t="str">
        <f t="shared" ref="J1993:J2008" si="1150">IF(H1993="","",H1993-I1993)</f>
        <v/>
      </c>
      <c r="K1993" s="33"/>
      <c r="L1993" s="34"/>
      <c r="M1993" s="34"/>
      <c r="N1993" s="19" t="str">
        <f t="shared" ref="N1993:N2008" si="1151">IF(E1993="","",(ROUND((M1993-L1993),2) * 24))</f>
        <v/>
      </c>
      <c r="O1993" s="157"/>
      <c r="P1993" s="19" t="str">
        <f t="shared" ref="P1993:P2008" si="1152">IF(N1993=0,"",IF(ISERROR(N1993-O1993),"",N1993-O1993))</f>
        <v/>
      </c>
      <c r="Q1993" s="19" t="str">
        <f t="shared" ref="Q1993:Q2008" si="1153">IF(H1993="","",H1993-N1993)</f>
        <v/>
      </c>
      <c r="R1993" s="22"/>
      <c r="S1993" s="33"/>
      <c r="T1993" s="35" t="str">
        <f>IF(E1993="","",Instructions!$B$5)</f>
        <v/>
      </c>
      <c r="U1993" s="75" t="str">
        <f>IF(E1993="","",Instructions!$C$5)</f>
        <v/>
      </c>
      <c r="V1993" s="87" t="str">
        <f t="shared" ref="V1993:V2008" si="1154">IF(E1993="","",IF(U1993="BCBA",1,IF(U1993="BCaBA",2,"")))</f>
        <v/>
      </c>
      <c r="W1993" s="72" t="str">
        <f>IF(E1993="","",VLOOKUP(D1993,Supervisors!$B$9:$F$32,5,FALSE))</f>
        <v/>
      </c>
      <c r="X1993" s="72" t="str">
        <f>IF(E1993="","",VLOOKUP(D1993,Supervisors!$B$9:$G$32,6,FALSE))</f>
        <v/>
      </c>
      <c r="Y1993" s="20" t="str">
        <f t="shared" ref="Y1993:Y2008" si="1155">IF(E1993="","",TEXT(E1993,"yyyy"))</f>
        <v/>
      </c>
      <c r="Z1993" s="20" t="str">
        <f t="shared" ref="Z1993:Z2008" si="1156">IF(E1993="","",TEXT(E1993,"mmmm"))</f>
        <v/>
      </c>
      <c r="AA1993" s="20" t="str">
        <f t="shared" ref="AA1993:AA2008" si="1157">IF(E1993="","",TEXT(E1993,"dd"))</f>
        <v/>
      </c>
      <c r="AB1993" s="20" t="str">
        <f t="shared" ref="AB1993:AB2008" si="1158">IF(E1993="","",TEXT(E1993, "yyyy-mm"))</f>
        <v/>
      </c>
      <c r="AC1993" s="20" t="str">
        <f t="shared" ref="AC1993:AC2008" si="1159">IF(E1993="","",IF(B1993="Supervised Independent Fieldwork", "-1", IF(B1993="Practicum", "-2", IF(B1993="Intensive Practicum","-3",""))))</f>
        <v/>
      </c>
      <c r="AD1993" s="20" t="str">
        <f t="shared" ref="AD1993:AD2008" si="1160">AB1993&amp;AC1993</f>
        <v/>
      </c>
      <c r="AE1993" s="20" t="str">
        <f>IF(E1993="","",SUM( INDEX( $H$9, 1) : H1993))</f>
        <v/>
      </c>
      <c r="AF1993" s="20" t="str">
        <f t="shared" ref="AF1993:AF2008" si="1161">IF(E1993="","",IF(B1993="Supervised Independent Fieldwork",H1993, IF(B1993="Practicum",H1993*1.5,IF(B1993="Intensive Practicum",H1993*2,""))))</f>
        <v/>
      </c>
      <c r="AG1993" s="20" t="str">
        <f>IF(E1993="","",SUM($AF$9:AF1993))</f>
        <v/>
      </c>
      <c r="AH1993" s="43" t="str">
        <f t="shared" ref="AH1993:AH2008" si="1162">IF(E1993="","",IF(U1993="BCBA",AG1993/1500,IF(U1993="BCaBA",AG1993/1000,"")))</f>
        <v/>
      </c>
      <c r="AI1993" s="20" t="str">
        <f t="shared" ref="AI1993:AI2008" si="1163">IF(E1993="","",IF(B1993="Supervised Independent Fieldwork",H1993,""))</f>
        <v/>
      </c>
      <c r="AJ1993" s="20" t="str">
        <f t="shared" ref="AJ1993:AJ2008" si="1164">IF(E1993="","",IF(B1993="Practicum",H1993,""))</f>
        <v/>
      </c>
      <c r="AK1993" s="20" t="str">
        <f t="shared" ref="AK1993:AK2008" si="1165">IF(E1993="","",IF(B1993="Intensive Practicum",H1993,""))</f>
        <v/>
      </c>
      <c r="AL1993" s="20" t="str">
        <f>IF(E1993="","",SUM( INDEX($I$9, 1) : I1993))</f>
        <v/>
      </c>
      <c r="AM1993" s="20" t="str">
        <f t="shared" ref="AM1993:AM2008" si="1166">IF(E1993="","",IF(B1993="Supervised Independent Fieldwork",I1993, IF(B1993="Practicum",I1993*1.5,IF(B1993="Intensive Practicum",I1993*2,""))))</f>
        <v/>
      </c>
      <c r="AN1993" s="20" t="str">
        <f>IF(E1993="","",SUM( INDEX($AM$9, 1) : AM1993))</f>
        <v/>
      </c>
      <c r="AO1993" s="43" t="str">
        <f t="shared" ref="AO1993:AO2008" si="1167">IF(E1993="","",IF(U1993="BCaBA",MIN(100%,AN1993/1000), IF(U1993="BCBA",MIN(100%,AN1993/1500),0)))</f>
        <v/>
      </c>
      <c r="AP1993" s="43" t="str">
        <f t="shared" ref="AP1993:AP2007" si="1168">IF(Z1993=Z1994,"",AO1993)</f>
        <v/>
      </c>
      <c r="AQ1993" s="35" t="str">
        <f t="shared" ref="AQ1993:AQ2008" si="1169">IF(E1993="","",IF(OR(K1993="No Supervision Session",K1993=""),1,""))</f>
        <v/>
      </c>
      <c r="AR1993" s="35" t="str">
        <f t="shared" ref="AR1993:AR2008" si="1170">IF(E1993="","",IF(K1993="Face-to-Face",1,""))</f>
        <v/>
      </c>
      <c r="AS1993" s="35" t="str">
        <f t="shared" ref="AS1993:AS2008" si="1171">IF(E1993="","",IF(K1993="Video Conferencing",1,""))</f>
        <v/>
      </c>
      <c r="AT1993" s="35" t="str">
        <f t="shared" ref="AT1993:AT2008" si="1172">IF(E1993="","",IF(K1993="Telephone",1,""))</f>
        <v/>
      </c>
      <c r="AU1993" s="35" t="str">
        <f t="shared" ref="AU1993:AU2008" si="1173">IF(E1993="","",IF(N1993&gt;0,COUNT(N1993),""))</f>
        <v/>
      </c>
      <c r="AV1993" s="35" t="str">
        <f t="shared" ref="AV1993:AV2008" si="1174">IF(E1993="","",IF(E1993="","",IF(R1993="Yes",1,"")))</f>
        <v/>
      </c>
      <c r="AW1993" s="58" t="str">
        <f t="shared" ref="AW1993:AW2008" si="1175">IF(E1993="","",IF(E1993&lt;X1993,1,IF(E1993&lt;W1993,1,"")))</f>
        <v/>
      </c>
      <c r="AX1993" s="62" t="str">
        <f t="shared" ref="AX1993:AX2008" si="1176">IF(E1993="","",IF(AW1993="",H1993,0))</f>
        <v/>
      </c>
      <c r="AY1993" s="62" t="str">
        <f t="shared" ref="AY1993:AY2008" si="1177">IF(E1993="","",IF(AW1993="", I1993,0))</f>
        <v/>
      </c>
      <c r="AZ1993" s="62" t="str">
        <f t="shared" ref="AZ1993:AZ2008" si="1178">IF(E1993="","",IF(AW1993&lt;&gt;"",0,IF(B1993="Supervised Independent Fieldwork",AX1993,IF(B1993="Practicum",AX1993*1.5,IF(B1993="Intensive Practicum",AX1993*2,0)))))</f>
        <v/>
      </c>
      <c r="BA1993" s="62" t="str">
        <f t="shared" ref="BA1993:BA2008" si="1179">IF(E1993="","",IF(AW1993="", N1993,0))</f>
        <v/>
      </c>
      <c r="BB1993" s="62" t="str">
        <f t="shared" ref="BB1993:BB2008" si="1180">IF(E1993="","",IF(AW1993="",P1993,0))</f>
        <v/>
      </c>
      <c r="BC1993" s="62" t="str">
        <f t="shared" ref="BC1993:BC2008" si="1181">IF(E1993="","",IF(AW1993="",Q1993,0))</f>
        <v/>
      </c>
      <c r="BD1993" s="69" t="str">
        <f t="shared" ref="BD1993:BD2008" si="1182">IF(AW1993="", AU1993,"")</f>
        <v/>
      </c>
      <c r="BE1993" s="69" t="str">
        <f t="shared" ref="BE1993:BE2008" si="1183">IF(AW1993="", AV1993,"")</f>
        <v/>
      </c>
      <c r="BF1993" s="69" t="str">
        <f>IF(Z1993=Z1994,"",SUM(AW$9:AW1993)-SUM(BF$9:BF1992))</f>
        <v/>
      </c>
      <c r="BG1993" s="12">
        <f t="shared" si="1148"/>
        <v>1985</v>
      </c>
    </row>
    <row r="1994" spans="1:59" ht="20.100000000000001" customHeight="1">
      <c r="A1994" s="13">
        <f t="shared" si="1147"/>
        <v>1986</v>
      </c>
      <c r="B1994" s="153"/>
      <c r="C1994" s="33"/>
      <c r="D1994" s="33"/>
      <c r="E1994" s="154"/>
      <c r="F1994" s="155"/>
      <c r="G1994" s="156"/>
      <c r="H1994" s="19" t="str">
        <f t="shared" si="1149"/>
        <v/>
      </c>
      <c r="I1994" s="157"/>
      <c r="J1994" s="19" t="str">
        <f t="shared" si="1150"/>
        <v/>
      </c>
      <c r="K1994" s="33"/>
      <c r="L1994" s="34"/>
      <c r="M1994" s="34"/>
      <c r="N1994" s="19" t="str">
        <f t="shared" si="1151"/>
        <v/>
      </c>
      <c r="O1994" s="157"/>
      <c r="P1994" s="19" t="str">
        <f t="shared" si="1152"/>
        <v/>
      </c>
      <c r="Q1994" s="19" t="str">
        <f t="shared" si="1153"/>
        <v/>
      </c>
      <c r="R1994" s="22"/>
      <c r="S1994" s="33"/>
      <c r="T1994" s="35" t="str">
        <f>IF(E1994="","",Instructions!$B$5)</f>
        <v/>
      </c>
      <c r="U1994" s="75" t="str">
        <f>IF(E1994="","",Instructions!$C$5)</f>
        <v/>
      </c>
      <c r="V1994" s="87" t="str">
        <f t="shared" si="1154"/>
        <v/>
      </c>
      <c r="W1994" s="72" t="str">
        <f>IF(E1994="","",VLOOKUP(D1994,Supervisors!$B$9:$F$32,5,FALSE))</f>
        <v/>
      </c>
      <c r="X1994" s="72" t="str">
        <f>IF(E1994="","",VLOOKUP(D1994,Supervisors!$B$9:$G$32,6,FALSE))</f>
        <v/>
      </c>
      <c r="Y1994" s="20" t="str">
        <f t="shared" si="1155"/>
        <v/>
      </c>
      <c r="Z1994" s="20" t="str">
        <f t="shared" si="1156"/>
        <v/>
      </c>
      <c r="AA1994" s="20" t="str">
        <f t="shared" si="1157"/>
        <v/>
      </c>
      <c r="AB1994" s="20" t="str">
        <f t="shared" si="1158"/>
        <v/>
      </c>
      <c r="AC1994" s="20" t="str">
        <f t="shared" si="1159"/>
        <v/>
      </c>
      <c r="AD1994" s="20" t="str">
        <f t="shared" si="1160"/>
        <v/>
      </c>
      <c r="AE1994" s="20" t="str">
        <f>IF(E1994="","",SUM( INDEX( $H$9, 1) : H1994))</f>
        <v/>
      </c>
      <c r="AF1994" s="20" t="str">
        <f t="shared" si="1161"/>
        <v/>
      </c>
      <c r="AG1994" s="20" t="str">
        <f>IF(E1994="","",SUM($AF$9:AF1994))</f>
        <v/>
      </c>
      <c r="AH1994" s="43" t="str">
        <f t="shared" si="1162"/>
        <v/>
      </c>
      <c r="AI1994" s="20" t="str">
        <f t="shared" si="1163"/>
        <v/>
      </c>
      <c r="AJ1994" s="20" t="str">
        <f t="shared" si="1164"/>
        <v/>
      </c>
      <c r="AK1994" s="20" t="str">
        <f t="shared" si="1165"/>
        <v/>
      </c>
      <c r="AL1994" s="20" t="str">
        <f>IF(E1994="","",SUM( INDEX($I$9, 1) : I1994))</f>
        <v/>
      </c>
      <c r="AM1994" s="20" t="str">
        <f t="shared" si="1166"/>
        <v/>
      </c>
      <c r="AN1994" s="20" t="str">
        <f>IF(E1994="","",SUM( INDEX($AM$9, 1) : AM1994))</f>
        <v/>
      </c>
      <c r="AO1994" s="43" t="str">
        <f t="shared" si="1167"/>
        <v/>
      </c>
      <c r="AP1994" s="43" t="str">
        <f t="shared" si="1168"/>
        <v/>
      </c>
      <c r="AQ1994" s="35" t="str">
        <f t="shared" si="1169"/>
        <v/>
      </c>
      <c r="AR1994" s="35" t="str">
        <f t="shared" si="1170"/>
        <v/>
      </c>
      <c r="AS1994" s="35" t="str">
        <f t="shared" si="1171"/>
        <v/>
      </c>
      <c r="AT1994" s="35" t="str">
        <f t="shared" si="1172"/>
        <v/>
      </c>
      <c r="AU1994" s="35" t="str">
        <f t="shared" si="1173"/>
        <v/>
      </c>
      <c r="AV1994" s="35" t="str">
        <f t="shared" si="1174"/>
        <v/>
      </c>
      <c r="AW1994" s="58" t="str">
        <f t="shared" si="1175"/>
        <v/>
      </c>
      <c r="AX1994" s="62" t="str">
        <f t="shared" si="1176"/>
        <v/>
      </c>
      <c r="AY1994" s="62" t="str">
        <f t="shared" si="1177"/>
        <v/>
      </c>
      <c r="AZ1994" s="62" t="str">
        <f t="shared" si="1178"/>
        <v/>
      </c>
      <c r="BA1994" s="62" t="str">
        <f t="shared" si="1179"/>
        <v/>
      </c>
      <c r="BB1994" s="62" t="str">
        <f t="shared" si="1180"/>
        <v/>
      </c>
      <c r="BC1994" s="62" t="str">
        <f t="shared" si="1181"/>
        <v/>
      </c>
      <c r="BD1994" s="69" t="str">
        <f t="shared" si="1182"/>
        <v/>
      </c>
      <c r="BE1994" s="69" t="str">
        <f t="shared" si="1183"/>
        <v/>
      </c>
      <c r="BF1994" s="69" t="str">
        <f>IF(Z1994=Z1995,"",SUM(AW$9:AW1994)-SUM(BF$9:BF1993))</f>
        <v/>
      </c>
      <c r="BG1994" s="12">
        <f t="shared" si="1148"/>
        <v>1986</v>
      </c>
    </row>
    <row r="1995" spans="1:59" ht="20.100000000000001" customHeight="1">
      <c r="A1995" s="13">
        <f t="shared" si="1147"/>
        <v>1987</v>
      </c>
      <c r="B1995" s="153"/>
      <c r="C1995" s="33"/>
      <c r="D1995" s="33"/>
      <c r="E1995" s="154"/>
      <c r="F1995" s="155"/>
      <c r="G1995" s="156"/>
      <c r="H1995" s="19" t="str">
        <f t="shared" si="1149"/>
        <v/>
      </c>
      <c r="I1995" s="157"/>
      <c r="J1995" s="19" t="str">
        <f t="shared" si="1150"/>
        <v/>
      </c>
      <c r="K1995" s="33"/>
      <c r="L1995" s="34"/>
      <c r="M1995" s="34"/>
      <c r="N1995" s="19" t="str">
        <f t="shared" si="1151"/>
        <v/>
      </c>
      <c r="O1995" s="157"/>
      <c r="P1995" s="19" t="str">
        <f t="shared" si="1152"/>
        <v/>
      </c>
      <c r="Q1995" s="19" t="str">
        <f t="shared" si="1153"/>
        <v/>
      </c>
      <c r="R1995" s="22"/>
      <c r="S1995" s="33"/>
      <c r="T1995" s="35" t="str">
        <f>IF(E1995="","",Instructions!$B$5)</f>
        <v/>
      </c>
      <c r="U1995" s="75" t="str">
        <f>IF(E1995="","",Instructions!$C$5)</f>
        <v/>
      </c>
      <c r="V1995" s="87" t="str">
        <f t="shared" si="1154"/>
        <v/>
      </c>
      <c r="W1995" s="72" t="str">
        <f>IF(E1995="","",VLOOKUP(D1995,Supervisors!$B$9:$F$32,5,FALSE))</f>
        <v/>
      </c>
      <c r="X1995" s="72" t="str">
        <f>IF(E1995="","",VLOOKUP(D1995,Supervisors!$B$9:$G$32,6,FALSE))</f>
        <v/>
      </c>
      <c r="Y1995" s="20" t="str">
        <f t="shared" si="1155"/>
        <v/>
      </c>
      <c r="Z1995" s="20" t="str">
        <f t="shared" si="1156"/>
        <v/>
      </c>
      <c r="AA1995" s="20" t="str">
        <f t="shared" si="1157"/>
        <v/>
      </c>
      <c r="AB1995" s="20" t="str">
        <f t="shared" si="1158"/>
        <v/>
      </c>
      <c r="AC1995" s="20" t="str">
        <f t="shared" si="1159"/>
        <v/>
      </c>
      <c r="AD1995" s="20" t="str">
        <f t="shared" si="1160"/>
        <v/>
      </c>
      <c r="AE1995" s="20" t="str">
        <f>IF(E1995="","",SUM( INDEX( $H$9, 1) : H1995))</f>
        <v/>
      </c>
      <c r="AF1995" s="20" t="str">
        <f t="shared" si="1161"/>
        <v/>
      </c>
      <c r="AG1995" s="20" t="str">
        <f>IF(E1995="","",SUM($AF$9:AF1995))</f>
        <v/>
      </c>
      <c r="AH1995" s="43" t="str">
        <f t="shared" si="1162"/>
        <v/>
      </c>
      <c r="AI1995" s="20" t="str">
        <f t="shared" si="1163"/>
        <v/>
      </c>
      <c r="AJ1995" s="20" t="str">
        <f t="shared" si="1164"/>
        <v/>
      </c>
      <c r="AK1995" s="20" t="str">
        <f t="shared" si="1165"/>
        <v/>
      </c>
      <c r="AL1995" s="20" t="str">
        <f>IF(E1995="","",SUM( INDEX($I$9, 1) : I1995))</f>
        <v/>
      </c>
      <c r="AM1995" s="20" t="str">
        <f t="shared" si="1166"/>
        <v/>
      </c>
      <c r="AN1995" s="20" t="str">
        <f>IF(E1995="","",SUM( INDEX($AM$9, 1) : AM1995))</f>
        <v/>
      </c>
      <c r="AO1995" s="43" t="str">
        <f t="shared" si="1167"/>
        <v/>
      </c>
      <c r="AP1995" s="43" t="str">
        <f t="shared" si="1168"/>
        <v/>
      </c>
      <c r="AQ1995" s="35" t="str">
        <f t="shared" si="1169"/>
        <v/>
      </c>
      <c r="AR1995" s="35" t="str">
        <f t="shared" si="1170"/>
        <v/>
      </c>
      <c r="AS1995" s="35" t="str">
        <f t="shared" si="1171"/>
        <v/>
      </c>
      <c r="AT1995" s="35" t="str">
        <f t="shared" si="1172"/>
        <v/>
      </c>
      <c r="AU1995" s="35" t="str">
        <f t="shared" si="1173"/>
        <v/>
      </c>
      <c r="AV1995" s="35" t="str">
        <f t="shared" si="1174"/>
        <v/>
      </c>
      <c r="AW1995" s="58" t="str">
        <f t="shared" si="1175"/>
        <v/>
      </c>
      <c r="AX1995" s="62" t="str">
        <f t="shared" si="1176"/>
        <v/>
      </c>
      <c r="AY1995" s="62" t="str">
        <f t="shared" si="1177"/>
        <v/>
      </c>
      <c r="AZ1995" s="62" t="str">
        <f t="shared" si="1178"/>
        <v/>
      </c>
      <c r="BA1995" s="62" t="str">
        <f t="shared" si="1179"/>
        <v/>
      </c>
      <c r="BB1995" s="62" t="str">
        <f t="shared" si="1180"/>
        <v/>
      </c>
      <c r="BC1995" s="62" t="str">
        <f t="shared" si="1181"/>
        <v/>
      </c>
      <c r="BD1995" s="69" t="str">
        <f t="shared" si="1182"/>
        <v/>
      </c>
      <c r="BE1995" s="69" t="str">
        <f t="shared" si="1183"/>
        <v/>
      </c>
      <c r="BF1995" s="69" t="str">
        <f>IF(Z1995=Z1996,"",SUM(AW$9:AW1995)-SUM(BF$9:BF1994))</f>
        <v/>
      </c>
      <c r="BG1995" s="12">
        <f t="shared" si="1148"/>
        <v>1987</v>
      </c>
    </row>
    <row r="1996" spans="1:59" ht="20.100000000000001" customHeight="1">
      <c r="A1996" s="13">
        <f t="shared" si="1147"/>
        <v>1988</v>
      </c>
      <c r="B1996" s="153"/>
      <c r="C1996" s="33"/>
      <c r="D1996" s="33"/>
      <c r="E1996" s="154"/>
      <c r="F1996" s="155"/>
      <c r="G1996" s="156"/>
      <c r="H1996" s="19" t="str">
        <f t="shared" si="1149"/>
        <v/>
      </c>
      <c r="I1996" s="157"/>
      <c r="J1996" s="19" t="str">
        <f t="shared" si="1150"/>
        <v/>
      </c>
      <c r="K1996" s="33"/>
      <c r="L1996" s="34"/>
      <c r="M1996" s="34"/>
      <c r="N1996" s="19" t="str">
        <f t="shared" si="1151"/>
        <v/>
      </c>
      <c r="O1996" s="157"/>
      <c r="P1996" s="19" t="str">
        <f t="shared" si="1152"/>
        <v/>
      </c>
      <c r="Q1996" s="19" t="str">
        <f t="shared" si="1153"/>
        <v/>
      </c>
      <c r="R1996" s="22"/>
      <c r="S1996" s="33"/>
      <c r="T1996" s="35" t="str">
        <f>IF(E1996="","",Instructions!$B$5)</f>
        <v/>
      </c>
      <c r="U1996" s="75" t="str">
        <f>IF(E1996="","",Instructions!$C$5)</f>
        <v/>
      </c>
      <c r="V1996" s="87" t="str">
        <f t="shared" si="1154"/>
        <v/>
      </c>
      <c r="W1996" s="72" t="str">
        <f>IF(E1996="","",VLOOKUP(D1996,Supervisors!$B$9:$F$32,5,FALSE))</f>
        <v/>
      </c>
      <c r="X1996" s="72" t="str">
        <f>IF(E1996="","",VLOOKUP(D1996,Supervisors!$B$9:$G$32,6,FALSE))</f>
        <v/>
      </c>
      <c r="Y1996" s="20" t="str">
        <f t="shared" si="1155"/>
        <v/>
      </c>
      <c r="Z1996" s="20" t="str">
        <f t="shared" si="1156"/>
        <v/>
      </c>
      <c r="AA1996" s="20" t="str">
        <f t="shared" si="1157"/>
        <v/>
      </c>
      <c r="AB1996" s="20" t="str">
        <f t="shared" si="1158"/>
        <v/>
      </c>
      <c r="AC1996" s="20" t="str">
        <f t="shared" si="1159"/>
        <v/>
      </c>
      <c r="AD1996" s="20" t="str">
        <f t="shared" si="1160"/>
        <v/>
      </c>
      <c r="AE1996" s="20" t="str">
        <f>IF(E1996="","",SUM( INDEX( $H$9, 1) : H1996))</f>
        <v/>
      </c>
      <c r="AF1996" s="20" t="str">
        <f t="shared" si="1161"/>
        <v/>
      </c>
      <c r="AG1996" s="20" t="str">
        <f>IF(E1996="","",SUM($AF$9:AF1996))</f>
        <v/>
      </c>
      <c r="AH1996" s="43" t="str">
        <f t="shared" si="1162"/>
        <v/>
      </c>
      <c r="AI1996" s="20" t="str">
        <f t="shared" si="1163"/>
        <v/>
      </c>
      <c r="AJ1996" s="20" t="str">
        <f t="shared" si="1164"/>
        <v/>
      </c>
      <c r="AK1996" s="20" t="str">
        <f t="shared" si="1165"/>
        <v/>
      </c>
      <c r="AL1996" s="20" t="str">
        <f>IF(E1996="","",SUM( INDEX($I$9, 1) : I1996))</f>
        <v/>
      </c>
      <c r="AM1996" s="20" t="str">
        <f t="shared" si="1166"/>
        <v/>
      </c>
      <c r="AN1996" s="20" t="str">
        <f>IF(E1996="","",SUM( INDEX($AM$9, 1) : AM1996))</f>
        <v/>
      </c>
      <c r="AO1996" s="43" t="str">
        <f t="shared" si="1167"/>
        <v/>
      </c>
      <c r="AP1996" s="43" t="str">
        <f t="shared" si="1168"/>
        <v/>
      </c>
      <c r="AQ1996" s="35" t="str">
        <f t="shared" si="1169"/>
        <v/>
      </c>
      <c r="AR1996" s="35" t="str">
        <f t="shared" si="1170"/>
        <v/>
      </c>
      <c r="AS1996" s="35" t="str">
        <f t="shared" si="1171"/>
        <v/>
      </c>
      <c r="AT1996" s="35" t="str">
        <f t="shared" si="1172"/>
        <v/>
      </c>
      <c r="AU1996" s="35" t="str">
        <f t="shared" si="1173"/>
        <v/>
      </c>
      <c r="AV1996" s="35" t="str">
        <f t="shared" si="1174"/>
        <v/>
      </c>
      <c r="AW1996" s="58" t="str">
        <f t="shared" si="1175"/>
        <v/>
      </c>
      <c r="AX1996" s="62" t="str">
        <f t="shared" si="1176"/>
        <v/>
      </c>
      <c r="AY1996" s="62" t="str">
        <f t="shared" si="1177"/>
        <v/>
      </c>
      <c r="AZ1996" s="62" t="str">
        <f t="shared" si="1178"/>
        <v/>
      </c>
      <c r="BA1996" s="62" t="str">
        <f t="shared" si="1179"/>
        <v/>
      </c>
      <c r="BB1996" s="62" t="str">
        <f t="shared" si="1180"/>
        <v/>
      </c>
      <c r="BC1996" s="62" t="str">
        <f t="shared" si="1181"/>
        <v/>
      </c>
      <c r="BD1996" s="69" t="str">
        <f t="shared" si="1182"/>
        <v/>
      </c>
      <c r="BE1996" s="69" t="str">
        <f t="shared" si="1183"/>
        <v/>
      </c>
      <c r="BF1996" s="69" t="str">
        <f>IF(Z1996=Z1997,"",SUM(AW$9:AW1996)-SUM(BF$9:BF1995))</f>
        <v/>
      </c>
      <c r="BG1996" s="12">
        <f t="shared" si="1148"/>
        <v>1988</v>
      </c>
    </row>
    <row r="1997" spans="1:59" ht="20.100000000000001" customHeight="1">
      <c r="A1997" s="13">
        <f t="shared" si="1147"/>
        <v>1989</v>
      </c>
      <c r="B1997" s="153"/>
      <c r="C1997" s="33"/>
      <c r="D1997" s="33"/>
      <c r="E1997" s="154"/>
      <c r="F1997" s="155"/>
      <c r="G1997" s="156"/>
      <c r="H1997" s="19" t="str">
        <f t="shared" si="1149"/>
        <v/>
      </c>
      <c r="I1997" s="157"/>
      <c r="J1997" s="19" t="str">
        <f t="shared" si="1150"/>
        <v/>
      </c>
      <c r="K1997" s="33"/>
      <c r="L1997" s="34"/>
      <c r="M1997" s="34"/>
      <c r="N1997" s="19" t="str">
        <f t="shared" si="1151"/>
        <v/>
      </c>
      <c r="O1997" s="157"/>
      <c r="P1997" s="19" t="str">
        <f t="shared" si="1152"/>
        <v/>
      </c>
      <c r="Q1997" s="19" t="str">
        <f t="shared" si="1153"/>
        <v/>
      </c>
      <c r="R1997" s="22"/>
      <c r="S1997" s="33"/>
      <c r="T1997" s="35" t="str">
        <f>IF(E1997="","",Instructions!$B$5)</f>
        <v/>
      </c>
      <c r="U1997" s="75" t="str">
        <f>IF(E1997="","",Instructions!$C$5)</f>
        <v/>
      </c>
      <c r="V1997" s="87" t="str">
        <f t="shared" si="1154"/>
        <v/>
      </c>
      <c r="W1997" s="72" t="str">
        <f>IF(E1997="","",VLOOKUP(D1997,Supervisors!$B$9:$F$32,5,FALSE))</f>
        <v/>
      </c>
      <c r="X1997" s="72" t="str">
        <f>IF(E1997="","",VLOOKUP(D1997,Supervisors!$B$9:$G$32,6,FALSE))</f>
        <v/>
      </c>
      <c r="Y1997" s="20" t="str">
        <f t="shared" si="1155"/>
        <v/>
      </c>
      <c r="Z1997" s="20" t="str">
        <f t="shared" si="1156"/>
        <v/>
      </c>
      <c r="AA1997" s="20" t="str">
        <f t="shared" si="1157"/>
        <v/>
      </c>
      <c r="AB1997" s="20" t="str">
        <f t="shared" si="1158"/>
        <v/>
      </c>
      <c r="AC1997" s="20" t="str">
        <f t="shared" si="1159"/>
        <v/>
      </c>
      <c r="AD1997" s="20" t="str">
        <f t="shared" si="1160"/>
        <v/>
      </c>
      <c r="AE1997" s="20" t="str">
        <f>IF(E1997="","",SUM( INDEX( $H$9, 1) : H1997))</f>
        <v/>
      </c>
      <c r="AF1997" s="20" t="str">
        <f t="shared" si="1161"/>
        <v/>
      </c>
      <c r="AG1997" s="20" t="str">
        <f>IF(E1997="","",SUM($AF$9:AF1997))</f>
        <v/>
      </c>
      <c r="AH1997" s="43" t="str">
        <f t="shared" si="1162"/>
        <v/>
      </c>
      <c r="AI1997" s="20" t="str">
        <f t="shared" si="1163"/>
        <v/>
      </c>
      <c r="AJ1997" s="20" t="str">
        <f t="shared" si="1164"/>
        <v/>
      </c>
      <c r="AK1997" s="20" t="str">
        <f t="shared" si="1165"/>
        <v/>
      </c>
      <c r="AL1997" s="20" t="str">
        <f>IF(E1997="","",SUM( INDEX($I$9, 1) : I1997))</f>
        <v/>
      </c>
      <c r="AM1997" s="20" t="str">
        <f t="shared" si="1166"/>
        <v/>
      </c>
      <c r="AN1997" s="20" t="str">
        <f>IF(E1997="","",SUM( INDEX($AM$9, 1) : AM1997))</f>
        <v/>
      </c>
      <c r="AO1997" s="43" t="str">
        <f t="shared" si="1167"/>
        <v/>
      </c>
      <c r="AP1997" s="43" t="str">
        <f t="shared" si="1168"/>
        <v/>
      </c>
      <c r="AQ1997" s="35" t="str">
        <f t="shared" si="1169"/>
        <v/>
      </c>
      <c r="AR1997" s="35" t="str">
        <f t="shared" si="1170"/>
        <v/>
      </c>
      <c r="AS1997" s="35" t="str">
        <f t="shared" si="1171"/>
        <v/>
      </c>
      <c r="AT1997" s="35" t="str">
        <f t="shared" si="1172"/>
        <v/>
      </c>
      <c r="AU1997" s="35" t="str">
        <f t="shared" si="1173"/>
        <v/>
      </c>
      <c r="AV1997" s="35" t="str">
        <f t="shared" si="1174"/>
        <v/>
      </c>
      <c r="AW1997" s="58" t="str">
        <f t="shared" si="1175"/>
        <v/>
      </c>
      <c r="AX1997" s="62" t="str">
        <f t="shared" si="1176"/>
        <v/>
      </c>
      <c r="AY1997" s="62" t="str">
        <f t="shared" si="1177"/>
        <v/>
      </c>
      <c r="AZ1997" s="62" t="str">
        <f t="shared" si="1178"/>
        <v/>
      </c>
      <c r="BA1997" s="62" t="str">
        <f t="shared" si="1179"/>
        <v/>
      </c>
      <c r="BB1997" s="62" t="str">
        <f t="shared" si="1180"/>
        <v/>
      </c>
      <c r="BC1997" s="62" t="str">
        <f t="shared" si="1181"/>
        <v/>
      </c>
      <c r="BD1997" s="69" t="str">
        <f t="shared" si="1182"/>
        <v/>
      </c>
      <c r="BE1997" s="69" t="str">
        <f t="shared" si="1183"/>
        <v/>
      </c>
      <c r="BF1997" s="69" t="str">
        <f>IF(Z1997=Z1998,"",SUM(AW$9:AW1997)-SUM(BF$9:BF1996))</f>
        <v/>
      </c>
      <c r="BG1997" s="12">
        <f t="shared" si="1148"/>
        <v>1989</v>
      </c>
    </row>
    <row r="1998" spans="1:59" ht="20.100000000000001" customHeight="1">
      <c r="A1998" s="13">
        <f t="shared" si="1147"/>
        <v>1990</v>
      </c>
      <c r="B1998" s="153"/>
      <c r="C1998" s="33"/>
      <c r="D1998" s="33"/>
      <c r="E1998" s="154"/>
      <c r="F1998" s="155"/>
      <c r="G1998" s="156"/>
      <c r="H1998" s="19" t="str">
        <f t="shared" si="1149"/>
        <v/>
      </c>
      <c r="I1998" s="157"/>
      <c r="J1998" s="19" t="str">
        <f t="shared" si="1150"/>
        <v/>
      </c>
      <c r="K1998" s="33"/>
      <c r="L1998" s="34"/>
      <c r="M1998" s="34"/>
      <c r="N1998" s="19" t="str">
        <f t="shared" si="1151"/>
        <v/>
      </c>
      <c r="O1998" s="157"/>
      <c r="P1998" s="19" t="str">
        <f t="shared" si="1152"/>
        <v/>
      </c>
      <c r="Q1998" s="19" t="str">
        <f t="shared" si="1153"/>
        <v/>
      </c>
      <c r="R1998" s="22"/>
      <c r="S1998" s="33"/>
      <c r="T1998" s="35" t="str">
        <f>IF(E1998="","",Instructions!$B$5)</f>
        <v/>
      </c>
      <c r="U1998" s="75" t="str">
        <f>IF(E1998="","",Instructions!$C$5)</f>
        <v/>
      </c>
      <c r="V1998" s="87" t="str">
        <f t="shared" si="1154"/>
        <v/>
      </c>
      <c r="W1998" s="72" t="str">
        <f>IF(E1998="","",VLOOKUP(D1998,Supervisors!$B$9:$F$32,5,FALSE))</f>
        <v/>
      </c>
      <c r="X1998" s="72" t="str">
        <f>IF(E1998="","",VLOOKUP(D1998,Supervisors!$B$9:$G$32,6,FALSE))</f>
        <v/>
      </c>
      <c r="Y1998" s="20" t="str">
        <f t="shared" si="1155"/>
        <v/>
      </c>
      <c r="Z1998" s="20" t="str">
        <f t="shared" si="1156"/>
        <v/>
      </c>
      <c r="AA1998" s="20" t="str">
        <f t="shared" si="1157"/>
        <v/>
      </c>
      <c r="AB1998" s="20" t="str">
        <f t="shared" si="1158"/>
        <v/>
      </c>
      <c r="AC1998" s="20" t="str">
        <f t="shared" si="1159"/>
        <v/>
      </c>
      <c r="AD1998" s="20" t="str">
        <f t="shared" si="1160"/>
        <v/>
      </c>
      <c r="AE1998" s="20" t="str">
        <f>IF(E1998="","",SUM( INDEX( $H$9, 1) : H1998))</f>
        <v/>
      </c>
      <c r="AF1998" s="20" t="str">
        <f t="shared" si="1161"/>
        <v/>
      </c>
      <c r="AG1998" s="20" t="str">
        <f>IF(E1998="","",SUM($AF$9:AF1998))</f>
        <v/>
      </c>
      <c r="AH1998" s="43" t="str">
        <f t="shared" si="1162"/>
        <v/>
      </c>
      <c r="AI1998" s="20" t="str">
        <f t="shared" si="1163"/>
        <v/>
      </c>
      <c r="AJ1998" s="20" t="str">
        <f t="shared" si="1164"/>
        <v/>
      </c>
      <c r="AK1998" s="20" t="str">
        <f t="shared" si="1165"/>
        <v/>
      </c>
      <c r="AL1998" s="20" t="str">
        <f>IF(E1998="","",SUM( INDEX($I$9, 1) : I1998))</f>
        <v/>
      </c>
      <c r="AM1998" s="20" t="str">
        <f t="shared" si="1166"/>
        <v/>
      </c>
      <c r="AN1998" s="20" t="str">
        <f>IF(E1998="","",SUM( INDEX($AM$9, 1) : AM1998))</f>
        <v/>
      </c>
      <c r="AO1998" s="43" t="str">
        <f t="shared" si="1167"/>
        <v/>
      </c>
      <c r="AP1998" s="43" t="str">
        <f t="shared" si="1168"/>
        <v/>
      </c>
      <c r="AQ1998" s="35" t="str">
        <f t="shared" si="1169"/>
        <v/>
      </c>
      <c r="AR1998" s="35" t="str">
        <f t="shared" si="1170"/>
        <v/>
      </c>
      <c r="AS1998" s="35" t="str">
        <f t="shared" si="1171"/>
        <v/>
      </c>
      <c r="AT1998" s="35" t="str">
        <f t="shared" si="1172"/>
        <v/>
      </c>
      <c r="AU1998" s="35" t="str">
        <f t="shared" si="1173"/>
        <v/>
      </c>
      <c r="AV1998" s="35" t="str">
        <f t="shared" si="1174"/>
        <v/>
      </c>
      <c r="AW1998" s="58" t="str">
        <f t="shared" si="1175"/>
        <v/>
      </c>
      <c r="AX1998" s="62" t="str">
        <f t="shared" si="1176"/>
        <v/>
      </c>
      <c r="AY1998" s="62" t="str">
        <f t="shared" si="1177"/>
        <v/>
      </c>
      <c r="AZ1998" s="62" t="str">
        <f t="shared" si="1178"/>
        <v/>
      </c>
      <c r="BA1998" s="62" t="str">
        <f t="shared" si="1179"/>
        <v/>
      </c>
      <c r="BB1998" s="62" t="str">
        <f t="shared" si="1180"/>
        <v/>
      </c>
      <c r="BC1998" s="62" t="str">
        <f t="shared" si="1181"/>
        <v/>
      </c>
      <c r="BD1998" s="69" t="str">
        <f t="shared" si="1182"/>
        <v/>
      </c>
      <c r="BE1998" s="69" t="str">
        <f t="shared" si="1183"/>
        <v/>
      </c>
      <c r="BF1998" s="69" t="str">
        <f>IF(Z1998=Z1999,"",SUM(AW$9:AW1998)-SUM(BF$9:BF1997))</f>
        <v/>
      </c>
      <c r="BG1998" s="12">
        <f t="shared" si="1148"/>
        <v>1990</v>
      </c>
    </row>
    <row r="1999" spans="1:59" ht="20.100000000000001" customHeight="1">
      <c r="A1999" s="13">
        <f t="shared" si="1147"/>
        <v>1991</v>
      </c>
      <c r="B1999" s="153"/>
      <c r="C1999" s="33"/>
      <c r="D1999" s="33"/>
      <c r="E1999" s="154"/>
      <c r="F1999" s="155"/>
      <c r="G1999" s="156"/>
      <c r="H1999" s="19" t="str">
        <f t="shared" si="1149"/>
        <v/>
      </c>
      <c r="I1999" s="157"/>
      <c r="J1999" s="19" t="str">
        <f t="shared" si="1150"/>
        <v/>
      </c>
      <c r="K1999" s="33"/>
      <c r="L1999" s="34"/>
      <c r="M1999" s="34"/>
      <c r="N1999" s="19" t="str">
        <f t="shared" si="1151"/>
        <v/>
      </c>
      <c r="O1999" s="157"/>
      <c r="P1999" s="19" t="str">
        <f t="shared" si="1152"/>
        <v/>
      </c>
      <c r="Q1999" s="19" t="str">
        <f t="shared" si="1153"/>
        <v/>
      </c>
      <c r="R1999" s="22"/>
      <c r="S1999" s="33"/>
      <c r="T1999" s="35" t="str">
        <f>IF(E1999="","",Instructions!$B$5)</f>
        <v/>
      </c>
      <c r="U1999" s="75" t="str">
        <f>IF(E1999="","",Instructions!$C$5)</f>
        <v/>
      </c>
      <c r="V1999" s="87" t="str">
        <f t="shared" si="1154"/>
        <v/>
      </c>
      <c r="W1999" s="72" t="str">
        <f>IF(E1999="","",VLOOKUP(D1999,Supervisors!$B$9:$F$32,5,FALSE))</f>
        <v/>
      </c>
      <c r="X1999" s="72" t="str">
        <f>IF(E1999="","",VLOOKUP(D1999,Supervisors!$B$9:$G$32,6,FALSE))</f>
        <v/>
      </c>
      <c r="Y1999" s="20" t="str">
        <f t="shared" si="1155"/>
        <v/>
      </c>
      <c r="Z1999" s="20" t="str">
        <f t="shared" si="1156"/>
        <v/>
      </c>
      <c r="AA1999" s="20" t="str">
        <f t="shared" si="1157"/>
        <v/>
      </c>
      <c r="AB1999" s="20" t="str">
        <f t="shared" si="1158"/>
        <v/>
      </c>
      <c r="AC1999" s="20" t="str">
        <f t="shared" si="1159"/>
        <v/>
      </c>
      <c r="AD1999" s="20" t="str">
        <f t="shared" si="1160"/>
        <v/>
      </c>
      <c r="AE1999" s="20" t="str">
        <f>IF(E1999="","",SUM( INDEX( $H$9, 1) : H1999))</f>
        <v/>
      </c>
      <c r="AF1999" s="20" t="str">
        <f t="shared" si="1161"/>
        <v/>
      </c>
      <c r="AG1999" s="20" t="str">
        <f>IF(E1999="","",SUM($AF$9:AF1999))</f>
        <v/>
      </c>
      <c r="AH1999" s="43" t="str">
        <f t="shared" si="1162"/>
        <v/>
      </c>
      <c r="AI1999" s="20" t="str">
        <f t="shared" si="1163"/>
        <v/>
      </c>
      <c r="AJ1999" s="20" t="str">
        <f t="shared" si="1164"/>
        <v/>
      </c>
      <c r="AK1999" s="20" t="str">
        <f t="shared" si="1165"/>
        <v/>
      </c>
      <c r="AL1999" s="20" t="str">
        <f>IF(E1999="","",SUM( INDEX($I$9, 1) : I1999))</f>
        <v/>
      </c>
      <c r="AM1999" s="20" t="str">
        <f t="shared" si="1166"/>
        <v/>
      </c>
      <c r="AN1999" s="20" t="str">
        <f>IF(E1999="","",SUM( INDEX($AM$9, 1) : AM1999))</f>
        <v/>
      </c>
      <c r="AO1999" s="43" t="str">
        <f t="shared" si="1167"/>
        <v/>
      </c>
      <c r="AP1999" s="43" t="str">
        <f t="shared" si="1168"/>
        <v/>
      </c>
      <c r="AQ1999" s="35" t="str">
        <f t="shared" si="1169"/>
        <v/>
      </c>
      <c r="AR1999" s="35" t="str">
        <f t="shared" si="1170"/>
        <v/>
      </c>
      <c r="AS1999" s="35" t="str">
        <f t="shared" si="1171"/>
        <v/>
      </c>
      <c r="AT1999" s="35" t="str">
        <f t="shared" si="1172"/>
        <v/>
      </c>
      <c r="AU1999" s="35" t="str">
        <f t="shared" si="1173"/>
        <v/>
      </c>
      <c r="AV1999" s="35" t="str">
        <f t="shared" si="1174"/>
        <v/>
      </c>
      <c r="AW1999" s="58" t="str">
        <f t="shared" si="1175"/>
        <v/>
      </c>
      <c r="AX1999" s="62" t="str">
        <f t="shared" si="1176"/>
        <v/>
      </c>
      <c r="AY1999" s="62" t="str">
        <f t="shared" si="1177"/>
        <v/>
      </c>
      <c r="AZ1999" s="62" t="str">
        <f t="shared" si="1178"/>
        <v/>
      </c>
      <c r="BA1999" s="62" t="str">
        <f t="shared" si="1179"/>
        <v/>
      </c>
      <c r="BB1999" s="62" t="str">
        <f t="shared" si="1180"/>
        <v/>
      </c>
      <c r="BC1999" s="62" t="str">
        <f t="shared" si="1181"/>
        <v/>
      </c>
      <c r="BD1999" s="69" t="str">
        <f t="shared" si="1182"/>
        <v/>
      </c>
      <c r="BE1999" s="69" t="str">
        <f t="shared" si="1183"/>
        <v/>
      </c>
      <c r="BF1999" s="69" t="str">
        <f>IF(Z1999=Z2000,"",SUM(AW$9:AW1999)-SUM(BF$9:BF1998))</f>
        <v/>
      </c>
      <c r="BG1999" s="12">
        <f t="shared" si="1148"/>
        <v>1991</v>
      </c>
    </row>
    <row r="2000" spans="1:59" ht="20.100000000000001" customHeight="1">
      <c r="A2000" s="13">
        <f t="shared" si="1147"/>
        <v>1992</v>
      </c>
      <c r="B2000" s="153"/>
      <c r="C2000" s="33"/>
      <c r="D2000" s="33"/>
      <c r="E2000" s="154"/>
      <c r="F2000" s="155"/>
      <c r="G2000" s="156"/>
      <c r="H2000" s="19" t="str">
        <f t="shared" si="1149"/>
        <v/>
      </c>
      <c r="I2000" s="157"/>
      <c r="J2000" s="19" t="str">
        <f t="shared" si="1150"/>
        <v/>
      </c>
      <c r="K2000" s="33"/>
      <c r="L2000" s="34"/>
      <c r="M2000" s="34"/>
      <c r="N2000" s="19" t="str">
        <f t="shared" si="1151"/>
        <v/>
      </c>
      <c r="O2000" s="157"/>
      <c r="P2000" s="19" t="str">
        <f t="shared" si="1152"/>
        <v/>
      </c>
      <c r="Q2000" s="19" t="str">
        <f t="shared" si="1153"/>
        <v/>
      </c>
      <c r="R2000" s="22"/>
      <c r="S2000" s="33"/>
      <c r="T2000" s="35" t="str">
        <f>IF(E2000="","",Instructions!$B$5)</f>
        <v/>
      </c>
      <c r="U2000" s="75" t="str">
        <f>IF(E2000="","",Instructions!$C$5)</f>
        <v/>
      </c>
      <c r="V2000" s="87" t="str">
        <f t="shared" si="1154"/>
        <v/>
      </c>
      <c r="W2000" s="72" t="str">
        <f>IF(E2000="","",VLOOKUP(D2000,Supervisors!$B$9:$F$32,5,FALSE))</f>
        <v/>
      </c>
      <c r="X2000" s="72" t="str">
        <f>IF(E2000="","",VLOOKUP(D2000,Supervisors!$B$9:$G$32,6,FALSE))</f>
        <v/>
      </c>
      <c r="Y2000" s="20" t="str">
        <f t="shared" si="1155"/>
        <v/>
      </c>
      <c r="Z2000" s="20" t="str">
        <f t="shared" si="1156"/>
        <v/>
      </c>
      <c r="AA2000" s="20" t="str">
        <f t="shared" si="1157"/>
        <v/>
      </c>
      <c r="AB2000" s="20" t="str">
        <f t="shared" si="1158"/>
        <v/>
      </c>
      <c r="AC2000" s="20" t="str">
        <f t="shared" si="1159"/>
        <v/>
      </c>
      <c r="AD2000" s="20" t="str">
        <f t="shared" si="1160"/>
        <v/>
      </c>
      <c r="AE2000" s="20" t="str">
        <f>IF(E2000="","",SUM( INDEX( $H$9, 1) : H2000))</f>
        <v/>
      </c>
      <c r="AF2000" s="20" t="str">
        <f t="shared" si="1161"/>
        <v/>
      </c>
      <c r="AG2000" s="20" t="str">
        <f>IF(E2000="","",SUM($AF$9:AF2000))</f>
        <v/>
      </c>
      <c r="AH2000" s="43" t="str">
        <f t="shared" si="1162"/>
        <v/>
      </c>
      <c r="AI2000" s="20" t="str">
        <f t="shared" si="1163"/>
        <v/>
      </c>
      <c r="AJ2000" s="20" t="str">
        <f t="shared" si="1164"/>
        <v/>
      </c>
      <c r="AK2000" s="20" t="str">
        <f t="shared" si="1165"/>
        <v/>
      </c>
      <c r="AL2000" s="20" t="str">
        <f>IF(E2000="","",SUM( INDEX($I$9, 1) : I2000))</f>
        <v/>
      </c>
      <c r="AM2000" s="20" t="str">
        <f t="shared" si="1166"/>
        <v/>
      </c>
      <c r="AN2000" s="20" t="str">
        <f>IF(E2000="","",SUM( INDEX($AM$9, 1) : AM2000))</f>
        <v/>
      </c>
      <c r="AO2000" s="43" t="str">
        <f t="shared" si="1167"/>
        <v/>
      </c>
      <c r="AP2000" s="43" t="str">
        <f t="shared" si="1168"/>
        <v/>
      </c>
      <c r="AQ2000" s="35" t="str">
        <f t="shared" si="1169"/>
        <v/>
      </c>
      <c r="AR2000" s="35" t="str">
        <f t="shared" si="1170"/>
        <v/>
      </c>
      <c r="AS2000" s="35" t="str">
        <f t="shared" si="1171"/>
        <v/>
      </c>
      <c r="AT2000" s="35" t="str">
        <f t="shared" si="1172"/>
        <v/>
      </c>
      <c r="AU2000" s="35" t="str">
        <f t="shared" si="1173"/>
        <v/>
      </c>
      <c r="AV2000" s="35" t="str">
        <f t="shared" si="1174"/>
        <v/>
      </c>
      <c r="AW2000" s="58" t="str">
        <f t="shared" si="1175"/>
        <v/>
      </c>
      <c r="AX2000" s="62" t="str">
        <f t="shared" si="1176"/>
        <v/>
      </c>
      <c r="AY2000" s="62" t="str">
        <f t="shared" si="1177"/>
        <v/>
      </c>
      <c r="AZ2000" s="62" t="str">
        <f t="shared" si="1178"/>
        <v/>
      </c>
      <c r="BA2000" s="62" t="str">
        <f t="shared" si="1179"/>
        <v/>
      </c>
      <c r="BB2000" s="62" t="str">
        <f t="shared" si="1180"/>
        <v/>
      </c>
      <c r="BC2000" s="62" t="str">
        <f t="shared" si="1181"/>
        <v/>
      </c>
      <c r="BD2000" s="69" t="str">
        <f t="shared" si="1182"/>
        <v/>
      </c>
      <c r="BE2000" s="69" t="str">
        <f t="shared" si="1183"/>
        <v/>
      </c>
      <c r="BF2000" s="69" t="str">
        <f>IF(Z2000=Z2001,"",SUM(AW$9:AW2000)-SUM(BF$9:BF1999))</f>
        <v/>
      </c>
      <c r="BG2000" s="12">
        <f t="shared" si="1148"/>
        <v>1992</v>
      </c>
    </row>
    <row r="2001" spans="1:59" ht="20.100000000000001" customHeight="1">
      <c r="A2001" s="13">
        <f t="shared" si="1147"/>
        <v>1993</v>
      </c>
      <c r="B2001" s="153"/>
      <c r="C2001" s="33"/>
      <c r="D2001" s="33"/>
      <c r="E2001" s="154"/>
      <c r="F2001" s="155"/>
      <c r="G2001" s="156"/>
      <c r="H2001" s="19" t="str">
        <f t="shared" si="1149"/>
        <v/>
      </c>
      <c r="I2001" s="157"/>
      <c r="J2001" s="19" t="str">
        <f t="shared" si="1150"/>
        <v/>
      </c>
      <c r="K2001" s="33"/>
      <c r="L2001" s="34"/>
      <c r="M2001" s="34"/>
      <c r="N2001" s="19" t="str">
        <f t="shared" si="1151"/>
        <v/>
      </c>
      <c r="O2001" s="157"/>
      <c r="P2001" s="19" t="str">
        <f t="shared" si="1152"/>
        <v/>
      </c>
      <c r="Q2001" s="19" t="str">
        <f t="shared" si="1153"/>
        <v/>
      </c>
      <c r="R2001" s="22"/>
      <c r="S2001" s="33"/>
      <c r="T2001" s="35" t="str">
        <f>IF(E2001="","",Instructions!$B$5)</f>
        <v/>
      </c>
      <c r="U2001" s="75" t="str">
        <f>IF(E2001="","",Instructions!$C$5)</f>
        <v/>
      </c>
      <c r="V2001" s="87" t="str">
        <f t="shared" si="1154"/>
        <v/>
      </c>
      <c r="W2001" s="72" t="str">
        <f>IF(E2001="","",VLOOKUP(D2001,Supervisors!$B$9:$F$32,5,FALSE))</f>
        <v/>
      </c>
      <c r="X2001" s="72" t="str">
        <f>IF(E2001="","",VLOOKUP(D2001,Supervisors!$B$9:$G$32,6,FALSE))</f>
        <v/>
      </c>
      <c r="Y2001" s="20" t="str">
        <f t="shared" si="1155"/>
        <v/>
      </c>
      <c r="Z2001" s="20" t="str">
        <f t="shared" si="1156"/>
        <v/>
      </c>
      <c r="AA2001" s="20" t="str">
        <f t="shared" si="1157"/>
        <v/>
      </c>
      <c r="AB2001" s="20" t="str">
        <f t="shared" si="1158"/>
        <v/>
      </c>
      <c r="AC2001" s="20" t="str">
        <f t="shared" si="1159"/>
        <v/>
      </c>
      <c r="AD2001" s="20" t="str">
        <f t="shared" si="1160"/>
        <v/>
      </c>
      <c r="AE2001" s="20" t="str">
        <f>IF(E2001="","",SUM( INDEX( $H$9, 1) : H2001))</f>
        <v/>
      </c>
      <c r="AF2001" s="20" t="str">
        <f t="shared" si="1161"/>
        <v/>
      </c>
      <c r="AG2001" s="20" t="str">
        <f>IF(E2001="","",SUM($AF$9:AF2001))</f>
        <v/>
      </c>
      <c r="AH2001" s="43" t="str">
        <f t="shared" si="1162"/>
        <v/>
      </c>
      <c r="AI2001" s="20" t="str">
        <f t="shared" si="1163"/>
        <v/>
      </c>
      <c r="AJ2001" s="20" t="str">
        <f t="shared" si="1164"/>
        <v/>
      </c>
      <c r="AK2001" s="20" t="str">
        <f t="shared" si="1165"/>
        <v/>
      </c>
      <c r="AL2001" s="20" t="str">
        <f>IF(E2001="","",SUM( INDEX($I$9, 1) : I2001))</f>
        <v/>
      </c>
      <c r="AM2001" s="20" t="str">
        <f t="shared" si="1166"/>
        <v/>
      </c>
      <c r="AN2001" s="20" t="str">
        <f>IF(E2001="","",SUM( INDEX($AM$9, 1) : AM2001))</f>
        <v/>
      </c>
      <c r="AO2001" s="43" t="str">
        <f t="shared" si="1167"/>
        <v/>
      </c>
      <c r="AP2001" s="43" t="str">
        <f t="shared" si="1168"/>
        <v/>
      </c>
      <c r="AQ2001" s="35" t="str">
        <f t="shared" si="1169"/>
        <v/>
      </c>
      <c r="AR2001" s="35" t="str">
        <f t="shared" si="1170"/>
        <v/>
      </c>
      <c r="AS2001" s="35" t="str">
        <f t="shared" si="1171"/>
        <v/>
      </c>
      <c r="AT2001" s="35" t="str">
        <f t="shared" si="1172"/>
        <v/>
      </c>
      <c r="AU2001" s="35" t="str">
        <f t="shared" si="1173"/>
        <v/>
      </c>
      <c r="AV2001" s="35" t="str">
        <f t="shared" si="1174"/>
        <v/>
      </c>
      <c r="AW2001" s="58" t="str">
        <f t="shared" si="1175"/>
        <v/>
      </c>
      <c r="AX2001" s="62" t="str">
        <f t="shared" si="1176"/>
        <v/>
      </c>
      <c r="AY2001" s="62" t="str">
        <f t="shared" si="1177"/>
        <v/>
      </c>
      <c r="AZ2001" s="62" t="str">
        <f t="shared" si="1178"/>
        <v/>
      </c>
      <c r="BA2001" s="62" t="str">
        <f t="shared" si="1179"/>
        <v/>
      </c>
      <c r="BB2001" s="62" t="str">
        <f t="shared" si="1180"/>
        <v/>
      </c>
      <c r="BC2001" s="62" t="str">
        <f t="shared" si="1181"/>
        <v/>
      </c>
      <c r="BD2001" s="69" t="str">
        <f t="shared" si="1182"/>
        <v/>
      </c>
      <c r="BE2001" s="69" t="str">
        <f t="shared" si="1183"/>
        <v/>
      </c>
      <c r="BF2001" s="69" t="str">
        <f>IF(Z2001=Z2002,"",SUM(AW$9:AW2001)-SUM(BF$9:BF2000))</f>
        <v/>
      </c>
      <c r="BG2001" s="12">
        <f t="shared" si="1148"/>
        <v>1993</v>
      </c>
    </row>
    <row r="2002" spans="1:59" ht="20.100000000000001" customHeight="1">
      <c r="A2002" s="13">
        <f t="shared" si="1147"/>
        <v>1994</v>
      </c>
      <c r="B2002" s="153"/>
      <c r="C2002" s="33"/>
      <c r="D2002" s="33"/>
      <c r="E2002" s="154"/>
      <c r="F2002" s="155"/>
      <c r="G2002" s="156"/>
      <c r="H2002" s="19" t="str">
        <f t="shared" si="1149"/>
        <v/>
      </c>
      <c r="I2002" s="157"/>
      <c r="J2002" s="19" t="str">
        <f t="shared" si="1150"/>
        <v/>
      </c>
      <c r="K2002" s="33"/>
      <c r="L2002" s="34"/>
      <c r="M2002" s="34"/>
      <c r="N2002" s="19" t="str">
        <f t="shared" si="1151"/>
        <v/>
      </c>
      <c r="O2002" s="157"/>
      <c r="P2002" s="19" t="str">
        <f t="shared" si="1152"/>
        <v/>
      </c>
      <c r="Q2002" s="19" t="str">
        <f t="shared" si="1153"/>
        <v/>
      </c>
      <c r="R2002" s="22"/>
      <c r="S2002" s="33"/>
      <c r="T2002" s="35" t="str">
        <f>IF(E2002="","",Instructions!$B$5)</f>
        <v/>
      </c>
      <c r="U2002" s="75" t="str">
        <f>IF(E2002="","",Instructions!$C$5)</f>
        <v/>
      </c>
      <c r="V2002" s="87" t="str">
        <f t="shared" si="1154"/>
        <v/>
      </c>
      <c r="W2002" s="72" t="str">
        <f>IF(E2002="","",VLOOKUP(D2002,Supervisors!$B$9:$F$32,5,FALSE))</f>
        <v/>
      </c>
      <c r="X2002" s="72" t="str">
        <f>IF(E2002="","",VLOOKUP(D2002,Supervisors!$B$9:$G$32,6,FALSE))</f>
        <v/>
      </c>
      <c r="Y2002" s="20" t="str">
        <f t="shared" si="1155"/>
        <v/>
      </c>
      <c r="Z2002" s="20" t="str">
        <f t="shared" si="1156"/>
        <v/>
      </c>
      <c r="AA2002" s="20" t="str">
        <f t="shared" si="1157"/>
        <v/>
      </c>
      <c r="AB2002" s="20" t="str">
        <f t="shared" si="1158"/>
        <v/>
      </c>
      <c r="AC2002" s="20" t="str">
        <f t="shared" si="1159"/>
        <v/>
      </c>
      <c r="AD2002" s="20" t="str">
        <f t="shared" si="1160"/>
        <v/>
      </c>
      <c r="AE2002" s="20" t="str">
        <f>IF(E2002="","",SUM( INDEX( $H$9, 1) : H2002))</f>
        <v/>
      </c>
      <c r="AF2002" s="20" t="str">
        <f t="shared" si="1161"/>
        <v/>
      </c>
      <c r="AG2002" s="20" t="str">
        <f>IF(E2002="","",SUM($AF$9:AF2002))</f>
        <v/>
      </c>
      <c r="AH2002" s="43" t="str">
        <f t="shared" si="1162"/>
        <v/>
      </c>
      <c r="AI2002" s="20" t="str">
        <f t="shared" si="1163"/>
        <v/>
      </c>
      <c r="AJ2002" s="20" t="str">
        <f t="shared" si="1164"/>
        <v/>
      </c>
      <c r="AK2002" s="20" t="str">
        <f t="shared" si="1165"/>
        <v/>
      </c>
      <c r="AL2002" s="20" t="str">
        <f>IF(E2002="","",SUM( INDEX($I$9, 1) : I2002))</f>
        <v/>
      </c>
      <c r="AM2002" s="20" t="str">
        <f t="shared" si="1166"/>
        <v/>
      </c>
      <c r="AN2002" s="20" t="str">
        <f>IF(E2002="","",SUM( INDEX($AM$9, 1) : AM2002))</f>
        <v/>
      </c>
      <c r="AO2002" s="43" t="str">
        <f t="shared" si="1167"/>
        <v/>
      </c>
      <c r="AP2002" s="43" t="str">
        <f t="shared" si="1168"/>
        <v/>
      </c>
      <c r="AQ2002" s="35" t="str">
        <f t="shared" si="1169"/>
        <v/>
      </c>
      <c r="AR2002" s="35" t="str">
        <f t="shared" si="1170"/>
        <v/>
      </c>
      <c r="AS2002" s="35" t="str">
        <f t="shared" si="1171"/>
        <v/>
      </c>
      <c r="AT2002" s="35" t="str">
        <f t="shared" si="1172"/>
        <v/>
      </c>
      <c r="AU2002" s="35" t="str">
        <f t="shared" si="1173"/>
        <v/>
      </c>
      <c r="AV2002" s="35" t="str">
        <f t="shared" si="1174"/>
        <v/>
      </c>
      <c r="AW2002" s="58" t="str">
        <f t="shared" si="1175"/>
        <v/>
      </c>
      <c r="AX2002" s="62" t="str">
        <f t="shared" si="1176"/>
        <v/>
      </c>
      <c r="AY2002" s="62" t="str">
        <f t="shared" si="1177"/>
        <v/>
      </c>
      <c r="AZ2002" s="62" t="str">
        <f t="shared" si="1178"/>
        <v/>
      </c>
      <c r="BA2002" s="62" t="str">
        <f t="shared" si="1179"/>
        <v/>
      </c>
      <c r="BB2002" s="62" t="str">
        <f t="shared" si="1180"/>
        <v/>
      </c>
      <c r="BC2002" s="62" t="str">
        <f t="shared" si="1181"/>
        <v/>
      </c>
      <c r="BD2002" s="69" t="str">
        <f t="shared" si="1182"/>
        <v/>
      </c>
      <c r="BE2002" s="69" t="str">
        <f t="shared" si="1183"/>
        <v/>
      </c>
      <c r="BF2002" s="69" t="str">
        <f>IF(Z2002=Z2003,"",SUM(AW$9:AW2002)-SUM(BF$9:BF2001))</f>
        <v/>
      </c>
      <c r="BG2002" s="12">
        <f t="shared" si="1148"/>
        <v>1994</v>
      </c>
    </row>
    <row r="2003" spans="1:59" ht="20.100000000000001" customHeight="1">
      <c r="A2003" s="13">
        <f t="shared" si="1147"/>
        <v>1995</v>
      </c>
      <c r="B2003" s="153"/>
      <c r="C2003" s="33"/>
      <c r="D2003" s="33"/>
      <c r="E2003" s="154"/>
      <c r="F2003" s="155"/>
      <c r="G2003" s="156"/>
      <c r="H2003" s="19" t="str">
        <f t="shared" si="1149"/>
        <v/>
      </c>
      <c r="I2003" s="157"/>
      <c r="J2003" s="19" t="str">
        <f t="shared" si="1150"/>
        <v/>
      </c>
      <c r="K2003" s="33"/>
      <c r="L2003" s="34"/>
      <c r="M2003" s="34"/>
      <c r="N2003" s="19" t="str">
        <f t="shared" si="1151"/>
        <v/>
      </c>
      <c r="O2003" s="157"/>
      <c r="P2003" s="19" t="str">
        <f t="shared" si="1152"/>
        <v/>
      </c>
      <c r="Q2003" s="19" t="str">
        <f t="shared" si="1153"/>
        <v/>
      </c>
      <c r="R2003" s="22"/>
      <c r="S2003" s="33"/>
      <c r="T2003" s="35" t="str">
        <f>IF(E2003="","",Instructions!$B$5)</f>
        <v/>
      </c>
      <c r="U2003" s="75" t="str">
        <f>IF(E2003="","",Instructions!$C$5)</f>
        <v/>
      </c>
      <c r="V2003" s="87" t="str">
        <f t="shared" si="1154"/>
        <v/>
      </c>
      <c r="W2003" s="72" t="str">
        <f>IF(E2003="","",VLOOKUP(D2003,Supervisors!$B$9:$F$32,5,FALSE))</f>
        <v/>
      </c>
      <c r="X2003" s="72" t="str">
        <f>IF(E2003="","",VLOOKUP(D2003,Supervisors!$B$9:$G$32,6,FALSE))</f>
        <v/>
      </c>
      <c r="Y2003" s="20" t="str">
        <f t="shared" si="1155"/>
        <v/>
      </c>
      <c r="Z2003" s="20" t="str">
        <f t="shared" si="1156"/>
        <v/>
      </c>
      <c r="AA2003" s="20" t="str">
        <f t="shared" si="1157"/>
        <v/>
      </c>
      <c r="AB2003" s="20" t="str">
        <f t="shared" si="1158"/>
        <v/>
      </c>
      <c r="AC2003" s="20" t="str">
        <f t="shared" si="1159"/>
        <v/>
      </c>
      <c r="AD2003" s="20" t="str">
        <f t="shared" si="1160"/>
        <v/>
      </c>
      <c r="AE2003" s="20" t="str">
        <f>IF(E2003="","",SUM( INDEX( $H$9, 1) : H2003))</f>
        <v/>
      </c>
      <c r="AF2003" s="20" t="str">
        <f t="shared" si="1161"/>
        <v/>
      </c>
      <c r="AG2003" s="20" t="str">
        <f>IF(E2003="","",SUM($AF$9:AF2003))</f>
        <v/>
      </c>
      <c r="AH2003" s="43" t="str">
        <f t="shared" si="1162"/>
        <v/>
      </c>
      <c r="AI2003" s="20" t="str">
        <f t="shared" si="1163"/>
        <v/>
      </c>
      <c r="AJ2003" s="20" t="str">
        <f t="shared" si="1164"/>
        <v/>
      </c>
      <c r="AK2003" s="20" t="str">
        <f t="shared" si="1165"/>
        <v/>
      </c>
      <c r="AL2003" s="20" t="str">
        <f>IF(E2003="","",SUM( INDEX($I$9, 1) : I2003))</f>
        <v/>
      </c>
      <c r="AM2003" s="20" t="str">
        <f t="shared" si="1166"/>
        <v/>
      </c>
      <c r="AN2003" s="20" t="str">
        <f>IF(E2003="","",SUM( INDEX($AM$9, 1) : AM2003))</f>
        <v/>
      </c>
      <c r="AO2003" s="43" t="str">
        <f t="shared" si="1167"/>
        <v/>
      </c>
      <c r="AP2003" s="43" t="str">
        <f t="shared" si="1168"/>
        <v/>
      </c>
      <c r="AQ2003" s="35" t="str">
        <f t="shared" si="1169"/>
        <v/>
      </c>
      <c r="AR2003" s="35" t="str">
        <f t="shared" si="1170"/>
        <v/>
      </c>
      <c r="AS2003" s="35" t="str">
        <f t="shared" si="1171"/>
        <v/>
      </c>
      <c r="AT2003" s="35" t="str">
        <f t="shared" si="1172"/>
        <v/>
      </c>
      <c r="AU2003" s="35" t="str">
        <f t="shared" si="1173"/>
        <v/>
      </c>
      <c r="AV2003" s="35" t="str">
        <f t="shared" si="1174"/>
        <v/>
      </c>
      <c r="AW2003" s="58" t="str">
        <f t="shared" si="1175"/>
        <v/>
      </c>
      <c r="AX2003" s="62" t="str">
        <f t="shared" si="1176"/>
        <v/>
      </c>
      <c r="AY2003" s="62" t="str">
        <f t="shared" si="1177"/>
        <v/>
      </c>
      <c r="AZ2003" s="62" t="str">
        <f t="shared" si="1178"/>
        <v/>
      </c>
      <c r="BA2003" s="62" t="str">
        <f t="shared" si="1179"/>
        <v/>
      </c>
      <c r="BB2003" s="62" t="str">
        <f t="shared" si="1180"/>
        <v/>
      </c>
      <c r="BC2003" s="62" t="str">
        <f t="shared" si="1181"/>
        <v/>
      </c>
      <c r="BD2003" s="69" t="str">
        <f t="shared" si="1182"/>
        <v/>
      </c>
      <c r="BE2003" s="69" t="str">
        <f t="shared" si="1183"/>
        <v/>
      </c>
      <c r="BF2003" s="69" t="str">
        <f>IF(Z2003=Z2004,"",SUM(AW$9:AW2003)-SUM(BF$9:BF2002))</f>
        <v/>
      </c>
      <c r="BG2003" s="12">
        <f t="shared" si="1148"/>
        <v>1995</v>
      </c>
    </row>
    <row r="2004" spans="1:59" ht="20.100000000000001" customHeight="1">
      <c r="A2004" s="13">
        <f t="shared" si="1147"/>
        <v>1996</v>
      </c>
      <c r="B2004" s="153"/>
      <c r="C2004" s="33"/>
      <c r="D2004" s="33"/>
      <c r="E2004" s="154"/>
      <c r="F2004" s="155"/>
      <c r="G2004" s="156"/>
      <c r="H2004" s="19" t="str">
        <f t="shared" si="1149"/>
        <v/>
      </c>
      <c r="I2004" s="157"/>
      <c r="J2004" s="19" t="str">
        <f t="shared" si="1150"/>
        <v/>
      </c>
      <c r="K2004" s="33"/>
      <c r="L2004" s="34"/>
      <c r="M2004" s="34"/>
      <c r="N2004" s="19" t="str">
        <f t="shared" si="1151"/>
        <v/>
      </c>
      <c r="O2004" s="157"/>
      <c r="P2004" s="19" t="str">
        <f t="shared" si="1152"/>
        <v/>
      </c>
      <c r="Q2004" s="19" t="str">
        <f t="shared" si="1153"/>
        <v/>
      </c>
      <c r="R2004" s="22"/>
      <c r="S2004" s="33"/>
      <c r="T2004" s="35" t="str">
        <f>IF(E2004="","",Instructions!$B$5)</f>
        <v/>
      </c>
      <c r="U2004" s="75" t="str">
        <f>IF(E2004="","",Instructions!$C$5)</f>
        <v/>
      </c>
      <c r="V2004" s="87" t="str">
        <f t="shared" si="1154"/>
        <v/>
      </c>
      <c r="W2004" s="72" t="str">
        <f>IF(E2004="","",VLOOKUP(D2004,Supervisors!$B$9:$F$32,5,FALSE))</f>
        <v/>
      </c>
      <c r="X2004" s="72" t="str">
        <f>IF(E2004="","",VLOOKUP(D2004,Supervisors!$B$9:$G$32,6,FALSE))</f>
        <v/>
      </c>
      <c r="Y2004" s="20" t="str">
        <f t="shared" si="1155"/>
        <v/>
      </c>
      <c r="Z2004" s="20" t="str">
        <f t="shared" si="1156"/>
        <v/>
      </c>
      <c r="AA2004" s="20" t="str">
        <f t="shared" si="1157"/>
        <v/>
      </c>
      <c r="AB2004" s="20" t="str">
        <f t="shared" si="1158"/>
        <v/>
      </c>
      <c r="AC2004" s="20" t="str">
        <f t="shared" si="1159"/>
        <v/>
      </c>
      <c r="AD2004" s="20" t="str">
        <f t="shared" si="1160"/>
        <v/>
      </c>
      <c r="AE2004" s="20" t="str">
        <f>IF(E2004="","",SUM( INDEX( $H$9, 1) : H2004))</f>
        <v/>
      </c>
      <c r="AF2004" s="20" t="str">
        <f t="shared" si="1161"/>
        <v/>
      </c>
      <c r="AG2004" s="20" t="str">
        <f>IF(E2004="","",SUM($AF$9:AF2004))</f>
        <v/>
      </c>
      <c r="AH2004" s="43" t="str">
        <f t="shared" si="1162"/>
        <v/>
      </c>
      <c r="AI2004" s="20" t="str">
        <f t="shared" si="1163"/>
        <v/>
      </c>
      <c r="AJ2004" s="20" t="str">
        <f t="shared" si="1164"/>
        <v/>
      </c>
      <c r="AK2004" s="20" t="str">
        <f t="shared" si="1165"/>
        <v/>
      </c>
      <c r="AL2004" s="20" t="str">
        <f>IF(E2004="","",SUM( INDEX($I$9, 1) : I2004))</f>
        <v/>
      </c>
      <c r="AM2004" s="20" t="str">
        <f t="shared" si="1166"/>
        <v/>
      </c>
      <c r="AN2004" s="20" t="str">
        <f>IF(E2004="","",SUM( INDEX($AM$9, 1) : AM2004))</f>
        <v/>
      </c>
      <c r="AO2004" s="43" t="str">
        <f t="shared" si="1167"/>
        <v/>
      </c>
      <c r="AP2004" s="43" t="str">
        <f t="shared" si="1168"/>
        <v/>
      </c>
      <c r="AQ2004" s="35" t="str">
        <f t="shared" si="1169"/>
        <v/>
      </c>
      <c r="AR2004" s="35" t="str">
        <f t="shared" si="1170"/>
        <v/>
      </c>
      <c r="AS2004" s="35" t="str">
        <f t="shared" si="1171"/>
        <v/>
      </c>
      <c r="AT2004" s="35" t="str">
        <f t="shared" si="1172"/>
        <v/>
      </c>
      <c r="AU2004" s="35" t="str">
        <f t="shared" si="1173"/>
        <v/>
      </c>
      <c r="AV2004" s="35" t="str">
        <f t="shared" si="1174"/>
        <v/>
      </c>
      <c r="AW2004" s="58" t="str">
        <f t="shared" si="1175"/>
        <v/>
      </c>
      <c r="AX2004" s="62" t="str">
        <f t="shared" si="1176"/>
        <v/>
      </c>
      <c r="AY2004" s="62" t="str">
        <f t="shared" si="1177"/>
        <v/>
      </c>
      <c r="AZ2004" s="62" t="str">
        <f t="shared" si="1178"/>
        <v/>
      </c>
      <c r="BA2004" s="62" t="str">
        <f t="shared" si="1179"/>
        <v/>
      </c>
      <c r="BB2004" s="62" t="str">
        <f t="shared" si="1180"/>
        <v/>
      </c>
      <c r="BC2004" s="62" t="str">
        <f t="shared" si="1181"/>
        <v/>
      </c>
      <c r="BD2004" s="69" t="str">
        <f t="shared" si="1182"/>
        <v/>
      </c>
      <c r="BE2004" s="69" t="str">
        <f t="shared" si="1183"/>
        <v/>
      </c>
      <c r="BF2004" s="69" t="str">
        <f>IF(Z2004=Z2005,"",SUM(AW$9:AW2004)-SUM(BF$9:BF2003))</f>
        <v/>
      </c>
      <c r="BG2004" s="12">
        <f t="shared" si="1148"/>
        <v>1996</v>
      </c>
    </row>
    <row r="2005" spans="1:59" ht="20.100000000000001" customHeight="1">
      <c r="A2005" s="13">
        <f t="shared" si="1147"/>
        <v>1997</v>
      </c>
      <c r="B2005" s="153"/>
      <c r="C2005" s="33"/>
      <c r="D2005" s="33"/>
      <c r="E2005" s="154"/>
      <c r="F2005" s="155"/>
      <c r="G2005" s="156"/>
      <c r="H2005" s="19" t="str">
        <f t="shared" si="1149"/>
        <v/>
      </c>
      <c r="I2005" s="157"/>
      <c r="J2005" s="19" t="str">
        <f t="shared" si="1150"/>
        <v/>
      </c>
      <c r="K2005" s="33"/>
      <c r="L2005" s="34"/>
      <c r="M2005" s="34"/>
      <c r="N2005" s="19" t="str">
        <f t="shared" si="1151"/>
        <v/>
      </c>
      <c r="O2005" s="157"/>
      <c r="P2005" s="19" t="str">
        <f t="shared" si="1152"/>
        <v/>
      </c>
      <c r="Q2005" s="19" t="str">
        <f t="shared" si="1153"/>
        <v/>
      </c>
      <c r="R2005" s="22"/>
      <c r="S2005" s="33"/>
      <c r="T2005" s="35" t="str">
        <f>IF(E2005="","",Instructions!$B$5)</f>
        <v/>
      </c>
      <c r="U2005" s="75" t="str">
        <f>IF(E2005="","",Instructions!$C$5)</f>
        <v/>
      </c>
      <c r="V2005" s="87" t="str">
        <f t="shared" si="1154"/>
        <v/>
      </c>
      <c r="W2005" s="72" t="str">
        <f>IF(E2005="","",VLOOKUP(D2005,Supervisors!$B$9:$F$32,5,FALSE))</f>
        <v/>
      </c>
      <c r="X2005" s="72" t="str">
        <f>IF(E2005="","",VLOOKUP(D2005,Supervisors!$B$9:$G$32,6,FALSE))</f>
        <v/>
      </c>
      <c r="Y2005" s="20" t="str">
        <f t="shared" si="1155"/>
        <v/>
      </c>
      <c r="Z2005" s="20" t="str">
        <f t="shared" si="1156"/>
        <v/>
      </c>
      <c r="AA2005" s="20" t="str">
        <f t="shared" si="1157"/>
        <v/>
      </c>
      <c r="AB2005" s="20" t="str">
        <f t="shared" si="1158"/>
        <v/>
      </c>
      <c r="AC2005" s="20" t="str">
        <f t="shared" si="1159"/>
        <v/>
      </c>
      <c r="AD2005" s="20" t="str">
        <f t="shared" si="1160"/>
        <v/>
      </c>
      <c r="AE2005" s="20" t="str">
        <f>IF(E2005="","",SUM( INDEX( $H$9, 1) : H2005))</f>
        <v/>
      </c>
      <c r="AF2005" s="20" t="str">
        <f t="shared" si="1161"/>
        <v/>
      </c>
      <c r="AG2005" s="20" t="str">
        <f>IF(E2005="","",SUM($AF$9:AF2005))</f>
        <v/>
      </c>
      <c r="AH2005" s="43" t="str">
        <f t="shared" si="1162"/>
        <v/>
      </c>
      <c r="AI2005" s="20" t="str">
        <f t="shared" si="1163"/>
        <v/>
      </c>
      <c r="AJ2005" s="20" t="str">
        <f t="shared" si="1164"/>
        <v/>
      </c>
      <c r="AK2005" s="20" t="str">
        <f t="shared" si="1165"/>
        <v/>
      </c>
      <c r="AL2005" s="20" t="str">
        <f>IF(E2005="","",SUM( INDEX($I$9, 1) : I2005))</f>
        <v/>
      </c>
      <c r="AM2005" s="20" t="str">
        <f t="shared" si="1166"/>
        <v/>
      </c>
      <c r="AN2005" s="20" t="str">
        <f>IF(E2005="","",SUM( INDEX($AM$9, 1) : AM2005))</f>
        <v/>
      </c>
      <c r="AO2005" s="43" t="str">
        <f t="shared" si="1167"/>
        <v/>
      </c>
      <c r="AP2005" s="43" t="str">
        <f t="shared" si="1168"/>
        <v/>
      </c>
      <c r="AQ2005" s="35" t="str">
        <f t="shared" si="1169"/>
        <v/>
      </c>
      <c r="AR2005" s="35" t="str">
        <f t="shared" si="1170"/>
        <v/>
      </c>
      <c r="AS2005" s="35" t="str">
        <f t="shared" si="1171"/>
        <v/>
      </c>
      <c r="AT2005" s="35" t="str">
        <f t="shared" si="1172"/>
        <v/>
      </c>
      <c r="AU2005" s="35" t="str">
        <f t="shared" si="1173"/>
        <v/>
      </c>
      <c r="AV2005" s="35" t="str">
        <f t="shared" si="1174"/>
        <v/>
      </c>
      <c r="AW2005" s="58" t="str">
        <f t="shared" si="1175"/>
        <v/>
      </c>
      <c r="AX2005" s="62" t="str">
        <f t="shared" si="1176"/>
        <v/>
      </c>
      <c r="AY2005" s="62" t="str">
        <f t="shared" si="1177"/>
        <v/>
      </c>
      <c r="AZ2005" s="62" t="str">
        <f t="shared" si="1178"/>
        <v/>
      </c>
      <c r="BA2005" s="62" t="str">
        <f t="shared" si="1179"/>
        <v/>
      </c>
      <c r="BB2005" s="62" t="str">
        <f t="shared" si="1180"/>
        <v/>
      </c>
      <c r="BC2005" s="62" t="str">
        <f t="shared" si="1181"/>
        <v/>
      </c>
      <c r="BD2005" s="69" t="str">
        <f t="shared" si="1182"/>
        <v/>
      </c>
      <c r="BE2005" s="69" t="str">
        <f t="shared" si="1183"/>
        <v/>
      </c>
      <c r="BF2005" s="69" t="str">
        <f>IF(Z2005=Z2006,"",SUM(AW$9:AW2005)-SUM(BF$9:BF2004))</f>
        <v/>
      </c>
      <c r="BG2005" s="12">
        <f t="shared" si="1148"/>
        <v>1997</v>
      </c>
    </row>
    <row r="2006" spans="1:59" ht="20.100000000000001" customHeight="1">
      <c r="A2006" s="13">
        <f t="shared" si="1147"/>
        <v>1998</v>
      </c>
      <c r="B2006" s="153"/>
      <c r="C2006" s="33"/>
      <c r="D2006" s="33"/>
      <c r="E2006" s="154"/>
      <c r="F2006" s="155"/>
      <c r="G2006" s="156"/>
      <c r="H2006" s="19" t="str">
        <f t="shared" si="1149"/>
        <v/>
      </c>
      <c r="I2006" s="157"/>
      <c r="J2006" s="19" t="str">
        <f t="shared" si="1150"/>
        <v/>
      </c>
      <c r="K2006" s="33"/>
      <c r="L2006" s="34"/>
      <c r="M2006" s="34"/>
      <c r="N2006" s="19" t="str">
        <f t="shared" si="1151"/>
        <v/>
      </c>
      <c r="O2006" s="157"/>
      <c r="P2006" s="19" t="str">
        <f t="shared" si="1152"/>
        <v/>
      </c>
      <c r="Q2006" s="19" t="str">
        <f t="shared" si="1153"/>
        <v/>
      </c>
      <c r="R2006" s="22"/>
      <c r="S2006" s="33"/>
      <c r="T2006" s="35" t="str">
        <f>IF(E2006="","",Instructions!$B$5)</f>
        <v/>
      </c>
      <c r="U2006" s="75" t="str">
        <f>IF(E2006="","",Instructions!$C$5)</f>
        <v/>
      </c>
      <c r="V2006" s="87" t="str">
        <f t="shared" si="1154"/>
        <v/>
      </c>
      <c r="W2006" s="72" t="str">
        <f>IF(E2006="","",VLOOKUP(D2006,Supervisors!$B$9:$F$32,5,FALSE))</f>
        <v/>
      </c>
      <c r="X2006" s="72" t="str">
        <f>IF(E2006="","",VLOOKUP(D2006,Supervisors!$B$9:$G$32,6,FALSE))</f>
        <v/>
      </c>
      <c r="Y2006" s="20" t="str">
        <f t="shared" si="1155"/>
        <v/>
      </c>
      <c r="Z2006" s="20" t="str">
        <f t="shared" si="1156"/>
        <v/>
      </c>
      <c r="AA2006" s="20" t="str">
        <f t="shared" si="1157"/>
        <v/>
      </c>
      <c r="AB2006" s="20" t="str">
        <f t="shared" si="1158"/>
        <v/>
      </c>
      <c r="AC2006" s="20" t="str">
        <f t="shared" si="1159"/>
        <v/>
      </c>
      <c r="AD2006" s="20" t="str">
        <f t="shared" si="1160"/>
        <v/>
      </c>
      <c r="AE2006" s="20" t="str">
        <f>IF(E2006="","",SUM( INDEX( $H$9, 1) : H2006))</f>
        <v/>
      </c>
      <c r="AF2006" s="20" t="str">
        <f t="shared" si="1161"/>
        <v/>
      </c>
      <c r="AG2006" s="20" t="str">
        <f>IF(E2006="","",SUM($AF$9:AF2006))</f>
        <v/>
      </c>
      <c r="AH2006" s="43" t="str">
        <f t="shared" si="1162"/>
        <v/>
      </c>
      <c r="AI2006" s="20" t="str">
        <f t="shared" si="1163"/>
        <v/>
      </c>
      <c r="AJ2006" s="20" t="str">
        <f t="shared" si="1164"/>
        <v/>
      </c>
      <c r="AK2006" s="20" t="str">
        <f t="shared" si="1165"/>
        <v/>
      </c>
      <c r="AL2006" s="20" t="str">
        <f>IF(E2006="","",SUM( INDEX($I$9, 1) : I2006))</f>
        <v/>
      </c>
      <c r="AM2006" s="20" t="str">
        <f t="shared" si="1166"/>
        <v/>
      </c>
      <c r="AN2006" s="20" t="str">
        <f>IF(E2006="","",SUM( INDEX($AM$9, 1) : AM2006))</f>
        <v/>
      </c>
      <c r="AO2006" s="43" t="str">
        <f t="shared" si="1167"/>
        <v/>
      </c>
      <c r="AP2006" s="43" t="str">
        <f t="shared" si="1168"/>
        <v/>
      </c>
      <c r="AQ2006" s="35" t="str">
        <f t="shared" si="1169"/>
        <v/>
      </c>
      <c r="AR2006" s="35" t="str">
        <f t="shared" si="1170"/>
        <v/>
      </c>
      <c r="AS2006" s="35" t="str">
        <f t="shared" si="1171"/>
        <v/>
      </c>
      <c r="AT2006" s="35" t="str">
        <f t="shared" si="1172"/>
        <v/>
      </c>
      <c r="AU2006" s="35" t="str">
        <f t="shared" si="1173"/>
        <v/>
      </c>
      <c r="AV2006" s="35" t="str">
        <f t="shared" si="1174"/>
        <v/>
      </c>
      <c r="AW2006" s="58" t="str">
        <f t="shared" si="1175"/>
        <v/>
      </c>
      <c r="AX2006" s="62" t="str">
        <f t="shared" si="1176"/>
        <v/>
      </c>
      <c r="AY2006" s="62" t="str">
        <f t="shared" si="1177"/>
        <v/>
      </c>
      <c r="AZ2006" s="62" t="str">
        <f t="shared" si="1178"/>
        <v/>
      </c>
      <c r="BA2006" s="62" t="str">
        <f t="shared" si="1179"/>
        <v/>
      </c>
      <c r="BB2006" s="62" t="str">
        <f t="shared" si="1180"/>
        <v/>
      </c>
      <c r="BC2006" s="62" t="str">
        <f t="shared" si="1181"/>
        <v/>
      </c>
      <c r="BD2006" s="69" t="str">
        <f t="shared" si="1182"/>
        <v/>
      </c>
      <c r="BE2006" s="69" t="str">
        <f t="shared" si="1183"/>
        <v/>
      </c>
      <c r="BF2006" s="69" t="str">
        <f>IF(Z2006=Z2007,"",SUM(AW$9:AW2006)-SUM(BF$9:BF2005))</f>
        <v/>
      </c>
      <c r="BG2006" s="12">
        <f t="shared" si="1148"/>
        <v>1998</v>
      </c>
    </row>
    <row r="2007" spans="1:59" ht="20.100000000000001" customHeight="1">
      <c r="A2007" s="13">
        <f t="shared" si="1147"/>
        <v>1999</v>
      </c>
      <c r="B2007" s="153"/>
      <c r="C2007" s="33"/>
      <c r="D2007" s="33"/>
      <c r="E2007" s="154"/>
      <c r="F2007" s="155"/>
      <c r="G2007" s="156"/>
      <c r="H2007" s="19" t="str">
        <f t="shared" si="1149"/>
        <v/>
      </c>
      <c r="I2007" s="157"/>
      <c r="J2007" s="19" t="str">
        <f t="shared" si="1150"/>
        <v/>
      </c>
      <c r="K2007" s="33"/>
      <c r="L2007" s="34"/>
      <c r="M2007" s="34"/>
      <c r="N2007" s="19" t="str">
        <f t="shared" si="1151"/>
        <v/>
      </c>
      <c r="O2007" s="157"/>
      <c r="P2007" s="19" t="str">
        <f t="shared" si="1152"/>
        <v/>
      </c>
      <c r="Q2007" s="19" t="str">
        <f t="shared" si="1153"/>
        <v/>
      </c>
      <c r="R2007" s="22"/>
      <c r="S2007" s="33"/>
      <c r="T2007" s="35" t="str">
        <f>IF(E2007="","",Instructions!$B$5)</f>
        <v/>
      </c>
      <c r="U2007" s="75" t="str">
        <f>IF(E2007="","",Instructions!$C$5)</f>
        <v/>
      </c>
      <c r="V2007" s="87" t="str">
        <f t="shared" si="1154"/>
        <v/>
      </c>
      <c r="W2007" s="72" t="str">
        <f>IF(E2007="","",VLOOKUP(D2007,Supervisors!$B$9:$F$32,5,FALSE))</f>
        <v/>
      </c>
      <c r="X2007" s="72" t="str">
        <f>IF(E2007="","",VLOOKUP(D2007,Supervisors!$B$9:$G$32,6,FALSE))</f>
        <v/>
      </c>
      <c r="Y2007" s="20" t="str">
        <f t="shared" si="1155"/>
        <v/>
      </c>
      <c r="Z2007" s="20" t="str">
        <f t="shared" si="1156"/>
        <v/>
      </c>
      <c r="AA2007" s="20" t="str">
        <f t="shared" si="1157"/>
        <v/>
      </c>
      <c r="AB2007" s="20" t="str">
        <f t="shared" si="1158"/>
        <v/>
      </c>
      <c r="AC2007" s="20" t="str">
        <f t="shared" si="1159"/>
        <v/>
      </c>
      <c r="AD2007" s="20" t="str">
        <f t="shared" si="1160"/>
        <v/>
      </c>
      <c r="AE2007" s="20" t="str">
        <f>IF(E2007="","",SUM( INDEX( $H$9, 1) : H2007))</f>
        <v/>
      </c>
      <c r="AF2007" s="20" t="str">
        <f t="shared" si="1161"/>
        <v/>
      </c>
      <c r="AG2007" s="20" t="str">
        <f>IF(E2007="","",SUM($AF$9:AF2007))</f>
        <v/>
      </c>
      <c r="AH2007" s="43" t="str">
        <f t="shared" si="1162"/>
        <v/>
      </c>
      <c r="AI2007" s="20" t="str">
        <f t="shared" si="1163"/>
        <v/>
      </c>
      <c r="AJ2007" s="20" t="str">
        <f t="shared" si="1164"/>
        <v/>
      </c>
      <c r="AK2007" s="20" t="str">
        <f t="shared" si="1165"/>
        <v/>
      </c>
      <c r="AL2007" s="20" t="str">
        <f>IF(E2007="","",SUM( INDEX($I$9, 1) : I2007))</f>
        <v/>
      </c>
      <c r="AM2007" s="20" t="str">
        <f t="shared" si="1166"/>
        <v/>
      </c>
      <c r="AN2007" s="20" t="str">
        <f>IF(E2007="","",SUM( INDEX($AM$9, 1) : AM2007))</f>
        <v/>
      </c>
      <c r="AO2007" s="43" t="str">
        <f t="shared" si="1167"/>
        <v/>
      </c>
      <c r="AP2007" s="43" t="str">
        <f t="shared" si="1168"/>
        <v/>
      </c>
      <c r="AQ2007" s="35" t="str">
        <f t="shared" si="1169"/>
        <v/>
      </c>
      <c r="AR2007" s="35" t="str">
        <f t="shared" si="1170"/>
        <v/>
      </c>
      <c r="AS2007" s="35" t="str">
        <f t="shared" si="1171"/>
        <v/>
      </c>
      <c r="AT2007" s="35" t="str">
        <f t="shared" si="1172"/>
        <v/>
      </c>
      <c r="AU2007" s="35" t="str">
        <f t="shared" si="1173"/>
        <v/>
      </c>
      <c r="AV2007" s="35" t="str">
        <f t="shared" si="1174"/>
        <v/>
      </c>
      <c r="AW2007" s="58" t="str">
        <f t="shared" si="1175"/>
        <v/>
      </c>
      <c r="AX2007" s="62" t="str">
        <f t="shared" si="1176"/>
        <v/>
      </c>
      <c r="AY2007" s="62" t="str">
        <f t="shared" si="1177"/>
        <v/>
      </c>
      <c r="AZ2007" s="62" t="str">
        <f t="shared" si="1178"/>
        <v/>
      </c>
      <c r="BA2007" s="62" t="str">
        <f t="shared" si="1179"/>
        <v/>
      </c>
      <c r="BB2007" s="62" t="str">
        <f t="shared" si="1180"/>
        <v/>
      </c>
      <c r="BC2007" s="62" t="str">
        <f t="shared" si="1181"/>
        <v/>
      </c>
      <c r="BD2007" s="69" t="str">
        <f t="shared" si="1182"/>
        <v/>
      </c>
      <c r="BE2007" s="69" t="str">
        <f t="shared" si="1183"/>
        <v/>
      </c>
      <c r="BF2007" s="69" t="str">
        <f>IF(Z2007=Z2008,"",SUM(AW$9:AW2007)-SUM(BF$9:BF2006))</f>
        <v/>
      </c>
      <c r="BG2007" s="12">
        <f t="shared" si="1148"/>
        <v>1999</v>
      </c>
    </row>
    <row r="2008" spans="1:59" ht="20.100000000000001" customHeight="1">
      <c r="A2008" s="13">
        <f t="shared" si="1147"/>
        <v>2000</v>
      </c>
      <c r="B2008" s="153"/>
      <c r="C2008" s="33"/>
      <c r="D2008" s="33"/>
      <c r="E2008" s="154"/>
      <c r="F2008" s="155"/>
      <c r="G2008" s="156"/>
      <c r="H2008" s="19" t="str">
        <f t="shared" si="1149"/>
        <v/>
      </c>
      <c r="I2008" s="157"/>
      <c r="J2008" s="19" t="str">
        <f t="shared" si="1150"/>
        <v/>
      </c>
      <c r="K2008" s="33"/>
      <c r="L2008" s="34"/>
      <c r="M2008" s="34"/>
      <c r="N2008" s="19" t="str">
        <f t="shared" si="1151"/>
        <v/>
      </c>
      <c r="O2008" s="157"/>
      <c r="P2008" s="19" t="str">
        <f t="shared" si="1152"/>
        <v/>
      </c>
      <c r="Q2008" s="19" t="str">
        <f t="shared" si="1153"/>
        <v/>
      </c>
      <c r="R2008" s="22"/>
      <c r="S2008" s="33"/>
      <c r="T2008" s="35" t="str">
        <f>IF(E2008="","",Instructions!$B$5)</f>
        <v/>
      </c>
      <c r="U2008" s="75" t="str">
        <f>IF(E2008="","",Instructions!$C$5)</f>
        <v/>
      </c>
      <c r="V2008" s="87" t="str">
        <f t="shared" si="1154"/>
        <v/>
      </c>
      <c r="W2008" s="72" t="str">
        <f>IF(E2008="","",VLOOKUP(D2008,Supervisors!$B$9:$F$32,5,FALSE))</f>
        <v/>
      </c>
      <c r="X2008" s="72" t="str">
        <f>IF(E2008="","",VLOOKUP(D2008,Supervisors!$B$9:$G$32,6,FALSE))</f>
        <v/>
      </c>
      <c r="Y2008" s="20" t="str">
        <f t="shared" si="1155"/>
        <v/>
      </c>
      <c r="Z2008" s="20" t="str">
        <f t="shared" si="1156"/>
        <v/>
      </c>
      <c r="AA2008" s="20" t="str">
        <f t="shared" si="1157"/>
        <v/>
      </c>
      <c r="AB2008" s="20" t="str">
        <f t="shared" si="1158"/>
        <v/>
      </c>
      <c r="AC2008" s="20" t="str">
        <f t="shared" si="1159"/>
        <v/>
      </c>
      <c r="AD2008" s="20" t="str">
        <f t="shared" si="1160"/>
        <v/>
      </c>
      <c r="AE2008" s="20" t="str">
        <f>IF(E2008="","",SUM( INDEX( $H$9, 1) : H2008))</f>
        <v/>
      </c>
      <c r="AF2008" s="20" t="str">
        <f t="shared" si="1161"/>
        <v/>
      </c>
      <c r="AG2008" s="20" t="str">
        <f>IF(E2008="","",SUM($AF$9:AF2008))</f>
        <v/>
      </c>
      <c r="AH2008" s="43" t="str">
        <f t="shared" si="1162"/>
        <v/>
      </c>
      <c r="AI2008" s="20" t="str">
        <f t="shared" si="1163"/>
        <v/>
      </c>
      <c r="AJ2008" s="20" t="str">
        <f t="shared" si="1164"/>
        <v/>
      </c>
      <c r="AK2008" s="20" t="str">
        <f t="shared" si="1165"/>
        <v/>
      </c>
      <c r="AL2008" s="20" t="str">
        <f>IF(E2008="","",SUM( INDEX($I$9, 1) : I2008))</f>
        <v/>
      </c>
      <c r="AM2008" s="20" t="str">
        <f t="shared" si="1166"/>
        <v/>
      </c>
      <c r="AN2008" s="20" t="str">
        <f>IF(E2008="","",SUM( INDEX($AM$9, 1) : AM2008))</f>
        <v/>
      </c>
      <c r="AO2008" s="43" t="str">
        <f t="shared" si="1167"/>
        <v/>
      </c>
      <c r="AP2008" s="43" t="str">
        <f>IF(Z2008=W2009,"",AO2008)</f>
        <v/>
      </c>
      <c r="AQ2008" s="35" t="str">
        <f t="shared" si="1169"/>
        <v/>
      </c>
      <c r="AR2008" s="35" t="str">
        <f t="shared" si="1170"/>
        <v/>
      </c>
      <c r="AS2008" s="35" t="str">
        <f t="shared" si="1171"/>
        <v/>
      </c>
      <c r="AT2008" s="35" t="str">
        <f t="shared" si="1172"/>
        <v/>
      </c>
      <c r="AU2008" s="35" t="str">
        <f t="shared" si="1173"/>
        <v/>
      </c>
      <c r="AV2008" s="35" t="str">
        <f t="shared" si="1174"/>
        <v/>
      </c>
      <c r="AW2008" s="58" t="str">
        <f t="shared" si="1175"/>
        <v/>
      </c>
      <c r="AX2008" s="62" t="str">
        <f t="shared" si="1176"/>
        <v/>
      </c>
      <c r="AY2008" s="62" t="str">
        <f t="shared" si="1177"/>
        <v/>
      </c>
      <c r="AZ2008" s="62" t="str">
        <f t="shared" si="1178"/>
        <v/>
      </c>
      <c r="BA2008" s="62" t="str">
        <f t="shared" si="1179"/>
        <v/>
      </c>
      <c r="BB2008" s="62" t="str">
        <f t="shared" si="1180"/>
        <v/>
      </c>
      <c r="BC2008" s="62" t="str">
        <f t="shared" si="1181"/>
        <v/>
      </c>
      <c r="BD2008" s="69" t="str">
        <f t="shared" si="1182"/>
        <v/>
      </c>
      <c r="BE2008" s="69" t="str">
        <f t="shared" si="1183"/>
        <v/>
      </c>
      <c r="BF2008" s="69" t="str">
        <f>IF(Z2008=X2009,"",SUM(AW$9:AW2008)-SUM(BF$9:BF2007))</f>
        <v/>
      </c>
      <c r="BG2008" s="12">
        <f t="shared" si="1148"/>
        <v>2000</v>
      </c>
    </row>
    <row r="2009" spans="1:59" ht="15.6" customHeight="1"/>
    <row r="2010" spans="1:59" s="11" customFormat="1" ht="0.95" customHeight="1">
      <c r="A2010" s="45"/>
      <c r="B2010" s="46" t="s">
        <v>101</v>
      </c>
      <c r="C2010" s="46" t="s">
        <v>105</v>
      </c>
      <c r="D2010" s="46" t="s">
        <v>106</v>
      </c>
      <c r="E2010" s="47"/>
      <c r="F2010" s="47"/>
      <c r="G2010" s="47"/>
      <c r="H2010" s="47"/>
      <c r="I2010" s="47"/>
      <c r="J2010" s="47"/>
      <c r="K2010" s="46" t="s">
        <v>73</v>
      </c>
      <c r="L2010" s="47"/>
      <c r="M2010" s="47"/>
      <c r="N2010" s="47"/>
      <c r="O2010" s="47"/>
      <c r="P2010" s="47"/>
      <c r="Q2010" s="47"/>
      <c r="R2010" s="48" t="s">
        <v>111</v>
      </c>
      <c r="S2010" s="49"/>
      <c r="T2010" s="50"/>
      <c r="U2010" s="76"/>
      <c r="V2010" s="88"/>
      <c r="W2010" s="90"/>
      <c r="X2010" s="47"/>
      <c r="Y2010" s="47"/>
      <c r="Z2010" s="47"/>
      <c r="AA2010" s="47"/>
      <c r="AB2010" s="47"/>
      <c r="AC2010" s="47"/>
      <c r="AD2010" s="47"/>
      <c r="AE2010" s="47"/>
      <c r="AF2010" s="51"/>
      <c r="AG2010" s="47"/>
      <c r="AH2010" s="51"/>
      <c r="AI2010" s="51"/>
      <c r="AJ2010" s="47"/>
      <c r="AK2010" s="47"/>
      <c r="AL2010" s="47"/>
      <c r="AM2010" s="47"/>
      <c r="AN2010" s="47"/>
      <c r="AO2010" s="47"/>
      <c r="AP2010" s="47"/>
      <c r="AQ2010" s="63"/>
      <c r="AR2010" s="65"/>
      <c r="AS2010" s="65"/>
      <c r="AT2010" s="65"/>
      <c r="AV2010" s="70"/>
      <c r="AW2010" s="65"/>
    </row>
    <row r="2011" spans="1:59" s="11" customFormat="1" ht="0.95" customHeight="1">
      <c r="A2011" s="45"/>
      <c r="B2011" s="52" t="s">
        <v>102</v>
      </c>
      <c r="C2011" s="52" t="str">
        <f>IF(Settings!B9="","",Settings!B9)</f>
        <v/>
      </c>
      <c r="D2011" s="52" t="str">
        <f>IF(Supervisors!B9="","",Supervisors!B9)</f>
        <v/>
      </c>
      <c r="E2011" s="47"/>
      <c r="F2011" s="47"/>
      <c r="G2011" s="47"/>
      <c r="H2011" s="47"/>
      <c r="I2011" s="47"/>
      <c r="J2011" s="47"/>
      <c r="K2011" s="52" t="s">
        <v>107</v>
      </c>
      <c r="L2011" s="47"/>
      <c r="M2011" s="47"/>
      <c r="N2011" s="47"/>
      <c r="O2011" s="47"/>
      <c r="P2011" s="47"/>
      <c r="Q2011" s="47"/>
      <c r="R2011" s="47" t="s">
        <v>112</v>
      </c>
      <c r="S2011" s="49"/>
      <c r="T2011" s="50"/>
      <c r="U2011" s="76"/>
      <c r="V2011" s="88"/>
      <c r="W2011" s="90"/>
      <c r="X2011" s="47"/>
      <c r="Y2011" s="47"/>
      <c r="Z2011" s="47"/>
      <c r="AA2011" s="47"/>
      <c r="AB2011" s="47"/>
      <c r="AC2011" s="47"/>
      <c r="AD2011" s="47"/>
      <c r="AE2011" s="47"/>
      <c r="AF2011" s="51"/>
      <c r="AG2011" s="47"/>
      <c r="AH2011" s="51"/>
      <c r="AI2011" s="51"/>
      <c r="AJ2011" s="47"/>
      <c r="AK2011" s="47"/>
      <c r="AL2011" s="47"/>
      <c r="AM2011" s="47"/>
      <c r="AN2011" s="47"/>
      <c r="AO2011" s="47"/>
      <c r="AP2011" s="47"/>
      <c r="AQ2011" s="63"/>
      <c r="AR2011" s="65"/>
      <c r="AS2011" s="65"/>
      <c r="AT2011" s="65"/>
      <c r="AV2011" s="70"/>
      <c r="AW2011" s="65"/>
    </row>
    <row r="2012" spans="1:59" s="11" customFormat="1" ht="0.95" customHeight="1">
      <c r="A2012" s="45"/>
      <c r="B2012" s="52" t="s">
        <v>103</v>
      </c>
      <c r="C2012" s="52" t="str">
        <f>IF(Settings!B10="","",Settings!B10)</f>
        <v/>
      </c>
      <c r="D2012" s="52" t="str">
        <f>IF(Supervisors!B10="","",Supervisors!B10)</f>
        <v/>
      </c>
      <c r="E2012" s="47"/>
      <c r="F2012" s="47"/>
      <c r="G2012" s="47"/>
      <c r="H2012" s="47"/>
      <c r="I2012" s="47"/>
      <c r="J2012" s="47"/>
      <c r="K2012" s="52" t="s">
        <v>108</v>
      </c>
      <c r="L2012" s="47"/>
      <c r="M2012" s="47"/>
      <c r="N2012" s="47"/>
      <c r="O2012" s="47"/>
      <c r="P2012" s="47"/>
      <c r="Q2012" s="47"/>
      <c r="R2012" s="47" t="s">
        <v>113</v>
      </c>
      <c r="S2012" s="49"/>
      <c r="T2012" s="50"/>
      <c r="U2012" s="76"/>
      <c r="V2012" s="88"/>
      <c r="W2012" s="90"/>
      <c r="X2012" s="47"/>
      <c r="Y2012" s="47"/>
      <c r="Z2012" s="47"/>
      <c r="AA2012" s="47"/>
      <c r="AB2012" s="47"/>
      <c r="AC2012" s="47"/>
      <c r="AD2012" s="47"/>
      <c r="AE2012" s="47"/>
      <c r="AF2012" s="51"/>
      <c r="AG2012" s="47"/>
      <c r="AH2012" s="51"/>
      <c r="AI2012" s="51"/>
      <c r="AJ2012" s="47"/>
      <c r="AK2012" s="47"/>
      <c r="AL2012" s="47"/>
      <c r="AM2012" s="47"/>
      <c r="AN2012" s="47"/>
      <c r="AO2012" s="47"/>
      <c r="AP2012" s="47"/>
      <c r="AQ2012" s="63"/>
      <c r="AR2012" s="65"/>
      <c r="AS2012" s="65"/>
      <c r="AT2012" s="65"/>
      <c r="AV2012" s="70"/>
      <c r="AW2012" s="65"/>
    </row>
    <row r="2013" spans="1:59" s="11" customFormat="1" ht="0.95" customHeight="1">
      <c r="A2013" s="45"/>
      <c r="B2013" s="52" t="s">
        <v>104</v>
      </c>
      <c r="C2013" s="52" t="str">
        <f>IF(Settings!B11="","",Settings!B11)</f>
        <v/>
      </c>
      <c r="D2013" s="52" t="str">
        <f>IF(Supervisors!B11="","",Supervisors!B11)</f>
        <v/>
      </c>
      <c r="E2013" s="47"/>
      <c r="F2013" s="47"/>
      <c r="G2013" s="47"/>
      <c r="H2013" s="47"/>
      <c r="I2013" s="47"/>
      <c r="J2013" s="47"/>
      <c r="K2013" s="52" t="s">
        <v>109</v>
      </c>
      <c r="L2013" s="47"/>
      <c r="M2013" s="47"/>
      <c r="N2013" s="47"/>
      <c r="O2013" s="47"/>
      <c r="P2013" s="47"/>
      <c r="Q2013" s="47"/>
      <c r="R2013" s="47"/>
      <c r="S2013" s="49"/>
      <c r="T2013" s="50"/>
      <c r="U2013" s="76"/>
      <c r="V2013" s="88"/>
      <c r="W2013" s="90"/>
      <c r="X2013" s="47"/>
      <c r="Y2013" s="47"/>
      <c r="Z2013" s="47"/>
      <c r="AA2013" s="47"/>
      <c r="AB2013" s="47"/>
      <c r="AC2013" s="47"/>
      <c r="AD2013" s="47"/>
      <c r="AE2013" s="47"/>
      <c r="AF2013" s="51"/>
      <c r="AG2013" s="47"/>
      <c r="AH2013" s="51"/>
      <c r="AI2013" s="51"/>
      <c r="AJ2013" s="47"/>
      <c r="AK2013" s="47"/>
      <c r="AL2013" s="47"/>
      <c r="AM2013" s="47"/>
      <c r="AN2013" s="47"/>
      <c r="AO2013" s="47"/>
      <c r="AP2013" s="47"/>
      <c r="AQ2013" s="63"/>
      <c r="AR2013" s="65"/>
      <c r="AS2013" s="65"/>
      <c r="AT2013" s="65"/>
      <c r="AV2013" s="70"/>
      <c r="AW2013" s="65"/>
    </row>
    <row r="2014" spans="1:59" s="11" customFormat="1" ht="0.95" customHeight="1">
      <c r="A2014" s="45"/>
      <c r="B2014" s="52"/>
      <c r="C2014" s="52" t="str">
        <f>IF(Settings!B12="","",Settings!B12)</f>
        <v/>
      </c>
      <c r="D2014" s="52" t="str">
        <f>IF(Supervisors!B12="","",Supervisors!B12)</f>
        <v/>
      </c>
      <c r="E2014" s="47"/>
      <c r="F2014" s="47"/>
      <c r="G2014" s="47"/>
      <c r="H2014" s="47"/>
      <c r="I2014" s="47"/>
      <c r="J2014" s="47"/>
      <c r="K2014" s="52" t="s">
        <v>110</v>
      </c>
      <c r="L2014" s="47"/>
      <c r="M2014" s="47"/>
      <c r="N2014" s="47"/>
      <c r="O2014" s="47"/>
      <c r="P2014" s="47"/>
      <c r="Q2014" s="47"/>
      <c r="R2014" s="47"/>
      <c r="S2014" s="49"/>
      <c r="T2014" s="50"/>
      <c r="U2014" s="76"/>
      <c r="V2014" s="88"/>
      <c r="W2014" s="90"/>
      <c r="X2014" s="47"/>
      <c r="Y2014" s="47"/>
      <c r="Z2014" s="47"/>
      <c r="AA2014" s="47"/>
      <c r="AB2014" s="47"/>
      <c r="AC2014" s="47"/>
      <c r="AD2014" s="47"/>
      <c r="AE2014" s="47"/>
      <c r="AF2014" s="51"/>
      <c r="AG2014" s="47"/>
      <c r="AH2014" s="51"/>
      <c r="AI2014" s="51"/>
      <c r="AJ2014" s="47"/>
      <c r="AK2014" s="47"/>
      <c r="AL2014" s="47"/>
      <c r="AM2014" s="47"/>
      <c r="AN2014" s="47"/>
      <c r="AO2014" s="47"/>
      <c r="AP2014" s="47"/>
      <c r="AQ2014" s="63"/>
      <c r="AR2014" s="65"/>
      <c r="AS2014" s="65"/>
      <c r="AT2014" s="65"/>
      <c r="AV2014" s="70"/>
      <c r="AW2014" s="65"/>
    </row>
    <row r="2015" spans="1:59" s="11" customFormat="1" ht="0.95" customHeight="1">
      <c r="A2015" s="45"/>
      <c r="B2015" s="52"/>
      <c r="C2015" s="52" t="str">
        <f>IF(Settings!B13="","",Settings!B13)</f>
        <v/>
      </c>
      <c r="D2015" s="52" t="str">
        <f>IF(Supervisors!B13="","",Supervisors!B13)</f>
        <v/>
      </c>
      <c r="E2015" s="47"/>
      <c r="F2015" s="47"/>
      <c r="G2015" s="47"/>
      <c r="H2015" s="47"/>
      <c r="I2015" s="47"/>
      <c r="J2015" s="47"/>
      <c r="K2015" s="52"/>
      <c r="L2015" s="47"/>
      <c r="M2015" s="47"/>
      <c r="N2015" s="47"/>
      <c r="O2015" s="47"/>
      <c r="P2015" s="47"/>
      <c r="Q2015" s="47"/>
      <c r="R2015" s="47"/>
      <c r="S2015" s="49"/>
      <c r="T2015" s="50"/>
      <c r="U2015" s="76"/>
      <c r="V2015" s="88"/>
      <c r="W2015" s="90"/>
      <c r="X2015" s="47"/>
      <c r="Y2015" s="47"/>
      <c r="Z2015" s="47"/>
      <c r="AA2015" s="47"/>
      <c r="AB2015" s="47"/>
      <c r="AC2015" s="47"/>
      <c r="AD2015" s="47"/>
      <c r="AE2015" s="47"/>
      <c r="AF2015" s="51"/>
      <c r="AG2015" s="47"/>
      <c r="AH2015" s="51"/>
      <c r="AI2015" s="51"/>
      <c r="AJ2015" s="47"/>
      <c r="AK2015" s="47"/>
      <c r="AL2015" s="47"/>
      <c r="AM2015" s="47"/>
      <c r="AN2015" s="47"/>
      <c r="AO2015" s="47"/>
      <c r="AP2015" s="47"/>
      <c r="AQ2015" s="63"/>
      <c r="AR2015" s="65"/>
      <c r="AS2015" s="65"/>
      <c r="AT2015" s="65"/>
      <c r="AV2015" s="70"/>
      <c r="AW2015" s="65"/>
    </row>
    <row r="2016" spans="1:59" s="11" customFormat="1" ht="0.95" customHeight="1">
      <c r="A2016" s="45"/>
      <c r="B2016" s="52"/>
      <c r="C2016" s="52" t="str">
        <f>IF(Settings!B14="","",Settings!B14)</f>
        <v/>
      </c>
      <c r="D2016" s="52" t="str">
        <f>IF(Supervisors!B14="","",Supervisors!B14)</f>
        <v/>
      </c>
      <c r="E2016" s="47"/>
      <c r="F2016" s="47"/>
      <c r="G2016" s="47"/>
      <c r="H2016" s="47"/>
      <c r="I2016" s="47"/>
      <c r="J2016" s="47"/>
      <c r="K2016" s="52"/>
      <c r="L2016" s="47"/>
      <c r="M2016" s="47"/>
      <c r="N2016" s="47"/>
      <c r="O2016" s="47"/>
      <c r="P2016" s="47"/>
      <c r="Q2016" s="47"/>
      <c r="R2016" s="47"/>
      <c r="S2016" s="49"/>
      <c r="T2016" s="50"/>
      <c r="U2016" s="76"/>
      <c r="V2016" s="88"/>
      <c r="W2016" s="90"/>
      <c r="X2016" s="47"/>
      <c r="Y2016" s="47"/>
      <c r="Z2016" s="47"/>
      <c r="AA2016" s="47"/>
      <c r="AB2016" s="47"/>
      <c r="AC2016" s="47"/>
      <c r="AD2016" s="47"/>
      <c r="AE2016" s="47"/>
      <c r="AF2016" s="51"/>
      <c r="AG2016" s="47"/>
      <c r="AH2016" s="51"/>
      <c r="AI2016" s="51"/>
      <c r="AJ2016" s="47"/>
      <c r="AK2016" s="47"/>
      <c r="AL2016" s="47"/>
      <c r="AM2016" s="47"/>
      <c r="AN2016" s="47"/>
      <c r="AO2016" s="47"/>
      <c r="AP2016" s="47"/>
      <c r="AQ2016" s="63"/>
      <c r="AR2016" s="65"/>
      <c r="AS2016" s="65"/>
      <c r="AT2016" s="65"/>
      <c r="AV2016" s="70"/>
      <c r="AW2016" s="65"/>
    </row>
    <row r="2017" spans="1:49" s="11" customFormat="1" ht="0.95" customHeight="1">
      <c r="A2017" s="45"/>
      <c r="B2017" s="52"/>
      <c r="C2017" s="52" t="str">
        <f>IF(Settings!B15="","",Settings!B15)</f>
        <v/>
      </c>
      <c r="D2017" s="52" t="str">
        <f>IF(Supervisors!B15="","",Supervisors!B15)</f>
        <v/>
      </c>
      <c r="E2017" s="47"/>
      <c r="F2017" s="47"/>
      <c r="G2017" s="47"/>
      <c r="H2017" s="47"/>
      <c r="I2017" s="47"/>
      <c r="J2017" s="47"/>
      <c r="K2017" s="52"/>
      <c r="L2017" s="47"/>
      <c r="M2017" s="47"/>
      <c r="N2017" s="47"/>
      <c r="O2017" s="47"/>
      <c r="P2017" s="47"/>
      <c r="Q2017" s="47"/>
      <c r="R2017" s="47"/>
      <c r="S2017" s="49"/>
      <c r="T2017" s="50"/>
      <c r="U2017" s="76"/>
      <c r="V2017" s="88"/>
      <c r="W2017" s="90"/>
      <c r="X2017" s="47"/>
      <c r="Y2017" s="47"/>
      <c r="Z2017" s="47"/>
      <c r="AA2017" s="47"/>
      <c r="AB2017" s="47"/>
      <c r="AC2017" s="47"/>
      <c r="AD2017" s="47"/>
      <c r="AE2017" s="47"/>
      <c r="AF2017" s="51"/>
      <c r="AG2017" s="47"/>
      <c r="AH2017" s="51"/>
      <c r="AI2017" s="51"/>
      <c r="AJ2017" s="47"/>
      <c r="AK2017" s="47"/>
      <c r="AL2017" s="47"/>
      <c r="AM2017" s="47"/>
      <c r="AN2017" s="47"/>
      <c r="AO2017" s="47"/>
      <c r="AP2017" s="47"/>
      <c r="AQ2017" s="63"/>
      <c r="AR2017" s="65"/>
      <c r="AS2017" s="65"/>
      <c r="AT2017" s="65"/>
      <c r="AV2017" s="70"/>
      <c r="AW2017" s="65"/>
    </row>
    <row r="2018" spans="1:49" s="11" customFormat="1" ht="0.95" customHeight="1">
      <c r="A2018" s="45"/>
      <c r="B2018" s="52"/>
      <c r="C2018" s="52" t="str">
        <f>IF(Settings!B16="","",Settings!B16)</f>
        <v/>
      </c>
      <c r="D2018" s="52" t="str">
        <f>IF(Supervisors!B16="","",Supervisors!B16)</f>
        <v/>
      </c>
      <c r="E2018" s="47"/>
      <c r="F2018" s="47"/>
      <c r="G2018" s="47"/>
      <c r="H2018" s="47"/>
      <c r="I2018" s="47"/>
      <c r="J2018" s="47"/>
      <c r="K2018" s="52"/>
      <c r="L2018" s="47"/>
      <c r="M2018" s="47"/>
      <c r="N2018" s="47"/>
      <c r="O2018" s="47"/>
      <c r="P2018" s="47"/>
      <c r="Q2018" s="47"/>
      <c r="R2018" s="47"/>
      <c r="S2018" s="49"/>
      <c r="T2018" s="50"/>
      <c r="U2018" s="76"/>
      <c r="V2018" s="88"/>
      <c r="W2018" s="90"/>
      <c r="X2018" s="47"/>
      <c r="Y2018" s="47"/>
      <c r="Z2018" s="47"/>
      <c r="AA2018" s="47"/>
      <c r="AB2018" s="47"/>
      <c r="AC2018" s="47"/>
      <c r="AD2018" s="47"/>
      <c r="AE2018" s="47"/>
      <c r="AF2018" s="51"/>
      <c r="AG2018" s="47"/>
      <c r="AH2018" s="51"/>
      <c r="AI2018" s="51"/>
      <c r="AJ2018" s="47"/>
      <c r="AK2018" s="47"/>
      <c r="AL2018" s="47"/>
      <c r="AM2018" s="47"/>
      <c r="AN2018" s="47"/>
      <c r="AO2018" s="47"/>
      <c r="AP2018" s="47"/>
      <c r="AQ2018" s="63"/>
      <c r="AR2018" s="65"/>
      <c r="AS2018" s="65"/>
      <c r="AT2018" s="65"/>
      <c r="AV2018" s="70"/>
      <c r="AW2018" s="65"/>
    </row>
    <row r="2019" spans="1:49" s="11" customFormat="1" ht="0.95" customHeight="1">
      <c r="A2019" s="45"/>
      <c r="B2019" s="52"/>
      <c r="C2019" s="52" t="str">
        <f>IF(Settings!B17="","",Settings!B17)</f>
        <v/>
      </c>
      <c r="D2019" s="52" t="str">
        <f>IF(Supervisors!B17="","",Supervisors!B17)</f>
        <v/>
      </c>
      <c r="E2019" s="47"/>
      <c r="F2019" s="47"/>
      <c r="G2019" s="47"/>
      <c r="H2019" s="47"/>
      <c r="I2019" s="47"/>
      <c r="J2019" s="47"/>
      <c r="K2019" s="52"/>
      <c r="L2019" s="47"/>
      <c r="M2019" s="47"/>
      <c r="N2019" s="47"/>
      <c r="O2019" s="47"/>
      <c r="P2019" s="47"/>
      <c r="Q2019" s="47"/>
      <c r="R2019" s="47"/>
      <c r="S2019" s="49"/>
      <c r="T2019" s="50"/>
      <c r="U2019" s="76"/>
      <c r="V2019" s="88"/>
      <c r="W2019" s="90"/>
      <c r="X2019" s="47"/>
      <c r="Y2019" s="47"/>
      <c r="Z2019" s="47"/>
      <c r="AA2019" s="47"/>
      <c r="AB2019" s="47"/>
      <c r="AC2019" s="47"/>
      <c r="AD2019" s="47"/>
      <c r="AE2019" s="47"/>
      <c r="AF2019" s="51"/>
      <c r="AG2019" s="47"/>
      <c r="AH2019" s="51"/>
      <c r="AI2019" s="51"/>
      <c r="AJ2019" s="47"/>
      <c r="AK2019" s="47"/>
      <c r="AL2019" s="47"/>
      <c r="AM2019" s="47"/>
      <c r="AN2019" s="47"/>
      <c r="AO2019" s="47"/>
      <c r="AP2019" s="47"/>
      <c r="AQ2019" s="63"/>
      <c r="AR2019" s="65"/>
      <c r="AS2019" s="65"/>
      <c r="AT2019" s="65"/>
      <c r="AV2019" s="70"/>
      <c r="AW2019" s="65"/>
    </row>
    <row r="2020" spans="1:49" s="11" customFormat="1" ht="0.95" customHeight="1">
      <c r="A2020" s="45"/>
      <c r="B2020" s="52"/>
      <c r="C2020" s="52" t="str">
        <f>IF(Settings!B18="","",Settings!B18)</f>
        <v/>
      </c>
      <c r="D2020" s="52" t="str">
        <f>IF(Supervisors!B18="","",Supervisors!B18)</f>
        <v/>
      </c>
      <c r="E2020" s="47"/>
      <c r="F2020" s="47"/>
      <c r="G2020" s="47"/>
      <c r="H2020" s="47"/>
      <c r="I2020" s="47"/>
      <c r="J2020" s="47"/>
      <c r="K2020" s="52"/>
      <c r="L2020" s="47"/>
      <c r="M2020" s="47"/>
      <c r="N2020" s="47"/>
      <c r="O2020" s="47"/>
      <c r="P2020" s="47"/>
      <c r="Q2020" s="47"/>
      <c r="R2020" s="47"/>
      <c r="S2020" s="49"/>
      <c r="T2020" s="50"/>
      <c r="U2020" s="76"/>
      <c r="V2020" s="88"/>
      <c r="W2020" s="90"/>
      <c r="X2020" s="47"/>
      <c r="Y2020" s="47"/>
      <c r="Z2020" s="47"/>
      <c r="AA2020" s="47"/>
      <c r="AB2020" s="47"/>
      <c r="AC2020" s="47"/>
      <c r="AD2020" s="47"/>
      <c r="AE2020" s="47"/>
      <c r="AF2020" s="51"/>
      <c r="AG2020" s="47"/>
      <c r="AH2020" s="51"/>
      <c r="AI2020" s="51"/>
      <c r="AJ2020" s="47"/>
      <c r="AK2020" s="47"/>
      <c r="AL2020" s="47"/>
      <c r="AM2020" s="47"/>
      <c r="AN2020" s="47"/>
      <c r="AO2020" s="47"/>
      <c r="AP2020" s="47"/>
      <c r="AQ2020" s="63"/>
      <c r="AR2020" s="65"/>
      <c r="AS2020" s="65"/>
      <c r="AT2020" s="65"/>
      <c r="AV2020" s="70"/>
      <c r="AW2020" s="65"/>
    </row>
    <row r="2021" spans="1:49" s="11" customFormat="1" ht="0.95" customHeight="1">
      <c r="A2021" s="45"/>
      <c r="B2021" s="52"/>
      <c r="C2021" s="52" t="str">
        <f>IF(Settings!B19="","",Settings!B19)</f>
        <v/>
      </c>
      <c r="D2021" s="52" t="str">
        <f>IF(Supervisors!B19="","",Supervisors!B19)</f>
        <v/>
      </c>
      <c r="E2021" s="47"/>
      <c r="F2021" s="47"/>
      <c r="G2021" s="47"/>
      <c r="H2021" s="47"/>
      <c r="I2021" s="47"/>
      <c r="J2021" s="47"/>
      <c r="K2021" s="52"/>
      <c r="L2021" s="47"/>
      <c r="M2021" s="47"/>
      <c r="N2021" s="47"/>
      <c r="O2021" s="47"/>
      <c r="P2021" s="47"/>
      <c r="Q2021" s="47"/>
      <c r="R2021" s="47"/>
      <c r="S2021" s="49"/>
      <c r="T2021" s="50"/>
      <c r="U2021" s="76"/>
      <c r="V2021" s="88"/>
      <c r="W2021" s="90"/>
      <c r="X2021" s="47"/>
      <c r="Y2021" s="47"/>
      <c r="Z2021" s="47"/>
      <c r="AA2021" s="47"/>
      <c r="AB2021" s="47"/>
      <c r="AC2021" s="47"/>
      <c r="AD2021" s="47"/>
      <c r="AE2021" s="47"/>
      <c r="AF2021" s="51"/>
      <c r="AG2021" s="47"/>
      <c r="AH2021" s="51"/>
      <c r="AI2021" s="51"/>
      <c r="AJ2021" s="47"/>
      <c r="AK2021" s="47"/>
      <c r="AL2021" s="47"/>
      <c r="AM2021" s="47"/>
      <c r="AN2021" s="47"/>
      <c r="AO2021" s="47"/>
      <c r="AP2021" s="47"/>
      <c r="AQ2021" s="63"/>
      <c r="AR2021" s="65"/>
      <c r="AS2021" s="65"/>
      <c r="AT2021" s="65"/>
      <c r="AV2021" s="70"/>
      <c r="AW2021" s="65"/>
    </row>
    <row r="2022" spans="1:49" s="11" customFormat="1" ht="0.95" customHeight="1">
      <c r="A2022" s="45"/>
      <c r="B2022" s="52"/>
      <c r="C2022" s="52" t="str">
        <f>IF(Settings!B20="","",Settings!B20)</f>
        <v/>
      </c>
      <c r="D2022" s="52" t="str">
        <f>IF(Supervisors!B20="","",Supervisors!B20)</f>
        <v/>
      </c>
      <c r="E2022" s="47"/>
      <c r="F2022" s="47"/>
      <c r="G2022" s="47"/>
      <c r="H2022" s="47"/>
      <c r="I2022" s="47"/>
      <c r="J2022" s="47"/>
      <c r="K2022" s="52"/>
      <c r="L2022" s="47"/>
      <c r="M2022" s="47"/>
      <c r="N2022" s="47"/>
      <c r="O2022" s="47"/>
      <c r="P2022" s="47"/>
      <c r="Q2022" s="47"/>
      <c r="R2022" s="47"/>
      <c r="S2022" s="49"/>
      <c r="T2022" s="50"/>
      <c r="U2022" s="76"/>
      <c r="V2022" s="88"/>
      <c r="W2022" s="90"/>
      <c r="X2022" s="47"/>
      <c r="Y2022" s="47"/>
      <c r="Z2022" s="47"/>
      <c r="AA2022" s="47"/>
      <c r="AB2022" s="47"/>
      <c r="AC2022" s="47"/>
      <c r="AD2022" s="47"/>
      <c r="AE2022" s="47"/>
      <c r="AF2022" s="51"/>
      <c r="AG2022" s="47"/>
      <c r="AH2022" s="51"/>
      <c r="AI2022" s="51"/>
      <c r="AJ2022" s="47"/>
      <c r="AK2022" s="47"/>
      <c r="AL2022" s="47"/>
      <c r="AM2022" s="47"/>
      <c r="AN2022" s="47"/>
      <c r="AO2022" s="47"/>
      <c r="AP2022" s="47"/>
      <c r="AQ2022" s="63"/>
      <c r="AR2022" s="65"/>
      <c r="AS2022" s="65"/>
      <c r="AT2022" s="65"/>
      <c r="AV2022" s="70"/>
      <c r="AW2022" s="65"/>
    </row>
    <row r="2023" spans="1:49" s="11" customFormat="1" ht="0.95" customHeight="1">
      <c r="A2023" s="45"/>
      <c r="B2023" s="52"/>
      <c r="C2023" s="52" t="str">
        <f>IF(Settings!B21="","",Settings!B21)</f>
        <v/>
      </c>
      <c r="D2023" s="52" t="str">
        <f>IF(Supervisors!B21="","",Supervisors!B21)</f>
        <v/>
      </c>
      <c r="E2023" s="47"/>
      <c r="F2023" s="47"/>
      <c r="G2023" s="47"/>
      <c r="H2023" s="47"/>
      <c r="I2023" s="47"/>
      <c r="J2023" s="47"/>
      <c r="K2023" s="52"/>
      <c r="L2023" s="47"/>
      <c r="M2023" s="47"/>
      <c r="N2023" s="47"/>
      <c r="O2023" s="47"/>
      <c r="P2023" s="47"/>
      <c r="Q2023" s="47"/>
      <c r="R2023" s="47"/>
      <c r="S2023" s="49"/>
      <c r="T2023" s="50"/>
      <c r="U2023" s="76"/>
      <c r="V2023" s="88"/>
      <c r="W2023" s="90"/>
      <c r="X2023" s="47"/>
      <c r="Y2023" s="47"/>
      <c r="Z2023" s="47"/>
      <c r="AA2023" s="47"/>
      <c r="AB2023" s="47"/>
      <c r="AC2023" s="47"/>
      <c r="AD2023" s="47"/>
      <c r="AE2023" s="47"/>
      <c r="AF2023" s="51"/>
      <c r="AG2023" s="47"/>
      <c r="AH2023" s="51"/>
      <c r="AI2023" s="51"/>
      <c r="AJ2023" s="47"/>
      <c r="AK2023" s="47"/>
      <c r="AL2023" s="47"/>
      <c r="AM2023" s="47"/>
      <c r="AN2023" s="47"/>
      <c r="AO2023" s="47"/>
      <c r="AP2023" s="47"/>
      <c r="AQ2023" s="63"/>
      <c r="AR2023" s="65"/>
      <c r="AS2023" s="65"/>
      <c r="AT2023" s="65"/>
      <c r="AV2023" s="70"/>
      <c r="AW2023" s="65"/>
    </row>
    <row r="2024" spans="1:49" s="11" customFormat="1" ht="0.95" customHeight="1">
      <c r="A2024" s="45"/>
      <c r="B2024" s="52"/>
      <c r="C2024" s="52" t="str">
        <f>IF(Settings!B22="","",Settings!B22)</f>
        <v/>
      </c>
      <c r="D2024" s="52" t="str">
        <f>IF(Supervisors!B22="","",Supervisors!B22)</f>
        <v/>
      </c>
      <c r="E2024" s="47"/>
      <c r="F2024" s="47"/>
      <c r="G2024" s="47"/>
      <c r="H2024" s="47"/>
      <c r="I2024" s="47"/>
      <c r="J2024" s="47"/>
      <c r="K2024" s="52"/>
      <c r="L2024" s="47"/>
      <c r="M2024" s="47"/>
      <c r="N2024" s="47"/>
      <c r="O2024" s="47"/>
      <c r="P2024" s="47"/>
      <c r="Q2024" s="47"/>
      <c r="R2024" s="47"/>
      <c r="S2024" s="49"/>
      <c r="T2024" s="50"/>
      <c r="U2024" s="76"/>
      <c r="V2024" s="88"/>
      <c r="W2024" s="90"/>
      <c r="X2024" s="47"/>
      <c r="Y2024" s="47"/>
      <c r="Z2024" s="47"/>
      <c r="AA2024" s="47"/>
      <c r="AB2024" s="47"/>
      <c r="AC2024" s="47"/>
      <c r="AD2024" s="47"/>
      <c r="AE2024" s="47"/>
      <c r="AF2024" s="51"/>
      <c r="AG2024" s="47"/>
      <c r="AH2024" s="51"/>
      <c r="AI2024" s="51"/>
      <c r="AJ2024" s="47"/>
      <c r="AK2024" s="47"/>
      <c r="AL2024" s="47"/>
      <c r="AM2024" s="47"/>
      <c r="AN2024" s="47"/>
      <c r="AO2024" s="47"/>
      <c r="AP2024" s="47"/>
      <c r="AQ2024" s="63"/>
      <c r="AR2024" s="65"/>
      <c r="AS2024" s="65"/>
      <c r="AT2024" s="65"/>
      <c r="AV2024" s="70"/>
      <c r="AW2024" s="65"/>
    </row>
    <row r="2025" spans="1:49" s="11" customFormat="1" ht="0.95" customHeight="1">
      <c r="A2025" s="45"/>
      <c r="B2025" s="52"/>
      <c r="C2025" s="52" t="str">
        <f>IF(Settings!B23="","",Settings!B23)</f>
        <v/>
      </c>
      <c r="D2025" s="52" t="str">
        <f>IF(Supervisors!B23="","",Supervisors!B23)</f>
        <v/>
      </c>
      <c r="E2025" s="47"/>
      <c r="F2025" s="47"/>
      <c r="G2025" s="47"/>
      <c r="H2025" s="47"/>
      <c r="I2025" s="47"/>
      <c r="J2025" s="47"/>
      <c r="K2025" s="52"/>
      <c r="L2025" s="47"/>
      <c r="M2025" s="47"/>
      <c r="N2025" s="47"/>
      <c r="O2025" s="47"/>
      <c r="P2025" s="47"/>
      <c r="Q2025" s="47"/>
      <c r="R2025" s="47"/>
      <c r="S2025" s="49"/>
      <c r="T2025" s="50"/>
      <c r="U2025" s="76"/>
      <c r="V2025" s="88"/>
      <c r="W2025" s="90"/>
      <c r="X2025" s="47"/>
      <c r="Y2025" s="47"/>
      <c r="Z2025" s="47"/>
      <c r="AA2025" s="47"/>
      <c r="AB2025" s="47"/>
      <c r="AC2025" s="47"/>
      <c r="AD2025" s="47"/>
      <c r="AE2025" s="47"/>
      <c r="AF2025" s="51"/>
      <c r="AG2025" s="47"/>
      <c r="AH2025" s="51"/>
      <c r="AI2025" s="51"/>
      <c r="AJ2025" s="47"/>
      <c r="AK2025" s="47"/>
      <c r="AL2025" s="47"/>
      <c r="AM2025" s="47"/>
      <c r="AN2025" s="47"/>
      <c r="AO2025" s="47"/>
      <c r="AP2025" s="47"/>
      <c r="AQ2025" s="63"/>
      <c r="AR2025" s="65"/>
      <c r="AS2025" s="65"/>
      <c r="AT2025" s="65"/>
      <c r="AV2025" s="70"/>
      <c r="AW2025" s="65"/>
    </row>
    <row r="2026" spans="1:49" s="11" customFormat="1" ht="0.95" customHeight="1">
      <c r="A2026" s="45"/>
      <c r="B2026" s="52"/>
      <c r="C2026" s="52" t="str">
        <f>IF(Settings!B24="","",Settings!B24)</f>
        <v/>
      </c>
      <c r="D2026" s="52" t="str">
        <f>IF(Supervisors!B24="","",Supervisors!B24)</f>
        <v/>
      </c>
      <c r="E2026" s="47"/>
      <c r="F2026" s="47"/>
      <c r="G2026" s="47"/>
      <c r="H2026" s="47"/>
      <c r="I2026" s="47"/>
      <c r="J2026" s="47"/>
      <c r="K2026" s="52"/>
      <c r="L2026" s="47"/>
      <c r="M2026" s="47"/>
      <c r="N2026" s="47"/>
      <c r="O2026" s="47"/>
      <c r="P2026" s="47"/>
      <c r="Q2026" s="47"/>
      <c r="R2026" s="47"/>
      <c r="S2026" s="49"/>
      <c r="T2026" s="50"/>
      <c r="U2026" s="76"/>
      <c r="V2026" s="88"/>
      <c r="W2026" s="90"/>
      <c r="X2026" s="47"/>
      <c r="Y2026" s="47"/>
      <c r="Z2026" s="47"/>
      <c r="AA2026" s="47"/>
      <c r="AB2026" s="47"/>
      <c r="AC2026" s="47"/>
      <c r="AD2026" s="47"/>
      <c r="AE2026" s="47"/>
      <c r="AF2026" s="51"/>
      <c r="AG2026" s="47"/>
      <c r="AH2026" s="51"/>
      <c r="AI2026" s="51"/>
      <c r="AJ2026" s="47"/>
      <c r="AK2026" s="47"/>
      <c r="AL2026" s="47"/>
      <c r="AM2026" s="47"/>
      <c r="AN2026" s="47"/>
      <c r="AO2026" s="47"/>
      <c r="AP2026" s="47"/>
      <c r="AQ2026" s="63"/>
      <c r="AR2026" s="65"/>
      <c r="AS2026" s="65"/>
      <c r="AT2026" s="65"/>
      <c r="AV2026" s="70"/>
      <c r="AW2026" s="65"/>
    </row>
    <row r="2027" spans="1:49" s="11" customFormat="1" ht="0.95" customHeight="1">
      <c r="A2027" s="45"/>
      <c r="B2027" s="52"/>
      <c r="C2027" s="52" t="str">
        <f>IF(Settings!B25="","",Settings!B25)</f>
        <v/>
      </c>
      <c r="D2027" s="52" t="str">
        <f>IF(Supervisors!B25="","",Supervisors!B25)</f>
        <v/>
      </c>
      <c r="E2027" s="47"/>
      <c r="F2027" s="47"/>
      <c r="G2027" s="47"/>
      <c r="H2027" s="47"/>
      <c r="I2027" s="47"/>
      <c r="J2027" s="47"/>
      <c r="K2027" s="52"/>
      <c r="L2027" s="47"/>
      <c r="M2027" s="47"/>
      <c r="N2027" s="47"/>
      <c r="O2027" s="47"/>
      <c r="P2027" s="47"/>
      <c r="Q2027" s="47"/>
      <c r="R2027" s="47"/>
      <c r="S2027" s="49"/>
      <c r="T2027" s="50"/>
      <c r="U2027" s="76"/>
      <c r="V2027" s="88"/>
      <c r="W2027" s="90"/>
      <c r="X2027" s="47"/>
      <c r="Y2027" s="47"/>
      <c r="Z2027" s="47"/>
      <c r="AA2027" s="47"/>
      <c r="AB2027" s="47"/>
      <c r="AC2027" s="47"/>
      <c r="AD2027" s="47"/>
      <c r="AE2027" s="47"/>
      <c r="AF2027" s="51"/>
      <c r="AG2027" s="47"/>
      <c r="AH2027" s="51"/>
      <c r="AI2027" s="51"/>
      <c r="AJ2027" s="47"/>
      <c r="AK2027" s="47"/>
      <c r="AL2027" s="47"/>
      <c r="AM2027" s="47"/>
      <c r="AN2027" s="47"/>
      <c r="AO2027" s="47"/>
      <c r="AP2027" s="47"/>
      <c r="AQ2027" s="63"/>
      <c r="AR2027" s="65"/>
      <c r="AS2027" s="65"/>
      <c r="AT2027" s="65"/>
      <c r="AV2027" s="70"/>
      <c r="AW2027" s="65"/>
    </row>
    <row r="2028" spans="1:49" s="11" customFormat="1" ht="0.95" customHeight="1">
      <c r="A2028" s="45"/>
      <c r="B2028" s="52"/>
      <c r="C2028" s="52" t="str">
        <f>IF(Settings!B26="","",Settings!B26)</f>
        <v/>
      </c>
      <c r="D2028" s="52" t="str">
        <f>IF(Supervisors!B26="","",Supervisors!B26)</f>
        <v/>
      </c>
      <c r="E2028" s="47"/>
      <c r="F2028" s="47"/>
      <c r="G2028" s="47"/>
      <c r="H2028" s="47"/>
      <c r="I2028" s="47"/>
      <c r="J2028" s="47"/>
      <c r="K2028" s="52"/>
      <c r="L2028" s="47"/>
      <c r="M2028" s="47"/>
      <c r="N2028" s="47"/>
      <c r="O2028" s="47"/>
      <c r="P2028" s="47"/>
      <c r="Q2028" s="47"/>
      <c r="R2028" s="47"/>
      <c r="S2028" s="49"/>
      <c r="T2028" s="50"/>
      <c r="U2028" s="76"/>
      <c r="V2028" s="88"/>
      <c r="W2028" s="90"/>
      <c r="X2028" s="47"/>
      <c r="Y2028" s="47"/>
      <c r="Z2028" s="47"/>
      <c r="AA2028" s="47"/>
      <c r="AB2028" s="47"/>
      <c r="AC2028" s="47"/>
      <c r="AD2028" s="47"/>
      <c r="AE2028" s="47"/>
      <c r="AF2028" s="51"/>
      <c r="AG2028" s="47"/>
      <c r="AH2028" s="51"/>
      <c r="AI2028" s="51"/>
      <c r="AJ2028" s="47"/>
      <c r="AK2028" s="47"/>
      <c r="AL2028" s="47"/>
      <c r="AM2028" s="47"/>
      <c r="AN2028" s="47"/>
      <c r="AO2028" s="47"/>
      <c r="AP2028" s="47"/>
      <c r="AQ2028" s="63"/>
      <c r="AR2028" s="65"/>
      <c r="AS2028" s="65"/>
      <c r="AT2028" s="65"/>
      <c r="AV2028" s="70"/>
      <c r="AW2028" s="65"/>
    </row>
    <row r="2029" spans="1:49" s="11" customFormat="1" ht="0.95" customHeight="1">
      <c r="A2029" s="45"/>
      <c r="B2029" s="52"/>
      <c r="C2029" s="52" t="str">
        <f>IF(Settings!B27="","",Settings!B27)</f>
        <v/>
      </c>
      <c r="D2029" s="52" t="str">
        <f>IF(Supervisors!B27="","",Supervisors!B27)</f>
        <v/>
      </c>
      <c r="E2029" s="47"/>
      <c r="F2029" s="47"/>
      <c r="G2029" s="47"/>
      <c r="H2029" s="47"/>
      <c r="I2029" s="47"/>
      <c r="J2029" s="47"/>
      <c r="K2029" s="52"/>
      <c r="L2029" s="47"/>
      <c r="M2029" s="47"/>
      <c r="N2029" s="47"/>
      <c r="O2029" s="47"/>
      <c r="P2029" s="47"/>
      <c r="Q2029" s="47"/>
      <c r="R2029" s="47"/>
      <c r="S2029" s="49"/>
      <c r="T2029" s="50"/>
      <c r="U2029" s="76"/>
      <c r="V2029" s="88"/>
      <c r="W2029" s="90"/>
      <c r="X2029" s="47"/>
      <c r="Y2029" s="47"/>
      <c r="Z2029" s="47"/>
      <c r="AA2029" s="47"/>
      <c r="AB2029" s="47"/>
      <c r="AC2029" s="47"/>
      <c r="AD2029" s="47"/>
      <c r="AE2029" s="47"/>
      <c r="AF2029" s="51"/>
      <c r="AG2029" s="47"/>
      <c r="AH2029" s="51"/>
      <c r="AI2029" s="51"/>
      <c r="AJ2029" s="47"/>
      <c r="AK2029" s="47"/>
      <c r="AL2029" s="47"/>
      <c r="AM2029" s="47"/>
      <c r="AN2029" s="47"/>
      <c r="AO2029" s="47"/>
      <c r="AP2029" s="47"/>
      <c r="AQ2029" s="63"/>
      <c r="AR2029" s="65"/>
      <c r="AS2029" s="65"/>
      <c r="AT2029" s="65"/>
      <c r="AV2029" s="70"/>
      <c r="AW2029" s="65"/>
    </row>
    <row r="2030" spans="1:49" s="11" customFormat="1" ht="0.95" customHeight="1">
      <c r="A2030" s="45"/>
      <c r="B2030" s="52"/>
      <c r="C2030" s="52" t="str">
        <f>IF(Settings!B28="","",Settings!B28)</f>
        <v/>
      </c>
      <c r="D2030" s="52" t="str">
        <f>IF(Supervisors!B28="","",Supervisors!B28)</f>
        <v/>
      </c>
      <c r="E2030" s="47"/>
      <c r="F2030" s="47"/>
      <c r="G2030" s="47"/>
      <c r="H2030" s="47"/>
      <c r="I2030" s="47"/>
      <c r="J2030" s="47"/>
      <c r="K2030" s="52"/>
      <c r="L2030" s="47"/>
      <c r="M2030" s="47"/>
      <c r="N2030" s="47"/>
      <c r="O2030" s="47"/>
      <c r="P2030" s="47"/>
      <c r="Q2030" s="47"/>
      <c r="R2030" s="47"/>
      <c r="S2030" s="49"/>
      <c r="T2030" s="50"/>
      <c r="U2030" s="76"/>
      <c r="V2030" s="88"/>
      <c r="W2030" s="90"/>
      <c r="X2030" s="47"/>
      <c r="Y2030" s="47"/>
      <c r="Z2030" s="47"/>
      <c r="AA2030" s="47"/>
      <c r="AB2030" s="47"/>
      <c r="AC2030" s="47"/>
      <c r="AD2030" s="47"/>
      <c r="AE2030" s="47"/>
      <c r="AF2030" s="51"/>
      <c r="AG2030" s="47"/>
      <c r="AH2030" s="51"/>
      <c r="AI2030" s="51"/>
      <c r="AJ2030" s="47"/>
      <c r="AK2030" s="47"/>
      <c r="AL2030" s="47"/>
      <c r="AM2030" s="47"/>
      <c r="AN2030" s="47"/>
      <c r="AO2030" s="47"/>
      <c r="AP2030" s="47"/>
      <c r="AQ2030" s="63"/>
      <c r="AR2030" s="65"/>
      <c r="AS2030" s="65"/>
      <c r="AT2030" s="65"/>
      <c r="AV2030" s="70"/>
      <c r="AW2030" s="65"/>
    </row>
    <row r="2031" spans="1:49" s="11" customFormat="1" ht="0.95" customHeight="1">
      <c r="A2031" s="45"/>
      <c r="B2031" s="52"/>
      <c r="C2031" s="52" t="str">
        <f>IF(Settings!B29="","",Settings!B29)</f>
        <v/>
      </c>
      <c r="D2031" s="52" t="str">
        <f>IF(Supervisors!B29="","",Supervisors!B29)</f>
        <v/>
      </c>
      <c r="E2031" s="47"/>
      <c r="F2031" s="47"/>
      <c r="G2031" s="47"/>
      <c r="H2031" s="47"/>
      <c r="I2031" s="47"/>
      <c r="J2031" s="47"/>
      <c r="K2031" s="52"/>
      <c r="L2031" s="47"/>
      <c r="M2031" s="47"/>
      <c r="N2031" s="47"/>
      <c r="O2031" s="47"/>
      <c r="P2031" s="47"/>
      <c r="Q2031" s="47"/>
      <c r="R2031" s="47"/>
      <c r="S2031" s="49"/>
      <c r="T2031" s="50"/>
      <c r="U2031" s="76"/>
      <c r="V2031" s="88"/>
      <c r="W2031" s="90"/>
      <c r="X2031" s="47"/>
      <c r="Y2031" s="47"/>
      <c r="Z2031" s="47"/>
      <c r="AA2031" s="47"/>
      <c r="AB2031" s="47"/>
      <c r="AC2031" s="47"/>
      <c r="AD2031" s="47"/>
      <c r="AE2031" s="47"/>
      <c r="AF2031" s="51"/>
      <c r="AG2031" s="47"/>
      <c r="AH2031" s="51"/>
      <c r="AI2031" s="51"/>
      <c r="AJ2031" s="47"/>
      <c r="AK2031" s="47"/>
      <c r="AL2031" s="47"/>
      <c r="AM2031" s="47"/>
      <c r="AN2031" s="47"/>
      <c r="AO2031" s="47"/>
      <c r="AP2031" s="47"/>
      <c r="AQ2031" s="63"/>
      <c r="AR2031" s="65"/>
      <c r="AS2031" s="65"/>
      <c r="AT2031" s="65"/>
      <c r="AV2031" s="70"/>
      <c r="AW2031" s="65"/>
    </row>
    <row r="2032" spans="1:49" s="11" customFormat="1" ht="0.95" customHeight="1">
      <c r="A2032" s="45"/>
      <c r="B2032" s="52"/>
      <c r="C2032" s="52" t="str">
        <f>IF(Settings!B30="","",Settings!B30)</f>
        <v/>
      </c>
      <c r="D2032" s="52" t="str">
        <f>IF(Supervisors!B30="","",Supervisors!B30)</f>
        <v/>
      </c>
      <c r="E2032" s="47"/>
      <c r="F2032" s="47"/>
      <c r="G2032" s="47"/>
      <c r="H2032" s="47"/>
      <c r="I2032" s="47"/>
      <c r="J2032" s="47"/>
      <c r="K2032" s="52"/>
      <c r="L2032" s="47"/>
      <c r="M2032" s="47"/>
      <c r="N2032" s="47"/>
      <c r="O2032" s="47"/>
      <c r="P2032" s="47"/>
      <c r="Q2032" s="47"/>
      <c r="R2032" s="47"/>
      <c r="S2032" s="49"/>
      <c r="T2032" s="50"/>
      <c r="U2032" s="76"/>
      <c r="V2032" s="88"/>
      <c r="W2032" s="90"/>
      <c r="X2032" s="47"/>
      <c r="Y2032" s="47"/>
      <c r="Z2032" s="47"/>
      <c r="AA2032" s="47"/>
      <c r="AB2032" s="47"/>
      <c r="AC2032" s="47"/>
      <c r="AD2032" s="47"/>
      <c r="AE2032" s="47"/>
      <c r="AF2032" s="51"/>
      <c r="AG2032" s="47"/>
      <c r="AH2032" s="51"/>
      <c r="AI2032" s="51"/>
      <c r="AJ2032" s="47"/>
      <c r="AK2032" s="47"/>
      <c r="AL2032" s="47"/>
      <c r="AM2032" s="47"/>
      <c r="AN2032" s="47"/>
      <c r="AO2032" s="47"/>
      <c r="AP2032" s="47"/>
      <c r="AQ2032" s="63"/>
      <c r="AR2032" s="65"/>
      <c r="AS2032" s="65"/>
      <c r="AT2032" s="65"/>
      <c r="AV2032" s="70"/>
      <c r="AW2032" s="65"/>
    </row>
    <row r="2033" spans="1:49" s="11" customFormat="1" ht="0.95" customHeight="1">
      <c r="A2033" s="45"/>
      <c r="B2033" s="52"/>
      <c r="C2033" s="52" t="str">
        <f>IF(Settings!B31="","",Settings!B31)</f>
        <v/>
      </c>
      <c r="D2033" s="52" t="str">
        <f>IF(Supervisors!B31="","",Supervisors!B31)</f>
        <v/>
      </c>
      <c r="E2033" s="47"/>
      <c r="F2033" s="47"/>
      <c r="G2033" s="47"/>
      <c r="H2033" s="47"/>
      <c r="I2033" s="47"/>
      <c r="J2033" s="47"/>
      <c r="K2033" s="52"/>
      <c r="L2033" s="47"/>
      <c r="M2033" s="47"/>
      <c r="N2033" s="47"/>
      <c r="O2033" s="47"/>
      <c r="P2033" s="47"/>
      <c r="Q2033" s="47"/>
      <c r="R2033" s="47"/>
      <c r="S2033" s="49"/>
      <c r="T2033" s="50"/>
      <c r="U2033" s="76"/>
      <c r="V2033" s="88"/>
      <c r="W2033" s="90"/>
      <c r="X2033" s="47"/>
      <c r="Y2033" s="47"/>
      <c r="Z2033" s="47"/>
      <c r="AA2033" s="47"/>
      <c r="AB2033" s="47"/>
      <c r="AC2033" s="47"/>
      <c r="AD2033" s="47"/>
      <c r="AE2033" s="47"/>
      <c r="AF2033" s="51"/>
      <c r="AG2033" s="47"/>
      <c r="AH2033" s="51"/>
      <c r="AI2033" s="51"/>
      <c r="AJ2033" s="47"/>
      <c r="AK2033" s="47"/>
      <c r="AL2033" s="47"/>
      <c r="AM2033" s="47"/>
      <c r="AN2033" s="47"/>
      <c r="AO2033" s="47"/>
      <c r="AP2033" s="47"/>
      <c r="AQ2033" s="63"/>
      <c r="AR2033" s="65"/>
      <c r="AS2033" s="65"/>
      <c r="AT2033" s="65"/>
      <c r="AV2033" s="70"/>
      <c r="AW2033" s="65"/>
    </row>
    <row r="2034" spans="1:49" s="11" customFormat="1" ht="0.95" customHeight="1">
      <c r="A2034" s="45"/>
      <c r="B2034" s="52"/>
      <c r="C2034" s="52" t="str">
        <f>IF(Settings!B32="","",Settings!B32)</f>
        <v/>
      </c>
      <c r="D2034" s="52" t="str">
        <f>IF(Supervisors!B32="","",Supervisors!B32)</f>
        <v/>
      </c>
      <c r="E2034" s="47"/>
      <c r="F2034" s="47"/>
      <c r="G2034" s="47"/>
      <c r="H2034" s="47"/>
      <c r="I2034" s="47"/>
      <c r="J2034" s="47"/>
      <c r="K2034" s="52"/>
      <c r="L2034" s="47"/>
      <c r="M2034" s="47"/>
      <c r="N2034" s="47"/>
      <c r="O2034" s="47"/>
      <c r="P2034" s="47"/>
      <c r="Q2034" s="47"/>
      <c r="R2034" s="47"/>
      <c r="S2034" s="49"/>
      <c r="T2034" s="50"/>
      <c r="U2034" s="76"/>
      <c r="V2034" s="88"/>
      <c r="W2034" s="90"/>
      <c r="X2034" s="47"/>
      <c r="Y2034" s="47"/>
      <c r="Z2034" s="47"/>
      <c r="AA2034" s="47"/>
      <c r="AB2034" s="47"/>
      <c r="AC2034" s="47"/>
      <c r="AD2034" s="47"/>
      <c r="AE2034" s="47"/>
      <c r="AF2034" s="51"/>
      <c r="AG2034" s="47"/>
      <c r="AH2034" s="51"/>
      <c r="AI2034" s="51"/>
      <c r="AJ2034" s="47"/>
      <c r="AK2034" s="47"/>
      <c r="AL2034" s="47"/>
      <c r="AM2034" s="47"/>
      <c r="AN2034" s="47"/>
      <c r="AO2034" s="47"/>
      <c r="AP2034" s="47"/>
      <c r="AQ2034" s="63"/>
      <c r="AR2034" s="65"/>
      <c r="AS2034" s="65"/>
      <c r="AT2034" s="65"/>
      <c r="AV2034" s="70"/>
      <c r="AW2034" s="65"/>
    </row>
    <row r="2035" spans="1:49" ht="15.6" customHeight="1"/>
  </sheetData>
  <sheetProtection algorithmName="SHA-512" hashValue="rrn0QTqJIpJYbwoFhIwAGbSA0Ek2UIeJnrhjc+eVWE85hSu7sgs347DXjZkth5ESkP5xQF64RO1wJ1SbsMuxqg==" saltValue="ljzSqMdTOY73yW7XafRQJQ==" spinCount="100000" sheet="1" objects="1" scenarios="1" selectLockedCells="1"/>
  <mergeCells count="7">
    <mergeCell ref="B7:AP7"/>
    <mergeCell ref="A3:AQ3"/>
    <mergeCell ref="A4:AQ4"/>
    <mergeCell ref="A5:AQ5"/>
    <mergeCell ref="A1:H1"/>
    <mergeCell ref="A2:H2"/>
    <mergeCell ref="A6:F6"/>
  </mergeCells>
  <dataValidations count="19">
    <dataValidation type="list" allowBlank="1" showInputMessage="1" showErrorMessage="1" errorTitle="Experience Type" error="Use the dropdown to select the experience type these hours were accumulated under. Be sure to make a selection for every experience entry." promptTitle="Experience Type" prompt="Use the dropdown to select the experience type these hours were accumulated under. Be sure to make a selection for every experience entry." sqref="B9:B2008">
      <formula1>Experience_Types</formula1>
    </dataValidation>
    <dataValidation type="list" allowBlank="1" showInputMessage="1" showErrorMessage="1" errorTitle="Experience Setting" error="Select the setting where these experience hours were accumulated. New settings can be added under the &quot;Settings&quot; tab. Select a setting for every entry." promptTitle="Experience Setting" prompt="Select the setting where these experience hours were accumulated. New settings can be added under the &quot;Settings&quot; tab. Select a setting for every entry._x000a_" sqref="C9:C2008">
      <formula1>Settings</formula1>
    </dataValidation>
    <dataValidation type="list" allowBlank="1" showInputMessage="1" showErrorMessage="1" errorTitle="Supervisor" error="Use the dropdown to select the supervisor responsible for overseeing your experience when these hours were accumulated. A supervisor must be selected even if a supervision session was not scheduled during this experience." promptTitle="Supervisor" prompt="Select the supervisor responsible for overseeing your experience when these hours were accumulated. Select a supervisor for every entry." sqref="D9:D2008">
      <formula1>Supervisors</formula1>
    </dataValidation>
    <dataValidation type="date" allowBlank="1" showInputMessage="1" showErrorMessage="1" errorTitle="Date of Experience." error="Enter the date when this experience was accumulated (e.g., 06/26/2020)." promptTitle="Date of Experience" prompt="Enter the date when this experience was accumulated (e.g., 06/26/2020)." sqref="E10:E2008">
      <formula1>36526</formula1>
      <formula2>54788</formula2>
    </dataValidation>
    <dataValidation allowBlank="1" showInputMessage="1" showErrorMessage="1" promptTitle="Experience Hours" prompt="The number of experience hours accumulated during this experience time." sqref="H9:H2008"/>
    <dataValidation type="decimal" allowBlank="1" showInputMessage="1" showErrorMessage="1" errorTitle="Unrestricted Hours" error="Enter the number of unrestricted hours accumulated out of the total experience hours. Value must not exceed the total experience hours." promptTitle="Unrestricted Hours" prompt="Enter the number of unrestricted hours accumulated out of the total experience hours. Value must not exceed the total experience hours." sqref="I9:I2008">
      <formula1>0</formula1>
      <formula2>H9</formula2>
    </dataValidation>
    <dataValidation allowBlank="1" showInputMessage="1" showErrorMessage="1" errorTitle="Restricted Hours" error="The number of restricted hours accumulated out of the total experience hours." promptTitle="Restricted Hours" prompt="The number of restricted hours accumulated out of the total experience hours." sqref="J9:J2008"/>
    <dataValidation type="list" allowBlank="1" showInputMessage="1" showErrorMessage="1" errorTitle="Method of Supervision" error="Select the method of supervision that occured. If no supervision occurred, select the appropriate option and skip the rest of the options in this row." promptTitle="Method of Supervision" prompt="Select the method of supervision that occured. If no supervision occurred, select the appropriate option and skip the rest of the options in this row." sqref="K9:K2008">
      <formula1>Method_of_Supervision</formula1>
    </dataValidation>
    <dataValidation type="decimal" allowBlank="1" showInputMessage="1" showErrorMessage="1" errorTitle="Supervision Start Time" error="If supervision occured during this experience, enter the start time of the supervision session.  Supervision session time must overlap with experience time." promptTitle="Supervision Start Time" prompt="If supervision occured during this experience, enter the start time of the supervision session.  Supervision session time must overlap with experience time." sqref="L9:L2008">
      <formula1>F9</formula1>
      <formula2>G9</formula2>
    </dataValidation>
    <dataValidation type="decimal" allowBlank="1" showInputMessage="1" showErrorMessage="1" errorTitle="Supervision End Time" error="If supervision occured during this experience, enter the end time of the supervision session.  Supervision session time must overlap with experience time." promptTitle="Supervision End Time" prompt="If supervision occured during this experience, enter the end time of the supervision session.  Supervision session time must overlap with experience time." sqref="M9:M2008">
      <formula1>L9</formula1>
      <formula2>G9</formula2>
    </dataValidation>
    <dataValidation allowBlank="1" showInputMessage="1" showErrorMessage="1" promptTitle="Supervised Hours" prompt="The number of supervised hours accumulated during this experience time." sqref="N9:N2008"/>
    <dataValidation type="decimal" allowBlank="1" showInputMessage="1" showErrorMessage="1" errorTitle="Individual Supervision Hours" error="Of the total supervised hours, enter the number of hours that were supervised on an individual basis (one-on-one)." promptTitle="Individual Supervision Hours" prompt="Of the total supervised hours, enter the number of hours that were supervised on an individual basis (one-on-one)." sqref="O9:O2008">
      <formula1>0</formula1>
      <formula2>N9</formula2>
    </dataValidation>
    <dataValidation allowBlank="1" showInputMessage="1" showErrorMessage="1" errorTitle="Group Supervision Hours" error="The number of hours supervised while in a group." promptTitle="Group Supervision Hours" prompt="The number of hours supervised while in a group." sqref="P9:P2008"/>
    <dataValidation allowBlank="1" showInputMessage="1" showErrorMessage="1" errorTitle="Independent Hours" error="The number of independent hours accumulated during this experience time." promptTitle="Independent Hours" prompt="The number of independent hours accumulated during this experience time." sqref="Q9:Q2008"/>
    <dataValidation type="list" allowBlank="1" showInputMessage="1" showErrorMessage="1" errorTitle="Client Observation?" error="Use the dropdown to select whether or not your supervisor observed you working with a client during this experience. " promptTitle="Client Observation?" prompt="Use the dropdown to select whether or not your supervisor observed you working with a client during this experience. " sqref="R9:R2008">
      <formula1>Client_Observation</formula1>
    </dataValidation>
    <dataValidation allowBlank="1" showInputMessage="1" showErrorMessage="1" promptTitle="Experience Notes" prompt="Enter any notes relevant to this experience in the space provided." sqref="S9:S2008"/>
    <dataValidation type="date" allowBlank="1" showInputMessage="1" showErrorMessage="1" errorTitle="Date of Experience" error="Enter the date when this experience was accumulated (e.g., 06/26/2020)." promptTitle="Date of Experience" prompt="Enter the date when this experience was accumulated (e.g., 06/26/2020)." sqref="E9">
      <formula1>36526</formula1>
      <formula2>54788</formula2>
    </dataValidation>
    <dataValidation type="time" allowBlank="1" showInputMessage="1" showErrorMessage="1" errorTitle="Experience Start Time" error="Enter the start time of the experience on this date (9:00 AM). Create new entries if there was a break in experience on the same date." promptTitle="Experience Start Time" prompt="Enter the start time of the experience on this date (9:00 AM). Create new entries if there was a break in experience on the same date." sqref="F9:F2008">
      <formula1>0</formula1>
      <formula2>0.999988425925926</formula2>
    </dataValidation>
    <dataValidation type="time" allowBlank="1" showInputMessage="1" showErrorMessage="1" errorTitle="Experience End Time" error="Enter the end time of the experience on this date (5:00 PM). Create new entries if there was a break in experience on the same date." promptTitle="Experience End Time" prompt="Enter the end time of the experience on this date (5:00 PM). Create new entries if there was a break in experience on the same date." sqref="G9:G2008">
      <formula1>0</formula1>
      <formula2>0.999988425925926</formula2>
    </dataValidation>
  </dataValidations>
  <pageMargins left="0.25" right="0.25" top="0.75" bottom="0.75" header="0.3" footer="0.3"/>
  <pageSetup orientation="portrait" r:id="rId1"/>
  <ignoredErrors>
    <ignoredError sqref="BF9" calculatedColumn="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87"/>
  <sheetViews>
    <sheetView showGridLines="0" topLeftCell="C1" zoomScaleNormal="100" zoomScaleSheetLayoutView="50" workbookViewId="0">
      <selection activeCell="L13" sqref="L13"/>
    </sheetView>
  </sheetViews>
  <sheetFormatPr defaultColWidth="8.7109375" defaultRowHeight="12"/>
  <cols>
    <col min="1" max="2" width="8.7109375" style="135" hidden="1" customWidth="1"/>
    <col min="3" max="3" width="5.85546875" style="135" customWidth="1"/>
    <col min="4" max="4" width="8.85546875" style="137" customWidth="1"/>
    <col min="5" max="5" width="23" style="138" bestFit="1" customWidth="1"/>
    <col min="6" max="6" width="9.7109375" style="139" customWidth="1"/>
    <col min="7" max="8" width="9.28515625" style="139" customWidth="1"/>
    <col min="9" max="9" width="9.7109375" style="139" customWidth="1"/>
    <col min="10" max="10" width="9.7109375" style="140" customWidth="1"/>
    <col min="11" max="11" width="10" style="140" customWidth="1"/>
    <col min="12" max="13" width="9.7109375" style="141" customWidth="1"/>
    <col min="14" max="14" width="3.85546875" style="142" customWidth="1"/>
    <col min="15" max="15" width="8.7109375" style="139" hidden="1" customWidth="1"/>
    <col min="16" max="16" width="8.7109375" style="140" hidden="1" customWidth="1"/>
    <col min="17" max="23" width="8.7109375" style="139" hidden="1" customWidth="1"/>
    <col min="24" max="25" width="8.7109375" style="140" hidden="1" customWidth="1"/>
    <col min="26" max="33" width="8.7109375" style="135" hidden="1" customWidth="1"/>
    <col min="34" max="35" width="8.7109375" style="139" hidden="1" customWidth="1"/>
    <col min="36" max="36" width="8.7109375" style="141" hidden="1" customWidth="1"/>
    <col min="37" max="38" width="8.7109375" style="139" hidden="1" customWidth="1"/>
    <col min="39" max="39" width="8.7109375" style="140" hidden="1" customWidth="1"/>
    <col min="40" max="40" width="8.7109375" style="143" hidden="1" customWidth="1"/>
    <col min="41" max="41" width="8.7109375" style="135" hidden="1" customWidth="1"/>
    <col min="42" max="42" width="8.7109375" style="143" hidden="1" customWidth="1"/>
    <col min="43" max="52" width="8.7109375" style="139" hidden="1" customWidth="1"/>
    <col min="53" max="53" width="8.7109375" style="143" hidden="1" customWidth="1"/>
    <col min="54" max="56" width="10.7109375" style="139" customWidth="1"/>
    <col min="57" max="58" width="10.7109375" style="143" customWidth="1"/>
    <col min="59" max="59" width="17.28515625" style="144" customWidth="1"/>
    <col min="60" max="16384" width="8.7109375" style="92"/>
  </cols>
  <sheetData>
    <row r="1" spans="1:59" s="79" customFormat="1" ht="33"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row>
    <row r="2" spans="1:59" s="79" customFormat="1" ht="33" customHeight="1">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75"/>
      <c r="BG2" s="175"/>
    </row>
    <row r="3" spans="1:59" s="79" customFormat="1" ht="18.95" customHeight="1">
      <c r="A3" s="178" t="s">
        <v>208</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row>
    <row r="4" spans="1:59" s="79" customFormat="1" ht="15" customHeight="1">
      <c r="A4" s="179" t="s">
        <v>145</v>
      </c>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row>
    <row r="5" spans="1:59" s="79" customFormat="1" ht="15.75">
      <c r="A5" s="176" t="str">
        <f>IF(Instructions!B5=0,"",Instructions!B5)</f>
        <v/>
      </c>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row>
    <row r="6" spans="1:59" s="79" customFormat="1" ht="15" customHeight="1">
      <c r="A6" s="175"/>
      <c r="B6" s="17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row>
    <row r="7" spans="1:59" s="83" customFormat="1" ht="75.95" customHeight="1">
      <c r="A7" s="177" t="s">
        <v>227</v>
      </c>
      <c r="B7" s="177"/>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row>
    <row r="8" spans="1:59" s="83" customFormat="1" ht="30" customHeight="1">
      <c r="A8" s="122"/>
      <c r="B8" s="122"/>
      <c r="C8" s="174"/>
      <c r="D8" s="174"/>
      <c r="E8" s="174"/>
      <c r="F8" s="172" t="s">
        <v>225</v>
      </c>
      <c r="G8" s="173"/>
      <c r="H8" s="173"/>
      <c r="I8" s="173"/>
      <c r="J8" s="173"/>
      <c r="K8" s="173"/>
      <c r="L8" s="173"/>
      <c r="M8" s="173"/>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3"/>
      <c r="AR8" s="123"/>
      <c r="AS8" s="123"/>
      <c r="AT8" s="122"/>
      <c r="AU8" s="122"/>
      <c r="AV8" s="122"/>
      <c r="AW8" s="122"/>
      <c r="AX8" s="122"/>
      <c r="AY8" s="122"/>
      <c r="AZ8" s="122"/>
      <c r="BA8" s="122"/>
      <c r="BB8" s="172" t="s">
        <v>226</v>
      </c>
      <c r="BC8" s="173"/>
      <c r="BD8" s="173"/>
      <c r="BE8" s="173"/>
      <c r="BF8" s="173"/>
      <c r="BG8" s="173"/>
    </row>
    <row r="9" spans="1:59" s="83" customFormat="1" ht="51.95" customHeight="1">
      <c r="A9" s="124"/>
      <c r="B9" s="125" t="s">
        <v>203</v>
      </c>
      <c r="C9" s="126" t="s">
        <v>84</v>
      </c>
      <c r="D9" s="127" t="s">
        <v>85</v>
      </c>
      <c r="E9" s="128" t="s">
        <v>64</v>
      </c>
      <c r="F9" s="129" t="s">
        <v>118</v>
      </c>
      <c r="G9" s="129" t="s">
        <v>117</v>
      </c>
      <c r="H9" s="129" t="s">
        <v>116</v>
      </c>
      <c r="I9" s="129" t="s">
        <v>199</v>
      </c>
      <c r="J9" s="130" t="s">
        <v>218</v>
      </c>
      <c r="K9" s="130" t="s">
        <v>219</v>
      </c>
      <c r="L9" s="131" t="s">
        <v>202</v>
      </c>
      <c r="M9" s="131" t="s">
        <v>221</v>
      </c>
      <c r="N9" s="132"/>
      <c r="O9" s="129" t="s">
        <v>220</v>
      </c>
      <c r="P9" s="130" t="s">
        <v>139</v>
      </c>
      <c r="Q9" s="129" t="s">
        <v>136</v>
      </c>
      <c r="R9" s="129" t="s">
        <v>134</v>
      </c>
      <c r="S9" s="129" t="s">
        <v>131</v>
      </c>
      <c r="T9" s="129" t="s">
        <v>223</v>
      </c>
      <c r="U9" s="129" t="s">
        <v>133</v>
      </c>
      <c r="V9" s="129" t="s">
        <v>132</v>
      </c>
      <c r="W9" s="129" t="s">
        <v>135</v>
      </c>
      <c r="X9" s="130" t="s">
        <v>137</v>
      </c>
      <c r="Y9" s="130" t="s">
        <v>138</v>
      </c>
      <c r="Z9" s="126" t="s">
        <v>161</v>
      </c>
      <c r="AA9" s="126" t="s">
        <v>162</v>
      </c>
      <c r="AB9" s="126" t="s">
        <v>163</v>
      </c>
      <c r="AC9" s="126" t="s">
        <v>164</v>
      </c>
      <c r="AD9" s="126" t="s">
        <v>165</v>
      </c>
      <c r="AE9" s="126" t="s">
        <v>166</v>
      </c>
      <c r="AF9" s="126" t="s">
        <v>167</v>
      </c>
      <c r="AG9" s="126" t="s">
        <v>168</v>
      </c>
      <c r="AH9" s="129" t="s">
        <v>152</v>
      </c>
      <c r="AI9" s="129" t="s">
        <v>151</v>
      </c>
      <c r="AJ9" s="131" t="s">
        <v>150</v>
      </c>
      <c r="AK9" s="129" t="s">
        <v>169</v>
      </c>
      <c r="AL9" s="129" t="s">
        <v>170</v>
      </c>
      <c r="AM9" s="130" t="s">
        <v>171</v>
      </c>
      <c r="AN9" s="133" t="s">
        <v>174</v>
      </c>
      <c r="AO9" s="126" t="s">
        <v>172</v>
      </c>
      <c r="AP9" s="133" t="s">
        <v>175</v>
      </c>
      <c r="AQ9" s="129" t="s">
        <v>222</v>
      </c>
      <c r="AR9" s="129" t="s">
        <v>87</v>
      </c>
      <c r="AS9" s="129" t="s">
        <v>224</v>
      </c>
      <c r="AT9" s="129" t="s">
        <v>176</v>
      </c>
      <c r="AU9" s="129" t="s">
        <v>115</v>
      </c>
      <c r="AV9" s="129" t="s">
        <v>89</v>
      </c>
      <c r="AW9" s="129" t="s">
        <v>147</v>
      </c>
      <c r="AX9" s="129" t="s">
        <v>199</v>
      </c>
      <c r="AY9" s="129" t="s">
        <v>205</v>
      </c>
      <c r="AZ9" s="129" t="s">
        <v>177</v>
      </c>
      <c r="BA9" s="133" t="s">
        <v>202</v>
      </c>
      <c r="BB9" s="129" t="s">
        <v>118</v>
      </c>
      <c r="BC9" s="129" t="s">
        <v>117</v>
      </c>
      <c r="BD9" s="129" t="s">
        <v>116</v>
      </c>
      <c r="BE9" s="133" t="s">
        <v>229</v>
      </c>
      <c r="BF9" s="133" t="s">
        <v>140</v>
      </c>
      <c r="BG9" s="134" t="s">
        <v>130</v>
      </c>
    </row>
    <row r="10" spans="1:59" s="83" customFormat="1" ht="20.100000000000001" customHeight="1">
      <c r="A10" s="135"/>
      <c r="B10" s="136" t="str">
        <f t="array" ref="B10">IFERROR(INDEX(YearMonthExperienceType, MATCH(0,COUNTIF($B$9:B9, YearMonthExperienceType), 0)),"")</f>
        <v/>
      </c>
      <c r="C10" s="145" t="str">
        <f>LEFT(B10,4)</f>
        <v/>
      </c>
      <c r="D10" s="146" t="str">
        <f>IF(B10="","",TEXT(VALUE(MID(B10,6,2))*29,"mmmm"))</f>
        <v/>
      </c>
      <c r="E10" s="147" t="str">
        <f>IF(RIGHT(B10,1)="1","Supervised Independent Fieldwork", IF(RIGHT(B10,1)="2","Practicum", IF(RIGHT(B10,1)="3","Intensive Practicum","")))</f>
        <v/>
      </c>
      <c r="F10" s="148" t="str">
        <f t="shared" ref="F10:F41" si="0">IF(B10="","",SUMIF(YearMonthExperienceType,B10,LogIndependentHours))</f>
        <v/>
      </c>
      <c r="G10" s="148" t="str">
        <f t="shared" ref="G10:G41" si="1">IF(B10="","",SUMIF(YearMonthExperienceType,B10,LogSupervisionHours))</f>
        <v/>
      </c>
      <c r="H10" s="148" t="str">
        <f t="shared" ref="H10:H41" si="2">IF(B10="","",SUMIF(YearMonthExperienceType,B10,LogExperienceHours))</f>
        <v/>
      </c>
      <c r="I10" s="148" t="str">
        <f t="shared" ref="I10:I41" si="3">IF(B10="","",SUMIF(YearMonthExperienceType,B10,LogUnrestrictedHours))</f>
        <v/>
      </c>
      <c r="J10" s="149" t="str">
        <f t="shared" ref="J10:J41" si="4">IF(B10="","",SUMIF(YearMonthExperienceType,B10,LogSupervisionContacts))</f>
        <v/>
      </c>
      <c r="K10" s="149" t="str">
        <f t="shared" ref="K10:K41" si="5">IF(B10="","",SUMIF(YearMonthExperienceType,B10,LogClientObservations))</f>
        <v/>
      </c>
      <c r="L10" s="150" t="str">
        <f>IF(D10="","",G10/H10)</f>
        <v/>
      </c>
      <c r="M10" s="150" t="str">
        <f>IF(D10="","",O10/G10)</f>
        <v/>
      </c>
      <c r="N10" s="151"/>
      <c r="O10" s="148" t="str">
        <f t="shared" ref="O10:O41" si="6">IF(B10="","",SUMIF(YearMonthExperienceType,B10,LogGroupSupervisionHours))</f>
        <v/>
      </c>
      <c r="P10" s="149" t="str">
        <f t="shared" ref="P10:P41" si="7">IF(B10="","",SUMIF(YearMonthExperienceType,B10,LogExperiencesNotUnderContract))</f>
        <v/>
      </c>
      <c r="Q10" s="148" t="str">
        <f t="shared" ref="Q10:Q41" si="8">IF(B10="","",SUMIF(YearMonthExperienceType,B10,LogIndependentHoursUnderContract))</f>
        <v/>
      </c>
      <c r="R10" s="148" t="str">
        <f t="shared" ref="R10:R41" si="9">IF(B10="","",SUMIF(YearMonthExperienceType,B10,LogSupervisionHoursUnderContract))</f>
        <v/>
      </c>
      <c r="S10" s="148" t="str">
        <f t="shared" ref="S10:S41" si="10">IF(B10="","",SUMIF(YearMonthExperienceType,B10,LogExperienceHoursUnderContract))</f>
        <v/>
      </c>
      <c r="T10" s="148" t="str">
        <f t="shared" ref="T10:T41" si="11">IF(B10="","",SUMIF(YearMonth,LEFT(B10,7),LogExperienceHoursUnderContract))</f>
        <v/>
      </c>
      <c r="U10" s="148" t="str">
        <f t="shared" ref="U10:U41" si="12">IF(B10="","",SUMIF(YearMonthExperienceType,B10,LogUnrestrictedHoursUnderContract))</f>
        <v/>
      </c>
      <c r="V10" s="148" t="str">
        <f t="shared" ref="V10:V41" si="13">IF(B10="","",SUMIF(YearMonthExperienceType,B10,LogWeightedExperienceHoursUnderContract))</f>
        <v/>
      </c>
      <c r="W10" s="148" t="str">
        <f t="shared" ref="W10:W41" si="14">IF(B10="","",SUMIF(YearMonthExperienceType,B10,LogGroupSupervisionHoursUnderContract))</f>
        <v/>
      </c>
      <c r="X10" s="149" t="str">
        <f t="shared" ref="X10:X41" si="15">IF(B10="","",SUMIF(YearMonthExperienceType,B10,LogSupervisionContactsUnderContract))</f>
        <v/>
      </c>
      <c r="Y10" s="149" t="str">
        <f t="shared" ref="Y10:Y41" si="16">IF(B10="","",SUMIF(YearMonthExperienceType,B10,LogClientObservationsUnderContract))</f>
        <v/>
      </c>
      <c r="Z10" s="145" t="str">
        <f t="shared" ref="Z10:Z41" si="17">IF(D10="","",IF(P10&lt;1,"","A"))</f>
        <v/>
      </c>
      <c r="AA10" s="145" t="str">
        <f>IF(D10="","",IF(OR(T10&lt;20, T10&gt;130),"B",""))</f>
        <v/>
      </c>
      <c r="AB10" s="145" t="str">
        <f t="shared" ref="AB10:AB41" si="18">IF(ISERROR(R10/S10),"",IF(OR(AND(E10="Supervised Independent Fieldwork",R10/S10&lt;0.05),AND(E10="Praticum",R10/S10&lt;0.075),AND(E10="Intensive Practicum",R10/S10&lt;0.1)),"C",""))</f>
        <v/>
      </c>
      <c r="AC10" s="145" t="str">
        <f t="shared" ref="AC10:AC41" si="19">IF(ISERROR(W10/R10),"",IF(W10/R10&gt;0.5,"D",""))</f>
        <v/>
      </c>
      <c r="AD10" s="145" t="str">
        <f t="shared" ref="AD10:AD41" si="20">IF(OR(AND(E10="Supervised Independent Fieldwork",X10&lt;2),AND(E10="Practicum",X10&lt;4),AND(E10="Intensive Practicum",X10&lt;8)),"E","")</f>
        <v/>
      </c>
      <c r="AE10" s="145" t="str">
        <f t="shared" ref="AE10:AE41" si="21">IF(OR(AND(E10="Supervised Independent Fieldwork",Y10&lt;2),AND(E10="Practicum",Y10&lt;4),AND(E10="Intensive Practicum",Y10&lt;4)),"F","")</f>
        <v/>
      </c>
      <c r="AF10" s="145" t="str">
        <f t="shared" ref="AF10:AF41" si="22">IF(D10="","",IF(BE10&lt;0.5,"G",""))</f>
        <v/>
      </c>
      <c r="AG10" s="145" t="str">
        <f t="shared" ref="AG10:AG41" si="23">IF(D10="","",IF(BF10&lt;1,"H",""))</f>
        <v/>
      </c>
      <c r="AH10" s="148" t="str">
        <f t="shared" ref="AH10:AH41" si="24">IF(D10="","",R10-W10)</f>
        <v/>
      </c>
      <c r="AI10" s="148" t="str">
        <f t="shared" ref="AI10:AI41" si="25">IF(D10="","",IF(W10&gt;AH10,MAX(AH10*2),R10))</f>
        <v/>
      </c>
      <c r="AJ10" s="150" t="str">
        <f t="shared" ref="AJ10:AJ41" si="26">IF(E10="Supervised Independent Fieldwork", 0.05,IF(E10="Practicum", 0.075,IF(E10="Intensive Practicum", 0.1,"")))</f>
        <v/>
      </c>
      <c r="AK10" s="148" t="str">
        <f t="shared" ref="AK10:AK41" si="27">IF(D10="","",IF(S10&gt;AI10/AJ10,AI10/AJ10, S10))</f>
        <v/>
      </c>
      <c r="AL10" s="148" t="str">
        <f t="shared" ref="AL10:AL41" si="28">IF(D10="","",IF(AND(AK10&gt;20,AK10&lt;130),AK10,IF(AK10&gt;=130,130,0)))</f>
        <v/>
      </c>
      <c r="AM10" s="149" t="str">
        <f t="shared" ref="AM10:AM41" si="29">IF(E10="Supervised Independent Fieldwork", 2,IF(E10="Practicum", 4,IF(E10="Intensive Practicum",8,"")))</f>
        <v/>
      </c>
      <c r="AN10" s="152" t="str">
        <f t="shared" ref="AN10:AN41" si="30">IF(D10="","",MIN(100%,X10/AM10))</f>
        <v/>
      </c>
      <c r="AO10" s="145" t="str">
        <f t="shared" ref="AO10:AO41" si="31">IF(E10="Supervised Independent Fieldwork", 2,IF(E10="Practicum", 4,IF(E10="Intensive Practicum",4,"")))</f>
        <v/>
      </c>
      <c r="AP10" s="152" t="str">
        <f t="shared" ref="AP10:AP41" si="32">IF(D10="","",MIN(100%,Y10/AO10))</f>
        <v/>
      </c>
      <c r="AQ10" s="148" t="str">
        <f t="shared" ref="AQ10:AQ73" si="33">IF(D10="","",AL10*MIN(AN10,AP10))</f>
        <v/>
      </c>
      <c r="AR10" s="148" t="str">
        <f>LEFT(B10,7)</f>
        <v/>
      </c>
      <c r="AS10" s="148" t="str">
        <f>IF(B10="","",SUMIF($AR$10:$AR$186,AR10,$AK$10:$AK$185))</f>
        <v/>
      </c>
      <c r="AT10" s="148" t="str">
        <f t="shared" ref="AT10:AT41" si="34">IF(D10="","",IF(AS10&lt;20,0,IF(AQ10&gt;130,130,AQ10)))</f>
        <v/>
      </c>
      <c r="AU10" s="148" t="str">
        <f>IF(D10="","",SUM($AT$10:AT10))</f>
        <v/>
      </c>
      <c r="AV10" s="148" t="str">
        <f t="shared" ref="AV10:AV41" si="35">IF(E10="Supervised Independent Fieldwork", AT10,IF(E10="Practicum", AT10*1.5,IF(E10="Intensive Practicum", AT10*2,"")))</f>
        <v/>
      </c>
      <c r="AW10" s="148" t="str">
        <f>IF(D10="","",SUM($AV$10:AV10))</f>
        <v/>
      </c>
      <c r="AX10" s="148" t="str">
        <f t="shared" ref="AX10:AX41" si="36">IF(D10="","",IF(AT10&gt;0,MIN(U10,AT10),0))</f>
        <v/>
      </c>
      <c r="AY10" s="148" t="str">
        <f t="shared" ref="AY10:AY41" si="37">IF(E10="Supervised Independent Fieldwork", AX10,IF(E10="Practicum", AX10*1.5,IF(E10="Intensive Practicum", AX10*2,"")))</f>
        <v/>
      </c>
      <c r="AZ10" s="148" t="str">
        <f>IF(D10="","",SUM($AY$10:AY10))</f>
        <v/>
      </c>
      <c r="BA10" s="152" t="str">
        <f t="shared" ref="BA10:BA41" si="38">IF(D10="","",IFERROR(BC10/BD10,0))</f>
        <v/>
      </c>
      <c r="BB10" s="148" t="str">
        <f t="shared" ref="BB10:BB41" si="39">IF(D10="","",BD10-BC10)</f>
        <v/>
      </c>
      <c r="BC10" s="148" t="str">
        <f t="shared" ref="BC10:BC41" si="40">IF(D10="","",IF(BD10=0,0,AI10))</f>
        <v/>
      </c>
      <c r="BD10" s="148" t="str">
        <f>AT10</f>
        <v/>
      </c>
      <c r="BE10" s="152" t="str">
        <f>IF(D10="","",IF(Instructions!$C$5="BCBA",MIN(100%,AZ10/1500),IF(Instructions!$C$5="BCaBA",MIN(100%,AZ10/1000),"")))</f>
        <v/>
      </c>
      <c r="BF10" s="152" t="str">
        <f>IF(D10="","",IF(Instructions!$C$5="BCBA",MIN(100%,AW10/1500),IF(Instructions!$C$5="BCaBA",MIN(100%,AW10/1000),"")))</f>
        <v/>
      </c>
      <c r="BG10" s="147" t="str">
        <f t="shared" ref="BG10:BG41" si="41">IF(Z10&lt;&gt;"","   "&amp;Z10,"")&amp;IF(AA10&lt;&gt;"","   "&amp;AA10,"")&amp;IF(AB10&lt;&gt;"","   "&amp;AB10,"")&amp;IF(AC10&lt;&gt;"","   "&amp;AC10,"")&amp;IF(AD10&lt;&gt;"","   "&amp;AD10,"")&amp;IF(AE10&lt;&gt;"","   "&amp;AE10,"")&amp;IF(AF10&lt;&gt;"","   "&amp;AF10,"")&amp;IF(AG10&lt;&gt;"","   "&amp;AG10,"")</f>
        <v/>
      </c>
    </row>
    <row r="11" spans="1:59" s="83" customFormat="1" ht="20.100000000000001" customHeight="1">
      <c r="A11" s="135"/>
      <c r="B11" s="136" t="str">
        <f t="array" ref="B11">IFERROR(INDEX(YearMonthExperienceType, MATCH(0,COUNTIF($B$9:B10, YearMonthExperienceType), 0)),"")</f>
        <v/>
      </c>
      <c r="C11" s="145" t="str">
        <f t="shared" ref="C11:C74" si="42">LEFT(B11,4)</f>
        <v/>
      </c>
      <c r="D11" s="146" t="str">
        <f t="shared" ref="D11:D74" si="43">IF(B11="","",TEXT(VALUE(MID(B11,6,2))*29,"mmmm"))</f>
        <v/>
      </c>
      <c r="E11" s="147" t="str">
        <f t="shared" ref="E11:E74" si="44">IF(RIGHT(B11,1)="1","Supervised Independent Fieldwork", IF(RIGHT(B11,1)="2","Practicum", IF(RIGHT(B11,1)="3","Intensive Practicum","")))</f>
        <v/>
      </c>
      <c r="F11" s="148" t="str">
        <f t="shared" si="0"/>
        <v/>
      </c>
      <c r="G11" s="148" t="str">
        <f t="shared" si="1"/>
        <v/>
      </c>
      <c r="H11" s="148" t="str">
        <f t="shared" si="2"/>
        <v/>
      </c>
      <c r="I11" s="148" t="str">
        <f t="shared" si="3"/>
        <v/>
      </c>
      <c r="J11" s="149" t="str">
        <f t="shared" si="4"/>
        <v/>
      </c>
      <c r="K11" s="149" t="str">
        <f t="shared" si="5"/>
        <v/>
      </c>
      <c r="L11" s="150" t="str">
        <f t="shared" ref="L11:L74" si="45">IF(D11="","",G11/H11)</f>
        <v/>
      </c>
      <c r="M11" s="150" t="str">
        <f t="shared" ref="M11:M74" si="46">IF(D11="","",O11/G11)</f>
        <v/>
      </c>
      <c r="N11" s="151"/>
      <c r="O11" s="148" t="str">
        <f t="shared" si="6"/>
        <v/>
      </c>
      <c r="P11" s="149" t="str">
        <f t="shared" si="7"/>
        <v/>
      </c>
      <c r="Q11" s="148" t="str">
        <f t="shared" si="8"/>
        <v/>
      </c>
      <c r="R11" s="148" t="str">
        <f t="shared" si="9"/>
        <v/>
      </c>
      <c r="S11" s="148" t="str">
        <f t="shared" si="10"/>
        <v/>
      </c>
      <c r="T11" s="148" t="str">
        <f t="shared" si="11"/>
        <v/>
      </c>
      <c r="U11" s="148" t="str">
        <f t="shared" si="12"/>
        <v/>
      </c>
      <c r="V11" s="148" t="str">
        <f t="shared" si="13"/>
        <v/>
      </c>
      <c r="W11" s="148" t="str">
        <f t="shared" si="14"/>
        <v/>
      </c>
      <c r="X11" s="149" t="str">
        <f t="shared" si="15"/>
        <v/>
      </c>
      <c r="Y11" s="149" t="str">
        <f t="shared" si="16"/>
        <v/>
      </c>
      <c r="Z11" s="145" t="str">
        <f t="shared" si="17"/>
        <v/>
      </c>
      <c r="AA11" s="145" t="str">
        <f t="shared" ref="AA11:AA74" si="47">IF(D11="","",IF(OR(T11&lt;20, T11&gt;130),"B",""))</f>
        <v/>
      </c>
      <c r="AB11" s="145" t="str">
        <f t="shared" si="18"/>
        <v/>
      </c>
      <c r="AC11" s="145" t="str">
        <f t="shared" si="19"/>
        <v/>
      </c>
      <c r="AD11" s="145" t="str">
        <f t="shared" si="20"/>
        <v/>
      </c>
      <c r="AE11" s="145" t="str">
        <f t="shared" si="21"/>
        <v/>
      </c>
      <c r="AF11" s="145" t="str">
        <f t="shared" si="22"/>
        <v/>
      </c>
      <c r="AG11" s="145" t="str">
        <f t="shared" si="23"/>
        <v/>
      </c>
      <c r="AH11" s="148" t="str">
        <f t="shared" si="24"/>
        <v/>
      </c>
      <c r="AI11" s="148" t="str">
        <f t="shared" si="25"/>
        <v/>
      </c>
      <c r="AJ11" s="150" t="str">
        <f t="shared" si="26"/>
        <v/>
      </c>
      <c r="AK11" s="148" t="str">
        <f t="shared" si="27"/>
        <v/>
      </c>
      <c r="AL11" s="148" t="str">
        <f t="shared" si="28"/>
        <v/>
      </c>
      <c r="AM11" s="149" t="str">
        <f t="shared" si="29"/>
        <v/>
      </c>
      <c r="AN11" s="152" t="str">
        <f t="shared" si="30"/>
        <v/>
      </c>
      <c r="AO11" s="145" t="str">
        <f t="shared" si="31"/>
        <v/>
      </c>
      <c r="AP11" s="152" t="str">
        <f t="shared" si="32"/>
        <v/>
      </c>
      <c r="AQ11" s="148" t="str">
        <f t="shared" si="33"/>
        <v/>
      </c>
      <c r="AR11" s="148" t="str">
        <f t="shared" ref="AR11:AR74" si="48">LEFT(B11,7)</f>
        <v/>
      </c>
      <c r="AS11" s="148" t="str">
        <f t="shared" ref="AS11:AS74" si="49">IF(B11="","",SUMIF($AR$10:$AR$186,AR11,$AK$10:$AK$185))</f>
        <v/>
      </c>
      <c r="AT11" s="148" t="str">
        <f t="shared" si="34"/>
        <v/>
      </c>
      <c r="AU11" s="148" t="str">
        <f>IF(D11="","",SUM($AT$10:AT11))</f>
        <v/>
      </c>
      <c r="AV11" s="148" t="str">
        <f t="shared" si="35"/>
        <v/>
      </c>
      <c r="AW11" s="148" t="str">
        <f>IF(D11="","",SUM($AV$10:AV11))</f>
        <v/>
      </c>
      <c r="AX11" s="148" t="str">
        <f t="shared" si="36"/>
        <v/>
      </c>
      <c r="AY11" s="148" t="str">
        <f t="shared" si="37"/>
        <v/>
      </c>
      <c r="AZ11" s="148" t="str">
        <f>IF(D11="","",SUM($AY$10:AY11))</f>
        <v/>
      </c>
      <c r="BA11" s="152" t="str">
        <f t="shared" si="38"/>
        <v/>
      </c>
      <c r="BB11" s="148" t="str">
        <f t="shared" si="39"/>
        <v/>
      </c>
      <c r="BC11" s="148" t="str">
        <f t="shared" si="40"/>
        <v/>
      </c>
      <c r="BD11" s="148" t="str">
        <f t="shared" ref="BD11:BD74" si="50">AT11</f>
        <v/>
      </c>
      <c r="BE11" s="152" t="str">
        <f>IF(D11="","",IF(Instructions!$C$5="BCBA",MIN(100%,AZ11/1500),IF(Instructions!$C$5="BCaBA",MIN(100%,AZ11/1000),"")))</f>
        <v/>
      </c>
      <c r="BF11" s="152" t="str">
        <f>IF(D11="","",IF(Instructions!$C$5="BCBA",MIN(100%,AW11/1500),IF(Instructions!$C$5="BCaBA",MIN(100%,AW11/1000),"")))</f>
        <v/>
      </c>
      <c r="BG11" s="147" t="str">
        <f t="shared" si="41"/>
        <v/>
      </c>
    </row>
    <row r="12" spans="1:59" s="83" customFormat="1" ht="20.100000000000001" customHeight="1">
      <c r="A12" s="135"/>
      <c r="B12" s="136" t="str">
        <f t="array" ref="B12">IFERROR(INDEX(YearMonthExperienceType, MATCH(0,COUNTIF($B$9:B11, YearMonthExperienceType), 0)),"")</f>
        <v/>
      </c>
      <c r="C12" s="145" t="str">
        <f t="shared" si="42"/>
        <v/>
      </c>
      <c r="D12" s="146" t="str">
        <f t="shared" si="43"/>
        <v/>
      </c>
      <c r="E12" s="147" t="str">
        <f t="shared" si="44"/>
        <v/>
      </c>
      <c r="F12" s="148" t="str">
        <f t="shared" si="0"/>
        <v/>
      </c>
      <c r="G12" s="148" t="str">
        <f t="shared" si="1"/>
        <v/>
      </c>
      <c r="H12" s="148" t="str">
        <f t="shared" si="2"/>
        <v/>
      </c>
      <c r="I12" s="148" t="str">
        <f t="shared" si="3"/>
        <v/>
      </c>
      <c r="J12" s="149" t="str">
        <f t="shared" si="4"/>
        <v/>
      </c>
      <c r="K12" s="149" t="str">
        <f t="shared" si="5"/>
        <v/>
      </c>
      <c r="L12" s="150" t="str">
        <f t="shared" si="45"/>
        <v/>
      </c>
      <c r="M12" s="150" t="str">
        <f t="shared" si="46"/>
        <v/>
      </c>
      <c r="N12" s="151"/>
      <c r="O12" s="148" t="str">
        <f t="shared" si="6"/>
        <v/>
      </c>
      <c r="P12" s="149" t="str">
        <f t="shared" si="7"/>
        <v/>
      </c>
      <c r="Q12" s="148" t="str">
        <f t="shared" si="8"/>
        <v/>
      </c>
      <c r="R12" s="148" t="str">
        <f t="shared" si="9"/>
        <v/>
      </c>
      <c r="S12" s="148" t="str">
        <f t="shared" si="10"/>
        <v/>
      </c>
      <c r="T12" s="148" t="str">
        <f t="shared" si="11"/>
        <v/>
      </c>
      <c r="U12" s="148" t="str">
        <f t="shared" si="12"/>
        <v/>
      </c>
      <c r="V12" s="148" t="str">
        <f t="shared" si="13"/>
        <v/>
      </c>
      <c r="W12" s="148" t="str">
        <f t="shared" si="14"/>
        <v/>
      </c>
      <c r="X12" s="149" t="str">
        <f t="shared" si="15"/>
        <v/>
      </c>
      <c r="Y12" s="149" t="str">
        <f t="shared" si="16"/>
        <v/>
      </c>
      <c r="Z12" s="145" t="str">
        <f t="shared" si="17"/>
        <v/>
      </c>
      <c r="AA12" s="145" t="str">
        <f t="shared" si="47"/>
        <v/>
      </c>
      <c r="AB12" s="145" t="str">
        <f t="shared" si="18"/>
        <v/>
      </c>
      <c r="AC12" s="145" t="str">
        <f t="shared" si="19"/>
        <v/>
      </c>
      <c r="AD12" s="145" t="str">
        <f t="shared" si="20"/>
        <v/>
      </c>
      <c r="AE12" s="145" t="str">
        <f t="shared" si="21"/>
        <v/>
      </c>
      <c r="AF12" s="145" t="str">
        <f t="shared" si="22"/>
        <v/>
      </c>
      <c r="AG12" s="145" t="str">
        <f t="shared" si="23"/>
        <v/>
      </c>
      <c r="AH12" s="148" t="str">
        <f t="shared" si="24"/>
        <v/>
      </c>
      <c r="AI12" s="148" t="str">
        <f t="shared" si="25"/>
        <v/>
      </c>
      <c r="AJ12" s="150" t="str">
        <f t="shared" si="26"/>
        <v/>
      </c>
      <c r="AK12" s="148" t="str">
        <f t="shared" si="27"/>
        <v/>
      </c>
      <c r="AL12" s="148" t="str">
        <f t="shared" si="28"/>
        <v/>
      </c>
      <c r="AM12" s="149" t="str">
        <f t="shared" si="29"/>
        <v/>
      </c>
      <c r="AN12" s="152" t="str">
        <f t="shared" si="30"/>
        <v/>
      </c>
      <c r="AO12" s="145" t="str">
        <f t="shared" si="31"/>
        <v/>
      </c>
      <c r="AP12" s="152" t="str">
        <f t="shared" si="32"/>
        <v/>
      </c>
      <c r="AQ12" s="148" t="str">
        <f t="shared" si="33"/>
        <v/>
      </c>
      <c r="AR12" s="148" t="str">
        <f t="shared" si="48"/>
        <v/>
      </c>
      <c r="AS12" s="148" t="str">
        <f t="shared" si="49"/>
        <v/>
      </c>
      <c r="AT12" s="148" t="str">
        <f t="shared" si="34"/>
        <v/>
      </c>
      <c r="AU12" s="148" t="str">
        <f>IF(D12="","",SUM($AT$10:AT12))</f>
        <v/>
      </c>
      <c r="AV12" s="148" t="str">
        <f t="shared" si="35"/>
        <v/>
      </c>
      <c r="AW12" s="148" t="str">
        <f>IF(D12="","",SUM($AV$10:AV12))</f>
        <v/>
      </c>
      <c r="AX12" s="148" t="str">
        <f t="shared" si="36"/>
        <v/>
      </c>
      <c r="AY12" s="148" t="str">
        <f t="shared" si="37"/>
        <v/>
      </c>
      <c r="AZ12" s="148" t="str">
        <f>IF(D12="","",SUM($AY$10:AY12))</f>
        <v/>
      </c>
      <c r="BA12" s="152" t="str">
        <f t="shared" si="38"/>
        <v/>
      </c>
      <c r="BB12" s="148" t="str">
        <f t="shared" si="39"/>
        <v/>
      </c>
      <c r="BC12" s="148" t="str">
        <f t="shared" si="40"/>
        <v/>
      </c>
      <c r="BD12" s="148" t="str">
        <f t="shared" si="50"/>
        <v/>
      </c>
      <c r="BE12" s="152" t="str">
        <f>IF(D12="","",IF(Instructions!$C$5="BCBA",MIN(100%,AZ12/1500),IF(Instructions!$C$5="BCaBA",MIN(100%,AZ12/1000),"")))</f>
        <v/>
      </c>
      <c r="BF12" s="152" t="str">
        <f>IF(D12="","",IF(Instructions!$C$5="BCBA",MIN(100%,AW12/1500),IF(Instructions!$C$5="BCaBA",MIN(100%,AW12/1000),"")))</f>
        <v/>
      </c>
      <c r="BG12" s="147" t="str">
        <f t="shared" si="41"/>
        <v/>
      </c>
    </row>
    <row r="13" spans="1:59" s="83" customFormat="1" ht="20.100000000000001" customHeight="1">
      <c r="A13" s="135"/>
      <c r="B13" s="136" t="str">
        <f t="array" ref="B13">IFERROR(INDEX(YearMonthExperienceType, MATCH(0,COUNTIF($B$9:B12, YearMonthExperienceType), 0)),"")</f>
        <v/>
      </c>
      <c r="C13" s="145" t="str">
        <f t="shared" si="42"/>
        <v/>
      </c>
      <c r="D13" s="146" t="str">
        <f t="shared" si="43"/>
        <v/>
      </c>
      <c r="E13" s="147" t="str">
        <f t="shared" si="44"/>
        <v/>
      </c>
      <c r="F13" s="148" t="str">
        <f t="shared" si="0"/>
        <v/>
      </c>
      <c r="G13" s="148" t="str">
        <f t="shared" si="1"/>
        <v/>
      </c>
      <c r="H13" s="148" t="str">
        <f t="shared" si="2"/>
        <v/>
      </c>
      <c r="I13" s="148" t="str">
        <f t="shared" si="3"/>
        <v/>
      </c>
      <c r="J13" s="149" t="str">
        <f t="shared" si="4"/>
        <v/>
      </c>
      <c r="K13" s="149" t="str">
        <f t="shared" si="5"/>
        <v/>
      </c>
      <c r="L13" s="150" t="str">
        <f t="shared" si="45"/>
        <v/>
      </c>
      <c r="M13" s="150" t="str">
        <f t="shared" si="46"/>
        <v/>
      </c>
      <c r="N13" s="151"/>
      <c r="O13" s="148" t="str">
        <f t="shared" si="6"/>
        <v/>
      </c>
      <c r="P13" s="149" t="str">
        <f t="shared" si="7"/>
        <v/>
      </c>
      <c r="Q13" s="148" t="str">
        <f t="shared" si="8"/>
        <v/>
      </c>
      <c r="R13" s="148" t="str">
        <f t="shared" si="9"/>
        <v/>
      </c>
      <c r="S13" s="148" t="str">
        <f t="shared" si="10"/>
        <v/>
      </c>
      <c r="T13" s="148" t="str">
        <f t="shared" si="11"/>
        <v/>
      </c>
      <c r="U13" s="148" t="str">
        <f t="shared" si="12"/>
        <v/>
      </c>
      <c r="V13" s="148" t="str">
        <f t="shared" si="13"/>
        <v/>
      </c>
      <c r="W13" s="148" t="str">
        <f t="shared" si="14"/>
        <v/>
      </c>
      <c r="X13" s="149" t="str">
        <f t="shared" si="15"/>
        <v/>
      </c>
      <c r="Y13" s="149" t="str">
        <f t="shared" si="16"/>
        <v/>
      </c>
      <c r="Z13" s="145" t="str">
        <f t="shared" si="17"/>
        <v/>
      </c>
      <c r="AA13" s="145" t="str">
        <f t="shared" si="47"/>
        <v/>
      </c>
      <c r="AB13" s="145" t="str">
        <f t="shared" si="18"/>
        <v/>
      </c>
      <c r="AC13" s="145" t="str">
        <f t="shared" si="19"/>
        <v/>
      </c>
      <c r="AD13" s="145" t="str">
        <f t="shared" si="20"/>
        <v/>
      </c>
      <c r="AE13" s="145" t="str">
        <f t="shared" si="21"/>
        <v/>
      </c>
      <c r="AF13" s="145" t="str">
        <f t="shared" si="22"/>
        <v/>
      </c>
      <c r="AG13" s="145" t="str">
        <f t="shared" si="23"/>
        <v/>
      </c>
      <c r="AH13" s="148" t="str">
        <f t="shared" si="24"/>
        <v/>
      </c>
      <c r="AI13" s="148" t="str">
        <f t="shared" si="25"/>
        <v/>
      </c>
      <c r="AJ13" s="150" t="str">
        <f t="shared" si="26"/>
        <v/>
      </c>
      <c r="AK13" s="148" t="str">
        <f t="shared" si="27"/>
        <v/>
      </c>
      <c r="AL13" s="148" t="str">
        <f t="shared" si="28"/>
        <v/>
      </c>
      <c r="AM13" s="149" t="str">
        <f t="shared" si="29"/>
        <v/>
      </c>
      <c r="AN13" s="152" t="str">
        <f t="shared" si="30"/>
        <v/>
      </c>
      <c r="AO13" s="145" t="str">
        <f t="shared" si="31"/>
        <v/>
      </c>
      <c r="AP13" s="152" t="str">
        <f t="shared" si="32"/>
        <v/>
      </c>
      <c r="AQ13" s="148" t="str">
        <f t="shared" si="33"/>
        <v/>
      </c>
      <c r="AR13" s="148" t="str">
        <f t="shared" si="48"/>
        <v/>
      </c>
      <c r="AS13" s="148" t="str">
        <f t="shared" si="49"/>
        <v/>
      </c>
      <c r="AT13" s="148" t="str">
        <f t="shared" si="34"/>
        <v/>
      </c>
      <c r="AU13" s="148" t="str">
        <f>IF(D13="","",SUM($AT$10:AT13))</f>
        <v/>
      </c>
      <c r="AV13" s="148" t="str">
        <f t="shared" si="35"/>
        <v/>
      </c>
      <c r="AW13" s="148" t="str">
        <f>IF(D13="","",SUM($AV$10:AV13))</f>
        <v/>
      </c>
      <c r="AX13" s="148" t="str">
        <f t="shared" si="36"/>
        <v/>
      </c>
      <c r="AY13" s="148" t="str">
        <f t="shared" si="37"/>
        <v/>
      </c>
      <c r="AZ13" s="148" t="str">
        <f>IF(D13="","",SUM($AY$10:AY13))</f>
        <v/>
      </c>
      <c r="BA13" s="152" t="str">
        <f t="shared" si="38"/>
        <v/>
      </c>
      <c r="BB13" s="148" t="str">
        <f t="shared" si="39"/>
        <v/>
      </c>
      <c r="BC13" s="148" t="str">
        <f t="shared" si="40"/>
        <v/>
      </c>
      <c r="BD13" s="148" t="str">
        <f t="shared" si="50"/>
        <v/>
      </c>
      <c r="BE13" s="152" t="str">
        <f>IF(D13="","",IF(Instructions!$C$5="BCBA",MIN(100%,AZ13/1500),IF(Instructions!$C$5="BCaBA",MIN(100%,AZ13/1000),"")))</f>
        <v/>
      </c>
      <c r="BF13" s="152" t="str">
        <f>IF(D13="","",IF(Instructions!$C$5="BCBA",MIN(100%,AW13/1500),IF(Instructions!$C$5="BCaBA",MIN(100%,AW13/1000),"")))</f>
        <v/>
      </c>
      <c r="BG13" s="147" t="str">
        <f t="shared" si="41"/>
        <v/>
      </c>
    </row>
    <row r="14" spans="1:59" s="83" customFormat="1" ht="20.100000000000001" customHeight="1">
      <c r="A14" s="135"/>
      <c r="B14" s="136" t="str">
        <f t="array" ref="B14">IFERROR(INDEX(YearMonthExperienceType, MATCH(0,COUNTIF($B$9:B13, YearMonthExperienceType), 0)),"")</f>
        <v/>
      </c>
      <c r="C14" s="145" t="str">
        <f t="shared" si="42"/>
        <v/>
      </c>
      <c r="D14" s="146" t="str">
        <f t="shared" si="43"/>
        <v/>
      </c>
      <c r="E14" s="147" t="str">
        <f t="shared" si="44"/>
        <v/>
      </c>
      <c r="F14" s="148" t="str">
        <f t="shared" si="0"/>
        <v/>
      </c>
      <c r="G14" s="148" t="str">
        <f t="shared" si="1"/>
        <v/>
      </c>
      <c r="H14" s="148" t="str">
        <f t="shared" si="2"/>
        <v/>
      </c>
      <c r="I14" s="148" t="str">
        <f t="shared" si="3"/>
        <v/>
      </c>
      <c r="J14" s="149" t="str">
        <f t="shared" si="4"/>
        <v/>
      </c>
      <c r="K14" s="149" t="str">
        <f t="shared" si="5"/>
        <v/>
      </c>
      <c r="L14" s="150" t="str">
        <f t="shared" si="45"/>
        <v/>
      </c>
      <c r="M14" s="150" t="str">
        <f t="shared" si="46"/>
        <v/>
      </c>
      <c r="N14" s="151"/>
      <c r="O14" s="148" t="str">
        <f t="shared" si="6"/>
        <v/>
      </c>
      <c r="P14" s="149" t="str">
        <f t="shared" si="7"/>
        <v/>
      </c>
      <c r="Q14" s="148" t="str">
        <f t="shared" si="8"/>
        <v/>
      </c>
      <c r="R14" s="148" t="str">
        <f t="shared" si="9"/>
        <v/>
      </c>
      <c r="S14" s="148" t="str">
        <f t="shared" si="10"/>
        <v/>
      </c>
      <c r="T14" s="148" t="str">
        <f t="shared" si="11"/>
        <v/>
      </c>
      <c r="U14" s="148" t="str">
        <f t="shared" si="12"/>
        <v/>
      </c>
      <c r="V14" s="148" t="str">
        <f t="shared" si="13"/>
        <v/>
      </c>
      <c r="W14" s="148" t="str">
        <f t="shared" si="14"/>
        <v/>
      </c>
      <c r="X14" s="149" t="str">
        <f t="shared" si="15"/>
        <v/>
      </c>
      <c r="Y14" s="149" t="str">
        <f t="shared" si="16"/>
        <v/>
      </c>
      <c r="Z14" s="145" t="str">
        <f t="shared" si="17"/>
        <v/>
      </c>
      <c r="AA14" s="145" t="str">
        <f t="shared" si="47"/>
        <v/>
      </c>
      <c r="AB14" s="145" t="str">
        <f t="shared" si="18"/>
        <v/>
      </c>
      <c r="AC14" s="145" t="str">
        <f t="shared" si="19"/>
        <v/>
      </c>
      <c r="AD14" s="145" t="str">
        <f t="shared" si="20"/>
        <v/>
      </c>
      <c r="AE14" s="145" t="str">
        <f t="shared" si="21"/>
        <v/>
      </c>
      <c r="AF14" s="145" t="str">
        <f t="shared" si="22"/>
        <v/>
      </c>
      <c r="AG14" s="145" t="str">
        <f t="shared" si="23"/>
        <v/>
      </c>
      <c r="AH14" s="148" t="str">
        <f t="shared" si="24"/>
        <v/>
      </c>
      <c r="AI14" s="148" t="str">
        <f t="shared" si="25"/>
        <v/>
      </c>
      <c r="AJ14" s="150" t="str">
        <f t="shared" si="26"/>
        <v/>
      </c>
      <c r="AK14" s="148" t="str">
        <f t="shared" si="27"/>
        <v/>
      </c>
      <c r="AL14" s="148" t="str">
        <f t="shared" si="28"/>
        <v/>
      </c>
      <c r="AM14" s="149" t="str">
        <f t="shared" si="29"/>
        <v/>
      </c>
      <c r="AN14" s="152" t="str">
        <f t="shared" si="30"/>
        <v/>
      </c>
      <c r="AO14" s="145" t="str">
        <f t="shared" si="31"/>
        <v/>
      </c>
      <c r="AP14" s="152" t="str">
        <f t="shared" si="32"/>
        <v/>
      </c>
      <c r="AQ14" s="148" t="str">
        <f t="shared" si="33"/>
        <v/>
      </c>
      <c r="AR14" s="148" t="str">
        <f t="shared" si="48"/>
        <v/>
      </c>
      <c r="AS14" s="148" t="str">
        <f t="shared" si="49"/>
        <v/>
      </c>
      <c r="AT14" s="148" t="str">
        <f t="shared" si="34"/>
        <v/>
      </c>
      <c r="AU14" s="148" t="str">
        <f>IF(D14="","",SUM($AT$10:AT14))</f>
        <v/>
      </c>
      <c r="AV14" s="148" t="str">
        <f t="shared" si="35"/>
        <v/>
      </c>
      <c r="AW14" s="148" t="str">
        <f>IF(D14="","",SUM($AV$10:AV14))</f>
        <v/>
      </c>
      <c r="AX14" s="148" t="str">
        <f t="shared" si="36"/>
        <v/>
      </c>
      <c r="AY14" s="148" t="str">
        <f t="shared" si="37"/>
        <v/>
      </c>
      <c r="AZ14" s="148" t="str">
        <f>IF(D14="","",SUM($AY$10:AY14))</f>
        <v/>
      </c>
      <c r="BA14" s="152" t="str">
        <f t="shared" si="38"/>
        <v/>
      </c>
      <c r="BB14" s="148" t="str">
        <f t="shared" si="39"/>
        <v/>
      </c>
      <c r="BC14" s="148" t="str">
        <f t="shared" si="40"/>
        <v/>
      </c>
      <c r="BD14" s="148" t="str">
        <f t="shared" si="50"/>
        <v/>
      </c>
      <c r="BE14" s="152" t="str">
        <f>IF(D14="","",IF(Instructions!$C$5="BCBA",MIN(100%,AZ14/1500),IF(Instructions!$C$5="BCaBA",MIN(100%,AZ14/1000),"")))</f>
        <v/>
      </c>
      <c r="BF14" s="152" t="str">
        <f>IF(D14="","",IF(Instructions!$C$5="BCBA",MIN(100%,AW14/1500),IF(Instructions!$C$5="BCaBA",MIN(100%,AW14/1000),"")))</f>
        <v/>
      </c>
      <c r="BG14" s="147" t="str">
        <f t="shared" si="41"/>
        <v/>
      </c>
    </row>
    <row r="15" spans="1:59" s="83" customFormat="1" ht="20.100000000000001" customHeight="1">
      <c r="A15" s="135"/>
      <c r="B15" s="136" t="str">
        <f t="array" ref="B15">IFERROR(INDEX(YearMonthExperienceType, MATCH(0,COUNTIF($B$9:B14, YearMonthExperienceType), 0)),"")</f>
        <v/>
      </c>
      <c r="C15" s="145" t="str">
        <f t="shared" si="42"/>
        <v/>
      </c>
      <c r="D15" s="146" t="str">
        <f t="shared" si="43"/>
        <v/>
      </c>
      <c r="E15" s="147" t="str">
        <f t="shared" si="44"/>
        <v/>
      </c>
      <c r="F15" s="148" t="str">
        <f t="shared" si="0"/>
        <v/>
      </c>
      <c r="G15" s="148" t="str">
        <f t="shared" si="1"/>
        <v/>
      </c>
      <c r="H15" s="148" t="str">
        <f t="shared" si="2"/>
        <v/>
      </c>
      <c r="I15" s="148" t="str">
        <f t="shared" si="3"/>
        <v/>
      </c>
      <c r="J15" s="149" t="str">
        <f t="shared" si="4"/>
        <v/>
      </c>
      <c r="K15" s="149" t="str">
        <f t="shared" si="5"/>
        <v/>
      </c>
      <c r="L15" s="150" t="str">
        <f t="shared" si="45"/>
        <v/>
      </c>
      <c r="M15" s="150" t="str">
        <f t="shared" si="46"/>
        <v/>
      </c>
      <c r="N15" s="151"/>
      <c r="O15" s="148" t="str">
        <f t="shared" si="6"/>
        <v/>
      </c>
      <c r="P15" s="149" t="str">
        <f t="shared" si="7"/>
        <v/>
      </c>
      <c r="Q15" s="148" t="str">
        <f t="shared" si="8"/>
        <v/>
      </c>
      <c r="R15" s="148" t="str">
        <f t="shared" si="9"/>
        <v/>
      </c>
      <c r="S15" s="148" t="str">
        <f t="shared" si="10"/>
        <v/>
      </c>
      <c r="T15" s="148" t="str">
        <f t="shared" si="11"/>
        <v/>
      </c>
      <c r="U15" s="148" t="str">
        <f t="shared" si="12"/>
        <v/>
      </c>
      <c r="V15" s="148" t="str">
        <f t="shared" si="13"/>
        <v/>
      </c>
      <c r="W15" s="148" t="str">
        <f t="shared" si="14"/>
        <v/>
      </c>
      <c r="X15" s="149" t="str">
        <f t="shared" si="15"/>
        <v/>
      </c>
      <c r="Y15" s="149" t="str">
        <f t="shared" si="16"/>
        <v/>
      </c>
      <c r="Z15" s="145" t="str">
        <f t="shared" si="17"/>
        <v/>
      </c>
      <c r="AA15" s="145" t="str">
        <f t="shared" si="47"/>
        <v/>
      </c>
      <c r="AB15" s="145" t="str">
        <f t="shared" si="18"/>
        <v/>
      </c>
      <c r="AC15" s="145" t="str">
        <f t="shared" si="19"/>
        <v/>
      </c>
      <c r="AD15" s="145" t="str">
        <f t="shared" si="20"/>
        <v/>
      </c>
      <c r="AE15" s="145" t="str">
        <f t="shared" si="21"/>
        <v/>
      </c>
      <c r="AF15" s="145" t="str">
        <f t="shared" si="22"/>
        <v/>
      </c>
      <c r="AG15" s="145" t="str">
        <f t="shared" si="23"/>
        <v/>
      </c>
      <c r="AH15" s="148" t="str">
        <f t="shared" si="24"/>
        <v/>
      </c>
      <c r="AI15" s="148" t="str">
        <f t="shared" si="25"/>
        <v/>
      </c>
      <c r="AJ15" s="150" t="str">
        <f t="shared" si="26"/>
        <v/>
      </c>
      <c r="AK15" s="148" t="str">
        <f t="shared" si="27"/>
        <v/>
      </c>
      <c r="AL15" s="148" t="str">
        <f t="shared" si="28"/>
        <v/>
      </c>
      <c r="AM15" s="149" t="str">
        <f t="shared" si="29"/>
        <v/>
      </c>
      <c r="AN15" s="152" t="str">
        <f t="shared" si="30"/>
        <v/>
      </c>
      <c r="AO15" s="145" t="str">
        <f t="shared" si="31"/>
        <v/>
      </c>
      <c r="AP15" s="152" t="str">
        <f t="shared" si="32"/>
        <v/>
      </c>
      <c r="AQ15" s="148" t="str">
        <f t="shared" si="33"/>
        <v/>
      </c>
      <c r="AR15" s="148" t="str">
        <f t="shared" si="48"/>
        <v/>
      </c>
      <c r="AS15" s="148" t="str">
        <f t="shared" si="49"/>
        <v/>
      </c>
      <c r="AT15" s="148" t="str">
        <f t="shared" si="34"/>
        <v/>
      </c>
      <c r="AU15" s="148" t="str">
        <f>IF(D15="","",SUM($AT$10:AT15))</f>
        <v/>
      </c>
      <c r="AV15" s="148" t="str">
        <f t="shared" si="35"/>
        <v/>
      </c>
      <c r="AW15" s="148" t="str">
        <f>IF(D15="","",SUM($AV$10:AV15))</f>
        <v/>
      </c>
      <c r="AX15" s="148" t="str">
        <f t="shared" si="36"/>
        <v/>
      </c>
      <c r="AY15" s="148" t="str">
        <f t="shared" si="37"/>
        <v/>
      </c>
      <c r="AZ15" s="148" t="str">
        <f>IF(D15="","",SUM($AY$10:AY15))</f>
        <v/>
      </c>
      <c r="BA15" s="152" t="str">
        <f t="shared" si="38"/>
        <v/>
      </c>
      <c r="BB15" s="148" t="str">
        <f t="shared" si="39"/>
        <v/>
      </c>
      <c r="BC15" s="148" t="str">
        <f t="shared" si="40"/>
        <v/>
      </c>
      <c r="BD15" s="148" t="str">
        <f t="shared" si="50"/>
        <v/>
      </c>
      <c r="BE15" s="152" t="str">
        <f>IF(D15="","",IF(Instructions!$C$5="BCBA",MIN(100%,AZ15/1500),IF(Instructions!$C$5="BCaBA",MIN(100%,AZ15/1000),"")))</f>
        <v/>
      </c>
      <c r="BF15" s="152" t="str">
        <f>IF(D15="","",IF(Instructions!$C$5="BCBA",MIN(100%,AW15/1500),IF(Instructions!$C$5="BCaBA",MIN(100%,AW15/1000),"")))</f>
        <v/>
      </c>
      <c r="BG15" s="147" t="str">
        <f t="shared" si="41"/>
        <v/>
      </c>
    </row>
    <row r="16" spans="1:59" s="83" customFormat="1" ht="20.100000000000001" customHeight="1">
      <c r="A16" s="135"/>
      <c r="B16" s="136" t="str">
        <f t="array" ref="B16">IFERROR(INDEX(YearMonthExperienceType, MATCH(0,COUNTIF($B$9:B15, YearMonthExperienceType), 0)),"")</f>
        <v/>
      </c>
      <c r="C16" s="145" t="str">
        <f t="shared" si="42"/>
        <v/>
      </c>
      <c r="D16" s="146" t="str">
        <f t="shared" si="43"/>
        <v/>
      </c>
      <c r="E16" s="147" t="str">
        <f t="shared" si="44"/>
        <v/>
      </c>
      <c r="F16" s="148" t="str">
        <f t="shared" si="0"/>
        <v/>
      </c>
      <c r="G16" s="148" t="str">
        <f t="shared" si="1"/>
        <v/>
      </c>
      <c r="H16" s="148" t="str">
        <f t="shared" si="2"/>
        <v/>
      </c>
      <c r="I16" s="148" t="str">
        <f t="shared" si="3"/>
        <v/>
      </c>
      <c r="J16" s="149" t="str">
        <f t="shared" si="4"/>
        <v/>
      </c>
      <c r="K16" s="149" t="str">
        <f t="shared" si="5"/>
        <v/>
      </c>
      <c r="L16" s="150" t="str">
        <f t="shared" si="45"/>
        <v/>
      </c>
      <c r="M16" s="150" t="str">
        <f t="shared" si="46"/>
        <v/>
      </c>
      <c r="N16" s="151"/>
      <c r="O16" s="148" t="str">
        <f t="shared" si="6"/>
        <v/>
      </c>
      <c r="P16" s="149" t="str">
        <f t="shared" si="7"/>
        <v/>
      </c>
      <c r="Q16" s="148" t="str">
        <f t="shared" si="8"/>
        <v/>
      </c>
      <c r="R16" s="148" t="str">
        <f t="shared" si="9"/>
        <v/>
      </c>
      <c r="S16" s="148" t="str">
        <f t="shared" si="10"/>
        <v/>
      </c>
      <c r="T16" s="148" t="str">
        <f t="shared" si="11"/>
        <v/>
      </c>
      <c r="U16" s="148" t="str">
        <f t="shared" si="12"/>
        <v/>
      </c>
      <c r="V16" s="148" t="str">
        <f t="shared" si="13"/>
        <v/>
      </c>
      <c r="W16" s="148" t="str">
        <f t="shared" si="14"/>
        <v/>
      </c>
      <c r="X16" s="149" t="str">
        <f t="shared" si="15"/>
        <v/>
      </c>
      <c r="Y16" s="149" t="str">
        <f t="shared" si="16"/>
        <v/>
      </c>
      <c r="Z16" s="145" t="str">
        <f t="shared" si="17"/>
        <v/>
      </c>
      <c r="AA16" s="145" t="str">
        <f t="shared" si="47"/>
        <v/>
      </c>
      <c r="AB16" s="145" t="str">
        <f t="shared" si="18"/>
        <v/>
      </c>
      <c r="AC16" s="145" t="str">
        <f t="shared" si="19"/>
        <v/>
      </c>
      <c r="AD16" s="145" t="str">
        <f t="shared" si="20"/>
        <v/>
      </c>
      <c r="AE16" s="145" t="str">
        <f t="shared" si="21"/>
        <v/>
      </c>
      <c r="AF16" s="145" t="str">
        <f t="shared" si="22"/>
        <v/>
      </c>
      <c r="AG16" s="145" t="str">
        <f t="shared" si="23"/>
        <v/>
      </c>
      <c r="AH16" s="148" t="str">
        <f t="shared" si="24"/>
        <v/>
      </c>
      <c r="AI16" s="148" t="str">
        <f t="shared" si="25"/>
        <v/>
      </c>
      <c r="AJ16" s="150" t="str">
        <f t="shared" si="26"/>
        <v/>
      </c>
      <c r="AK16" s="148" t="str">
        <f t="shared" si="27"/>
        <v/>
      </c>
      <c r="AL16" s="148" t="str">
        <f t="shared" si="28"/>
        <v/>
      </c>
      <c r="AM16" s="149" t="str">
        <f t="shared" si="29"/>
        <v/>
      </c>
      <c r="AN16" s="152" t="str">
        <f t="shared" si="30"/>
        <v/>
      </c>
      <c r="AO16" s="145" t="str">
        <f t="shared" si="31"/>
        <v/>
      </c>
      <c r="AP16" s="152" t="str">
        <f t="shared" si="32"/>
        <v/>
      </c>
      <c r="AQ16" s="148" t="str">
        <f t="shared" si="33"/>
        <v/>
      </c>
      <c r="AR16" s="148" t="str">
        <f t="shared" si="48"/>
        <v/>
      </c>
      <c r="AS16" s="148" t="str">
        <f t="shared" si="49"/>
        <v/>
      </c>
      <c r="AT16" s="148" t="str">
        <f t="shared" si="34"/>
        <v/>
      </c>
      <c r="AU16" s="148" t="str">
        <f>IF(D16="","",SUM($AT$10:AT16))</f>
        <v/>
      </c>
      <c r="AV16" s="148" t="str">
        <f t="shared" si="35"/>
        <v/>
      </c>
      <c r="AW16" s="148" t="str">
        <f>IF(D16="","",SUM($AV$10:AV16))</f>
        <v/>
      </c>
      <c r="AX16" s="148" t="str">
        <f t="shared" si="36"/>
        <v/>
      </c>
      <c r="AY16" s="148" t="str">
        <f t="shared" si="37"/>
        <v/>
      </c>
      <c r="AZ16" s="148" t="str">
        <f>IF(D16="","",SUM($AY$10:AY16))</f>
        <v/>
      </c>
      <c r="BA16" s="152" t="str">
        <f t="shared" si="38"/>
        <v/>
      </c>
      <c r="BB16" s="148" t="str">
        <f t="shared" si="39"/>
        <v/>
      </c>
      <c r="BC16" s="148" t="str">
        <f t="shared" si="40"/>
        <v/>
      </c>
      <c r="BD16" s="148" t="str">
        <f t="shared" si="50"/>
        <v/>
      </c>
      <c r="BE16" s="152" t="str">
        <f>IF(D16="","",IF(Instructions!$C$5="BCBA",MIN(100%,AZ16/1500),IF(Instructions!$C$5="BCaBA",MIN(100%,AZ16/1000),"")))</f>
        <v/>
      </c>
      <c r="BF16" s="152" t="str">
        <f>IF(D16="","",IF(Instructions!$C$5="BCBA",MIN(100%,AW16/1500),IF(Instructions!$C$5="BCaBA",MIN(100%,AW16/1000),"")))</f>
        <v/>
      </c>
      <c r="BG16" s="147" t="str">
        <f t="shared" si="41"/>
        <v/>
      </c>
    </row>
    <row r="17" spans="1:59" s="83" customFormat="1" ht="20.100000000000001" customHeight="1">
      <c r="A17" s="135"/>
      <c r="B17" s="136" t="str">
        <f t="array" ref="B17">IFERROR(INDEX(YearMonthExperienceType, MATCH(0,COUNTIF($B$9:B16, YearMonthExperienceType), 0)),"")</f>
        <v/>
      </c>
      <c r="C17" s="145" t="str">
        <f t="shared" si="42"/>
        <v/>
      </c>
      <c r="D17" s="146" t="str">
        <f t="shared" si="43"/>
        <v/>
      </c>
      <c r="E17" s="147" t="str">
        <f t="shared" si="44"/>
        <v/>
      </c>
      <c r="F17" s="148" t="str">
        <f t="shared" si="0"/>
        <v/>
      </c>
      <c r="G17" s="148" t="str">
        <f t="shared" si="1"/>
        <v/>
      </c>
      <c r="H17" s="148" t="str">
        <f t="shared" si="2"/>
        <v/>
      </c>
      <c r="I17" s="148" t="str">
        <f t="shared" si="3"/>
        <v/>
      </c>
      <c r="J17" s="149" t="str">
        <f t="shared" si="4"/>
        <v/>
      </c>
      <c r="K17" s="149" t="str">
        <f t="shared" si="5"/>
        <v/>
      </c>
      <c r="L17" s="150" t="str">
        <f t="shared" si="45"/>
        <v/>
      </c>
      <c r="M17" s="150" t="str">
        <f t="shared" si="46"/>
        <v/>
      </c>
      <c r="N17" s="151"/>
      <c r="O17" s="148" t="str">
        <f t="shared" si="6"/>
        <v/>
      </c>
      <c r="P17" s="149" t="str">
        <f t="shared" si="7"/>
        <v/>
      </c>
      <c r="Q17" s="148" t="str">
        <f t="shared" si="8"/>
        <v/>
      </c>
      <c r="R17" s="148" t="str">
        <f t="shared" si="9"/>
        <v/>
      </c>
      <c r="S17" s="148" t="str">
        <f t="shared" si="10"/>
        <v/>
      </c>
      <c r="T17" s="148" t="str">
        <f t="shared" si="11"/>
        <v/>
      </c>
      <c r="U17" s="148" t="str">
        <f t="shared" si="12"/>
        <v/>
      </c>
      <c r="V17" s="148" t="str">
        <f t="shared" si="13"/>
        <v/>
      </c>
      <c r="W17" s="148" t="str">
        <f t="shared" si="14"/>
        <v/>
      </c>
      <c r="X17" s="149" t="str">
        <f t="shared" si="15"/>
        <v/>
      </c>
      <c r="Y17" s="149" t="str">
        <f t="shared" si="16"/>
        <v/>
      </c>
      <c r="Z17" s="145" t="str">
        <f t="shared" si="17"/>
        <v/>
      </c>
      <c r="AA17" s="145" t="str">
        <f t="shared" si="47"/>
        <v/>
      </c>
      <c r="AB17" s="145" t="str">
        <f t="shared" si="18"/>
        <v/>
      </c>
      <c r="AC17" s="145" t="str">
        <f t="shared" si="19"/>
        <v/>
      </c>
      <c r="AD17" s="145" t="str">
        <f t="shared" si="20"/>
        <v/>
      </c>
      <c r="AE17" s="145" t="str">
        <f t="shared" si="21"/>
        <v/>
      </c>
      <c r="AF17" s="145" t="str">
        <f t="shared" si="22"/>
        <v/>
      </c>
      <c r="AG17" s="145" t="str">
        <f t="shared" si="23"/>
        <v/>
      </c>
      <c r="AH17" s="148" t="str">
        <f t="shared" si="24"/>
        <v/>
      </c>
      <c r="AI17" s="148" t="str">
        <f t="shared" si="25"/>
        <v/>
      </c>
      <c r="AJ17" s="150" t="str">
        <f t="shared" si="26"/>
        <v/>
      </c>
      <c r="AK17" s="148" t="str">
        <f t="shared" si="27"/>
        <v/>
      </c>
      <c r="AL17" s="148" t="str">
        <f t="shared" si="28"/>
        <v/>
      </c>
      <c r="AM17" s="149" t="str">
        <f t="shared" si="29"/>
        <v/>
      </c>
      <c r="AN17" s="152" t="str">
        <f t="shared" si="30"/>
        <v/>
      </c>
      <c r="AO17" s="145" t="str">
        <f t="shared" si="31"/>
        <v/>
      </c>
      <c r="AP17" s="152" t="str">
        <f t="shared" si="32"/>
        <v/>
      </c>
      <c r="AQ17" s="148" t="str">
        <f t="shared" si="33"/>
        <v/>
      </c>
      <c r="AR17" s="148" t="str">
        <f t="shared" si="48"/>
        <v/>
      </c>
      <c r="AS17" s="148" t="str">
        <f t="shared" si="49"/>
        <v/>
      </c>
      <c r="AT17" s="148" t="str">
        <f t="shared" si="34"/>
        <v/>
      </c>
      <c r="AU17" s="148" t="str">
        <f>IF(D17="","",SUM($AT$10:AT17))</f>
        <v/>
      </c>
      <c r="AV17" s="148" t="str">
        <f t="shared" si="35"/>
        <v/>
      </c>
      <c r="AW17" s="148" t="str">
        <f>IF(D17="","",SUM($AV$10:AV17))</f>
        <v/>
      </c>
      <c r="AX17" s="148" t="str">
        <f t="shared" si="36"/>
        <v/>
      </c>
      <c r="AY17" s="148" t="str">
        <f t="shared" si="37"/>
        <v/>
      </c>
      <c r="AZ17" s="148" t="str">
        <f>IF(D17="","",SUM($AY$10:AY17))</f>
        <v/>
      </c>
      <c r="BA17" s="152" t="str">
        <f t="shared" si="38"/>
        <v/>
      </c>
      <c r="BB17" s="148" t="str">
        <f t="shared" si="39"/>
        <v/>
      </c>
      <c r="BC17" s="148" t="str">
        <f t="shared" si="40"/>
        <v/>
      </c>
      <c r="BD17" s="148" t="str">
        <f t="shared" si="50"/>
        <v/>
      </c>
      <c r="BE17" s="152" t="str">
        <f>IF(D17="","",IF(Instructions!$C$5="BCBA",MIN(100%,AZ17/1500),IF(Instructions!$C$5="BCaBA",MIN(100%,AZ17/1000),"")))</f>
        <v/>
      </c>
      <c r="BF17" s="152" t="str">
        <f>IF(D17="","",IF(Instructions!$C$5="BCBA",MIN(100%,AW17/1500),IF(Instructions!$C$5="BCaBA",MIN(100%,AW17/1000),"")))</f>
        <v/>
      </c>
      <c r="BG17" s="147" t="str">
        <f t="shared" si="41"/>
        <v/>
      </c>
    </row>
    <row r="18" spans="1:59" s="83" customFormat="1" ht="20.100000000000001" customHeight="1">
      <c r="A18" s="135"/>
      <c r="B18" s="136" t="str">
        <f t="array" ref="B18">IFERROR(INDEX(YearMonthExperienceType, MATCH(0,COUNTIF($B$9:B17, YearMonthExperienceType), 0)),"")</f>
        <v/>
      </c>
      <c r="C18" s="145" t="str">
        <f t="shared" si="42"/>
        <v/>
      </c>
      <c r="D18" s="146" t="str">
        <f t="shared" si="43"/>
        <v/>
      </c>
      <c r="E18" s="147" t="str">
        <f t="shared" si="44"/>
        <v/>
      </c>
      <c r="F18" s="148" t="str">
        <f t="shared" si="0"/>
        <v/>
      </c>
      <c r="G18" s="148" t="str">
        <f t="shared" si="1"/>
        <v/>
      </c>
      <c r="H18" s="148" t="str">
        <f t="shared" si="2"/>
        <v/>
      </c>
      <c r="I18" s="148" t="str">
        <f t="shared" si="3"/>
        <v/>
      </c>
      <c r="J18" s="149" t="str">
        <f t="shared" si="4"/>
        <v/>
      </c>
      <c r="K18" s="149" t="str">
        <f t="shared" si="5"/>
        <v/>
      </c>
      <c r="L18" s="150" t="str">
        <f t="shared" si="45"/>
        <v/>
      </c>
      <c r="M18" s="150" t="str">
        <f t="shared" si="46"/>
        <v/>
      </c>
      <c r="N18" s="151"/>
      <c r="O18" s="148" t="str">
        <f t="shared" si="6"/>
        <v/>
      </c>
      <c r="P18" s="149" t="str">
        <f t="shared" si="7"/>
        <v/>
      </c>
      <c r="Q18" s="148" t="str">
        <f t="shared" si="8"/>
        <v/>
      </c>
      <c r="R18" s="148" t="str">
        <f t="shared" si="9"/>
        <v/>
      </c>
      <c r="S18" s="148" t="str">
        <f t="shared" si="10"/>
        <v/>
      </c>
      <c r="T18" s="148" t="str">
        <f t="shared" si="11"/>
        <v/>
      </c>
      <c r="U18" s="148" t="str">
        <f t="shared" si="12"/>
        <v/>
      </c>
      <c r="V18" s="148" t="str">
        <f t="shared" si="13"/>
        <v/>
      </c>
      <c r="W18" s="148" t="str">
        <f t="shared" si="14"/>
        <v/>
      </c>
      <c r="X18" s="149" t="str">
        <f t="shared" si="15"/>
        <v/>
      </c>
      <c r="Y18" s="149" t="str">
        <f t="shared" si="16"/>
        <v/>
      </c>
      <c r="Z18" s="145" t="str">
        <f t="shared" si="17"/>
        <v/>
      </c>
      <c r="AA18" s="145" t="str">
        <f t="shared" si="47"/>
        <v/>
      </c>
      <c r="AB18" s="145" t="str">
        <f t="shared" si="18"/>
        <v/>
      </c>
      <c r="AC18" s="145" t="str">
        <f t="shared" si="19"/>
        <v/>
      </c>
      <c r="AD18" s="145" t="str">
        <f t="shared" si="20"/>
        <v/>
      </c>
      <c r="AE18" s="145" t="str">
        <f t="shared" si="21"/>
        <v/>
      </c>
      <c r="AF18" s="145" t="str">
        <f t="shared" si="22"/>
        <v/>
      </c>
      <c r="AG18" s="145" t="str">
        <f t="shared" si="23"/>
        <v/>
      </c>
      <c r="AH18" s="148" t="str">
        <f t="shared" si="24"/>
        <v/>
      </c>
      <c r="AI18" s="148" t="str">
        <f t="shared" si="25"/>
        <v/>
      </c>
      <c r="AJ18" s="150" t="str">
        <f t="shared" si="26"/>
        <v/>
      </c>
      <c r="AK18" s="148" t="str">
        <f t="shared" si="27"/>
        <v/>
      </c>
      <c r="AL18" s="148" t="str">
        <f t="shared" si="28"/>
        <v/>
      </c>
      <c r="AM18" s="149" t="str">
        <f t="shared" si="29"/>
        <v/>
      </c>
      <c r="AN18" s="152" t="str">
        <f t="shared" si="30"/>
        <v/>
      </c>
      <c r="AO18" s="145" t="str">
        <f t="shared" si="31"/>
        <v/>
      </c>
      <c r="AP18" s="152" t="str">
        <f t="shared" si="32"/>
        <v/>
      </c>
      <c r="AQ18" s="148" t="str">
        <f t="shared" si="33"/>
        <v/>
      </c>
      <c r="AR18" s="148" t="str">
        <f t="shared" si="48"/>
        <v/>
      </c>
      <c r="AS18" s="148" t="str">
        <f t="shared" si="49"/>
        <v/>
      </c>
      <c r="AT18" s="148" t="str">
        <f t="shared" si="34"/>
        <v/>
      </c>
      <c r="AU18" s="148" t="str">
        <f>IF(D18="","",SUM($AT$10:AT18))</f>
        <v/>
      </c>
      <c r="AV18" s="148" t="str">
        <f t="shared" si="35"/>
        <v/>
      </c>
      <c r="AW18" s="148" t="str">
        <f>IF(D18="","",SUM($AV$10:AV18))</f>
        <v/>
      </c>
      <c r="AX18" s="148" t="str">
        <f t="shared" si="36"/>
        <v/>
      </c>
      <c r="AY18" s="148" t="str">
        <f t="shared" si="37"/>
        <v/>
      </c>
      <c r="AZ18" s="148" t="str">
        <f>IF(D18="","",SUM($AY$10:AY18))</f>
        <v/>
      </c>
      <c r="BA18" s="152" t="str">
        <f t="shared" si="38"/>
        <v/>
      </c>
      <c r="BB18" s="148" t="str">
        <f t="shared" si="39"/>
        <v/>
      </c>
      <c r="BC18" s="148" t="str">
        <f t="shared" si="40"/>
        <v/>
      </c>
      <c r="BD18" s="148" t="str">
        <f t="shared" si="50"/>
        <v/>
      </c>
      <c r="BE18" s="152" t="str">
        <f>IF(D18="","",IF(Instructions!$C$5="BCBA",MIN(100%,AZ18/1500),IF(Instructions!$C$5="BCaBA",MIN(100%,AZ18/1000),"")))</f>
        <v/>
      </c>
      <c r="BF18" s="152" t="str">
        <f>IF(D18="","",IF(Instructions!$C$5="BCBA",MIN(100%,AW18/1500),IF(Instructions!$C$5="BCaBA",MIN(100%,AW18/1000),"")))</f>
        <v/>
      </c>
      <c r="BG18" s="147" t="str">
        <f t="shared" si="41"/>
        <v/>
      </c>
    </row>
    <row r="19" spans="1:59" s="83" customFormat="1" ht="20.100000000000001" customHeight="1">
      <c r="A19" s="135"/>
      <c r="B19" s="136" t="str">
        <f t="array" ref="B19">IFERROR(INDEX(YearMonthExperienceType, MATCH(0,COUNTIF($B$9:B18, YearMonthExperienceType), 0)),"")</f>
        <v/>
      </c>
      <c r="C19" s="145" t="str">
        <f t="shared" si="42"/>
        <v/>
      </c>
      <c r="D19" s="146" t="str">
        <f t="shared" si="43"/>
        <v/>
      </c>
      <c r="E19" s="147" t="str">
        <f t="shared" si="44"/>
        <v/>
      </c>
      <c r="F19" s="148" t="str">
        <f t="shared" si="0"/>
        <v/>
      </c>
      <c r="G19" s="148" t="str">
        <f t="shared" si="1"/>
        <v/>
      </c>
      <c r="H19" s="148" t="str">
        <f t="shared" si="2"/>
        <v/>
      </c>
      <c r="I19" s="148" t="str">
        <f t="shared" si="3"/>
        <v/>
      </c>
      <c r="J19" s="149" t="str">
        <f t="shared" si="4"/>
        <v/>
      </c>
      <c r="K19" s="149" t="str">
        <f t="shared" si="5"/>
        <v/>
      </c>
      <c r="L19" s="150" t="str">
        <f t="shared" si="45"/>
        <v/>
      </c>
      <c r="M19" s="150" t="str">
        <f t="shared" si="46"/>
        <v/>
      </c>
      <c r="N19" s="151"/>
      <c r="O19" s="148" t="str">
        <f t="shared" si="6"/>
        <v/>
      </c>
      <c r="P19" s="149" t="str">
        <f t="shared" si="7"/>
        <v/>
      </c>
      <c r="Q19" s="148" t="str">
        <f t="shared" si="8"/>
        <v/>
      </c>
      <c r="R19" s="148" t="str">
        <f t="shared" si="9"/>
        <v/>
      </c>
      <c r="S19" s="148" t="str">
        <f t="shared" si="10"/>
        <v/>
      </c>
      <c r="T19" s="148" t="str">
        <f t="shared" si="11"/>
        <v/>
      </c>
      <c r="U19" s="148" t="str">
        <f t="shared" si="12"/>
        <v/>
      </c>
      <c r="V19" s="148" t="str">
        <f t="shared" si="13"/>
        <v/>
      </c>
      <c r="W19" s="148" t="str">
        <f t="shared" si="14"/>
        <v/>
      </c>
      <c r="X19" s="149" t="str">
        <f t="shared" si="15"/>
        <v/>
      </c>
      <c r="Y19" s="149" t="str">
        <f t="shared" si="16"/>
        <v/>
      </c>
      <c r="Z19" s="145" t="str">
        <f t="shared" si="17"/>
        <v/>
      </c>
      <c r="AA19" s="145" t="str">
        <f t="shared" si="47"/>
        <v/>
      </c>
      <c r="AB19" s="145" t="str">
        <f t="shared" si="18"/>
        <v/>
      </c>
      <c r="AC19" s="145" t="str">
        <f t="shared" si="19"/>
        <v/>
      </c>
      <c r="AD19" s="145" t="str">
        <f t="shared" si="20"/>
        <v/>
      </c>
      <c r="AE19" s="145" t="str">
        <f t="shared" si="21"/>
        <v/>
      </c>
      <c r="AF19" s="145" t="str">
        <f t="shared" si="22"/>
        <v/>
      </c>
      <c r="AG19" s="145" t="str">
        <f t="shared" si="23"/>
        <v/>
      </c>
      <c r="AH19" s="148" t="str">
        <f t="shared" si="24"/>
        <v/>
      </c>
      <c r="AI19" s="148" t="str">
        <f t="shared" si="25"/>
        <v/>
      </c>
      <c r="AJ19" s="150" t="str">
        <f t="shared" si="26"/>
        <v/>
      </c>
      <c r="AK19" s="148" t="str">
        <f t="shared" si="27"/>
        <v/>
      </c>
      <c r="AL19" s="148" t="str">
        <f t="shared" si="28"/>
        <v/>
      </c>
      <c r="AM19" s="149" t="str">
        <f t="shared" si="29"/>
        <v/>
      </c>
      <c r="AN19" s="152" t="str">
        <f t="shared" si="30"/>
        <v/>
      </c>
      <c r="AO19" s="145" t="str">
        <f t="shared" si="31"/>
        <v/>
      </c>
      <c r="AP19" s="152" t="str">
        <f t="shared" si="32"/>
        <v/>
      </c>
      <c r="AQ19" s="148" t="str">
        <f t="shared" si="33"/>
        <v/>
      </c>
      <c r="AR19" s="148" t="str">
        <f t="shared" si="48"/>
        <v/>
      </c>
      <c r="AS19" s="148" t="str">
        <f t="shared" si="49"/>
        <v/>
      </c>
      <c r="AT19" s="148" t="str">
        <f t="shared" si="34"/>
        <v/>
      </c>
      <c r="AU19" s="148" t="str">
        <f>IF(D19="","",SUM($AT$10:AT19))</f>
        <v/>
      </c>
      <c r="AV19" s="148" t="str">
        <f t="shared" si="35"/>
        <v/>
      </c>
      <c r="AW19" s="148" t="str">
        <f>IF(D19="","",SUM($AV$10:AV19))</f>
        <v/>
      </c>
      <c r="AX19" s="148" t="str">
        <f t="shared" si="36"/>
        <v/>
      </c>
      <c r="AY19" s="148" t="str">
        <f t="shared" si="37"/>
        <v/>
      </c>
      <c r="AZ19" s="148" t="str">
        <f>IF(D19="","",SUM($AY$10:AY19))</f>
        <v/>
      </c>
      <c r="BA19" s="152" t="str">
        <f t="shared" si="38"/>
        <v/>
      </c>
      <c r="BB19" s="148" t="str">
        <f t="shared" si="39"/>
        <v/>
      </c>
      <c r="BC19" s="148" t="str">
        <f t="shared" si="40"/>
        <v/>
      </c>
      <c r="BD19" s="148" t="str">
        <f t="shared" si="50"/>
        <v/>
      </c>
      <c r="BE19" s="152" t="str">
        <f>IF(D19="","",IF(Instructions!$C$5="BCBA",MIN(100%,AZ19/1500),IF(Instructions!$C$5="BCaBA",MIN(100%,AZ19/1000),"")))</f>
        <v/>
      </c>
      <c r="BF19" s="152" t="str">
        <f>IF(D19="","",IF(Instructions!$C$5="BCBA",MIN(100%,AW19/1500),IF(Instructions!$C$5="BCaBA",MIN(100%,AW19/1000),"")))</f>
        <v/>
      </c>
      <c r="BG19" s="147" t="str">
        <f t="shared" si="41"/>
        <v/>
      </c>
    </row>
    <row r="20" spans="1:59" s="83" customFormat="1" ht="20.100000000000001" customHeight="1">
      <c r="A20" s="135"/>
      <c r="B20" s="136" t="str">
        <f t="array" ref="B20">IFERROR(INDEX(YearMonthExperienceType, MATCH(0,COUNTIF($B$9:B19, YearMonthExperienceType), 0)),"")</f>
        <v/>
      </c>
      <c r="C20" s="145" t="str">
        <f t="shared" si="42"/>
        <v/>
      </c>
      <c r="D20" s="146" t="str">
        <f t="shared" si="43"/>
        <v/>
      </c>
      <c r="E20" s="147" t="str">
        <f t="shared" si="44"/>
        <v/>
      </c>
      <c r="F20" s="148" t="str">
        <f t="shared" si="0"/>
        <v/>
      </c>
      <c r="G20" s="148" t="str">
        <f t="shared" si="1"/>
        <v/>
      </c>
      <c r="H20" s="148" t="str">
        <f t="shared" si="2"/>
        <v/>
      </c>
      <c r="I20" s="148" t="str">
        <f t="shared" si="3"/>
        <v/>
      </c>
      <c r="J20" s="149" t="str">
        <f t="shared" si="4"/>
        <v/>
      </c>
      <c r="K20" s="149" t="str">
        <f t="shared" si="5"/>
        <v/>
      </c>
      <c r="L20" s="150" t="str">
        <f t="shared" si="45"/>
        <v/>
      </c>
      <c r="M20" s="150" t="str">
        <f t="shared" si="46"/>
        <v/>
      </c>
      <c r="N20" s="151"/>
      <c r="O20" s="148" t="str">
        <f t="shared" si="6"/>
        <v/>
      </c>
      <c r="P20" s="149" t="str">
        <f t="shared" si="7"/>
        <v/>
      </c>
      <c r="Q20" s="148" t="str">
        <f t="shared" si="8"/>
        <v/>
      </c>
      <c r="R20" s="148" t="str">
        <f t="shared" si="9"/>
        <v/>
      </c>
      <c r="S20" s="148" t="str">
        <f t="shared" si="10"/>
        <v/>
      </c>
      <c r="T20" s="148" t="str">
        <f t="shared" si="11"/>
        <v/>
      </c>
      <c r="U20" s="148" t="str">
        <f t="shared" si="12"/>
        <v/>
      </c>
      <c r="V20" s="148" t="str">
        <f t="shared" si="13"/>
        <v/>
      </c>
      <c r="W20" s="148" t="str">
        <f t="shared" si="14"/>
        <v/>
      </c>
      <c r="X20" s="149" t="str">
        <f t="shared" si="15"/>
        <v/>
      </c>
      <c r="Y20" s="149" t="str">
        <f t="shared" si="16"/>
        <v/>
      </c>
      <c r="Z20" s="145" t="str">
        <f t="shared" si="17"/>
        <v/>
      </c>
      <c r="AA20" s="145" t="str">
        <f t="shared" si="47"/>
        <v/>
      </c>
      <c r="AB20" s="145" t="str">
        <f t="shared" si="18"/>
        <v/>
      </c>
      <c r="AC20" s="145" t="str">
        <f t="shared" si="19"/>
        <v/>
      </c>
      <c r="AD20" s="145" t="str">
        <f t="shared" si="20"/>
        <v/>
      </c>
      <c r="AE20" s="145" t="str">
        <f t="shared" si="21"/>
        <v/>
      </c>
      <c r="AF20" s="145" t="str">
        <f t="shared" si="22"/>
        <v/>
      </c>
      <c r="AG20" s="145" t="str">
        <f t="shared" si="23"/>
        <v/>
      </c>
      <c r="AH20" s="148" t="str">
        <f t="shared" si="24"/>
        <v/>
      </c>
      <c r="AI20" s="148" t="str">
        <f t="shared" si="25"/>
        <v/>
      </c>
      <c r="AJ20" s="150" t="str">
        <f t="shared" si="26"/>
        <v/>
      </c>
      <c r="AK20" s="148" t="str">
        <f t="shared" si="27"/>
        <v/>
      </c>
      <c r="AL20" s="148" t="str">
        <f t="shared" si="28"/>
        <v/>
      </c>
      <c r="AM20" s="149" t="str">
        <f t="shared" si="29"/>
        <v/>
      </c>
      <c r="AN20" s="152" t="str">
        <f t="shared" si="30"/>
        <v/>
      </c>
      <c r="AO20" s="145" t="str">
        <f t="shared" si="31"/>
        <v/>
      </c>
      <c r="AP20" s="152" t="str">
        <f t="shared" si="32"/>
        <v/>
      </c>
      <c r="AQ20" s="148" t="str">
        <f t="shared" si="33"/>
        <v/>
      </c>
      <c r="AR20" s="148" t="str">
        <f t="shared" si="48"/>
        <v/>
      </c>
      <c r="AS20" s="148" t="str">
        <f t="shared" si="49"/>
        <v/>
      </c>
      <c r="AT20" s="148" t="str">
        <f t="shared" si="34"/>
        <v/>
      </c>
      <c r="AU20" s="148" t="str">
        <f>IF(D20="","",SUM($AT$10:AT20))</f>
        <v/>
      </c>
      <c r="AV20" s="148" t="str">
        <f t="shared" si="35"/>
        <v/>
      </c>
      <c r="AW20" s="148" t="str">
        <f>IF(D20="","",SUM($AV$10:AV20))</f>
        <v/>
      </c>
      <c r="AX20" s="148" t="str">
        <f t="shared" si="36"/>
        <v/>
      </c>
      <c r="AY20" s="148" t="str">
        <f t="shared" si="37"/>
        <v/>
      </c>
      <c r="AZ20" s="148" t="str">
        <f>IF(D20="","",SUM($AY$10:AY20))</f>
        <v/>
      </c>
      <c r="BA20" s="152" t="str">
        <f t="shared" si="38"/>
        <v/>
      </c>
      <c r="BB20" s="148" t="str">
        <f t="shared" si="39"/>
        <v/>
      </c>
      <c r="BC20" s="148" t="str">
        <f t="shared" si="40"/>
        <v/>
      </c>
      <c r="BD20" s="148" t="str">
        <f t="shared" si="50"/>
        <v/>
      </c>
      <c r="BE20" s="152" t="str">
        <f>IF(D20="","",IF(Instructions!$C$5="BCBA",MIN(100%,AZ20/1500),IF(Instructions!$C$5="BCaBA",MIN(100%,AZ20/1000),"")))</f>
        <v/>
      </c>
      <c r="BF20" s="152" t="str">
        <f>IF(D20="","",IF(Instructions!$C$5="BCBA",MIN(100%,AW20/1500),IF(Instructions!$C$5="BCaBA",MIN(100%,AW20/1000),"")))</f>
        <v/>
      </c>
      <c r="BG20" s="147" t="str">
        <f t="shared" si="41"/>
        <v/>
      </c>
    </row>
    <row r="21" spans="1:59" s="83" customFormat="1" ht="20.100000000000001" customHeight="1">
      <c r="A21" s="135"/>
      <c r="B21" s="136" t="str">
        <f t="array" ref="B21">IFERROR(INDEX(YearMonthExperienceType, MATCH(0,COUNTIF($B$9:B20, YearMonthExperienceType), 0)),"")</f>
        <v/>
      </c>
      <c r="C21" s="145" t="str">
        <f t="shared" si="42"/>
        <v/>
      </c>
      <c r="D21" s="146" t="str">
        <f t="shared" si="43"/>
        <v/>
      </c>
      <c r="E21" s="147" t="str">
        <f t="shared" si="44"/>
        <v/>
      </c>
      <c r="F21" s="148" t="str">
        <f t="shared" si="0"/>
        <v/>
      </c>
      <c r="G21" s="148" t="str">
        <f t="shared" si="1"/>
        <v/>
      </c>
      <c r="H21" s="148" t="str">
        <f t="shared" si="2"/>
        <v/>
      </c>
      <c r="I21" s="148" t="str">
        <f t="shared" si="3"/>
        <v/>
      </c>
      <c r="J21" s="149" t="str">
        <f t="shared" si="4"/>
        <v/>
      </c>
      <c r="K21" s="149" t="str">
        <f t="shared" si="5"/>
        <v/>
      </c>
      <c r="L21" s="150" t="str">
        <f t="shared" si="45"/>
        <v/>
      </c>
      <c r="M21" s="150" t="str">
        <f t="shared" si="46"/>
        <v/>
      </c>
      <c r="N21" s="151"/>
      <c r="O21" s="148" t="str">
        <f t="shared" si="6"/>
        <v/>
      </c>
      <c r="P21" s="149" t="str">
        <f t="shared" si="7"/>
        <v/>
      </c>
      <c r="Q21" s="148" t="str">
        <f t="shared" si="8"/>
        <v/>
      </c>
      <c r="R21" s="148" t="str">
        <f t="shared" si="9"/>
        <v/>
      </c>
      <c r="S21" s="148" t="str">
        <f t="shared" si="10"/>
        <v/>
      </c>
      <c r="T21" s="148" t="str">
        <f t="shared" si="11"/>
        <v/>
      </c>
      <c r="U21" s="148" t="str">
        <f t="shared" si="12"/>
        <v/>
      </c>
      <c r="V21" s="148" t="str">
        <f t="shared" si="13"/>
        <v/>
      </c>
      <c r="W21" s="148" t="str">
        <f t="shared" si="14"/>
        <v/>
      </c>
      <c r="X21" s="149" t="str">
        <f t="shared" si="15"/>
        <v/>
      </c>
      <c r="Y21" s="149" t="str">
        <f t="shared" si="16"/>
        <v/>
      </c>
      <c r="Z21" s="145" t="str">
        <f t="shared" si="17"/>
        <v/>
      </c>
      <c r="AA21" s="145" t="str">
        <f t="shared" si="47"/>
        <v/>
      </c>
      <c r="AB21" s="145" t="str">
        <f t="shared" si="18"/>
        <v/>
      </c>
      <c r="AC21" s="145" t="str">
        <f t="shared" si="19"/>
        <v/>
      </c>
      <c r="AD21" s="145" t="str">
        <f t="shared" si="20"/>
        <v/>
      </c>
      <c r="AE21" s="145" t="str">
        <f t="shared" si="21"/>
        <v/>
      </c>
      <c r="AF21" s="145" t="str">
        <f t="shared" si="22"/>
        <v/>
      </c>
      <c r="AG21" s="145" t="str">
        <f t="shared" si="23"/>
        <v/>
      </c>
      <c r="AH21" s="148" t="str">
        <f t="shared" si="24"/>
        <v/>
      </c>
      <c r="AI21" s="148" t="str">
        <f t="shared" si="25"/>
        <v/>
      </c>
      <c r="AJ21" s="150" t="str">
        <f t="shared" si="26"/>
        <v/>
      </c>
      <c r="AK21" s="148" t="str">
        <f t="shared" si="27"/>
        <v/>
      </c>
      <c r="AL21" s="148" t="str">
        <f t="shared" si="28"/>
        <v/>
      </c>
      <c r="AM21" s="149" t="str">
        <f t="shared" si="29"/>
        <v/>
      </c>
      <c r="AN21" s="152" t="str">
        <f t="shared" si="30"/>
        <v/>
      </c>
      <c r="AO21" s="145" t="str">
        <f t="shared" si="31"/>
        <v/>
      </c>
      <c r="AP21" s="152" t="str">
        <f t="shared" si="32"/>
        <v/>
      </c>
      <c r="AQ21" s="148" t="str">
        <f t="shared" si="33"/>
        <v/>
      </c>
      <c r="AR21" s="148" t="str">
        <f t="shared" si="48"/>
        <v/>
      </c>
      <c r="AS21" s="148" t="str">
        <f t="shared" si="49"/>
        <v/>
      </c>
      <c r="AT21" s="148" t="str">
        <f t="shared" si="34"/>
        <v/>
      </c>
      <c r="AU21" s="148" t="str">
        <f>IF(D21="","",SUM($AT$10:AT21))</f>
        <v/>
      </c>
      <c r="AV21" s="148" t="str">
        <f t="shared" si="35"/>
        <v/>
      </c>
      <c r="AW21" s="148" t="str">
        <f>IF(D21="","",SUM($AV$10:AV21))</f>
        <v/>
      </c>
      <c r="AX21" s="148" t="str">
        <f t="shared" si="36"/>
        <v/>
      </c>
      <c r="AY21" s="148" t="str">
        <f t="shared" si="37"/>
        <v/>
      </c>
      <c r="AZ21" s="148" t="str">
        <f>IF(D21="","",SUM($AY$10:AY21))</f>
        <v/>
      </c>
      <c r="BA21" s="152" t="str">
        <f t="shared" si="38"/>
        <v/>
      </c>
      <c r="BB21" s="148" t="str">
        <f t="shared" si="39"/>
        <v/>
      </c>
      <c r="BC21" s="148" t="str">
        <f t="shared" si="40"/>
        <v/>
      </c>
      <c r="BD21" s="148" t="str">
        <f t="shared" si="50"/>
        <v/>
      </c>
      <c r="BE21" s="152" t="str">
        <f>IF(D21="","",IF(Instructions!$C$5="BCBA",MIN(100%,AZ21/1500),IF(Instructions!$C$5="BCaBA",MIN(100%,AZ21/1000),"")))</f>
        <v/>
      </c>
      <c r="BF21" s="152" t="str">
        <f>IF(D21="","",IF(Instructions!$C$5="BCBA",MIN(100%,AW21/1500),IF(Instructions!$C$5="BCaBA",MIN(100%,AW21/1000),"")))</f>
        <v/>
      </c>
      <c r="BG21" s="147" t="str">
        <f t="shared" si="41"/>
        <v/>
      </c>
    </row>
    <row r="22" spans="1:59" s="83" customFormat="1" ht="20.100000000000001" customHeight="1">
      <c r="A22" s="135"/>
      <c r="B22" s="136" t="str">
        <f t="array" ref="B22">IFERROR(INDEX(YearMonthExperienceType, MATCH(0,COUNTIF($B$9:B21, YearMonthExperienceType), 0)),"")</f>
        <v/>
      </c>
      <c r="C22" s="145" t="str">
        <f t="shared" si="42"/>
        <v/>
      </c>
      <c r="D22" s="146" t="str">
        <f t="shared" si="43"/>
        <v/>
      </c>
      <c r="E22" s="147" t="str">
        <f t="shared" si="44"/>
        <v/>
      </c>
      <c r="F22" s="148" t="str">
        <f t="shared" si="0"/>
        <v/>
      </c>
      <c r="G22" s="148" t="str">
        <f t="shared" si="1"/>
        <v/>
      </c>
      <c r="H22" s="148" t="str">
        <f t="shared" si="2"/>
        <v/>
      </c>
      <c r="I22" s="148" t="str">
        <f t="shared" si="3"/>
        <v/>
      </c>
      <c r="J22" s="149" t="str">
        <f t="shared" si="4"/>
        <v/>
      </c>
      <c r="K22" s="149" t="str">
        <f t="shared" si="5"/>
        <v/>
      </c>
      <c r="L22" s="150" t="str">
        <f t="shared" si="45"/>
        <v/>
      </c>
      <c r="M22" s="150" t="str">
        <f t="shared" si="46"/>
        <v/>
      </c>
      <c r="N22" s="151"/>
      <c r="O22" s="148" t="str">
        <f t="shared" si="6"/>
        <v/>
      </c>
      <c r="P22" s="149" t="str">
        <f t="shared" si="7"/>
        <v/>
      </c>
      <c r="Q22" s="148" t="str">
        <f t="shared" si="8"/>
        <v/>
      </c>
      <c r="R22" s="148" t="str">
        <f t="shared" si="9"/>
        <v/>
      </c>
      <c r="S22" s="148" t="str">
        <f t="shared" si="10"/>
        <v/>
      </c>
      <c r="T22" s="148" t="str">
        <f t="shared" si="11"/>
        <v/>
      </c>
      <c r="U22" s="148" t="str">
        <f t="shared" si="12"/>
        <v/>
      </c>
      <c r="V22" s="148" t="str">
        <f t="shared" si="13"/>
        <v/>
      </c>
      <c r="W22" s="148" t="str">
        <f t="shared" si="14"/>
        <v/>
      </c>
      <c r="X22" s="149" t="str">
        <f t="shared" si="15"/>
        <v/>
      </c>
      <c r="Y22" s="149" t="str">
        <f t="shared" si="16"/>
        <v/>
      </c>
      <c r="Z22" s="145" t="str">
        <f t="shared" si="17"/>
        <v/>
      </c>
      <c r="AA22" s="145" t="str">
        <f t="shared" si="47"/>
        <v/>
      </c>
      <c r="AB22" s="145" t="str">
        <f t="shared" si="18"/>
        <v/>
      </c>
      <c r="AC22" s="145" t="str">
        <f t="shared" si="19"/>
        <v/>
      </c>
      <c r="AD22" s="145" t="str">
        <f t="shared" si="20"/>
        <v/>
      </c>
      <c r="AE22" s="145" t="str">
        <f t="shared" si="21"/>
        <v/>
      </c>
      <c r="AF22" s="145" t="str">
        <f t="shared" si="22"/>
        <v/>
      </c>
      <c r="AG22" s="145" t="str">
        <f t="shared" si="23"/>
        <v/>
      </c>
      <c r="AH22" s="148" t="str">
        <f t="shared" si="24"/>
        <v/>
      </c>
      <c r="AI22" s="148" t="str">
        <f t="shared" si="25"/>
        <v/>
      </c>
      <c r="AJ22" s="150" t="str">
        <f t="shared" si="26"/>
        <v/>
      </c>
      <c r="AK22" s="148" t="str">
        <f t="shared" si="27"/>
        <v/>
      </c>
      <c r="AL22" s="148" t="str">
        <f t="shared" si="28"/>
        <v/>
      </c>
      <c r="AM22" s="149" t="str">
        <f t="shared" si="29"/>
        <v/>
      </c>
      <c r="AN22" s="152" t="str">
        <f t="shared" si="30"/>
        <v/>
      </c>
      <c r="AO22" s="145" t="str">
        <f t="shared" si="31"/>
        <v/>
      </c>
      <c r="AP22" s="152" t="str">
        <f t="shared" si="32"/>
        <v/>
      </c>
      <c r="AQ22" s="148" t="str">
        <f t="shared" si="33"/>
        <v/>
      </c>
      <c r="AR22" s="148" t="str">
        <f t="shared" si="48"/>
        <v/>
      </c>
      <c r="AS22" s="148" t="str">
        <f t="shared" si="49"/>
        <v/>
      </c>
      <c r="AT22" s="148" t="str">
        <f t="shared" si="34"/>
        <v/>
      </c>
      <c r="AU22" s="148" t="str">
        <f>IF(D22="","",SUM($AT$10:AT22))</f>
        <v/>
      </c>
      <c r="AV22" s="148" t="str">
        <f t="shared" si="35"/>
        <v/>
      </c>
      <c r="AW22" s="148" t="str">
        <f>IF(D22="","",SUM($AV$10:AV22))</f>
        <v/>
      </c>
      <c r="AX22" s="148" t="str">
        <f t="shared" si="36"/>
        <v/>
      </c>
      <c r="AY22" s="148" t="str">
        <f t="shared" si="37"/>
        <v/>
      </c>
      <c r="AZ22" s="148" t="str">
        <f>IF(D22="","",SUM($AY$10:AY22))</f>
        <v/>
      </c>
      <c r="BA22" s="152" t="str">
        <f t="shared" si="38"/>
        <v/>
      </c>
      <c r="BB22" s="148" t="str">
        <f t="shared" si="39"/>
        <v/>
      </c>
      <c r="BC22" s="148" t="str">
        <f t="shared" si="40"/>
        <v/>
      </c>
      <c r="BD22" s="148" t="str">
        <f t="shared" si="50"/>
        <v/>
      </c>
      <c r="BE22" s="152" t="str">
        <f>IF(D22="","",IF(Instructions!$C$5="BCBA",MIN(100%,AZ22/1500),IF(Instructions!$C$5="BCaBA",MIN(100%,AZ22/1000),"")))</f>
        <v/>
      </c>
      <c r="BF22" s="152" t="str">
        <f>IF(D22="","",IF(Instructions!$C$5="BCBA",MIN(100%,AW22/1500),IF(Instructions!$C$5="BCaBA",MIN(100%,AW22/1000),"")))</f>
        <v/>
      </c>
      <c r="BG22" s="147" t="str">
        <f t="shared" si="41"/>
        <v/>
      </c>
    </row>
    <row r="23" spans="1:59" s="83" customFormat="1" ht="20.100000000000001" customHeight="1">
      <c r="A23" s="135"/>
      <c r="B23" s="136" t="str">
        <f t="array" ref="B23">IFERROR(INDEX(YearMonthExperienceType, MATCH(0,COUNTIF($B$9:B22, YearMonthExperienceType), 0)),"")</f>
        <v/>
      </c>
      <c r="C23" s="145" t="str">
        <f t="shared" si="42"/>
        <v/>
      </c>
      <c r="D23" s="146" t="str">
        <f t="shared" si="43"/>
        <v/>
      </c>
      <c r="E23" s="147" t="str">
        <f t="shared" si="44"/>
        <v/>
      </c>
      <c r="F23" s="148" t="str">
        <f t="shared" si="0"/>
        <v/>
      </c>
      <c r="G23" s="148" t="str">
        <f t="shared" si="1"/>
        <v/>
      </c>
      <c r="H23" s="148" t="str">
        <f t="shared" si="2"/>
        <v/>
      </c>
      <c r="I23" s="148" t="str">
        <f t="shared" si="3"/>
        <v/>
      </c>
      <c r="J23" s="149" t="str">
        <f t="shared" si="4"/>
        <v/>
      </c>
      <c r="K23" s="149" t="str">
        <f t="shared" si="5"/>
        <v/>
      </c>
      <c r="L23" s="150" t="str">
        <f t="shared" si="45"/>
        <v/>
      </c>
      <c r="M23" s="150" t="str">
        <f t="shared" si="46"/>
        <v/>
      </c>
      <c r="N23" s="151"/>
      <c r="O23" s="148" t="str">
        <f t="shared" si="6"/>
        <v/>
      </c>
      <c r="P23" s="149" t="str">
        <f t="shared" si="7"/>
        <v/>
      </c>
      <c r="Q23" s="148" t="str">
        <f t="shared" si="8"/>
        <v/>
      </c>
      <c r="R23" s="148" t="str">
        <f t="shared" si="9"/>
        <v/>
      </c>
      <c r="S23" s="148" t="str">
        <f t="shared" si="10"/>
        <v/>
      </c>
      <c r="T23" s="148" t="str">
        <f t="shared" si="11"/>
        <v/>
      </c>
      <c r="U23" s="148" t="str">
        <f t="shared" si="12"/>
        <v/>
      </c>
      <c r="V23" s="148" t="str">
        <f t="shared" si="13"/>
        <v/>
      </c>
      <c r="W23" s="148" t="str">
        <f t="shared" si="14"/>
        <v/>
      </c>
      <c r="X23" s="149" t="str">
        <f t="shared" si="15"/>
        <v/>
      </c>
      <c r="Y23" s="149" t="str">
        <f t="shared" si="16"/>
        <v/>
      </c>
      <c r="Z23" s="145" t="str">
        <f t="shared" si="17"/>
        <v/>
      </c>
      <c r="AA23" s="145" t="str">
        <f t="shared" si="47"/>
        <v/>
      </c>
      <c r="AB23" s="145" t="str">
        <f t="shared" si="18"/>
        <v/>
      </c>
      <c r="AC23" s="145" t="str">
        <f t="shared" si="19"/>
        <v/>
      </c>
      <c r="AD23" s="145" t="str">
        <f t="shared" si="20"/>
        <v/>
      </c>
      <c r="AE23" s="145" t="str">
        <f t="shared" si="21"/>
        <v/>
      </c>
      <c r="AF23" s="145" t="str">
        <f t="shared" si="22"/>
        <v/>
      </c>
      <c r="AG23" s="145" t="str">
        <f t="shared" si="23"/>
        <v/>
      </c>
      <c r="AH23" s="148" t="str">
        <f t="shared" si="24"/>
        <v/>
      </c>
      <c r="AI23" s="148" t="str">
        <f t="shared" si="25"/>
        <v/>
      </c>
      <c r="AJ23" s="150" t="str">
        <f t="shared" si="26"/>
        <v/>
      </c>
      <c r="AK23" s="148" t="str">
        <f t="shared" si="27"/>
        <v/>
      </c>
      <c r="AL23" s="148" t="str">
        <f t="shared" si="28"/>
        <v/>
      </c>
      <c r="AM23" s="149" t="str">
        <f t="shared" si="29"/>
        <v/>
      </c>
      <c r="AN23" s="152" t="str">
        <f t="shared" si="30"/>
        <v/>
      </c>
      <c r="AO23" s="145" t="str">
        <f t="shared" si="31"/>
        <v/>
      </c>
      <c r="AP23" s="152" t="str">
        <f t="shared" si="32"/>
        <v/>
      </c>
      <c r="AQ23" s="148" t="str">
        <f t="shared" si="33"/>
        <v/>
      </c>
      <c r="AR23" s="148" t="str">
        <f t="shared" si="48"/>
        <v/>
      </c>
      <c r="AS23" s="148" t="str">
        <f t="shared" si="49"/>
        <v/>
      </c>
      <c r="AT23" s="148" t="str">
        <f t="shared" si="34"/>
        <v/>
      </c>
      <c r="AU23" s="148" t="str">
        <f>IF(D23="","",SUM($AT$10:AT23))</f>
        <v/>
      </c>
      <c r="AV23" s="148" t="str">
        <f t="shared" si="35"/>
        <v/>
      </c>
      <c r="AW23" s="148" t="str">
        <f>IF(D23="","",SUM($AV$10:AV23))</f>
        <v/>
      </c>
      <c r="AX23" s="148" t="str">
        <f t="shared" si="36"/>
        <v/>
      </c>
      <c r="AY23" s="148" t="str">
        <f t="shared" si="37"/>
        <v/>
      </c>
      <c r="AZ23" s="148" t="str">
        <f>IF(D23="","",SUM($AY$10:AY23))</f>
        <v/>
      </c>
      <c r="BA23" s="152" t="str">
        <f t="shared" si="38"/>
        <v/>
      </c>
      <c r="BB23" s="148" t="str">
        <f t="shared" si="39"/>
        <v/>
      </c>
      <c r="BC23" s="148" t="str">
        <f t="shared" si="40"/>
        <v/>
      </c>
      <c r="BD23" s="148" t="str">
        <f t="shared" si="50"/>
        <v/>
      </c>
      <c r="BE23" s="152" t="str">
        <f>IF(D23="","",IF(Instructions!$C$5="BCBA",MIN(100%,AZ23/1500),IF(Instructions!$C$5="BCaBA",MIN(100%,AZ23/1000),"")))</f>
        <v/>
      </c>
      <c r="BF23" s="152" t="str">
        <f>IF(D23="","",IF(Instructions!$C$5="BCBA",MIN(100%,AW23/1500),IF(Instructions!$C$5="BCaBA",MIN(100%,AW23/1000),"")))</f>
        <v/>
      </c>
      <c r="BG23" s="147" t="str">
        <f t="shared" si="41"/>
        <v/>
      </c>
    </row>
    <row r="24" spans="1:59" s="83" customFormat="1" ht="20.100000000000001" customHeight="1">
      <c r="A24" s="135"/>
      <c r="B24" s="136" t="str">
        <f t="array" ref="B24">IFERROR(INDEX(YearMonthExperienceType, MATCH(0,COUNTIF($B$9:B23, YearMonthExperienceType), 0)),"")</f>
        <v/>
      </c>
      <c r="C24" s="145" t="str">
        <f t="shared" si="42"/>
        <v/>
      </c>
      <c r="D24" s="146" t="str">
        <f t="shared" si="43"/>
        <v/>
      </c>
      <c r="E24" s="147" t="str">
        <f t="shared" si="44"/>
        <v/>
      </c>
      <c r="F24" s="148" t="str">
        <f t="shared" si="0"/>
        <v/>
      </c>
      <c r="G24" s="148" t="str">
        <f t="shared" si="1"/>
        <v/>
      </c>
      <c r="H24" s="148" t="str">
        <f t="shared" si="2"/>
        <v/>
      </c>
      <c r="I24" s="148" t="str">
        <f t="shared" si="3"/>
        <v/>
      </c>
      <c r="J24" s="149" t="str">
        <f t="shared" si="4"/>
        <v/>
      </c>
      <c r="K24" s="149" t="str">
        <f t="shared" si="5"/>
        <v/>
      </c>
      <c r="L24" s="150" t="str">
        <f t="shared" si="45"/>
        <v/>
      </c>
      <c r="M24" s="150" t="str">
        <f t="shared" si="46"/>
        <v/>
      </c>
      <c r="N24" s="151"/>
      <c r="O24" s="148" t="str">
        <f t="shared" si="6"/>
        <v/>
      </c>
      <c r="P24" s="149" t="str">
        <f t="shared" si="7"/>
        <v/>
      </c>
      <c r="Q24" s="148" t="str">
        <f t="shared" si="8"/>
        <v/>
      </c>
      <c r="R24" s="148" t="str">
        <f t="shared" si="9"/>
        <v/>
      </c>
      <c r="S24" s="148" t="str">
        <f t="shared" si="10"/>
        <v/>
      </c>
      <c r="T24" s="148" t="str">
        <f t="shared" si="11"/>
        <v/>
      </c>
      <c r="U24" s="148" t="str">
        <f t="shared" si="12"/>
        <v/>
      </c>
      <c r="V24" s="148" t="str">
        <f t="shared" si="13"/>
        <v/>
      </c>
      <c r="W24" s="148" t="str">
        <f t="shared" si="14"/>
        <v/>
      </c>
      <c r="X24" s="149" t="str">
        <f t="shared" si="15"/>
        <v/>
      </c>
      <c r="Y24" s="149" t="str">
        <f t="shared" si="16"/>
        <v/>
      </c>
      <c r="Z24" s="145" t="str">
        <f t="shared" si="17"/>
        <v/>
      </c>
      <c r="AA24" s="145" t="str">
        <f t="shared" si="47"/>
        <v/>
      </c>
      <c r="AB24" s="145" t="str">
        <f t="shared" si="18"/>
        <v/>
      </c>
      <c r="AC24" s="145" t="str">
        <f t="shared" si="19"/>
        <v/>
      </c>
      <c r="AD24" s="145" t="str">
        <f t="shared" si="20"/>
        <v/>
      </c>
      <c r="AE24" s="145" t="str">
        <f t="shared" si="21"/>
        <v/>
      </c>
      <c r="AF24" s="145" t="str">
        <f t="shared" si="22"/>
        <v/>
      </c>
      <c r="AG24" s="145" t="str">
        <f t="shared" si="23"/>
        <v/>
      </c>
      <c r="AH24" s="148" t="str">
        <f t="shared" si="24"/>
        <v/>
      </c>
      <c r="AI24" s="148" t="str">
        <f t="shared" si="25"/>
        <v/>
      </c>
      <c r="AJ24" s="150" t="str">
        <f t="shared" si="26"/>
        <v/>
      </c>
      <c r="AK24" s="148" t="str">
        <f t="shared" si="27"/>
        <v/>
      </c>
      <c r="AL24" s="148" t="str">
        <f t="shared" si="28"/>
        <v/>
      </c>
      <c r="AM24" s="149" t="str">
        <f t="shared" si="29"/>
        <v/>
      </c>
      <c r="AN24" s="152" t="str">
        <f t="shared" si="30"/>
        <v/>
      </c>
      <c r="AO24" s="145" t="str">
        <f t="shared" si="31"/>
        <v/>
      </c>
      <c r="AP24" s="152" t="str">
        <f t="shared" si="32"/>
        <v/>
      </c>
      <c r="AQ24" s="148" t="str">
        <f t="shared" si="33"/>
        <v/>
      </c>
      <c r="AR24" s="148" t="str">
        <f t="shared" si="48"/>
        <v/>
      </c>
      <c r="AS24" s="148" t="str">
        <f t="shared" si="49"/>
        <v/>
      </c>
      <c r="AT24" s="148" t="str">
        <f t="shared" si="34"/>
        <v/>
      </c>
      <c r="AU24" s="148" t="str">
        <f>IF(D24="","",SUM($AT$10:AT24))</f>
        <v/>
      </c>
      <c r="AV24" s="148" t="str">
        <f t="shared" si="35"/>
        <v/>
      </c>
      <c r="AW24" s="148" t="str">
        <f>IF(D24="","",SUM($AV$10:AV24))</f>
        <v/>
      </c>
      <c r="AX24" s="148" t="str">
        <f t="shared" si="36"/>
        <v/>
      </c>
      <c r="AY24" s="148" t="str">
        <f t="shared" si="37"/>
        <v/>
      </c>
      <c r="AZ24" s="148" t="str">
        <f>IF(D24="","",SUM($AY$10:AY24))</f>
        <v/>
      </c>
      <c r="BA24" s="152" t="str">
        <f t="shared" si="38"/>
        <v/>
      </c>
      <c r="BB24" s="148" t="str">
        <f t="shared" si="39"/>
        <v/>
      </c>
      <c r="BC24" s="148" t="str">
        <f t="shared" si="40"/>
        <v/>
      </c>
      <c r="BD24" s="148" t="str">
        <f t="shared" si="50"/>
        <v/>
      </c>
      <c r="BE24" s="152" t="str">
        <f>IF(D24="","",IF(Instructions!$C$5="BCBA",MIN(100%,AZ24/1500),IF(Instructions!$C$5="BCaBA",MIN(100%,AZ24/1000),"")))</f>
        <v/>
      </c>
      <c r="BF24" s="152" t="str">
        <f>IF(D24="","",IF(Instructions!$C$5="BCBA",MIN(100%,AW24/1500),IF(Instructions!$C$5="BCaBA",MIN(100%,AW24/1000),"")))</f>
        <v/>
      </c>
      <c r="BG24" s="147" t="str">
        <f t="shared" si="41"/>
        <v/>
      </c>
    </row>
    <row r="25" spans="1:59" s="83" customFormat="1" ht="20.100000000000001" customHeight="1">
      <c r="A25" s="135"/>
      <c r="B25" s="136" t="str">
        <f t="array" ref="B25">IFERROR(INDEX(YearMonthExperienceType, MATCH(0,COUNTIF($B$9:B24, YearMonthExperienceType), 0)),"")</f>
        <v/>
      </c>
      <c r="C25" s="145" t="str">
        <f t="shared" si="42"/>
        <v/>
      </c>
      <c r="D25" s="146" t="str">
        <f t="shared" si="43"/>
        <v/>
      </c>
      <c r="E25" s="147" t="str">
        <f t="shared" si="44"/>
        <v/>
      </c>
      <c r="F25" s="148" t="str">
        <f t="shared" si="0"/>
        <v/>
      </c>
      <c r="G25" s="148" t="str">
        <f t="shared" si="1"/>
        <v/>
      </c>
      <c r="H25" s="148" t="str">
        <f t="shared" si="2"/>
        <v/>
      </c>
      <c r="I25" s="148" t="str">
        <f t="shared" si="3"/>
        <v/>
      </c>
      <c r="J25" s="149" t="str">
        <f t="shared" si="4"/>
        <v/>
      </c>
      <c r="K25" s="149" t="str">
        <f t="shared" si="5"/>
        <v/>
      </c>
      <c r="L25" s="150" t="str">
        <f t="shared" si="45"/>
        <v/>
      </c>
      <c r="M25" s="150" t="str">
        <f t="shared" si="46"/>
        <v/>
      </c>
      <c r="N25" s="151"/>
      <c r="O25" s="148" t="str">
        <f t="shared" si="6"/>
        <v/>
      </c>
      <c r="P25" s="149" t="str">
        <f t="shared" si="7"/>
        <v/>
      </c>
      <c r="Q25" s="148" t="str">
        <f t="shared" si="8"/>
        <v/>
      </c>
      <c r="R25" s="148" t="str">
        <f t="shared" si="9"/>
        <v/>
      </c>
      <c r="S25" s="148" t="str">
        <f t="shared" si="10"/>
        <v/>
      </c>
      <c r="T25" s="148" t="str">
        <f t="shared" si="11"/>
        <v/>
      </c>
      <c r="U25" s="148" t="str">
        <f t="shared" si="12"/>
        <v/>
      </c>
      <c r="V25" s="148" t="str">
        <f t="shared" si="13"/>
        <v/>
      </c>
      <c r="W25" s="148" t="str">
        <f t="shared" si="14"/>
        <v/>
      </c>
      <c r="X25" s="149" t="str">
        <f t="shared" si="15"/>
        <v/>
      </c>
      <c r="Y25" s="149" t="str">
        <f t="shared" si="16"/>
        <v/>
      </c>
      <c r="Z25" s="145" t="str">
        <f t="shared" si="17"/>
        <v/>
      </c>
      <c r="AA25" s="145" t="str">
        <f t="shared" si="47"/>
        <v/>
      </c>
      <c r="AB25" s="145" t="str">
        <f t="shared" si="18"/>
        <v/>
      </c>
      <c r="AC25" s="145" t="str">
        <f t="shared" si="19"/>
        <v/>
      </c>
      <c r="AD25" s="145" t="str">
        <f t="shared" si="20"/>
        <v/>
      </c>
      <c r="AE25" s="145" t="str">
        <f t="shared" si="21"/>
        <v/>
      </c>
      <c r="AF25" s="145" t="str">
        <f t="shared" si="22"/>
        <v/>
      </c>
      <c r="AG25" s="145" t="str">
        <f t="shared" si="23"/>
        <v/>
      </c>
      <c r="AH25" s="148" t="str">
        <f t="shared" si="24"/>
        <v/>
      </c>
      <c r="AI25" s="148" t="str">
        <f t="shared" si="25"/>
        <v/>
      </c>
      <c r="AJ25" s="150" t="str">
        <f t="shared" si="26"/>
        <v/>
      </c>
      <c r="AK25" s="148" t="str">
        <f t="shared" si="27"/>
        <v/>
      </c>
      <c r="AL25" s="148" t="str">
        <f t="shared" si="28"/>
        <v/>
      </c>
      <c r="AM25" s="149" t="str">
        <f t="shared" si="29"/>
        <v/>
      </c>
      <c r="AN25" s="152" t="str">
        <f t="shared" si="30"/>
        <v/>
      </c>
      <c r="AO25" s="145" t="str">
        <f t="shared" si="31"/>
        <v/>
      </c>
      <c r="AP25" s="152" t="str">
        <f t="shared" si="32"/>
        <v/>
      </c>
      <c r="AQ25" s="148" t="str">
        <f t="shared" si="33"/>
        <v/>
      </c>
      <c r="AR25" s="148" t="str">
        <f t="shared" si="48"/>
        <v/>
      </c>
      <c r="AS25" s="148" t="str">
        <f t="shared" si="49"/>
        <v/>
      </c>
      <c r="AT25" s="148" t="str">
        <f t="shared" si="34"/>
        <v/>
      </c>
      <c r="AU25" s="148" t="str">
        <f>IF(D25="","",SUM($AT$10:AT25))</f>
        <v/>
      </c>
      <c r="AV25" s="148" t="str">
        <f t="shared" si="35"/>
        <v/>
      </c>
      <c r="AW25" s="148" t="str">
        <f>IF(D25="","",SUM($AV$10:AV25))</f>
        <v/>
      </c>
      <c r="AX25" s="148" t="str">
        <f t="shared" si="36"/>
        <v/>
      </c>
      <c r="AY25" s="148" t="str">
        <f t="shared" si="37"/>
        <v/>
      </c>
      <c r="AZ25" s="148" t="str">
        <f>IF(D25="","",SUM($AY$10:AY25))</f>
        <v/>
      </c>
      <c r="BA25" s="152" t="str">
        <f t="shared" si="38"/>
        <v/>
      </c>
      <c r="BB25" s="148" t="str">
        <f t="shared" si="39"/>
        <v/>
      </c>
      <c r="BC25" s="148" t="str">
        <f t="shared" si="40"/>
        <v/>
      </c>
      <c r="BD25" s="148" t="str">
        <f t="shared" si="50"/>
        <v/>
      </c>
      <c r="BE25" s="152" t="str">
        <f>IF(D25="","",IF(Instructions!$C$5="BCBA",MIN(100%,AZ25/1500),IF(Instructions!$C$5="BCaBA",MIN(100%,AZ25/1000),"")))</f>
        <v/>
      </c>
      <c r="BF25" s="152" t="str">
        <f>IF(D25="","",IF(Instructions!$C$5="BCBA",MIN(100%,AW25/1500),IF(Instructions!$C$5="BCaBA",MIN(100%,AW25/1000),"")))</f>
        <v/>
      </c>
      <c r="BG25" s="147" t="str">
        <f t="shared" si="41"/>
        <v/>
      </c>
    </row>
    <row r="26" spans="1:59" s="83" customFormat="1" ht="20.100000000000001" customHeight="1">
      <c r="A26" s="135"/>
      <c r="B26" s="136" t="str">
        <f t="array" ref="B26">IFERROR(INDEX(YearMonthExperienceType, MATCH(0,COUNTIF($B$9:B25, YearMonthExperienceType), 0)),"")</f>
        <v/>
      </c>
      <c r="C26" s="145" t="str">
        <f t="shared" si="42"/>
        <v/>
      </c>
      <c r="D26" s="146" t="str">
        <f t="shared" si="43"/>
        <v/>
      </c>
      <c r="E26" s="147" t="str">
        <f t="shared" si="44"/>
        <v/>
      </c>
      <c r="F26" s="148" t="str">
        <f t="shared" si="0"/>
        <v/>
      </c>
      <c r="G26" s="148" t="str">
        <f t="shared" si="1"/>
        <v/>
      </c>
      <c r="H26" s="148" t="str">
        <f t="shared" si="2"/>
        <v/>
      </c>
      <c r="I26" s="148" t="str">
        <f t="shared" si="3"/>
        <v/>
      </c>
      <c r="J26" s="149" t="str">
        <f t="shared" si="4"/>
        <v/>
      </c>
      <c r="K26" s="149" t="str">
        <f t="shared" si="5"/>
        <v/>
      </c>
      <c r="L26" s="150" t="str">
        <f t="shared" si="45"/>
        <v/>
      </c>
      <c r="M26" s="150" t="str">
        <f t="shared" si="46"/>
        <v/>
      </c>
      <c r="N26" s="151"/>
      <c r="O26" s="148" t="str">
        <f t="shared" si="6"/>
        <v/>
      </c>
      <c r="P26" s="149" t="str">
        <f t="shared" si="7"/>
        <v/>
      </c>
      <c r="Q26" s="148" t="str">
        <f t="shared" si="8"/>
        <v/>
      </c>
      <c r="R26" s="148" t="str">
        <f t="shared" si="9"/>
        <v/>
      </c>
      <c r="S26" s="148" t="str">
        <f t="shared" si="10"/>
        <v/>
      </c>
      <c r="T26" s="148" t="str">
        <f t="shared" si="11"/>
        <v/>
      </c>
      <c r="U26" s="148" t="str">
        <f t="shared" si="12"/>
        <v/>
      </c>
      <c r="V26" s="148" t="str">
        <f t="shared" si="13"/>
        <v/>
      </c>
      <c r="W26" s="148" t="str">
        <f t="shared" si="14"/>
        <v/>
      </c>
      <c r="X26" s="149" t="str">
        <f t="shared" si="15"/>
        <v/>
      </c>
      <c r="Y26" s="149" t="str">
        <f t="shared" si="16"/>
        <v/>
      </c>
      <c r="Z26" s="145" t="str">
        <f t="shared" si="17"/>
        <v/>
      </c>
      <c r="AA26" s="145" t="str">
        <f t="shared" si="47"/>
        <v/>
      </c>
      <c r="AB26" s="145" t="str">
        <f t="shared" si="18"/>
        <v/>
      </c>
      <c r="AC26" s="145" t="str">
        <f t="shared" si="19"/>
        <v/>
      </c>
      <c r="AD26" s="145" t="str">
        <f t="shared" si="20"/>
        <v/>
      </c>
      <c r="AE26" s="145" t="str">
        <f t="shared" si="21"/>
        <v/>
      </c>
      <c r="AF26" s="145" t="str">
        <f t="shared" si="22"/>
        <v/>
      </c>
      <c r="AG26" s="145" t="str">
        <f t="shared" si="23"/>
        <v/>
      </c>
      <c r="AH26" s="148" t="str">
        <f t="shared" si="24"/>
        <v/>
      </c>
      <c r="AI26" s="148" t="str">
        <f t="shared" si="25"/>
        <v/>
      </c>
      <c r="AJ26" s="150" t="str">
        <f t="shared" si="26"/>
        <v/>
      </c>
      <c r="AK26" s="148" t="str">
        <f t="shared" si="27"/>
        <v/>
      </c>
      <c r="AL26" s="148" t="str">
        <f t="shared" si="28"/>
        <v/>
      </c>
      <c r="AM26" s="149" t="str">
        <f t="shared" si="29"/>
        <v/>
      </c>
      <c r="AN26" s="152" t="str">
        <f t="shared" si="30"/>
        <v/>
      </c>
      <c r="AO26" s="145" t="str">
        <f t="shared" si="31"/>
        <v/>
      </c>
      <c r="AP26" s="152" t="str">
        <f t="shared" si="32"/>
        <v/>
      </c>
      <c r="AQ26" s="148" t="str">
        <f t="shared" si="33"/>
        <v/>
      </c>
      <c r="AR26" s="148" t="str">
        <f t="shared" si="48"/>
        <v/>
      </c>
      <c r="AS26" s="148" t="str">
        <f t="shared" si="49"/>
        <v/>
      </c>
      <c r="AT26" s="148" t="str">
        <f t="shared" si="34"/>
        <v/>
      </c>
      <c r="AU26" s="148" t="str">
        <f>IF(D26="","",SUM($AT$10:AT26))</f>
        <v/>
      </c>
      <c r="AV26" s="148" t="str">
        <f t="shared" si="35"/>
        <v/>
      </c>
      <c r="AW26" s="148" t="str">
        <f>IF(D26="","",SUM($AV$10:AV26))</f>
        <v/>
      </c>
      <c r="AX26" s="148" t="str">
        <f t="shared" si="36"/>
        <v/>
      </c>
      <c r="AY26" s="148" t="str">
        <f t="shared" si="37"/>
        <v/>
      </c>
      <c r="AZ26" s="148" t="str">
        <f>IF(D26="","",SUM($AY$10:AY26))</f>
        <v/>
      </c>
      <c r="BA26" s="152" t="str">
        <f t="shared" si="38"/>
        <v/>
      </c>
      <c r="BB26" s="148" t="str">
        <f t="shared" si="39"/>
        <v/>
      </c>
      <c r="BC26" s="148" t="str">
        <f t="shared" si="40"/>
        <v/>
      </c>
      <c r="BD26" s="148" t="str">
        <f t="shared" si="50"/>
        <v/>
      </c>
      <c r="BE26" s="152" t="str">
        <f>IF(D26="","",IF(Instructions!$C$5="BCBA",MIN(100%,AZ26/1500),IF(Instructions!$C$5="BCaBA",MIN(100%,AZ26/1000),"")))</f>
        <v/>
      </c>
      <c r="BF26" s="152" t="str">
        <f>IF(D26="","",IF(Instructions!$C$5="BCBA",MIN(100%,AW26/1500),IF(Instructions!$C$5="BCaBA",MIN(100%,AW26/1000),"")))</f>
        <v/>
      </c>
      <c r="BG26" s="147" t="str">
        <f t="shared" si="41"/>
        <v/>
      </c>
    </row>
    <row r="27" spans="1:59" s="83" customFormat="1" ht="20.100000000000001" customHeight="1">
      <c r="A27" s="135"/>
      <c r="B27" s="136" t="str">
        <f t="array" ref="B27">IFERROR(INDEX(YearMonthExperienceType, MATCH(0,COUNTIF($B$9:B26, YearMonthExperienceType), 0)),"")</f>
        <v/>
      </c>
      <c r="C27" s="145" t="str">
        <f t="shared" si="42"/>
        <v/>
      </c>
      <c r="D27" s="146" t="str">
        <f t="shared" si="43"/>
        <v/>
      </c>
      <c r="E27" s="147" t="str">
        <f t="shared" si="44"/>
        <v/>
      </c>
      <c r="F27" s="148" t="str">
        <f t="shared" si="0"/>
        <v/>
      </c>
      <c r="G27" s="148" t="str">
        <f t="shared" si="1"/>
        <v/>
      </c>
      <c r="H27" s="148" t="str">
        <f t="shared" si="2"/>
        <v/>
      </c>
      <c r="I27" s="148" t="str">
        <f t="shared" si="3"/>
        <v/>
      </c>
      <c r="J27" s="149" t="str">
        <f t="shared" si="4"/>
        <v/>
      </c>
      <c r="K27" s="149" t="str">
        <f t="shared" si="5"/>
        <v/>
      </c>
      <c r="L27" s="150" t="str">
        <f t="shared" si="45"/>
        <v/>
      </c>
      <c r="M27" s="150" t="str">
        <f t="shared" si="46"/>
        <v/>
      </c>
      <c r="N27" s="151"/>
      <c r="O27" s="148" t="str">
        <f t="shared" si="6"/>
        <v/>
      </c>
      <c r="P27" s="149" t="str">
        <f t="shared" si="7"/>
        <v/>
      </c>
      <c r="Q27" s="148" t="str">
        <f t="shared" si="8"/>
        <v/>
      </c>
      <c r="R27" s="148" t="str">
        <f t="shared" si="9"/>
        <v/>
      </c>
      <c r="S27" s="148" t="str">
        <f t="shared" si="10"/>
        <v/>
      </c>
      <c r="T27" s="148" t="str">
        <f t="shared" si="11"/>
        <v/>
      </c>
      <c r="U27" s="148" t="str">
        <f t="shared" si="12"/>
        <v/>
      </c>
      <c r="V27" s="148" t="str">
        <f t="shared" si="13"/>
        <v/>
      </c>
      <c r="W27" s="148" t="str">
        <f t="shared" si="14"/>
        <v/>
      </c>
      <c r="X27" s="149" t="str">
        <f t="shared" si="15"/>
        <v/>
      </c>
      <c r="Y27" s="149" t="str">
        <f t="shared" si="16"/>
        <v/>
      </c>
      <c r="Z27" s="145" t="str">
        <f t="shared" si="17"/>
        <v/>
      </c>
      <c r="AA27" s="145" t="str">
        <f t="shared" si="47"/>
        <v/>
      </c>
      <c r="AB27" s="145" t="str">
        <f t="shared" si="18"/>
        <v/>
      </c>
      <c r="AC27" s="145" t="str">
        <f t="shared" si="19"/>
        <v/>
      </c>
      <c r="AD27" s="145" t="str">
        <f t="shared" si="20"/>
        <v/>
      </c>
      <c r="AE27" s="145" t="str">
        <f t="shared" si="21"/>
        <v/>
      </c>
      <c r="AF27" s="145" t="str">
        <f t="shared" si="22"/>
        <v/>
      </c>
      <c r="AG27" s="145" t="str">
        <f t="shared" si="23"/>
        <v/>
      </c>
      <c r="AH27" s="148" t="str">
        <f t="shared" si="24"/>
        <v/>
      </c>
      <c r="AI27" s="148" t="str">
        <f t="shared" si="25"/>
        <v/>
      </c>
      <c r="AJ27" s="150" t="str">
        <f t="shared" si="26"/>
        <v/>
      </c>
      <c r="AK27" s="148" t="str">
        <f t="shared" si="27"/>
        <v/>
      </c>
      <c r="AL27" s="148" t="str">
        <f t="shared" si="28"/>
        <v/>
      </c>
      <c r="AM27" s="149" t="str">
        <f t="shared" si="29"/>
        <v/>
      </c>
      <c r="AN27" s="152" t="str">
        <f t="shared" si="30"/>
        <v/>
      </c>
      <c r="AO27" s="145" t="str">
        <f t="shared" si="31"/>
        <v/>
      </c>
      <c r="AP27" s="152" t="str">
        <f t="shared" si="32"/>
        <v/>
      </c>
      <c r="AQ27" s="148" t="str">
        <f t="shared" si="33"/>
        <v/>
      </c>
      <c r="AR27" s="148" t="str">
        <f t="shared" si="48"/>
        <v/>
      </c>
      <c r="AS27" s="148" t="str">
        <f t="shared" si="49"/>
        <v/>
      </c>
      <c r="AT27" s="148" t="str">
        <f t="shared" si="34"/>
        <v/>
      </c>
      <c r="AU27" s="148" t="str">
        <f>IF(D27="","",SUM($AT$10:AT27))</f>
        <v/>
      </c>
      <c r="AV27" s="148" t="str">
        <f t="shared" si="35"/>
        <v/>
      </c>
      <c r="AW27" s="148" t="str">
        <f>IF(D27="","",SUM($AV$10:AV27))</f>
        <v/>
      </c>
      <c r="AX27" s="148" t="str">
        <f t="shared" si="36"/>
        <v/>
      </c>
      <c r="AY27" s="148" t="str">
        <f t="shared" si="37"/>
        <v/>
      </c>
      <c r="AZ27" s="148" t="str">
        <f>IF(D27="","",SUM($AY$10:AY27))</f>
        <v/>
      </c>
      <c r="BA27" s="152" t="str">
        <f t="shared" si="38"/>
        <v/>
      </c>
      <c r="BB27" s="148" t="str">
        <f t="shared" si="39"/>
        <v/>
      </c>
      <c r="BC27" s="148" t="str">
        <f t="shared" si="40"/>
        <v/>
      </c>
      <c r="BD27" s="148" t="str">
        <f t="shared" si="50"/>
        <v/>
      </c>
      <c r="BE27" s="152" t="str">
        <f>IF(D27="","",IF(Instructions!$C$5="BCBA",MIN(100%,AZ27/1500),IF(Instructions!$C$5="BCaBA",MIN(100%,AZ27/1000),"")))</f>
        <v/>
      </c>
      <c r="BF27" s="152" t="str">
        <f>IF(D27="","",IF(Instructions!$C$5="BCBA",MIN(100%,AW27/1500),IF(Instructions!$C$5="BCaBA",MIN(100%,AW27/1000),"")))</f>
        <v/>
      </c>
      <c r="BG27" s="147" t="str">
        <f t="shared" si="41"/>
        <v/>
      </c>
    </row>
    <row r="28" spans="1:59" s="83" customFormat="1" ht="20.100000000000001" customHeight="1">
      <c r="A28" s="135"/>
      <c r="B28" s="136" t="str">
        <f t="array" ref="B28">IFERROR(INDEX(YearMonthExperienceType, MATCH(0,COUNTIF($B$9:B27, YearMonthExperienceType), 0)),"")</f>
        <v/>
      </c>
      <c r="C28" s="145" t="str">
        <f t="shared" si="42"/>
        <v/>
      </c>
      <c r="D28" s="146" t="str">
        <f t="shared" si="43"/>
        <v/>
      </c>
      <c r="E28" s="147" t="str">
        <f t="shared" si="44"/>
        <v/>
      </c>
      <c r="F28" s="148" t="str">
        <f t="shared" si="0"/>
        <v/>
      </c>
      <c r="G28" s="148" t="str">
        <f t="shared" si="1"/>
        <v/>
      </c>
      <c r="H28" s="148" t="str">
        <f t="shared" si="2"/>
        <v/>
      </c>
      <c r="I28" s="148" t="str">
        <f t="shared" si="3"/>
        <v/>
      </c>
      <c r="J28" s="149" t="str">
        <f t="shared" si="4"/>
        <v/>
      </c>
      <c r="K28" s="149" t="str">
        <f t="shared" si="5"/>
        <v/>
      </c>
      <c r="L28" s="150" t="str">
        <f t="shared" si="45"/>
        <v/>
      </c>
      <c r="M28" s="150" t="str">
        <f t="shared" si="46"/>
        <v/>
      </c>
      <c r="N28" s="151"/>
      <c r="O28" s="148" t="str">
        <f t="shared" si="6"/>
        <v/>
      </c>
      <c r="P28" s="149" t="str">
        <f t="shared" si="7"/>
        <v/>
      </c>
      <c r="Q28" s="148" t="str">
        <f t="shared" si="8"/>
        <v/>
      </c>
      <c r="R28" s="148" t="str">
        <f t="shared" si="9"/>
        <v/>
      </c>
      <c r="S28" s="148" t="str">
        <f t="shared" si="10"/>
        <v/>
      </c>
      <c r="T28" s="148" t="str">
        <f t="shared" si="11"/>
        <v/>
      </c>
      <c r="U28" s="148" t="str">
        <f t="shared" si="12"/>
        <v/>
      </c>
      <c r="V28" s="148" t="str">
        <f t="shared" si="13"/>
        <v/>
      </c>
      <c r="W28" s="148" t="str">
        <f t="shared" si="14"/>
        <v/>
      </c>
      <c r="X28" s="149" t="str">
        <f t="shared" si="15"/>
        <v/>
      </c>
      <c r="Y28" s="149" t="str">
        <f t="shared" si="16"/>
        <v/>
      </c>
      <c r="Z28" s="145" t="str">
        <f t="shared" si="17"/>
        <v/>
      </c>
      <c r="AA28" s="145" t="str">
        <f t="shared" si="47"/>
        <v/>
      </c>
      <c r="AB28" s="145" t="str">
        <f t="shared" si="18"/>
        <v/>
      </c>
      <c r="AC28" s="145" t="str">
        <f t="shared" si="19"/>
        <v/>
      </c>
      <c r="AD28" s="145" t="str">
        <f t="shared" si="20"/>
        <v/>
      </c>
      <c r="AE28" s="145" t="str">
        <f t="shared" si="21"/>
        <v/>
      </c>
      <c r="AF28" s="145" t="str">
        <f t="shared" si="22"/>
        <v/>
      </c>
      <c r="AG28" s="145" t="str">
        <f t="shared" si="23"/>
        <v/>
      </c>
      <c r="AH28" s="148" t="str">
        <f t="shared" si="24"/>
        <v/>
      </c>
      <c r="AI28" s="148" t="str">
        <f t="shared" si="25"/>
        <v/>
      </c>
      <c r="AJ28" s="150" t="str">
        <f t="shared" si="26"/>
        <v/>
      </c>
      <c r="AK28" s="148" t="str">
        <f t="shared" si="27"/>
        <v/>
      </c>
      <c r="AL28" s="148" t="str">
        <f t="shared" si="28"/>
        <v/>
      </c>
      <c r="AM28" s="149" t="str">
        <f t="shared" si="29"/>
        <v/>
      </c>
      <c r="AN28" s="152" t="str">
        <f t="shared" si="30"/>
        <v/>
      </c>
      <c r="AO28" s="145" t="str">
        <f t="shared" si="31"/>
        <v/>
      </c>
      <c r="AP28" s="152" t="str">
        <f t="shared" si="32"/>
        <v/>
      </c>
      <c r="AQ28" s="148" t="str">
        <f t="shared" si="33"/>
        <v/>
      </c>
      <c r="AR28" s="148" t="str">
        <f t="shared" si="48"/>
        <v/>
      </c>
      <c r="AS28" s="148" t="str">
        <f t="shared" si="49"/>
        <v/>
      </c>
      <c r="AT28" s="148" t="str">
        <f t="shared" si="34"/>
        <v/>
      </c>
      <c r="AU28" s="148" t="str">
        <f>IF(D28="","",SUM($AT$10:AT28))</f>
        <v/>
      </c>
      <c r="AV28" s="148" t="str">
        <f t="shared" si="35"/>
        <v/>
      </c>
      <c r="AW28" s="148" t="str">
        <f>IF(D28="","",SUM($AV$10:AV28))</f>
        <v/>
      </c>
      <c r="AX28" s="148" t="str">
        <f t="shared" si="36"/>
        <v/>
      </c>
      <c r="AY28" s="148" t="str">
        <f t="shared" si="37"/>
        <v/>
      </c>
      <c r="AZ28" s="148" t="str">
        <f>IF(D28="","",SUM($AY$10:AY28))</f>
        <v/>
      </c>
      <c r="BA28" s="152" t="str">
        <f t="shared" si="38"/>
        <v/>
      </c>
      <c r="BB28" s="148" t="str">
        <f t="shared" si="39"/>
        <v/>
      </c>
      <c r="BC28" s="148" t="str">
        <f t="shared" si="40"/>
        <v/>
      </c>
      <c r="BD28" s="148" t="str">
        <f t="shared" si="50"/>
        <v/>
      </c>
      <c r="BE28" s="152" t="str">
        <f>IF(D28="","",IF(Instructions!$C$5="BCBA",MIN(100%,AZ28/1500),IF(Instructions!$C$5="BCaBA",MIN(100%,AZ28/1000),"")))</f>
        <v/>
      </c>
      <c r="BF28" s="152" t="str">
        <f>IF(D28="","",IF(Instructions!$C$5="BCBA",MIN(100%,AW28/1500),IF(Instructions!$C$5="BCaBA",MIN(100%,AW28/1000),"")))</f>
        <v/>
      </c>
      <c r="BG28" s="147" t="str">
        <f t="shared" si="41"/>
        <v/>
      </c>
    </row>
    <row r="29" spans="1:59" s="83" customFormat="1" ht="20.100000000000001" customHeight="1">
      <c r="A29" s="135"/>
      <c r="B29" s="136" t="str">
        <f t="array" ref="B29">IFERROR(INDEX(YearMonthExperienceType, MATCH(0,COUNTIF($B$9:B28, YearMonthExperienceType), 0)),"")</f>
        <v/>
      </c>
      <c r="C29" s="145" t="str">
        <f t="shared" si="42"/>
        <v/>
      </c>
      <c r="D29" s="146" t="str">
        <f t="shared" si="43"/>
        <v/>
      </c>
      <c r="E29" s="147" t="str">
        <f t="shared" si="44"/>
        <v/>
      </c>
      <c r="F29" s="148" t="str">
        <f t="shared" si="0"/>
        <v/>
      </c>
      <c r="G29" s="148" t="str">
        <f t="shared" si="1"/>
        <v/>
      </c>
      <c r="H29" s="148" t="str">
        <f t="shared" si="2"/>
        <v/>
      </c>
      <c r="I29" s="148" t="str">
        <f t="shared" si="3"/>
        <v/>
      </c>
      <c r="J29" s="149" t="str">
        <f t="shared" si="4"/>
        <v/>
      </c>
      <c r="K29" s="149" t="str">
        <f t="shared" si="5"/>
        <v/>
      </c>
      <c r="L29" s="150" t="str">
        <f t="shared" si="45"/>
        <v/>
      </c>
      <c r="M29" s="150" t="str">
        <f t="shared" si="46"/>
        <v/>
      </c>
      <c r="N29" s="151"/>
      <c r="O29" s="148" t="str">
        <f t="shared" si="6"/>
        <v/>
      </c>
      <c r="P29" s="149" t="str">
        <f t="shared" si="7"/>
        <v/>
      </c>
      <c r="Q29" s="148" t="str">
        <f t="shared" si="8"/>
        <v/>
      </c>
      <c r="R29" s="148" t="str">
        <f t="shared" si="9"/>
        <v/>
      </c>
      <c r="S29" s="148" t="str">
        <f t="shared" si="10"/>
        <v/>
      </c>
      <c r="T29" s="148" t="str">
        <f t="shared" si="11"/>
        <v/>
      </c>
      <c r="U29" s="148" t="str">
        <f t="shared" si="12"/>
        <v/>
      </c>
      <c r="V29" s="148" t="str">
        <f t="shared" si="13"/>
        <v/>
      </c>
      <c r="W29" s="148" t="str">
        <f t="shared" si="14"/>
        <v/>
      </c>
      <c r="X29" s="149" t="str">
        <f t="shared" si="15"/>
        <v/>
      </c>
      <c r="Y29" s="149" t="str">
        <f t="shared" si="16"/>
        <v/>
      </c>
      <c r="Z29" s="145" t="str">
        <f t="shared" si="17"/>
        <v/>
      </c>
      <c r="AA29" s="145" t="str">
        <f t="shared" si="47"/>
        <v/>
      </c>
      <c r="AB29" s="145" t="str">
        <f t="shared" si="18"/>
        <v/>
      </c>
      <c r="AC29" s="145" t="str">
        <f t="shared" si="19"/>
        <v/>
      </c>
      <c r="AD29" s="145" t="str">
        <f t="shared" si="20"/>
        <v/>
      </c>
      <c r="AE29" s="145" t="str">
        <f t="shared" si="21"/>
        <v/>
      </c>
      <c r="AF29" s="145" t="str">
        <f t="shared" si="22"/>
        <v/>
      </c>
      <c r="AG29" s="145" t="str">
        <f t="shared" si="23"/>
        <v/>
      </c>
      <c r="AH29" s="148" t="str">
        <f t="shared" si="24"/>
        <v/>
      </c>
      <c r="AI29" s="148" t="str">
        <f t="shared" si="25"/>
        <v/>
      </c>
      <c r="AJ29" s="150" t="str">
        <f t="shared" si="26"/>
        <v/>
      </c>
      <c r="AK29" s="148" t="str">
        <f t="shared" si="27"/>
        <v/>
      </c>
      <c r="AL29" s="148" t="str">
        <f t="shared" si="28"/>
        <v/>
      </c>
      <c r="AM29" s="149" t="str">
        <f t="shared" si="29"/>
        <v/>
      </c>
      <c r="AN29" s="152" t="str">
        <f t="shared" si="30"/>
        <v/>
      </c>
      <c r="AO29" s="145" t="str">
        <f t="shared" si="31"/>
        <v/>
      </c>
      <c r="AP29" s="152" t="str">
        <f t="shared" si="32"/>
        <v/>
      </c>
      <c r="AQ29" s="148" t="str">
        <f t="shared" si="33"/>
        <v/>
      </c>
      <c r="AR29" s="148" t="str">
        <f t="shared" si="48"/>
        <v/>
      </c>
      <c r="AS29" s="148" t="str">
        <f t="shared" si="49"/>
        <v/>
      </c>
      <c r="AT29" s="148" t="str">
        <f t="shared" si="34"/>
        <v/>
      </c>
      <c r="AU29" s="148" t="str">
        <f>IF(D29="","",SUM($AT$10:AT29))</f>
        <v/>
      </c>
      <c r="AV29" s="148" t="str">
        <f t="shared" si="35"/>
        <v/>
      </c>
      <c r="AW29" s="148" t="str">
        <f>IF(D29="","",SUM($AV$10:AV29))</f>
        <v/>
      </c>
      <c r="AX29" s="148" t="str">
        <f t="shared" si="36"/>
        <v/>
      </c>
      <c r="AY29" s="148" t="str">
        <f t="shared" si="37"/>
        <v/>
      </c>
      <c r="AZ29" s="148" t="str">
        <f>IF(D29="","",SUM($AY$10:AY29))</f>
        <v/>
      </c>
      <c r="BA29" s="152" t="str">
        <f t="shared" si="38"/>
        <v/>
      </c>
      <c r="BB29" s="148" t="str">
        <f t="shared" si="39"/>
        <v/>
      </c>
      <c r="BC29" s="148" t="str">
        <f t="shared" si="40"/>
        <v/>
      </c>
      <c r="BD29" s="148" t="str">
        <f t="shared" si="50"/>
        <v/>
      </c>
      <c r="BE29" s="152" t="str">
        <f>IF(D29="","",IF(Instructions!$C$5="BCBA",MIN(100%,AZ29/1500),IF(Instructions!$C$5="BCaBA",MIN(100%,AZ29/1000),"")))</f>
        <v/>
      </c>
      <c r="BF29" s="152" t="str">
        <f>IF(D29="","",IF(Instructions!$C$5="BCBA",MIN(100%,AW29/1500),IF(Instructions!$C$5="BCaBA",MIN(100%,AW29/1000),"")))</f>
        <v/>
      </c>
      <c r="BG29" s="147" t="str">
        <f t="shared" si="41"/>
        <v/>
      </c>
    </row>
    <row r="30" spans="1:59" s="83" customFormat="1" ht="20.100000000000001" customHeight="1">
      <c r="A30" s="135"/>
      <c r="B30" s="136" t="str">
        <f t="array" ref="B30">IFERROR(INDEX(YearMonthExperienceType, MATCH(0,COUNTIF($B$9:B29, YearMonthExperienceType), 0)),"")</f>
        <v/>
      </c>
      <c r="C30" s="145" t="str">
        <f t="shared" si="42"/>
        <v/>
      </c>
      <c r="D30" s="146" t="str">
        <f t="shared" si="43"/>
        <v/>
      </c>
      <c r="E30" s="147" t="str">
        <f t="shared" si="44"/>
        <v/>
      </c>
      <c r="F30" s="148" t="str">
        <f t="shared" si="0"/>
        <v/>
      </c>
      <c r="G30" s="148" t="str">
        <f t="shared" si="1"/>
        <v/>
      </c>
      <c r="H30" s="148" t="str">
        <f t="shared" si="2"/>
        <v/>
      </c>
      <c r="I30" s="148" t="str">
        <f t="shared" si="3"/>
        <v/>
      </c>
      <c r="J30" s="149" t="str">
        <f t="shared" si="4"/>
        <v/>
      </c>
      <c r="K30" s="149" t="str">
        <f t="shared" si="5"/>
        <v/>
      </c>
      <c r="L30" s="150" t="str">
        <f t="shared" si="45"/>
        <v/>
      </c>
      <c r="M30" s="150" t="str">
        <f t="shared" si="46"/>
        <v/>
      </c>
      <c r="N30" s="151"/>
      <c r="O30" s="148" t="str">
        <f t="shared" si="6"/>
        <v/>
      </c>
      <c r="P30" s="149" t="str">
        <f t="shared" si="7"/>
        <v/>
      </c>
      <c r="Q30" s="148" t="str">
        <f t="shared" si="8"/>
        <v/>
      </c>
      <c r="R30" s="148" t="str">
        <f t="shared" si="9"/>
        <v/>
      </c>
      <c r="S30" s="148" t="str">
        <f t="shared" si="10"/>
        <v/>
      </c>
      <c r="T30" s="148" t="str">
        <f t="shared" si="11"/>
        <v/>
      </c>
      <c r="U30" s="148" t="str">
        <f t="shared" si="12"/>
        <v/>
      </c>
      <c r="V30" s="148" t="str">
        <f t="shared" si="13"/>
        <v/>
      </c>
      <c r="W30" s="148" t="str">
        <f t="shared" si="14"/>
        <v/>
      </c>
      <c r="X30" s="149" t="str">
        <f t="shared" si="15"/>
        <v/>
      </c>
      <c r="Y30" s="149" t="str">
        <f t="shared" si="16"/>
        <v/>
      </c>
      <c r="Z30" s="145" t="str">
        <f t="shared" si="17"/>
        <v/>
      </c>
      <c r="AA30" s="145" t="str">
        <f t="shared" si="47"/>
        <v/>
      </c>
      <c r="AB30" s="145" t="str">
        <f t="shared" si="18"/>
        <v/>
      </c>
      <c r="AC30" s="145" t="str">
        <f t="shared" si="19"/>
        <v/>
      </c>
      <c r="AD30" s="145" t="str">
        <f t="shared" si="20"/>
        <v/>
      </c>
      <c r="AE30" s="145" t="str">
        <f t="shared" si="21"/>
        <v/>
      </c>
      <c r="AF30" s="145" t="str">
        <f t="shared" si="22"/>
        <v/>
      </c>
      <c r="AG30" s="145" t="str">
        <f t="shared" si="23"/>
        <v/>
      </c>
      <c r="AH30" s="148" t="str">
        <f t="shared" si="24"/>
        <v/>
      </c>
      <c r="AI30" s="148" t="str">
        <f t="shared" si="25"/>
        <v/>
      </c>
      <c r="AJ30" s="150" t="str">
        <f t="shared" si="26"/>
        <v/>
      </c>
      <c r="AK30" s="148" t="str">
        <f t="shared" si="27"/>
        <v/>
      </c>
      <c r="AL30" s="148" t="str">
        <f t="shared" si="28"/>
        <v/>
      </c>
      <c r="AM30" s="149" t="str">
        <f t="shared" si="29"/>
        <v/>
      </c>
      <c r="AN30" s="152" t="str">
        <f t="shared" si="30"/>
        <v/>
      </c>
      <c r="AO30" s="145" t="str">
        <f t="shared" si="31"/>
        <v/>
      </c>
      <c r="AP30" s="152" t="str">
        <f t="shared" si="32"/>
        <v/>
      </c>
      <c r="AQ30" s="148" t="str">
        <f t="shared" si="33"/>
        <v/>
      </c>
      <c r="AR30" s="148" t="str">
        <f t="shared" si="48"/>
        <v/>
      </c>
      <c r="AS30" s="148" t="str">
        <f t="shared" si="49"/>
        <v/>
      </c>
      <c r="AT30" s="148" t="str">
        <f t="shared" si="34"/>
        <v/>
      </c>
      <c r="AU30" s="148" t="str">
        <f>IF(D30="","",SUM($AT$10:AT30))</f>
        <v/>
      </c>
      <c r="AV30" s="148" t="str">
        <f t="shared" si="35"/>
        <v/>
      </c>
      <c r="AW30" s="148" t="str">
        <f>IF(D30="","",SUM($AV$10:AV30))</f>
        <v/>
      </c>
      <c r="AX30" s="148" t="str">
        <f t="shared" si="36"/>
        <v/>
      </c>
      <c r="AY30" s="148" t="str">
        <f t="shared" si="37"/>
        <v/>
      </c>
      <c r="AZ30" s="148" t="str">
        <f>IF(D30="","",SUM($AY$10:AY30))</f>
        <v/>
      </c>
      <c r="BA30" s="152" t="str">
        <f t="shared" si="38"/>
        <v/>
      </c>
      <c r="BB30" s="148" t="str">
        <f t="shared" si="39"/>
        <v/>
      </c>
      <c r="BC30" s="148" t="str">
        <f t="shared" si="40"/>
        <v/>
      </c>
      <c r="BD30" s="148" t="str">
        <f t="shared" si="50"/>
        <v/>
      </c>
      <c r="BE30" s="152" t="str">
        <f>IF(D30="","",IF(Instructions!$C$5="BCBA",MIN(100%,AZ30/1500),IF(Instructions!$C$5="BCaBA",MIN(100%,AZ30/1000),"")))</f>
        <v/>
      </c>
      <c r="BF30" s="152" t="str">
        <f>IF(D30="","",IF(Instructions!$C$5="BCBA",MIN(100%,AW30/1500),IF(Instructions!$C$5="BCaBA",MIN(100%,AW30/1000),"")))</f>
        <v/>
      </c>
      <c r="BG30" s="147" t="str">
        <f t="shared" si="41"/>
        <v/>
      </c>
    </row>
    <row r="31" spans="1:59" s="83" customFormat="1" ht="20.100000000000001" customHeight="1">
      <c r="A31" s="135"/>
      <c r="B31" s="136" t="str">
        <f t="array" ref="B31">IFERROR(INDEX(YearMonthExperienceType, MATCH(0,COUNTIF($B$9:B30, YearMonthExperienceType), 0)),"")</f>
        <v/>
      </c>
      <c r="C31" s="145" t="str">
        <f t="shared" si="42"/>
        <v/>
      </c>
      <c r="D31" s="146" t="str">
        <f t="shared" si="43"/>
        <v/>
      </c>
      <c r="E31" s="147" t="str">
        <f t="shared" si="44"/>
        <v/>
      </c>
      <c r="F31" s="148" t="str">
        <f t="shared" si="0"/>
        <v/>
      </c>
      <c r="G31" s="148" t="str">
        <f t="shared" si="1"/>
        <v/>
      </c>
      <c r="H31" s="148" t="str">
        <f t="shared" si="2"/>
        <v/>
      </c>
      <c r="I31" s="148" t="str">
        <f t="shared" si="3"/>
        <v/>
      </c>
      <c r="J31" s="149" t="str">
        <f t="shared" si="4"/>
        <v/>
      </c>
      <c r="K31" s="149" t="str">
        <f t="shared" si="5"/>
        <v/>
      </c>
      <c r="L31" s="150" t="str">
        <f t="shared" si="45"/>
        <v/>
      </c>
      <c r="M31" s="150" t="str">
        <f t="shared" si="46"/>
        <v/>
      </c>
      <c r="N31" s="151"/>
      <c r="O31" s="148" t="str">
        <f t="shared" si="6"/>
        <v/>
      </c>
      <c r="P31" s="149" t="str">
        <f t="shared" si="7"/>
        <v/>
      </c>
      <c r="Q31" s="148" t="str">
        <f t="shared" si="8"/>
        <v/>
      </c>
      <c r="R31" s="148" t="str">
        <f t="shared" si="9"/>
        <v/>
      </c>
      <c r="S31" s="148" t="str">
        <f t="shared" si="10"/>
        <v/>
      </c>
      <c r="T31" s="148" t="str">
        <f t="shared" si="11"/>
        <v/>
      </c>
      <c r="U31" s="148" t="str">
        <f t="shared" si="12"/>
        <v/>
      </c>
      <c r="V31" s="148" t="str">
        <f t="shared" si="13"/>
        <v/>
      </c>
      <c r="W31" s="148" t="str">
        <f t="shared" si="14"/>
        <v/>
      </c>
      <c r="X31" s="149" t="str">
        <f t="shared" si="15"/>
        <v/>
      </c>
      <c r="Y31" s="149" t="str">
        <f t="shared" si="16"/>
        <v/>
      </c>
      <c r="Z31" s="145" t="str">
        <f t="shared" si="17"/>
        <v/>
      </c>
      <c r="AA31" s="145" t="str">
        <f t="shared" si="47"/>
        <v/>
      </c>
      <c r="AB31" s="145" t="str">
        <f t="shared" si="18"/>
        <v/>
      </c>
      <c r="AC31" s="145" t="str">
        <f t="shared" si="19"/>
        <v/>
      </c>
      <c r="AD31" s="145" t="str">
        <f t="shared" si="20"/>
        <v/>
      </c>
      <c r="AE31" s="145" t="str">
        <f t="shared" si="21"/>
        <v/>
      </c>
      <c r="AF31" s="145" t="str">
        <f t="shared" si="22"/>
        <v/>
      </c>
      <c r="AG31" s="145" t="str">
        <f t="shared" si="23"/>
        <v/>
      </c>
      <c r="AH31" s="148" t="str">
        <f t="shared" si="24"/>
        <v/>
      </c>
      <c r="AI31" s="148" t="str">
        <f t="shared" si="25"/>
        <v/>
      </c>
      <c r="AJ31" s="150" t="str">
        <f t="shared" si="26"/>
        <v/>
      </c>
      <c r="AK31" s="148" t="str">
        <f t="shared" si="27"/>
        <v/>
      </c>
      <c r="AL31" s="148" t="str">
        <f t="shared" si="28"/>
        <v/>
      </c>
      <c r="AM31" s="149" t="str">
        <f t="shared" si="29"/>
        <v/>
      </c>
      <c r="AN31" s="152" t="str">
        <f t="shared" si="30"/>
        <v/>
      </c>
      <c r="AO31" s="145" t="str">
        <f t="shared" si="31"/>
        <v/>
      </c>
      <c r="AP31" s="152" t="str">
        <f t="shared" si="32"/>
        <v/>
      </c>
      <c r="AQ31" s="148" t="str">
        <f t="shared" si="33"/>
        <v/>
      </c>
      <c r="AR31" s="148" t="str">
        <f t="shared" si="48"/>
        <v/>
      </c>
      <c r="AS31" s="148" t="str">
        <f t="shared" si="49"/>
        <v/>
      </c>
      <c r="AT31" s="148" t="str">
        <f t="shared" si="34"/>
        <v/>
      </c>
      <c r="AU31" s="148" t="str">
        <f>IF(D31="","",SUM($AT$10:AT31))</f>
        <v/>
      </c>
      <c r="AV31" s="148" t="str">
        <f t="shared" si="35"/>
        <v/>
      </c>
      <c r="AW31" s="148" t="str">
        <f>IF(D31="","",SUM($AV$10:AV31))</f>
        <v/>
      </c>
      <c r="AX31" s="148" t="str">
        <f t="shared" si="36"/>
        <v/>
      </c>
      <c r="AY31" s="148" t="str">
        <f t="shared" si="37"/>
        <v/>
      </c>
      <c r="AZ31" s="148" t="str">
        <f>IF(D31="","",SUM($AY$10:AY31))</f>
        <v/>
      </c>
      <c r="BA31" s="152" t="str">
        <f t="shared" si="38"/>
        <v/>
      </c>
      <c r="BB31" s="148" t="str">
        <f t="shared" si="39"/>
        <v/>
      </c>
      <c r="BC31" s="148" t="str">
        <f t="shared" si="40"/>
        <v/>
      </c>
      <c r="BD31" s="148" t="str">
        <f t="shared" si="50"/>
        <v/>
      </c>
      <c r="BE31" s="152" t="str">
        <f>IF(D31="","",IF(Instructions!$C$5="BCBA",MIN(100%,AZ31/1500),IF(Instructions!$C$5="BCaBA",MIN(100%,AZ31/1000),"")))</f>
        <v/>
      </c>
      <c r="BF31" s="152" t="str">
        <f>IF(D31="","",IF(Instructions!$C$5="BCBA",MIN(100%,AW31/1500),IF(Instructions!$C$5="BCaBA",MIN(100%,AW31/1000),"")))</f>
        <v/>
      </c>
      <c r="BG31" s="147" t="str">
        <f t="shared" si="41"/>
        <v/>
      </c>
    </row>
    <row r="32" spans="1:59" s="83" customFormat="1" ht="20.100000000000001" customHeight="1">
      <c r="A32" s="135"/>
      <c r="B32" s="136" t="str">
        <f t="array" ref="B32">IFERROR(INDEX(YearMonthExperienceType, MATCH(0,COUNTIF($B$9:B31, YearMonthExperienceType), 0)),"")</f>
        <v/>
      </c>
      <c r="C32" s="145" t="str">
        <f t="shared" si="42"/>
        <v/>
      </c>
      <c r="D32" s="146" t="str">
        <f t="shared" si="43"/>
        <v/>
      </c>
      <c r="E32" s="147" t="str">
        <f t="shared" si="44"/>
        <v/>
      </c>
      <c r="F32" s="148" t="str">
        <f t="shared" si="0"/>
        <v/>
      </c>
      <c r="G32" s="148" t="str">
        <f t="shared" si="1"/>
        <v/>
      </c>
      <c r="H32" s="148" t="str">
        <f t="shared" si="2"/>
        <v/>
      </c>
      <c r="I32" s="148" t="str">
        <f t="shared" si="3"/>
        <v/>
      </c>
      <c r="J32" s="149" t="str">
        <f t="shared" si="4"/>
        <v/>
      </c>
      <c r="K32" s="149" t="str">
        <f t="shared" si="5"/>
        <v/>
      </c>
      <c r="L32" s="150" t="str">
        <f t="shared" si="45"/>
        <v/>
      </c>
      <c r="M32" s="150" t="str">
        <f t="shared" si="46"/>
        <v/>
      </c>
      <c r="N32" s="151"/>
      <c r="O32" s="148" t="str">
        <f t="shared" si="6"/>
        <v/>
      </c>
      <c r="P32" s="149" t="str">
        <f t="shared" si="7"/>
        <v/>
      </c>
      <c r="Q32" s="148" t="str">
        <f t="shared" si="8"/>
        <v/>
      </c>
      <c r="R32" s="148" t="str">
        <f t="shared" si="9"/>
        <v/>
      </c>
      <c r="S32" s="148" t="str">
        <f t="shared" si="10"/>
        <v/>
      </c>
      <c r="T32" s="148" t="str">
        <f t="shared" si="11"/>
        <v/>
      </c>
      <c r="U32" s="148" t="str">
        <f t="shared" si="12"/>
        <v/>
      </c>
      <c r="V32" s="148" t="str">
        <f t="shared" si="13"/>
        <v/>
      </c>
      <c r="W32" s="148" t="str">
        <f t="shared" si="14"/>
        <v/>
      </c>
      <c r="X32" s="149" t="str">
        <f t="shared" si="15"/>
        <v/>
      </c>
      <c r="Y32" s="149" t="str">
        <f t="shared" si="16"/>
        <v/>
      </c>
      <c r="Z32" s="145" t="str">
        <f t="shared" si="17"/>
        <v/>
      </c>
      <c r="AA32" s="145" t="str">
        <f t="shared" si="47"/>
        <v/>
      </c>
      <c r="AB32" s="145" t="str">
        <f t="shared" si="18"/>
        <v/>
      </c>
      <c r="AC32" s="145" t="str">
        <f t="shared" si="19"/>
        <v/>
      </c>
      <c r="AD32" s="145" t="str">
        <f t="shared" si="20"/>
        <v/>
      </c>
      <c r="AE32" s="145" t="str">
        <f t="shared" si="21"/>
        <v/>
      </c>
      <c r="AF32" s="145" t="str">
        <f t="shared" si="22"/>
        <v/>
      </c>
      <c r="AG32" s="145" t="str">
        <f t="shared" si="23"/>
        <v/>
      </c>
      <c r="AH32" s="148" t="str">
        <f t="shared" si="24"/>
        <v/>
      </c>
      <c r="AI32" s="148" t="str">
        <f t="shared" si="25"/>
        <v/>
      </c>
      <c r="AJ32" s="150" t="str">
        <f t="shared" si="26"/>
        <v/>
      </c>
      <c r="AK32" s="148" t="str">
        <f t="shared" si="27"/>
        <v/>
      </c>
      <c r="AL32" s="148" t="str">
        <f t="shared" si="28"/>
        <v/>
      </c>
      <c r="AM32" s="149" t="str">
        <f t="shared" si="29"/>
        <v/>
      </c>
      <c r="AN32" s="152" t="str">
        <f t="shared" si="30"/>
        <v/>
      </c>
      <c r="AO32" s="145" t="str">
        <f t="shared" si="31"/>
        <v/>
      </c>
      <c r="AP32" s="152" t="str">
        <f t="shared" si="32"/>
        <v/>
      </c>
      <c r="AQ32" s="148" t="str">
        <f t="shared" si="33"/>
        <v/>
      </c>
      <c r="AR32" s="148" t="str">
        <f t="shared" si="48"/>
        <v/>
      </c>
      <c r="AS32" s="148" t="str">
        <f t="shared" si="49"/>
        <v/>
      </c>
      <c r="AT32" s="148" t="str">
        <f t="shared" si="34"/>
        <v/>
      </c>
      <c r="AU32" s="148" t="str">
        <f>IF(D32="","",SUM($AT$10:AT32))</f>
        <v/>
      </c>
      <c r="AV32" s="148" t="str">
        <f t="shared" si="35"/>
        <v/>
      </c>
      <c r="AW32" s="148" t="str">
        <f>IF(D32="","",SUM($AV$10:AV32))</f>
        <v/>
      </c>
      <c r="AX32" s="148" t="str">
        <f t="shared" si="36"/>
        <v/>
      </c>
      <c r="AY32" s="148" t="str">
        <f t="shared" si="37"/>
        <v/>
      </c>
      <c r="AZ32" s="148" t="str">
        <f>IF(D32="","",SUM($AY$10:AY32))</f>
        <v/>
      </c>
      <c r="BA32" s="152" t="str">
        <f t="shared" si="38"/>
        <v/>
      </c>
      <c r="BB32" s="148" t="str">
        <f t="shared" si="39"/>
        <v/>
      </c>
      <c r="BC32" s="148" t="str">
        <f t="shared" si="40"/>
        <v/>
      </c>
      <c r="BD32" s="148" t="str">
        <f t="shared" si="50"/>
        <v/>
      </c>
      <c r="BE32" s="152" t="str">
        <f>IF(D32="","",IF(Instructions!$C$5="BCBA",MIN(100%,AZ32/1500),IF(Instructions!$C$5="BCaBA",MIN(100%,AZ32/1000),"")))</f>
        <v/>
      </c>
      <c r="BF32" s="152" t="str">
        <f>IF(D32="","",IF(Instructions!$C$5="BCBA",MIN(100%,AW32/1500),IF(Instructions!$C$5="BCaBA",MIN(100%,AW32/1000),"")))</f>
        <v/>
      </c>
      <c r="BG32" s="147" t="str">
        <f t="shared" si="41"/>
        <v/>
      </c>
    </row>
    <row r="33" spans="1:59" s="83" customFormat="1" ht="20.100000000000001" customHeight="1">
      <c r="A33" s="135"/>
      <c r="B33" s="136" t="str">
        <f t="array" ref="B33">IFERROR(INDEX(YearMonthExperienceType, MATCH(0,COUNTIF($B$9:B32, YearMonthExperienceType), 0)),"")</f>
        <v/>
      </c>
      <c r="C33" s="145" t="str">
        <f t="shared" si="42"/>
        <v/>
      </c>
      <c r="D33" s="146" t="str">
        <f t="shared" si="43"/>
        <v/>
      </c>
      <c r="E33" s="147" t="str">
        <f t="shared" si="44"/>
        <v/>
      </c>
      <c r="F33" s="148" t="str">
        <f t="shared" si="0"/>
        <v/>
      </c>
      <c r="G33" s="148" t="str">
        <f t="shared" si="1"/>
        <v/>
      </c>
      <c r="H33" s="148" t="str">
        <f t="shared" si="2"/>
        <v/>
      </c>
      <c r="I33" s="148" t="str">
        <f t="shared" si="3"/>
        <v/>
      </c>
      <c r="J33" s="149" t="str">
        <f t="shared" si="4"/>
        <v/>
      </c>
      <c r="K33" s="149" t="str">
        <f t="shared" si="5"/>
        <v/>
      </c>
      <c r="L33" s="150" t="str">
        <f t="shared" si="45"/>
        <v/>
      </c>
      <c r="M33" s="150" t="str">
        <f t="shared" si="46"/>
        <v/>
      </c>
      <c r="N33" s="151"/>
      <c r="O33" s="148" t="str">
        <f t="shared" si="6"/>
        <v/>
      </c>
      <c r="P33" s="149" t="str">
        <f t="shared" si="7"/>
        <v/>
      </c>
      <c r="Q33" s="148" t="str">
        <f t="shared" si="8"/>
        <v/>
      </c>
      <c r="R33" s="148" t="str">
        <f t="shared" si="9"/>
        <v/>
      </c>
      <c r="S33" s="148" t="str">
        <f t="shared" si="10"/>
        <v/>
      </c>
      <c r="T33" s="148" t="str">
        <f t="shared" si="11"/>
        <v/>
      </c>
      <c r="U33" s="148" t="str">
        <f t="shared" si="12"/>
        <v/>
      </c>
      <c r="V33" s="148" t="str">
        <f t="shared" si="13"/>
        <v/>
      </c>
      <c r="W33" s="148" t="str">
        <f t="shared" si="14"/>
        <v/>
      </c>
      <c r="X33" s="149" t="str">
        <f t="shared" si="15"/>
        <v/>
      </c>
      <c r="Y33" s="149" t="str">
        <f t="shared" si="16"/>
        <v/>
      </c>
      <c r="Z33" s="145" t="str">
        <f t="shared" si="17"/>
        <v/>
      </c>
      <c r="AA33" s="145" t="str">
        <f t="shared" si="47"/>
        <v/>
      </c>
      <c r="AB33" s="145" t="str">
        <f t="shared" si="18"/>
        <v/>
      </c>
      <c r="AC33" s="145" t="str">
        <f t="shared" si="19"/>
        <v/>
      </c>
      <c r="AD33" s="145" t="str">
        <f t="shared" si="20"/>
        <v/>
      </c>
      <c r="AE33" s="145" t="str">
        <f t="shared" si="21"/>
        <v/>
      </c>
      <c r="AF33" s="145" t="str">
        <f t="shared" si="22"/>
        <v/>
      </c>
      <c r="AG33" s="145" t="str">
        <f t="shared" si="23"/>
        <v/>
      </c>
      <c r="AH33" s="148" t="str">
        <f t="shared" si="24"/>
        <v/>
      </c>
      <c r="AI33" s="148" t="str">
        <f t="shared" si="25"/>
        <v/>
      </c>
      <c r="AJ33" s="150" t="str">
        <f t="shared" si="26"/>
        <v/>
      </c>
      <c r="AK33" s="148" t="str">
        <f t="shared" si="27"/>
        <v/>
      </c>
      <c r="AL33" s="148" t="str">
        <f t="shared" si="28"/>
        <v/>
      </c>
      <c r="AM33" s="149" t="str">
        <f t="shared" si="29"/>
        <v/>
      </c>
      <c r="AN33" s="152" t="str">
        <f t="shared" si="30"/>
        <v/>
      </c>
      <c r="AO33" s="145" t="str">
        <f t="shared" si="31"/>
        <v/>
      </c>
      <c r="AP33" s="152" t="str">
        <f t="shared" si="32"/>
        <v/>
      </c>
      <c r="AQ33" s="148" t="str">
        <f t="shared" si="33"/>
        <v/>
      </c>
      <c r="AR33" s="148" t="str">
        <f t="shared" si="48"/>
        <v/>
      </c>
      <c r="AS33" s="148" t="str">
        <f t="shared" si="49"/>
        <v/>
      </c>
      <c r="AT33" s="148" t="str">
        <f t="shared" si="34"/>
        <v/>
      </c>
      <c r="AU33" s="148" t="str">
        <f>IF(D33="","",SUM($AT$10:AT33))</f>
        <v/>
      </c>
      <c r="AV33" s="148" t="str">
        <f t="shared" si="35"/>
        <v/>
      </c>
      <c r="AW33" s="148" t="str">
        <f>IF(D33="","",SUM($AV$10:AV33))</f>
        <v/>
      </c>
      <c r="AX33" s="148" t="str">
        <f t="shared" si="36"/>
        <v/>
      </c>
      <c r="AY33" s="148" t="str">
        <f t="shared" si="37"/>
        <v/>
      </c>
      <c r="AZ33" s="148" t="str">
        <f>IF(D33="","",SUM($AY$10:AY33))</f>
        <v/>
      </c>
      <c r="BA33" s="152" t="str">
        <f t="shared" si="38"/>
        <v/>
      </c>
      <c r="BB33" s="148" t="str">
        <f t="shared" si="39"/>
        <v/>
      </c>
      <c r="BC33" s="148" t="str">
        <f t="shared" si="40"/>
        <v/>
      </c>
      <c r="BD33" s="148" t="str">
        <f t="shared" si="50"/>
        <v/>
      </c>
      <c r="BE33" s="152" t="str">
        <f>IF(D33="","",IF(Instructions!$C$5="BCBA",MIN(100%,AZ33/1500),IF(Instructions!$C$5="BCaBA",MIN(100%,AZ33/1000),"")))</f>
        <v/>
      </c>
      <c r="BF33" s="152" t="str">
        <f>IF(D33="","",IF(Instructions!$C$5="BCBA",MIN(100%,AW33/1500),IF(Instructions!$C$5="BCaBA",MIN(100%,AW33/1000),"")))</f>
        <v/>
      </c>
      <c r="BG33" s="147" t="str">
        <f t="shared" si="41"/>
        <v/>
      </c>
    </row>
    <row r="34" spans="1:59" s="83" customFormat="1" ht="20.100000000000001" customHeight="1">
      <c r="A34" s="135"/>
      <c r="B34" s="136" t="str">
        <f t="array" ref="B34">IFERROR(INDEX(YearMonthExperienceType, MATCH(0,COUNTIF($B$9:B33, YearMonthExperienceType), 0)),"")</f>
        <v/>
      </c>
      <c r="C34" s="145" t="str">
        <f t="shared" si="42"/>
        <v/>
      </c>
      <c r="D34" s="146" t="str">
        <f t="shared" si="43"/>
        <v/>
      </c>
      <c r="E34" s="147" t="str">
        <f t="shared" si="44"/>
        <v/>
      </c>
      <c r="F34" s="148" t="str">
        <f t="shared" si="0"/>
        <v/>
      </c>
      <c r="G34" s="148" t="str">
        <f t="shared" si="1"/>
        <v/>
      </c>
      <c r="H34" s="148" t="str">
        <f t="shared" si="2"/>
        <v/>
      </c>
      <c r="I34" s="148" t="str">
        <f t="shared" si="3"/>
        <v/>
      </c>
      <c r="J34" s="149" t="str">
        <f t="shared" si="4"/>
        <v/>
      </c>
      <c r="K34" s="149" t="str">
        <f t="shared" si="5"/>
        <v/>
      </c>
      <c r="L34" s="150" t="str">
        <f t="shared" si="45"/>
        <v/>
      </c>
      <c r="M34" s="150" t="str">
        <f t="shared" si="46"/>
        <v/>
      </c>
      <c r="N34" s="151"/>
      <c r="O34" s="148" t="str">
        <f t="shared" si="6"/>
        <v/>
      </c>
      <c r="P34" s="149" t="str">
        <f t="shared" si="7"/>
        <v/>
      </c>
      <c r="Q34" s="148" t="str">
        <f t="shared" si="8"/>
        <v/>
      </c>
      <c r="R34" s="148" t="str">
        <f t="shared" si="9"/>
        <v/>
      </c>
      <c r="S34" s="148" t="str">
        <f t="shared" si="10"/>
        <v/>
      </c>
      <c r="T34" s="148" t="str">
        <f t="shared" si="11"/>
        <v/>
      </c>
      <c r="U34" s="148" t="str">
        <f t="shared" si="12"/>
        <v/>
      </c>
      <c r="V34" s="148" t="str">
        <f t="shared" si="13"/>
        <v/>
      </c>
      <c r="W34" s="148" t="str">
        <f t="shared" si="14"/>
        <v/>
      </c>
      <c r="X34" s="149" t="str">
        <f t="shared" si="15"/>
        <v/>
      </c>
      <c r="Y34" s="149" t="str">
        <f t="shared" si="16"/>
        <v/>
      </c>
      <c r="Z34" s="145" t="str">
        <f t="shared" si="17"/>
        <v/>
      </c>
      <c r="AA34" s="145" t="str">
        <f t="shared" si="47"/>
        <v/>
      </c>
      <c r="AB34" s="145" t="str">
        <f t="shared" si="18"/>
        <v/>
      </c>
      <c r="AC34" s="145" t="str">
        <f t="shared" si="19"/>
        <v/>
      </c>
      <c r="AD34" s="145" t="str">
        <f t="shared" si="20"/>
        <v/>
      </c>
      <c r="AE34" s="145" t="str">
        <f t="shared" si="21"/>
        <v/>
      </c>
      <c r="AF34" s="145" t="str">
        <f t="shared" si="22"/>
        <v/>
      </c>
      <c r="AG34" s="145" t="str">
        <f t="shared" si="23"/>
        <v/>
      </c>
      <c r="AH34" s="148" t="str">
        <f t="shared" si="24"/>
        <v/>
      </c>
      <c r="AI34" s="148" t="str">
        <f t="shared" si="25"/>
        <v/>
      </c>
      <c r="AJ34" s="150" t="str">
        <f t="shared" si="26"/>
        <v/>
      </c>
      <c r="AK34" s="148" t="str">
        <f t="shared" si="27"/>
        <v/>
      </c>
      <c r="AL34" s="148" t="str">
        <f t="shared" si="28"/>
        <v/>
      </c>
      <c r="AM34" s="149" t="str">
        <f t="shared" si="29"/>
        <v/>
      </c>
      <c r="AN34" s="152" t="str">
        <f t="shared" si="30"/>
        <v/>
      </c>
      <c r="AO34" s="145" t="str">
        <f t="shared" si="31"/>
        <v/>
      </c>
      <c r="AP34" s="152" t="str">
        <f t="shared" si="32"/>
        <v/>
      </c>
      <c r="AQ34" s="148" t="str">
        <f t="shared" si="33"/>
        <v/>
      </c>
      <c r="AR34" s="148" t="str">
        <f t="shared" si="48"/>
        <v/>
      </c>
      <c r="AS34" s="148" t="str">
        <f t="shared" si="49"/>
        <v/>
      </c>
      <c r="AT34" s="148" t="str">
        <f t="shared" si="34"/>
        <v/>
      </c>
      <c r="AU34" s="148" t="str">
        <f>IF(D34="","",SUM($AT$10:AT34))</f>
        <v/>
      </c>
      <c r="AV34" s="148" t="str">
        <f t="shared" si="35"/>
        <v/>
      </c>
      <c r="AW34" s="148" t="str">
        <f>IF(D34="","",SUM($AV$10:AV34))</f>
        <v/>
      </c>
      <c r="AX34" s="148" t="str">
        <f t="shared" si="36"/>
        <v/>
      </c>
      <c r="AY34" s="148" t="str">
        <f t="shared" si="37"/>
        <v/>
      </c>
      <c r="AZ34" s="148" t="str">
        <f>IF(D34="","",SUM($AY$10:AY34))</f>
        <v/>
      </c>
      <c r="BA34" s="152" t="str">
        <f t="shared" si="38"/>
        <v/>
      </c>
      <c r="BB34" s="148" t="str">
        <f t="shared" si="39"/>
        <v/>
      </c>
      <c r="BC34" s="148" t="str">
        <f t="shared" si="40"/>
        <v/>
      </c>
      <c r="BD34" s="148" t="str">
        <f t="shared" si="50"/>
        <v/>
      </c>
      <c r="BE34" s="152" t="str">
        <f>IF(D34="","",IF(Instructions!$C$5="BCBA",MIN(100%,AZ34/1500),IF(Instructions!$C$5="BCaBA",MIN(100%,AZ34/1000),"")))</f>
        <v/>
      </c>
      <c r="BF34" s="152" t="str">
        <f>IF(D34="","",IF(Instructions!$C$5="BCBA",MIN(100%,AW34/1500),IF(Instructions!$C$5="BCaBA",MIN(100%,AW34/1000),"")))</f>
        <v/>
      </c>
      <c r="BG34" s="147" t="str">
        <f t="shared" si="41"/>
        <v/>
      </c>
    </row>
    <row r="35" spans="1:59" s="83" customFormat="1" ht="20.100000000000001" customHeight="1">
      <c r="A35" s="135"/>
      <c r="B35" s="136" t="str">
        <f t="array" ref="B35">IFERROR(INDEX(YearMonthExperienceType, MATCH(0,COUNTIF($B$9:B34, YearMonthExperienceType), 0)),"")</f>
        <v/>
      </c>
      <c r="C35" s="145" t="str">
        <f t="shared" si="42"/>
        <v/>
      </c>
      <c r="D35" s="146" t="str">
        <f t="shared" si="43"/>
        <v/>
      </c>
      <c r="E35" s="147" t="str">
        <f t="shared" si="44"/>
        <v/>
      </c>
      <c r="F35" s="148" t="str">
        <f t="shared" si="0"/>
        <v/>
      </c>
      <c r="G35" s="148" t="str">
        <f t="shared" si="1"/>
        <v/>
      </c>
      <c r="H35" s="148" t="str">
        <f t="shared" si="2"/>
        <v/>
      </c>
      <c r="I35" s="148" t="str">
        <f t="shared" si="3"/>
        <v/>
      </c>
      <c r="J35" s="149" t="str">
        <f t="shared" si="4"/>
        <v/>
      </c>
      <c r="K35" s="149" t="str">
        <f t="shared" si="5"/>
        <v/>
      </c>
      <c r="L35" s="150" t="str">
        <f t="shared" si="45"/>
        <v/>
      </c>
      <c r="M35" s="150" t="str">
        <f t="shared" si="46"/>
        <v/>
      </c>
      <c r="N35" s="151"/>
      <c r="O35" s="148" t="str">
        <f t="shared" si="6"/>
        <v/>
      </c>
      <c r="P35" s="149" t="str">
        <f t="shared" si="7"/>
        <v/>
      </c>
      <c r="Q35" s="148" t="str">
        <f t="shared" si="8"/>
        <v/>
      </c>
      <c r="R35" s="148" t="str">
        <f t="shared" si="9"/>
        <v/>
      </c>
      <c r="S35" s="148" t="str">
        <f t="shared" si="10"/>
        <v/>
      </c>
      <c r="T35" s="148" t="str">
        <f t="shared" si="11"/>
        <v/>
      </c>
      <c r="U35" s="148" t="str">
        <f t="shared" si="12"/>
        <v/>
      </c>
      <c r="V35" s="148" t="str">
        <f t="shared" si="13"/>
        <v/>
      </c>
      <c r="W35" s="148" t="str">
        <f t="shared" si="14"/>
        <v/>
      </c>
      <c r="X35" s="149" t="str">
        <f t="shared" si="15"/>
        <v/>
      </c>
      <c r="Y35" s="149" t="str">
        <f t="shared" si="16"/>
        <v/>
      </c>
      <c r="Z35" s="145" t="str">
        <f t="shared" si="17"/>
        <v/>
      </c>
      <c r="AA35" s="145" t="str">
        <f t="shared" si="47"/>
        <v/>
      </c>
      <c r="AB35" s="145" t="str">
        <f t="shared" si="18"/>
        <v/>
      </c>
      <c r="AC35" s="145" t="str">
        <f t="shared" si="19"/>
        <v/>
      </c>
      <c r="AD35" s="145" t="str">
        <f t="shared" si="20"/>
        <v/>
      </c>
      <c r="AE35" s="145" t="str">
        <f t="shared" si="21"/>
        <v/>
      </c>
      <c r="AF35" s="145" t="str">
        <f t="shared" si="22"/>
        <v/>
      </c>
      <c r="AG35" s="145" t="str">
        <f t="shared" si="23"/>
        <v/>
      </c>
      <c r="AH35" s="148" t="str">
        <f t="shared" si="24"/>
        <v/>
      </c>
      <c r="AI35" s="148" t="str">
        <f t="shared" si="25"/>
        <v/>
      </c>
      <c r="AJ35" s="150" t="str">
        <f t="shared" si="26"/>
        <v/>
      </c>
      <c r="AK35" s="148" t="str">
        <f t="shared" si="27"/>
        <v/>
      </c>
      <c r="AL35" s="148" t="str">
        <f t="shared" si="28"/>
        <v/>
      </c>
      <c r="AM35" s="149" t="str">
        <f t="shared" si="29"/>
        <v/>
      </c>
      <c r="AN35" s="152" t="str">
        <f t="shared" si="30"/>
        <v/>
      </c>
      <c r="AO35" s="145" t="str">
        <f t="shared" si="31"/>
        <v/>
      </c>
      <c r="AP35" s="152" t="str">
        <f t="shared" si="32"/>
        <v/>
      </c>
      <c r="AQ35" s="148" t="str">
        <f t="shared" si="33"/>
        <v/>
      </c>
      <c r="AR35" s="148" t="str">
        <f t="shared" si="48"/>
        <v/>
      </c>
      <c r="AS35" s="148" t="str">
        <f t="shared" si="49"/>
        <v/>
      </c>
      <c r="AT35" s="148" t="str">
        <f t="shared" si="34"/>
        <v/>
      </c>
      <c r="AU35" s="148" t="str">
        <f>IF(D35="","",SUM($AT$10:AT35))</f>
        <v/>
      </c>
      <c r="AV35" s="148" t="str">
        <f t="shared" si="35"/>
        <v/>
      </c>
      <c r="AW35" s="148" t="str">
        <f>IF(D35="","",SUM($AV$10:AV35))</f>
        <v/>
      </c>
      <c r="AX35" s="148" t="str">
        <f t="shared" si="36"/>
        <v/>
      </c>
      <c r="AY35" s="148" t="str">
        <f t="shared" si="37"/>
        <v/>
      </c>
      <c r="AZ35" s="148" t="str">
        <f>IF(D35="","",SUM($AY$10:AY35))</f>
        <v/>
      </c>
      <c r="BA35" s="152" t="str">
        <f t="shared" si="38"/>
        <v/>
      </c>
      <c r="BB35" s="148" t="str">
        <f t="shared" si="39"/>
        <v/>
      </c>
      <c r="BC35" s="148" t="str">
        <f t="shared" si="40"/>
        <v/>
      </c>
      <c r="BD35" s="148" t="str">
        <f t="shared" si="50"/>
        <v/>
      </c>
      <c r="BE35" s="152" t="str">
        <f>IF(D35="","",IF(Instructions!$C$5="BCBA",MIN(100%,AZ35/1500),IF(Instructions!$C$5="BCaBA",MIN(100%,AZ35/1000),"")))</f>
        <v/>
      </c>
      <c r="BF35" s="152" t="str">
        <f>IF(D35="","",IF(Instructions!$C$5="BCBA",MIN(100%,AW35/1500),IF(Instructions!$C$5="BCaBA",MIN(100%,AW35/1000),"")))</f>
        <v/>
      </c>
      <c r="BG35" s="147" t="str">
        <f t="shared" si="41"/>
        <v/>
      </c>
    </row>
    <row r="36" spans="1:59" s="83" customFormat="1" ht="20.100000000000001" customHeight="1">
      <c r="A36" s="135"/>
      <c r="B36" s="136" t="str">
        <f t="array" ref="B36">IFERROR(INDEX(YearMonthExperienceType, MATCH(0,COUNTIF($B$9:B35, YearMonthExperienceType), 0)),"")</f>
        <v/>
      </c>
      <c r="C36" s="145" t="str">
        <f t="shared" si="42"/>
        <v/>
      </c>
      <c r="D36" s="146" t="str">
        <f t="shared" si="43"/>
        <v/>
      </c>
      <c r="E36" s="147" t="str">
        <f t="shared" si="44"/>
        <v/>
      </c>
      <c r="F36" s="148" t="str">
        <f t="shared" si="0"/>
        <v/>
      </c>
      <c r="G36" s="148" t="str">
        <f t="shared" si="1"/>
        <v/>
      </c>
      <c r="H36" s="148" t="str">
        <f t="shared" si="2"/>
        <v/>
      </c>
      <c r="I36" s="148" t="str">
        <f t="shared" si="3"/>
        <v/>
      </c>
      <c r="J36" s="149" t="str">
        <f t="shared" si="4"/>
        <v/>
      </c>
      <c r="K36" s="149" t="str">
        <f t="shared" si="5"/>
        <v/>
      </c>
      <c r="L36" s="150" t="str">
        <f t="shared" si="45"/>
        <v/>
      </c>
      <c r="M36" s="150" t="str">
        <f t="shared" si="46"/>
        <v/>
      </c>
      <c r="N36" s="151"/>
      <c r="O36" s="148" t="str">
        <f t="shared" si="6"/>
        <v/>
      </c>
      <c r="P36" s="149" t="str">
        <f t="shared" si="7"/>
        <v/>
      </c>
      <c r="Q36" s="148" t="str">
        <f t="shared" si="8"/>
        <v/>
      </c>
      <c r="R36" s="148" t="str">
        <f t="shared" si="9"/>
        <v/>
      </c>
      <c r="S36" s="148" t="str">
        <f t="shared" si="10"/>
        <v/>
      </c>
      <c r="T36" s="148" t="str">
        <f t="shared" si="11"/>
        <v/>
      </c>
      <c r="U36" s="148" t="str">
        <f t="shared" si="12"/>
        <v/>
      </c>
      <c r="V36" s="148" t="str">
        <f t="shared" si="13"/>
        <v/>
      </c>
      <c r="W36" s="148" t="str">
        <f t="shared" si="14"/>
        <v/>
      </c>
      <c r="X36" s="149" t="str">
        <f t="shared" si="15"/>
        <v/>
      </c>
      <c r="Y36" s="149" t="str">
        <f t="shared" si="16"/>
        <v/>
      </c>
      <c r="Z36" s="145" t="str">
        <f t="shared" si="17"/>
        <v/>
      </c>
      <c r="AA36" s="145" t="str">
        <f t="shared" si="47"/>
        <v/>
      </c>
      <c r="AB36" s="145" t="str">
        <f t="shared" si="18"/>
        <v/>
      </c>
      <c r="AC36" s="145" t="str">
        <f t="shared" si="19"/>
        <v/>
      </c>
      <c r="AD36" s="145" t="str">
        <f t="shared" si="20"/>
        <v/>
      </c>
      <c r="AE36" s="145" t="str">
        <f t="shared" si="21"/>
        <v/>
      </c>
      <c r="AF36" s="145" t="str">
        <f t="shared" si="22"/>
        <v/>
      </c>
      <c r="AG36" s="145" t="str">
        <f t="shared" si="23"/>
        <v/>
      </c>
      <c r="AH36" s="148" t="str">
        <f t="shared" si="24"/>
        <v/>
      </c>
      <c r="AI36" s="148" t="str">
        <f t="shared" si="25"/>
        <v/>
      </c>
      <c r="AJ36" s="150" t="str">
        <f t="shared" si="26"/>
        <v/>
      </c>
      <c r="AK36" s="148" t="str">
        <f t="shared" si="27"/>
        <v/>
      </c>
      <c r="AL36" s="148" t="str">
        <f t="shared" si="28"/>
        <v/>
      </c>
      <c r="AM36" s="149" t="str">
        <f t="shared" si="29"/>
        <v/>
      </c>
      <c r="AN36" s="152" t="str">
        <f t="shared" si="30"/>
        <v/>
      </c>
      <c r="AO36" s="145" t="str">
        <f t="shared" si="31"/>
        <v/>
      </c>
      <c r="AP36" s="152" t="str">
        <f t="shared" si="32"/>
        <v/>
      </c>
      <c r="AQ36" s="148" t="str">
        <f t="shared" si="33"/>
        <v/>
      </c>
      <c r="AR36" s="148" t="str">
        <f t="shared" si="48"/>
        <v/>
      </c>
      <c r="AS36" s="148" t="str">
        <f t="shared" si="49"/>
        <v/>
      </c>
      <c r="AT36" s="148" t="str">
        <f t="shared" si="34"/>
        <v/>
      </c>
      <c r="AU36" s="148" t="str">
        <f>IF(D36="","",SUM($AT$10:AT36))</f>
        <v/>
      </c>
      <c r="AV36" s="148" t="str">
        <f t="shared" si="35"/>
        <v/>
      </c>
      <c r="AW36" s="148" t="str">
        <f>IF(D36="","",SUM($AV$10:AV36))</f>
        <v/>
      </c>
      <c r="AX36" s="148" t="str">
        <f t="shared" si="36"/>
        <v/>
      </c>
      <c r="AY36" s="148" t="str">
        <f t="shared" si="37"/>
        <v/>
      </c>
      <c r="AZ36" s="148" t="str">
        <f>IF(D36="","",SUM($AY$10:AY36))</f>
        <v/>
      </c>
      <c r="BA36" s="152" t="str">
        <f t="shared" si="38"/>
        <v/>
      </c>
      <c r="BB36" s="148" t="str">
        <f t="shared" si="39"/>
        <v/>
      </c>
      <c r="BC36" s="148" t="str">
        <f t="shared" si="40"/>
        <v/>
      </c>
      <c r="BD36" s="148" t="str">
        <f t="shared" si="50"/>
        <v/>
      </c>
      <c r="BE36" s="152" t="str">
        <f>IF(D36="","",IF(Instructions!$C$5="BCBA",MIN(100%,AZ36/1500),IF(Instructions!$C$5="BCaBA",MIN(100%,AZ36/1000),"")))</f>
        <v/>
      </c>
      <c r="BF36" s="152" t="str">
        <f>IF(D36="","",IF(Instructions!$C$5="BCBA",MIN(100%,AW36/1500),IF(Instructions!$C$5="BCaBA",MIN(100%,AW36/1000),"")))</f>
        <v/>
      </c>
      <c r="BG36" s="147" t="str">
        <f t="shared" si="41"/>
        <v/>
      </c>
    </row>
    <row r="37" spans="1:59" s="83" customFormat="1" ht="20.100000000000001" customHeight="1">
      <c r="A37" s="135"/>
      <c r="B37" s="136" t="str">
        <f t="array" ref="B37">IFERROR(INDEX(YearMonthExperienceType, MATCH(0,COUNTIF($B$9:B36, YearMonthExperienceType), 0)),"")</f>
        <v/>
      </c>
      <c r="C37" s="145" t="str">
        <f t="shared" si="42"/>
        <v/>
      </c>
      <c r="D37" s="146" t="str">
        <f t="shared" si="43"/>
        <v/>
      </c>
      <c r="E37" s="147" t="str">
        <f t="shared" si="44"/>
        <v/>
      </c>
      <c r="F37" s="148" t="str">
        <f t="shared" si="0"/>
        <v/>
      </c>
      <c r="G37" s="148" t="str">
        <f t="shared" si="1"/>
        <v/>
      </c>
      <c r="H37" s="148" t="str">
        <f t="shared" si="2"/>
        <v/>
      </c>
      <c r="I37" s="148" t="str">
        <f t="shared" si="3"/>
        <v/>
      </c>
      <c r="J37" s="149" t="str">
        <f t="shared" si="4"/>
        <v/>
      </c>
      <c r="K37" s="149" t="str">
        <f t="shared" si="5"/>
        <v/>
      </c>
      <c r="L37" s="150" t="str">
        <f t="shared" si="45"/>
        <v/>
      </c>
      <c r="M37" s="150" t="str">
        <f t="shared" si="46"/>
        <v/>
      </c>
      <c r="N37" s="151"/>
      <c r="O37" s="148" t="str">
        <f t="shared" si="6"/>
        <v/>
      </c>
      <c r="P37" s="149" t="str">
        <f t="shared" si="7"/>
        <v/>
      </c>
      <c r="Q37" s="148" t="str">
        <f t="shared" si="8"/>
        <v/>
      </c>
      <c r="R37" s="148" t="str">
        <f t="shared" si="9"/>
        <v/>
      </c>
      <c r="S37" s="148" t="str">
        <f t="shared" si="10"/>
        <v/>
      </c>
      <c r="T37" s="148" t="str">
        <f t="shared" si="11"/>
        <v/>
      </c>
      <c r="U37" s="148" t="str">
        <f t="shared" si="12"/>
        <v/>
      </c>
      <c r="V37" s="148" t="str">
        <f t="shared" si="13"/>
        <v/>
      </c>
      <c r="W37" s="148" t="str">
        <f t="shared" si="14"/>
        <v/>
      </c>
      <c r="X37" s="149" t="str">
        <f t="shared" si="15"/>
        <v/>
      </c>
      <c r="Y37" s="149" t="str">
        <f t="shared" si="16"/>
        <v/>
      </c>
      <c r="Z37" s="145" t="str">
        <f t="shared" si="17"/>
        <v/>
      </c>
      <c r="AA37" s="145" t="str">
        <f t="shared" si="47"/>
        <v/>
      </c>
      <c r="AB37" s="145" t="str">
        <f t="shared" si="18"/>
        <v/>
      </c>
      <c r="AC37" s="145" t="str">
        <f t="shared" si="19"/>
        <v/>
      </c>
      <c r="AD37" s="145" t="str">
        <f t="shared" si="20"/>
        <v/>
      </c>
      <c r="AE37" s="145" t="str">
        <f t="shared" si="21"/>
        <v/>
      </c>
      <c r="AF37" s="145" t="str">
        <f t="shared" si="22"/>
        <v/>
      </c>
      <c r="AG37" s="145" t="str">
        <f t="shared" si="23"/>
        <v/>
      </c>
      <c r="AH37" s="148" t="str">
        <f t="shared" si="24"/>
        <v/>
      </c>
      <c r="AI37" s="148" t="str">
        <f t="shared" si="25"/>
        <v/>
      </c>
      <c r="AJ37" s="150" t="str">
        <f t="shared" si="26"/>
        <v/>
      </c>
      <c r="AK37" s="148" t="str">
        <f t="shared" si="27"/>
        <v/>
      </c>
      <c r="AL37" s="148" t="str">
        <f t="shared" si="28"/>
        <v/>
      </c>
      <c r="AM37" s="149" t="str">
        <f t="shared" si="29"/>
        <v/>
      </c>
      <c r="AN37" s="152" t="str">
        <f t="shared" si="30"/>
        <v/>
      </c>
      <c r="AO37" s="145" t="str">
        <f t="shared" si="31"/>
        <v/>
      </c>
      <c r="AP37" s="152" t="str">
        <f t="shared" si="32"/>
        <v/>
      </c>
      <c r="AQ37" s="148" t="str">
        <f t="shared" si="33"/>
        <v/>
      </c>
      <c r="AR37" s="148" t="str">
        <f t="shared" si="48"/>
        <v/>
      </c>
      <c r="AS37" s="148" t="str">
        <f t="shared" si="49"/>
        <v/>
      </c>
      <c r="AT37" s="148" t="str">
        <f t="shared" si="34"/>
        <v/>
      </c>
      <c r="AU37" s="148" t="str">
        <f>IF(D37="","",SUM($AT$10:AT37))</f>
        <v/>
      </c>
      <c r="AV37" s="148" t="str">
        <f t="shared" si="35"/>
        <v/>
      </c>
      <c r="AW37" s="148" t="str">
        <f>IF(D37="","",SUM($AV$10:AV37))</f>
        <v/>
      </c>
      <c r="AX37" s="148" t="str">
        <f t="shared" si="36"/>
        <v/>
      </c>
      <c r="AY37" s="148" t="str">
        <f t="shared" si="37"/>
        <v/>
      </c>
      <c r="AZ37" s="148" t="str">
        <f>IF(D37="","",SUM($AY$10:AY37))</f>
        <v/>
      </c>
      <c r="BA37" s="152" t="str">
        <f t="shared" si="38"/>
        <v/>
      </c>
      <c r="BB37" s="148" t="str">
        <f t="shared" si="39"/>
        <v/>
      </c>
      <c r="BC37" s="148" t="str">
        <f t="shared" si="40"/>
        <v/>
      </c>
      <c r="BD37" s="148" t="str">
        <f t="shared" si="50"/>
        <v/>
      </c>
      <c r="BE37" s="152" t="str">
        <f>IF(D37="","",IF(Instructions!$C$5="BCBA",MIN(100%,AZ37/1500),IF(Instructions!$C$5="BCaBA",MIN(100%,AZ37/1000),"")))</f>
        <v/>
      </c>
      <c r="BF37" s="152" t="str">
        <f>IF(D37="","",IF(Instructions!$C$5="BCBA",MIN(100%,AW37/1500),IF(Instructions!$C$5="BCaBA",MIN(100%,AW37/1000),"")))</f>
        <v/>
      </c>
      <c r="BG37" s="147" t="str">
        <f t="shared" si="41"/>
        <v/>
      </c>
    </row>
    <row r="38" spans="1:59" s="83" customFormat="1" ht="20.100000000000001" customHeight="1">
      <c r="A38" s="135"/>
      <c r="B38" s="136" t="str">
        <f t="array" ref="B38">IFERROR(INDEX(YearMonthExperienceType, MATCH(0,COUNTIF($B$9:B37, YearMonthExperienceType), 0)),"")</f>
        <v/>
      </c>
      <c r="C38" s="145" t="str">
        <f t="shared" si="42"/>
        <v/>
      </c>
      <c r="D38" s="146" t="str">
        <f t="shared" si="43"/>
        <v/>
      </c>
      <c r="E38" s="147" t="str">
        <f t="shared" si="44"/>
        <v/>
      </c>
      <c r="F38" s="148" t="str">
        <f t="shared" si="0"/>
        <v/>
      </c>
      <c r="G38" s="148" t="str">
        <f t="shared" si="1"/>
        <v/>
      </c>
      <c r="H38" s="148" t="str">
        <f t="shared" si="2"/>
        <v/>
      </c>
      <c r="I38" s="148" t="str">
        <f t="shared" si="3"/>
        <v/>
      </c>
      <c r="J38" s="149" t="str">
        <f t="shared" si="4"/>
        <v/>
      </c>
      <c r="K38" s="149" t="str">
        <f t="shared" si="5"/>
        <v/>
      </c>
      <c r="L38" s="150" t="str">
        <f t="shared" si="45"/>
        <v/>
      </c>
      <c r="M38" s="150" t="str">
        <f t="shared" si="46"/>
        <v/>
      </c>
      <c r="N38" s="151"/>
      <c r="O38" s="148" t="str">
        <f t="shared" si="6"/>
        <v/>
      </c>
      <c r="P38" s="149" t="str">
        <f t="shared" si="7"/>
        <v/>
      </c>
      <c r="Q38" s="148" t="str">
        <f t="shared" si="8"/>
        <v/>
      </c>
      <c r="R38" s="148" t="str">
        <f t="shared" si="9"/>
        <v/>
      </c>
      <c r="S38" s="148" t="str">
        <f t="shared" si="10"/>
        <v/>
      </c>
      <c r="T38" s="148" t="str">
        <f t="shared" si="11"/>
        <v/>
      </c>
      <c r="U38" s="148" t="str">
        <f t="shared" si="12"/>
        <v/>
      </c>
      <c r="V38" s="148" t="str">
        <f t="shared" si="13"/>
        <v/>
      </c>
      <c r="W38" s="148" t="str">
        <f t="shared" si="14"/>
        <v/>
      </c>
      <c r="X38" s="149" t="str">
        <f t="shared" si="15"/>
        <v/>
      </c>
      <c r="Y38" s="149" t="str">
        <f t="shared" si="16"/>
        <v/>
      </c>
      <c r="Z38" s="145" t="str">
        <f t="shared" si="17"/>
        <v/>
      </c>
      <c r="AA38" s="145" t="str">
        <f t="shared" si="47"/>
        <v/>
      </c>
      <c r="AB38" s="145" t="str">
        <f t="shared" si="18"/>
        <v/>
      </c>
      <c r="AC38" s="145" t="str">
        <f t="shared" si="19"/>
        <v/>
      </c>
      <c r="AD38" s="145" t="str">
        <f t="shared" si="20"/>
        <v/>
      </c>
      <c r="AE38" s="145" t="str">
        <f t="shared" si="21"/>
        <v/>
      </c>
      <c r="AF38" s="145" t="str">
        <f t="shared" si="22"/>
        <v/>
      </c>
      <c r="AG38" s="145" t="str">
        <f t="shared" si="23"/>
        <v/>
      </c>
      <c r="AH38" s="148" t="str">
        <f t="shared" si="24"/>
        <v/>
      </c>
      <c r="AI38" s="148" t="str">
        <f t="shared" si="25"/>
        <v/>
      </c>
      <c r="AJ38" s="150" t="str">
        <f t="shared" si="26"/>
        <v/>
      </c>
      <c r="AK38" s="148" t="str">
        <f t="shared" si="27"/>
        <v/>
      </c>
      <c r="AL38" s="148" t="str">
        <f t="shared" si="28"/>
        <v/>
      </c>
      <c r="AM38" s="149" t="str">
        <f t="shared" si="29"/>
        <v/>
      </c>
      <c r="AN38" s="152" t="str">
        <f t="shared" si="30"/>
        <v/>
      </c>
      <c r="AO38" s="145" t="str">
        <f t="shared" si="31"/>
        <v/>
      </c>
      <c r="AP38" s="152" t="str">
        <f t="shared" si="32"/>
        <v/>
      </c>
      <c r="AQ38" s="148" t="str">
        <f t="shared" si="33"/>
        <v/>
      </c>
      <c r="AR38" s="148" t="str">
        <f t="shared" si="48"/>
        <v/>
      </c>
      <c r="AS38" s="148" t="str">
        <f t="shared" si="49"/>
        <v/>
      </c>
      <c r="AT38" s="148" t="str">
        <f t="shared" si="34"/>
        <v/>
      </c>
      <c r="AU38" s="148" t="str">
        <f>IF(D38="","",SUM($AT$10:AT38))</f>
        <v/>
      </c>
      <c r="AV38" s="148" t="str">
        <f t="shared" si="35"/>
        <v/>
      </c>
      <c r="AW38" s="148" t="str">
        <f>IF(D38="","",SUM($AV$10:AV38))</f>
        <v/>
      </c>
      <c r="AX38" s="148" t="str">
        <f t="shared" si="36"/>
        <v/>
      </c>
      <c r="AY38" s="148" t="str">
        <f t="shared" si="37"/>
        <v/>
      </c>
      <c r="AZ38" s="148" t="str">
        <f>IF(D38="","",SUM($AY$10:AY38))</f>
        <v/>
      </c>
      <c r="BA38" s="152" t="str">
        <f t="shared" si="38"/>
        <v/>
      </c>
      <c r="BB38" s="148" t="str">
        <f t="shared" si="39"/>
        <v/>
      </c>
      <c r="BC38" s="148" t="str">
        <f t="shared" si="40"/>
        <v/>
      </c>
      <c r="BD38" s="148" t="str">
        <f t="shared" si="50"/>
        <v/>
      </c>
      <c r="BE38" s="152" t="str">
        <f>IF(D38="","",IF(Instructions!$C$5="BCBA",MIN(100%,AZ38/1500),IF(Instructions!$C$5="BCaBA",MIN(100%,AZ38/1000),"")))</f>
        <v/>
      </c>
      <c r="BF38" s="152" t="str">
        <f>IF(D38="","",IF(Instructions!$C$5="BCBA",MIN(100%,AW38/1500),IF(Instructions!$C$5="BCaBA",MIN(100%,AW38/1000),"")))</f>
        <v/>
      </c>
      <c r="BG38" s="147" t="str">
        <f t="shared" si="41"/>
        <v/>
      </c>
    </row>
    <row r="39" spans="1:59" s="83" customFormat="1" ht="20.100000000000001" customHeight="1">
      <c r="A39" s="135"/>
      <c r="B39" s="136" t="str">
        <f t="array" ref="B39">IFERROR(INDEX(YearMonthExperienceType, MATCH(0,COUNTIF($B$9:B38, YearMonthExperienceType), 0)),"")</f>
        <v/>
      </c>
      <c r="C39" s="145" t="str">
        <f t="shared" si="42"/>
        <v/>
      </c>
      <c r="D39" s="146" t="str">
        <f t="shared" si="43"/>
        <v/>
      </c>
      <c r="E39" s="147" t="str">
        <f t="shared" si="44"/>
        <v/>
      </c>
      <c r="F39" s="148" t="str">
        <f t="shared" si="0"/>
        <v/>
      </c>
      <c r="G39" s="148" t="str">
        <f t="shared" si="1"/>
        <v/>
      </c>
      <c r="H39" s="148" t="str">
        <f t="shared" si="2"/>
        <v/>
      </c>
      <c r="I39" s="148" t="str">
        <f t="shared" si="3"/>
        <v/>
      </c>
      <c r="J39" s="149" t="str">
        <f t="shared" si="4"/>
        <v/>
      </c>
      <c r="K39" s="149" t="str">
        <f t="shared" si="5"/>
        <v/>
      </c>
      <c r="L39" s="150" t="str">
        <f t="shared" si="45"/>
        <v/>
      </c>
      <c r="M39" s="150" t="str">
        <f t="shared" si="46"/>
        <v/>
      </c>
      <c r="N39" s="151"/>
      <c r="O39" s="148" t="str">
        <f t="shared" si="6"/>
        <v/>
      </c>
      <c r="P39" s="149" t="str">
        <f t="shared" si="7"/>
        <v/>
      </c>
      <c r="Q39" s="148" t="str">
        <f t="shared" si="8"/>
        <v/>
      </c>
      <c r="R39" s="148" t="str">
        <f t="shared" si="9"/>
        <v/>
      </c>
      <c r="S39" s="148" t="str">
        <f t="shared" si="10"/>
        <v/>
      </c>
      <c r="T39" s="148" t="str">
        <f t="shared" si="11"/>
        <v/>
      </c>
      <c r="U39" s="148" t="str">
        <f t="shared" si="12"/>
        <v/>
      </c>
      <c r="V39" s="148" t="str">
        <f t="shared" si="13"/>
        <v/>
      </c>
      <c r="W39" s="148" t="str">
        <f t="shared" si="14"/>
        <v/>
      </c>
      <c r="X39" s="149" t="str">
        <f t="shared" si="15"/>
        <v/>
      </c>
      <c r="Y39" s="149" t="str">
        <f t="shared" si="16"/>
        <v/>
      </c>
      <c r="Z39" s="145" t="str">
        <f t="shared" si="17"/>
        <v/>
      </c>
      <c r="AA39" s="145" t="str">
        <f t="shared" si="47"/>
        <v/>
      </c>
      <c r="AB39" s="145" t="str">
        <f t="shared" si="18"/>
        <v/>
      </c>
      <c r="AC39" s="145" t="str">
        <f t="shared" si="19"/>
        <v/>
      </c>
      <c r="AD39" s="145" t="str">
        <f t="shared" si="20"/>
        <v/>
      </c>
      <c r="AE39" s="145" t="str">
        <f t="shared" si="21"/>
        <v/>
      </c>
      <c r="AF39" s="145" t="str">
        <f t="shared" si="22"/>
        <v/>
      </c>
      <c r="AG39" s="145" t="str">
        <f t="shared" si="23"/>
        <v/>
      </c>
      <c r="AH39" s="148" t="str">
        <f t="shared" si="24"/>
        <v/>
      </c>
      <c r="AI39" s="148" t="str">
        <f t="shared" si="25"/>
        <v/>
      </c>
      <c r="AJ39" s="150" t="str">
        <f t="shared" si="26"/>
        <v/>
      </c>
      <c r="AK39" s="148" t="str">
        <f t="shared" si="27"/>
        <v/>
      </c>
      <c r="AL39" s="148" t="str">
        <f t="shared" si="28"/>
        <v/>
      </c>
      <c r="AM39" s="149" t="str">
        <f t="shared" si="29"/>
        <v/>
      </c>
      <c r="AN39" s="152" t="str">
        <f t="shared" si="30"/>
        <v/>
      </c>
      <c r="AO39" s="145" t="str">
        <f t="shared" si="31"/>
        <v/>
      </c>
      <c r="AP39" s="152" t="str">
        <f t="shared" si="32"/>
        <v/>
      </c>
      <c r="AQ39" s="148" t="str">
        <f t="shared" si="33"/>
        <v/>
      </c>
      <c r="AR39" s="148" t="str">
        <f t="shared" si="48"/>
        <v/>
      </c>
      <c r="AS39" s="148" t="str">
        <f t="shared" si="49"/>
        <v/>
      </c>
      <c r="AT39" s="148" t="str">
        <f t="shared" si="34"/>
        <v/>
      </c>
      <c r="AU39" s="148" t="str">
        <f>IF(D39="","",SUM($AT$10:AT39))</f>
        <v/>
      </c>
      <c r="AV39" s="148" t="str">
        <f t="shared" si="35"/>
        <v/>
      </c>
      <c r="AW39" s="148" t="str">
        <f>IF(D39="","",SUM($AV$10:AV39))</f>
        <v/>
      </c>
      <c r="AX39" s="148" t="str">
        <f t="shared" si="36"/>
        <v/>
      </c>
      <c r="AY39" s="148" t="str">
        <f t="shared" si="37"/>
        <v/>
      </c>
      <c r="AZ39" s="148" t="str">
        <f>IF(D39="","",SUM($AY$10:AY39))</f>
        <v/>
      </c>
      <c r="BA39" s="152" t="str">
        <f t="shared" si="38"/>
        <v/>
      </c>
      <c r="BB39" s="148" t="str">
        <f t="shared" si="39"/>
        <v/>
      </c>
      <c r="BC39" s="148" t="str">
        <f t="shared" si="40"/>
        <v/>
      </c>
      <c r="BD39" s="148" t="str">
        <f t="shared" si="50"/>
        <v/>
      </c>
      <c r="BE39" s="152" t="str">
        <f>IF(D39="","",IF(Instructions!$C$5="BCBA",MIN(100%,AZ39/1500),IF(Instructions!$C$5="BCaBA",MIN(100%,AZ39/1000),"")))</f>
        <v/>
      </c>
      <c r="BF39" s="152" t="str">
        <f>IF(D39="","",IF(Instructions!$C$5="BCBA",MIN(100%,AW39/1500),IF(Instructions!$C$5="BCaBA",MIN(100%,AW39/1000),"")))</f>
        <v/>
      </c>
      <c r="BG39" s="147" t="str">
        <f t="shared" si="41"/>
        <v/>
      </c>
    </row>
    <row r="40" spans="1:59" s="83" customFormat="1" ht="20.100000000000001" customHeight="1">
      <c r="A40" s="135"/>
      <c r="B40" s="136" t="str">
        <f t="array" ref="B40">IFERROR(INDEX(YearMonthExperienceType, MATCH(0,COUNTIF($B$9:B39, YearMonthExperienceType), 0)),"")</f>
        <v/>
      </c>
      <c r="C40" s="145" t="str">
        <f t="shared" si="42"/>
        <v/>
      </c>
      <c r="D40" s="146" t="str">
        <f t="shared" si="43"/>
        <v/>
      </c>
      <c r="E40" s="147" t="str">
        <f t="shared" si="44"/>
        <v/>
      </c>
      <c r="F40" s="148" t="str">
        <f t="shared" si="0"/>
        <v/>
      </c>
      <c r="G40" s="148" t="str">
        <f t="shared" si="1"/>
        <v/>
      </c>
      <c r="H40" s="148" t="str">
        <f t="shared" si="2"/>
        <v/>
      </c>
      <c r="I40" s="148" t="str">
        <f t="shared" si="3"/>
        <v/>
      </c>
      <c r="J40" s="149" t="str">
        <f t="shared" si="4"/>
        <v/>
      </c>
      <c r="K40" s="149" t="str">
        <f t="shared" si="5"/>
        <v/>
      </c>
      <c r="L40" s="150" t="str">
        <f t="shared" si="45"/>
        <v/>
      </c>
      <c r="M40" s="150" t="str">
        <f t="shared" si="46"/>
        <v/>
      </c>
      <c r="N40" s="151"/>
      <c r="O40" s="148" t="str">
        <f t="shared" si="6"/>
        <v/>
      </c>
      <c r="P40" s="149" t="str">
        <f t="shared" si="7"/>
        <v/>
      </c>
      <c r="Q40" s="148" t="str">
        <f t="shared" si="8"/>
        <v/>
      </c>
      <c r="R40" s="148" t="str">
        <f t="shared" si="9"/>
        <v/>
      </c>
      <c r="S40" s="148" t="str">
        <f t="shared" si="10"/>
        <v/>
      </c>
      <c r="T40" s="148" t="str">
        <f t="shared" si="11"/>
        <v/>
      </c>
      <c r="U40" s="148" t="str">
        <f t="shared" si="12"/>
        <v/>
      </c>
      <c r="V40" s="148" t="str">
        <f t="shared" si="13"/>
        <v/>
      </c>
      <c r="W40" s="148" t="str">
        <f t="shared" si="14"/>
        <v/>
      </c>
      <c r="X40" s="149" t="str">
        <f t="shared" si="15"/>
        <v/>
      </c>
      <c r="Y40" s="149" t="str">
        <f t="shared" si="16"/>
        <v/>
      </c>
      <c r="Z40" s="145" t="str">
        <f t="shared" si="17"/>
        <v/>
      </c>
      <c r="AA40" s="145" t="str">
        <f t="shared" si="47"/>
        <v/>
      </c>
      <c r="AB40" s="145" t="str">
        <f t="shared" si="18"/>
        <v/>
      </c>
      <c r="AC40" s="145" t="str">
        <f t="shared" si="19"/>
        <v/>
      </c>
      <c r="AD40" s="145" t="str">
        <f t="shared" si="20"/>
        <v/>
      </c>
      <c r="AE40" s="145" t="str">
        <f t="shared" si="21"/>
        <v/>
      </c>
      <c r="AF40" s="145" t="str">
        <f t="shared" si="22"/>
        <v/>
      </c>
      <c r="AG40" s="145" t="str">
        <f t="shared" si="23"/>
        <v/>
      </c>
      <c r="AH40" s="148" t="str">
        <f t="shared" si="24"/>
        <v/>
      </c>
      <c r="AI40" s="148" t="str">
        <f t="shared" si="25"/>
        <v/>
      </c>
      <c r="AJ40" s="150" t="str">
        <f t="shared" si="26"/>
        <v/>
      </c>
      <c r="AK40" s="148" t="str">
        <f t="shared" si="27"/>
        <v/>
      </c>
      <c r="AL40" s="148" t="str">
        <f t="shared" si="28"/>
        <v/>
      </c>
      <c r="AM40" s="149" t="str">
        <f t="shared" si="29"/>
        <v/>
      </c>
      <c r="AN40" s="152" t="str">
        <f t="shared" si="30"/>
        <v/>
      </c>
      <c r="AO40" s="145" t="str">
        <f t="shared" si="31"/>
        <v/>
      </c>
      <c r="AP40" s="152" t="str">
        <f t="shared" si="32"/>
        <v/>
      </c>
      <c r="AQ40" s="148" t="str">
        <f t="shared" si="33"/>
        <v/>
      </c>
      <c r="AR40" s="148" t="str">
        <f t="shared" si="48"/>
        <v/>
      </c>
      <c r="AS40" s="148" t="str">
        <f t="shared" si="49"/>
        <v/>
      </c>
      <c r="AT40" s="148" t="str">
        <f t="shared" si="34"/>
        <v/>
      </c>
      <c r="AU40" s="148" t="str">
        <f>IF(D40="","",SUM($AT$10:AT40))</f>
        <v/>
      </c>
      <c r="AV40" s="148" t="str">
        <f t="shared" si="35"/>
        <v/>
      </c>
      <c r="AW40" s="148" t="str">
        <f>IF(D40="","",SUM($AV$10:AV40))</f>
        <v/>
      </c>
      <c r="AX40" s="148" t="str">
        <f t="shared" si="36"/>
        <v/>
      </c>
      <c r="AY40" s="148" t="str">
        <f t="shared" si="37"/>
        <v/>
      </c>
      <c r="AZ40" s="148" t="str">
        <f>IF(D40="","",SUM($AY$10:AY40))</f>
        <v/>
      </c>
      <c r="BA40" s="152" t="str">
        <f t="shared" si="38"/>
        <v/>
      </c>
      <c r="BB40" s="148" t="str">
        <f t="shared" si="39"/>
        <v/>
      </c>
      <c r="BC40" s="148" t="str">
        <f t="shared" si="40"/>
        <v/>
      </c>
      <c r="BD40" s="148" t="str">
        <f t="shared" si="50"/>
        <v/>
      </c>
      <c r="BE40" s="152" t="str">
        <f>IF(D40="","",IF(Instructions!$C$5="BCBA",MIN(100%,AZ40/1500),IF(Instructions!$C$5="BCaBA",MIN(100%,AZ40/1000),"")))</f>
        <v/>
      </c>
      <c r="BF40" s="152" t="str">
        <f>IF(D40="","",IF(Instructions!$C$5="BCBA",MIN(100%,AW40/1500),IF(Instructions!$C$5="BCaBA",MIN(100%,AW40/1000),"")))</f>
        <v/>
      </c>
      <c r="BG40" s="147" t="str">
        <f t="shared" si="41"/>
        <v/>
      </c>
    </row>
    <row r="41" spans="1:59" s="83" customFormat="1" ht="20.100000000000001" customHeight="1">
      <c r="A41" s="135"/>
      <c r="B41" s="136" t="str">
        <f t="array" ref="B41">IFERROR(INDEX(YearMonthExperienceType, MATCH(0,COUNTIF($B$9:B40, YearMonthExperienceType), 0)),"")</f>
        <v/>
      </c>
      <c r="C41" s="145" t="str">
        <f t="shared" si="42"/>
        <v/>
      </c>
      <c r="D41" s="146" t="str">
        <f t="shared" si="43"/>
        <v/>
      </c>
      <c r="E41" s="147" t="str">
        <f t="shared" si="44"/>
        <v/>
      </c>
      <c r="F41" s="148" t="str">
        <f t="shared" si="0"/>
        <v/>
      </c>
      <c r="G41" s="148" t="str">
        <f t="shared" si="1"/>
        <v/>
      </c>
      <c r="H41" s="148" t="str">
        <f t="shared" si="2"/>
        <v/>
      </c>
      <c r="I41" s="148" t="str">
        <f t="shared" si="3"/>
        <v/>
      </c>
      <c r="J41" s="149" t="str">
        <f t="shared" si="4"/>
        <v/>
      </c>
      <c r="K41" s="149" t="str">
        <f t="shared" si="5"/>
        <v/>
      </c>
      <c r="L41" s="150" t="str">
        <f t="shared" si="45"/>
        <v/>
      </c>
      <c r="M41" s="150" t="str">
        <f t="shared" si="46"/>
        <v/>
      </c>
      <c r="N41" s="151"/>
      <c r="O41" s="148" t="str">
        <f t="shared" si="6"/>
        <v/>
      </c>
      <c r="P41" s="149" t="str">
        <f t="shared" si="7"/>
        <v/>
      </c>
      <c r="Q41" s="148" t="str">
        <f t="shared" si="8"/>
        <v/>
      </c>
      <c r="R41" s="148" t="str">
        <f t="shared" si="9"/>
        <v/>
      </c>
      <c r="S41" s="148" t="str">
        <f t="shared" si="10"/>
        <v/>
      </c>
      <c r="T41" s="148" t="str">
        <f t="shared" si="11"/>
        <v/>
      </c>
      <c r="U41" s="148" t="str">
        <f t="shared" si="12"/>
        <v/>
      </c>
      <c r="V41" s="148" t="str">
        <f t="shared" si="13"/>
        <v/>
      </c>
      <c r="W41" s="148" t="str">
        <f t="shared" si="14"/>
        <v/>
      </c>
      <c r="X41" s="149" t="str">
        <f t="shared" si="15"/>
        <v/>
      </c>
      <c r="Y41" s="149" t="str">
        <f t="shared" si="16"/>
        <v/>
      </c>
      <c r="Z41" s="145" t="str">
        <f t="shared" si="17"/>
        <v/>
      </c>
      <c r="AA41" s="145" t="str">
        <f t="shared" si="47"/>
        <v/>
      </c>
      <c r="AB41" s="145" t="str">
        <f t="shared" si="18"/>
        <v/>
      </c>
      <c r="AC41" s="145" t="str">
        <f t="shared" si="19"/>
        <v/>
      </c>
      <c r="AD41" s="145" t="str">
        <f t="shared" si="20"/>
        <v/>
      </c>
      <c r="AE41" s="145" t="str">
        <f t="shared" si="21"/>
        <v/>
      </c>
      <c r="AF41" s="145" t="str">
        <f t="shared" si="22"/>
        <v/>
      </c>
      <c r="AG41" s="145" t="str">
        <f t="shared" si="23"/>
        <v/>
      </c>
      <c r="AH41" s="148" t="str">
        <f t="shared" si="24"/>
        <v/>
      </c>
      <c r="AI41" s="148" t="str">
        <f t="shared" si="25"/>
        <v/>
      </c>
      <c r="AJ41" s="150" t="str">
        <f t="shared" si="26"/>
        <v/>
      </c>
      <c r="AK41" s="148" t="str">
        <f t="shared" si="27"/>
        <v/>
      </c>
      <c r="AL41" s="148" t="str">
        <f t="shared" si="28"/>
        <v/>
      </c>
      <c r="AM41" s="149" t="str">
        <f t="shared" si="29"/>
        <v/>
      </c>
      <c r="AN41" s="152" t="str">
        <f t="shared" si="30"/>
        <v/>
      </c>
      <c r="AO41" s="145" t="str">
        <f t="shared" si="31"/>
        <v/>
      </c>
      <c r="AP41" s="152" t="str">
        <f t="shared" si="32"/>
        <v/>
      </c>
      <c r="AQ41" s="148" t="str">
        <f t="shared" si="33"/>
        <v/>
      </c>
      <c r="AR41" s="148" t="str">
        <f t="shared" si="48"/>
        <v/>
      </c>
      <c r="AS41" s="148" t="str">
        <f t="shared" si="49"/>
        <v/>
      </c>
      <c r="AT41" s="148" t="str">
        <f t="shared" si="34"/>
        <v/>
      </c>
      <c r="AU41" s="148" t="str">
        <f>IF(D41="","",SUM($AT$10:AT41))</f>
        <v/>
      </c>
      <c r="AV41" s="148" t="str">
        <f t="shared" si="35"/>
        <v/>
      </c>
      <c r="AW41" s="148" t="str">
        <f>IF(D41="","",SUM($AV$10:AV41))</f>
        <v/>
      </c>
      <c r="AX41" s="148" t="str">
        <f t="shared" si="36"/>
        <v/>
      </c>
      <c r="AY41" s="148" t="str">
        <f t="shared" si="37"/>
        <v/>
      </c>
      <c r="AZ41" s="148" t="str">
        <f>IF(D41="","",SUM($AY$10:AY41))</f>
        <v/>
      </c>
      <c r="BA41" s="152" t="str">
        <f t="shared" si="38"/>
        <v/>
      </c>
      <c r="BB41" s="148" t="str">
        <f t="shared" si="39"/>
        <v/>
      </c>
      <c r="BC41" s="148" t="str">
        <f t="shared" si="40"/>
        <v/>
      </c>
      <c r="BD41" s="148" t="str">
        <f t="shared" si="50"/>
        <v/>
      </c>
      <c r="BE41" s="152" t="str">
        <f>IF(D41="","",IF(Instructions!$C$5="BCBA",MIN(100%,AZ41/1500),IF(Instructions!$C$5="BCaBA",MIN(100%,AZ41/1000),"")))</f>
        <v/>
      </c>
      <c r="BF41" s="152" t="str">
        <f>IF(D41="","",IF(Instructions!$C$5="BCBA",MIN(100%,AW41/1500),IF(Instructions!$C$5="BCaBA",MIN(100%,AW41/1000),"")))</f>
        <v/>
      </c>
      <c r="BG41" s="147" t="str">
        <f t="shared" si="41"/>
        <v/>
      </c>
    </row>
    <row r="42" spans="1:59" s="83" customFormat="1" ht="20.100000000000001" customHeight="1">
      <c r="A42" s="135"/>
      <c r="B42" s="136" t="str">
        <f t="array" ref="B42">IFERROR(INDEX(YearMonthExperienceType, MATCH(0,COUNTIF($B$9:B41, YearMonthExperienceType), 0)),"")</f>
        <v/>
      </c>
      <c r="C42" s="145" t="str">
        <f t="shared" si="42"/>
        <v/>
      </c>
      <c r="D42" s="146" t="str">
        <f t="shared" si="43"/>
        <v/>
      </c>
      <c r="E42" s="147" t="str">
        <f t="shared" si="44"/>
        <v/>
      </c>
      <c r="F42" s="148" t="str">
        <f t="shared" ref="F42:F73" si="51">IF(B42="","",SUMIF(YearMonthExperienceType,B42,LogIndependentHours))</f>
        <v/>
      </c>
      <c r="G42" s="148" t="str">
        <f t="shared" ref="G42:G73" si="52">IF(B42="","",SUMIF(YearMonthExperienceType,B42,LogSupervisionHours))</f>
        <v/>
      </c>
      <c r="H42" s="148" t="str">
        <f t="shared" ref="H42:H73" si="53">IF(B42="","",SUMIF(YearMonthExperienceType,B42,LogExperienceHours))</f>
        <v/>
      </c>
      <c r="I42" s="148" t="str">
        <f t="shared" ref="I42:I73" si="54">IF(B42="","",SUMIF(YearMonthExperienceType,B42,LogUnrestrictedHours))</f>
        <v/>
      </c>
      <c r="J42" s="149" t="str">
        <f t="shared" ref="J42:J73" si="55">IF(B42="","",SUMIF(YearMonthExperienceType,B42,LogSupervisionContacts))</f>
        <v/>
      </c>
      <c r="K42" s="149" t="str">
        <f t="shared" ref="K42:K73" si="56">IF(B42="","",SUMIF(YearMonthExperienceType,B42,LogClientObservations))</f>
        <v/>
      </c>
      <c r="L42" s="150" t="str">
        <f t="shared" si="45"/>
        <v/>
      </c>
      <c r="M42" s="150" t="str">
        <f t="shared" si="46"/>
        <v/>
      </c>
      <c r="N42" s="151"/>
      <c r="O42" s="148" t="str">
        <f t="shared" ref="O42:O73" si="57">IF(B42="","",SUMIF(YearMonthExperienceType,B42,LogGroupSupervisionHours))</f>
        <v/>
      </c>
      <c r="P42" s="149" t="str">
        <f t="shared" ref="P42:P73" si="58">IF(B42="","",SUMIF(YearMonthExperienceType,B42,LogExperiencesNotUnderContract))</f>
        <v/>
      </c>
      <c r="Q42" s="148" t="str">
        <f t="shared" ref="Q42:Q73" si="59">IF(B42="","",SUMIF(YearMonthExperienceType,B42,LogIndependentHoursUnderContract))</f>
        <v/>
      </c>
      <c r="R42" s="148" t="str">
        <f t="shared" ref="R42:R73" si="60">IF(B42="","",SUMIF(YearMonthExperienceType,B42,LogSupervisionHoursUnderContract))</f>
        <v/>
      </c>
      <c r="S42" s="148" t="str">
        <f t="shared" ref="S42:S73" si="61">IF(B42="","",SUMIF(YearMonthExperienceType,B42,LogExperienceHoursUnderContract))</f>
        <v/>
      </c>
      <c r="T42" s="148" t="str">
        <f t="shared" ref="T42:T73" si="62">IF(B42="","",SUMIF(YearMonth,LEFT(B42,7),LogExperienceHoursUnderContract))</f>
        <v/>
      </c>
      <c r="U42" s="148" t="str">
        <f t="shared" ref="U42:U73" si="63">IF(B42="","",SUMIF(YearMonthExperienceType,B42,LogUnrestrictedHoursUnderContract))</f>
        <v/>
      </c>
      <c r="V42" s="148" t="str">
        <f t="shared" ref="V42:V73" si="64">IF(B42="","",SUMIF(YearMonthExperienceType,B42,LogWeightedExperienceHoursUnderContract))</f>
        <v/>
      </c>
      <c r="W42" s="148" t="str">
        <f t="shared" ref="W42:W73" si="65">IF(B42="","",SUMIF(YearMonthExperienceType,B42,LogGroupSupervisionHoursUnderContract))</f>
        <v/>
      </c>
      <c r="X42" s="149" t="str">
        <f t="shared" ref="X42:X73" si="66">IF(B42="","",SUMIF(YearMonthExperienceType,B42,LogSupervisionContactsUnderContract))</f>
        <v/>
      </c>
      <c r="Y42" s="149" t="str">
        <f t="shared" ref="Y42:Y73" si="67">IF(B42="","",SUMIF(YearMonthExperienceType,B42,LogClientObservationsUnderContract))</f>
        <v/>
      </c>
      <c r="Z42" s="145" t="str">
        <f t="shared" ref="Z42:Z73" si="68">IF(D42="","",IF(P42&lt;1,"","A"))</f>
        <v/>
      </c>
      <c r="AA42" s="145" t="str">
        <f t="shared" si="47"/>
        <v/>
      </c>
      <c r="AB42" s="145" t="str">
        <f t="shared" ref="AB42:AB73" si="69">IF(ISERROR(R42/S42),"",IF(OR(AND(E42="Supervised Independent Fieldwork",R42/S42&lt;0.05),AND(E42="Praticum",R42/S42&lt;0.075),AND(E42="Intensive Practicum",R42/S42&lt;0.1)),"C",""))</f>
        <v/>
      </c>
      <c r="AC42" s="145" t="str">
        <f t="shared" ref="AC42:AC73" si="70">IF(ISERROR(W42/R42),"",IF(W42/R42&gt;0.5,"D",""))</f>
        <v/>
      </c>
      <c r="AD42" s="145" t="str">
        <f t="shared" ref="AD42:AD73" si="71">IF(OR(AND(E42="Supervised Independent Fieldwork",X42&lt;2),AND(E42="Practicum",X42&lt;4),AND(E42="Intensive Practicum",X42&lt;8)),"E","")</f>
        <v/>
      </c>
      <c r="AE42" s="145" t="str">
        <f t="shared" ref="AE42:AE73" si="72">IF(OR(AND(E42="Supervised Independent Fieldwork",Y42&lt;2),AND(E42="Practicum",Y42&lt;4),AND(E42="Intensive Practicum",Y42&lt;4)),"F","")</f>
        <v/>
      </c>
      <c r="AF42" s="145" t="str">
        <f t="shared" ref="AF42:AF73" si="73">IF(D42="","",IF(BE42&lt;0.5,"G",""))</f>
        <v/>
      </c>
      <c r="AG42" s="145" t="str">
        <f t="shared" ref="AG42:AG73" si="74">IF(D42="","",IF(BF42&lt;1,"H",""))</f>
        <v/>
      </c>
      <c r="AH42" s="148" t="str">
        <f t="shared" ref="AH42:AH73" si="75">IF(D42="","",R42-W42)</f>
        <v/>
      </c>
      <c r="AI42" s="148" t="str">
        <f t="shared" ref="AI42:AI73" si="76">IF(D42="","",IF(W42&gt;AH42,MAX(AH42*2),R42))</f>
        <v/>
      </c>
      <c r="AJ42" s="150" t="str">
        <f t="shared" ref="AJ42:AJ73" si="77">IF(E42="Supervised Independent Fieldwork", 0.05,IF(E42="Practicum", 0.075,IF(E42="Intensive Practicum", 0.1,"")))</f>
        <v/>
      </c>
      <c r="AK42" s="148" t="str">
        <f t="shared" ref="AK42:AK73" si="78">IF(D42="","",IF(S42&gt;AI42/AJ42,AI42/AJ42, S42))</f>
        <v/>
      </c>
      <c r="AL42" s="148" t="str">
        <f t="shared" ref="AL42:AL73" si="79">IF(D42="","",IF(AND(AK42&gt;20,AK42&lt;130),AK42,IF(AK42&gt;=130,130,0)))</f>
        <v/>
      </c>
      <c r="AM42" s="149" t="str">
        <f t="shared" ref="AM42:AM73" si="80">IF(E42="Supervised Independent Fieldwork", 2,IF(E42="Practicum", 4,IF(E42="Intensive Practicum",8,"")))</f>
        <v/>
      </c>
      <c r="AN42" s="152" t="str">
        <f t="shared" ref="AN42:AN73" si="81">IF(D42="","",MIN(100%,X42/AM42))</f>
        <v/>
      </c>
      <c r="AO42" s="145" t="str">
        <f t="shared" ref="AO42:AO73" si="82">IF(E42="Supervised Independent Fieldwork", 2,IF(E42="Practicum", 4,IF(E42="Intensive Practicum",4,"")))</f>
        <v/>
      </c>
      <c r="AP42" s="152" t="str">
        <f t="shared" ref="AP42:AP73" si="83">IF(D42="","",MIN(100%,Y42/AO42))</f>
        <v/>
      </c>
      <c r="AQ42" s="148" t="str">
        <f t="shared" si="33"/>
        <v/>
      </c>
      <c r="AR42" s="148" t="str">
        <f t="shared" si="48"/>
        <v/>
      </c>
      <c r="AS42" s="148" t="str">
        <f t="shared" si="49"/>
        <v/>
      </c>
      <c r="AT42" s="148" t="str">
        <f t="shared" ref="AT42:AT73" si="84">IF(D42="","",IF(AS42&lt;20,0,IF(AQ42&gt;130,130,AQ42)))</f>
        <v/>
      </c>
      <c r="AU42" s="148" t="str">
        <f>IF(D42="","",SUM($AT$10:AT42))</f>
        <v/>
      </c>
      <c r="AV42" s="148" t="str">
        <f t="shared" ref="AV42:AV73" si="85">IF(E42="Supervised Independent Fieldwork", AT42,IF(E42="Practicum", AT42*1.5,IF(E42="Intensive Practicum", AT42*2,"")))</f>
        <v/>
      </c>
      <c r="AW42" s="148" t="str">
        <f>IF(D42="","",SUM($AV$10:AV42))</f>
        <v/>
      </c>
      <c r="AX42" s="148" t="str">
        <f t="shared" ref="AX42:AX73" si="86">IF(D42="","",IF(AT42&gt;0,MIN(U42,AT42),0))</f>
        <v/>
      </c>
      <c r="AY42" s="148" t="str">
        <f t="shared" ref="AY42:AY73" si="87">IF(E42="Supervised Independent Fieldwork", AX42,IF(E42="Practicum", AX42*1.5,IF(E42="Intensive Practicum", AX42*2,"")))</f>
        <v/>
      </c>
      <c r="AZ42" s="148" t="str">
        <f>IF(D42="","",SUM($AY$10:AY42))</f>
        <v/>
      </c>
      <c r="BA42" s="152" t="str">
        <f t="shared" ref="BA42:BA73" si="88">IF(D42="","",IFERROR(BC42/BD42,0))</f>
        <v/>
      </c>
      <c r="BB42" s="148" t="str">
        <f t="shared" ref="BB42:BB73" si="89">IF(D42="","",BD42-BC42)</f>
        <v/>
      </c>
      <c r="BC42" s="148" t="str">
        <f t="shared" ref="BC42:BC73" si="90">IF(D42="","",IF(BD42=0,0,AI42))</f>
        <v/>
      </c>
      <c r="BD42" s="148" t="str">
        <f t="shared" si="50"/>
        <v/>
      </c>
      <c r="BE42" s="152" t="str">
        <f>IF(D42="","",IF(Instructions!$C$5="BCBA",MIN(100%,AZ42/1500),IF(Instructions!$C$5="BCaBA",MIN(100%,AZ42/1000),"")))</f>
        <v/>
      </c>
      <c r="BF42" s="152" t="str">
        <f>IF(D42="","",IF(Instructions!$C$5="BCBA",MIN(100%,AW42/1500),IF(Instructions!$C$5="BCaBA",MIN(100%,AW42/1000),"")))</f>
        <v/>
      </c>
      <c r="BG42" s="147" t="str">
        <f t="shared" ref="BG42:BG73" si="91">IF(Z42&lt;&gt;"","   "&amp;Z42,"")&amp;IF(AA42&lt;&gt;"","   "&amp;AA42,"")&amp;IF(AB42&lt;&gt;"","   "&amp;AB42,"")&amp;IF(AC42&lt;&gt;"","   "&amp;AC42,"")&amp;IF(AD42&lt;&gt;"","   "&amp;AD42,"")&amp;IF(AE42&lt;&gt;"","   "&amp;AE42,"")&amp;IF(AF42&lt;&gt;"","   "&amp;AF42,"")&amp;IF(AG42&lt;&gt;"","   "&amp;AG42,"")</f>
        <v/>
      </c>
    </row>
    <row r="43" spans="1:59" s="83" customFormat="1" ht="20.100000000000001" customHeight="1">
      <c r="A43" s="135"/>
      <c r="B43" s="136" t="str">
        <f t="array" ref="B43">IFERROR(INDEX(YearMonthExperienceType, MATCH(0,COUNTIF($B$9:B42, YearMonthExperienceType), 0)),"")</f>
        <v/>
      </c>
      <c r="C43" s="145" t="str">
        <f t="shared" si="42"/>
        <v/>
      </c>
      <c r="D43" s="146" t="str">
        <f t="shared" si="43"/>
        <v/>
      </c>
      <c r="E43" s="147" t="str">
        <f t="shared" si="44"/>
        <v/>
      </c>
      <c r="F43" s="148" t="str">
        <f t="shared" si="51"/>
        <v/>
      </c>
      <c r="G43" s="148" t="str">
        <f t="shared" si="52"/>
        <v/>
      </c>
      <c r="H43" s="148" t="str">
        <f t="shared" si="53"/>
        <v/>
      </c>
      <c r="I43" s="148" t="str">
        <f t="shared" si="54"/>
        <v/>
      </c>
      <c r="J43" s="149" t="str">
        <f t="shared" si="55"/>
        <v/>
      </c>
      <c r="K43" s="149" t="str">
        <f t="shared" si="56"/>
        <v/>
      </c>
      <c r="L43" s="150" t="str">
        <f t="shared" si="45"/>
        <v/>
      </c>
      <c r="M43" s="150" t="str">
        <f t="shared" si="46"/>
        <v/>
      </c>
      <c r="N43" s="151"/>
      <c r="O43" s="148" t="str">
        <f t="shared" si="57"/>
        <v/>
      </c>
      <c r="P43" s="149" t="str">
        <f t="shared" si="58"/>
        <v/>
      </c>
      <c r="Q43" s="148" t="str">
        <f t="shared" si="59"/>
        <v/>
      </c>
      <c r="R43" s="148" t="str">
        <f t="shared" si="60"/>
        <v/>
      </c>
      <c r="S43" s="148" t="str">
        <f t="shared" si="61"/>
        <v/>
      </c>
      <c r="T43" s="148" t="str">
        <f t="shared" si="62"/>
        <v/>
      </c>
      <c r="U43" s="148" t="str">
        <f t="shared" si="63"/>
        <v/>
      </c>
      <c r="V43" s="148" t="str">
        <f t="shared" si="64"/>
        <v/>
      </c>
      <c r="W43" s="148" t="str">
        <f t="shared" si="65"/>
        <v/>
      </c>
      <c r="X43" s="149" t="str">
        <f t="shared" si="66"/>
        <v/>
      </c>
      <c r="Y43" s="149" t="str">
        <f t="shared" si="67"/>
        <v/>
      </c>
      <c r="Z43" s="145" t="str">
        <f t="shared" si="68"/>
        <v/>
      </c>
      <c r="AA43" s="145" t="str">
        <f t="shared" si="47"/>
        <v/>
      </c>
      <c r="AB43" s="145" t="str">
        <f t="shared" si="69"/>
        <v/>
      </c>
      <c r="AC43" s="145" t="str">
        <f t="shared" si="70"/>
        <v/>
      </c>
      <c r="AD43" s="145" t="str">
        <f t="shared" si="71"/>
        <v/>
      </c>
      <c r="AE43" s="145" t="str">
        <f t="shared" si="72"/>
        <v/>
      </c>
      <c r="AF43" s="145" t="str">
        <f t="shared" si="73"/>
        <v/>
      </c>
      <c r="AG43" s="145" t="str">
        <f t="shared" si="74"/>
        <v/>
      </c>
      <c r="AH43" s="148" t="str">
        <f t="shared" si="75"/>
        <v/>
      </c>
      <c r="AI43" s="148" t="str">
        <f t="shared" si="76"/>
        <v/>
      </c>
      <c r="AJ43" s="150" t="str">
        <f t="shared" si="77"/>
        <v/>
      </c>
      <c r="AK43" s="148" t="str">
        <f t="shared" si="78"/>
        <v/>
      </c>
      <c r="AL43" s="148" t="str">
        <f t="shared" si="79"/>
        <v/>
      </c>
      <c r="AM43" s="149" t="str">
        <f t="shared" si="80"/>
        <v/>
      </c>
      <c r="AN43" s="152" t="str">
        <f t="shared" si="81"/>
        <v/>
      </c>
      <c r="AO43" s="145" t="str">
        <f t="shared" si="82"/>
        <v/>
      </c>
      <c r="AP43" s="152" t="str">
        <f t="shared" si="83"/>
        <v/>
      </c>
      <c r="AQ43" s="148" t="str">
        <f t="shared" si="33"/>
        <v/>
      </c>
      <c r="AR43" s="148" t="str">
        <f t="shared" si="48"/>
        <v/>
      </c>
      <c r="AS43" s="148" t="str">
        <f t="shared" si="49"/>
        <v/>
      </c>
      <c r="AT43" s="148" t="str">
        <f t="shared" si="84"/>
        <v/>
      </c>
      <c r="AU43" s="148" t="str">
        <f>IF(D43="","",SUM($AT$10:AT43))</f>
        <v/>
      </c>
      <c r="AV43" s="148" t="str">
        <f t="shared" si="85"/>
        <v/>
      </c>
      <c r="AW43" s="148" t="str">
        <f>IF(D43="","",SUM($AV$10:AV43))</f>
        <v/>
      </c>
      <c r="AX43" s="148" t="str">
        <f t="shared" si="86"/>
        <v/>
      </c>
      <c r="AY43" s="148" t="str">
        <f t="shared" si="87"/>
        <v/>
      </c>
      <c r="AZ43" s="148" t="str">
        <f>IF(D43="","",SUM($AY$10:AY43))</f>
        <v/>
      </c>
      <c r="BA43" s="152" t="str">
        <f t="shared" si="88"/>
        <v/>
      </c>
      <c r="BB43" s="148" t="str">
        <f t="shared" si="89"/>
        <v/>
      </c>
      <c r="BC43" s="148" t="str">
        <f t="shared" si="90"/>
        <v/>
      </c>
      <c r="BD43" s="148" t="str">
        <f t="shared" si="50"/>
        <v/>
      </c>
      <c r="BE43" s="152" t="str">
        <f>IF(D43="","",IF(Instructions!$C$5="BCBA",MIN(100%,AZ43/1500),IF(Instructions!$C$5="BCaBA",MIN(100%,AZ43/1000),"")))</f>
        <v/>
      </c>
      <c r="BF43" s="152" t="str">
        <f>IF(D43="","",IF(Instructions!$C$5="BCBA",MIN(100%,AW43/1500),IF(Instructions!$C$5="BCaBA",MIN(100%,AW43/1000),"")))</f>
        <v/>
      </c>
      <c r="BG43" s="147" t="str">
        <f t="shared" si="91"/>
        <v/>
      </c>
    </row>
    <row r="44" spans="1:59" s="83" customFormat="1" ht="20.100000000000001" customHeight="1">
      <c r="A44" s="135"/>
      <c r="B44" s="136" t="str">
        <f t="array" ref="B44">IFERROR(INDEX(YearMonthExperienceType, MATCH(0,COUNTIF($B$9:B43, YearMonthExperienceType), 0)),"")</f>
        <v/>
      </c>
      <c r="C44" s="145" t="str">
        <f t="shared" si="42"/>
        <v/>
      </c>
      <c r="D44" s="146" t="str">
        <f t="shared" si="43"/>
        <v/>
      </c>
      <c r="E44" s="147" t="str">
        <f t="shared" si="44"/>
        <v/>
      </c>
      <c r="F44" s="148" t="str">
        <f t="shared" si="51"/>
        <v/>
      </c>
      <c r="G44" s="148" t="str">
        <f t="shared" si="52"/>
        <v/>
      </c>
      <c r="H44" s="148" t="str">
        <f t="shared" si="53"/>
        <v/>
      </c>
      <c r="I44" s="148" t="str">
        <f t="shared" si="54"/>
        <v/>
      </c>
      <c r="J44" s="149" t="str">
        <f t="shared" si="55"/>
        <v/>
      </c>
      <c r="K44" s="149" t="str">
        <f t="shared" si="56"/>
        <v/>
      </c>
      <c r="L44" s="150" t="str">
        <f t="shared" si="45"/>
        <v/>
      </c>
      <c r="M44" s="150" t="str">
        <f t="shared" si="46"/>
        <v/>
      </c>
      <c r="N44" s="151"/>
      <c r="O44" s="148" t="str">
        <f t="shared" si="57"/>
        <v/>
      </c>
      <c r="P44" s="149" t="str">
        <f t="shared" si="58"/>
        <v/>
      </c>
      <c r="Q44" s="148" t="str">
        <f t="shared" si="59"/>
        <v/>
      </c>
      <c r="R44" s="148" t="str">
        <f t="shared" si="60"/>
        <v/>
      </c>
      <c r="S44" s="148" t="str">
        <f t="shared" si="61"/>
        <v/>
      </c>
      <c r="T44" s="148" t="str">
        <f t="shared" si="62"/>
        <v/>
      </c>
      <c r="U44" s="148" t="str">
        <f t="shared" si="63"/>
        <v/>
      </c>
      <c r="V44" s="148" t="str">
        <f t="shared" si="64"/>
        <v/>
      </c>
      <c r="W44" s="148" t="str">
        <f t="shared" si="65"/>
        <v/>
      </c>
      <c r="X44" s="149" t="str">
        <f t="shared" si="66"/>
        <v/>
      </c>
      <c r="Y44" s="149" t="str">
        <f t="shared" si="67"/>
        <v/>
      </c>
      <c r="Z44" s="145" t="str">
        <f t="shared" si="68"/>
        <v/>
      </c>
      <c r="AA44" s="145" t="str">
        <f t="shared" si="47"/>
        <v/>
      </c>
      <c r="AB44" s="145" t="str">
        <f t="shared" si="69"/>
        <v/>
      </c>
      <c r="AC44" s="145" t="str">
        <f t="shared" si="70"/>
        <v/>
      </c>
      <c r="AD44" s="145" t="str">
        <f t="shared" si="71"/>
        <v/>
      </c>
      <c r="AE44" s="145" t="str">
        <f t="shared" si="72"/>
        <v/>
      </c>
      <c r="AF44" s="145" t="str">
        <f t="shared" si="73"/>
        <v/>
      </c>
      <c r="AG44" s="145" t="str">
        <f t="shared" si="74"/>
        <v/>
      </c>
      <c r="AH44" s="148" t="str">
        <f t="shared" si="75"/>
        <v/>
      </c>
      <c r="AI44" s="148" t="str">
        <f t="shared" si="76"/>
        <v/>
      </c>
      <c r="AJ44" s="150" t="str">
        <f t="shared" si="77"/>
        <v/>
      </c>
      <c r="AK44" s="148" t="str">
        <f t="shared" si="78"/>
        <v/>
      </c>
      <c r="AL44" s="148" t="str">
        <f t="shared" si="79"/>
        <v/>
      </c>
      <c r="AM44" s="149" t="str">
        <f t="shared" si="80"/>
        <v/>
      </c>
      <c r="AN44" s="152" t="str">
        <f t="shared" si="81"/>
        <v/>
      </c>
      <c r="AO44" s="145" t="str">
        <f t="shared" si="82"/>
        <v/>
      </c>
      <c r="AP44" s="152" t="str">
        <f t="shared" si="83"/>
        <v/>
      </c>
      <c r="AQ44" s="148" t="str">
        <f t="shared" si="33"/>
        <v/>
      </c>
      <c r="AR44" s="148" t="str">
        <f t="shared" si="48"/>
        <v/>
      </c>
      <c r="AS44" s="148" t="str">
        <f t="shared" si="49"/>
        <v/>
      </c>
      <c r="AT44" s="148" t="str">
        <f t="shared" si="84"/>
        <v/>
      </c>
      <c r="AU44" s="148" t="str">
        <f>IF(D44="","",SUM($AT$10:AT44))</f>
        <v/>
      </c>
      <c r="AV44" s="148" t="str">
        <f t="shared" si="85"/>
        <v/>
      </c>
      <c r="AW44" s="148" t="str">
        <f>IF(D44="","",SUM($AV$10:AV44))</f>
        <v/>
      </c>
      <c r="AX44" s="148" t="str">
        <f t="shared" si="86"/>
        <v/>
      </c>
      <c r="AY44" s="148" t="str">
        <f t="shared" si="87"/>
        <v/>
      </c>
      <c r="AZ44" s="148" t="str">
        <f>IF(D44="","",SUM($AY$10:AY44))</f>
        <v/>
      </c>
      <c r="BA44" s="152" t="str">
        <f t="shared" si="88"/>
        <v/>
      </c>
      <c r="BB44" s="148" t="str">
        <f t="shared" si="89"/>
        <v/>
      </c>
      <c r="BC44" s="148" t="str">
        <f t="shared" si="90"/>
        <v/>
      </c>
      <c r="BD44" s="148" t="str">
        <f t="shared" si="50"/>
        <v/>
      </c>
      <c r="BE44" s="152" t="str">
        <f>IF(D44="","",IF(Instructions!$C$5="BCBA",MIN(100%,AZ44/1500),IF(Instructions!$C$5="BCaBA",MIN(100%,AZ44/1000),"")))</f>
        <v/>
      </c>
      <c r="BF44" s="152" t="str">
        <f>IF(D44="","",IF(Instructions!$C$5="BCBA",MIN(100%,AW44/1500),IF(Instructions!$C$5="BCaBA",MIN(100%,AW44/1000),"")))</f>
        <v/>
      </c>
      <c r="BG44" s="147" t="str">
        <f t="shared" si="91"/>
        <v/>
      </c>
    </row>
    <row r="45" spans="1:59" s="83" customFormat="1" ht="20.100000000000001" customHeight="1">
      <c r="A45" s="135"/>
      <c r="B45" s="136" t="str">
        <f t="array" ref="B45">IFERROR(INDEX(YearMonthExperienceType, MATCH(0,COUNTIF($B$9:B44, YearMonthExperienceType), 0)),"")</f>
        <v/>
      </c>
      <c r="C45" s="145" t="str">
        <f t="shared" si="42"/>
        <v/>
      </c>
      <c r="D45" s="146" t="str">
        <f t="shared" si="43"/>
        <v/>
      </c>
      <c r="E45" s="147" t="str">
        <f t="shared" si="44"/>
        <v/>
      </c>
      <c r="F45" s="148" t="str">
        <f t="shared" si="51"/>
        <v/>
      </c>
      <c r="G45" s="148" t="str">
        <f t="shared" si="52"/>
        <v/>
      </c>
      <c r="H45" s="148" t="str">
        <f t="shared" si="53"/>
        <v/>
      </c>
      <c r="I45" s="148" t="str">
        <f t="shared" si="54"/>
        <v/>
      </c>
      <c r="J45" s="149" t="str">
        <f t="shared" si="55"/>
        <v/>
      </c>
      <c r="K45" s="149" t="str">
        <f t="shared" si="56"/>
        <v/>
      </c>
      <c r="L45" s="150" t="str">
        <f t="shared" si="45"/>
        <v/>
      </c>
      <c r="M45" s="150" t="str">
        <f t="shared" si="46"/>
        <v/>
      </c>
      <c r="N45" s="151"/>
      <c r="O45" s="148" t="str">
        <f t="shared" si="57"/>
        <v/>
      </c>
      <c r="P45" s="149" t="str">
        <f t="shared" si="58"/>
        <v/>
      </c>
      <c r="Q45" s="148" t="str">
        <f t="shared" si="59"/>
        <v/>
      </c>
      <c r="R45" s="148" t="str">
        <f t="shared" si="60"/>
        <v/>
      </c>
      <c r="S45" s="148" t="str">
        <f t="shared" si="61"/>
        <v/>
      </c>
      <c r="T45" s="148" t="str">
        <f t="shared" si="62"/>
        <v/>
      </c>
      <c r="U45" s="148" t="str">
        <f t="shared" si="63"/>
        <v/>
      </c>
      <c r="V45" s="148" t="str">
        <f t="shared" si="64"/>
        <v/>
      </c>
      <c r="W45" s="148" t="str">
        <f t="shared" si="65"/>
        <v/>
      </c>
      <c r="X45" s="149" t="str">
        <f t="shared" si="66"/>
        <v/>
      </c>
      <c r="Y45" s="149" t="str">
        <f t="shared" si="67"/>
        <v/>
      </c>
      <c r="Z45" s="145" t="str">
        <f t="shared" si="68"/>
        <v/>
      </c>
      <c r="AA45" s="145" t="str">
        <f t="shared" si="47"/>
        <v/>
      </c>
      <c r="AB45" s="145" t="str">
        <f t="shared" si="69"/>
        <v/>
      </c>
      <c r="AC45" s="145" t="str">
        <f t="shared" si="70"/>
        <v/>
      </c>
      <c r="AD45" s="145" t="str">
        <f t="shared" si="71"/>
        <v/>
      </c>
      <c r="AE45" s="145" t="str">
        <f t="shared" si="72"/>
        <v/>
      </c>
      <c r="AF45" s="145" t="str">
        <f t="shared" si="73"/>
        <v/>
      </c>
      <c r="AG45" s="145" t="str">
        <f t="shared" si="74"/>
        <v/>
      </c>
      <c r="AH45" s="148" t="str">
        <f t="shared" si="75"/>
        <v/>
      </c>
      <c r="AI45" s="148" t="str">
        <f t="shared" si="76"/>
        <v/>
      </c>
      <c r="AJ45" s="150" t="str">
        <f t="shared" si="77"/>
        <v/>
      </c>
      <c r="AK45" s="148" t="str">
        <f t="shared" si="78"/>
        <v/>
      </c>
      <c r="AL45" s="148" t="str">
        <f t="shared" si="79"/>
        <v/>
      </c>
      <c r="AM45" s="149" t="str">
        <f t="shared" si="80"/>
        <v/>
      </c>
      <c r="AN45" s="152" t="str">
        <f t="shared" si="81"/>
        <v/>
      </c>
      <c r="AO45" s="145" t="str">
        <f t="shared" si="82"/>
        <v/>
      </c>
      <c r="AP45" s="152" t="str">
        <f t="shared" si="83"/>
        <v/>
      </c>
      <c r="AQ45" s="148" t="str">
        <f t="shared" si="33"/>
        <v/>
      </c>
      <c r="AR45" s="148" t="str">
        <f t="shared" si="48"/>
        <v/>
      </c>
      <c r="AS45" s="148" t="str">
        <f t="shared" si="49"/>
        <v/>
      </c>
      <c r="AT45" s="148" t="str">
        <f t="shared" si="84"/>
        <v/>
      </c>
      <c r="AU45" s="148" t="str">
        <f>IF(D45="","",SUM($AT$10:AT45))</f>
        <v/>
      </c>
      <c r="AV45" s="148" t="str">
        <f t="shared" si="85"/>
        <v/>
      </c>
      <c r="AW45" s="148" t="str">
        <f>IF(D45="","",SUM($AV$10:AV45))</f>
        <v/>
      </c>
      <c r="AX45" s="148" t="str">
        <f t="shared" si="86"/>
        <v/>
      </c>
      <c r="AY45" s="148" t="str">
        <f t="shared" si="87"/>
        <v/>
      </c>
      <c r="AZ45" s="148" t="str">
        <f>IF(D45="","",SUM($AY$10:AY45))</f>
        <v/>
      </c>
      <c r="BA45" s="152" t="str">
        <f t="shared" si="88"/>
        <v/>
      </c>
      <c r="BB45" s="148" t="str">
        <f t="shared" si="89"/>
        <v/>
      </c>
      <c r="BC45" s="148" t="str">
        <f t="shared" si="90"/>
        <v/>
      </c>
      <c r="BD45" s="148" t="str">
        <f t="shared" si="50"/>
        <v/>
      </c>
      <c r="BE45" s="152" t="str">
        <f>IF(D45="","",IF(Instructions!$C$5="BCBA",MIN(100%,AZ45/1500),IF(Instructions!$C$5="BCaBA",MIN(100%,AZ45/1000),"")))</f>
        <v/>
      </c>
      <c r="BF45" s="152" t="str">
        <f>IF(D45="","",IF(Instructions!$C$5="BCBA",MIN(100%,AW45/1500),IF(Instructions!$C$5="BCaBA",MIN(100%,AW45/1000),"")))</f>
        <v/>
      </c>
      <c r="BG45" s="147" t="str">
        <f t="shared" si="91"/>
        <v/>
      </c>
    </row>
    <row r="46" spans="1:59" s="83" customFormat="1" ht="20.100000000000001" customHeight="1">
      <c r="A46" s="135"/>
      <c r="B46" s="136" t="str">
        <f t="array" ref="B46">IFERROR(INDEX(YearMonthExperienceType, MATCH(0,COUNTIF($B$9:B45, YearMonthExperienceType), 0)),"")</f>
        <v/>
      </c>
      <c r="C46" s="145" t="str">
        <f t="shared" si="42"/>
        <v/>
      </c>
      <c r="D46" s="146" t="str">
        <f t="shared" si="43"/>
        <v/>
      </c>
      <c r="E46" s="147" t="str">
        <f t="shared" si="44"/>
        <v/>
      </c>
      <c r="F46" s="148" t="str">
        <f t="shared" si="51"/>
        <v/>
      </c>
      <c r="G46" s="148" t="str">
        <f t="shared" si="52"/>
        <v/>
      </c>
      <c r="H46" s="148" t="str">
        <f t="shared" si="53"/>
        <v/>
      </c>
      <c r="I46" s="148" t="str">
        <f t="shared" si="54"/>
        <v/>
      </c>
      <c r="J46" s="149" t="str">
        <f t="shared" si="55"/>
        <v/>
      </c>
      <c r="K46" s="149" t="str">
        <f t="shared" si="56"/>
        <v/>
      </c>
      <c r="L46" s="150" t="str">
        <f t="shared" si="45"/>
        <v/>
      </c>
      <c r="M46" s="150" t="str">
        <f t="shared" si="46"/>
        <v/>
      </c>
      <c r="N46" s="151"/>
      <c r="O46" s="148" t="str">
        <f t="shared" si="57"/>
        <v/>
      </c>
      <c r="P46" s="149" t="str">
        <f t="shared" si="58"/>
        <v/>
      </c>
      <c r="Q46" s="148" t="str">
        <f t="shared" si="59"/>
        <v/>
      </c>
      <c r="R46" s="148" t="str">
        <f t="shared" si="60"/>
        <v/>
      </c>
      <c r="S46" s="148" t="str">
        <f t="shared" si="61"/>
        <v/>
      </c>
      <c r="T46" s="148" t="str">
        <f t="shared" si="62"/>
        <v/>
      </c>
      <c r="U46" s="148" t="str">
        <f t="shared" si="63"/>
        <v/>
      </c>
      <c r="V46" s="148" t="str">
        <f t="shared" si="64"/>
        <v/>
      </c>
      <c r="W46" s="148" t="str">
        <f t="shared" si="65"/>
        <v/>
      </c>
      <c r="X46" s="149" t="str">
        <f t="shared" si="66"/>
        <v/>
      </c>
      <c r="Y46" s="149" t="str">
        <f t="shared" si="67"/>
        <v/>
      </c>
      <c r="Z46" s="145" t="str">
        <f t="shared" si="68"/>
        <v/>
      </c>
      <c r="AA46" s="145" t="str">
        <f t="shared" si="47"/>
        <v/>
      </c>
      <c r="AB46" s="145" t="str">
        <f t="shared" si="69"/>
        <v/>
      </c>
      <c r="AC46" s="145" t="str">
        <f t="shared" si="70"/>
        <v/>
      </c>
      <c r="AD46" s="145" t="str">
        <f t="shared" si="71"/>
        <v/>
      </c>
      <c r="AE46" s="145" t="str">
        <f t="shared" si="72"/>
        <v/>
      </c>
      <c r="AF46" s="145" t="str">
        <f t="shared" si="73"/>
        <v/>
      </c>
      <c r="AG46" s="145" t="str">
        <f t="shared" si="74"/>
        <v/>
      </c>
      <c r="AH46" s="148" t="str">
        <f t="shared" si="75"/>
        <v/>
      </c>
      <c r="AI46" s="148" t="str">
        <f t="shared" si="76"/>
        <v/>
      </c>
      <c r="AJ46" s="150" t="str">
        <f t="shared" si="77"/>
        <v/>
      </c>
      <c r="AK46" s="148" t="str">
        <f t="shared" si="78"/>
        <v/>
      </c>
      <c r="AL46" s="148" t="str">
        <f t="shared" si="79"/>
        <v/>
      </c>
      <c r="AM46" s="149" t="str">
        <f t="shared" si="80"/>
        <v/>
      </c>
      <c r="AN46" s="152" t="str">
        <f t="shared" si="81"/>
        <v/>
      </c>
      <c r="AO46" s="145" t="str">
        <f t="shared" si="82"/>
        <v/>
      </c>
      <c r="AP46" s="152" t="str">
        <f t="shared" si="83"/>
        <v/>
      </c>
      <c r="AQ46" s="148" t="str">
        <f t="shared" si="33"/>
        <v/>
      </c>
      <c r="AR46" s="148" t="str">
        <f t="shared" si="48"/>
        <v/>
      </c>
      <c r="AS46" s="148" t="str">
        <f t="shared" si="49"/>
        <v/>
      </c>
      <c r="AT46" s="148" t="str">
        <f t="shared" si="84"/>
        <v/>
      </c>
      <c r="AU46" s="148" t="str">
        <f>IF(D46="","",SUM($AT$10:AT46))</f>
        <v/>
      </c>
      <c r="AV46" s="148" t="str">
        <f t="shared" si="85"/>
        <v/>
      </c>
      <c r="AW46" s="148" t="str">
        <f>IF(D46="","",SUM($AV$10:AV46))</f>
        <v/>
      </c>
      <c r="AX46" s="148" t="str">
        <f t="shared" si="86"/>
        <v/>
      </c>
      <c r="AY46" s="148" t="str">
        <f t="shared" si="87"/>
        <v/>
      </c>
      <c r="AZ46" s="148" t="str">
        <f>IF(D46="","",SUM($AY$10:AY46))</f>
        <v/>
      </c>
      <c r="BA46" s="152" t="str">
        <f t="shared" si="88"/>
        <v/>
      </c>
      <c r="BB46" s="148" t="str">
        <f t="shared" si="89"/>
        <v/>
      </c>
      <c r="BC46" s="148" t="str">
        <f t="shared" si="90"/>
        <v/>
      </c>
      <c r="BD46" s="148" t="str">
        <f t="shared" si="50"/>
        <v/>
      </c>
      <c r="BE46" s="152" t="str">
        <f>IF(D46="","",IF(Instructions!$C$5="BCBA",MIN(100%,AZ46/1500),IF(Instructions!$C$5="BCaBA",MIN(100%,AZ46/1000),"")))</f>
        <v/>
      </c>
      <c r="BF46" s="152" t="str">
        <f>IF(D46="","",IF(Instructions!$C$5="BCBA",MIN(100%,AW46/1500),IF(Instructions!$C$5="BCaBA",MIN(100%,AW46/1000),"")))</f>
        <v/>
      </c>
      <c r="BG46" s="147" t="str">
        <f t="shared" si="91"/>
        <v/>
      </c>
    </row>
    <row r="47" spans="1:59" s="83" customFormat="1" ht="20.100000000000001" customHeight="1">
      <c r="A47" s="135"/>
      <c r="B47" s="136" t="str">
        <f t="array" ref="B47">IFERROR(INDEX(YearMonthExperienceType, MATCH(0,COUNTIF($B$9:B46, YearMonthExperienceType), 0)),"")</f>
        <v/>
      </c>
      <c r="C47" s="145" t="str">
        <f t="shared" si="42"/>
        <v/>
      </c>
      <c r="D47" s="146" t="str">
        <f t="shared" si="43"/>
        <v/>
      </c>
      <c r="E47" s="147" t="str">
        <f t="shared" si="44"/>
        <v/>
      </c>
      <c r="F47" s="148" t="str">
        <f t="shared" si="51"/>
        <v/>
      </c>
      <c r="G47" s="148" t="str">
        <f t="shared" si="52"/>
        <v/>
      </c>
      <c r="H47" s="148" t="str">
        <f t="shared" si="53"/>
        <v/>
      </c>
      <c r="I47" s="148" t="str">
        <f t="shared" si="54"/>
        <v/>
      </c>
      <c r="J47" s="149" t="str">
        <f t="shared" si="55"/>
        <v/>
      </c>
      <c r="K47" s="149" t="str">
        <f t="shared" si="56"/>
        <v/>
      </c>
      <c r="L47" s="150" t="str">
        <f t="shared" si="45"/>
        <v/>
      </c>
      <c r="M47" s="150" t="str">
        <f t="shared" si="46"/>
        <v/>
      </c>
      <c r="N47" s="151"/>
      <c r="O47" s="148" t="str">
        <f t="shared" si="57"/>
        <v/>
      </c>
      <c r="P47" s="149" t="str">
        <f t="shared" si="58"/>
        <v/>
      </c>
      <c r="Q47" s="148" t="str">
        <f t="shared" si="59"/>
        <v/>
      </c>
      <c r="R47" s="148" t="str">
        <f t="shared" si="60"/>
        <v/>
      </c>
      <c r="S47" s="148" t="str">
        <f t="shared" si="61"/>
        <v/>
      </c>
      <c r="T47" s="148" t="str">
        <f t="shared" si="62"/>
        <v/>
      </c>
      <c r="U47" s="148" t="str">
        <f t="shared" si="63"/>
        <v/>
      </c>
      <c r="V47" s="148" t="str">
        <f t="shared" si="64"/>
        <v/>
      </c>
      <c r="W47" s="148" t="str">
        <f t="shared" si="65"/>
        <v/>
      </c>
      <c r="X47" s="149" t="str">
        <f t="shared" si="66"/>
        <v/>
      </c>
      <c r="Y47" s="149" t="str">
        <f t="shared" si="67"/>
        <v/>
      </c>
      <c r="Z47" s="145" t="str">
        <f t="shared" si="68"/>
        <v/>
      </c>
      <c r="AA47" s="145" t="str">
        <f t="shared" si="47"/>
        <v/>
      </c>
      <c r="AB47" s="145" t="str">
        <f t="shared" si="69"/>
        <v/>
      </c>
      <c r="AC47" s="145" t="str">
        <f t="shared" si="70"/>
        <v/>
      </c>
      <c r="AD47" s="145" t="str">
        <f t="shared" si="71"/>
        <v/>
      </c>
      <c r="AE47" s="145" t="str">
        <f t="shared" si="72"/>
        <v/>
      </c>
      <c r="AF47" s="145" t="str">
        <f t="shared" si="73"/>
        <v/>
      </c>
      <c r="AG47" s="145" t="str">
        <f t="shared" si="74"/>
        <v/>
      </c>
      <c r="AH47" s="148" t="str">
        <f t="shared" si="75"/>
        <v/>
      </c>
      <c r="AI47" s="148" t="str">
        <f t="shared" si="76"/>
        <v/>
      </c>
      <c r="AJ47" s="150" t="str">
        <f t="shared" si="77"/>
        <v/>
      </c>
      <c r="AK47" s="148" t="str">
        <f t="shared" si="78"/>
        <v/>
      </c>
      <c r="AL47" s="148" t="str">
        <f t="shared" si="79"/>
        <v/>
      </c>
      <c r="AM47" s="149" t="str">
        <f t="shared" si="80"/>
        <v/>
      </c>
      <c r="AN47" s="152" t="str">
        <f t="shared" si="81"/>
        <v/>
      </c>
      <c r="AO47" s="145" t="str">
        <f t="shared" si="82"/>
        <v/>
      </c>
      <c r="AP47" s="152" t="str">
        <f t="shared" si="83"/>
        <v/>
      </c>
      <c r="AQ47" s="148" t="str">
        <f t="shared" si="33"/>
        <v/>
      </c>
      <c r="AR47" s="148" t="str">
        <f t="shared" si="48"/>
        <v/>
      </c>
      <c r="AS47" s="148" t="str">
        <f t="shared" si="49"/>
        <v/>
      </c>
      <c r="AT47" s="148" t="str">
        <f t="shared" si="84"/>
        <v/>
      </c>
      <c r="AU47" s="148" t="str">
        <f>IF(D47="","",SUM($AT$10:AT47))</f>
        <v/>
      </c>
      <c r="AV47" s="148" t="str">
        <f t="shared" si="85"/>
        <v/>
      </c>
      <c r="AW47" s="148" t="str">
        <f>IF(D47="","",SUM($AV$10:AV47))</f>
        <v/>
      </c>
      <c r="AX47" s="148" t="str">
        <f t="shared" si="86"/>
        <v/>
      </c>
      <c r="AY47" s="148" t="str">
        <f t="shared" si="87"/>
        <v/>
      </c>
      <c r="AZ47" s="148" t="str">
        <f>IF(D47="","",SUM($AY$10:AY47))</f>
        <v/>
      </c>
      <c r="BA47" s="152" t="str">
        <f t="shared" si="88"/>
        <v/>
      </c>
      <c r="BB47" s="148" t="str">
        <f t="shared" si="89"/>
        <v/>
      </c>
      <c r="BC47" s="148" t="str">
        <f t="shared" si="90"/>
        <v/>
      </c>
      <c r="BD47" s="148" t="str">
        <f t="shared" si="50"/>
        <v/>
      </c>
      <c r="BE47" s="152" t="str">
        <f>IF(D47="","",IF(Instructions!$C$5="BCBA",MIN(100%,AZ47/1500),IF(Instructions!$C$5="BCaBA",MIN(100%,AZ47/1000),"")))</f>
        <v/>
      </c>
      <c r="BF47" s="152" t="str">
        <f>IF(D47="","",IF(Instructions!$C$5="BCBA",MIN(100%,AW47/1500),IF(Instructions!$C$5="BCaBA",MIN(100%,AW47/1000),"")))</f>
        <v/>
      </c>
      <c r="BG47" s="147" t="str">
        <f t="shared" si="91"/>
        <v/>
      </c>
    </row>
    <row r="48" spans="1:59" s="83" customFormat="1" ht="20.100000000000001" customHeight="1">
      <c r="A48" s="135"/>
      <c r="B48" s="136" t="str">
        <f t="array" ref="B48">IFERROR(INDEX(YearMonthExperienceType, MATCH(0,COUNTIF($B$9:B47, YearMonthExperienceType), 0)),"")</f>
        <v/>
      </c>
      <c r="C48" s="145" t="str">
        <f t="shared" si="42"/>
        <v/>
      </c>
      <c r="D48" s="146" t="str">
        <f t="shared" si="43"/>
        <v/>
      </c>
      <c r="E48" s="147" t="str">
        <f t="shared" si="44"/>
        <v/>
      </c>
      <c r="F48" s="148" t="str">
        <f t="shared" si="51"/>
        <v/>
      </c>
      <c r="G48" s="148" t="str">
        <f t="shared" si="52"/>
        <v/>
      </c>
      <c r="H48" s="148" t="str">
        <f t="shared" si="53"/>
        <v/>
      </c>
      <c r="I48" s="148" t="str">
        <f t="shared" si="54"/>
        <v/>
      </c>
      <c r="J48" s="149" t="str">
        <f t="shared" si="55"/>
        <v/>
      </c>
      <c r="K48" s="149" t="str">
        <f t="shared" si="56"/>
        <v/>
      </c>
      <c r="L48" s="150" t="str">
        <f t="shared" si="45"/>
        <v/>
      </c>
      <c r="M48" s="150" t="str">
        <f t="shared" si="46"/>
        <v/>
      </c>
      <c r="N48" s="151"/>
      <c r="O48" s="148" t="str">
        <f t="shared" si="57"/>
        <v/>
      </c>
      <c r="P48" s="149" t="str">
        <f t="shared" si="58"/>
        <v/>
      </c>
      <c r="Q48" s="148" t="str">
        <f t="shared" si="59"/>
        <v/>
      </c>
      <c r="R48" s="148" t="str">
        <f t="shared" si="60"/>
        <v/>
      </c>
      <c r="S48" s="148" t="str">
        <f t="shared" si="61"/>
        <v/>
      </c>
      <c r="T48" s="148" t="str">
        <f t="shared" si="62"/>
        <v/>
      </c>
      <c r="U48" s="148" t="str">
        <f t="shared" si="63"/>
        <v/>
      </c>
      <c r="V48" s="148" t="str">
        <f t="shared" si="64"/>
        <v/>
      </c>
      <c r="W48" s="148" t="str">
        <f t="shared" si="65"/>
        <v/>
      </c>
      <c r="X48" s="149" t="str">
        <f t="shared" si="66"/>
        <v/>
      </c>
      <c r="Y48" s="149" t="str">
        <f t="shared" si="67"/>
        <v/>
      </c>
      <c r="Z48" s="145" t="str">
        <f t="shared" si="68"/>
        <v/>
      </c>
      <c r="AA48" s="145" t="str">
        <f t="shared" si="47"/>
        <v/>
      </c>
      <c r="AB48" s="145" t="str">
        <f t="shared" si="69"/>
        <v/>
      </c>
      <c r="AC48" s="145" t="str">
        <f t="shared" si="70"/>
        <v/>
      </c>
      <c r="AD48" s="145" t="str">
        <f t="shared" si="71"/>
        <v/>
      </c>
      <c r="AE48" s="145" t="str">
        <f t="shared" si="72"/>
        <v/>
      </c>
      <c r="AF48" s="145" t="str">
        <f t="shared" si="73"/>
        <v/>
      </c>
      <c r="AG48" s="145" t="str">
        <f t="shared" si="74"/>
        <v/>
      </c>
      <c r="AH48" s="148" t="str">
        <f t="shared" si="75"/>
        <v/>
      </c>
      <c r="AI48" s="148" t="str">
        <f t="shared" si="76"/>
        <v/>
      </c>
      <c r="AJ48" s="150" t="str">
        <f t="shared" si="77"/>
        <v/>
      </c>
      <c r="AK48" s="148" t="str">
        <f t="shared" si="78"/>
        <v/>
      </c>
      <c r="AL48" s="148" t="str">
        <f t="shared" si="79"/>
        <v/>
      </c>
      <c r="AM48" s="149" t="str">
        <f t="shared" si="80"/>
        <v/>
      </c>
      <c r="AN48" s="152" t="str">
        <f t="shared" si="81"/>
        <v/>
      </c>
      <c r="AO48" s="145" t="str">
        <f t="shared" si="82"/>
        <v/>
      </c>
      <c r="AP48" s="152" t="str">
        <f t="shared" si="83"/>
        <v/>
      </c>
      <c r="AQ48" s="148" t="str">
        <f t="shared" si="33"/>
        <v/>
      </c>
      <c r="AR48" s="148" t="str">
        <f t="shared" si="48"/>
        <v/>
      </c>
      <c r="AS48" s="148" t="str">
        <f t="shared" si="49"/>
        <v/>
      </c>
      <c r="AT48" s="148" t="str">
        <f t="shared" si="84"/>
        <v/>
      </c>
      <c r="AU48" s="148" t="str">
        <f>IF(D48="","",SUM($AT$10:AT48))</f>
        <v/>
      </c>
      <c r="AV48" s="148" t="str">
        <f t="shared" si="85"/>
        <v/>
      </c>
      <c r="AW48" s="148" t="str">
        <f>IF(D48="","",SUM($AV$10:AV48))</f>
        <v/>
      </c>
      <c r="AX48" s="148" t="str">
        <f t="shared" si="86"/>
        <v/>
      </c>
      <c r="AY48" s="148" t="str">
        <f t="shared" si="87"/>
        <v/>
      </c>
      <c r="AZ48" s="148" t="str">
        <f>IF(D48="","",SUM($AY$10:AY48))</f>
        <v/>
      </c>
      <c r="BA48" s="152" t="str">
        <f t="shared" si="88"/>
        <v/>
      </c>
      <c r="BB48" s="148" t="str">
        <f t="shared" si="89"/>
        <v/>
      </c>
      <c r="BC48" s="148" t="str">
        <f t="shared" si="90"/>
        <v/>
      </c>
      <c r="BD48" s="148" t="str">
        <f t="shared" si="50"/>
        <v/>
      </c>
      <c r="BE48" s="152" t="str">
        <f>IF(D48="","",IF(Instructions!$C$5="BCBA",MIN(100%,AZ48/1500),IF(Instructions!$C$5="BCaBA",MIN(100%,AZ48/1000),"")))</f>
        <v/>
      </c>
      <c r="BF48" s="152" t="str">
        <f>IF(D48="","",IF(Instructions!$C$5="BCBA",MIN(100%,AW48/1500),IF(Instructions!$C$5="BCaBA",MIN(100%,AW48/1000),"")))</f>
        <v/>
      </c>
      <c r="BG48" s="147" t="str">
        <f t="shared" si="91"/>
        <v/>
      </c>
    </row>
    <row r="49" spans="1:59" s="83" customFormat="1" ht="20.100000000000001" customHeight="1">
      <c r="A49" s="135"/>
      <c r="B49" s="136" t="str">
        <f t="array" ref="B49">IFERROR(INDEX(YearMonthExperienceType, MATCH(0,COUNTIF($B$9:B48, YearMonthExperienceType), 0)),"")</f>
        <v/>
      </c>
      <c r="C49" s="145" t="str">
        <f t="shared" si="42"/>
        <v/>
      </c>
      <c r="D49" s="146" t="str">
        <f t="shared" si="43"/>
        <v/>
      </c>
      <c r="E49" s="147" t="str">
        <f t="shared" si="44"/>
        <v/>
      </c>
      <c r="F49" s="148" t="str">
        <f t="shared" si="51"/>
        <v/>
      </c>
      <c r="G49" s="148" t="str">
        <f t="shared" si="52"/>
        <v/>
      </c>
      <c r="H49" s="148" t="str">
        <f t="shared" si="53"/>
        <v/>
      </c>
      <c r="I49" s="148" t="str">
        <f t="shared" si="54"/>
        <v/>
      </c>
      <c r="J49" s="149" t="str">
        <f t="shared" si="55"/>
        <v/>
      </c>
      <c r="K49" s="149" t="str">
        <f t="shared" si="56"/>
        <v/>
      </c>
      <c r="L49" s="150" t="str">
        <f t="shared" si="45"/>
        <v/>
      </c>
      <c r="M49" s="150" t="str">
        <f t="shared" si="46"/>
        <v/>
      </c>
      <c r="N49" s="151"/>
      <c r="O49" s="148" t="str">
        <f t="shared" si="57"/>
        <v/>
      </c>
      <c r="P49" s="149" t="str">
        <f t="shared" si="58"/>
        <v/>
      </c>
      <c r="Q49" s="148" t="str">
        <f t="shared" si="59"/>
        <v/>
      </c>
      <c r="R49" s="148" t="str">
        <f t="shared" si="60"/>
        <v/>
      </c>
      <c r="S49" s="148" t="str">
        <f t="shared" si="61"/>
        <v/>
      </c>
      <c r="T49" s="148" t="str">
        <f t="shared" si="62"/>
        <v/>
      </c>
      <c r="U49" s="148" t="str">
        <f t="shared" si="63"/>
        <v/>
      </c>
      <c r="V49" s="148" t="str">
        <f t="shared" si="64"/>
        <v/>
      </c>
      <c r="W49" s="148" t="str">
        <f t="shared" si="65"/>
        <v/>
      </c>
      <c r="X49" s="149" t="str">
        <f t="shared" si="66"/>
        <v/>
      </c>
      <c r="Y49" s="149" t="str">
        <f t="shared" si="67"/>
        <v/>
      </c>
      <c r="Z49" s="145" t="str">
        <f t="shared" si="68"/>
        <v/>
      </c>
      <c r="AA49" s="145" t="str">
        <f t="shared" si="47"/>
        <v/>
      </c>
      <c r="AB49" s="145" t="str">
        <f t="shared" si="69"/>
        <v/>
      </c>
      <c r="AC49" s="145" t="str">
        <f t="shared" si="70"/>
        <v/>
      </c>
      <c r="AD49" s="145" t="str">
        <f t="shared" si="71"/>
        <v/>
      </c>
      <c r="AE49" s="145" t="str">
        <f t="shared" si="72"/>
        <v/>
      </c>
      <c r="AF49" s="145" t="str">
        <f t="shared" si="73"/>
        <v/>
      </c>
      <c r="AG49" s="145" t="str">
        <f t="shared" si="74"/>
        <v/>
      </c>
      <c r="AH49" s="148" t="str">
        <f t="shared" si="75"/>
        <v/>
      </c>
      <c r="AI49" s="148" t="str">
        <f t="shared" si="76"/>
        <v/>
      </c>
      <c r="AJ49" s="150" t="str">
        <f t="shared" si="77"/>
        <v/>
      </c>
      <c r="AK49" s="148" t="str">
        <f t="shared" si="78"/>
        <v/>
      </c>
      <c r="AL49" s="148" t="str">
        <f t="shared" si="79"/>
        <v/>
      </c>
      <c r="AM49" s="149" t="str">
        <f t="shared" si="80"/>
        <v/>
      </c>
      <c r="AN49" s="152" t="str">
        <f t="shared" si="81"/>
        <v/>
      </c>
      <c r="AO49" s="145" t="str">
        <f t="shared" si="82"/>
        <v/>
      </c>
      <c r="AP49" s="152" t="str">
        <f t="shared" si="83"/>
        <v/>
      </c>
      <c r="AQ49" s="148" t="str">
        <f t="shared" si="33"/>
        <v/>
      </c>
      <c r="AR49" s="148" t="str">
        <f t="shared" si="48"/>
        <v/>
      </c>
      <c r="AS49" s="148" t="str">
        <f t="shared" si="49"/>
        <v/>
      </c>
      <c r="AT49" s="148" t="str">
        <f t="shared" si="84"/>
        <v/>
      </c>
      <c r="AU49" s="148" t="str">
        <f>IF(D49="","",SUM($AT$10:AT49))</f>
        <v/>
      </c>
      <c r="AV49" s="148" t="str">
        <f t="shared" si="85"/>
        <v/>
      </c>
      <c r="AW49" s="148" t="str">
        <f>IF(D49="","",SUM($AV$10:AV49))</f>
        <v/>
      </c>
      <c r="AX49" s="148" t="str">
        <f t="shared" si="86"/>
        <v/>
      </c>
      <c r="AY49" s="148" t="str">
        <f t="shared" si="87"/>
        <v/>
      </c>
      <c r="AZ49" s="148" t="str">
        <f>IF(D49="","",SUM($AY$10:AY49))</f>
        <v/>
      </c>
      <c r="BA49" s="152" t="str">
        <f t="shared" si="88"/>
        <v/>
      </c>
      <c r="BB49" s="148" t="str">
        <f t="shared" si="89"/>
        <v/>
      </c>
      <c r="BC49" s="148" t="str">
        <f t="shared" si="90"/>
        <v/>
      </c>
      <c r="BD49" s="148" t="str">
        <f t="shared" si="50"/>
        <v/>
      </c>
      <c r="BE49" s="152" t="str">
        <f>IF(D49="","",IF(Instructions!$C$5="BCBA",MIN(100%,AZ49/1500),IF(Instructions!$C$5="BCaBA",MIN(100%,AZ49/1000),"")))</f>
        <v/>
      </c>
      <c r="BF49" s="152" t="str">
        <f>IF(D49="","",IF(Instructions!$C$5="BCBA",MIN(100%,AW49/1500),IF(Instructions!$C$5="BCaBA",MIN(100%,AW49/1000),"")))</f>
        <v/>
      </c>
      <c r="BG49" s="147" t="str">
        <f t="shared" si="91"/>
        <v/>
      </c>
    </row>
    <row r="50" spans="1:59" s="83" customFormat="1" ht="20.100000000000001" customHeight="1">
      <c r="A50" s="135"/>
      <c r="B50" s="136" t="str">
        <f t="array" ref="B50">IFERROR(INDEX(YearMonthExperienceType, MATCH(0,COUNTIF($B$9:B49, YearMonthExperienceType), 0)),"")</f>
        <v/>
      </c>
      <c r="C50" s="145" t="str">
        <f t="shared" si="42"/>
        <v/>
      </c>
      <c r="D50" s="146" t="str">
        <f t="shared" si="43"/>
        <v/>
      </c>
      <c r="E50" s="147" t="str">
        <f t="shared" si="44"/>
        <v/>
      </c>
      <c r="F50" s="148" t="str">
        <f t="shared" si="51"/>
        <v/>
      </c>
      <c r="G50" s="148" t="str">
        <f t="shared" si="52"/>
        <v/>
      </c>
      <c r="H50" s="148" t="str">
        <f t="shared" si="53"/>
        <v/>
      </c>
      <c r="I50" s="148" t="str">
        <f t="shared" si="54"/>
        <v/>
      </c>
      <c r="J50" s="149" t="str">
        <f t="shared" si="55"/>
        <v/>
      </c>
      <c r="K50" s="149" t="str">
        <f t="shared" si="56"/>
        <v/>
      </c>
      <c r="L50" s="150" t="str">
        <f t="shared" si="45"/>
        <v/>
      </c>
      <c r="M50" s="150" t="str">
        <f t="shared" si="46"/>
        <v/>
      </c>
      <c r="N50" s="151"/>
      <c r="O50" s="148" t="str">
        <f t="shared" si="57"/>
        <v/>
      </c>
      <c r="P50" s="149" t="str">
        <f t="shared" si="58"/>
        <v/>
      </c>
      <c r="Q50" s="148" t="str">
        <f t="shared" si="59"/>
        <v/>
      </c>
      <c r="R50" s="148" t="str">
        <f t="shared" si="60"/>
        <v/>
      </c>
      <c r="S50" s="148" t="str">
        <f t="shared" si="61"/>
        <v/>
      </c>
      <c r="T50" s="148" t="str">
        <f t="shared" si="62"/>
        <v/>
      </c>
      <c r="U50" s="148" t="str">
        <f t="shared" si="63"/>
        <v/>
      </c>
      <c r="V50" s="148" t="str">
        <f t="shared" si="64"/>
        <v/>
      </c>
      <c r="W50" s="148" t="str">
        <f t="shared" si="65"/>
        <v/>
      </c>
      <c r="X50" s="149" t="str">
        <f t="shared" si="66"/>
        <v/>
      </c>
      <c r="Y50" s="149" t="str">
        <f t="shared" si="67"/>
        <v/>
      </c>
      <c r="Z50" s="145" t="str">
        <f t="shared" si="68"/>
        <v/>
      </c>
      <c r="AA50" s="145" t="str">
        <f t="shared" si="47"/>
        <v/>
      </c>
      <c r="AB50" s="145" t="str">
        <f t="shared" si="69"/>
        <v/>
      </c>
      <c r="AC50" s="145" t="str">
        <f t="shared" si="70"/>
        <v/>
      </c>
      <c r="AD50" s="145" t="str">
        <f t="shared" si="71"/>
        <v/>
      </c>
      <c r="AE50" s="145" t="str">
        <f t="shared" si="72"/>
        <v/>
      </c>
      <c r="AF50" s="145" t="str">
        <f t="shared" si="73"/>
        <v/>
      </c>
      <c r="AG50" s="145" t="str">
        <f t="shared" si="74"/>
        <v/>
      </c>
      <c r="AH50" s="148" t="str">
        <f t="shared" si="75"/>
        <v/>
      </c>
      <c r="AI50" s="148" t="str">
        <f t="shared" si="76"/>
        <v/>
      </c>
      <c r="AJ50" s="150" t="str">
        <f t="shared" si="77"/>
        <v/>
      </c>
      <c r="AK50" s="148" t="str">
        <f t="shared" si="78"/>
        <v/>
      </c>
      <c r="AL50" s="148" t="str">
        <f t="shared" si="79"/>
        <v/>
      </c>
      <c r="AM50" s="149" t="str">
        <f t="shared" si="80"/>
        <v/>
      </c>
      <c r="AN50" s="152" t="str">
        <f t="shared" si="81"/>
        <v/>
      </c>
      <c r="AO50" s="145" t="str">
        <f t="shared" si="82"/>
        <v/>
      </c>
      <c r="AP50" s="152" t="str">
        <f t="shared" si="83"/>
        <v/>
      </c>
      <c r="AQ50" s="148" t="str">
        <f t="shared" si="33"/>
        <v/>
      </c>
      <c r="AR50" s="148" t="str">
        <f t="shared" si="48"/>
        <v/>
      </c>
      <c r="AS50" s="148" t="str">
        <f t="shared" si="49"/>
        <v/>
      </c>
      <c r="AT50" s="148" t="str">
        <f t="shared" si="84"/>
        <v/>
      </c>
      <c r="AU50" s="148" t="str">
        <f>IF(D50="","",SUM($AT$10:AT50))</f>
        <v/>
      </c>
      <c r="AV50" s="148" t="str">
        <f t="shared" si="85"/>
        <v/>
      </c>
      <c r="AW50" s="148" t="str">
        <f>IF(D50="","",SUM($AV$10:AV50))</f>
        <v/>
      </c>
      <c r="AX50" s="148" t="str">
        <f t="shared" si="86"/>
        <v/>
      </c>
      <c r="AY50" s="148" t="str">
        <f t="shared" si="87"/>
        <v/>
      </c>
      <c r="AZ50" s="148" t="str">
        <f>IF(D50="","",SUM($AY$10:AY50))</f>
        <v/>
      </c>
      <c r="BA50" s="152" t="str">
        <f t="shared" si="88"/>
        <v/>
      </c>
      <c r="BB50" s="148" t="str">
        <f t="shared" si="89"/>
        <v/>
      </c>
      <c r="BC50" s="148" t="str">
        <f t="shared" si="90"/>
        <v/>
      </c>
      <c r="BD50" s="148" t="str">
        <f t="shared" si="50"/>
        <v/>
      </c>
      <c r="BE50" s="152" t="str">
        <f>IF(D50="","",IF(Instructions!$C$5="BCBA",MIN(100%,AZ50/1500),IF(Instructions!$C$5="BCaBA",MIN(100%,AZ50/1000),"")))</f>
        <v/>
      </c>
      <c r="BF50" s="152" t="str">
        <f>IF(D50="","",IF(Instructions!$C$5="BCBA",MIN(100%,AW50/1500),IF(Instructions!$C$5="BCaBA",MIN(100%,AW50/1000),"")))</f>
        <v/>
      </c>
      <c r="BG50" s="147" t="str">
        <f t="shared" si="91"/>
        <v/>
      </c>
    </row>
    <row r="51" spans="1:59" s="83" customFormat="1" ht="20.100000000000001" customHeight="1">
      <c r="A51" s="135"/>
      <c r="B51" s="136" t="str">
        <f t="array" ref="B51">IFERROR(INDEX(YearMonthExperienceType, MATCH(0,COUNTIF($B$9:B50, YearMonthExperienceType), 0)),"")</f>
        <v/>
      </c>
      <c r="C51" s="145" t="str">
        <f t="shared" si="42"/>
        <v/>
      </c>
      <c r="D51" s="146" t="str">
        <f t="shared" si="43"/>
        <v/>
      </c>
      <c r="E51" s="147" t="str">
        <f t="shared" si="44"/>
        <v/>
      </c>
      <c r="F51" s="148" t="str">
        <f t="shared" si="51"/>
        <v/>
      </c>
      <c r="G51" s="148" t="str">
        <f t="shared" si="52"/>
        <v/>
      </c>
      <c r="H51" s="148" t="str">
        <f t="shared" si="53"/>
        <v/>
      </c>
      <c r="I51" s="148" t="str">
        <f t="shared" si="54"/>
        <v/>
      </c>
      <c r="J51" s="149" t="str">
        <f t="shared" si="55"/>
        <v/>
      </c>
      <c r="K51" s="149" t="str">
        <f t="shared" si="56"/>
        <v/>
      </c>
      <c r="L51" s="150" t="str">
        <f t="shared" si="45"/>
        <v/>
      </c>
      <c r="M51" s="150" t="str">
        <f t="shared" si="46"/>
        <v/>
      </c>
      <c r="N51" s="151"/>
      <c r="O51" s="148" t="str">
        <f t="shared" si="57"/>
        <v/>
      </c>
      <c r="P51" s="149" t="str">
        <f t="shared" si="58"/>
        <v/>
      </c>
      <c r="Q51" s="148" t="str">
        <f t="shared" si="59"/>
        <v/>
      </c>
      <c r="R51" s="148" t="str">
        <f t="shared" si="60"/>
        <v/>
      </c>
      <c r="S51" s="148" t="str">
        <f t="shared" si="61"/>
        <v/>
      </c>
      <c r="T51" s="148" t="str">
        <f t="shared" si="62"/>
        <v/>
      </c>
      <c r="U51" s="148" t="str">
        <f t="shared" si="63"/>
        <v/>
      </c>
      <c r="V51" s="148" t="str">
        <f t="shared" si="64"/>
        <v/>
      </c>
      <c r="W51" s="148" t="str">
        <f t="shared" si="65"/>
        <v/>
      </c>
      <c r="X51" s="149" t="str">
        <f t="shared" si="66"/>
        <v/>
      </c>
      <c r="Y51" s="149" t="str">
        <f t="shared" si="67"/>
        <v/>
      </c>
      <c r="Z51" s="145" t="str">
        <f t="shared" si="68"/>
        <v/>
      </c>
      <c r="AA51" s="145" t="str">
        <f t="shared" si="47"/>
        <v/>
      </c>
      <c r="AB51" s="145" t="str">
        <f t="shared" si="69"/>
        <v/>
      </c>
      <c r="AC51" s="145" t="str">
        <f t="shared" si="70"/>
        <v/>
      </c>
      <c r="AD51" s="145" t="str">
        <f t="shared" si="71"/>
        <v/>
      </c>
      <c r="AE51" s="145" t="str">
        <f t="shared" si="72"/>
        <v/>
      </c>
      <c r="AF51" s="145" t="str">
        <f t="shared" si="73"/>
        <v/>
      </c>
      <c r="AG51" s="145" t="str">
        <f t="shared" si="74"/>
        <v/>
      </c>
      <c r="AH51" s="148" t="str">
        <f t="shared" si="75"/>
        <v/>
      </c>
      <c r="AI51" s="148" t="str">
        <f t="shared" si="76"/>
        <v/>
      </c>
      <c r="AJ51" s="150" t="str">
        <f t="shared" si="77"/>
        <v/>
      </c>
      <c r="AK51" s="148" t="str">
        <f t="shared" si="78"/>
        <v/>
      </c>
      <c r="AL51" s="148" t="str">
        <f t="shared" si="79"/>
        <v/>
      </c>
      <c r="AM51" s="149" t="str">
        <f t="shared" si="80"/>
        <v/>
      </c>
      <c r="AN51" s="152" t="str">
        <f t="shared" si="81"/>
        <v/>
      </c>
      <c r="AO51" s="145" t="str">
        <f t="shared" si="82"/>
        <v/>
      </c>
      <c r="AP51" s="152" t="str">
        <f t="shared" si="83"/>
        <v/>
      </c>
      <c r="AQ51" s="148" t="str">
        <f t="shared" si="33"/>
        <v/>
      </c>
      <c r="AR51" s="148" t="str">
        <f t="shared" si="48"/>
        <v/>
      </c>
      <c r="AS51" s="148" t="str">
        <f t="shared" si="49"/>
        <v/>
      </c>
      <c r="AT51" s="148" t="str">
        <f t="shared" si="84"/>
        <v/>
      </c>
      <c r="AU51" s="148" t="str">
        <f>IF(D51="","",SUM($AT$10:AT51))</f>
        <v/>
      </c>
      <c r="AV51" s="148" t="str">
        <f t="shared" si="85"/>
        <v/>
      </c>
      <c r="AW51" s="148" t="str">
        <f>IF(D51="","",SUM($AV$10:AV51))</f>
        <v/>
      </c>
      <c r="AX51" s="148" t="str">
        <f t="shared" si="86"/>
        <v/>
      </c>
      <c r="AY51" s="148" t="str">
        <f t="shared" si="87"/>
        <v/>
      </c>
      <c r="AZ51" s="148" t="str">
        <f>IF(D51="","",SUM($AY$10:AY51))</f>
        <v/>
      </c>
      <c r="BA51" s="152" t="str">
        <f t="shared" si="88"/>
        <v/>
      </c>
      <c r="BB51" s="148" t="str">
        <f t="shared" si="89"/>
        <v/>
      </c>
      <c r="BC51" s="148" t="str">
        <f t="shared" si="90"/>
        <v/>
      </c>
      <c r="BD51" s="148" t="str">
        <f t="shared" si="50"/>
        <v/>
      </c>
      <c r="BE51" s="152" t="str">
        <f>IF(D51="","",IF(Instructions!$C$5="BCBA",MIN(100%,AZ51/1500),IF(Instructions!$C$5="BCaBA",MIN(100%,AZ51/1000),"")))</f>
        <v/>
      </c>
      <c r="BF51" s="152" t="str">
        <f>IF(D51="","",IF(Instructions!$C$5="BCBA",MIN(100%,AW51/1500),IF(Instructions!$C$5="BCaBA",MIN(100%,AW51/1000),"")))</f>
        <v/>
      </c>
      <c r="BG51" s="147" t="str">
        <f t="shared" si="91"/>
        <v/>
      </c>
    </row>
    <row r="52" spans="1:59" s="83" customFormat="1" ht="20.100000000000001" customHeight="1">
      <c r="A52" s="135"/>
      <c r="B52" s="136" t="str">
        <f t="array" ref="B52">IFERROR(INDEX(YearMonthExperienceType, MATCH(0,COUNTIF($B$9:B51, YearMonthExperienceType), 0)),"")</f>
        <v/>
      </c>
      <c r="C52" s="145" t="str">
        <f t="shared" si="42"/>
        <v/>
      </c>
      <c r="D52" s="146" t="str">
        <f t="shared" si="43"/>
        <v/>
      </c>
      <c r="E52" s="147" t="str">
        <f t="shared" si="44"/>
        <v/>
      </c>
      <c r="F52" s="148" t="str">
        <f t="shared" si="51"/>
        <v/>
      </c>
      <c r="G52" s="148" t="str">
        <f t="shared" si="52"/>
        <v/>
      </c>
      <c r="H52" s="148" t="str">
        <f t="shared" si="53"/>
        <v/>
      </c>
      <c r="I52" s="148" t="str">
        <f t="shared" si="54"/>
        <v/>
      </c>
      <c r="J52" s="149" t="str">
        <f t="shared" si="55"/>
        <v/>
      </c>
      <c r="K52" s="149" t="str">
        <f t="shared" si="56"/>
        <v/>
      </c>
      <c r="L52" s="150" t="str">
        <f t="shared" si="45"/>
        <v/>
      </c>
      <c r="M52" s="150" t="str">
        <f t="shared" si="46"/>
        <v/>
      </c>
      <c r="N52" s="151"/>
      <c r="O52" s="148" t="str">
        <f t="shared" si="57"/>
        <v/>
      </c>
      <c r="P52" s="149" t="str">
        <f t="shared" si="58"/>
        <v/>
      </c>
      <c r="Q52" s="148" t="str">
        <f t="shared" si="59"/>
        <v/>
      </c>
      <c r="R52" s="148" t="str">
        <f t="shared" si="60"/>
        <v/>
      </c>
      <c r="S52" s="148" t="str">
        <f t="shared" si="61"/>
        <v/>
      </c>
      <c r="T52" s="148" t="str">
        <f t="shared" si="62"/>
        <v/>
      </c>
      <c r="U52" s="148" t="str">
        <f t="shared" si="63"/>
        <v/>
      </c>
      <c r="V52" s="148" t="str">
        <f t="shared" si="64"/>
        <v/>
      </c>
      <c r="W52" s="148" t="str">
        <f t="shared" si="65"/>
        <v/>
      </c>
      <c r="X52" s="149" t="str">
        <f t="shared" si="66"/>
        <v/>
      </c>
      <c r="Y52" s="149" t="str">
        <f t="shared" si="67"/>
        <v/>
      </c>
      <c r="Z52" s="145" t="str">
        <f t="shared" si="68"/>
        <v/>
      </c>
      <c r="AA52" s="145" t="str">
        <f t="shared" si="47"/>
        <v/>
      </c>
      <c r="AB52" s="145" t="str">
        <f t="shared" si="69"/>
        <v/>
      </c>
      <c r="AC52" s="145" t="str">
        <f t="shared" si="70"/>
        <v/>
      </c>
      <c r="AD52" s="145" t="str">
        <f t="shared" si="71"/>
        <v/>
      </c>
      <c r="AE52" s="145" t="str">
        <f t="shared" si="72"/>
        <v/>
      </c>
      <c r="AF52" s="145" t="str">
        <f t="shared" si="73"/>
        <v/>
      </c>
      <c r="AG52" s="145" t="str">
        <f t="shared" si="74"/>
        <v/>
      </c>
      <c r="AH52" s="148" t="str">
        <f t="shared" si="75"/>
        <v/>
      </c>
      <c r="AI52" s="148" t="str">
        <f t="shared" si="76"/>
        <v/>
      </c>
      <c r="AJ52" s="150" t="str">
        <f t="shared" si="77"/>
        <v/>
      </c>
      <c r="AK52" s="148" t="str">
        <f t="shared" si="78"/>
        <v/>
      </c>
      <c r="AL52" s="148" t="str">
        <f t="shared" si="79"/>
        <v/>
      </c>
      <c r="AM52" s="149" t="str">
        <f t="shared" si="80"/>
        <v/>
      </c>
      <c r="AN52" s="152" t="str">
        <f t="shared" si="81"/>
        <v/>
      </c>
      <c r="AO52" s="145" t="str">
        <f t="shared" si="82"/>
        <v/>
      </c>
      <c r="AP52" s="152" t="str">
        <f t="shared" si="83"/>
        <v/>
      </c>
      <c r="AQ52" s="148" t="str">
        <f t="shared" si="33"/>
        <v/>
      </c>
      <c r="AR52" s="148" t="str">
        <f t="shared" si="48"/>
        <v/>
      </c>
      <c r="AS52" s="148" t="str">
        <f t="shared" si="49"/>
        <v/>
      </c>
      <c r="AT52" s="148" t="str">
        <f t="shared" si="84"/>
        <v/>
      </c>
      <c r="AU52" s="148" t="str">
        <f>IF(D52="","",SUM($AT$10:AT52))</f>
        <v/>
      </c>
      <c r="AV52" s="148" t="str">
        <f t="shared" si="85"/>
        <v/>
      </c>
      <c r="AW52" s="148" t="str">
        <f>IF(D52="","",SUM($AV$10:AV52))</f>
        <v/>
      </c>
      <c r="AX52" s="148" t="str">
        <f t="shared" si="86"/>
        <v/>
      </c>
      <c r="AY52" s="148" t="str">
        <f t="shared" si="87"/>
        <v/>
      </c>
      <c r="AZ52" s="148" t="str">
        <f>IF(D52="","",SUM($AY$10:AY52))</f>
        <v/>
      </c>
      <c r="BA52" s="152" t="str">
        <f t="shared" si="88"/>
        <v/>
      </c>
      <c r="BB52" s="148" t="str">
        <f t="shared" si="89"/>
        <v/>
      </c>
      <c r="BC52" s="148" t="str">
        <f t="shared" si="90"/>
        <v/>
      </c>
      <c r="BD52" s="148" t="str">
        <f t="shared" si="50"/>
        <v/>
      </c>
      <c r="BE52" s="152" t="str">
        <f>IF(D52="","",IF(Instructions!$C$5="BCBA",MIN(100%,AZ52/1500),IF(Instructions!$C$5="BCaBA",MIN(100%,AZ52/1000),"")))</f>
        <v/>
      </c>
      <c r="BF52" s="152" t="str">
        <f>IF(D52="","",IF(Instructions!$C$5="BCBA",MIN(100%,AW52/1500),IF(Instructions!$C$5="BCaBA",MIN(100%,AW52/1000),"")))</f>
        <v/>
      </c>
      <c r="BG52" s="147" t="str">
        <f t="shared" si="91"/>
        <v/>
      </c>
    </row>
    <row r="53" spans="1:59" s="83" customFormat="1" ht="20.100000000000001" customHeight="1">
      <c r="A53" s="135"/>
      <c r="B53" s="136" t="str">
        <f t="array" ref="B53">IFERROR(INDEX(YearMonthExperienceType, MATCH(0,COUNTIF($B$9:B52, YearMonthExperienceType), 0)),"")</f>
        <v/>
      </c>
      <c r="C53" s="145" t="str">
        <f t="shared" si="42"/>
        <v/>
      </c>
      <c r="D53" s="146" t="str">
        <f t="shared" si="43"/>
        <v/>
      </c>
      <c r="E53" s="147" t="str">
        <f t="shared" si="44"/>
        <v/>
      </c>
      <c r="F53" s="148" t="str">
        <f t="shared" si="51"/>
        <v/>
      </c>
      <c r="G53" s="148" t="str">
        <f t="shared" si="52"/>
        <v/>
      </c>
      <c r="H53" s="148" t="str">
        <f t="shared" si="53"/>
        <v/>
      </c>
      <c r="I53" s="148" t="str">
        <f t="shared" si="54"/>
        <v/>
      </c>
      <c r="J53" s="149" t="str">
        <f t="shared" si="55"/>
        <v/>
      </c>
      <c r="K53" s="149" t="str">
        <f t="shared" si="56"/>
        <v/>
      </c>
      <c r="L53" s="150" t="str">
        <f t="shared" si="45"/>
        <v/>
      </c>
      <c r="M53" s="150" t="str">
        <f t="shared" si="46"/>
        <v/>
      </c>
      <c r="N53" s="151"/>
      <c r="O53" s="148" t="str">
        <f t="shared" si="57"/>
        <v/>
      </c>
      <c r="P53" s="149" t="str">
        <f t="shared" si="58"/>
        <v/>
      </c>
      <c r="Q53" s="148" t="str">
        <f t="shared" si="59"/>
        <v/>
      </c>
      <c r="R53" s="148" t="str">
        <f t="shared" si="60"/>
        <v/>
      </c>
      <c r="S53" s="148" t="str">
        <f t="shared" si="61"/>
        <v/>
      </c>
      <c r="T53" s="148" t="str">
        <f t="shared" si="62"/>
        <v/>
      </c>
      <c r="U53" s="148" t="str">
        <f t="shared" si="63"/>
        <v/>
      </c>
      <c r="V53" s="148" t="str">
        <f t="shared" si="64"/>
        <v/>
      </c>
      <c r="W53" s="148" t="str">
        <f t="shared" si="65"/>
        <v/>
      </c>
      <c r="X53" s="149" t="str">
        <f t="shared" si="66"/>
        <v/>
      </c>
      <c r="Y53" s="149" t="str">
        <f t="shared" si="67"/>
        <v/>
      </c>
      <c r="Z53" s="145" t="str">
        <f t="shared" si="68"/>
        <v/>
      </c>
      <c r="AA53" s="145" t="str">
        <f t="shared" si="47"/>
        <v/>
      </c>
      <c r="AB53" s="145" t="str">
        <f t="shared" si="69"/>
        <v/>
      </c>
      <c r="AC53" s="145" t="str">
        <f t="shared" si="70"/>
        <v/>
      </c>
      <c r="AD53" s="145" t="str">
        <f t="shared" si="71"/>
        <v/>
      </c>
      <c r="AE53" s="145" t="str">
        <f t="shared" si="72"/>
        <v/>
      </c>
      <c r="AF53" s="145" t="str">
        <f t="shared" si="73"/>
        <v/>
      </c>
      <c r="AG53" s="145" t="str">
        <f t="shared" si="74"/>
        <v/>
      </c>
      <c r="AH53" s="148" t="str">
        <f t="shared" si="75"/>
        <v/>
      </c>
      <c r="AI53" s="148" t="str">
        <f t="shared" si="76"/>
        <v/>
      </c>
      <c r="AJ53" s="150" t="str">
        <f t="shared" si="77"/>
        <v/>
      </c>
      <c r="AK53" s="148" t="str">
        <f t="shared" si="78"/>
        <v/>
      </c>
      <c r="AL53" s="148" t="str">
        <f t="shared" si="79"/>
        <v/>
      </c>
      <c r="AM53" s="149" t="str">
        <f t="shared" si="80"/>
        <v/>
      </c>
      <c r="AN53" s="152" t="str">
        <f t="shared" si="81"/>
        <v/>
      </c>
      <c r="AO53" s="145" t="str">
        <f t="shared" si="82"/>
        <v/>
      </c>
      <c r="AP53" s="152" t="str">
        <f t="shared" si="83"/>
        <v/>
      </c>
      <c r="AQ53" s="148" t="str">
        <f t="shared" si="33"/>
        <v/>
      </c>
      <c r="AR53" s="148" t="str">
        <f t="shared" si="48"/>
        <v/>
      </c>
      <c r="AS53" s="148" t="str">
        <f t="shared" si="49"/>
        <v/>
      </c>
      <c r="AT53" s="148" t="str">
        <f t="shared" si="84"/>
        <v/>
      </c>
      <c r="AU53" s="148" t="str">
        <f>IF(D53="","",SUM($AT$10:AT53))</f>
        <v/>
      </c>
      <c r="AV53" s="148" t="str">
        <f t="shared" si="85"/>
        <v/>
      </c>
      <c r="AW53" s="148" t="str">
        <f>IF(D53="","",SUM($AV$10:AV53))</f>
        <v/>
      </c>
      <c r="AX53" s="148" t="str">
        <f t="shared" si="86"/>
        <v/>
      </c>
      <c r="AY53" s="148" t="str">
        <f t="shared" si="87"/>
        <v/>
      </c>
      <c r="AZ53" s="148" t="str">
        <f>IF(D53="","",SUM($AY$10:AY53))</f>
        <v/>
      </c>
      <c r="BA53" s="152" t="str">
        <f t="shared" si="88"/>
        <v/>
      </c>
      <c r="BB53" s="148" t="str">
        <f t="shared" si="89"/>
        <v/>
      </c>
      <c r="BC53" s="148" t="str">
        <f t="shared" si="90"/>
        <v/>
      </c>
      <c r="BD53" s="148" t="str">
        <f t="shared" si="50"/>
        <v/>
      </c>
      <c r="BE53" s="152" t="str">
        <f>IF(D53="","",IF(Instructions!$C$5="BCBA",MIN(100%,AZ53/1500),IF(Instructions!$C$5="BCaBA",MIN(100%,AZ53/1000),"")))</f>
        <v/>
      </c>
      <c r="BF53" s="152" t="str">
        <f>IF(D53="","",IF(Instructions!$C$5="BCBA",MIN(100%,AW53/1500),IF(Instructions!$C$5="BCaBA",MIN(100%,AW53/1000),"")))</f>
        <v/>
      </c>
      <c r="BG53" s="147" t="str">
        <f t="shared" si="91"/>
        <v/>
      </c>
    </row>
    <row r="54" spans="1:59" s="83" customFormat="1" ht="20.100000000000001" customHeight="1">
      <c r="A54" s="135"/>
      <c r="B54" s="136" t="str">
        <f t="array" ref="B54">IFERROR(INDEX(YearMonthExperienceType, MATCH(0,COUNTIF($B$9:B53, YearMonthExperienceType), 0)),"")</f>
        <v/>
      </c>
      <c r="C54" s="145" t="str">
        <f t="shared" si="42"/>
        <v/>
      </c>
      <c r="D54" s="146" t="str">
        <f t="shared" si="43"/>
        <v/>
      </c>
      <c r="E54" s="147" t="str">
        <f t="shared" si="44"/>
        <v/>
      </c>
      <c r="F54" s="148" t="str">
        <f t="shared" si="51"/>
        <v/>
      </c>
      <c r="G54" s="148" t="str">
        <f t="shared" si="52"/>
        <v/>
      </c>
      <c r="H54" s="148" t="str">
        <f t="shared" si="53"/>
        <v/>
      </c>
      <c r="I54" s="148" t="str">
        <f t="shared" si="54"/>
        <v/>
      </c>
      <c r="J54" s="149" t="str">
        <f t="shared" si="55"/>
        <v/>
      </c>
      <c r="K54" s="149" t="str">
        <f t="shared" si="56"/>
        <v/>
      </c>
      <c r="L54" s="150" t="str">
        <f t="shared" si="45"/>
        <v/>
      </c>
      <c r="M54" s="150" t="str">
        <f t="shared" si="46"/>
        <v/>
      </c>
      <c r="N54" s="151"/>
      <c r="O54" s="148" t="str">
        <f t="shared" si="57"/>
        <v/>
      </c>
      <c r="P54" s="149" t="str">
        <f t="shared" si="58"/>
        <v/>
      </c>
      <c r="Q54" s="148" t="str">
        <f t="shared" si="59"/>
        <v/>
      </c>
      <c r="R54" s="148" t="str">
        <f t="shared" si="60"/>
        <v/>
      </c>
      <c r="S54" s="148" t="str">
        <f t="shared" si="61"/>
        <v/>
      </c>
      <c r="T54" s="148" t="str">
        <f t="shared" si="62"/>
        <v/>
      </c>
      <c r="U54" s="148" t="str">
        <f t="shared" si="63"/>
        <v/>
      </c>
      <c r="V54" s="148" t="str">
        <f t="shared" si="64"/>
        <v/>
      </c>
      <c r="W54" s="148" t="str">
        <f t="shared" si="65"/>
        <v/>
      </c>
      <c r="X54" s="149" t="str">
        <f t="shared" si="66"/>
        <v/>
      </c>
      <c r="Y54" s="149" t="str">
        <f t="shared" si="67"/>
        <v/>
      </c>
      <c r="Z54" s="145" t="str">
        <f t="shared" si="68"/>
        <v/>
      </c>
      <c r="AA54" s="145" t="str">
        <f t="shared" si="47"/>
        <v/>
      </c>
      <c r="AB54" s="145" t="str">
        <f t="shared" si="69"/>
        <v/>
      </c>
      <c r="AC54" s="145" t="str">
        <f t="shared" si="70"/>
        <v/>
      </c>
      <c r="AD54" s="145" t="str">
        <f t="shared" si="71"/>
        <v/>
      </c>
      <c r="AE54" s="145" t="str">
        <f t="shared" si="72"/>
        <v/>
      </c>
      <c r="AF54" s="145" t="str">
        <f t="shared" si="73"/>
        <v/>
      </c>
      <c r="AG54" s="145" t="str">
        <f t="shared" si="74"/>
        <v/>
      </c>
      <c r="AH54" s="148" t="str">
        <f t="shared" si="75"/>
        <v/>
      </c>
      <c r="AI54" s="148" t="str">
        <f t="shared" si="76"/>
        <v/>
      </c>
      <c r="AJ54" s="150" t="str">
        <f t="shared" si="77"/>
        <v/>
      </c>
      <c r="AK54" s="148" t="str">
        <f t="shared" si="78"/>
        <v/>
      </c>
      <c r="AL54" s="148" t="str">
        <f t="shared" si="79"/>
        <v/>
      </c>
      <c r="AM54" s="149" t="str">
        <f t="shared" si="80"/>
        <v/>
      </c>
      <c r="AN54" s="152" t="str">
        <f t="shared" si="81"/>
        <v/>
      </c>
      <c r="AO54" s="145" t="str">
        <f t="shared" si="82"/>
        <v/>
      </c>
      <c r="AP54" s="152" t="str">
        <f t="shared" si="83"/>
        <v/>
      </c>
      <c r="AQ54" s="148" t="str">
        <f t="shared" si="33"/>
        <v/>
      </c>
      <c r="AR54" s="148" t="str">
        <f t="shared" si="48"/>
        <v/>
      </c>
      <c r="AS54" s="148" t="str">
        <f t="shared" si="49"/>
        <v/>
      </c>
      <c r="AT54" s="148" t="str">
        <f t="shared" si="84"/>
        <v/>
      </c>
      <c r="AU54" s="148" t="str">
        <f>IF(D54="","",SUM($AT$10:AT54))</f>
        <v/>
      </c>
      <c r="AV54" s="148" t="str">
        <f t="shared" si="85"/>
        <v/>
      </c>
      <c r="AW54" s="148" t="str">
        <f>IF(D54="","",SUM($AV$10:AV54))</f>
        <v/>
      </c>
      <c r="AX54" s="148" t="str">
        <f t="shared" si="86"/>
        <v/>
      </c>
      <c r="AY54" s="148" t="str">
        <f t="shared" si="87"/>
        <v/>
      </c>
      <c r="AZ54" s="148" t="str">
        <f>IF(D54="","",SUM($AY$10:AY54))</f>
        <v/>
      </c>
      <c r="BA54" s="152" t="str">
        <f t="shared" si="88"/>
        <v/>
      </c>
      <c r="BB54" s="148" t="str">
        <f t="shared" si="89"/>
        <v/>
      </c>
      <c r="BC54" s="148" t="str">
        <f t="shared" si="90"/>
        <v/>
      </c>
      <c r="BD54" s="148" t="str">
        <f t="shared" si="50"/>
        <v/>
      </c>
      <c r="BE54" s="152" t="str">
        <f>IF(D54="","",IF(Instructions!$C$5="BCBA",MIN(100%,AZ54/1500),IF(Instructions!$C$5="BCaBA",MIN(100%,AZ54/1000),"")))</f>
        <v/>
      </c>
      <c r="BF54" s="152" t="str">
        <f>IF(D54="","",IF(Instructions!$C$5="BCBA",MIN(100%,AW54/1500),IF(Instructions!$C$5="BCaBA",MIN(100%,AW54/1000),"")))</f>
        <v/>
      </c>
      <c r="BG54" s="147" t="str">
        <f t="shared" si="91"/>
        <v/>
      </c>
    </row>
    <row r="55" spans="1:59" s="83" customFormat="1" ht="20.100000000000001" customHeight="1">
      <c r="A55" s="135"/>
      <c r="B55" s="136" t="str">
        <f t="array" ref="B55">IFERROR(INDEX(YearMonthExperienceType, MATCH(0,COUNTIF($B$9:B54, YearMonthExperienceType), 0)),"")</f>
        <v/>
      </c>
      <c r="C55" s="145" t="str">
        <f t="shared" si="42"/>
        <v/>
      </c>
      <c r="D55" s="146" t="str">
        <f t="shared" si="43"/>
        <v/>
      </c>
      <c r="E55" s="147" t="str">
        <f t="shared" si="44"/>
        <v/>
      </c>
      <c r="F55" s="148" t="str">
        <f t="shared" si="51"/>
        <v/>
      </c>
      <c r="G55" s="148" t="str">
        <f t="shared" si="52"/>
        <v/>
      </c>
      <c r="H55" s="148" t="str">
        <f t="shared" si="53"/>
        <v/>
      </c>
      <c r="I55" s="148" t="str">
        <f t="shared" si="54"/>
        <v/>
      </c>
      <c r="J55" s="149" t="str">
        <f t="shared" si="55"/>
        <v/>
      </c>
      <c r="K55" s="149" t="str">
        <f t="shared" si="56"/>
        <v/>
      </c>
      <c r="L55" s="150" t="str">
        <f t="shared" si="45"/>
        <v/>
      </c>
      <c r="M55" s="150" t="str">
        <f t="shared" si="46"/>
        <v/>
      </c>
      <c r="N55" s="151"/>
      <c r="O55" s="148" t="str">
        <f t="shared" si="57"/>
        <v/>
      </c>
      <c r="P55" s="149" t="str">
        <f t="shared" si="58"/>
        <v/>
      </c>
      <c r="Q55" s="148" t="str">
        <f t="shared" si="59"/>
        <v/>
      </c>
      <c r="R55" s="148" t="str">
        <f t="shared" si="60"/>
        <v/>
      </c>
      <c r="S55" s="148" t="str">
        <f t="shared" si="61"/>
        <v/>
      </c>
      <c r="T55" s="148" t="str">
        <f t="shared" si="62"/>
        <v/>
      </c>
      <c r="U55" s="148" t="str">
        <f t="shared" si="63"/>
        <v/>
      </c>
      <c r="V55" s="148" t="str">
        <f t="shared" si="64"/>
        <v/>
      </c>
      <c r="W55" s="148" t="str">
        <f t="shared" si="65"/>
        <v/>
      </c>
      <c r="X55" s="149" t="str">
        <f t="shared" si="66"/>
        <v/>
      </c>
      <c r="Y55" s="149" t="str">
        <f t="shared" si="67"/>
        <v/>
      </c>
      <c r="Z55" s="145" t="str">
        <f t="shared" si="68"/>
        <v/>
      </c>
      <c r="AA55" s="145" t="str">
        <f t="shared" si="47"/>
        <v/>
      </c>
      <c r="AB55" s="145" t="str">
        <f t="shared" si="69"/>
        <v/>
      </c>
      <c r="AC55" s="145" t="str">
        <f t="shared" si="70"/>
        <v/>
      </c>
      <c r="AD55" s="145" t="str">
        <f t="shared" si="71"/>
        <v/>
      </c>
      <c r="AE55" s="145" t="str">
        <f t="shared" si="72"/>
        <v/>
      </c>
      <c r="AF55" s="145" t="str">
        <f t="shared" si="73"/>
        <v/>
      </c>
      <c r="AG55" s="145" t="str">
        <f t="shared" si="74"/>
        <v/>
      </c>
      <c r="AH55" s="148" t="str">
        <f t="shared" si="75"/>
        <v/>
      </c>
      <c r="AI55" s="148" t="str">
        <f t="shared" si="76"/>
        <v/>
      </c>
      <c r="AJ55" s="150" t="str">
        <f t="shared" si="77"/>
        <v/>
      </c>
      <c r="AK55" s="148" t="str">
        <f t="shared" si="78"/>
        <v/>
      </c>
      <c r="AL55" s="148" t="str">
        <f t="shared" si="79"/>
        <v/>
      </c>
      <c r="AM55" s="149" t="str">
        <f t="shared" si="80"/>
        <v/>
      </c>
      <c r="AN55" s="152" t="str">
        <f t="shared" si="81"/>
        <v/>
      </c>
      <c r="AO55" s="145" t="str">
        <f t="shared" si="82"/>
        <v/>
      </c>
      <c r="AP55" s="152" t="str">
        <f t="shared" si="83"/>
        <v/>
      </c>
      <c r="AQ55" s="148" t="str">
        <f t="shared" si="33"/>
        <v/>
      </c>
      <c r="AR55" s="148" t="str">
        <f t="shared" si="48"/>
        <v/>
      </c>
      <c r="AS55" s="148" t="str">
        <f t="shared" si="49"/>
        <v/>
      </c>
      <c r="AT55" s="148" t="str">
        <f t="shared" si="84"/>
        <v/>
      </c>
      <c r="AU55" s="148" t="str">
        <f>IF(D55="","",SUM($AT$10:AT55))</f>
        <v/>
      </c>
      <c r="AV55" s="148" t="str">
        <f t="shared" si="85"/>
        <v/>
      </c>
      <c r="AW55" s="148" t="str">
        <f>IF(D55="","",SUM($AV$10:AV55))</f>
        <v/>
      </c>
      <c r="AX55" s="148" t="str">
        <f t="shared" si="86"/>
        <v/>
      </c>
      <c r="AY55" s="148" t="str">
        <f t="shared" si="87"/>
        <v/>
      </c>
      <c r="AZ55" s="148" t="str">
        <f>IF(D55="","",SUM($AY$10:AY55))</f>
        <v/>
      </c>
      <c r="BA55" s="152" t="str">
        <f t="shared" si="88"/>
        <v/>
      </c>
      <c r="BB55" s="148" t="str">
        <f t="shared" si="89"/>
        <v/>
      </c>
      <c r="BC55" s="148" t="str">
        <f t="shared" si="90"/>
        <v/>
      </c>
      <c r="BD55" s="148" t="str">
        <f t="shared" si="50"/>
        <v/>
      </c>
      <c r="BE55" s="152" t="str">
        <f>IF(D55="","",IF(Instructions!$C$5="BCBA",MIN(100%,AZ55/1500),IF(Instructions!$C$5="BCaBA",MIN(100%,AZ55/1000),"")))</f>
        <v/>
      </c>
      <c r="BF55" s="152" t="str">
        <f>IF(D55="","",IF(Instructions!$C$5="BCBA",MIN(100%,AW55/1500),IF(Instructions!$C$5="BCaBA",MIN(100%,AW55/1000),"")))</f>
        <v/>
      </c>
      <c r="BG55" s="147" t="str">
        <f t="shared" si="91"/>
        <v/>
      </c>
    </row>
    <row r="56" spans="1:59" s="83" customFormat="1" ht="20.100000000000001" customHeight="1">
      <c r="A56" s="135"/>
      <c r="B56" s="136" t="str">
        <f t="array" ref="B56">IFERROR(INDEX(YearMonthExperienceType, MATCH(0,COUNTIF($B$9:B55, YearMonthExperienceType), 0)),"")</f>
        <v/>
      </c>
      <c r="C56" s="145" t="str">
        <f t="shared" si="42"/>
        <v/>
      </c>
      <c r="D56" s="146" t="str">
        <f t="shared" si="43"/>
        <v/>
      </c>
      <c r="E56" s="147" t="str">
        <f t="shared" si="44"/>
        <v/>
      </c>
      <c r="F56" s="148" t="str">
        <f t="shared" si="51"/>
        <v/>
      </c>
      <c r="G56" s="148" t="str">
        <f t="shared" si="52"/>
        <v/>
      </c>
      <c r="H56" s="148" t="str">
        <f t="shared" si="53"/>
        <v/>
      </c>
      <c r="I56" s="148" t="str">
        <f t="shared" si="54"/>
        <v/>
      </c>
      <c r="J56" s="149" t="str">
        <f t="shared" si="55"/>
        <v/>
      </c>
      <c r="K56" s="149" t="str">
        <f t="shared" si="56"/>
        <v/>
      </c>
      <c r="L56" s="150" t="str">
        <f t="shared" si="45"/>
        <v/>
      </c>
      <c r="M56" s="150" t="str">
        <f t="shared" si="46"/>
        <v/>
      </c>
      <c r="N56" s="151"/>
      <c r="O56" s="148" t="str">
        <f t="shared" si="57"/>
        <v/>
      </c>
      <c r="P56" s="149" t="str">
        <f t="shared" si="58"/>
        <v/>
      </c>
      <c r="Q56" s="148" t="str">
        <f t="shared" si="59"/>
        <v/>
      </c>
      <c r="R56" s="148" t="str">
        <f t="shared" si="60"/>
        <v/>
      </c>
      <c r="S56" s="148" t="str">
        <f t="shared" si="61"/>
        <v/>
      </c>
      <c r="T56" s="148" t="str">
        <f t="shared" si="62"/>
        <v/>
      </c>
      <c r="U56" s="148" t="str">
        <f t="shared" si="63"/>
        <v/>
      </c>
      <c r="V56" s="148" t="str">
        <f t="shared" si="64"/>
        <v/>
      </c>
      <c r="W56" s="148" t="str">
        <f t="shared" si="65"/>
        <v/>
      </c>
      <c r="X56" s="149" t="str">
        <f t="shared" si="66"/>
        <v/>
      </c>
      <c r="Y56" s="149" t="str">
        <f t="shared" si="67"/>
        <v/>
      </c>
      <c r="Z56" s="145" t="str">
        <f t="shared" si="68"/>
        <v/>
      </c>
      <c r="AA56" s="145" t="str">
        <f t="shared" si="47"/>
        <v/>
      </c>
      <c r="AB56" s="145" t="str">
        <f t="shared" si="69"/>
        <v/>
      </c>
      <c r="AC56" s="145" t="str">
        <f t="shared" si="70"/>
        <v/>
      </c>
      <c r="AD56" s="145" t="str">
        <f t="shared" si="71"/>
        <v/>
      </c>
      <c r="AE56" s="145" t="str">
        <f t="shared" si="72"/>
        <v/>
      </c>
      <c r="AF56" s="145" t="str">
        <f t="shared" si="73"/>
        <v/>
      </c>
      <c r="AG56" s="145" t="str">
        <f t="shared" si="74"/>
        <v/>
      </c>
      <c r="AH56" s="148" t="str">
        <f t="shared" si="75"/>
        <v/>
      </c>
      <c r="AI56" s="148" t="str">
        <f t="shared" si="76"/>
        <v/>
      </c>
      <c r="AJ56" s="150" t="str">
        <f t="shared" si="77"/>
        <v/>
      </c>
      <c r="AK56" s="148" t="str">
        <f t="shared" si="78"/>
        <v/>
      </c>
      <c r="AL56" s="148" t="str">
        <f t="shared" si="79"/>
        <v/>
      </c>
      <c r="AM56" s="149" t="str">
        <f t="shared" si="80"/>
        <v/>
      </c>
      <c r="AN56" s="152" t="str">
        <f t="shared" si="81"/>
        <v/>
      </c>
      <c r="AO56" s="145" t="str">
        <f t="shared" si="82"/>
        <v/>
      </c>
      <c r="AP56" s="152" t="str">
        <f t="shared" si="83"/>
        <v/>
      </c>
      <c r="AQ56" s="148" t="str">
        <f t="shared" si="33"/>
        <v/>
      </c>
      <c r="AR56" s="148" t="str">
        <f t="shared" si="48"/>
        <v/>
      </c>
      <c r="AS56" s="148" t="str">
        <f t="shared" si="49"/>
        <v/>
      </c>
      <c r="AT56" s="148" t="str">
        <f t="shared" si="84"/>
        <v/>
      </c>
      <c r="AU56" s="148" t="str">
        <f>IF(D56="","",SUM($AT$10:AT56))</f>
        <v/>
      </c>
      <c r="AV56" s="148" t="str">
        <f t="shared" si="85"/>
        <v/>
      </c>
      <c r="AW56" s="148" t="str">
        <f>IF(D56="","",SUM($AV$10:AV56))</f>
        <v/>
      </c>
      <c r="AX56" s="148" t="str">
        <f t="shared" si="86"/>
        <v/>
      </c>
      <c r="AY56" s="148" t="str">
        <f t="shared" si="87"/>
        <v/>
      </c>
      <c r="AZ56" s="148" t="str">
        <f>IF(D56="","",SUM($AY$10:AY56))</f>
        <v/>
      </c>
      <c r="BA56" s="152" t="str">
        <f t="shared" si="88"/>
        <v/>
      </c>
      <c r="BB56" s="148" t="str">
        <f t="shared" si="89"/>
        <v/>
      </c>
      <c r="BC56" s="148" t="str">
        <f t="shared" si="90"/>
        <v/>
      </c>
      <c r="BD56" s="148" t="str">
        <f t="shared" si="50"/>
        <v/>
      </c>
      <c r="BE56" s="152" t="str">
        <f>IF(D56="","",IF(Instructions!$C$5="BCBA",MIN(100%,AZ56/1500),IF(Instructions!$C$5="BCaBA",MIN(100%,AZ56/1000),"")))</f>
        <v/>
      </c>
      <c r="BF56" s="152" t="str">
        <f>IF(D56="","",IF(Instructions!$C$5="BCBA",MIN(100%,AW56/1500),IF(Instructions!$C$5="BCaBA",MIN(100%,AW56/1000),"")))</f>
        <v/>
      </c>
      <c r="BG56" s="147" t="str">
        <f t="shared" si="91"/>
        <v/>
      </c>
    </row>
    <row r="57" spans="1:59" s="83" customFormat="1" ht="20.100000000000001" customHeight="1">
      <c r="A57" s="135"/>
      <c r="B57" s="136" t="str">
        <f t="array" ref="B57">IFERROR(INDEX(YearMonthExperienceType, MATCH(0,COUNTIF($B$9:B56, YearMonthExperienceType), 0)),"")</f>
        <v/>
      </c>
      <c r="C57" s="145" t="str">
        <f t="shared" si="42"/>
        <v/>
      </c>
      <c r="D57" s="146" t="str">
        <f t="shared" si="43"/>
        <v/>
      </c>
      <c r="E57" s="147" t="str">
        <f t="shared" si="44"/>
        <v/>
      </c>
      <c r="F57" s="148" t="str">
        <f t="shared" si="51"/>
        <v/>
      </c>
      <c r="G57" s="148" t="str">
        <f t="shared" si="52"/>
        <v/>
      </c>
      <c r="H57" s="148" t="str">
        <f t="shared" si="53"/>
        <v/>
      </c>
      <c r="I57" s="148" t="str">
        <f t="shared" si="54"/>
        <v/>
      </c>
      <c r="J57" s="149" t="str">
        <f t="shared" si="55"/>
        <v/>
      </c>
      <c r="K57" s="149" t="str">
        <f t="shared" si="56"/>
        <v/>
      </c>
      <c r="L57" s="150" t="str">
        <f t="shared" si="45"/>
        <v/>
      </c>
      <c r="M57" s="150" t="str">
        <f t="shared" si="46"/>
        <v/>
      </c>
      <c r="N57" s="151"/>
      <c r="O57" s="148" t="str">
        <f t="shared" si="57"/>
        <v/>
      </c>
      <c r="P57" s="149" t="str">
        <f t="shared" si="58"/>
        <v/>
      </c>
      <c r="Q57" s="148" t="str">
        <f t="shared" si="59"/>
        <v/>
      </c>
      <c r="R57" s="148" t="str">
        <f t="shared" si="60"/>
        <v/>
      </c>
      <c r="S57" s="148" t="str">
        <f t="shared" si="61"/>
        <v/>
      </c>
      <c r="T57" s="148" t="str">
        <f t="shared" si="62"/>
        <v/>
      </c>
      <c r="U57" s="148" t="str">
        <f t="shared" si="63"/>
        <v/>
      </c>
      <c r="V57" s="148" t="str">
        <f t="shared" si="64"/>
        <v/>
      </c>
      <c r="W57" s="148" t="str">
        <f t="shared" si="65"/>
        <v/>
      </c>
      <c r="X57" s="149" t="str">
        <f t="shared" si="66"/>
        <v/>
      </c>
      <c r="Y57" s="149" t="str">
        <f t="shared" si="67"/>
        <v/>
      </c>
      <c r="Z57" s="145" t="str">
        <f t="shared" si="68"/>
        <v/>
      </c>
      <c r="AA57" s="145" t="str">
        <f t="shared" si="47"/>
        <v/>
      </c>
      <c r="AB57" s="145" t="str">
        <f t="shared" si="69"/>
        <v/>
      </c>
      <c r="AC57" s="145" t="str">
        <f t="shared" si="70"/>
        <v/>
      </c>
      <c r="AD57" s="145" t="str">
        <f t="shared" si="71"/>
        <v/>
      </c>
      <c r="AE57" s="145" t="str">
        <f t="shared" si="72"/>
        <v/>
      </c>
      <c r="AF57" s="145" t="str">
        <f t="shared" si="73"/>
        <v/>
      </c>
      <c r="AG57" s="145" t="str">
        <f t="shared" si="74"/>
        <v/>
      </c>
      <c r="AH57" s="148" t="str">
        <f t="shared" si="75"/>
        <v/>
      </c>
      <c r="AI57" s="148" t="str">
        <f t="shared" si="76"/>
        <v/>
      </c>
      <c r="AJ57" s="150" t="str">
        <f t="shared" si="77"/>
        <v/>
      </c>
      <c r="AK57" s="148" t="str">
        <f t="shared" si="78"/>
        <v/>
      </c>
      <c r="AL57" s="148" t="str">
        <f t="shared" si="79"/>
        <v/>
      </c>
      <c r="AM57" s="149" t="str">
        <f t="shared" si="80"/>
        <v/>
      </c>
      <c r="AN57" s="152" t="str">
        <f t="shared" si="81"/>
        <v/>
      </c>
      <c r="AO57" s="145" t="str">
        <f t="shared" si="82"/>
        <v/>
      </c>
      <c r="AP57" s="152" t="str">
        <f t="shared" si="83"/>
        <v/>
      </c>
      <c r="AQ57" s="148" t="str">
        <f t="shared" si="33"/>
        <v/>
      </c>
      <c r="AR57" s="148" t="str">
        <f t="shared" si="48"/>
        <v/>
      </c>
      <c r="AS57" s="148" t="str">
        <f t="shared" si="49"/>
        <v/>
      </c>
      <c r="AT57" s="148" t="str">
        <f t="shared" si="84"/>
        <v/>
      </c>
      <c r="AU57" s="148" t="str">
        <f>IF(D57="","",SUM($AT$10:AT57))</f>
        <v/>
      </c>
      <c r="AV57" s="148" t="str">
        <f t="shared" si="85"/>
        <v/>
      </c>
      <c r="AW57" s="148" t="str">
        <f>IF(D57="","",SUM($AV$10:AV57))</f>
        <v/>
      </c>
      <c r="AX57" s="148" t="str">
        <f t="shared" si="86"/>
        <v/>
      </c>
      <c r="AY57" s="148" t="str">
        <f t="shared" si="87"/>
        <v/>
      </c>
      <c r="AZ57" s="148" t="str">
        <f>IF(D57="","",SUM($AY$10:AY57))</f>
        <v/>
      </c>
      <c r="BA57" s="152" t="str">
        <f t="shared" si="88"/>
        <v/>
      </c>
      <c r="BB57" s="148" t="str">
        <f t="shared" si="89"/>
        <v/>
      </c>
      <c r="BC57" s="148" t="str">
        <f t="shared" si="90"/>
        <v/>
      </c>
      <c r="BD57" s="148" t="str">
        <f t="shared" si="50"/>
        <v/>
      </c>
      <c r="BE57" s="152" t="str">
        <f>IF(D57="","",IF(Instructions!$C$5="BCBA",MIN(100%,AZ57/1500),IF(Instructions!$C$5="BCaBA",MIN(100%,AZ57/1000),"")))</f>
        <v/>
      </c>
      <c r="BF57" s="152" t="str">
        <f>IF(D57="","",IF(Instructions!$C$5="BCBA",MIN(100%,AW57/1500),IF(Instructions!$C$5="BCaBA",MIN(100%,AW57/1000),"")))</f>
        <v/>
      </c>
      <c r="BG57" s="147" t="str">
        <f t="shared" si="91"/>
        <v/>
      </c>
    </row>
    <row r="58" spans="1:59" s="83" customFormat="1" ht="20.100000000000001" customHeight="1">
      <c r="A58" s="135"/>
      <c r="B58" s="136" t="str">
        <f t="array" ref="B58">IFERROR(INDEX(YearMonthExperienceType, MATCH(0,COUNTIF($B$9:B57, YearMonthExperienceType), 0)),"")</f>
        <v/>
      </c>
      <c r="C58" s="145" t="str">
        <f t="shared" si="42"/>
        <v/>
      </c>
      <c r="D58" s="146" t="str">
        <f t="shared" si="43"/>
        <v/>
      </c>
      <c r="E58" s="147" t="str">
        <f t="shared" si="44"/>
        <v/>
      </c>
      <c r="F58" s="148" t="str">
        <f t="shared" si="51"/>
        <v/>
      </c>
      <c r="G58" s="148" t="str">
        <f t="shared" si="52"/>
        <v/>
      </c>
      <c r="H58" s="148" t="str">
        <f t="shared" si="53"/>
        <v/>
      </c>
      <c r="I58" s="148" t="str">
        <f t="shared" si="54"/>
        <v/>
      </c>
      <c r="J58" s="149" t="str">
        <f t="shared" si="55"/>
        <v/>
      </c>
      <c r="K58" s="149" t="str">
        <f t="shared" si="56"/>
        <v/>
      </c>
      <c r="L58" s="150" t="str">
        <f t="shared" si="45"/>
        <v/>
      </c>
      <c r="M58" s="150" t="str">
        <f t="shared" si="46"/>
        <v/>
      </c>
      <c r="N58" s="151"/>
      <c r="O58" s="148" t="str">
        <f t="shared" si="57"/>
        <v/>
      </c>
      <c r="P58" s="149" t="str">
        <f t="shared" si="58"/>
        <v/>
      </c>
      <c r="Q58" s="148" t="str">
        <f t="shared" si="59"/>
        <v/>
      </c>
      <c r="R58" s="148" t="str">
        <f t="shared" si="60"/>
        <v/>
      </c>
      <c r="S58" s="148" t="str">
        <f t="shared" si="61"/>
        <v/>
      </c>
      <c r="T58" s="148" t="str">
        <f t="shared" si="62"/>
        <v/>
      </c>
      <c r="U58" s="148" t="str">
        <f t="shared" si="63"/>
        <v/>
      </c>
      <c r="V58" s="148" t="str">
        <f t="shared" si="64"/>
        <v/>
      </c>
      <c r="W58" s="148" t="str">
        <f t="shared" si="65"/>
        <v/>
      </c>
      <c r="X58" s="149" t="str">
        <f t="shared" si="66"/>
        <v/>
      </c>
      <c r="Y58" s="149" t="str">
        <f t="shared" si="67"/>
        <v/>
      </c>
      <c r="Z58" s="145" t="str">
        <f t="shared" si="68"/>
        <v/>
      </c>
      <c r="AA58" s="145" t="str">
        <f t="shared" si="47"/>
        <v/>
      </c>
      <c r="AB58" s="145" t="str">
        <f t="shared" si="69"/>
        <v/>
      </c>
      <c r="AC58" s="145" t="str">
        <f t="shared" si="70"/>
        <v/>
      </c>
      <c r="AD58" s="145" t="str">
        <f t="shared" si="71"/>
        <v/>
      </c>
      <c r="AE58" s="145" t="str">
        <f t="shared" si="72"/>
        <v/>
      </c>
      <c r="AF58" s="145" t="str">
        <f t="shared" si="73"/>
        <v/>
      </c>
      <c r="AG58" s="145" t="str">
        <f t="shared" si="74"/>
        <v/>
      </c>
      <c r="AH58" s="148" t="str">
        <f t="shared" si="75"/>
        <v/>
      </c>
      <c r="AI58" s="148" t="str">
        <f t="shared" si="76"/>
        <v/>
      </c>
      <c r="AJ58" s="150" t="str">
        <f t="shared" si="77"/>
        <v/>
      </c>
      <c r="AK58" s="148" t="str">
        <f t="shared" si="78"/>
        <v/>
      </c>
      <c r="AL58" s="148" t="str">
        <f t="shared" si="79"/>
        <v/>
      </c>
      <c r="AM58" s="149" t="str">
        <f t="shared" si="80"/>
        <v/>
      </c>
      <c r="AN58" s="152" t="str">
        <f t="shared" si="81"/>
        <v/>
      </c>
      <c r="AO58" s="145" t="str">
        <f t="shared" si="82"/>
        <v/>
      </c>
      <c r="AP58" s="152" t="str">
        <f t="shared" si="83"/>
        <v/>
      </c>
      <c r="AQ58" s="148" t="str">
        <f t="shared" si="33"/>
        <v/>
      </c>
      <c r="AR58" s="148" t="str">
        <f t="shared" si="48"/>
        <v/>
      </c>
      <c r="AS58" s="148" t="str">
        <f t="shared" si="49"/>
        <v/>
      </c>
      <c r="AT58" s="148" t="str">
        <f t="shared" si="84"/>
        <v/>
      </c>
      <c r="AU58" s="148" t="str">
        <f>IF(D58="","",SUM($AT$10:AT58))</f>
        <v/>
      </c>
      <c r="AV58" s="148" t="str">
        <f t="shared" si="85"/>
        <v/>
      </c>
      <c r="AW58" s="148" t="str">
        <f>IF(D58="","",SUM($AV$10:AV58))</f>
        <v/>
      </c>
      <c r="AX58" s="148" t="str">
        <f t="shared" si="86"/>
        <v/>
      </c>
      <c r="AY58" s="148" t="str">
        <f t="shared" si="87"/>
        <v/>
      </c>
      <c r="AZ58" s="148" t="str">
        <f>IF(D58="","",SUM($AY$10:AY58))</f>
        <v/>
      </c>
      <c r="BA58" s="152" t="str">
        <f t="shared" si="88"/>
        <v/>
      </c>
      <c r="BB58" s="148" t="str">
        <f t="shared" si="89"/>
        <v/>
      </c>
      <c r="BC58" s="148" t="str">
        <f t="shared" si="90"/>
        <v/>
      </c>
      <c r="BD58" s="148" t="str">
        <f t="shared" si="50"/>
        <v/>
      </c>
      <c r="BE58" s="152" t="str">
        <f>IF(D58="","",IF(Instructions!$C$5="BCBA",MIN(100%,AZ58/1500),IF(Instructions!$C$5="BCaBA",MIN(100%,AZ58/1000),"")))</f>
        <v/>
      </c>
      <c r="BF58" s="152" t="str">
        <f>IF(D58="","",IF(Instructions!$C$5="BCBA",MIN(100%,AW58/1500),IF(Instructions!$C$5="BCaBA",MIN(100%,AW58/1000),"")))</f>
        <v/>
      </c>
      <c r="BG58" s="147" t="str">
        <f t="shared" si="91"/>
        <v/>
      </c>
    </row>
    <row r="59" spans="1:59" s="83" customFormat="1" ht="20.100000000000001" customHeight="1">
      <c r="A59" s="135"/>
      <c r="B59" s="136" t="str">
        <f t="array" ref="B59">IFERROR(INDEX(YearMonthExperienceType, MATCH(0,COUNTIF($B$9:B58, YearMonthExperienceType), 0)),"")</f>
        <v/>
      </c>
      <c r="C59" s="145" t="str">
        <f t="shared" si="42"/>
        <v/>
      </c>
      <c r="D59" s="146" t="str">
        <f t="shared" si="43"/>
        <v/>
      </c>
      <c r="E59" s="147" t="str">
        <f t="shared" si="44"/>
        <v/>
      </c>
      <c r="F59" s="148" t="str">
        <f t="shared" si="51"/>
        <v/>
      </c>
      <c r="G59" s="148" t="str">
        <f t="shared" si="52"/>
        <v/>
      </c>
      <c r="H59" s="148" t="str">
        <f t="shared" si="53"/>
        <v/>
      </c>
      <c r="I59" s="148" t="str">
        <f t="shared" si="54"/>
        <v/>
      </c>
      <c r="J59" s="149" t="str">
        <f t="shared" si="55"/>
        <v/>
      </c>
      <c r="K59" s="149" t="str">
        <f t="shared" si="56"/>
        <v/>
      </c>
      <c r="L59" s="150" t="str">
        <f t="shared" si="45"/>
        <v/>
      </c>
      <c r="M59" s="150" t="str">
        <f t="shared" si="46"/>
        <v/>
      </c>
      <c r="N59" s="151"/>
      <c r="O59" s="148" t="str">
        <f t="shared" si="57"/>
        <v/>
      </c>
      <c r="P59" s="149" t="str">
        <f t="shared" si="58"/>
        <v/>
      </c>
      <c r="Q59" s="148" t="str">
        <f t="shared" si="59"/>
        <v/>
      </c>
      <c r="R59" s="148" t="str">
        <f t="shared" si="60"/>
        <v/>
      </c>
      <c r="S59" s="148" t="str">
        <f t="shared" si="61"/>
        <v/>
      </c>
      <c r="T59" s="148" t="str">
        <f t="shared" si="62"/>
        <v/>
      </c>
      <c r="U59" s="148" t="str">
        <f t="shared" si="63"/>
        <v/>
      </c>
      <c r="V59" s="148" t="str">
        <f t="shared" si="64"/>
        <v/>
      </c>
      <c r="W59" s="148" t="str">
        <f t="shared" si="65"/>
        <v/>
      </c>
      <c r="X59" s="149" t="str">
        <f t="shared" si="66"/>
        <v/>
      </c>
      <c r="Y59" s="149" t="str">
        <f t="shared" si="67"/>
        <v/>
      </c>
      <c r="Z59" s="145" t="str">
        <f t="shared" si="68"/>
        <v/>
      </c>
      <c r="AA59" s="145" t="str">
        <f t="shared" si="47"/>
        <v/>
      </c>
      <c r="AB59" s="145" t="str">
        <f t="shared" si="69"/>
        <v/>
      </c>
      <c r="AC59" s="145" t="str">
        <f t="shared" si="70"/>
        <v/>
      </c>
      <c r="AD59" s="145" t="str">
        <f t="shared" si="71"/>
        <v/>
      </c>
      <c r="AE59" s="145" t="str">
        <f t="shared" si="72"/>
        <v/>
      </c>
      <c r="AF59" s="145" t="str">
        <f t="shared" si="73"/>
        <v/>
      </c>
      <c r="AG59" s="145" t="str">
        <f t="shared" si="74"/>
        <v/>
      </c>
      <c r="AH59" s="148" t="str">
        <f t="shared" si="75"/>
        <v/>
      </c>
      <c r="AI59" s="148" t="str">
        <f t="shared" si="76"/>
        <v/>
      </c>
      <c r="AJ59" s="150" t="str">
        <f t="shared" si="77"/>
        <v/>
      </c>
      <c r="AK59" s="148" t="str">
        <f t="shared" si="78"/>
        <v/>
      </c>
      <c r="AL59" s="148" t="str">
        <f t="shared" si="79"/>
        <v/>
      </c>
      <c r="AM59" s="149" t="str">
        <f t="shared" si="80"/>
        <v/>
      </c>
      <c r="AN59" s="152" t="str">
        <f t="shared" si="81"/>
        <v/>
      </c>
      <c r="AO59" s="145" t="str">
        <f t="shared" si="82"/>
        <v/>
      </c>
      <c r="AP59" s="152" t="str">
        <f t="shared" si="83"/>
        <v/>
      </c>
      <c r="AQ59" s="148" t="str">
        <f t="shared" si="33"/>
        <v/>
      </c>
      <c r="AR59" s="148" t="str">
        <f t="shared" si="48"/>
        <v/>
      </c>
      <c r="AS59" s="148" t="str">
        <f t="shared" si="49"/>
        <v/>
      </c>
      <c r="AT59" s="148" t="str">
        <f t="shared" si="84"/>
        <v/>
      </c>
      <c r="AU59" s="148" t="str">
        <f>IF(D59="","",SUM($AT$10:AT59))</f>
        <v/>
      </c>
      <c r="AV59" s="148" t="str">
        <f t="shared" si="85"/>
        <v/>
      </c>
      <c r="AW59" s="148" t="str">
        <f>IF(D59="","",SUM($AV$10:AV59))</f>
        <v/>
      </c>
      <c r="AX59" s="148" t="str">
        <f t="shared" si="86"/>
        <v/>
      </c>
      <c r="AY59" s="148" t="str">
        <f t="shared" si="87"/>
        <v/>
      </c>
      <c r="AZ59" s="148" t="str">
        <f>IF(D59="","",SUM($AY$10:AY59))</f>
        <v/>
      </c>
      <c r="BA59" s="152" t="str">
        <f t="shared" si="88"/>
        <v/>
      </c>
      <c r="BB59" s="148" t="str">
        <f t="shared" si="89"/>
        <v/>
      </c>
      <c r="BC59" s="148" t="str">
        <f t="shared" si="90"/>
        <v/>
      </c>
      <c r="BD59" s="148" t="str">
        <f t="shared" si="50"/>
        <v/>
      </c>
      <c r="BE59" s="152" t="str">
        <f>IF(D59="","",IF(Instructions!$C$5="BCBA",MIN(100%,AZ59/1500),IF(Instructions!$C$5="BCaBA",MIN(100%,AZ59/1000),"")))</f>
        <v/>
      </c>
      <c r="BF59" s="152" t="str">
        <f>IF(D59="","",IF(Instructions!$C$5="BCBA",MIN(100%,AW59/1500),IF(Instructions!$C$5="BCaBA",MIN(100%,AW59/1000),"")))</f>
        <v/>
      </c>
      <c r="BG59" s="147" t="str">
        <f t="shared" si="91"/>
        <v/>
      </c>
    </row>
    <row r="60" spans="1:59" s="83" customFormat="1" ht="20.100000000000001" customHeight="1">
      <c r="A60" s="135"/>
      <c r="B60" s="136" t="str">
        <f t="array" ref="B60">IFERROR(INDEX(YearMonthExperienceType, MATCH(0,COUNTIF($B$9:B59, YearMonthExperienceType), 0)),"")</f>
        <v/>
      </c>
      <c r="C60" s="145" t="str">
        <f t="shared" si="42"/>
        <v/>
      </c>
      <c r="D60" s="146" t="str">
        <f t="shared" si="43"/>
        <v/>
      </c>
      <c r="E60" s="147" t="str">
        <f t="shared" si="44"/>
        <v/>
      </c>
      <c r="F60" s="148" t="str">
        <f t="shared" si="51"/>
        <v/>
      </c>
      <c r="G60" s="148" t="str">
        <f t="shared" si="52"/>
        <v/>
      </c>
      <c r="H60" s="148" t="str">
        <f t="shared" si="53"/>
        <v/>
      </c>
      <c r="I60" s="148" t="str">
        <f t="shared" si="54"/>
        <v/>
      </c>
      <c r="J60" s="149" t="str">
        <f t="shared" si="55"/>
        <v/>
      </c>
      <c r="K60" s="149" t="str">
        <f t="shared" si="56"/>
        <v/>
      </c>
      <c r="L60" s="150" t="str">
        <f t="shared" si="45"/>
        <v/>
      </c>
      <c r="M60" s="150" t="str">
        <f t="shared" si="46"/>
        <v/>
      </c>
      <c r="N60" s="151"/>
      <c r="O60" s="148" t="str">
        <f t="shared" si="57"/>
        <v/>
      </c>
      <c r="P60" s="149" t="str">
        <f t="shared" si="58"/>
        <v/>
      </c>
      <c r="Q60" s="148" t="str">
        <f t="shared" si="59"/>
        <v/>
      </c>
      <c r="R60" s="148" t="str">
        <f t="shared" si="60"/>
        <v/>
      </c>
      <c r="S60" s="148" t="str">
        <f t="shared" si="61"/>
        <v/>
      </c>
      <c r="T60" s="148" t="str">
        <f t="shared" si="62"/>
        <v/>
      </c>
      <c r="U60" s="148" t="str">
        <f t="shared" si="63"/>
        <v/>
      </c>
      <c r="V60" s="148" t="str">
        <f t="shared" si="64"/>
        <v/>
      </c>
      <c r="W60" s="148" t="str">
        <f t="shared" si="65"/>
        <v/>
      </c>
      <c r="X60" s="149" t="str">
        <f t="shared" si="66"/>
        <v/>
      </c>
      <c r="Y60" s="149" t="str">
        <f t="shared" si="67"/>
        <v/>
      </c>
      <c r="Z60" s="145" t="str">
        <f t="shared" si="68"/>
        <v/>
      </c>
      <c r="AA60" s="145" t="str">
        <f t="shared" si="47"/>
        <v/>
      </c>
      <c r="AB60" s="145" t="str">
        <f t="shared" si="69"/>
        <v/>
      </c>
      <c r="AC60" s="145" t="str">
        <f t="shared" si="70"/>
        <v/>
      </c>
      <c r="AD60" s="145" t="str">
        <f t="shared" si="71"/>
        <v/>
      </c>
      <c r="AE60" s="145" t="str">
        <f t="shared" si="72"/>
        <v/>
      </c>
      <c r="AF60" s="145" t="str">
        <f t="shared" si="73"/>
        <v/>
      </c>
      <c r="AG60" s="145" t="str">
        <f t="shared" si="74"/>
        <v/>
      </c>
      <c r="AH60" s="148" t="str">
        <f t="shared" si="75"/>
        <v/>
      </c>
      <c r="AI60" s="148" t="str">
        <f t="shared" si="76"/>
        <v/>
      </c>
      <c r="AJ60" s="150" t="str">
        <f t="shared" si="77"/>
        <v/>
      </c>
      <c r="AK60" s="148" t="str">
        <f t="shared" si="78"/>
        <v/>
      </c>
      <c r="AL60" s="148" t="str">
        <f t="shared" si="79"/>
        <v/>
      </c>
      <c r="AM60" s="149" t="str">
        <f t="shared" si="80"/>
        <v/>
      </c>
      <c r="AN60" s="152" t="str">
        <f t="shared" si="81"/>
        <v/>
      </c>
      <c r="AO60" s="145" t="str">
        <f t="shared" si="82"/>
        <v/>
      </c>
      <c r="AP60" s="152" t="str">
        <f t="shared" si="83"/>
        <v/>
      </c>
      <c r="AQ60" s="148" t="str">
        <f t="shared" si="33"/>
        <v/>
      </c>
      <c r="AR60" s="148" t="str">
        <f t="shared" si="48"/>
        <v/>
      </c>
      <c r="AS60" s="148" t="str">
        <f t="shared" si="49"/>
        <v/>
      </c>
      <c r="AT60" s="148" t="str">
        <f t="shared" si="84"/>
        <v/>
      </c>
      <c r="AU60" s="148" t="str">
        <f>IF(D60="","",SUM($AT$10:AT60))</f>
        <v/>
      </c>
      <c r="AV60" s="148" t="str">
        <f t="shared" si="85"/>
        <v/>
      </c>
      <c r="AW60" s="148" t="str">
        <f>IF(D60="","",SUM($AV$10:AV60))</f>
        <v/>
      </c>
      <c r="AX60" s="148" t="str">
        <f t="shared" si="86"/>
        <v/>
      </c>
      <c r="AY60" s="148" t="str">
        <f t="shared" si="87"/>
        <v/>
      </c>
      <c r="AZ60" s="148" t="str">
        <f>IF(D60="","",SUM($AY$10:AY60))</f>
        <v/>
      </c>
      <c r="BA60" s="152" t="str">
        <f t="shared" si="88"/>
        <v/>
      </c>
      <c r="BB60" s="148" t="str">
        <f t="shared" si="89"/>
        <v/>
      </c>
      <c r="BC60" s="148" t="str">
        <f t="shared" si="90"/>
        <v/>
      </c>
      <c r="BD60" s="148" t="str">
        <f t="shared" si="50"/>
        <v/>
      </c>
      <c r="BE60" s="152" t="str">
        <f>IF(D60="","",IF(Instructions!$C$5="BCBA",MIN(100%,AZ60/1500),IF(Instructions!$C$5="BCaBA",MIN(100%,AZ60/1000),"")))</f>
        <v/>
      </c>
      <c r="BF60" s="152" t="str">
        <f>IF(D60="","",IF(Instructions!$C$5="BCBA",MIN(100%,AW60/1500),IF(Instructions!$C$5="BCaBA",MIN(100%,AW60/1000),"")))</f>
        <v/>
      </c>
      <c r="BG60" s="147" t="str">
        <f t="shared" si="91"/>
        <v/>
      </c>
    </row>
    <row r="61" spans="1:59" s="83" customFormat="1" ht="20.100000000000001" customHeight="1">
      <c r="A61" s="135"/>
      <c r="B61" s="136" t="str">
        <f t="array" ref="B61">IFERROR(INDEX(YearMonthExperienceType, MATCH(0,COUNTIF($B$9:B60, YearMonthExperienceType), 0)),"")</f>
        <v/>
      </c>
      <c r="C61" s="145" t="str">
        <f t="shared" si="42"/>
        <v/>
      </c>
      <c r="D61" s="146" t="str">
        <f t="shared" si="43"/>
        <v/>
      </c>
      <c r="E61" s="147" t="str">
        <f t="shared" si="44"/>
        <v/>
      </c>
      <c r="F61" s="148" t="str">
        <f t="shared" si="51"/>
        <v/>
      </c>
      <c r="G61" s="148" t="str">
        <f t="shared" si="52"/>
        <v/>
      </c>
      <c r="H61" s="148" t="str">
        <f t="shared" si="53"/>
        <v/>
      </c>
      <c r="I61" s="148" t="str">
        <f t="shared" si="54"/>
        <v/>
      </c>
      <c r="J61" s="149" t="str">
        <f t="shared" si="55"/>
        <v/>
      </c>
      <c r="K61" s="149" t="str">
        <f t="shared" si="56"/>
        <v/>
      </c>
      <c r="L61" s="150" t="str">
        <f t="shared" si="45"/>
        <v/>
      </c>
      <c r="M61" s="150" t="str">
        <f t="shared" si="46"/>
        <v/>
      </c>
      <c r="N61" s="151"/>
      <c r="O61" s="148" t="str">
        <f t="shared" si="57"/>
        <v/>
      </c>
      <c r="P61" s="149" t="str">
        <f t="shared" si="58"/>
        <v/>
      </c>
      <c r="Q61" s="148" t="str">
        <f t="shared" si="59"/>
        <v/>
      </c>
      <c r="R61" s="148" t="str">
        <f t="shared" si="60"/>
        <v/>
      </c>
      <c r="S61" s="148" t="str">
        <f t="shared" si="61"/>
        <v/>
      </c>
      <c r="T61" s="148" t="str">
        <f t="shared" si="62"/>
        <v/>
      </c>
      <c r="U61" s="148" t="str">
        <f t="shared" si="63"/>
        <v/>
      </c>
      <c r="V61" s="148" t="str">
        <f t="shared" si="64"/>
        <v/>
      </c>
      <c r="W61" s="148" t="str">
        <f t="shared" si="65"/>
        <v/>
      </c>
      <c r="X61" s="149" t="str">
        <f t="shared" si="66"/>
        <v/>
      </c>
      <c r="Y61" s="149" t="str">
        <f t="shared" si="67"/>
        <v/>
      </c>
      <c r="Z61" s="145" t="str">
        <f t="shared" si="68"/>
        <v/>
      </c>
      <c r="AA61" s="145" t="str">
        <f t="shared" si="47"/>
        <v/>
      </c>
      <c r="AB61" s="145" t="str">
        <f t="shared" si="69"/>
        <v/>
      </c>
      <c r="AC61" s="145" t="str">
        <f t="shared" si="70"/>
        <v/>
      </c>
      <c r="AD61" s="145" t="str">
        <f t="shared" si="71"/>
        <v/>
      </c>
      <c r="AE61" s="145" t="str">
        <f t="shared" si="72"/>
        <v/>
      </c>
      <c r="AF61" s="145" t="str">
        <f t="shared" si="73"/>
        <v/>
      </c>
      <c r="AG61" s="145" t="str">
        <f t="shared" si="74"/>
        <v/>
      </c>
      <c r="AH61" s="148" t="str">
        <f t="shared" si="75"/>
        <v/>
      </c>
      <c r="AI61" s="148" t="str">
        <f t="shared" si="76"/>
        <v/>
      </c>
      <c r="AJ61" s="150" t="str">
        <f t="shared" si="77"/>
        <v/>
      </c>
      <c r="AK61" s="148" t="str">
        <f t="shared" si="78"/>
        <v/>
      </c>
      <c r="AL61" s="148" t="str">
        <f t="shared" si="79"/>
        <v/>
      </c>
      <c r="AM61" s="149" t="str">
        <f t="shared" si="80"/>
        <v/>
      </c>
      <c r="AN61" s="152" t="str">
        <f t="shared" si="81"/>
        <v/>
      </c>
      <c r="AO61" s="145" t="str">
        <f t="shared" si="82"/>
        <v/>
      </c>
      <c r="AP61" s="152" t="str">
        <f t="shared" si="83"/>
        <v/>
      </c>
      <c r="AQ61" s="148" t="str">
        <f t="shared" si="33"/>
        <v/>
      </c>
      <c r="AR61" s="148" t="str">
        <f t="shared" si="48"/>
        <v/>
      </c>
      <c r="AS61" s="148" t="str">
        <f t="shared" si="49"/>
        <v/>
      </c>
      <c r="AT61" s="148" t="str">
        <f t="shared" si="84"/>
        <v/>
      </c>
      <c r="AU61" s="148" t="str">
        <f>IF(D61="","",SUM($AT$10:AT61))</f>
        <v/>
      </c>
      <c r="AV61" s="148" t="str">
        <f t="shared" si="85"/>
        <v/>
      </c>
      <c r="AW61" s="148" t="str">
        <f>IF(D61="","",SUM($AV$10:AV61))</f>
        <v/>
      </c>
      <c r="AX61" s="148" t="str">
        <f t="shared" si="86"/>
        <v/>
      </c>
      <c r="AY61" s="148" t="str">
        <f t="shared" si="87"/>
        <v/>
      </c>
      <c r="AZ61" s="148" t="str">
        <f>IF(D61="","",SUM($AY$10:AY61))</f>
        <v/>
      </c>
      <c r="BA61" s="152" t="str">
        <f t="shared" si="88"/>
        <v/>
      </c>
      <c r="BB61" s="148" t="str">
        <f t="shared" si="89"/>
        <v/>
      </c>
      <c r="BC61" s="148" t="str">
        <f t="shared" si="90"/>
        <v/>
      </c>
      <c r="BD61" s="148" t="str">
        <f t="shared" si="50"/>
        <v/>
      </c>
      <c r="BE61" s="152" t="str">
        <f>IF(D61="","",IF(Instructions!$C$5="BCBA",MIN(100%,AZ61/1500),IF(Instructions!$C$5="BCaBA",MIN(100%,AZ61/1000),"")))</f>
        <v/>
      </c>
      <c r="BF61" s="152" t="str">
        <f>IF(D61="","",IF(Instructions!$C$5="BCBA",MIN(100%,AW61/1500),IF(Instructions!$C$5="BCaBA",MIN(100%,AW61/1000),"")))</f>
        <v/>
      </c>
      <c r="BG61" s="147" t="str">
        <f t="shared" si="91"/>
        <v/>
      </c>
    </row>
    <row r="62" spans="1:59" s="83" customFormat="1" ht="20.100000000000001" customHeight="1">
      <c r="A62" s="135"/>
      <c r="B62" s="136" t="str">
        <f t="array" ref="B62">IFERROR(INDEX(YearMonthExperienceType, MATCH(0,COUNTIF($B$9:B61, YearMonthExperienceType), 0)),"")</f>
        <v/>
      </c>
      <c r="C62" s="145" t="str">
        <f t="shared" si="42"/>
        <v/>
      </c>
      <c r="D62" s="146" t="str">
        <f t="shared" si="43"/>
        <v/>
      </c>
      <c r="E62" s="147" t="str">
        <f t="shared" si="44"/>
        <v/>
      </c>
      <c r="F62" s="148" t="str">
        <f t="shared" si="51"/>
        <v/>
      </c>
      <c r="G62" s="148" t="str">
        <f t="shared" si="52"/>
        <v/>
      </c>
      <c r="H62" s="148" t="str">
        <f t="shared" si="53"/>
        <v/>
      </c>
      <c r="I62" s="148" t="str">
        <f t="shared" si="54"/>
        <v/>
      </c>
      <c r="J62" s="149" t="str">
        <f t="shared" si="55"/>
        <v/>
      </c>
      <c r="K62" s="149" t="str">
        <f t="shared" si="56"/>
        <v/>
      </c>
      <c r="L62" s="150" t="str">
        <f t="shared" si="45"/>
        <v/>
      </c>
      <c r="M62" s="150" t="str">
        <f t="shared" si="46"/>
        <v/>
      </c>
      <c r="N62" s="151"/>
      <c r="O62" s="148" t="str">
        <f t="shared" si="57"/>
        <v/>
      </c>
      <c r="P62" s="149" t="str">
        <f t="shared" si="58"/>
        <v/>
      </c>
      <c r="Q62" s="148" t="str">
        <f t="shared" si="59"/>
        <v/>
      </c>
      <c r="R62" s="148" t="str">
        <f t="shared" si="60"/>
        <v/>
      </c>
      <c r="S62" s="148" t="str">
        <f t="shared" si="61"/>
        <v/>
      </c>
      <c r="T62" s="148" t="str">
        <f t="shared" si="62"/>
        <v/>
      </c>
      <c r="U62" s="148" t="str">
        <f t="shared" si="63"/>
        <v/>
      </c>
      <c r="V62" s="148" t="str">
        <f t="shared" si="64"/>
        <v/>
      </c>
      <c r="W62" s="148" t="str">
        <f t="shared" si="65"/>
        <v/>
      </c>
      <c r="X62" s="149" t="str">
        <f t="shared" si="66"/>
        <v/>
      </c>
      <c r="Y62" s="149" t="str">
        <f t="shared" si="67"/>
        <v/>
      </c>
      <c r="Z62" s="145" t="str">
        <f t="shared" si="68"/>
        <v/>
      </c>
      <c r="AA62" s="145" t="str">
        <f t="shared" si="47"/>
        <v/>
      </c>
      <c r="AB62" s="145" t="str">
        <f t="shared" si="69"/>
        <v/>
      </c>
      <c r="AC62" s="145" t="str">
        <f t="shared" si="70"/>
        <v/>
      </c>
      <c r="AD62" s="145" t="str">
        <f t="shared" si="71"/>
        <v/>
      </c>
      <c r="AE62" s="145" t="str">
        <f t="shared" si="72"/>
        <v/>
      </c>
      <c r="AF62" s="145" t="str">
        <f t="shared" si="73"/>
        <v/>
      </c>
      <c r="AG62" s="145" t="str">
        <f t="shared" si="74"/>
        <v/>
      </c>
      <c r="AH62" s="148" t="str">
        <f t="shared" si="75"/>
        <v/>
      </c>
      <c r="AI62" s="148" t="str">
        <f t="shared" si="76"/>
        <v/>
      </c>
      <c r="AJ62" s="150" t="str">
        <f t="shared" si="77"/>
        <v/>
      </c>
      <c r="AK62" s="148" t="str">
        <f t="shared" si="78"/>
        <v/>
      </c>
      <c r="AL62" s="148" t="str">
        <f t="shared" si="79"/>
        <v/>
      </c>
      <c r="AM62" s="149" t="str">
        <f t="shared" si="80"/>
        <v/>
      </c>
      <c r="AN62" s="152" t="str">
        <f t="shared" si="81"/>
        <v/>
      </c>
      <c r="AO62" s="145" t="str">
        <f t="shared" si="82"/>
        <v/>
      </c>
      <c r="AP62" s="152" t="str">
        <f t="shared" si="83"/>
        <v/>
      </c>
      <c r="AQ62" s="148" t="str">
        <f t="shared" si="33"/>
        <v/>
      </c>
      <c r="AR62" s="148" t="str">
        <f t="shared" si="48"/>
        <v/>
      </c>
      <c r="AS62" s="148" t="str">
        <f t="shared" si="49"/>
        <v/>
      </c>
      <c r="AT62" s="148" t="str">
        <f t="shared" si="84"/>
        <v/>
      </c>
      <c r="AU62" s="148" t="str">
        <f>IF(D62="","",SUM($AT$10:AT62))</f>
        <v/>
      </c>
      <c r="AV62" s="148" t="str">
        <f t="shared" si="85"/>
        <v/>
      </c>
      <c r="AW62" s="148" t="str">
        <f>IF(D62="","",SUM($AV$10:AV62))</f>
        <v/>
      </c>
      <c r="AX62" s="148" t="str">
        <f t="shared" si="86"/>
        <v/>
      </c>
      <c r="AY62" s="148" t="str">
        <f t="shared" si="87"/>
        <v/>
      </c>
      <c r="AZ62" s="148" t="str">
        <f>IF(D62="","",SUM($AY$10:AY62))</f>
        <v/>
      </c>
      <c r="BA62" s="152" t="str">
        <f t="shared" si="88"/>
        <v/>
      </c>
      <c r="BB62" s="148" t="str">
        <f t="shared" si="89"/>
        <v/>
      </c>
      <c r="BC62" s="148" t="str">
        <f t="shared" si="90"/>
        <v/>
      </c>
      <c r="BD62" s="148" t="str">
        <f t="shared" si="50"/>
        <v/>
      </c>
      <c r="BE62" s="152" t="str">
        <f>IF(D62="","",IF(Instructions!$C$5="BCBA",MIN(100%,AZ62/1500),IF(Instructions!$C$5="BCaBA",MIN(100%,AZ62/1000),"")))</f>
        <v/>
      </c>
      <c r="BF62" s="152" t="str">
        <f>IF(D62="","",IF(Instructions!$C$5="BCBA",MIN(100%,AW62/1500),IF(Instructions!$C$5="BCaBA",MIN(100%,AW62/1000),"")))</f>
        <v/>
      </c>
      <c r="BG62" s="147" t="str">
        <f t="shared" si="91"/>
        <v/>
      </c>
    </row>
    <row r="63" spans="1:59" s="83" customFormat="1" ht="20.100000000000001" customHeight="1">
      <c r="A63" s="135"/>
      <c r="B63" s="136" t="str">
        <f t="array" ref="B63">IFERROR(INDEX(YearMonthExperienceType, MATCH(0,COUNTIF($B$9:B62, YearMonthExperienceType), 0)),"")</f>
        <v/>
      </c>
      <c r="C63" s="145" t="str">
        <f t="shared" si="42"/>
        <v/>
      </c>
      <c r="D63" s="146" t="str">
        <f t="shared" si="43"/>
        <v/>
      </c>
      <c r="E63" s="147" t="str">
        <f t="shared" si="44"/>
        <v/>
      </c>
      <c r="F63" s="148" t="str">
        <f t="shared" si="51"/>
        <v/>
      </c>
      <c r="G63" s="148" t="str">
        <f t="shared" si="52"/>
        <v/>
      </c>
      <c r="H63" s="148" t="str">
        <f t="shared" si="53"/>
        <v/>
      </c>
      <c r="I63" s="148" t="str">
        <f t="shared" si="54"/>
        <v/>
      </c>
      <c r="J63" s="149" t="str">
        <f t="shared" si="55"/>
        <v/>
      </c>
      <c r="K63" s="149" t="str">
        <f t="shared" si="56"/>
        <v/>
      </c>
      <c r="L63" s="150" t="str">
        <f t="shared" si="45"/>
        <v/>
      </c>
      <c r="M63" s="150" t="str">
        <f t="shared" si="46"/>
        <v/>
      </c>
      <c r="N63" s="151"/>
      <c r="O63" s="148" t="str">
        <f t="shared" si="57"/>
        <v/>
      </c>
      <c r="P63" s="149" t="str">
        <f t="shared" si="58"/>
        <v/>
      </c>
      <c r="Q63" s="148" t="str">
        <f t="shared" si="59"/>
        <v/>
      </c>
      <c r="R63" s="148" t="str">
        <f t="shared" si="60"/>
        <v/>
      </c>
      <c r="S63" s="148" t="str">
        <f t="shared" si="61"/>
        <v/>
      </c>
      <c r="T63" s="148" t="str">
        <f t="shared" si="62"/>
        <v/>
      </c>
      <c r="U63" s="148" t="str">
        <f t="shared" si="63"/>
        <v/>
      </c>
      <c r="V63" s="148" t="str">
        <f t="shared" si="64"/>
        <v/>
      </c>
      <c r="W63" s="148" t="str">
        <f t="shared" si="65"/>
        <v/>
      </c>
      <c r="X63" s="149" t="str">
        <f t="shared" si="66"/>
        <v/>
      </c>
      <c r="Y63" s="149" t="str">
        <f t="shared" si="67"/>
        <v/>
      </c>
      <c r="Z63" s="145" t="str">
        <f t="shared" si="68"/>
        <v/>
      </c>
      <c r="AA63" s="145" t="str">
        <f t="shared" si="47"/>
        <v/>
      </c>
      <c r="AB63" s="145" t="str">
        <f t="shared" si="69"/>
        <v/>
      </c>
      <c r="AC63" s="145" t="str">
        <f t="shared" si="70"/>
        <v/>
      </c>
      <c r="AD63" s="145" t="str">
        <f t="shared" si="71"/>
        <v/>
      </c>
      <c r="AE63" s="145" t="str">
        <f t="shared" si="72"/>
        <v/>
      </c>
      <c r="AF63" s="145" t="str">
        <f t="shared" si="73"/>
        <v/>
      </c>
      <c r="AG63" s="145" t="str">
        <f t="shared" si="74"/>
        <v/>
      </c>
      <c r="AH63" s="148" t="str">
        <f t="shared" si="75"/>
        <v/>
      </c>
      <c r="AI63" s="148" t="str">
        <f t="shared" si="76"/>
        <v/>
      </c>
      <c r="AJ63" s="150" t="str">
        <f t="shared" si="77"/>
        <v/>
      </c>
      <c r="AK63" s="148" t="str">
        <f t="shared" si="78"/>
        <v/>
      </c>
      <c r="AL63" s="148" t="str">
        <f t="shared" si="79"/>
        <v/>
      </c>
      <c r="AM63" s="149" t="str">
        <f t="shared" si="80"/>
        <v/>
      </c>
      <c r="AN63" s="152" t="str">
        <f t="shared" si="81"/>
        <v/>
      </c>
      <c r="AO63" s="145" t="str">
        <f t="shared" si="82"/>
        <v/>
      </c>
      <c r="AP63" s="152" t="str">
        <f t="shared" si="83"/>
        <v/>
      </c>
      <c r="AQ63" s="148" t="str">
        <f t="shared" si="33"/>
        <v/>
      </c>
      <c r="AR63" s="148" t="str">
        <f t="shared" si="48"/>
        <v/>
      </c>
      <c r="AS63" s="148" t="str">
        <f t="shared" si="49"/>
        <v/>
      </c>
      <c r="AT63" s="148" t="str">
        <f t="shared" si="84"/>
        <v/>
      </c>
      <c r="AU63" s="148" t="str">
        <f>IF(D63="","",SUM($AT$10:AT63))</f>
        <v/>
      </c>
      <c r="AV63" s="148" t="str">
        <f t="shared" si="85"/>
        <v/>
      </c>
      <c r="AW63" s="148" t="str">
        <f>IF(D63="","",SUM($AV$10:AV63))</f>
        <v/>
      </c>
      <c r="AX63" s="148" t="str">
        <f t="shared" si="86"/>
        <v/>
      </c>
      <c r="AY63" s="148" t="str">
        <f t="shared" si="87"/>
        <v/>
      </c>
      <c r="AZ63" s="148" t="str">
        <f>IF(D63="","",SUM($AY$10:AY63))</f>
        <v/>
      </c>
      <c r="BA63" s="152" t="str">
        <f t="shared" si="88"/>
        <v/>
      </c>
      <c r="BB63" s="148" t="str">
        <f t="shared" si="89"/>
        <v/>
      </c>
      <c r="BC63" s="148" t="str">
        <f t="shared" si="90"/>
        <v/>
      </c>
      <c r="BD63" s="148" t="str">
        <f t="shared" si="50"/>
        <v/>
      </c>
      <c r="BE63" s="152" t="str">
        <f>IF(D63="","",IF(Instructions!$C$5="BCBA",MIN(100%,AZ63/1500),IF(Instructions!$C$5="BCaBA",MIN(100%,AZ63/1000),"")))</f>
        <v/>
      </c>
      <c r="BF63" s="152" t="str">
        <f>IF(D63="","",IF(Instructions!$C$5="BCBA",MIN(100%,AW63/1500),IF(Instructions!$C$5="BCaBA",MIN(100%,AW63/1000),"")))</f>
        <v/>
      </c>
      <c r="BG63" s="147" t="str">
        <f t="shared" si="91"/>
        <v/>
      </c>
    </row>
    <row r="64" spans="1:59" s="83" customFormat="1" ht="20.100000000000001" customHeight="1">
      <c r="A64" s="135"/>
      <c r="B64" s="136" t="str">
        <f t="array" ref="B64">IFERROR(INDEX(YearMonthExperienceType, MATCH(0,COUNTIF($B$9:B63, YearMonthExperienceType), 0)),"")</f>
        <v/>
      </c>
      <c r="C64" s="145" t="str">
        <f t="shared" si="42"/>
        <v/>
      </c>
      <c r="D64" s="146" t="str">
        <f t="shared" si="43"/>
        <v/>
      </c>
      <c r="E64" s="147" t="str">
        <f t="shared" si="44"/>
        <v/>
      </c>
      <c r="F64" s="148" t="str">
        <f t="shared" si="51"/>
        <v/>
      </c>
      <c r="G64" s="148" t="str">
        <f t="shared" si="52"/>
        <v/>
      </c>
      <c r="H64" s="148" t="str">
        <f t="shared" si="53"/>
        <v/>
      </c>
      <c r="I64" s="148" t="str">
        <f t="shared" si="54"/>
        <v/>
      </c>
      <c r="J64" s="149" t="str">
        <f t="shared" si="55"/>
        <v/>
      </c>
      <c r="K64" s="149" t="str">
        <f t="shared" si="56"/>
        <v/>
      </c>
      <c r="L64" s="150" t="str">
        <f t="shared" si="45"/>
        <v/>
      </c>
      <c r="M64" s="150" t="str">
        <f t="shared" si="46"/>
        <v/>
      </c>
      <c r="N64" s="151"/>
      <c r="O64" s="148" t="str">
        <f t="shared" si="57"/>
        <v/>
      </c>
      <c r="P64" s="149" t="str">
        <f t="shared" si="58"/>
        <v/>
      </c>
      <c r="Q64" s="148" t="str">
        <f t="shared" si="59"/>
        <v/>
      </c>
      <c r="R64" s="148" t="str">
        <f t="shared" si="60"/>
        <v/>
      </c>
      <c r="S64" s="148" t="str">
        <f t="shared" si="61"/>
        <v/>
      </c>
      <c r="T64" s="148" t="str">
        <f t="shared" si="62"/>
        <v/>
      </c>
      <c r="U64" s="148" t="str">
        <f t="shared" si="63"/>
        <v/>
      </c>
      <c r="V64" s="148" t="str">
        <f t="shared" si="64"/>
        <v/>
      </c>
      <c r="W64" s="148" t="str">
        <f t="shared" si="65"/>
        <v/>
      </c>
      <c r="X64" s="149" t="str">
        <f t="shared" si="66"/>
        <v/>
      </c>
      <c r="Y64" s="149" t="str">
        <f t="shared" si="67"/>
        <v/>
      </c>
      <c r="Z64" s="145" t="str">
        <f t="shared" si="68"/>
        <v/>
      </c>
      <c r="AA64" s="145" t="str">
        <f t="shared" si="47"/>
        <v/>
      </c>
      <c r="AB64" s="145" t="str">
        <f t="shared" si="69"/>
        <v/>
      </c>
      <c r="AC64" s="145" t="str">
        <f t="shared" si="70"/>
        <v/>
      </c>
      <c r="AD64" s="145" t="str">
        <f t="shared" si="71"/>
        <v/>
      </c>
      <c r="AE64" s="145" t="str">
        <f t="shared" si="72"/>
        <v/>
      </c>
      <c r="AF64" s="145" t="str">
        <f t="shared" si="73"/>
        <v/>
      </c>
      <c r="AG64" s="145" t="str">
        <f t="shared" si="74"/>
        <v/>
      </c>
      <c r="AH64" s="148" t="str">
        <f t="shared" si="75"/>
        <v/>
      </c>
      <c r="AI64" s="148" t="str">
        <f t="shared" si="76"/>
        <v/>
      </c>
      <c r="AJ64" s="150" t="str">
        <f t="shared" si="77"/>
        <v/>
      </c>
      <c r="AK64" s="148" t="str">
        <f t="shared" si="78"/>
        <v/>
      </c>
      <c r="AL64" s="148" t="str">
        <f t="shared" si="79"/>
        <v/>
      </c>
      <c r="AM64" s="149" t="str">
        <f t="shared" si="80"/>
        <v/>
      </c>
      <c r="AN64" s="152" t="str">
        <f t="shared" si="81"/>
        <v/>
      </c>
      <c r="AO64" s="145" t="str">
        <f t="shared" si="82"/>
        <v/>
      </c>
      <c r="AP64" s="152" t="str">
        <f t="shared" si="83"/>
        <v/>
      </c>
      <c r="AQ64" s="148" t="str">
        <f t="shared" si="33"/>
        <v/>
      </c>
      <c r="AR64" s="148" t="str">
        <f t="shared" si="48"/>
        <v/>
      </c>
      <c r="AS64" s="148" t="str">
        <f t="shared" si="49"/>
        <v/>
      </c>
      <c r="AT64" s="148" t="str">
        <f t="shared" si="84"/>
        <v/>
      </c>
      <c r="AU64" s="148" t="str">
        <f>IF(D64="","",SUM($AT$10:AT64))</f>
        <v/>
      </c>
      <c r="AV64" s="148" t="str">
        <f t="shared" si="85"/>
        <v/>
      </c>
      <c r="AW64" s="148" t="str">
        <f>IF(D64="","",SUM($AV$10:AV64))</f>
        <v/>
      </c>
      <c r="AX64" s="148" t="str">
        <f t="shared" si="86"/>
        <v/>
      </c>
      <c r="AY64" s="148" t="str">
        <f t="shared" si="87"/>
        <v/>
      </c>
      <c r="AZ64" s="148" t="str">
        <f>IF(D64="","",SUM($AY$10:AY64))</f>
        <v/>
      </c>
      <c r="BA64" s="152" t="str">
        <f t="shared" si="88"/>
        <v/>
      </c>
      <c r="BB64" s="148" t="str">
        <f t="shared" si="89"/>
        <v/>
      </c>
      <c r="BC64" s="148" t="str">
        <f t="shared" si="90"/>
        <v/>
      </c>
      <c r="BD64" s="148" t="str">
        <f t="shared" si="50"/>
        <v/>
      </c>
      <c r="BE64" s="152" t="str">
        <f>IF(D64="","",IF(Instructions!$C$5="BCBA",MIN(100%,AZ64/1500),IF(Instructions!$C$5="BCaBA",MIN(100%,AZ64/1000),"")))</f>
        <v/>
      </c>
      <c r="BF64" s="152" t="str">
        <f>IF(D64="","",IF(Instructions!$C$5="BCBA",MIN(100%,AW64/1500),IF(Instructions!$C$5="BCaBA",MIN(100%,AW64/1000),"")))</f>
        <v/>
      </c>
      <c r="BG64" s="147" t="str">
        <f t="shared" si="91"/>
        <v/>
      </c>
    </row>
    <row r="65" spans="1:59" s="83" customFormat="1" ht="20.100000000000001" customHeight="1">
      <c r="A65" s="135"/>
      <c r="B65" s="136" t="str">
        <f t="array" ref="B65">IFERROR(INDEX(YearMonthExperienceType, MATCH(0,COUNTIF($B$9:B64, YearMonthExperienceType), 0)),"")</f>
        <v/>
      </c>
      <c r="C65" s="145" t="str">
        <f t="shared" si="42"/>
        <v/>
      </c>
      <c r="D65" s="146" t="str">
        <f t="shared" si="43"/>
        <v/>
      </c>
      <c r="E65" s="147" t="str">
        <f t="shared" si="44"/>
        <v/>
      </c>
      <c r="F65" s="148" t="str">
        <f t="shared" si="51"/>
        <v/>
      </c>
      <c r="G65" s="148" t="str">
        <f t="shared" si="52"/>
        <v/>
      </c>
      <c r="H65" s="148" t="str">
        <f t="shared" si="53"/>
        <v/>
      </c>
      <c r="I65" s="148" t="str">
        <f t="shared" si="54"/>
        <v/>
      </c>
      <c r="J65" s="149" t="str">
        <f t="shared" si="55"/>
        <v/>
      </c>
      <c r="K65" s="149" t="str">
        <f t="shared" si="56"/>
        <v/>
      </c>
      <c r="L65" s="150" t="str">
        <f t="shared" si="45"/>
        <v/>
      </c>
      <c r="M65" s="150" t="str">
        <f t="shared" si="46"/>
        <v/>
      </c>
      <c r="N65" s="151"/>
      <c r="O65" s="148" t="str">
        <f t="shared" si="57"/>
        <v/>
      </c>
      <c r="P65" s="149" t="str">
        <f t="shared" si="58"/>
        <v/>
      </c>
      <c r="Q65" s="148" t="str">
        <f t="shared" si="59"/>
        <v/>
      </c>
      <c r="R65" s="148" t="str">
        <f t="shared" si="60"/>
        <v/>
      </c>
      <c r="S65" s="148" t="str">
        <f t="shared" si="61"/>
        <v/>
      </c>
      <c r="T65" s="148" t="str">
        <f t="shared" si="62"/>
        <v/>
      </c>
      <c r="U65" s="148" t="str">
        <f t="shared" si="63"/>
        <v/>
      </c>
      <c r="V65" s="148" t="str">
        <f t="shared" si="64"/>
        <v/>
      </c>
      <c r="W65" s="148" t="str">
        <f t="shared" si="65"/>
        <v/>
      </c>
      <c r="X65" s="149" t="str">
        <f t="shared" si="66"/>
        <v/>
      </c>
      <c r="Y65" s="149" t="str">
        <f t="shared" si="67"/>
        <v/>
      </c>
      <c r="Z65" s="145" t="str">
        <f t="shared" si="68"/>
        <v/>
      </c>
      <c r="AA65" s="145" t="str">
        <f t="shared" si="47"/>
        <v/>
      </c>
      <c r="AB65" s="145" t="str">
        <f t="shared" si="69"/>
        <v/>
      </c>
      <c r="AC65" s="145" t="str">
        <f t="shared" si="70"/>
        <v/>
      </c>
      <c r="AD65" s="145" t="str">
        <f t="shared" si="71"/>
        <v/>
      </c>
      <c r="AE65" s="145" t="str">
        <f t="shared" si="72"/>
        <v/>
      </c>
      <c r="AF65" s="145" t="str">
        <f t="shared" si="73"/>
        <v/>
      </c>
      <c r="AG65" s="145" t="str">
        <f t="shared" si="74"/>
        <v/>
      </c>
      <c r="AH65" s="148" t="str">
        <f t="shared" si="75"/>
        <v/>
      </c>
      <c r="AI65" s="148" t="str">
        <f t="shared" si="76"/>
        <v/>
      </c>
      <c r="AJ65" s="150" t="str">
        <f t="shared" si="77"/>
        <v/>
      </c>
      <c r="AK65" s="148" t="str">
        <f t="shared" si="78"/>
        <v/>
      </c>
      <c r="AL65" s="148" t="str">
        <f t="shared" si="79"/>
        <v/>
      </c>
      <c r="AM65" s="149" t="str">
        <f t="shared" si="80"/>
        <v/>
      </c>
      <c r="AN65" s="152" t="str">
        <f t="shared" si="81"/>
        <v/>
      </c>
      <c r="AO65" s="145" t="str">
        <f t="shared" si="82"/>
        <v/>
      </c>
      <c r="AP65" s="152" t="str">
        <f t="shared" si="83"/>
        <v/>
      </c>
      <c r="AQ65" s="148" t="str">
        <f t="shared" si="33"/>
        <v/>
      </c>
      <c r="AR65" s="148" t="str">
        <f t="shared" si="48"/>
        <v/>
      </c>
      <c r="AS65" s="148" t="str">
        <f t="shared" si="49"/>
        <v/>
      </c>
      <c r="AT65" s="148" t="str">
        <f t="shared" si="84"/>
        <v/>
      </c>
      <c r="AU65" s="148" t="str">
        <f>IF(D65="","",SUM($AT$10:AT65))</f>
        <v/>
      </c>
      <c r="AV65" s="148" t="str">
        <f t="shared" si="85"/>
        <v/>
      </c>
      <c r="AW65" s="148" t="str">
        <f>IF(D65="","",SUM($AV$10:AV65))</f>
        <v/>
      </c>
      <c r="AX65" s="148" t="str">
        <f t="shared" si="86"/>
        <v/>
      </c>
      <c r="AY65" s="148" t="str">
        <f t="shared" si="87"/>
        <v/>
      </c>
      <c r="AZ65" s="148" t="str">
        <f>IF(D65="","",SUM($AY$10:AY65))</f>
        <v/>
      </c>
      <c r="BA65" s="152" t="str">
        <f t="shared" si="88"/>
        <v/>
      </c>
      <c r="BB65" s="148" t="str">
        <f t="shared" si="89"/>
        <v/>
      </c>
      <c r="BC65" s="148" t="str">
        <f t="shared" si="90"/>
        <v/>
      </c>
      <c r="BD65" s="148" t="str">
        <f t="shared" si="50"/>
        <v/>
      </c>
      <c r="BE65" s="152" t="str">
        <f>IF(D65="","",IF(Instructions!$C$5="BCBA",MIN(100%,AZ65/1500),IF(Instructions!$C$5="BCaBA",MIN(100%,AZ65/1000),"")))</f>
        <v/>
      </c>
      <c r="BF65" s="152" t="str">
        <f>IF(D65="","",IF(Instructions!$C$5="BCBA",MIN(100%,AW65/1500),IF(Instructions!$C$5="BCaBA",MIN(100%,AW65/1000),"")))</f>
        <v/>
      </c>
      <c r="BG65" s="147" t="str">
        <f t="shared" si="91"/>
        <v/>
      </c>
    </row>
    <row r="66" spans="1:59" s="83" customFormat="1" ht="20.100000000000001" customHeight="1">
      <c r="A66" s="135"/>
      <c r="B66" s="136" t="str">
        <f t="array" ref="B66">IFERROR(INDEX(YearMonthExperienceType, MATCH(0,COUNTIF($B$9:B65, YearMonthExperienceType), 0)),"")</f>
        <v/>
      </c>
      <c r="C66" s="145" t="str">
        <f t="shared" si="42"/>
        <v/>
      </c>
      <c r="D66" s="146" t="str">
        <f t="shared" si="43"/>
        <v/>
      </c>
      <c r="E66" s="147" t="str">
        <f t="shared" si="44"/>
        <v/>
      </c>
      <c r="F66" s="148" t="str">
        <f t="shared" si="51"/>
        <v/>
      </c>
      <c r="G66" s="148" t="str">
        <f t="shared" si="52"/>
        <v/>
      </c>
      <c r="H66" s="148" t="str">
        <f t="shared" si="53"/>
        <v/>
      </c>
      <c r="I66" s="148" t="str">
        <f t="shared" si="54"/>
        <v/>
      </c>
      <c r="J66" s="149" t="str">
        <f t="shared" si="55"/>
        <v/>
      </c>
      <c r="K66" s="149" t="str">
        <f t="shared" si="56"/>
        <v/>
      </c>
      <c r="L66" s="150" t="str">
        <f t="shared" si="45"/>
        <v/>
      </c>
      <c r="M66" s="150" t="str">
        <f t="shared" si="46"/>
        <v/>
      </c>
      <c r="N66" s="151"/>
      <c r="O66" s="148" t="str">
        <f t="shared" si="57"/>
        <v/>
      </c>
      <c r="P66" s="149" t="str">
        <f t="shared" si="58"/>
        <v/>
      </c>
      <c r="Q66" s="148" t="str">
        <f t="shared" si="59"/>
        <v/>
      </c>
      <c r="R66" s="148" t="str">
        <f t="shared" si="60"/>
        <v/>
      </c>
      <c r="S66" s="148" t="str">
        <f t="shared" si="61"/>
        <v/>
      </c>
      <c r="T66" s="148" t="str">
        <f t="shared" si="62"/>
        <v/>
      </c>
      <c r="U66" s="148" t="str">
        <f t="shared" si="63"/>
        <v/>
      </c>
      <c r="V66" s="148" t="str">
        <f t="shared" si="64"/>
        <v/>
      </c>
      <c r="W66" s="148" t="str">
        <f t="shared" si="65"/>
        <v/>
      </c>
      <c r="X66" s="149" t="str">
        <f t="shared" si="66"/>
        <v/>
      </c>
      <c r="Y66" s="149" t="str">
        <f t="shared" si="67"/>
        <v/>
      </c>
      <c r="Z66" s="145" t="str">
        <f t="shared" si="68"/>
        <v/>
      </c>
      <c r="AA66" s="145" t="str">
        <f t="shared" si="47"/>
        <v/>
      </c>
      <c r="AB66" s="145" t="str">
        <f t="shared" si="69"/>
        <v/>
      </c>
      <c r="AC66" s="145" t="str">
        <f t="shared" si="70"/>
        <v/>
      </c>
      <c r="AD66" s="145" t="str">
        <f t="shared" si="71"/>
        <v/>
      </c>
      <c r="AE66" s="145" t="str">
        <f t="shared" si="72"/>
        <v/>
      </c>
      <c r="AF66" s="145" t="str">
        <f t="shared" si="73"/>
        <v/>
      </c>
      <c r="AG66" s="145" t="str">
        <f t="shared" si="74"/>
        <v/>
      </c>
      <c r="AH66" s="148" t="str">
        <f t="shared" si="75"/>
        <v/>
      </c>
      <c r="AI66" s="148" t="str">
        <f t="shared" si="76"/>
        <v/>
      </c>
      <c r="AJ66" s="150" t="str">
        <f t="shared" si="77"/>
        <v/>
      </c>
      <c r="AK66" s="148" t="str">
        <f t="shared" si="78"/>
        <v/>
      </c>
      <c r="AL66" s="148" t="str">
        <f t="shared" si="79"/>
        <v/>
      </c>
      <c r="AM66" s="149" t="str">
        <f t="shared" si="80"/>
        <v/>
      </c>
      <c r="AN66" s="152" t="str">
        <f t="shared" si="81"/>
        <v/>
      </c>
      <c r="AO66" s="145" t="str">
        <f t="shared" si="82"/>
        <v/>
      </c>
      <c r="AP66" s="152" t="str">
        <f t="shared" si="83"/>
        <v/>
      </c>
      <c r="AQ66" s="148" t="str">
        <f t="shared" si="33"/>
        <v/>
      </c>
      <c r="AR66" s="148" t="str">
        <f t="shared" si="48"/>
        <v/>
      </c>
      <c r="AS66" s="148" t="str">
        <f t="shared" si="49"/>
        <v/>
      </c>
      <c r="AT66" s="148" t="str">
        <f t="shared" si="84"/>
        <v/>
      </c>
      <c r="AU66" s="148" t="str">
        <f>IF(D66="","",SUM($AT$10:AT66))</f>
        <v/>
      </c>
      <c r="AV66" s="148" t="str">
        <f t="shared" si="85"/>
        <v/>
      </c>
      <c r="AW66" s="148" t="str">
        <f>IF(D66="","",SUM($AV$10:AV66))</f>
        <v/>
      </c>
      <c r="AX66" s="148" t="str">
        <f t="shared" si="86"/>
        <v/>
      </c>
      <c r="AY66" s="148" t="str">
        <f t="shared" si="87"/>
        <v/>
      </c>
      <c r="AZ66" s="148" t="str">
        <f>IF(D66="","",SUM($AY$10:AY66))</f>
        <v/>
      </c>
      <c r="BA66" s="152" t="str">
        <f t="shared" si="88"/>
        <v/>
      </c>
      <c r="BB66" s="148" t="str">
        <f t="shared" si="89"/>
        <v/>
      </c>
      <c r="BC66" s="148" t="str">
        <f t="shared" si="90"/>
        <v/>
      </c>
      <c r="BD66" s="148" t="str">
        <f t="shared" si="50"/>
        <v/>
      </c>
      <c r="BE66" s="152" t="str">
        <f>IF(D66="","",IF(Instructions!$C$5="BCBA",MIN(100%,AZ66/1500),IF(Instructions!$C$5="BCaBA",MIN(100%,AZ66/1000),"")))</f>
        <v/>
      </c>
      <c r="BF66" s="152" t="str">
        <f>IF(D66="","",IF(Instructions!$C$5="BCBA",MIN(100%,AW66/1500),IF(Instructions!$C$5="BCaBA",MIN(100%,AW66/1000),"")))</f>
        <v/>
      </c>
      <c r="BG66" s="147" t="str">
        <f t="shared" si="91"/>
        <v/>
      </c>
    </row>
    <row r="67" spans="1:59" s="83" customFormat="1" ht="20.100000000000001" customHeight="1">
      <c r="A67" s="135"/>
      <c r="B67" s="136" t="str">
        <f t="array" ref="B67">IFERROR(INDEX(YearMonthExperienceType, MATCH(0,COUNTIF($B$9:B66, YearMonthExperienceType), 0)),"")</f>
        <v/>
      </c>
      <c r="C67" s="145" t="str">
        <f t="shared" si="42"/>
        <v/>
      </c>
      <c r="D67" s="146" t="str">
        <f t="shared" si="43"/>
        <v/>
      </c>
      <c r="E67" s="147" t="str">
        <f t="shared" si="44"/>
        <v/>
      </c>
      <c r="F67" s="148" t="str">
        <f t="shared" si="51"/>
        <v/>
      </c>
      <c r="G67" s="148" t="str">
        <f t="shared" si="52"/>
        <v/>
      </c>
      <c r="H67" s="148" t="str">
        <f t="shared" si="53"/>
        <v/>
      </c>
      <c r="I67" s="148" t="str">
        <f t="shared" si="54"/>
        <v/>
      </c>
      <c r="J67" s="149" t="str">
        <f t="shared" si="55"/>
        <v/>
      </c>
      <c r="K67" s="149" t="str">
        <f t="shared" si="56"/>
        <v/>
      </c>
      <c r="L67" s="150" t="str">
        <f t="shared" si="45"/>
        <v/>
      </c>
      <c r="M67" s="150" t="str">
        <f t="shared" si="46"/>
        <v/>
      </c>
      <c r="N67" s="151"/>
      <c r="O67" s="148" t="str">
        <f t="shared" si="57"/>
        <v/>
      </c>
      <c r="P67" s="149" t="str">
        <f t="shared" si="58"/>
        <v/>
      </c>
      <c r="Q67" s="148" t="str">
        <f t="shared" si="59"/>
        <v/>
      </c>
      <c r="R67" s="148" t="str">
        <f t="shared" si="60"/>
        <v/>
      </c>
      <c r="S67" s="148" t="str">
        <f t="shared" si="61"/>
        <v/>
      </c>
      <c r="T67" s="148" t="str">
        <f t="shared" si="62"/>
        <v/>
      </c>
      <c r="U67" s="148" t="str">
        <f t="shared" si="63"/>
        <v/>
      </c>
      <c r="V67" s="148" t="str">
        <f t="shared" si="64"/>
        <v/>
      </c>
      <c r="W67" s="148" t="str">
        <f t="shared" si="65"/>
        <v/>
      </c>
      <c r="X67" s="149" t="str">
        <f t="shared" si="66"/>
        <v/>
      </c>
      <c r="Y67" s="149" t="str">
        <f t="shared" si="67"/>
        <v/>
      </c>
      <c r="Z67" s="145" t="str">
        <f t="shared" si="68"/>
        <v/>
      </c>
      <c r="AA67" s="145" t="str">
        <f t="shared" si="47"/>
        <v/>
      </c>
      <c r="AB67" s="145" t="str">
        <f t="shared" si="69"/>
        <v/>
      </c>
      <c r="AC67" s="145" t="str">
        <f t="shared" si="70"/>
        <v/>
      </c>
      <c r="AD67" s="145" t="str">
        <f t="shared" si="71"/>
        <v/>
      </c>
      <c r="AE67" s="145" t="str">
        <f t="shared" si="72"/>
        <v/>
      </c>
      <c r="AF67" s="145" t="str">
        <f t="shared" si="73"/>
        <v/>
      </c>
      <c r="AG67" s="145" t="str">
        <f t="shared" si="74"/>
        <v/>
      </c>
      <c r="AH67" s="148" t="str">
        <f t="shared" si="75"/>
        <v/>
      </c>
      <c r="AI67" s="148" t="str">
        <f t="shared" si="76"/>
        <v/>
      </c>
      <c r="AJ67" s="150" t="str">
        <f t="shared" si="77"/>
        <v/>
      </c>
      <c r="AK67" s="148" t="str">
        <f t="shared" si="78"/>
        <v/>
      </c>
      <c r="AL67" s="148" t="str">
        <f t="shared" si="79"/>
        <v/>
      </c>
      <c r="AM67" s="149" t="str">
        <f t="shared" si="80"/>
        <v/>
      </c>
      <c r="AN67" s="152" t="str">
        <f t="shared" si="81"/>
        <v/>
      </c>
      <c r="AO67" s="145" t="str">
        <f t="shared" si="82"/>
        <v/>
      </c>
      <c r="AP67" s="152" t="str">
        <f t="shared" si="83"/>
        <v/>
      </c>
      <c r="AQ67" s="148" t="str">
        <f t="shared" si="33"/>
        <v/>
      </c>
      <c r="AR67" s="148" t="str">
        <f t="shared" si="48"/>
        <v/>
      </c>
      <c r="AS67" s="148" t="str">
        <f t="shared" si="49"/>
        <v/>
      </c>
      <c r="AT67" s="148" t="str">
        <f t="shared" si="84"/>
        <v/>
      </c>
      <c r="AU67" s="148" t="str">
        <f>IF(D67="","",SUM($AT$10:AT67))</f>
        <v/>
      </c>
      <c r="AV67" s="148" t="str">
        <f t="shared" si="85"/>
        <v/>
      </c>
      <c r="AW67" s="148" t="str">
        <f>IF(D67="","",SUM($AV$10:AV67))</f>
        <v/>
      </c>
      <c r="AX67" s="148" t="str">
        <f t="shared" si="86"/>
        <v/>
      </c>
      <c r="AY67" s="148" t="str">
        <f t="shared" si="87"/>
        <v/>
      </c>
      <c r="AZ67" s="148" t="str">
        <f>IF(D67="","",SUM($AY$10:AY67))</f>
        <v/>
      </c>
      <c r="BA67" s="152" t="str">
        <f t="shared" si="88"/>
        <v/>
      </c>
      <c r="BB67" s="148" t="str">
        <f t="shared" si="89"/>
        <v/>
      </c>
      <c r="BC67" s="148" t="str">
        <f t="shared" si="90"/>
        <v/>
      </c>
      <c r="BD67" s="148" t="str">
        <f t="shared" si="50"/>
        <v/>
      </c>
      <c r="BE67" s="152" t="str">
        <f>IF(D67="","",IF(Instructions!$C$5="BCBA",MIN(100%,AZ67/1500),IF(Instructions!$C$5="BCaBA",MIN(100%,AZ67/1000),"")))</f>
        <v/>
      </c>
      <c r="BF67" s="152" t="str">
        <f>IF(D67="","",IF(Instructions!$C$5="BCBA",MIN(100%,AW67/1500),IF(Instructions!$C$5="BCaBA",MIN(100%,AW67/1000),"")))</f>
        <v/>
      </c>
      <c r="BG67" s="147" t="str">
        <f t="shared" si="91"/>
        <v/>
      </c>
    </row>
    <row r="68" spans="1:59" s="83" customFormat="1" ht="20.100000000000001" customHeight="1">
      <c r="A68" s="135"/>
      <c r="B68" s="136" t="str">
        <f t="array" ref="B68">IFERROR(INDEX(YearMonthExperienceType, MATCH(0,COUNTIF($B$9:B67, YearMonthExperienceType), 0)),"")</f>
        <v/>
      </c>
      <c r="C68" s="145" t="str">
        <f t="shared" si="42"/>
        <v/>
      </c>
      <c r="D68" s="146" t="str">
        <f t="shared" si="43"/>
        <v/>
      </c>
      <c r="E68" s="147" t="str">
        <f t="shared" si="44"/>
        <v/>
      </c>
      <c r="F68" s="148" t="str">
        <f t="shared" si="51"/>
        <v/>
      </c>
      <c r="G68" s="148" t="str">
        <f t="shared" si="52"/>
        <v/>
      </c>
      <c r="H68" s="148" t="str">
        <f t="shared" si="53"/>
        <v/>
      </c>
      <c r="I68" s="148" t="str">
        <f t="shared" si="54"/>
        <v/>
      </c>
      <c r="J68" s="149" t="str">
        <f t="shared" si="55"/>
        <v/>
      </c>
      <c r="K68" s="149" t="str">
        <f t="shared" si="56"/>
        <v/>
      </c>
      <c r="L68" s="150" t="str">
        <f t="shared" si="45"/>
        <v/>
      </c>
      <c r="M68" s="150" t="str">
        <f t="shared" si="46"/>
        <v/>
      </c>
      <c r="N68" s="151"/>
      <c r="O68" s="148" t="str">
        <f t="shared" si="57"/>
        <v/>
      </c>
      <c r="P68" s="149" t="str">
        <f t="shared" si="58"/>
        <v/>
      </c>
      <c r="Q68" s="148" t="str">
        <f t="shared" si="59"/>
        <v/>
      </c>
      <c r="R68" s="148" t="str">
        <f t="shared" si="60"/>
        <v/>
      </c>
      <c r="S68" s="148" t="str">
        <f t="shared" si="61"/>
        <v/>
      </c>
      <c r="T68" s="148" t="str">
        <f t="shared" si="62"/>
        <v/>
      </c>
      <c r="U68" s="148" t="str">
        <f t="shared" si="63"/>
        <v/>
      </c>
      <c r="V68" s="148" t="str">
        <f t="shared" si="64"/>
        <v/>
      </c>
      <c r="W68" s="148" t="str">
        <f t="shared" si="65"/>
        <v/>
      </c>
      <c r="X68" s="149" t="str">
        <f t="shared" si="66"/>
        <v/>
      </c>
      <c r="Y68" s="149" t="str">
        <f t="shared" si="67"/>
        <v/>
      </c>
      <c r="Z68" s="145" t="str">
        <f t="shared" si="68"/>
        <v/>
      </c>
      <c r="AA68" s="145" t="str">
        <f t="shared" si="47"/>
        <v/>
      </c>
      <c r="AB68" s="145" t="str">
        <f t="shared" si="69"/>
        <v/>
      </c>
      <c r="AC68" s="145" t="str">
        <f t="shared" si="70"/>
        <v/>
      </c>
      <c r="AD68" s="145" t="str">
        <f t="shared" si="71"/>
        <v/>
      </c>
      <c r="AE68" s="145" t="str">
        <f t="shared" si="72"/>
        <v/>
      </c>
      <c r="AF68" s="145" t="str">
        <f t="shared" si="73"/>
        <v/>
      </c>
      <c r="AG68" s="145" t="str">
        <f t="shared" si="74"/>
        <v/>
      </c>
      <c r="AH68" s="148" t="str">
        <f t="shared" si="75"/>
        <v/>
      </c>
      <c r="AI68" s="148" t="str">
        <f t="shared" si="76"/>
        <v/>
      </c>
      <c r="AJ68" s="150" t="str">
        <f t="shared" si="77"/>
        <v/>
      </c>
      <c r="AK68" s="148" t="str">
        <f t="shared" si="78"/>
        <v/>
      </c>
      <c r="AL68" s="148" t="str">
        <f t="shared" si="79"/>
        <v/>
      </c>
      <c r="AM68" s="149" t="str">
        <f t="shared" si="80"/>
        <v/>
      </c>
      <c r="AN68" s="152" t="str">
        <f t="shared" si="81"/>
        <v/>
      </c>
      <c r="AO68" s="145" t="str">
        <f t="shared" si="82"/>
        <v/>
      </c>
      <c r="AP68" s="152" t="str">
        <f t="shared" si="83"/>
        <v/>
      </c>
      <c r="AQ68" s="148" t="str">
        <f t="shared" si="33"/>
        <v/>
      </c>
      <c r="AR68" s="148" t="str">
        <f t="shared" si="48"/>
        <v/>
      </c>
      <c r="AS68" s="148" t="str">
        <f t="shared" si="49"/>
        <v/>
      </c>
      <c r="AT68" s="148" t="str">
        <f t="shared" si="84"/>
        <v/>
      </c>
      <c r="AU68" s="148" t="str">
        <f>IF(D68="","",SUM($AT$10:AT68))</f>
        <v/>
      </c>
      <c r="AV68" s="148" t="str">
        <f t="shared" si="85"/>
        <v/>
      </c>
      <c r="AW68" s="148" t="str">
        <f>IF(D68="","",SUM($AV$10:AV68))</f>
        <v/>
      </c>
      <c r="AX68" s="148" t="str">
        <f t="shared" si="86"/>
        <v/>
      </c>
      <c r="AY68" s="148" t="str">
        <f t="shared" si="87"/>
        <v/>
      </c>
      <c r="AZ68" s="148" t="str">
        <f>IF(D68="","",SUM($AY$10:AY68))</f>
        <v/>
      </c>
      <c r="BA68" s="152" t="str">
        <f t="shared" si="88"/>
        <v/>
      </c>
      <c r="BB68" s="148" t="str">
        <f t="shared" si="89"/>
        <v/>
      </c>
      <c r="BC68" s="148" t="str">
        <f t="shared" si="90"/>
        <v/>
      </c>
      <c r="BD68" s="148" t="str">
        <f t="shared" si="50"/>
        <v/>
      </c>
      <c r="BE68" s="152" t="str">
        <f>IF(D68="","",IF(Instructions!$C$5="BCBA",MIN(100%,AZ68/1500),IF(Instructions!$C$5="BCaBA",MIN(100%,AZ68/1000),"")))</f>
        <v/>
      </c>
      <c r="BF68" s="152" t="str">
        <f>IF(D68="","",IF(Instructions!$C$5="BCBA",MIN(100%,AW68/1500),IF(Instructions!$C$5="BCaBA",MIN(100%,AW68/1000),"")))</f>
        <v/>
      </c>
      <c r="BG68" s="147" t="str">
        <f t="shared" si="91"/>
        <v/>
      </c>
    </row>
    <row r="69" spans="1:59" s="83" customFormat="1" ht="20.100000000000001" customHeight="1">
      <c r="A69" s="135"/>
      <c r="B69" s="136" t="str">
        <f t="array" ref="B69">IFERROR(INDEX(YearMonthExperienceType, MATCH(0,COUNTIF($B$9:B68, YearMonthExperienceType), 0)),"")</f>
        <v/>
      </c>
      <c r="C69" s="145" t="str">
        <f t="shared" si="42"/>
        <v/>
      </c>
      <c r="D69" s="146" t="str">
        <f t="shared" si="43"/>
        <v/>
      </c>
      <c r="E69" s="147" t="str">
        <f t="shared" si="44"/>
        <v/>
      </c>
      <c r="F69" s="148" t="str">
        <f t="shared" si="51"/>
        <v/>
      </c>
      <c r="G69" s="148" t="str">
        <f t="shared" si="52"/>
        <v/>
      </c>
      <c r="H69" s="148" t="str">
        <f t="shared" si="53"/>
        <v/>
      </c>
      <c r="I69" s="148" t="str">
        <f t="shared" si="54"/>
        <v/>
      </c>
      <c r="J69" s="149" t="str">
        <f t="shared" si="55"/>
        <v/>
      </c>
      <c r="K69" s="149" t="str">
        <f t="shared" si="56"/>
        <v/>
      </c>
      <c r="L69" s="150" t="str">
        <f t="shared" si="45"/>
        <v/>
      </c>
      <c r="M69" s="150" t="str">
        <f t="shared" si="46"/>
        <v/>
      </c>
      <c r="N69" s="151"/>
      <c r="O69" s="148" t="str">
        <f t="shared" si="57"/>
        <v/>
      </c>
      <c r="P69" s="149" t="str">
        <f t="shared" si="58"/>
        <v/>
      </c>
      <c r="Q69" s="148" t="str">
        <f t="shared" si="59"/>
        <v/>
      </c>
      <c r="R69" s="148" t="str">
        <f t="shared" si="60"/>
        <v/>
      </c>
      <c r="S69" s="148" t="str">
        <f t="shared" si="61"/>
        <v/>
      </c>
      <c r="T69" s="148" t="str">
        <f t="shared" si="62"/>
        <v/>
      </c>
      <c r="U69" s="148" t="str">
        <f t="shared" si="63"/>
        <v/>
      </c>
      <c r="V69" s="148" t="str">
        <f t="shared" si="64"/>
        <v/>
      </c>
      <c r="W69" s="148" t="str">
        <f t="shared" si="65"/>
        <v/>
      </c>
      <c r="X69" s="149" t="str">
        <f t="shared" si="66"/>
        <v/>
      </c>
      <c r="Y69" s="149" t="str">
        <f t="shared" si="67"/>
        <v/>
      </c>
      <c r="Z69" s="145" t="str">
        <f t="shared" si="68"/>
        <v/>
      </c>
      <c r="AA69" s="145" t="str">
        <f t="shared" si="47"/>
        <v/>
      </c>
      <c r="AB69" s="145" t="str">
        <f t="shared" si="69"/>
        <v/>
      </c>
      <c r="AC69" s="145" t="str">
        <f t="shared" si="70"/>
        <v/>
      </c>
      <c r="AD69" s="145" t="str">
        <f t="shared" si="71"/>
        <v/>
      </c>
      <c r="AE69" s="145" t="str">
        <f t="shared" si="72"/>
        <v/>
      </c>
      <c r="AF69" s="145" t="str">
        <f t="shared" si="73"/>
        <v/>
      </c>
      <c r="AG69" s="145" t="str">
        <f t="shared" si="74"/>
        <v/>
      </c>
      <c r="AH69" s="148" t="str">
        <f t="shared" si="75"/>
        <v/>
      </c>
      <c r="AI69" s="148" t="str">
        <f t="shared" si="76"/>
        <v/>
      </c>
      <c r="AJ69" s="150" t="str">
        <f t="shared" si="77"/>
        <v/>
      </c>
      <c r="AK69" s="148" t="str">
        <f t="shared" si="78"/>
        <v/>
      </c>
      <c r="AL69" s="148" t="str">
        <f t="shared" si="79"/>
        <v/>
      </c>
      <c r="AM69" s="149" t="str">
        <f t="shared" si="80"/>
        <v/>
      </c>
      <c r="AN69" s="152" t="str">
        <f t="shared" si="81"/>
        <v/>
      </c>
      <c r="AO69" s="145" t="str">
        <f t="shared" si="82"/>
        <v/>
      </c>
      <c r="AP69" s="152" t="str">
        <f t="shared" si="83"/>
        <v/>
      </c>
      <c r="AQ69" s="148" t="str">
        <f t="shared" si="33"/>
        <v/>
      </c>
      <c r="AR69" s="148" t="str">
        <f t="shared" si="48"/>
        <v/>
      </c>
      <c r="AS69" s="148" t="str">
        <f t="shared" si="49"/>
        <v/>
      </c>
      <c r="AT69" s="148" t="str">
        <f t="shared" si="84"/>
        <v/>
      </c>
      <c r="AU69" s="148" t="str">
        <f>IF(D69="","",SUM($AT$10:AT69))</f>
        <v/>
      </c>
      <c r="AV69" s="148" t="str">
        <f t="shared" si="85"/>
        <v/>
      </c>
      <c r="AW69" s="148" t="str">
        <f>IF(D69="","",SUM($AV$10:AV69))</f>
        <v/>
      </c>
      <c r="AX69" s="148" t="str">
        <f t="shared" si="86"/>
        <v/>
      </c>
      <c r="AY69" s="148" t="str">
        <f t="shared" si="87"/>
        <v/>
      </c>
      <c r="AZ69" s="148" t="str">
        <f>IF(D69="","",SUM($AY$10:AY69))</f>
        <v/>
      </c>
      <c r="BA69" s="152" t="str">
        <f t="shared" si="88"/>
        <v/>
      </c>
      <c r="BB69" s="148" t="str">
        <f t="shared" si="89"/>
        <v/>
      </c>
      <c r="BC69" s="148" t="str">
        <f t="shared" si="90"/>
        <v/>
      </c>
      <c r="BD69" s="148" t="str">
        <f t="shared" si="50"/>
        <v/>
      </c>
      <c r="BE69" s="152" t="str">
        <f>IF(D69="","",IF(Instructions!$C$5="BCBA",MIN(100%,AZ69/1500),IF(Instructions!$C$5="BCaBA",MIN(100%,AZ69/1000),"")))</f>
        <v/>
      </c>
      <c r="BF69" s="152" t="str">
        <f>IF(D69="","",IF(Instructions!$C$5="BCBA",MIN(100%,AW69/1500),IF(Instructions!$C$5="BCaBA",MIN(100%,AW69/1000),"")))</f>
        <v/>
      </c>
      <c r="BG69" s="147" t="str">
        <f t="shared" si="91"/>
        <v/>
      </c>
    </row>
    <row r="70" spans="1:59" s="83" customFormat="1" ht="20.100000000000001" customHeight="1">
      <c r="A70" s="135"/>
      <c r="B70" s="136" t="str">
        <f t="array" ref="B70">IFERROR(INDEX(YearMonthExperienceType, MATCH(0,COUNTIF($B$9:B69, YearMonthExperienceType), 0)),"")</f>
        <v/>
      </c>
      <c r="C70" s="145" t="str">
        <f t="shared" si="42"/>
        <v/>
      </c>
      <c r="D70" s="146" t="str">
        <f t="shared" si="43"/>
        <v/>
      </c>
      <c r="E70" s="147" t="str">
        <f t="shared" si="44"/>
        <v/>
      </c>
      <c r="F70" s="148" t="str">
        <f t="shared" si="51"/>
        <v/>
      </c>
      <c r="G70" s="148" t="str">
        <f t="shared" si="52"/>
        <v/>
      </c>
      <c r="H70" s="148" t="str">
        <f t="shared" si="53"/>
        <v/>
      </c>
      <c r="I70" s="148" t="str">
        <f t="shared" si="54"/>
        <v/>
      </c>
      <c r="J70" s="149" t="str">
        <f t="shared" si="55"/>
        <v/>
      </c>
      <c r="K70" s="149" t="str">
        <f t="shared" si="56"/>
        <v/>
      </c>
      <c r="L70" s="150" t="str">
        <f t="shared" si="45"/>
        <v/>
      </c>
      <c r="M70" s="150" t="str">
        <f t="shared" si="46"/>
        <v/>
      </c>
      <c r="N70" s="151"/>
      <c r="O70" s="148" t="str">
        <f t="shared" si="57"/>
        <v/>
      </c>
      <c r="P70" s="149" t="str">
        <f t="shared" si="58"/>
        <v/>
      </c>
      <c r="Q70" s="148" t="str">
        <f t="shared" si="59"/>
        <v/>
      </c>
      <c r="R70" s="148" t="str">
        <f t="shared" si="60"/>
        <v/>
      </c>
      <c r="S70" s="148" t="str">
        <f t="shared" si="61"/>
        <v/>
      </c>
      <c r="T70" s="148" t="str">
        <f t="shared" si="62"/>
        <v/>
      </c>
      <c r="U70" s="148" t="str">
        <f t="shared" si="63"/>
        <v/>
      </c>
      <c r="V70" s="148" t="str">
        <f t="shared" si="64"/>
        <v/>
      </c>
      <c r="W70" s="148" t="str">
        <f t="shared" si="65"/>
        <v/>
      </c>
      <c r="X70" s="149" t="str">
        <f t="shared" si="66"/>
        <v/>
      </c>
      <c r="Y70" s="149" t="str">
        <f t="shared" si="67"/>
        <v/>
      </c>
      <c r="Z70" s="145" t="str">
        <f t="shared" si="68"/>
        <v/>
      </c>
      <c r="AA70" s="145" t="str">
        <f t="shared" si="47"/>
        <v/>
      </c>
      <c r="AB70" s="145" t="str">
        <f t="shared" si="69"/>
        <v/>
      </c>
      <c r="AC70" s="145" t="str">
        <f t="shared" si="70"/>
        <v/>
      </c>
      <c r="AD70" s="145" t="str">
        <f t="shared" si="71"/>
        <v/>
      </c>
      <c r="AE70" s="145" t="str">
        <f t="shared" si="72"/>
        <v/>
      </c>
      <c r="AF70" s="145" t="str">
        <f t="shared" si="73"/>
        <v/>
      </c>
      <c r="AG70" s="145" t="str">
        <f t="shared" si="74"/>
        <v/>
      </c>
      <c r="AH70" s="148" t="str">
        <f t="shared" si="75"/>
        <v/>
      </c>
      <c r="AI70" s="148" t="str">
        <f t="shared" si="76"/>
        <v/>
      </c>
      <c r="AJ70" s="150" t="str">
        <f t="shared" si="77"/>
        <v/>
      </c>
      <c r="AK70" s="148" t="str">
        <f t="shared" si="78"/>
        <v/>
      </c>
      <c r="AL70" s="148" t="str">
        <f t="shared" si="79"/>
        <v/>
      </c>
      <c r="AM70" s="149" t="str">
        <f t="shared" si="80"/>
        <v/>
      </c>
      <c r="AN70" s="152" t="str">
        <f t="shared" si="81"/>
        <v/>
      </c>
      <c r="AO70" s="145" t="str">
        <f t="shared" si="82"/>
        <v/>
      </c>
      <c r="AP70" s="152" t="str">
        <f t="shared" si="83"/>
        <v/>
      </c>
      <c r="AQ70" s="148" t="str">
        <f t="shared" si="33"/>
        <v/>
      </c>
      <c r="AR70" s="148" t="str">
        <f t="shared" si="48"/>
        <v/>
      </c>
      <c r="AS70" s="148" t="str">
        <f t="shared" si="49"/>
        <v/>
      </c>
      <c r="AT70" s="148" t="str">
        <f t="shared" si="84"/>
        <v/>
      </c>
      <c r="AU70" s="148" t="str">
        <f>IF(D70="","",SUM($AT$10:AT70))</f>
        <v/>
      </c>
      <c r="AV70" s="148" t="str">
        <f t="shared" si="85"/>
        <v/>
      </c>
      <c r="AW70" s="148" t="str">
        <f>IF(D70="","",SUM($AV$10:AV70))</f>
        <v/>
      </c>
      <c r="AX70" s="148" t="str">
        <f t="shared" si="86"/>
        <v/>
      </c>
      <c r="AY70" s="148" t="str">
        <f t="shared" si="87"/>
        <v/>
      </c>
      <c r="AZ70" s="148" t="str">
        <f>IF(D70="","",SUM($AY$10:AY70))</f>
        <v/>
      </c>
      <c r="BA70" s="152" t="str">
        <f t="shared" si="88"/>
        <v/>
      </c>
      <c r="BB70" s="148" t="str">
        <f t="shared" si="89"/>
        <v/>
      </c>
      <c r="BC70" s="148" t="str">
        <f t="shared" si="90"/>
        <v/>
      </c>
      <c r="BD70" s="148" t="str">
        <f t="shared" si="50"/>
        <v/>
      </c>
      <c r="BE70" s="152" t="str">
        <f>IF(D70="","",IF(Instructions!$C$5="BCBA",MIN(100%,AZ70/1500),IF(Instructions!$C$5="BCaBA",MIN(100%,AZ70/1000),"")))</f>
        <v/>
      </c>
      <c r="BF70" s="152" t="str">
        <f>IF(D70="","",IF(Instructions!$C$5="BCBA",MIN(100%,AW70/1500),IF(Instructions!$C$5="BCaBA",MIN(100%,AW70/1000),"")))</f>
        <v/>
      </c>
      <c r="BG70" s="147" t="str">
        <f t="shared" si="91"/>
        <v/>
      </c>
    </row>
    <row r="71" spans="1:59" s="83" customFormat="1" ht="20.100000000000001" customHeight="1">
      <c r="A71" s="135"/>
      <c r="B71" s="136" t="str">
        <f t="array" ref="B71">IFERROR(INDEX(YearMonthExperienceType, MATCH(0,COUNTIF($B$9:B70, YearMonthExperienceType), 0)),"")</f>
        <v/>
      </c>
      <c r="C71" s="145" t="str">
        <f t="shared" si="42"/>
        <v/>
      </c>
      <c r="D71" s="146" t="str">
        <f t="shared" si="43"/>
        <v/>
      </c>
      <c r="E71" s="147" t="str">
        <f t="shared" si="44"/>
        <v/>
      </c>
      <c r="F71" s="148" t="str">
        <f t="shared" si="51"/>
        <v/>
      </c>
      <c r="G71" s="148" t="str">
        <f t="shared" si="52"/>
        <v/>
      </c>
      <c r="H71" s="148" t="str">
        <f t="shared" si="53"/>
        <v/>
      </c>
      <c r="I71" s="148" t="str">
        <f t="shared" si="54"/>
        <v/>
      </c>
      <c r="J71" s="149" t="str">
        <f t="shared" si="55"/>
        <v/>
      </c>
      <c r="K71" s="149" t="str">
        <f t="shared" si="56"/>
        <v/>
      </c>
      <c r="L71" s="150" t="str">
        <f t="shared" si="45"/>
        <v/>
      </c>
      <c r="M71" s="150" t="str">
        <f t="shared" si="46"/>
        <v/>
      </c>
      <c r="N71" s="151"/>
      <c r="O71" s="148" t="str">
        <f t="shared" si="57"/>
        <v/>
      </c>
      <c r="P71" s="149" t="str">
        <f t="shared" si="58"/>
        <v/>
      </c>
      <c r="Q71" s="148" t="str">
        <f t="shared" si="59"/>
        <v/>
      </c>
      <c r="R71" s="148" t="str">
        <f t="shared" si="60"/>
        <v/>
      </c>
      <c r="S71" s="148" t="str">
        <f t="shared" si="61"/>
        <v/>
      </c>
      <c r="T71" s="148" t="str">
        <f t="shared" si="62"/>
        <v/>
      </c>
      <c r="U71" s="148" t="str">
        <f t="shared" si="63"/>
        <v/>
      </c>
      <c r="V71" s="148" t="str">
        <f t="shared" si="64"/>
        <v/>
      </c>
      <c r="W71" s="148" t="str">
        <f t="shared" si="65"/>
        <v/>
      </c>
      <c r="X71" s="149" t="str">
        <f t="shared" si="66"/>
        <v/>
      </c>
      <c r="Y71" s="149" t="str">
        <f t="shared" si="67"/>
        <v/>
      </c>
      <c r="Z71" s="145" t="str">
        <f t="shared" si="68"/>
        <v/>
      </c>
      <c r="AA71" s="145" t="str">
        <f t="shared" si="47"/>
        <v/>
      </c>
      <c r="AB71" s="145" t="str">
        <f t="shared" si="69"/>
        <v/>
      </c>
      <c r="AC71" s="145" t="str">
        <f t="shared" si="70"/>
        <v/>
      </c>
      <c r="AD71" s="145" t="str">
        <f t="shared" si="71"/>
        <v/>
      </c>
      <c r="AE71" s="145" t="str">
        <f t="shared" si="72"/>
        <v/>
      </c>
      <c r="AF71" s="145" t="str">
        <f t="shared" si="73"/>
        <v/>
      </c>
      <c r="AG71" s="145" t="str">
        <f t="shared" si="74"/>
        <v/>
      </c>
      <c r="AH71" s="148" t="str">
        <f t="shared" si="75"/>
        <v/>
      </c>
      <c r="AI71" s="148" t="str">
        <f t="shared" si="76"/>
        <v/>
      </c>
      <c r="AJ71" s="150" t="str">
        <f t="shared" si="77"/>
        <v/>
      </c>
      <c r="AK71" s="148" t="str">
        <f t="shared" si="78"/>
        <v/>
      </c>
      <c r="AL71" s="148" t="str">
        <f t="shared" si="79"/>
        <v/>
      </c>
      <c r="AM71" s="149" t="str">
        <f t="shared" si="80"/>
        <v/>
      </c>
      <c r="AN71" s="152" t="str">
        <f t="shared" si="81"/>
        <v/>
      </c>
      <c r="AO71" s="145" t="str">
        <f t="shared" si="82"/>
        <v/>
      </c>
      <c r="AP71" s="152" t="str">
        <f t="shared" si="83"/>
        <v/>
      </c>
      <c r="AQ71" s="148" t="str">
        <f t="shared" si="33"/>
        <v/>
      </c>
      <c r="AR71" s="148" t="str">
        <f t="shared" si="48"/>
        <v/>
      </c>
      <c r="AS71" s="148" t="str">
        <f t="shared" si="49"/>
        <v/>
      </c>
      <c r="AT71" s="148" t="str">
        <f t="shared" si="84"/>
        <v/>
      </c>
      <c r="AU71" s="148" t="str">
        <f>IF(D71="","",SUM($AT$10:AT71))</f>
        <v/>
      </c>
      <c r="AV71" s="148" t="str">
        <f t="shared" si="85"/>
        <v/>
      </c>
      <c r="AW71" s="148" t="str">
        <f>IF(D71="","",SUM($AV$10:AV71))</f>
        <v/>
      </c>
      <c r="AX71" s="148" t="str">
        <f t="shared" si="86"/>
        <v/>
      </c>
      <c r="AY71" s="148" t="str">
        <f t="shared" si="87"/>
        <v/>
      </c>
      <c r="AZ71" s="148" t="str">
        <f>IF(D71="","",SUM($AY$10:AY71))</f>
        <v/>
      </c>
      <c r="BA71" s="152" t="str">
        <f t="shared" si="88"/>
        <v/>
      </c>
      <c r="BB71" s="148" t="str">
        <f t="shared" si="89"/>
        <v/>
      </c>
      <c r="BC71" s="148" t="str">
        <f t="shared" si="90"/>
        <v/>
      </c>
      <c r="BD71" s="148" t="str">
        <f t="shared" si="50"/>
        <v/>
      </c>
      <c r="BE71" s="152" t="str">
        <f>IF(D71="","",IF(Instructions!$C$5="BCBA",MIN(100%,AZ71/1500),IF(Instructions!$C$5="BCaBA",MIN(100%,AZ71/1000),"")))</f>
        <v/>
      </c>
      <c r="BF71" s="152" t="str">
        <f>IF(D71="","",IF(Instructions!$C$5="BCBA",MIN(100%,AW71/1500),IF(Instructions!$C$5="BCaBA",MIN(100%,AW71/1000),"")))</f>
        <v/>
      </c>
      <c r="BG71" s="147" t="str">
        <f t="shared" si="91"/>
        <v/>
      </c>
    </row>
    <row r="72" spans="1:59" s="83" customFormat="1" ht="20.100000000000001" customHeight="1">
      <c r="A72" s="135"/>
      <c r="B72" s="136" t="str">
        <f t="array" ref="B72">IFERROR(INDEX(YearMonthExperienceType, MATCH(0,COUNTIF($B$9:B71, YearMonthExperienceType), 0)),"")</f>
        <v/>
      </c>
      <c r="C72" s="145" t="str">
        <f t="shared" si="42"/>
        <v/>
      </c>
      <c r="D72" s="146" t="str">
        <f t="shared" si="43"/>
        <v/>
      </c>
      <c r="E72" s="147" t="str">
        <f t="shared" si="44"/>
        <v/>
      </c>
      <c r="F72" s="148" t="str">
        <f t="shared" si="51"/>
        <v/>
      </c>
      <c r="G72" s="148" t="str">
        <f t="shared" si="52"/>
        <v/>
      </c>
      <c r="H72" s="148" t="str">
        <f t="shared" si="53"/>
        <v/>
      </c>
      <c r="I72" s="148" t="str">
        <f t="shared" si="54"/>
        <v/>
      </c>
      <c r="J72" s="149" t="str">
        <f t="shared" si="55"/>
        <v/>
      </c>
      <c r="K72" s="149" t="str">
        <f t="shared" si="56"/>
        <v/>
      </c>
      <c r="L72" s="150" t="str">
        <f t="shared" si="45"/>
        <v/>
      </c>
      <c r="M72" s="150" t="str">
        <f t="shared" si="46"/>
        <v/>
      </c>
      <c r="N72" s="151"/>
      <c r="O72" s="148" t="str">
        <f t="shared" si="57"/>
        <v/>
      </c>
      <c r="P72" s="149" t="str">
        <f t="shared" si="58"/>
        <v/>
      </c>
      <c r="Q72" s="148" t="str">
        <f t="shared" si="59"/>
        <v/>
      </c>
      <c r="R72" s="148" t="str">
        <f t="shared" si="60"/>
        <v/>
      </c>
      <c r="S72" s="148" t="str">
        <f t="shared" si="61"/>
        <v/>
      </c>
      <c r="T72" s="148" t="str">
        <f t="shared" si="62"/>
        <v/>
      </c>
      <c r="U72" s="148" t="str">
        <f t="shared" si="63"/>
        <v/>
      </c>
      <c r="V72" s="148" t="str">
        <f t="shared" si="64"/>
        <v/>
      </c>
      <c r="W72" s="148" t="str">
        <f t="shared" si="65"/>
        <v/>
      </c>
      <c r="X72" s="149" t="str">
        <f t="shared" si="66"/>
        <v/>
      </c>
      <c r="Y72" s="149" t="str">
        <f t="shared" si="67"/>
        <v/>
      </c>
      <c r="Z72" s="145" t="str">
        <f t="shared" si="68"/>
        <v/>
      </c>
      <c r="AA72" s="145" t="str">
        <f t="shared" si="47"/>
        <v/>
      </c>
      <c r="AB72" s="145" t="str">
        <f t="shared" si="69"/>
        <v/>
      </c>
      <c r="AC72" s="145" t="str">
        <f t="shared" si="70"/>
        <v/>
      </c>
      <c r="AD72" s="145" t="str">
        <f t="shared" si="71"/>
        <v/>
      </c>
      <c r="AE72" s="145" t="str">
        <f t="shared" si="72"/>
        <v/>
      </c>
      <c r="AF72" s="145" t="str">
        <f t="shared" si="73"/>
        <v/>
      </c>
      <c r="AG72" s="145" t="str">
        <f t="shared" si="74"/>
        <v/>
      </c>
      <c r="AH72" s="148" t="str">
        <f t="shared" si="75"/>
        <v/>
      </c>
      <c r="AI72" s="148" t="str">
        <f t="shared" si="76"/>
        <v/>
      </c>
      <c r="AJ72" s="150" t="str">
        <f t="shared" si="77"/>
        <v/>
      </c>
      <c r="AK72" s="148" t="str">
        <f t="shared" si="78"/>
        <v/>
      </c>
      <c r="AL72" s="148" t="str">
        <f t="shared" si="79"/>
        <v/>
      </c>
      <c r="AM72" s="149" t="str">
        <f t="shared" si="80"/>
        <v/>
      </c>
      <c r="AN72" s="152" t="str">
        <f t="shared" si="81"/>
        <v/>
      </c>
      <c r="AO72" s="145" t="str">
        <f t="shared" si="82"/>
        <v/>
      </c>
      <c r="AP72" s="152" t="str">
        <f t="shared" si="83"/>
        <v/>
      </c>
      <c r="AQ72" s="148" t="str">
        <f t="shared" si="33"/>
        <v/>
      </c>
      <c r="AR72" s="148" t="str">
        <f t="shared" si="48"/>
        <v/>
      </c>
      <c r="AS72" s="148" t="str">
        <f t="shared" si="49"/>
        <v/>
      </c>
      <c r="AT72" s="148" t="str">
        <f t="shared" si="84"/>
        <v/>
      </c>
      <c r="AU72" s="148" t="str">
        <f>IF(D72="","",SUM($AT$10:AT72))</f>
        <v/>
      </c>
      <c r="AV72" s="148" t="str">
        <f t="shared" si="85"/>
        <v/>
      </c>
      <c r="AW72" s="148" t="str">
        <f>IF(D72="","",SUM($AV$10:AV72))</f>
        <v/>
      </c>
      <c r="AX72" s="148" t="str">
        <f t="shared" si="86"/>
        <v/>
      </c>
      <c r="AY72" s="148" t="str">
        <f t="shared" si="87"/>
        <v/>
      </c>
      <c r="AZ72" s="148" t="str">
        <f>IF(D72="","",SUM($AY$10:AY72))</f>
        <v/>
      </c>
      <c r="BA72" s="152" t="str">
        <f t="shared" si="88"/>
        <v/>
      </c>
      <c r="BB72" s="148" t="str">
        <f t="shared" si="89"/>
        <v/>
      </c>
      <c r="BC72" s="148" t="str">
        <f t="shared" si="90"/>
        <v/>
      </c>
      <c r="BD72" s="148" t="str">
        <f t="shared" si="50"/>
        <v/>
      </c>
      <c r="BE72" s="152" t="str">
        <f>IF(D72="","",IF(Instructions!$C$5="BCBA",MIN(100%,AZ72/1500),IF(Instructions!$C$5="BCaBA",MIN(100%,AZ72/1000),"")))</f>
        <v/>
      </c>
      <c r="BF72" s="152" t="str">
        <f>IF(D72="","",IF(Instructions!$C$5="BCBA",MIN(100%,AW72/1500),IF(Instructions!$C$5="BCaBA",MIN(100%,AW72/1000),"")))</f>
        <v/>
      </c>
      <c r="BG72" s="147" t="str">
        <f t="shared" si="91"/>
        <v/>
      </c>
    </row>
    <row r="73" spans="1:59" s="83" customFormat="1" ht="20.100000000000001" customHeight="1">
      <c r="A73" s="135"/>
      <c r="B73" s="136" t="str">
        <f t="array" ref="B73">IFERROR(INDEX(YearMonthExperienceType, MATCH(0,COUNTIF($B$9:B72, YearMonthExperienceType), 0)),"")</f>
        <v/>
      </c>
      <c r="C73" s="145" t="str">
        <f t="shared" si="42"/>
        <v/>
      </c>
      <c r="D73" s="146" t="str">
        <f t="shared" si="43"/>
        <v/>
      </c>
      <c r="E73" s="147" t="str">
        <f t="shared" si="44"/>
        <v/>
      </c>
      <c r="F73" s="148" t="str">
        <f t="shared" si="51"/>
        <v/>
      </c>
      <c r="G73" s="148" t="str">
        <f t="shared" si="52"/>
        <v/>
      </c>
      <c r="H73" s="148" t="str">
        <f t="shared" si="53"/>
        <v/>
      </c>
      <c r="I73" s="148" t="str">
        <f t="shared" si="54"/>
        <v/>
      </c>
      <c r="J73" s="149" t="str">
        <f t="shared" si="55"/>
        <v/>
      </c>
      <c r="K73" s="149" t="str">
        <f t="shared" si="56"/>
        <v/>
      </c>
      <c r="L73" s="150" t="str">
        <f t="shared" si="45"/>
        <v/>
      </c>
      <c r="M73" s="150" t="str">
        <f t="shared" si="46"/>
        <v/>
      </c>
      <c r="N73" s="151"/>
      <c r="O73" s="148" t="str">
        <f t="shared" si="57"/>
        <v/>
      </c>
      <c r="P73" s="149" t="str">
        <f t="shared" si="58"/>
        <v/>
      </c>
      <c r="Q73" s="148" t="str">
        <f t="shared" si="59"/>
        <v/>
      </c>
      <c r="R73" s="148" t="str">
        <f t="shared" si="60"/>
        <v/>
      </c>
      <c r="S73" s="148" t="str">
        <f t="shared" si="61"/>
        <v/>
      </c>
      <c r="T73" s="148" t="str">
        <f t="shared" si="62"/>
        <v/>
      </c>
      <c r="U73" s="148" t="str">
        <f t="shared" si="63"/>
        <v/>
      </c>
      <c r="V73" s="148" t="str">
        <f t="shared" si="64"/>
        <v/>
      </c>
      <c r="W73" s="148" t="str">
        <f t="shared" si="65"/>
        <v/>
      </c>
      <c r="X73" s="149" t="str">
        <f t="shared" si="66"/>
        <v/>
      </c>
      <c r="Y73" s="149" t="str">
        <f t="shared" si="67"/>
        <v/>
      </c>
      <c r="Z73" s="145" t="str">
        <f t="shared" si="68"/>
        <v/>
      </c>
      <c r="AA73" s="145" t="str">
        <f t="shared" si="47"/>
        <v/>
      </c>
      <c r="AB73" s="145" t="str">
        <f t="shared" si="69"/>
        <v/>
      </c>
      <c r="AC73" s="145" t="str">
        <f t="shared" si="70"/>
        <v/>
      </c>
      <c r="AD73" s="145" t="str">
        <f t="shared" si="71"/>
        <v/>
      </c>
      <c r="AE73" s="145" t="str">
        <f t="shared" si="72"/>
        <v/>
      </c>
      <c r="AF73" s="145" t="str">
        <f t="shared" si="73"/>
        <v/>
      </c>
      <c r="AG73" s="145" t="str">
        <f t="shared" si="74"/>
        <v/>
      </c>
      <c r="AH73" s="148" t="str">
        <f t="shared" si="75"/>
        <v/>
      </c>
      <c r="AI73" s="148" t="str">
        <f t="shared" si="76"/>
        <v/>
      </c>
      <c r="AJ73" s="150" t="str">
        <f t="shared" si="77"/>
        <v/>
      </c>
      <c r="AK73" s="148" t="str">
        <f t="shared" si="78"/>
        <v/>
      </c>
      <c r="AL73" s="148" t="str">
        <f t="shared" si="79"/>
        <v/>
      </c>
      <c r="AM73" s="149" t="str">
        <f t="shared" si="80"/>
        <v/>
      </c>
      <c r="AN73" s="152" t="str">
        <f t="shared" si="81"/>
        <v/>
      </c>
      <c r="AO73" s="145" t="str">
        <f t="shared" si="82"/>
        <v/>
      </c>
      <c r="AP73" s="152" t="str">
        <f t="shared" si="83"/>
        <v/>
      </c>
      <c r="AQ73" s="148" t="str">
        <f t="shared" si="33"/>
        <v/>
      </c>
      <c r="AR73" s="148" t="str">
        <f t="shared" si="48"/>
        <v/>
      </c>
      <c r="AS73" s="148" t="str">
        <f t="shared" si="49"/>
        <v/>
      </c>
      <c r="AT73" s="148" t="str">
        <f t="shared" si="84"/>
        <v/>
      </c>
      <c r="AU73" s="148" t="str">
        <f>IF(D73="","",SUM($AT$10:AT73))</f>
        <v/>
      </c>
      <c r="AV73" s="148" t="str">
        <f t="shared" si="85"/>
        <v/>
      </c>
      <c r="AW73" s="148" t="str">
        <f>IF(D73="","",SUM($AV$10:AV73))</f>
        <v/>
      </c>
      <c r="AX73" s="148" t="str">
        <f t="shared" si="86"/>
        <v/>
      </c>
      <c r="AY73" s="148" t="str">
        <f t="shared" si="87"/>
        <v/>
      </c>
      <c r="AZ73" s="148" t="str">
        <f>IF(D73="","",SUM($AY$10:AY73))</f>
        <v/>
      </c>
      <c r="BA73" s="152" t="str">
        <f t="shared" si="88"/>
        <v/>
      </c>
      <c r="BB73" s="148" t="str">
        <f t="shared" si="89"/>
        <v/>
      </c>
      <c r="BC73" s="148" t="str">
        <f t="shared" si="90"/>
        <v/>
      </c>
      <c r="BD73" s="148" t="str">
        <f t="shared" si="50"/>
        <v/>
      </c>
      <c r="BE73" s="152" t="str">
        <f>IF(D73="","",IF(Instructions!$C$5="BCBA",MIN(100%,AZ73/1500),IF(Instructions!$C$5="BCaBA",MIN(100%,AZ73/1000),"")))</f>
        <v/>
      </c>
      <c r="BF73" s="152" t="str">
        <f>IF(D73="","",IF(Instructions!$C$5="BCBA",MIN(100%,AW73/1500),IF(Instructions!$C$5="BCaBA",MIN(100%,AW73/1000),"")))</f>
        <v/>
      </c>
      <c r="BG73" s="147" t="str">
        <f t="shared" si="91"/>
        <v/>
      </c>
    </row>
    <row r="74" spans="1:59" s="83" customFormat="1" ht="20.100000000000001" customHeight="1">
      <c r="A74" s="135"/>
      <c r="B74" s="136" t="str">
        <f t="array" ref="B74">IFERROR(INDEX(YearMonthExperienceType, MATCH(0,COUNTIF($B$9:B73, YearMonthExperienceType), 0)),"")</f>
        <v/>
      </c>
      <c r="C74" s="145" t="str">
        <f t="shared" si="42"/>
        <v/>
      </c>
      <c r="D74" s="146" t="str">
        <f t="shared" si="43"/>
        <v/>
      </c>
      <c r="E74" s="147" t="str">
        <f t="shared" si="44"/>
        <v/>
      </c>
      <c r="F74" s="148" t="str">
        <f t="shared" ref="F74:F105" si="92">IF(B74="","",SUMIF(YearMonthExperienceType,B74,LogIndependentHours))</f>
        <v/>
      </c>
      <c r="G74" s="148" t="str">
        <f t="shared" ref="G74:G105" si="93">IF(B74="","",SUMIF(YearMonthExperienceType,B74,LogSupervisionHours))</f>
        <v/>
      </c>
      <c r="H74" s="148" t="str">
        <f t="shared" ref="H74:H105" si="94">IF(B74="","",SUMIF(YearMonthExperienceType,B74,LogExperienceHours))</f>
        <v/>
      </c>
      <c r="I74" s="148" t="str">
        <f t="shared" ref="I74:I105" si="95">IF(B74="","",SUMIF(YearMonthExperienceType,B74,LogUnrestrictedHours))</f>
        <v/>
      </c>
      <c r="J74" s="149" t="str">
        <f t="shared" ref="J74:J105" si="96">IF(B74="","",SUMIF(YearMonthExperienceType,B74,LogSupervisionContacts))</f>
        <v/>
      </c>
      <c r="K74" s="149" t="str">
        <f t="shared" ref="K74:K105" si="97">IF(B74="","",SUMIF(YearMonthExperienceType,B74,LogClientObservations))</f>
        <v/>
      </c>
      <c r="L74" s="150" t="str">
        <f t="shared" si="45"/>
        <v/>
      </c>
      <c r="M74" s="150" t="str">
        <f t="shared" si="46"/>
        <v/>
      </c>
      <c r="N74" s="151"/>
      <c r="O74" s="148" t="str">
        <f t="shared" ref="O74:O105" si="98">IF(B74="","",SUMIF(YearMonthExperienceType,B74,LogGroupSupervisionHours))</f>
        <v/>
      </c>
      <c r="P74" s="149" t="str">
        <f t="shared" ref="P74:P105" si="99">IF(B74="","",SUMIF(YearMonthExperienceType,B74,LogExperiencesNotUnderContract))</f>
        <v/>
      </c>
      <c r="Q74" s="148" t="str">
        <f t="shared" ref="Q74:Q105" si="100">IF(B74="","",SUMIF(YearMonthExperienceType,B74,LogIndependentHoursUnderContract))</f>
        <v/>
      </c>
      <c r="R74" s="148" t="str">
        <f t="shared" ref="R74:R105" si="101">IF(B74="","",SUMIF(YearMonthExperienceType,B74,LogSupervisionHoursUnderContract))</f>
        <v/>
      </c>
      <c r="S74" s="148" t="str">
        <f t="shared" ref="S74:S105" si="102">IF(B74="","",SUMIF(YearMonthExperienceType,B74,LogExperienceHoursUnderContract))</f>
        <v/>
      </c>
      <c r="T74" s="148" t="str">
        <f t="shared" ref="T74:T105" si="103">IF(B74="","",SUMIF(YearMonth,LEFT(B74,7),LogExperienceHoursUnderContract))</f>
        <v/>
      </c>
      <c r="U74" s="148" t="str">
        <f t="shared" ref="U74:U105" si="104">IF(B74="","",SUMIF(YearMonthExperienceType,B74,LogUnrestrictedHoursUnderContract))</f>
        <v/>
      </c>
      <c r="V74" s="148" t="str">
        <f t="shared" ref="V74:V105" si="105">IF(B74="","",SUMIF(YearMonthExperienceType,B74,LogWeightedExperienceHoursUnderContract))</f>
        <v/>
      </c>
      <c r="W74" s="148" t="str">
        <f t="shared" ref="W74:W105" si="106">IF(B74="","",SUMIF(YearMonthExperienceType,B74,LogGroupSupervisionHoursUnderContract))</f>
        <v/>
      </c>
      <c r="X74" s="149" t="str">
        <f t="shared" ref="X74:X105" si="107">IF(B74="","",SUMIF(YearMonthExperienceType,B74,LogSupervisionContactsUnderContract))</f>
        <v/>
      </c>
      <c r="Y74" s="149" t="str">
        <f t="shared" ref="Y74:Y105" si="108">IF(B74="","",SUMIF(YearMonthExperienceType,B74,LogClientObservationsUnderContract))</f>
        <v/>
      </c>
      <c r="Z74" s="145" t="str">
        <f t="shared" ref="Z74:Z105" si="109">IF(D74="","",IF(P74&lt;1,"","A"))</f>
        <v/>
      </c>
      <c r="AA74" s="145" t="str">
        <f t="shared" si="47"/>
        <v/>
      </c>
      <c r="AB74" s="145" t="str">
        <f t="shared" ref="AB74:AB105" si="110">IF(ISERROR(R74/S74),"",IF(OR(AND(E74="Supervised Independent Fieldwork",R74/S74&lt;0.05),AND(E74="Praticum",R74/S74&lt;0.075),AND(E74="Intensive Practicum",R74/S74&lt;0.1)),"C",""))</f>
        <v/>
      </c>
      <c r="AC74" s="145" t="str">
        <f t="shared" ref="AC74:AC105" si="111">IF(ISERROR(W74/R74),"",IF(W74/R74&gt;0.5,"D",""))</f>
        <v/>
      </c>
      <c r="AD74" s="145" t="str">
        <f t="shared" ref="AD74:AD105" si="112">IF(OR(AND(E74="Supervised Independent Fieldwork",X74&lt;2),AND(E74="Practicum",X74&lt;4),AND(E74="Intensive Practicum",X74&lt;8)),"E","")</f>
        <v/>
      </c>
      <c r="AE74" s="145" t="str">
        <f t="shared" ref="AE74:AE105" si="113">IF(OR(AND(E74="Supervised Independent Fieldwork",Y74&lt;2),AND(E74="Practicum",Y74&lt;4),AND(E74="Intensive Practicum",Y74&lt;4)),"F","")</f>
        <v/>
      </c>
      <c r="AF74" s="145" t="str">
        <f t="shared" ref="AF74:AF105" si="114">IF(D74="","",IF(BE74&lt;0.5,"G",""))</f>
        <v/>
      </c>
      <c r="AG74" s="145" t="str">
        <f t="shared" ref="AG74:AG105" si="115">IF(D74="","",IF(BF74&lt;1,"H",""))</f>
        <v/>
      </c>
      <c r="AH74" s="148" t="str">
        <f t="shared" ref="AH74:AH105" si="116">IF(D74="","",R74-W74)</f>
        <v/>
      </c>
      <c r="AI74" s="148" t="str">
        <f t="shared" ref="AI74:AI105" si="117">IF(D74="","",IF(W74&gt;AH74,MAX(AH74*2),R74))</f>
        <v/>
      </c>
      <c r="AJ74" s="150" t="str">
        <f t="shared" ref="AJ74:AJ105" si="118">IF(E74="Supervised Independent Fieldwork", 0.05,IF(E74="Practicum", 0.075,IF(E74="Intensive Practicum", 0.1,"")))</f>
        <v/>
      </c>
      <c r="AK74" s="148" t="str">
        <f t="shared" ref="AK74:AK105" si="119">IF(D74="","",IF(S74&gt;AI74/AJ74,AI74/AJ74, S74))</f>
        <v/>
      </c>
      <c r="AL74" s="148" t="str">
        <f t="shared" ref="AL74:AL105" si="120">IF(D74="","",IF(AND(AK74&gt;20,AK74&lt;130),AK74,IF(AK74&gt;=130,130,0)))</f>
        <v/>
      </c>
      <c r="AM74" s="149" t="str">
        <f t="shared" ref="AM74:AM105" si="121">IF(E74="Supervised Independent Fieldwork", 2,IF(E74="Practicum", 4,IF(E74="Intensive Practicum",8,"")))</f>
        <v/>
      </c>
      <c r="AN74" s="152" t="str">
        <f t="shared" ref="AN74:AN105" si="122">IF(D74="","",MIN(100%,X74/AM74))</f>
        <v/>
      </c>
      <c r="AO74" s="145" t="str">
        <f t="shared" ref="AO74:AO105" si="123">IF(E74="Supervised Independent Fieldwork", 2,IF(E74="Practicum", 4,IF(E74="Intensive Practicum",4,"")))</f>
        <v/>
      </c>
      <c r="AP74" s="152" t="str">
        <f t="shared" ref="AP74:AP105" si="124">IF(D74="","",MIN(100%,Y74/AO74))</f>
        <v/>
      </c>
      <c r="AQ74" s="148" t="str">
        <f t="shared" ref="AQ74:AQ137" si="125">IF(D74="","",AL74*MIN(AN74,AP74))</f>
        <v/>
      </c>
      <c r="AR74" s="148" t="str">
        <f t="shared" si="48"/>
        <v/>
      </c>
      <c r="AS74" s="148" t="str">
        <f t="shared" si="49"/>
        <v/>
      </c>
      <c r="AT74" s="148" t="str">
        <f t="shared" ref="AT74:AT105" si="126">IF(D74="","",IF(AS74&lt;20,0,IF(AQ74&gt;130,130,AQ74)))</f>
        <v/>
      </c>
      <c r="AU74" s="148" t="str">
        <f>IF(D74="","",SUM($AT$10:AT74))</f>
        <v/>
      </c>
      <c r="AV74" s="148" t="str">
        <f t="shared" ref="AV74:AV105" si="127">IF(E74="Supervised Independent Fieldwork", AT74,IF(E74="Practicum", AT74*1.5,IF(E74="Intensive Practicum", AT74*2,"")))</f>
        <v/>
      </c>
      <c r="AW74" s="148" t="str">
        <f>IF(D74="","",SUM($AV$10:AV74))</f>
        <v/>
      </c>
      <c r="AX74" s="148" t="str">
        <f t="shared" ref="AX74:AX105" si="128">IF(D74="","",IF(AT74&gt;0,MIN(U74,AT74),0))</f>
        <v/>
      </c>
      <c r="AY74" s="148" t="str">
        <f t="shared" ref="AY74:AY105" si="129">IF(E74="Supervised Independent Fieldwork", AX74,IF(E74="Practicum", AX74*1.5,IF(E74="Intensive Practicum", AX74*2,"")))</f>
        <v/>
      </c>
      <c r="AZ74" s="148" t="str">
        <f>IF(D74="","",SUM($AY$10:AY74))</f>
        <v/>
      </c>
      <c r="BA74" s="152" t="str">
        <f t="shared" ref="BA74:BA105" si="130">IF(D74="","",IFERROR(BC74/BD74,0))</f>
        <v/>
      </c>
      <c r="BB74" s="148" t="str">
        <f t="shared" ref="BB74:BB105" si="131">IF(D74="","",BD74-BC74)</f>
        <v/>
      </c>
      <c r="BC74" s="148" t="str">
        <f t="shared" ref="BC74:BC105" si="132">IF(D74="","",IF(BD74=0,0,AI74))</f>
        <v/>
      </c>
      <c r="BD74" s="148" t="str">
        <f t="shared" si="50"/>
        <v/>
      </c>
      <c r="BE74" s="152" t="str">
        <f>IF(D74="","",IF(Instructions!$C$5="BCBA",MIN(100%,AZ74/1500),IF(Instructions!$C$5="BCaBA",MIN(100%,AZ74/1000),"")))</f>
        <v/>
      </c>
      <c r="BF74" s="152" t="str">
        <f>IF(D74="","",IF(Instructions!$C$5="BCBA",MIN(100%,AW74/1500),IF(Instructions!$C$5="BCaBA",MIN(100%,AW74/1000),"")))</f>
        <v/>
      </c>
      <c r="BG74" s="147" t="str">
        <f t="shared" ref="BG74:BG105" si="133">IF(Z74&lt;&gt;"","   "&amp;Z74,"")&amp;IF(AA74&lt;&gt;"","   "&amp;AA74,"")&amp;IF(AB74&lt;&gt;"","   "&amp;AB74,"")&amp;IF(AC74&lt;&gt;"","   "&amp;AC74,"")&amp;IF(AD74&lt;&gt;"","   "&amp;AD74,"")&amp;IF(AE74&lt;&gt;"","   "&amp;AE74,"")&amp;IF(AF74&lt;&gt;"","   "&amp;AF74,"")&amp;IF(AG74&lt;&gt;"","   "&amp;AG74,"")</f>
        <v/>
      </c>
    </row>
    <row r="75" spans="1:59" s="83" customFormat="1" ht="20.100000000000001" customHeight="1">
      <c r="A75" s="135"/>
      <c r="B75" s="136" t="str">
        <f t="array" ref="B75">IFERROR(INDEX(YearMonthExperienceType, MATCH(0,COUNTIF($B$9:B74, YearMonthExperienceType), 0)),"")</f>
        <v/>
      </c>
      <c r="C75" s="145" t="str">
        <f t="shared" ref="C75:C138" si="134">LEFT(B75,4)</f>
        <v/>
      </c>
      <c r="D75" s="146" t="str">
        <f t="shared" ref="D75:D138" si="135">IF(B75="","",TEXT(VALUE(MID(B75,6,2))*29,"mmmm"))</f>
        <v/>
      </c>
      <c r="E75" s="147" t="str">
        <f t="shared" ref="E75:E138" si="136">IF(RIGHT(B75,1)="1","Supervised Independent Fieldwork", IF(RIGHT(B75,1)="2","Practicum", IF(RIGHT(B75,1)="3","Intensive Practicum","")))</f>
        <v/>
      </c>
      <c r="F75" s="148" t="str">
        <f t="shared" si="92"/>
        <v/>
      </c>
      <c r="G75" s="148" t="str">
        <f t="shared" si="93"/>
        <v/>
      </c>
      <c r="H75" s="148" t="str">
        <f t="shared" si="94"/>
        <v/>
      </c>
      <c r="I75" s="148" t="str">
        <f t="shared" si="95"/>
        <v/>
      </c>
      <c r="J75" s="149" t="str">
        <f t="shared" si="96"/>
        <v/>
      </c>
      <c r="K75" s="149" t="str">
        <f t="shared" si="97"/>
        <v/>
      </c>
      <c r="L75" s="150" t="str">
        <f t="shared" ref="L75:L138" si="137">IF(D75="","",G75/H75)</f>
        <v/>
      </c>
      <c r="M75" s="150" t="str">
        <f t="shared" ref="M75:M138" si="138">IF(D75="","",O75/G75)</f>
        <v/>
      </c>
      <c r="N75" s="151"/>
      <c r="O75" s="148" t="str">
        <f t="shared" si="98"/>
        <v/>
      </c>
      <c r="P75" s="149" t="str">
        <f t="shared" si="99"/>
        <v/>
      </c>
      <c r="Q75" s="148" t="str">
        <f t="shared" si="100"/>
        <v/>
      </c>
      <c r="R75" s="148" t="str">
        <f t="shared" si="101"/>
        <v/>
      </c>
      <c r="S75" s="148" t="str">
        <f t="shared" si="102"/>
        <v/>
      </c>
      <c r="T75" s="148" t="str">
        <f t="shared" si="103"/>
        <v/>
      </c>
      <c r="U75" s="148" t="str">
        <f t="shared" si="104"/>
        <v/>
      </c>
      <c r="V75" s="148" t="str">
        <f t="shared" si="105"/>
        <v/>
      </c>
      <c r="W75" s="148" t="str">
        <f t="shared" si="106"/>
        <v/>
      </c>
      <c r="X75" s="149" t="str">
        <f t="shared" si="107"/>
        <v/>
      </c>
      <c r="Y75" s="149" t="str">
        <f t="shared" si="108"/>
        <v/>
      </c>
      <c r="Z75" s="145" t="str">
        <f t="shared" si="109"/>
        <v/>
      </c>
      <c r="AA75" s="145" t="str">
        <f t="shared" ref="AA75:AA138" si="139">IF(D75="","",IF(OR(T75&lt;20, T75&gt;130),"B",""))</f>
        <v/>
      </c>
      <c r="AB75" s="145" t="str">
        <f t="shared" si="110"/>
        <v/>
      </c>
      <c r="AC75" s="145" t="str">
        <f t="shared" si="111"/>
        <v/>
      </c>
      <c r="AD75" s="145" t="str">
        <f t="shared" si="112"/>
        <v/>
      </c>
      <c r="AE75" s="145" t="str">
        <f t="shared" si="113"/>
        <v/>
      </c>
      <c r="AF75" s="145" t="str">
        <f t="shared" si="114"/>
        <v/>
      </c>
      <c r="AG75" s="145" t="str">
        <f t="shared" si="115"/>
        <v/>
      </c>
      <c r="AH75" s="148" t="str">
        <f t="shared" si="116"/>
        <v/>
      </c>
      <c r="AI75" s="148" t="str">
        <f t="shared" si="117"/>
        <v/>
      </c>
      <c r="AJ75" s="150" t="str">
        <f t="shared" si="118"/>
        <v/>
      </c>
      <c r="AK75" s="148" t="str">
        <f t="shared" si="119"/>
        <v/>
      </c>
      <c r="AL75" s="148" t="str">
        <f t="shared" si="120"/>
        <v/>
      </c>
      <c r="AM75" s="149" t="str">
        <f t="shared" si="121"/>
        <v/>
      </c>
      <c r="AN75" s="152" t="str">
        <f t="shared" si="122"/>
        <v/>
      </c>
      <c r="AO75" s="145" t="str">
        <f t="shared" si="123"/>
        <v/>
      </c>
      <c r="AP75" s="152" t="str">
        <f t="shared" si="124"/>
        <v/>
      </c>
      <c r="AQ75" s="148" t="str">
        <f t="shared" si="125"/>
        <v/>
      </c>
      <c r="AR75" s="148" t="str">
        <f t="shared" ref="AR75:AR138" si="140">LEFT(B75,7)</f>
        <v/>
      </c>
      <c r="AS75" s="148" t="str">
        <f t="shared" ref="AS75:AS138" si="141">IF(B75="","",SUMIF($AR$10:$AR$186,AR75,$AK$10:$AK$185))</f>
        <v/>
      </c>
      <c r="AT75" s="148" t="str">
        <f t="shared" si="126"/>
        <v/>
      </c>
      <c r="AU75" s="148" t="str">
        <f>IF(D75="","",SUM($AT$10:AT75))</f>
        <v/>
      </c>
      <c r="AV75" s="148" t="str">
        <f t="shared" si="127"/>
        <v/>
      </c>
      <c r="AW75" s="148" t="str">
        <f>IF(D75="","",SUM($AV$10:AV75))</f>
        <v/>
      </c>
      <c r="AX75" s="148" t="str">
        <f t="shared" si="128"/>
        <v/>
      </c>
      <c r="AY75" s="148" t="str">
        <f t="shared" si="129"/>
        <v/>
      </c>
      <c r="AZ75" s="148" t="str">
        <f>IF(D75="","",SUM($AY$10:AY75))</f>
        <v/>
      </c>
      <c r="BA75" s="152" t="str">
        <f t="shared" si="130"/>
        <v/>
      </c>
      <c r="BB75" s="148" t="str">
        <f t="shared" si="131"/>
        <v/>
      </c>
      <c r="BC75" s="148" t="str">
        <f t="shared" si="132"/>
        <v/>
      </c>
      <c r="BD75" s="148" t="str">
        <f t="shared" ref="BD75:BD138" si="142">AT75</f>
        <v/>
      </c>
      <c r="BE75" s="152" t="str">
        <f>IF(D75="","",IF(Instructions!$C$5="BCBA",MIN(100%,AZ75/1500),IF(Instructions!$C$5="BCaBA",MIN(100%,AZ75/1000),"")))</f>
        <v/>
      </c>
      <c r="BF75" s="152" t="str">
        <f>IF(D75="","",IF(Instructions!$C$5="BCBA",MIN(100%,AW75/1500),IF(Instructions!$C$5="BCaBA",MIN(100%,AW75/1000),"")))</f>
        <v/>
      </c>
      <c r="BG75" s="147" t="str">
        <f t="shared" si="133"/>
        <v/>
      </c>
    </row>
    <row r="76" spans="1:59" s="83" customFormat="1" ht="20.100000000000001" customHeight="1">
      <c r="A76" s="135"/>
      <c r="B76" s="136" t="str">
        <f t="array" ref="B76">IFERROR(INDEX(YearMonthExperienceType, MATCH(0,COUNTIF($B$9:B75, YearMonthExperienceType), 0)),"")</f>
        <v/>
      </c>
      <c r="C76" s="145" t="str">
        <f t="shared" si="134"/>
        <v/>
      </c>
      <c r="D76" s="146" t="str">
        <f t="shared" si="135"/>
        <v/>
      </c>
      <c r="E76" s="147" t="str">
        <f t="shared" si="136"/>
        <v/>
      </c>
      <c r="F76" s="148" t="str">
        <f t="shared" si="92"/>
        <v/>
      </c>
      <c r="G76" s="148" t="str">
        <f t="shared" si="93"/>
        <v/>
      </c>
      <c r="H76" s="148" t="str">
        <f t="shared" si="94"/>
        <v/>
      </c>
      <c r="I76" s="148" t="str">
        <f t="shared" si="95"/>
        <v/>
      </c>
      <c r="J76" s="149" t="str">
        <f t="shared" si="96"/>
        <v/>
      </c>
      <c r="K76" s="149" t="str">
        <f t="shared" si="97"/>
        <v/>
      </c>
      <c r="L76" s="150" t="str">
        <f t="shared" si="137"/>
        <v/>
      </c>
      <c r="M76" s="150" t="str">
        <f t="shared" si="138"/>
        <v/>
      </c>
      <c r="N76" s="151"/>
      <c r="O76" s="148" t="str">
        <f t="shared" si="98"/>
        <v/>
      </c>
      <c r="P76" s="149" t="str">
        <f t="shared" si="99"/>
        <v/>
      </c>
      <c r="Q76" s="148" t="str">
        <f t="shared" si="100"/>
        <v/>
      </c>
      <c r="R76" s="148" t="str">
        <f t="shared" si="101"/>
        <v/>
      </c>
      <c r="S76" s="148" t="str">
        <f t="shared" si="102"/>
        <v/>
      </c>
      <c r="T76" s="148" t="str">
        <f t="shared" si="103"/>
        <v/>
      </c>
      <c r="U76" s="148" t="str">
        <f t="shared" si="104"/>
        <v/>
      </c>
      <c r="V76" s="148" t="str">
        <f t="shared" si="105"/>
        <v/>
      </c>
      <c r="W76" s="148" t="str">
        <f t="shared" si="106"/>
        <v/>
      </c>
      <c r="X76" s="149" t="str">
        <f t="shared" si="107"/>
        <v/>
      </c>
      <c r="Y76" s="149" t="str">
        <f t="shared" si="108"/>
        <v/>
      </c>
      <c r="Z76" s="145" t="str">
        <f t="shared" si="109"/>
        <v/>
      </c>
      <c r="AA76" s="145" t="str">
        <f t="shared" si="139"/>
        <v/>
      </c>
      <c r="AB76" s="145" t="str">
        <f t="shared" si="110"/>
        <v/>
      </c>
      <c r="AC76" s="145" t="str">
        <f t="shared" si="111"/>
        <v/>
      </c>
      <c r="AD76" s="145" t="str">
        <f t="shared" si="112"/>
        <v/>
      </c>
      <c r="AE76" s="145" t="str">
        <f t="shared" si="113"/>
        <v/>
      </c>
      <c r="AF76" s="145" t="str">
        <f t="shared" si="114"/>
        <v/>
      </c>
      <c r="AG76" s="145" t="str">
        <f t="shared" si="115"/>
        <v/>
      </c>
      <c r="AH76" s="148" t="str">
        <f t="shared" si="116"/>
        <v/>
      </c>
      <c r="AI76" s="148" t="str">
        <f t="shared" si="117"/>
        <v/>
      </c>
      <c r="AJ76" s="150" t="str">
        <f t="shared" si="118"/>
        <v/>
      </c>
      <c r="AK76" s="148" t="str">
        <f t="shared" si="119"/>
        <v/>
      </c>
      <c r="AL76" s="148" t="str">
        <f t="shared" si="120"/>
        <v/>
      </c>
      <c r="AM76" s="149" t="str">
        <f t="shared" si="121"/>
        <v/>
      </c>
      <c r="AN76" s="152" t="str">
        <f t="shared" si="122"/>
        <v/>
      </c>
      <c r="AO76" s="145" t="str">
        <f t="shared" si="123"/>
        <v/>
      </c>
      <c r="AP76" s="152" t="str">
        <f t="shared" si="124"/>
        <v/>
      </c>
      <c r="AQ76" s="148" t="str">
        <f t="shared" si="125"/>
        <v/>
      </c>
      <c r="AR76" s="148" t="str">
        <f t="shared" si="140"/>
        <v/>
      </c>
      <c r="AS76" s="148" t="str">
        <f t="shared" si="141"/>
        <v/>
      </c>
      <c r="AT76" s="148" t="str">
        <f t="shared" si="126"/>
        <v/>
      </c>
      <c r="AU76" s="148" t="str">
        <f>IF(D76="","",SUM($AT$10:AT76))</f>
        <v/>
      </c>
      <c r="AV76" s="148" t="str">
        <f t="shared" si="127"/>
        <v/>
      </c>
      <c r="AW76" s="148" t="str">
        <f>IF(D76="","",SUM($AV$10:AV76))</f>
        <v/>
      </c>
      <c r="AX76" s="148" t="str">
        <f t="shared" si="128"/>
        <v/>
      </c>
      <c r="AY76" s="148" t="str">
        <f t="shared" si="129"/>
        <v/>
      </c>
      <c r="AZ76" s="148" t="str">
        <f>IF(D76="","",SUM($AY$10:AY76))</f>
        <v/>
      </c>
      <c r="BA76" s="152" t="str">
        <f t="shared" si="130"/>
        <v/>
      </c>
      <c r="BB76" s="148" t="str">
        <f t="shared" si="131"/>
        <v/>
      </c>
      <c r="BC76" s="148" t="str">
        <f t="shared" si="132"/>
        <v/>
      </c>
      <c r="BD76" s="148" t="str">
        <f t="shared" si="142"/>
        <v/>
      </c>
      <c r="BE76" s="152" t="str">
        <f>IF(D76="","",IF(Instructions!$C$5="BCBA",MIN(100%,AZ76/1500),IF(Instructions!$C$5="BCaBA",MIN(100%,AZ76/1000),"")))</f>
        <v/>
      </c>
      <c r="BF76" s="152" t="str">
        <f>IF(D76="","",IF(Instructions!$C$5="BCBA",MIN(100%,AW76/1500),IF(Instructions!$C$5="BCaBA",MIN(100%,AW76/1000),"")))</f>
        <v/>
      </c>
      <c r="BG76" s="147" t="str">
        <f t="shared" si="133"/>
        <v/>
      </c>
    </row>
    <row r="77" spans="1:59" s="83" customFormat="1" ht="20.100000000000001" customHeight="1">
      <c r="A77" s="135"/>
      <c r="B77" s="136" t="str">
        <f t="array" ref="B77">IFERROR(INDEX(YearMonthExperienceType, MATCH(0,COUNTIF($B$9:B76, YearMonthExperienceType), 0)),"")</f>
        <v/>
      </c>
      <c r="C77" s="145" t="str">
        <f t="shared" si="134"/>
        <v/>
      </c>
      <c r="D77" s="146" t="str">
        <f t="shared" si="135"/>
        <v/>
      </c>
      <c r="E77" s="147" t="str">
        <f t="shared" si="136"/>
        <v/>
      </c>
      <c r="F77" s="148" t="str">
        <f t="shared" si="92"/>
        <v/>
      </c>
      <c r="G77" s="148" t="str">
        <f t="shared" si="93"/>
        <v/>
      </c>
      <c r="H77" s="148" t="str">
        <f t="shared" si="94"/>
        <v/>
      </c>
      <c r="I77" s="148" t="str">
        <f t="shared" si="95"/>
        <v/>
      </c>
      <c r="J77" s="149" t="str">
        <f t="shared" si="96"/>
        <v/>
      </c>
      <c r="K77" s="149" t="str">
        <f t="shared" si="97"/>
        <v/>
      </c>
      <c r="L77" s="150" t="str">
        <f t="shared" si="137"/>
        <v/>
      </c>
      <c r="M77" s="150" t="str">
        <f t="shared" si="138"/>
        <v/>
      </c>
      <c r="N77" s="151"/>
      <c r="O77" s="148" t="str">
        <f t="shared" si="98"/>
        <v/>
      </c>
      <c r="P77" s="149" t="str">
        <f t="shared" si="99"/>
        <v/>
      </c>
      <c r="Q77" s="148" t="str">
        <f t="shared" si="100"/>
        <v/>
      </c>
      <c r="R77" s="148" t="str">
        <f t="shared" si="101"/>
        <v/>
      </c>
      <c r="S77" s="148" t="str">
        <f t="shared" si="102"/>
        <v/>
      </c>
      <c r="T77" s="148" t="str">
        <f t="shared" si="103"/>
        <v/>
      </c>
      <c r="U77" s="148" t="str">
        <f t="shared" si="104"/>
        <v/>
      </c>
      <c r="V77" s="148" t="str">
        <f t="shared" si="105"/>
        <v/>
      </c>
      <c r="W77" s="148" t="str">
        <f t="shared" si="106"/>
        <v/>
      </c>
      <c r="X77" s="149" t="str">
        <f t="shared" si="107"/>
        <v/>
      </c>
      <c r="Y77" s="149" t="str">
        <f t="shared" si="108"/>
        <v/>
      </c>
      <c r="Z77" s="145" t="str">
        <f t="shared" si="109"/>
        <v/>
      </c>
      <c r="AA77" s="145" t="str">
        <f t="shared" si="139"/>
        <v/>
      </c>
      <c r="AB77" s="145" t="str">
        <f t="shared" si="110"/>
        <v/>
      </c>
      <c r="AC77" s="145" t="str">
        <f t="shared" si="111"/>
        <v/>
      </c>
      <c r="AD77" s="145" t="str">
        <f t="shared" si="112"/>
        <v/>
      </c>
      <c r="AE77" s="145" t="str">
        <f t="shared" si="113"/>
        <v/>
      </c>
      <c r="AF77" s="145" t="str">
        <f t="shared" si="114"/>
        <v/>
      </c>
      <c r="AG77" s="145" t="str">
        <f t="shared" si="115"/>
        <v/>
      </c>
      <c r="AH77" s="148" t="str">
        <f t="shared" si="116"/>
        <v/>
      </c>
      <c r="AI77" s="148" t="str">
        <f t="shared" si="117"/>
        <v/>
      </c>
      <c r="AJ77" s="150" t="str">
        <f t="shared" si="118"/>
        <v/>
      </c>
      <c r="AK77" s="148" t="str">
        <f t="shared" si="119"/>
        <v/>
      </c>
      <c r="AL77" s="148" t="str">
        <f t="shared" si="120"/>
        <v/>
      </c>
      <c r="AM77" s="149" t="str">
        <f t="shared" si="121"/>
        <v/>
      </c>
      <c r="AN77" s="152" t="str">
        <f t="shared" si="122"/>
        <v/>
      </c>
      <c r="AO77" s="145" t="str">
        <f t="shared" si="123"/>
        <v/>
      </c>
      <c r="AP77" s="152" t="str">
        <f t="shared" si="124"/>
        <v/>
      </c>
      <c r="AQ77" s="148" t="str">
        <f t="shared" si="125"/>
        <v/>
      </c>
      <c r="AR77" s="148" t="str">
        <f t="shared" si="140"/>
        <v/>
      </c>
      <c r="AS77" s="148" t="str">
        <f t="shared" si="141"/>
        <v/>
      </c>
      <c r="AT77" s="148" t="str">
        <f t="shared" si="126"/>
        <v/>
      </c>
      <c r="AU77" s="148" t="str">
        <f>IF(D77="","",SUM($AT$10:AT77))</f>
        <v/>
      </c>
      <c r="AV77" s="148" t="str">
        <f t="shared" si="127"/>
        <v/>
      </c>
      <c r="AW77" s="148" t="str">
        <f>IF(D77="","",SUM($AV$10:AV77))</f>
        <v/>
      </c>
      <c r="AX77" s="148" t="str">
        <f t="shared" si="128"/>
        <v/>
      </c>
      <c r="AY77" s="148" t="str">
        <f t="shared" si="129"/>
        <v/>
      </c>
      <c r="AZ77" s="148" t="str">
        <f>IF(D77="","",SUM($AY$10:AY77))</f>
        <v/>
      </c>
      <c r="BA77" s="152" t="str">
        <f t="shared" si="130"/>
        <v/>
      </c>
      <c r="BB77" s="148" t="str">
        <f t="shared" si="131"/>
        <v/>
      </c>
      <c r="BC77" s="148" t="str">
        <f t="shared" si="132"/>
        <v/>
      </c>
      <c r="BD77" s="148" t="str">
        <f t="shared" si="142"/>
        <v/>
      </c>
      <c r="BE77" s="152" t="str">
        <f>IF(D77="","",IF(Instructions!$C$5="BCBA",MIN(100%,AZ77/1500),IF(Instructions!$C$5="BCaBA",MIN(100%,AZ77/1000),"")))</f>
        <v/>
      </c>
      <c r="BF77" s="152" t="str">
        <f>IF(D77="","",IF(Instructions!$C$5="BCBA",MIN(100%,AW77/1500),IF(Instructions!$C$5="BCaBA",MIN(100%,AW77/1000),"")))</f>
        <v/>
      </c>
      <c r="BG77" s="147" t="str">
        <f t="shared" si="133"/>
        <v/>
      </c>
    </row>
    <row r="78" spans="1:59" s="83" customFormat="1" ht="20.100000000000001" customHeight="1">
      <c r="A78" s="135"/>
      <c r="B78" s="136" t="str">
        <f t="array" ref="B78">IFERROR(INDEX(YearMonthExperienceType, MATCH(0,COUNTIF($B$9:B77, YearMonthExperienceType), 0)),"")</f>
        <v/>
      </c>
      <c r="C78" s="145" t="str">
        <f t="shared" si="134"/>
        <v/>
      </c>
      <c r="D78" s="146" t="str">
        <f t="shared" si="135"/>
        <v/>
      </c>
      <c r="E78" s="147" t="str">
        <f t="shared" si="136"/>
        <v/>
      </c>
      <c r="F78" s="148" t="str">
        <f t="shared" si="92"/>
        <v/>
      </c>
      <c r="G78" s="148" t="str">
        <f t="shared" si="93"/>
        <v/>
      </c>
      <c r="H78" s="148" t="str">
        <f t="shared" si="94"/>
        <v/>
      </c>
      <c r="I78" s="148" t="str">
        <f t="shared" si="95"/>
        <v/>
      </c>
      <c r="J78" s="149" t="str">
        <f t="shared" si="96"/>
        <v/>
      </c>
      <c r="K78" s="149" t="str">
        <f t="shared" si="97"/>
        <v/>
      </c>
      <c r="L78" s="150" t="str">
        <f t="shared" si="137"/>
        <v/>
      </c>
      <c r="M78" s="150" t="str">
        <f t="shared" si="138"/>
        <v/>
      </c>
      <c r="N78" s="151"/>
      <c r="O78" s="148" t="str">
        <f t="shared" si="98"/>
        <v/>
      </c>
      <c r="P78" s="149" t="str">
        <f t="shared" si="99"/>
        <v/>
      </c>
      <c r="Q78" s="148" t="str">
        <f t="shared" si="100"/>
        <v/>
      </c>
      <c r="R78" s="148" t="str">
        <f t="shared" si="101"/>
        <v/>
      </c>
      <c r="S78" s="148" t="str">
        <f t="shared" si="102"/>
        <v/>
      </c>
      <c r="T78" s="148" t="str">
        <f t="shared" si="103"/>
        <v/>
      </c>
      <c r="U78" s="148" t="str">
        <f t="shared" si="104"/>
        <v/>
      </c>
      <c r="V78" s="148" t="str">
        <f t="shared" si="105"/>
        <v/>
      </c>
      <c r="W78" s="148" t="str">
        <f t="shared" si="106"/>
        <v/>
      </c>
      <c r="X78" s="149" t="str">
        <f t="shared" si="107"/>
        <v/>
      </c>
      <c r="Y78" s="149" t="str">
        <f t="shared" si="108"/>
        <v/>
      </c>
      <c r="Z78" s="145" t="str">
        <f t="shared" si="109"/>
        <v/>
      </c>
      <c r="AA78" s="145" t="str">
        <f t="shared" si="139"/>
        <v/>
      </c>
      <c r="AB78" s="145" t="str">
        <f t="shared" si="110"/>
        <v/>
      </c>
      <c r="AC78" s="145" t="str">
        <f t="shared" si="111"/>
        <v/>
      </c>
      <c r="AD78" s="145" t="str">
        <f t="shared" si="112"/>
        <v/>
      </c>
      <c r="AE78" s="145" t="str">
        <f t="shared" si="113"/>
        <v/>
      </c>
      <c r="AF78" s="145" t="str">
        <f t="shared" si="114"/>
        <v/>
      </c>
      <c r="AG78" s="145" t="str">
        <f t="shared" si="115"/>
        <v/>
      </c>
      <c r="AH78" s="148" t="str">
        <f t="shared" si="116"/>
        <v/>
      </c>
      <c r="AI78" s="148" t="str">
        <f t="shared" si="117"/>
        <v/>
      </c>
      <c r="AJ78" s="150" t="str">
        <f t="shared" si="118"/>
        <v/>
      </c>
      <c r="AK78" s="148" t="str">
        <f t="shared" si="119"/>
        <v/>
      </c>
      <c r="AL78" s="148" t="str">
        <f t="shared" si="120"/>
        <v/>
      </c>
      <c r="AM78" s="149" t="str">
        <f t="shared" si="121"/>
        <v/>
      </c>
      <c r="AN78" s="152" t="str">
        <f t="shared" si="122"/>
        <v/>
      </c>
      <c r="AO78" s="145" t="str">
        <f t="shared" si="123"/>
        <v/>
      </c>
      <c r="AP78" s="152" t="str">
        <f t="shared" si="124"/>
        <v/>
      </c>
      <c r="AQ78" s="148" t="str">
        <f t="shared" si="125"/>
        <v/>
      </c>
      <c r="AR78" s="148" t="str">
        <f t="shared" si="140"/>
        <v/>
      </c>
      <c r="AS78" s="148" t="str">
        <f t="shared" si="141"/>
        <v/>
      </c>
      <c r="AT78" s="148" t="str">
        <f t="shared" si="126"/>
        <v/>
      </c>
      <c r="AU78" s="148" t="str">
        <f>IF(D78="","",SUM($AT$10:AT78))</f>
        <v/>
      </c>
      <c r="AV78" s="148" t="str">
        <f t="shared" si="127"/>
        <v/>
      </c>
      <c r="AW78" s="148" t="str">
        <f>IF(D78="","",SUM($AV$10:AV78))</f>
        <v/>
      </c>
      <c r="AX78" s="148" t="str">
        <f t="shared" si="128"/>
        <v/>
      </c>
      <c r="AY78" s="148" t="str">
        <f t="shared" si="129"/>
        <v/>
      </c>
      <c r="AZ78" s="148" t="str">
        <f>IF(D78="","",SUM($AY$10:AY78))</f>
        <v/>
      </c>
      <c r="BA78" s="152" t="str">
        <f t="shared" si="130"/>
        <v/>
      </c>
      <c r="BB78" s="148" t="str">
        <f t="shared" si="131"/>
        <v/>
      </c>
      <c r="BC78" s="148" t="str">
        <f t="shared" si="132"/>
        <v/>
      </c>
      <c r="BD78" s="148" t="str">
        <f t="shared" si="142"/>
        <v/>
      </c>
      <c r="BE78" s="152" t="str">
        <f>IF(D78="","",IF(Instructions!$C$5="BCBA",MIN(100%,AZ78/1500),IF(Instructions!$C$5="BCaBA",MIN(100%,AZ78/1000),"")))</f>
        <v/>
      </c>
      <c r="BF78" s="152" t="str">
        <f>IF(D78="","",IF(Instructions!$C$5="BCBA",MIN(100%,AW78/1500),IF(Instructions!$C$5="BCaBA",MIN(100%,AW78/1000),"")))</f>
        <v/>
      </c>
      <c r="BG78" s="147" t="str">
        <f t="shared" si="133"/>
        <v/>
      </c>
    </row>
    <row r="79" spans="1:59" s="83" customFormat="1" ht="20.100000000000001" customHeight="1">
      <c r="A79" s="135"/>
      <c r="B79" s="136" t="str">
        <f t="array" ref="B79">IFERROR(INDEX(YearMonthExperienceType, MATCH(0,COUNTIF($B$9:B78, YearMonthExperienceType), 0)),"")</f>
        <v/>
      </c>
      <c r="C79" s="145" t="str">
        <f t="shared" si="134"/>
        <v/>
      </c>
      <c r="D79" s="146" t="str">
        <f t="shared" si="135"/>
        <v/>
      </c>
      <c r="E79" s="147" t="str">
        <f t="shared" si="136"/>
        <v/>
      </c>
      <c r="F79" s="148" t="str">
        <f t="shared" si="92"/>
        <v/>
      </c>
      <c r="G79" s="148" t="str">
        <f t="shared" si="93"/>
        <v/>
      </c>
      <c r="H79" s="148" t="str">
        <f t="shared" si="94"/>
        <v/>
      </c>
      <c r="I79" s="148" t="str">
        <f t="shared" si="95"/>
        <v/>
      </c>
      <c r="J79" s="149" t="str">
        <f t="shared" si="96"/>
        <v/>
      </c>
      <c r="K79" s="149" t="str">
        <f t="shared" si="97"/>
        <v/>
      </c>
      <c r="L79" s="150" t="str">
        <f t="shared" si="137"/>
        <v/>
      </c>
      <c r="M79" s="150" t="str">
        <f t="shared" si="138"/>
        <v/>
      </c>
      <c r="N79" s="151"/>
      <c r="O79" s="148" t="str">
        <f t="shared" si="98"/>
        <v/>
      </c>
      <c r="P79" s="149" t="str">
        <f t="shared" si="99"/>
        <v/>
      </c>
      <c r="Q79" s="148" t="str">
        <f t="shared" si="100"/>
        <v/>
      </c>
      <c r="R79" s="148" t="str">
        <f t="shared" si="101"/>
        <v/>
      </c>
      <c r="S79" s="148" t="str">
        <f t="shared" si="102"/>
        <v/>
      </c>
      <c r="T79" s="148" t="str">
        <f t="shared" si="103"/>
        <v/>
      </c>
      <c r="U79" s="148" t="str">
        <f t="shared" si="104"/>
        <v/>
      </c>
      <c r="V79" s="148" t="str">
        <f t="shared" si="105"/>
        <v/>
      </c>
      <c r="W79" s="148" t="str">
        <f t="shared" si="106"/>
        <v/>
      </c>
      <c r="X79" s="149" t="str">
        <f t="shared" si="107"/>
        <v/>
      </c>
      <c r="Y79" s="149" t="str">
        <f t="shared" si="108"/>
        <v/>
      </c>
      <c r="Z79" s="145" t="str">
        <f t="shared" si="109"/>
        <v/>
      </c>
      <c r="AA79" s="145" t="str">
        <f t="shared" si="139"/>
        <v/>
      </c>
      <c r="AB79" s="145" t="str">
        <f t="shared" si="110"/>
        <v/>
      </c>
      <c r="AC79" s="145" t="str">
        <f t="shared" si="111"/>
        <v/>
      </c>
      <c r="AD79" s="145" t="str">
        <f t="shared" si="112"/>
        <v/>
      </c>
      <c r="AE79" s="145" t="str">
        <f t="shared" si="113"/>
        <v/>
      </c>
      <c r="AF79" s="145" t="str">
        <f t="shared" si="114"/>
        <v/>
      </c>
      <c r="AG79" s="145" t="str">
        <f t="shared" si="115"/>
        <v/>
      </c>
      <c r="AH79" s="148" t="str">
        <f t="shared" si="116"/>
        <v/>
      </c>
      <c r="AI79" s="148" t="str">
        <f t="shared" si="117"/>
        <v/>
      </c>
      <c r="AJ79" s="150" t="str">
        <f t="shared" si="118"/>
        <v/>
      </c>
      <c r="AK79" s="148" t="str">
        <f t="shared" si="119"/>
        <v/>
      </c>
      <c r="AL79" s="148" t="str">
        <f t="shared" si="120"/>
        <v/>
      </c>
      <c r="AM79" s="149" t="str">
        <f t="shared" si="121"/>
        <v/>
      </c>
      <c r="AN79" s="152" t="str">
        <f t="shared" si="122"/>
        <v/>
      </c>
      <c r="AO79" s="145" t="str">
        <f t="shared" si="123"/>
        <v/>
      </c>
      <c r="AP79" s="152" t="str">
        <f t="shared" si="124"/>
        <v/>
      </c>
      <c r="AQ79" s="148" t="str">
        <f t="shared" si="125"/>
        <v/>
      </c>
      <c r="AR79" s="148" t="str">
        <f t="shared" si="140"/>
        <v/>
      </c>
      <c r="AS79" s="148" t="str">
        <f t="shared" si="141"/>
        <v/>
      </c>
      <c r="AT79" s="148" t="str">
        <f t="shared" si="126"/>
        <v/>
      </c>
      <c r="AU79" s="148" t="str">
        <f>IF(D79="","",SUM($AT$10:AT79))</f>
        <v/>
      </c>
      <c r="AV79" s="148" t="str">
        <f t="shared" si="127"/>
        <v/>
      </c>
      <c r="AW79" s="148" t="str">
        <f>IF(D79="","",SUM($AV$10:AV79))</f>
        <v/>
      </c>
      <c r="AX79" s="148" t="str">
        <f t="shared" si="128"/>
        <v/>
      </c>
      <c r="AY79" s="148" t="str">
        <f t="shared" si="129"/>
        <v/>
      </c>
      <c r="AZ79" s="148" t="str">
        <f>IF(D79="","",SUM($AY$10:AY79))</f>
        <v/>
      </c>
      <c r="BA79" s="152" t="str">
        <f t="shared" si="130"/>
        <v/>
      </c>
      <c r="BB79" s="148" t="str">
        <f t="shared" si="131"/>
        <v/>
      </c>
      <c r="BC79" s="148" t="str">
        <f t="shared" si="132"/>
        <v/>
      </c>
      <c r="BD79" s="148" t="str">
        <f t="shared" si="142"/>
        <v/>
      </c>
      <c r="BE79" s="152" t="str">
        <f>IF(D79="","",IF(Instructions!$C$5="BCBA",MIN(100%,AZ79/1500),IF(Instructions!$C$5="BCaBA",MIN(100%,AZ79/1000),"")))</f>
        <v/>
      </c>
      <c r="BF79" s="152" t="str">
        <f>IF(D79="","",IF(Instructions!$C$5="BCBA",MIN(100%,AW79/1500),IF(Instructions!$C$5="BCaBA",MIN(100%,AW79/1000),"")))</f>
        <v/>
      </c>
      <c r="BG79" s="147" t="str">
        <f t="shared" si="133"/>
        <v/>
      </c>
    </row>
    <row r="80" spans="1:59" s="83" customFormat="1" ht="20.100000000000001" customHeight="1">
      <c r="A80" s="135"/>
      <c r="B80" s="136" t="str">
        <f t="array" ref="B80">IFERROR(INDEX(YearMonthExperienceType, MATCH(0,COUNTIF($B$9:B79, YearMonthExperienceType), 0)),"")</f>
        <v/>
      </c>
      <c r="C80" s="145" t="str">
        <f t="shared" si="134"/>
        <v/>
      </c>
      <c r="D80" s="146" t="str">
        <f t="shared" si="135"/>
        <v/>
      </c>
      <c r="E80" s="147" t="str">
        <f t="shared" si="136"/>
        <v/>
      </c>
      <c r="F80" s="148" t="str">
        <f t="shared" si="92"/>
        <v/>
      </c>
      <c r="G80" s="148" t="str">
        <f t="shared" si="93"/>
        <v/>
      </c>
      <c r="H80" s="148" t="str">
        <f t="shared" si="94"/>
        <v/>
      </c>
      <c r="I80" s="148" t="str">
        <f t="shared" si="95"/>
        <v/>
      </c>
      <c r="J80" s="149" t="str">
        <f t="shared" si="96"/>
        <v/>
      </c>
      <c r="K80" s="149" t="str">
        <f t="shared" si="97"/>
        <v/>
      </c>
      <c r="L80" s="150" t="str">
        <f t="shared" si="137"/>
        <v/>
      </c>
      <c r="M80" s="150" t="str">
        <f t="shared" si="138"/>
        <v/>
      </c>
      <c r="N80" s="151"/>
      <c r="O80" s="148" t="str">
        <f t="shared" si="98"/>
        <v/>
      </c>
      <c r="P80" s="149" t="str">
        <f t="shared" si="99"/>
        <v/>
      </c>
      <c r="Q80" s="148" t="str">
        <f t="shared" si="100"/>
        <v/>
      </c>
      <c r="R80" s="148" t="str">
        <f t="shared" si="101"/>
        <v/>
      </c>
      <c r="S80" s="148" t="str">
        <f t="shared" si="102"/>
        <v/>
      </c>
      <c r="T80" s="148" t="str">
        <f t="shared" si="103"/>
        <v/>
      </c>
      <c r="U80" s="148" t="str">
        <f t="shared" si="104"/>
        <v/>
      </c>
      <c r="V80" s="148" t="str">
        <f t="shared" si="105"/>
        <v/>
      </c>
      <c r="W80" s="148" t="str">
        <f t="shared" si="106"/>
        <v/>
      </c>
      <c r="X80" s="149" t="str">
        <f t="shared" si="107"/>
        <v/>
      </c>
      <c r="Y80" s="149" t="str">
        <f t="shared" si="108"/>
        <v/>
      </c>
      <c r="Z80" s="145" t="str">
        <f t="shared" si="109"/>
        <v/>
      </c>
      <c r="AA80" s="145" t="str">
        <f t="shared" si="139"/>
        <v/>
      </c>
      <c r="AB80" s="145" t="str">
        <f t="shared" si="110"/>
        <v/>
      </c>
      <c r="AC80" s="145" t="str">
        <f t="shared" si="111"/>
        <v/>
      </c>
      <c r="AD80" s="145" t="str">
        <f t="shared" si="112"/>
        <v/>
      </c>
      <c r="AE80" s="145" t="str">
        <f t="shared" si="113"/>
        <v/>
      </c>
      <c r="AF80" s="145" t="str">
        <f t="shared" si="114"/>
        <v/>
      </c>
      <c r="AG80" s="145" t="str">
        <f t="shared" si="115"/>
        <v/>
      </c>
      <c r="AH80" s="148" t="str">
        <f t="shared" si="116"/>
        <v/>
      </c>
      <c r="AI80" s="148" t="str">
        <f t="shared" si="117"/>
        <v/>
      </c>
      <c r="AJ80" s="150" t="str">
        <f t="shared" si="118"/>
        <v/>
      </c>
      <c r="AK80" s="148" t="str">
        <f t="shared" si="119"/>
        <v/>
      </c>
      <c r="AL80" s="148" t="str">
        <f t="shared" si="120"/>
        <v/>
      </c>
      <c r="AM80" s="149" t="str">
        <f t="shared" si="121"/>
        <v/>
      </c>
      <c r="AN80" s="152" t="str">
        <f t="shared" si="122"/>
        <v/>
      </c>
      <c r="AO80" s="145" t="str">
        <f t="shared" si="123"/>
        <v/>
      </c>
      <c r="AP80" s="152" t="str">
        <f t="shared" si="124"/>
        <v/>
      </c>
      <c r="AQ80" s="148" t="str">
        <f t="shared" si="125"/>
        <v/>
      </c>
      <c r="AR80" s="148" t="str">
        <f t="shared" si="140"/>
        <v/>
      </c>
      <c r="AS80" s="148" t="str">
        <f t="shared" si="141"/>
        <v/>
      </c>
      <c r="AT80" s="148" t="str">
        <f t="shared" si="126"/>
        <v/>
      </c>
      <c r="AU80" s="148" t="str">
        <f>IF(D80="","",SUM($AT$10:AT80))</f>
        <v/>
      </c>
      <c r="AV80" s="148" t="str">
        <f t="shared" si="127"/>
        <v/>
      </c>
      <c r="AW80" s="148" t="str">
        <f>IF(D80="","",SUM($AV$10:AV80))</f>
        <v/>
      </c>
      <c r="AX80" s="148" t="str">
        <f t="shared" si="128"/>
        <v/>
      </c>
      <c r="AY80" s="148" t="str">
        <f t="shared" si="129"/>
        <v/>
      </c>
      <c r="AZ80" s="148" t="str">
        <f>IF(D80="","",SUM($AY$10:AY80))</f>
        <v/>
      </c>
      <c r="BA80" s="152" t="str">
        <f t="shared" si="130"/>
        <v/>
      </c>
      <c r="BB80" s="148" t="str">
        <f t="shared" si="131"/>
        <v/>
      </c>
      <c r="BC80" s="148" t="str">
        <f t="shared" si="132"/>
        <v/>
      </c>
      <c r="BD80" s="148" t="str">
        <f t="shared" si="142"/>
        <v/>
      </c>
      <c r="BE80" s="152" t="str">
        <f>IF(D80="","",IF(Instructions!$C$5="BCBA",MIN(100%,AZ80/1500),IF(Instructions!$C$5="BCaBA",MIN(100%,AZ80/1000),"")))</f>
        <v/>
      </c>
      <c r="BF80" s="152" t="str">
        <f>IF(D80="","",IF(Instructions!$C$5="BCBA",MIN(100%,AW80/1500),IF(Instructions!$C$5="BCaBA",MIN(100%,AW80/1000),"")))</f>
        <v/>
      </c>
      <c r="BG80" s="147" t="str">
        <f t="shared" si="133"/>
        <v/>
      </c>
    </row>
    <row r="81" spans="1:59" s="83" customFormat="1" ht="20.100000000000001" customHeight="1">
      <c r="A81" s="135"/>
      <c r="B81" s="136" t="str">
        <f t="array" ref="B81">IFERROR(INDEX(YearMonthExperienceType, MATCH(0,COUNTIF($B$9:B80, YearMonthExperienceType), 0)),"")</f>
        <v/>
      </c>
      <c r="C81" s="145" t="str">
        <f t="shared" si="134"/>
        <v/>
      </c>
      <c r="D81" s="146" t="str">
        <f t="shared" si="135"/>
        <v/>
      </c>
      <c r="E81" s="147" t="str">
        <f t="shared" si="136"/>
        <v/>
      </c>
      <c r="F81" s="148" t="str">
        <f t="shared" si="92"/>
        <v/>
      </c>
      <c r="G81" s="148" t="str">
        <f t="shared" si="93"/>
        <v/>
      </c>
      <c r="H81" s="148" t="str">
        <f t="shared" si="94"/>
        <v/>
      </c>
      <c r="I81" s="148" t="str">
        <f t="shared" si="95"/>
        <v/>
      </c>
      <c r="J81" s="149" t="str">
        <f t="shared" si="96"/>
        <v/>
      </c>
      <c r="K81" s="149" t="str">
        <f t="shared" si="97"/>
        <v/>
      </c>
      <c r="L81" s="150" t="str">
        <f t="shared" si="137"/>
        <v/>
      </c>
      <c r="M81" s="150" t="str">
        <f t="shared" si="138"/>
        <v/>
      </c>
      <c r="N81" s="151"/>
      <c r="O81" s="148" t="str">
        <f t="shared" si="98"/>
        <v/>
      </c>
      <c r="P81" s="149" t="str">
        <f t="shared" si="99"/>
        <v/>
      </c>
      <c r="Q81" s="148" t="str">
        <f t="shared" si="100"/>
        <v/>
      </c>
      <c r="R81" s="148" t="str">
        <f t="shared" si="101"/>
        <v/>
      </c>
      <c r="S81" s="148" t="str">
        <f t="shared" si="102"/>
        <v/>
      </c>
      <c r="T81" s="148" t="str">
        <f t="shared" si="103"/>
        <v/>
      </c>
      <c r="U81" s="148" t="str">
        <f t="shared" si="104"/>
        <v/>
      </c>
      <c r="V81" s="148" t="str">
        <f t="shared" si="105"/>
        <v/>
      </c>
      <c r="W81" s="148" t="str">
        <f t="shared" si="106"/>
        <v/>
      </c>
      <c r="X81" s="149" t="str">
        <f t="shared" si="107"/>
        <v/>
      </c>
      <c r="Y81" s="149" t="str">
        <f t="shared" si="108"/>
        <v/>
      </c>
      <c r="Z81" s="145" t="str">
        <f t="shared" si="109"/>
        <v/>
      </c>
      <c r="AA81" s="145" t="str">
        <f t="shared" si="139"/>
        <v/>
      </c>
      <c r="AB81" s="145" t="str">
        <f t="shared" si="110"/>
        <v/>
      </c>
      <c r="AC81" s="145" t="str">
        <f t="shared" si="111"/>
        <v/>
      </c>
      <c r="AD81" s="145" t="str">
        <f t="shared" si="112"/>
        <v/>
      </c>
      <c r="AE81" s="145" t="str">
        <f t="shared" si="113"/>
        <v/>
      </c>
      <c r="AF81" s="145" t="str">
        <f t="shared" si="114"/>
        <v/>
      </c>
      <c r="AG81" s="145" t="str">
        <f t="shared" si="115"/>
        <v/>
      </c>
      <c r="AH81" s="148" t="str">
        <f t="shared" si="116"/>
        <v/>
      </c>
      <c r="AI81" s="148" t="str">
        <f t="shared" si="117"/>
        <v/>
      </c>
      <c r="AJ81" s="150" t="str">
        <f t="shared" si="118"/>
        <v/>
      </c>
      <c r="AK81" s="148" t="str">
        <f t="shared" si="119"/>
        <v/>
      </c>
      <c r="AL81" s="148" t="str">
        <f t="shared" si="120"/>
        <v/>
      </c>
      <c r="AM81" s="149" t="str">
        <f t="shared" si="121"/>
        <v/>
      </c>
      <c r="AN81" s="152" t="str">
        <f t="shared" si="122"/>
        <v/>
      </c>
      <c r="AO81" s="145" t="str">
        <f t="shared" si="123"/>
        <v/>
      </c>
      <c r="AP81" s="152" t="str">
        <f t="shared" si="124"/>
        <v/>
      </c>
      <c r="AQ81" s="148" t="str">
        <f t="shared" si="125"/>
        <v/>
      </c>
      <c r="AR81" s="148" t="str">
        <f t="shared" si="140"/>
        <v/>
      </c>
      <c r="AS81" s="148" t="str">
        <f t="shared" si="141"/>
        <v/>
      </c>
      <c r="AT81" s="148" t="str">
        <f t="shared" si="126"/>
        <v/>
      </c>
      <c r="AU81" s="148" t="str">
        <f>IF(D81="","",SUM($AT$10:AT81))</f>
        <v/>
      </c>
      <c r="AV81" s="148" t="str">
        <f t="shared" si="127"/>
        <v/>
      </c>
      <c r="AW81" s="148" t="str">
        <f>IF(D81="","",SUM($AV$10:AV81))</f>
        <v/>
      </c>
      <c r="AX81" s="148" t="str">
        <f t="shared" si="128"/>
        <v/>
      </c>
      <c r="AY81" s="148" t="str">
        <f t="shared" si="129"/>
        <v/>
      </c>
      <c r="AZ81" s="148" t="str">
        <f>IF(D81="","",SUM($AY$10:AY81))</f>
        <v/>
      </c>
      <c r="BA81" s="152" t="str">
        <f t="shared" si="130"/>
        <v/>
      </c>
      <c r="BB81" s="148" t="str">
        <f t="shared" si="131"/>
        <v/>
      </c>
      <c r="BC81" s="148" t="str">
        <f t="shared" si="132"/>
        <v/>
      </c>
      <c r="BD81" s="148" t="str">
        <f t="shared" si="142"/>
        <v/>
      </c>
      <c r="BE81" s="152" t="str">
        <f>IF(D81="","",IF(Instructions!$C$5="BCBA",MIN(100%,AZ81/1500),IF(Instructions!$C$5="BCaBA",MIN(100%,AZ81/1000),"")))</f>
        <v/>
      </c>
      <c r="BF81" s="152" t="str">
        <f>IF(D81="","",IF(Instructions!$C$5="BCBA",MIN(100%,AW81/1500),IF(Instructions!$C$5="BCaBA",MIN(100%,AW81/1000),"")))</f>
        <v/>
      </c>
      <c r="BG81" s="147" t="str">
        <f t="shared" si="133"/>
        <v/>
      </c>
    </row>
    <row r="82" spans="1:59" s="83" customFormat="1" ht="20.100000000000001" customHeight="1">
      <c r="A82" s="135"/>
      <c r="B82" s="136" t="str">
        <f t="array" ref="B82">IFERROR(INDEX(YearMonthExperienceType, MATCH(0,COUNTIF($B$9:B81, YearMonthExperienceType), 0)),"")</f>
        <v/>
      </c>
      <c r="C82" s="145" t="str">
        <f t="shared" si="134"/>
        <v/>
      </c>
      <c r="D82" s="146" t="str">
        <f t="shared" si="135"/>
        <v/>
      </c>
      <c r="E82" s="147" t="str">
        <f t="shared" si="136"/>
        <v/>
      </c>
      <c r="F82" s="148" t="str">
        <f t="shared" si="92"/>
        <v/>
      </c>
      <c r="G82" s="148" t="str">
        <f t="shared" si="93"/>
        <v/>
      </c>
      <c r="H82" s="148" t="str">
        <f t="shared" si="94"/>
        <v/>
      </c>
      <c r="I82" s="148" t="str">
        <f t="shared" si="95"/>
        <v/>
      </c>
      <c r="J82" s="149" t="str">
        <f t="shared" si="96"/>
        <v/>
      </c>
      <c r="K82" s="149" t="str">
        <f t="shared" si="97"/>
        <v/>
      </c>
      <c r="L82" s="150" t="str">
        <f t="shared" si="137"/>
        <v/>
      </c>
      <c r="M82" s="150" t="str">
        <f t="shared" si="138"/>
        <v/>
      </c>
      <c r="N82" s="151"/>
      <c r="O82" s="148" t="str">
        <f t="shared" si="98"/>
        <v/>
      </c>
      <c r="P82" s="149" t="str">
        <f t="shared" si="99"/>
        <v/>
      </c>
      <c r="Q82" s="148" t="str">
        <f t="shared" si="100"/>
        <v/>
      </c>
      <c r="R82" s="148" t="str">
        <f t="shared" si="101"/>
        <v/>
      </c>
      <c r="S82" s="148" t="str">
        <f t="shared" si="102"/>
        <v/>
      </c>
      <c r="T82" s="148" t="str">
        <f t="shared" si="103"/>
        <v/>
      </c>
      <c r="U82" s="148" t="str">
        <f t="shared" si="104"/>
        <v/>
      </c>
      <c r="V82" s="148" t="str">
        <f t="shared" si="105"/>
        <v/>
      </c>
      <c r="W82" s="148" t="str">
        <f t="shared" si="106"/>
        <v/>
      </c>
      <c r="X82" s="149" t="str">
        <f t="shared" si="107"/>
        <v/>
      </c>
      <c r="Y82" s="149" t="str">
        <f t="shared" si="108"/>
        <v/>
      </c>
      <c r="Z82" s="145" t="str">
        <f t="shared" si="109"/>
        <v/>
      </c>
      <c r="AA82" s="145" t="str">
        <f t="shared" si="139"/>
        <v/>
      </c>
      <c r="AB82" s="145" t="str">
        <f t="shared" si="110"/>
        <v/>
      </c>
      <c r="AC82" s="145" t="str">
        <f t="shared" si="111"/>
        <v/>
      </c>
      <c r="AD82" s="145" t="str">
        <f t="shared" si="112"/>
        <v/>
      </c>
      <c r="AE82" s="145" t="str">
        <f t="shared" si="113"/>
        <v/>
      </c>
      <c r="AF82" s="145" t="str">
        <f t="shared" si="114"/>
        <v/>
      </c>
      <c r="AG82" s="145" t="str">
        <f t="shared" si="115"/>
        <v/>
      </c>
      <c r="AH82" s="148" t="str">
        <f t="shared" si="116"/>
        <v/>
      </c>
      <c r="AI82" s="148" t="str">
        <f t="shared" si="117"/>
        <v/>
      </c>
      <c r="AJ82" s="150" t="str">
        <f t="shared" si="118"/>
        <v/>
      </c>
      <c r="AK82" s="148" t="str">
        <f t="shared" si="119"/>
        <v/>
      </c>
      <c r="AL82" s="148" t="str">
        <f t="shared" si="120"/>
        <v/>
      </c>
      <c r="AM82" s="149" t="str">
        <f t="shared" si="121"/>
        <v/>
      </c>
      <c r="AN82" s="152" t="str">
        <f t="shared" si="122"/>
        <v/>
      </c>
      <c r="AO82" s="145" t="str">
        <f t="shared" si="123"/>
        <v/>
      </c>
      <c r="AP82" s="152" t="str">
        <f t="shared" si="124"/>
        <v/>
      </c>
      <c r="AQ82" s="148" t="str">
        <f t="shared" si="125"/>
        <v/>
      </c>
      <c r="AR82" s="148" t="str">
        <f t="shared" si="140"/>
        <v/>
      </c>
      <c r="AS82" s="148" t="str">
        <f t="shared" si="141"/>
        <v/>
      </c>
      <c r="AT82" s="148" t="str">
        <f t="shared" si="126"/>
        <v/>
      </c>
      <c r="AU82" s="148" t="str">
        <f>IF(D82="","",SUM($AT$10:AT82))</f>
        <v/>
      </c>
      <c r="AV82" s="148" t="str">
        <f t="shared" si="127"/>
        <v/>
      </c>
      <c r="AW82" s="148" t="str">
        <f>IF(D82="","",SUM($AV$10:AV82))</f>
        <v/>
      </c>
      <c r="AX82" s="148" t="str">
        <f t="shared" si="128"/>
        <v/>
      </c>
      <c r="AY82" s="148" t="str">
        <f t="shared" si="129"/>
        <v/>
      </c>
      <c r="AZ82" s="148" t="str">
        <f>IF(D82="","",SUM($AY$10:AY82))</f>
        <v/>
      </c>
      <c r="BA82" s="152" t="str">
        <f t="shared" si="130"/>
        <v/>
      </c>
      <c r="BB82" s="148" t="str">
        <f t="shared" si="131"/>
        <v/>
      </c>
      <c r="BC82" s="148" t="str">
        <f t="shared" si="132"/>
        <v/>
      </c>
      <c r="BD82" s="148" t="str">
        <f t="shared" si="142"/>
        <v/>
      </c>
      <c r="BE82" s="152" t="str">
        <f>IF(D82="","",IF(Instructions!$C$5="BCBA",MIN(100%,AZ82/1500),IF(Instructions!$C$5="BCaBA",MIN(100%,AZ82/1000),"")))</f>
        <v/>
      </c>
      <c r="BF82" s="152" t="str">
        <f>IF(D82="","",IF(Instructions!$C$5="BCBA",MIN(100%,AW82/1500),IF(Instructions!$C$5="BCaBA",MIN(100%,AW82/1000),"")))</f>
        <v/>
      </c>
      <c r="BG82" s="147" t="str">
        <f t="shared" si="133"/>
        <v/>
      </c>
    </row>
    <row r="83" spans="1:59" s="83" customFormat="1" ht="20.100000000000001" customHeight="1">
      <c r="A83" s="135"/>
      <c r="B83" s="136" t="str">
        <f t="array" ref="B83">IFERROR(INDEX(YearMonthExperienceType, MATCH(0,COUNTIF($B$9:B82, YearMonthExperienceType), 0)),"")</f>
        <v/>
      </c>
      <c r="C83" s="145" t="str">
        <f t="shared" si="134"/>
        <v/>
      </c>
      <c r="D83" s="146" t="str">
        <f t="shared" si="135"/>
        <v/>
      </c>
      <c r="E83" s="147" t="str">
        <f t="shared" si="136"/>
        <v/>
      </c>
      <c r="F83" s="148" t="str">
        <f t="shared" si="92"/>
        <v/>
      </c>
      <c r="G83" s="148" t="str">
        <f t="shared" si="93"/>
        <v/>
      </c>
      <c r="H83" s="148" t="str">
        <f t="shared" si="94"/>
        <v/>
      </c>
      <c r="I83" s="148" t="str">
        <f t="shared" si="95"/>
        <v/>
      </c>
      <c r="J83" s="149" t="str">
        <f t="shared" si="96"/>
        <v/>
      </c>
      <c r="K83" s="149" t="str">
        <f t="shared" si="97"/>
        <v/>
      </c>
      <c r="L83" s="150" t="str">
        <f t="shared" si="137"/>
        <v/>
      </c>
      <c r="M83" s="150" t="str">
        <f t="shared" si="138"/>
        <v/>
      </c>
      <c r="N83" s="151"/>
      <c r="O83" s="148" t="str">
        <f t="shared" si="98"/>
        <v/>
      </c>
      <c r="P83" s="149" t="str">
        <f t="shared" si="99"/>
        <v/>
      </c>
      <c r="Q83" s="148" t="str">
        <f t="shared" si="100"/>
        <v/>
      </c>
      <c r="R83" s="148" t="str">
        <f t="shared" si="101"/>
        <v/>
      </c>
      <c r="S83" s="148" t="str">
        <f t="shared" si="102"/>
        <v/>
      </c>
      <c r="T83" s="148" t="str">
        <f t="shared" si="103"/>
        <v/>
      </c>
      <c r="U83" s="148" t="str">
        <f t="shared" si="104"/>
        <v/>
      </c>
      <c r="V83" s="148" t="str">
        <f t="shared" si="105"/>
        <v/>
      </c>
      <c r="W83" s="148" t="str">
        <f t="shared" si="106"/>
        <v/>
      </c>
      <c r="X83" s="149" t="str">
        <f t="shared" si="107"/>
        <v/>
      </c>
      <c r="Y83" s="149" t="str">
        <f t="shared" si="108"/>
        <v/>
      </c>
      <c r="Z83" s="145" t="str">
        <f t="shared" si="109"/>
        <v/>
      </c>
      <c r="AA83" s="145" t="str">
        <f t="shared" si="139"/>
        <v/>
      </c>
      <c r="AB83" s="145" t="str">
        <f t="shared" si="110"/>
        <v/>
      </c>
      <c r="AC83" s="145" t="str">
        <f t="shared" si="111"/>
        <v/>
      </c>
      <c r="AD83" s="145" t="str">
        <f t="shared" si="112"/>
        <v/>
      </c>
      <c r="AE83" s="145" t="str">
        <f t="shared" si="113"/>
        <v/>
      </c>
      <c r="AF83" s="145" t="str">
        <f t="shared" si="114"/>
        <v/>
      </c>
      <c r="AG83" s="145" t="str">
        <f t="shared" si="115"/>
        <v/>
      </c>
      <c r="AH83" s="148" t="str">
        <f t="shared" si="116"/>
        <v/>
      </c>
      <c r="AI83" s="148" t="str">
        <f t="shared" si="117"/>
        <v/>
      </c>
      <c r="AJ83" s="150" t="str">
        <f t="shared" si="118"/>
        <v/>
      </c>
      <c r="AK83" s="148" t="str">
        <f t="shared" si="119"/>
        <v/>
      </c>
      <c r="AL83" s="148" t="str">
        <f t="shared" si="120"/>
        <v/>
      </c>
      <c r="AM83" s="149" t="str">
        <f t="shared" si="121"/>
        <v/>
      </c>
      <c r="AN83" s="152" t="str">
        <f t="shared" si="122"/>
        <v/>
      </c>
      <c r="AO83" s="145" t="str">
        <f t="shared" si="123"/>
        <v/>
      </c>
      <c r="AP83" s="152" t="str">
        <f t="shared" si="124"/>
        <v/>
      </c>
      <c r="AQ83" s="148" t="str">
        <f t="shared" si="125"/>
        <v/>
      </c>
      <c r="AR83" s="148" t="str">
        <f t="shared" si="140"/>
        <v/>
      </c>
      <c r="AS83" s="148" t="str">
        <f t="shared" si="141"/>
        <v/>
      </c>
      <c r="AT83" s="148" t="str">
        <f t="shared" si="126"/>
        <v/>
      </c>
      <c r="AU83" s="148" t="str">
        <f>IF(D83="","",SUM($AT$10:AT83))</f>
        <v/>
      </c>
      <c r="AV83" s="148" t="str">
        <f t="shared" si="127"/>
        <v/>
      </c>
      <c r="AW83" s="148" t="str">
        <f>IF(D83="","",SUM($AV$10:AV83))</f>
        <v/>
      </c>
      <c r="AX83" s="148" t="str">
        <f t="shared" si="128"/>
        <v/>
      </c>
      <c r="AY83" s="148" t="str">
        <f t="shared" si="129"/>
        <v/>
      </c>
      <c r="AZ83" s="148" t="str">
        <f>IF(D83="","",SUM($AY$10:AY83))</f>
        <v/>
      </c>
      <c r="BA83" s="152" t="str">
        <f t="shared" si="130"/>
        <v/>
      </c>
      <c r="BB83" s="148" t="str">
        <f t="shared" si="131"/>
        <v/>
      </c>
      <c r="BC83" s="148" t="str">
        <f t="shared" si="132"/>
        <v/>
      </c>
      <c r="BD83" s="148" t="str">
        <f t="shared" si="142"/>
        <v/>
      </c>
      <c r="BE83" s="152" t="str">
        <f>IF(D83="","",IF(Instructions!$C$5="BCBA",MIN(100%,AZ83/1500),IF(Instructions!$C$5="BCaBA",MIN(100%,AZ83/1000),"")))</f>
        <v/>
      </c>
      <c r="BF83" s="152" t="str">
        <f>IF(D83="","",IF(Instructions!$C$5="BCBA",MIN(100%,AW83/1500),IF(Instructions!$C$5="BCaBA",MIN(100%,AW83/1000),"")))</f>
        <v/>
      </c>
      <c r="BG83" s="147" t="str">
        <f t="shared" si="133"/>
        <v/>
      </c>
    </row>
    <row r="84" spans="1:59" s="83" customFormat="1" ht="20.100000000000001" customHeight="1">
      <c r="A84" s="135"/>
      <c r="B84" s="136" t="str">
        <f t="array" ref="B84">IFERROR(INDEX(YearMonthExperienceType, MATCH(0,COUNTIF($B$9:B83, YearMonthExperienceType), 0)),"")</f>
        <v/>
      </c>
      <c r="C84" s="145" t="str">
        <f t="shared" si="134"/>
        <v/>
      </c>
      <c r="D84" s="146" t="str">
        <f t="shared" si="135"/>
        <v/>
      </c>
      <c r="E84" s="147" t="str">
        <f t="shared" si="136"/>
        <v/>
      </c>
      <c r="F84" s="148" t="str">
        <f t="shared" si="92"/>
        <v/>
      </c>
      <c r="G84" s="148" t="str">
        <f t="shared" si="93"/>
        <v/>
      </c>
      <c r="H84" s="148" t="str">
        <f t="shared" si="94"/>
        <v/>
      </c>
      <c r="I84" s="148" t="str">
        <f t="shared" si="95"/>
        <v/>
      </c>
      <c r="J84" s="149" t="str">
        <f t="shared" si="96"/>
        <v/>
      </c>
      <c r="K84" s="149" t="str">
        <f t="shared" si="97"/>
        <v/>
      </c>
      <c r="L84" s="150" t="str">
        <f t="shared" si="137"/>
        <v/>
      </c>
      <c r="M84" s="150" t="str">
        <f t="shared" si="138"/>
        <v/>
      </c>
      <c r="N84" s="151"/>
      <c r="O84" s="148" t="str">
        <f t="shared" si="98"/>
        <v/>
      </c>
      <c r="P84" s="149" t="str">
        <f t="shared" si="99"/>
        <v/>
      </c>
      <c r="Q84" s="148" t="str">
        <f t="shared" si="100"/>
        <v/>
      </c>
      <c r="R84" s="148" t="str">
        <f t="shared" si="101"/>
        <v/>
      </c>
      <c r="S84" s="148" t="str">
        <f t="shared" si="102"/>
        <v/>
      </c>
      <c r="T84" s="148" t="str">
        <f t="shared" si="103"/>
        <v/>
      </c>
      <c r="U84" s="148" t="str">
        <f t="shared" si="104"/>
        <v/>
      </c>
      <c r="V84" s="148" t="str">
        <f t="shared" si="105"/>
        <v/>
      </c>
      <c r="W84" s="148" t="str">
        <f t="shared" si="106"/>
        <v/>
      </c>
      <c r="X84" s="149" t="str">
        <f t="shared" si="107"/>
        <v/>
      </c>
      <c r="Y84" s="149" t="str">
        <f t="shared" si="108"/>
        <v/>
      </c>
      <c r="Z84" s="145" t="str">
        <f t="shared" si="109"/>
        <v/>
      </c>
      <c r="AA84" s="145" t="str">
        <f t="shared" si="139"/>
        <v/>
      </c>
      <c r="AB84" s="145" t="str">
        <f t="shared" si="110"/>
        <v/>
      </c>
      <c r="AC84" s="145" t="str">
        <f t="shared" si="111"/>
        <v/>
      </c>
      <c r="AD84" s="145" t="str">
        <f t="shared" si="112"/>
        <v/>
      </c>
      <c r="AE84" s="145" t="str">
        <f t="shared" si="113"/>
        <v/>
      </c>
      <c r="AF84" s="145" t="str">
        <f t="shared" si="114"/>
        <v/>
      </c>
      <c r="AG84" s="145" t="str">
        <f t="shared" si="115"/>
        <v/>
      </c>
      <c r="AH84" s="148" t="str">
        <f t="shared" si="116"/>
        <v/>
      </c>
      <c r="AI84" s="148" t="str">
        <f t="shared" si="117"/>
        <v/>
      </c>
      <c r="AJ84" s="150" t="str">
        <f t="shared" si="118"/>
        <v/>
      </c>
      <c r="AK84" s="148" t="str">
        <f t="shared" si="119"/>
        <v/>
      </c>
      <c r="AL84" s="148" t="str">
        <f t="shared" si="120"/>
        <v/>
      </c>
      <c r="AM84" s="149" t="str">
        <f t="shared" si="121"/>
        <v/>
      </c>
      <c r="AN84" s="152" t="str">
        <f t="shared" si="122"/>
        <v/>
      </c>
      <c r="AO84" s="145" t="str">
        <f t="shared" si="123"/>
        <v/>
      </c>
      <c r="AP84" s="152" t="str">
        <f t="shared" si="124"/>
        <v/>
      </c>
      <c r="AQ84" s="148" t="str">
        <f t="shared" si="125"/>
        <v/>
      </c>
      <c r="AR84" s="148" t="str">
        <f t="shared" si="140"/>
        <v/>
      </c>
      <c r="AS84" s="148" t="str">
        <f t="shared" si="141"/>
        <v/>
      </c>
      <c r="AT84" s="148" t="str">
        <f t="shared" si="126"/>
        <v/>
      </c>
      <c r="AU84" s="148" t="str">
        <f>IF(D84="","",SUM($AT$10:AT84))</f>
        <v/>
      </c>
      <c r="AV84" s="148" t="str">
        <f t="shared" si="127"/>
        <v/>
      </c>
      <c r="AW84" s="148" t="str">
        <f>IF(D84="","",SUM($AV$10:AV84))</f>
        <v/>
      </c>
      <c r="AX84" s="148" t="str">
        <f t="shared" si="128"/>
        <v/>
      </c>
      <c r="AY84" s="148" t="str">
        <f t="shared" si="129"/>
        <v/>
      </c>
      <c r="AZ84" s="148" t="str">
        <f>IF(D84="","",SUM($AY$10:AY84))</f>
        <v/>
      </c>
      <c r="BA84" s="152" t="str">
        <f t="shared" si="130"/>
        <v/>
      </c>
      <c r="BB84" s="148" t="str">
        <f t="shared" si="131"/>
        <v/>
      </c>
      <c r="BC84" s="148" t="str">
        <f t="shared" si="132"/>
        <v/>
      </c>
      <c r="BD84" s="148" t="str">
        <f t="shared" si="142"/>
        <v/>
      </c>
      <c r="BE84" s="152" t="str">
        <f>IF(D84="","",IF(Instructions!$C$5="BCBA",MIN(100%,AZ84/1500),IF(Instructions!$C$5="BCaBA",MIN(100%,AZ84/1000),"")))</f>
        <v/>
      </c>
      <c r="BF84" s="152" t="str">
        <f>IF(D84="","",IF(Instructions!$C$5="BCBA",MIN(100%,AW84/1500),IF(Instructions!$C$5="BCaBA",MIN(100%,AW84/1000),"")))</f>
        <v/>
      </c>
      <c r="BG84" s="147" t="str">
        <f t="shared" si="133"/>
        <v/>
      </c>
    </row>
    <row r="85" spans="1:59" s="83" customFormat="1" ht="20.100000000000001" customHeight="1">
      <c r="A85" s="135"/>
      <c r="B85" s="136" t="str">
        <f t="array" ref="B85">IFERROR(INDEX(YearMonthExperienceType, MATCH(0,COUNTIF($B$9:B84, YearMonthExperienceType), 0)),"")</f>
        <v/>
      </c>
      <c r="C85" s="145" t="str">
        <f t="shared" si="134"/>
        <v/>
      </c>
      <c r="D85" s="146" t="str">
        <f t="shared" si="135"/>
        <v/>
      </c>
      <c r="E85" s="147" t="str">
        <f t="shared" si="136"/>
        <v/>
      </c>
      <c r="F85" s="148" t="str">
        <f t="shared" si="92"/>
        <v/>
      </c>
      <c r="G85" s="148" t="str">
        <f t="shared" si="93"/>
        <v/>
      </c>
      <c r="H85" s="148" t="str">
        <f t="shared" si="94"/>
        <v/>
      </c>
      <c r="I85" s="148" t="str">
        <f t="shared" si="95"/>
        <v/>
      </c>
      <c r="J85" s="149" t="str">
        <f t="shared" si="96"/>
        <v/>
      </c>
      <c r="K85" s="149" t="str">
        <f t="shared" si="97"/>
        <v/>
      </c>
      <c r="L85" s="150" t="str">
        <f t="shared" si="137"/>
        <v/>
      </c>
      <c r="M85" s="150" t="str">
        <f t="shared" si="138"/>
        <v/>
      </c>
      <c r="N85" s="151"/>
      <c r="O85" s="148" t="str">
        <f t="shared" si="98"/>
        <v/>
      </c>
      <c r="P85" s="149" t="str">
        <f t="shared" si="99"/>
        <v/>
      </c>
      <c r="Q85" s="148" t="str">
        <f t="shared" si="100"/>
        <v/>
      </c>
      <c r="R85" s="148" t="str">
        <f t="shared" si="101"/>
        <v/>
      </c>
      <c r="S85" s="148" t="str">
        <f t="shared" si="102"/>
        <v/>
      </c>
      <c r="T85" s="148" t="str">
        <f t="shared" si="103"/>
        <v/>
      </c>
      <c r="U85" s="148" t="str">
        <f t="shared" si="104"/>
        <v/>
      </c>
      <c r="V85" s="148" t="str">
        <f t="shared" si="105"/>
        <v/>
      </c>
      <c r="W85" s="148" t="str">
        <f t="shared" si="106"/>
        <v/>
      </c>
      <c r="X85" s="149" t="str">
        <f t="shared" si="107"/>
        <v/>
      </c>
      <c r="Y85" s="149" t="str">
        <f t="shared" si="108"/>
        <v/>
      </c>
      <c r="Z85" s="145" t="str">
        <f t="shared" si="109"/>
        <v/>
      </c>
      <c r="AA85" s="145" t="str">
        <f t="shared" si="139"/>
        <v/>
      </c>
      <c r="AB85" s="145" t="str">
        <f t="shared" si="110"/>
        <v/>
      </c>
      <c r="AC85" s="145" t="str">
        <f t="shared" si="111"/>
        <v/>
      </c>
      <c r="AD85" s="145" t="str">
        <f t="shared" si="112"/>
        <v/>
      </c>
      <c r="AE85" s="145" t="str">
        <f t="shared" si="113"/>
        <v/>
      </c>
      <c r="AF85" s="145" t="str">
        <f t="shared" si="114"/>
        <v/>
      </c>
      <c r="AG85" s="145" t="str">
        <f t="shared" si="115"/>
        <v/>
      </c>
      <c r="AH85" s="148" t="str">
        <f t="shared" si="116"/>
        <v/>
      </c>
      <c r="AI85" s="148" t="str">
        <f t="shared" si="117"/>
        <v/>
      </c>
      <c r="AJ85" s="150" t="str">
        <f t="shared" si="118"/>
        <v/>
      </c>
      <c r="AK85" s="148" t="str">
        <f t="shared" si="119"/>
        <v/>
      </c>
      <c r="AL85" s="148" t="str">
        <f t="shared" si="120"/>
        <v/>
      </c>
      <c r="AM85" s="149" t="str">
        <f t="shared" si="121"/>
        <v/>
      </c>
      <c r="AN85" s="152" t="str">
        <f t="shared" si="122"/>
        <v/>
      </c>
      <c r="AO85" s="145" t="str">
        <f t="shared" si="123"/>
        <v/>
      </c>
      <c r="AP85" s="152" t="str">
        <f t="shared" si="124"/>
        <v/>
      </c>
      <c r="AQ85" s="148" t="str">
        <f t="shared" si="125"/>
        <v/>
      </c>
      <c r="AR85" s="148" t="str">
        <f t="shared" si="140"/>
        <v/>
      </c>
      <c r="AS85" s="148" t="str">
        <f t="shared" si="141"/>
        <v/>
      </c>
      <c r="AT85" s="148" t="str">
        <f t="shared" si="126"/>
        <v/>
      </c>
      <c r="AU85" s="148" t="str">
        <f>IF(D85="","",SUM($AT$10:AT85))</f>
        <v/>
      </c>
      <c r="AV85" s="148" t="str">
        <f t="shared" si="127"/>
        <v/>
      </c>
      <c r="AW85" s="148" t="str">
        <f>IF(D85="","",SUM($AV$10:AV85))</f>
        <v/>
      </c>
      <c r="AX85" s="148" t="str">
        <f t="shared" si="128"/>
        <v/>
      </c>
      <c r="AY85" s="148" t="str">
        <f t="shared" si="129"/>
        <v/>
      </c>
      <c r="AZ85" s="148" t="str">
        <f>IF(D85="","",SUM($AY$10:AY85))</f>
        <v/>
      </c>
      <c r="BA85" s="152" t="str">
        <f t="shared" si="130"/>
        <v/>
      </c>
      <c r="BB85" s="148" t="str">
        <f t="shared" si="131"/>
        <v/>
      </c>
      <c r="BC85" s="148" t="str">
        <f t="shared" si="132"/>
        <v/>
      </c>
      <c r="BD85" s="148" t="str">
        <f t="shared" si="142"/>
        <v/>
      </c>
      <c r="BE85" s="152" t="str">
        <f>IF(D85="","",IF(Instructions!$C$5="BCBA",MIN(100%,AZ85/1500),IF(Instructions!$C$5="BCaBA",MIN(100%,AZ85/1000),"")))</f>
        <v/>
      </c>
      <c r="BF85" s="152" t="str">
        <f>IF(D85="","",IF(Instructions!$C$5="BCBA",MIN(100%,AW85/1500),IF(Instructions!$C$5="BCaBA",MIN(100%,AW85/1000),"")))</f>
        <v/>
      </c>
      <c r="BG85" s="147" t="str">
        <f t="shared" si="133"/>
        <v/>
      </c>
    </row>
    <row r="86" spans="1:59" s="83" customFormat="1" ht="20.100000000000001" customHeight="1">
      <c r="A86" s="135"/>
      <c r="B86" s="136" t="str">
        <f t="array" ref="B86">IFERROR(INDEX(YearMonthExperienceType, MATCH(0,COUNTIF($B$9:B85, YearMonthExperienceType), 0)),"")</f>
        <v/>
      </c>
      <c r="C86" s="145" t="str">
        <f t="shared" si="134"/>
        <v/>
      </c>
      <c r="D86" s="146" t="str">
        <f t="shared" si="135"/>
        <v/>
      </c>
      <c r="E86" s="147" t="str">
        <f t="shared" si="136"/>
        <v/>
      </c>
      <c r="F86" s="148" t="str">
        <f t="shared" si="92"/>
        <v/>
      </c>
      <c r="G86" s="148" t="str">
        <f t="shared" si="93"/>
        <v/>
      </c>
      <c r="H86" s="148" t="str">
        <f t="shared" si="94"/>
        <v/>
      </c>
      <c r="I86" s="148" t="str">
        <f t="shared" si="95"/>
        <v/>
      </c>
      <c r="J86" s="149" t="str">
        <f t="shared" si="96"/>
        <v/>
      </c>
      <c r="K86" s="149" t="str">
        <f t="shared" si="97"/>
        <v/>
      </c>
      <c r="L86" s="150" t="str">
        <f t="shared" si="137"/>
        <v/>
      </c>
      <c r="M86" s="150" t="str">
        <f t="shared" si="138"/>
        <v/>
      </c>
      <c r="N86" s="151"/>
      <c r="O86" s="148" t="str">
        <f t="shared" si="98"/>
        <v/>
      </c>
      <c r="P86" s="149" t="str">
        <f t="shared" si="99"/>
        <v/>
      </c>
      <c r="Q86" s="148" t="str">
        <f t="shared" si="100"/>
        <v/>
      </c>
      <c r="R86" s="148" t="str">
        <f t="shared" si="101"/>
        <v/>
      </c>
      <c r="S86" s="148" t="str">
        <f t="shared" si="102"/>
        <v/>
      </c>
      <c r="T86" s="148" t="str">
        <f t="shared" si="103"/>
        <v/>
      </c>
      <c r="U86" s="148" t="str">
        <f t="shared" si="104"/>
        <v/>
      </c>
      <c r="V86" s="148" t="str">
        <f t="shared" si="105"/>
        <v/>
      </c>
      <c r="W86" s="148" t="str">
        <f t="shared" si="106"/>
        <v/>
      </c>
      <c r="X86" s="149" t="str">
        <f t="shared" si="107"/>
        <v/>
      </c>
      <c r="Y86" s="149" t="str">
        <f t="shared" si="108"/>
        <v/>
      </c>
      <c r="Z86" s="145" t="str">
        <f t="shared" si="109"/>
        <v/>
      </c>
      <c r="AA86" s="145" t="str">
        <f t="shared" si="139"/>
        <v/>
      </c>
      <c r="AB86" s="145" t="str">
        <f t="shared" si="110"/>
        <v/>
      </c>
      <c r="AC86" s="145" t="str">
        <f t="shared" si="111"/>
        <v/>
      </c>
      <c r="AD86" s="145" t="str">
        <f t="shared" si="112"/>
        <v/>
      </c>
      <c r="AE86" s="145" t="str">
        <f t="shared" si="113"/>
        <v/>
      </c>
      <c r="AF86" s="145" t="str">
        <f t="shared" si="114"/>
        <v/>
      </c>
      <c r="AG86" s="145" t="str">
        <f t="shared" si="115"/>
        <v/>
      </c>
      <c r="AH86" s="148" t="str">
        <f t="shared" si="116"/>
        <v/>
      </c>
      <c r="AI86" s="148" t="str">
        <f t="shared" si="117"/>
        <v/>
      </c>
      <c r="AJ86" s="150" t="str">
        <f t="shared" si="118"/>
        <v/>
      </c>
      <c r="AK86" s="148" t="str">
        <f t="shared" si="119"/>
        <v/>
      </c>
      <c r="AL86" s="148" t="str">
        <f t="shared" si="120"/>
        <v/>
      </c>
      <c r="AM86" s="149" t="str">
        <f t="shared" si="121"/>
        <v/>
      </c>
      <c r="AN86" s="152" t="str">
        <f t="shared" si="122"/>
        <v/>
      </c>
      <c r="AO86" s="145" t="str">
        <f t="shared" si="123"/>
        <v/>
      </c>
      <c r="AP86" s="152" t="str">
        <f t="shared" si="124"/>
        <v/>
      </c>
      <c r="AQ86" s="148" t="str">
        <f t="shared" si="125"/>
        <v/>
      </c>
      <c r="AR86" s="148" t="str">
        <f t="shared" si="140"/>
        <v/>
      </c>
      <c r="AS86" s="148" t="str">
        <f t="shared" si="141"/>
        <v/>
      </c>
      <c r="AT86" s="148" t="str">
        <f t="shared" si="126"/>
        <v/>
      </c>
      <c r="AU86" s="148" t="str">
        <f>IF(D86="","",SUM($AT$10:AT86))</f>
        <v/>
      </c>
      <c r="AV86" s="148" t="str">
        <f t="shared" si="127"/>
        <v/>
      </c>
      <c r="AW86" s="148" t="str">
        <f>IF(D86="","",SUM($AV$10:AV86))</f>
        <v/>
      </c>
      <c r="AX86" s="148" t="str">
        <f t="shared" si="128"/>
        <v/>
      </c>
      <c r="AY86" s="148" t="str">
        <f t="shared" si="129"/>
        <v/>
      </c>
      <c r="AZ86" s="148" t="str">
        <f>IF(D86="","",SUM($AY$10:AY86))</f>
        <v/>
      </c>
      <c r="BA86" s="152" t="str">
        <f t="shared" si="130"/>
        <v/>
      </c>
      <c r="BB86" s="148" t="str">
        <f t="shared" si="131"/>
        <v/>
      </c>
      <c r="BC86" s="148" t="str">
        <f t="shared" si="132"/>
        <v/>
      </c>
      <c r="BD86" s="148" t="str">
        <f t="shared" si="142"/>
        <v/>
      </c>
      <c r="BE86" s="152" t="str">
        <f>IF(D86="","",IF(Instructions!$C$5="BCBA",MIN(100%,AZ86/1500),IF(Instructions!$C$5="BCaBA",MIN(100%,AZ86/1000),"")))</f>
        <v/>
      </c>
      <c r="BF86" s="152" t="str">
        <f>IF(D86="","",IF(Instructions!$C$5="BCBA",MIN(100%,AW86/1500),IF(Instructions!$C$5="BCaBA",MIN(100%,AW86/1000),"")))</f>
        <v/>
      </c>
      <c r="BG86" s="147" t="str">
        <f t="shared" si="133"/>
        <v/>
      </c>
    </row>
    <row r="87" spans="1:59" s="83" customFormat="1" ht="20.100000000000001" customHeight="1">
      <c r="A87" s="135"/>
      <c r="B87" s="136" t="str">
        <f t="array" ref="B87">IFERROR(INDEX(YearMonthExperienceType, MATCH(0,COUNTIF($B$9:B86, YearMonthExperienceType), 0)),"")</f>
        <v/>
      </c>
      <c r="C87" s="145" t="str">
        <f t="shared" si="134"/>
        <v/>
      </c>
      <c r="D87" s="146" t="str">
        <f t="shared" si="135"/>
        <v/>
      </c>
      <c r="E87" s="147" t="str">
        <f t="shared" si="136"/>
        <v/>
      </c>
      <c r="F87" s="148" t="str">
        <f t="shared" si="92"/>
        <v/>
      </c>
      <c r="G87" s="148" t="str">
        <f t="shared" si="93"/>
        <v/>
      </c>
      <c r="H87" s="148" t="str">
        <f t="shared" si="94"/>
        <v/>
      </c>
      <c r="I87" s="148" t="str">
        <f t="shared" si="95"/>
        <v/>
      </c>
      <c r="J87" s="149" t="str">
        <f t="shared" si="96"/>
        <v/>
      </c>
      <c r="K87" s="149" t="str">
        <f t="shared" si="97"/>
        <v/>
      </c>
      <c r="L87" s="150" t="str">
        <f t="shared" si="137"/>
        <v/>
      </c>
      <c r="M87" s="150" t="str">
        <f t="shared" si="138"/>
        <v/>
      </c>
      <c r="N87" s="151"/>
      <c r="O87" s="148" t="str">
        <f t="shared" si="98"/>
        <v/>
      </c>
      <c r="P87" s="149" t="str">
        <f t="shared" si="99"/>
        <v/>
      </c>
      <c r="Q87" s="148" t="str">
        <f t="shared" si="100"/>
        <v/>
      </c>
      <c r="R87" s="148" t="str">
        <f t="shared" si="101"/>
        <v/>
      </c>
      <c r="S87" s="148" t="str">
        <f t="shared" si="102"/>
        <v/>
      </c>
      <c r="T87" s="148" t="str">
        <f t="shared" si="103"/>
        <v/>
      </c>
      <c r="U87" s="148" t="str">
        <f t="shared" si="104"/>
        <v/>
      </c>
      <c r="V87" s="148" t="str">
        <f t="shared" si="105"/>
        <v/>
      </c>
      <c r="W87" s="148" t="str">
        <f t="shared" si="106"/>
        <v/>
      </c>
      <c r="X87" s="149" t="str">
        <f t="shared" si="107"/>
        <v/>
      </c>
      <c r="Y87" s="149" t="str">
        <f t="shared" si="108"/>
        <v/>
      </c>
      <c r="Z87" s="145" t="str">
        <f t="shared" si="109"/>
        <v/>
      </c>
      <c r="AA87" s="145" t="str">
        <f t="shared" si="139"/>
        <v/>
      </c>
      <c r="AB87" s="145" t="str">
        <f t="shared" si="110"/>
        <v/>
      </c>
      <c r="AC87" s="145" t="str">
        <f t="shared" si="111"/>
        <v/>
      </c>
      <c r="AD87" s="145" t="str">
        <f t="shared" si="112"/>
        <v/>
      </c>
      <c r="AE87" s="145" t="str">
        <f t="shared" si="113"/>
        <v/>
      </c>
      <c r="AF87" s="145" t="str">
        <f t="shared" si="114"/>
        <v/>
      </c>
      <c r="AG87" s="145" t="str">
        <f t="shared" si="115"/>
        <v/>
      </c>
      <c r="AH87" s="148" t="str">
        <f t="shared" si="116"/>
        <v/>
      </c>
      <c r="AI87" s="148" t="str">
        <f t="shared" si="117"/>
        <v/>
      </c>
      <c r="AJ87" s="150" t="str">
        <f t="shared" si="118"/>
        <v/>
      </c>
      <c r="AK87" s="148" t="str">
        <f t="shared" si="119"/>
        <v/>
      </c>
      <c r="AL87" s="148" t="str">
        <f t="shared" si="120"/>
        <v/>
      </c>
      <c r="AM87" s="149" t="str">
        <f t="shared" si="121"/>
        <v/>
      </c>
      <c r="AN87" s="152" t="str">
        <f t="shared" si="122"/>
        <v/>
      </c>
      <c r="AO87" s="145" t="str">
        <f t="shared" si="123"/>
        <v/>
      </c>
      <c r="AP87" s="152" t="str">
        <f t="shared" si="124"/>
        <v/>
      </c>
      <c r="AQ87" s="148" t="str">
        <f t="shared" si="125"/>
        <v/>
      </c>
      <c r="AR87" s="148" t="str">
        <f t="shared" si="140"/>
        <v/>
      </c>
      <c r="AS87" s="148" t="str">
        <f t="shared" si="141"/>
        <v/>
      </c>
      <c r="AT87" s="148" t="str">
        <f t="shared" si="126"/>
        <v/>
      </c>
      <c r="AU87" s="148" t="str">
        <f>IF(D87="","",SUM($AT$10:AT87))</f>
        <v/>
      </c>
      <c r="AV87" s="148" t="str">
        <f t="shared" si="127"/>
        <v/>
      </c>
      <c r="AW87" s="148" t="str">
        <f>IF(D87="","",SUM($AV$10:AV87))</f>
        <v/>
      </c>
      <c r="AX87" s="148" t="str">
        <f t="shared" si="128"/>
        <v/>
      </c>
      <c r="AY87" s="148" t="str">
        <f t="shared" si="129"/>
        <v/>
      </c>
      <c r="AZ87" s="148" t="str">
        <f>IF(D87="","",SUM($AY$10:AY87))</f>
        <v/>
      </c>
      <c r="BA87" s="152" t="str">
        <f t="shared" si="130"/>
        <v/>
      </c>
      <c r="BB87" s="148" t="str">
        <f t="shared" si="131"/>
        <v/>
      </c>
      <c r="BC87" s="148" t="str">
        <f t="shared" si="132"/>
        <v/>
      </c>
      <c r="BD87" s="148" t="str">
        <f t="shared" si="142"/>
        <v/>
      </c>
      <c r="BE87" s="152" t="str">
        <f>IF(D87="","",IF(Instructions!$C$5="BCBA",MIN(100%,AZ87/1500),IF(Instructions!$C$5="BCaBA",MIN(100%,AZ87/1000),"")))</f>
        <v/>
      </c>
      <c r="BF87" s="152" t="str">
        <f>IF(D87="","",IF(Instructions!$C$5="BCBA",MIN(100%,AW87/1500),IF(Instructions!$C$5="BCaBA",MIN(100%,AW87/1000),"")))</f>
        <v/>
      </c>
      <c r="BG87" s="147" t="str">
        <f t="shared" si="133"/>
        <v/>
      </c>
    </row>
    <row r="88" spans="1:59" s="83" customFormat="1" ht="20.100000000000001" customHeight="1">
      <c r="A88" s="135"/>
      <c r="B88" s="136" t="str">
        <f t="array" ref="B88">IFERROR(INDEX(YearMonthExperienceType, MATCH(0,COUNTIF($B$9:B87, YearMonthExperienceType), 0)),"")</f>
        <v/>
      </c>
      <c r="C88" s="145" t="str">
        <f t="shared" si="134"/>
        <v/>
      </c>
      <c r="D88" s="146" t="str">
        <f t="shared" si="135"/>
        <v/>
      </c>
      <c r="E88" s="147" t="str">
        <f t="shared" si="136"/>
        <v/>
      </c>
      <c r="F88" s="148" t="str">
        <f t="shared" si="92"/>
        <v/>
      </c>
      <c r="G88" s="148" t="str">
        <f t="shared" si="93"/>
        <v/>
      </c>
      <c r="H88" s="148" t="str">
        <f t="shared" si="94"/>
        <v/>
      </c>
      <c r="I88" s="148" t="str">
        <f t="shared" si="95"/>
        <v/>
      </c>
      <c r="J88" s="149" t="str">
        <f t="shared" si="96"/>
        <v/>
      </c>
      <c r="K88" s="149" t="str">
        <f t="shared" si="97"/>
        <v/>
      </c>
      <c r="L88" s="150" t="str">
        <f t="shared" si="137"/>
        <v/>
      </c>
      <c r="M88" s="150" t="str">
        <f t="shared" si="138"/>
        <v/>
      </c>
      <c r="N88" s="151"/>
      <c r="O88" s="148" t="str">
        <f t="shared" si="98"/>
        <v/>
      </c>
      <c r="P88" s="149" t="str">
        <f t="shared" si="99"/>
        <v/>
      </c>
      <c r="Q88" s="148" t="str">
        <f t="shared" si="100"/>
        <v/>
      </c>
      <c r="R88" s="148" t="str">
        <f t="shared" si="101"/>
        <v/>
      </c>
      <c r="S88" s="148" t="str">
        <f t="shared" si="102"/>
        <v/>
      </c>
      <c r="T88" s="148" t="str">
        <f t="shared" si="103"/>
        <v/>
      </c>
      <c r="U88" s="148" t="str">
        <f t="shared" si="104"/>
        <v/>
      </c>
      <c r="V88" s="148" t="str">
        <f t="shared" si="105"/>
        <v/>
      </c>
      <c r="W88" s="148" t="str">
        <f t="shared" si="106"/>
        <v/>
      </c>
      <c r="X88" s="149" t="str">
        <f t="shared" si="107"/>
        <v/>
      </c>
      <c r="Y88" s="149" t="str">
        <f t="shared" si="108"/>
        <v/>
      </c>
      <c r="Z88" s="145" t="str">
        <f t="shared" si="109"/>
        <v/>
      </c>
      <c r="AA88" s="145" t="str">
        <f t="shared" si="139"/>
        <v/>
      </c>
      <c r="AB88" s="145" t="str">
        <f t="shared" si="110"/>
        <v/>
      </c>
      <c r="AC88" s="145" t="str">
        <f t="shared" si="111"/>
        <v/>
      </c>
      <c r="AD88" s="145" t="str">
        <f t="shared" si="112"/>
        <v/>
      </c>
      <c r="AE88" s="145" t="str">
        <f t="shared" si="113"/>
        <v/>
      </c>
      <c r="AF88" s="145" t="str">
        <f t="shared" si="114"/>
        <v/>
      </c>
      <c r="AG88" s="145" t="str">
        <f t="shared" si="115"/>
        <v/>
      </c>
      <c r="AH88" s="148" t="str">
        <f t="shared" si="116"/>
        <v/>
      </c>
      <c r="AI88" s="148" t="str">
        <f t="shared" si="117"/>
        <v/>
      </c>
      <c r="AJ88" s="150" t="str">
        <f t="shared" si="118"/>
        <v/>
      </c>
      <c r="AK88" s="148" t="str">
        <f t="shared" si="119"/>
        <v/>
      </c>
      <c r="AL88" s="148" t="str">
        <f t="shared" si="120"/>
        <v/>
      </c>
      <c r="AM88" s="149" t="str">
        <f t="shared" si="121"/>
        <v/>
      </c>
      <c r="AN88" s="152" t="str">
        <f t="shared" si="122"/>
        <v/>
      </c>
      <c r="AO88" s="145" t="str">
        <f t="shared" si="123"/>
        <v/>
      </c>
      <c r="AP88" s="152" t="str">
        <f t="shared" si="124"/>
        <v/>
      </c>
      <c r="AQ88" s="148" t="str">
        <f t="shared" si="125"/>
        <v/>
      </c>
      <c r="AR88" s="148" t="str">
        <f t="shared" si="140"/>
        <v/>
      </c>
      <c r="AS88" s="148" t="str">
        <f t="shared" si="141"/>
        <v/>
      </c>
      <c r="AT88" s="148" t="str">
        <f t="shared" si="126"/>
        <v/>
      </c>
      <c r="AU88" s="148" t="str">
        <f>IF(D88="","",SUM($AT$10:AT88))</f>
        <v/>
      </c>
      <c r="AV88" s="148" t="str">
        <f t="shared" si="127"/>
        <v/>
      </c>
      <c r="AW88" s="148" t="str">
        <f>IF(D88="","",SUM($AV$10:AV88))</f>
        <v/>
      </c>
      <c r="AX88" s="148" t="str">
        <f t="shared" si="128"/>
        <v/>
      </c>
      <c r="AY88" s="148" t="str">
        <f t="shared" si="129"/>
        <v/>
      </c>
      <c r="AZ88" s="148" t="str">
        <f>IF(D88="","",SUM($AY$10:AY88))</f>
        <v/>
      </c>
      <c r="BA88" s="152" t="str">
        <f t="shared" si="130"/>
        <v/>
      </c>
      <c r="BB88" s="148" t="str">
        <f t="shared" si="131"/>
        <v/>
      </c>
      <c r="BC88" s="148" t="str">
        <f t="shared" si="132"/>
        <v/>
      </c>
      <c r="BD88" s="148" t="str">
        <f t="shared" si="142"/>
        <v/>
      </c>
      <c r="BE88" s="152" t="str">
        <f>IF(D88="","",IF(Instructions!$C$5="BCBA",MIN(100%,AZ88/1500),IF(Instructions!$C$5="BCaBA",MIN(100%,AZ88/1000),"")))</f>
        <v/>
      </c>
      <c r="BF88" s="152" t="str">
        <f>IF(D88="","",IF(Instructions!$C$5="BCBA",MIN(100%,AW88/1500),IF(Instructions!$C$5="BCaBA",MIN(100%,AW88/1000),"")))</f>
        <v/>
      </c>
      <c r="BG88" s="147" t="str">
        <f t="shared" si="133"/>
        <v/>
      </c>
    </row>
    <row r="89" spans="1:59" s="83" customFormat="1" ht="20.100000000000001" customHeight="1">
      <c r="A89" s="135"/>
      <c r="B89" s="136" t="str">
        <f t="array" ref="B89">IFERROR(INDEX(YearMonthExperienceType, MATCH(0,COUNTIF($B$9:B88, YearMonthExperienceType), 0)),"")</f>
        <v/>
      </c>
      <c r="C89" s="145" t="str">
        <f t="shared" si="134"/>
        <v/>
      </c>
      <c r="D89" s="146" t="str">
        <f t="shared" si="135"/>
        <v/>
      </c>
      <c r="E89" s="147" t="str">
        <f t="shared" si="136"/>
        <v/>
      </c>
      <c r="F89" s="148" t="str">
        <f t="shared" si="92"/>
        <v/>
      </c>
      <c r="G89" s="148" t="str">
        <f t="shared" si="93"/>
        <v/>
      </c>
      <c r="H89" s="148" t="str">
        <f t="shared" si="94"/>
        <v/>
      </c>
      <c r="I89" s="148" t="str">
        <f t="shared" si="95"/>
        <v/>
      </c>
      <c r="J89" s="149" t="str">
        <f t="shared" si="96"/>
        <v/>
      </c>
      <c r="K89" s="149" t="str">
        <f t="shared" si="97"/>
        <v/>
      </c>
      <c r="L89" s="150" t="str">
        <f t="shared" si="137"/>
        <v/>
      </c>
      <c r="M89" s="150" t="str">
        <f t="shared" si="138"/>
        <v/>
      </c>
      <c r="N89" s="151"/>
      <c r="O89" s="148" t="str">
        <f t="shared" si="98"/>
        <v/>
      </c>
      <c r="P89" s="149" t="str">
        <f t="shared" si="99"/>
        <v/>
      </c>
      <c r="Q89" s="148" t="str">
        <f t="shared" si="100"/>
        <v/>
      </c>
      <c r="R89" s="148" t="str">
        <f t="shared" si="101"/>
        <v/>
      </c>
      <c r="S89" s="148" t="str">
        <f t="shared" si="102"/>
        <v/>
      </c>
      <c r="T89" s="148" t="str">
        <f t="shared" si="103"/>
        <v/>
      </c>
      <c r="U89" s="148" t="str">
        <f t="shared" si="104"/>
        <v/>
      </c>
      <c r="V89" s="148" t="str">
        <f t="shared" si="105"/>
        <v/>
      </c>
      <c r="W89" s="148" t="str">
        <f t="shared" si="106"/>
        <v/>
      </c>
      <c r="X89" s="149" t="str">
        <f t="shared" si="107"/>
        <v/>
      </c>
      <c r="Y89" s="149" t="str">
        <f t="shared" si="108"/>
        <v/>
      </c>
      <c r="Z89" s="145" t="str">
        <f t="shared" si="109"/>
        <v/>
      </c>
      <c r="AA89" s="145" t="str">
        <f t="shared" si="139"/>
        <v/>
      </c>
      <c r="AB89" s="145" t="str">
        <f t="shared" si="110"/>
        <v/>
      </c>
      <c r="AC89" s="145" t="str">
        <f t="shared" si="111"/>
        <v/>
      </c>
      <c r="AD89" s="145" t="str">
        <f t="shared" si="112"/>
        <v/>
      </c>
      <c r="AE89" s="145" t="str">
        <f t="shared" si="113"/>
        <v/>
      </c>
      <c r="AF89" s="145" t="str">
        <f t="shared" si="114"/>
        <v/>
      </c>
      <c r="AG89" s="145" t="str">
        <f t="shared" si="115"/>
        <v/>
      </c>
      <c r="AH89" s="148" t="str">
        <f t="shared" si="116"/>
        <v/>
      </c>
      <c r="AI89" s="148" t="str">
        <f t="shared" si="117"/>
        <v/>
      </c>
      <c r="AJ89" s="150" t="str">
        <f t="shared" si="118"/>
        <v/>
      </c>
      <c r="AK89" s="148" t="str">
        <f t="shared" si="119"/>
        <v/>
      </c>
      <c r="AL89" s="148" t="str">
        <f t="shared" si="120"/>
        <v/>
      </c>
      <c r="AM89" s="149" t="str">
        <f t="shared" si="121"/>
        <v/>
      </c>
      <c r="AN89" s="152" t="str">
        <f t="shared" si="122"/>
        <v/>
      </c>
      <c r="AO89" s="145" t="str">
        <f t="shared" si="123"/>
        <v/>
      </c>
      <c r="AP89" s="152" t="str">
        <f t="shared" si="124"/>
        <v/>
      </c>
      <c r="AQ89" s="148" t="str">
        <f t="shared" si="125"/>
        <v/>
      </c>
      <c r="AR89" s="148" t="str">
        <f t="shared" si="140"/>
        <v/>
      </c>
      <c r="AS89" s="148" t="str">
        <f t="shared" si="141"/>
        <v/>
      </c>
      <c r="AT89" s="148" t="str">
        <f t="shared" si="126"/>
        <v/>
      </c>
      <c r="AU89" s="148" t="str">
        <f>IF(D89="","",SUM($AT$10:AT89))</f>
        <v/>
      </c>
      <c r="AV89" s="148" t="str">
        <f t="shared" si="127"/>
        <v/>
      </c>
      <c r="AW89" s="148" t="str">
        <f>IF(D89="","",SUM($AV$10:AV89))</f>
        <v/>
      </c>
      <c r="AX89" s="148" t="str">
        <f t="shared" si="128"/>
        <v/>
      </c>
      <c r="AY89" s="148" t="str">
        <f t="shared" si="129"/>
        <v/>
      </c>
      <c r="AZ89" s="148" t="str">
        <f>IF(D89="","",SUM($AY$10:AY89))</f>
        <v/>
      </c>
      <c r="BA89" s="152" t="str">
        <f t="shared" si="130"/>
        <v/>
      </c>
      <c r="BB89" s="148" t="str">
        <f t="shared" si="131"/>
        <v/>
      </c>
      <c r="BC89" s="148" t="str">
        <f t="shared" si="132"/>
        <v/>
      </c>
      <c r="BD89" s="148" t="str">
        <f t="shared" si="142"/>
        <v/>
      </c>
      <c r="BE89" s="152" t="str">
        <f>IF(D89="","",IF(Instructions!$C$5="BCBA",MIN(100%,AZ89/1500),IF(Instructions!$C$5="BCaBA",MIN(100%,AZ89/1000),"")))</f>
        <v/>
      </c>
      <c r="BF89" s="152" t="str">
        <f>IF(D89="","",IF(Instructions!$C$5="BCBA",MIN(100%,AW89/1500),IF(Instructions!$C$5="BCaBA",MIN(100%,AW89/1000),"")))</f>
        <v/>
      </c>
      <c r="BG89" s="147" t="str">
        <f t="shared" si="133"/>
        <v/>
      </c>
    </row>
    <row r="90" spans="1:59" s="83" customFormat="1" ht="20.100000000000001" customHeight="1">
      <c r="A90" s="135"/>
      <c r="B90" s="136" t="str">
        <f t="array" ref="B90">IFERROR(INDEX(YearMonthExperienceType, MATCH(0,COUNTIF($B$9:B89, YearMonthExperienceType), 0)),"")</f>
        <v/>
      </c>
      <c r="C90" s="145" t="str">
        <f t="shared" si="134"/>
        <v/>
      </c>
      <c r="D90" s="146" t="str">
        <f t="shared" si="135"/>
        <v/>
      </c>
      <c r="E90" s="147" t="str">
        <f t="shared" si="136"/>
        <v/>
      </c>
      <c r="F90" s="148" t="str">
        <f t="shared" si="92"/>
        <v/>
      </c>
      <c r="G90" s="148" t="str">
        <f t="shared" si="93"/>
        <v/>
      </c>
      <c r="H90" s="148" t="str">
        <f t="shared" si="94"/>
        <v/>
      </c>
      <c r="I90" s="148" t="str">
        <f t="shared" si="95"/>
        <v/>
      </c>
      <c r="J90" s="149" t="str">
        <f t="shared" si="96"/>
        <v/>
      </c>
      <c r="K90" s="149" t="str">
        <f t="shared" si="97"/>
        <v/>
      </c>
      <c r="L90" s="150" t="str">
        <f t="shared" si="137"/>
        <v/>
      </c>
      <c r="M90" s="150" t="str">
        <f t="shared" si="138"/>
        <v/>
      </c>
      <c r="N90" s="151"/>
      <c r="O90" s="148" t="str">
        <f t="shared" si="98"/>
        <v/>
      </c>
      <c r="P90" s="149" t="str">
        <f t="shared" si="99"/>
        <v/>
      </c>
      <c r="Q90" s="148" t="str">
        <f t="shared" si="100"/>
        <v/>
      </c>
      <c r="R90" s="148" t="str">
        <f t="shared" si="101"/>
        <v/>
      </c>
      <c r="S90" s="148" t="str">
        <f t="shared" si="102"/>
        <v/>
      </c>
      <c r="T90" s="148" t="str">
        <f t="shared" si="103"/>
        <v/>
      </c>
      <c r="U90" s="148" t="str">
        <f t="shared" si="104"/>
        <v/>
      </c>
      <c r="V90" s="148" t="str">
        <f t="shared" si="105"/>
        <v/>
      </c>
      <c r="W90" s="148" t="str">
        <f t="shared" si="106"/>
        <v/>
      </c>
      <c r="X90" s="149" t="str">
        <f t="shared" si="107"/>
        <v/>
      </c>
      <c r="Y90" s="149" t="str">
        <f t="shared" si="108"/>
        <v/>
      </c>
      <c r="Z90" s="145" t="str">
        <f t="shared" si="109"/>
        <v/>
      </c>
      <c r="AA90" s="145" t="str">
        <f t="shared" si="139"/>
        <v/>
      </c>
      <c r="AB90" s="145" t="str">
        <f t="shared" si="110"/>
        <v/>
      </c>
      <c r="AC90" s="145" t="str">
        <f t="shared" si="111"/>
        <v/>
      </c>
      <c r="AD90" s="145" t="str">
        <f t="shared" si="112"/>
        <v/>
      </c>
      <c r="AE90" s="145" t="str">
        <f t="shared" si="113"/>
        <v/>
      </c>
      <c r="AF90" s="145" t="str">
        <f t="shared" si="114"/>
        <v/>
      </c>
      <c r="AG90" s="145" t="str">
        <f t="shared" si="115"/>
        <v/>
      </c>
      <c r="AH90" s="148" t="str">
        <f t="shared" si="116"/>
        <v/>
      </c>
      <c r="AI90" s="148" t="str">
        <f t="shared" si="117"/>
        <v/>
      </c>
      <c r="AJ90" s="150" t="str">
        <f t="shared" si="118"/>
        <v/>
      </c>
      <c r="AK90" s="148" t="str">
        <f t="shared" si="119"/>
        <v/>
      </c>
      <c r="AL90" s="148" t="str">
        <f t="shared" si="120"/>
        <v/>
      </c>
      <c r="AM90" s="149" t="str">
        <f t="shared" si="121"/>
        <v/>
      </c>
      <c r="AN90" s="152" t="str">
        <f t="shared" si="122"/>
        <v/>
      </c>
      <c r="AO90" s="145" t="str">
        <f t="shared" si="123"/>
        <v/>
      </c>
      <c r="AP90" s="152" t="str">
        <f t="shared" si="124"/>
        <v/>
      </c>
      <c r="AQ90" s="148" t="str">
        <f t="shared" si="125"/>
        <v/>
      </c>
      <c r="AR90" s="148" t="str">
        <f t="shared" si="140"/>
        <v/>
      </c>
      <c r="AS90" s="148" t="str">
        <f t="shared" si="141"/>
        <v/>
      </c>
      <c r="AT90" s="148" t="str">
        <f t="shared" si="126"/>
        <v/>
      </c>
      <c r="AU90" s="148" t="str">
        <f>IF(D90="","",SUM($AT$10:AT90))</f>
        <v/>
      </c>
      <c r="AV90" s="148" t="str">
        <f t="shared" si="127"/>
        <v/>
      </c>
      <c r="AW90" s="148" t="str">
        <f>IF(D90="","",SUM($AV$10:AV90))</f>
        <v/>
      </c>
      <c r="AX90" s="148" t="str">
        <f t="shared" si="128"/>
        <v/>
      </c>
      <c r="AY90" s="148" t="str">
        <f t="shared" si="129"/>
        <v/>
      </c>
      <c r="AZ90" s="148" t="str">
        <f>IF(D90="","",SUM($AY$10:AY90))</f>
        <v/>
      </c>
      <c r="BA90" s="152" t="str">
        <f t="shared" si="130"/>
        <v/>
      </c>
      <c r="BB90" s="148" t="str">
        <f t="shared" si="131"/>
        <v/>
      </c>
      <c r="BC90" s="148" t="str">
        <f t="shared" si="132"/>
        <v/>
      </c>
      <c r="BD90" s="148" t="str">
        <f t="shared" si="142"/>
        <v/>
      </c>
      <c r="BE90" s="152" t="str">
        <f>IF(D90="","",IF(Instructions!$C$5="BCBA",MIN(100%,AZ90/1500),IF(Instructions!$C$5="BCaBA",MIN(100%,AZ90/1000),"")))</f>
        <v/>
      </c>
      <c r="BF90" s="152" t="str">
        <f>IF(D90="","",IF(Instructions!$C$5="BCBA",MIN(100%,AW90/1500),IF(Instructions!$C$5="BCaBA",MIN(100%,AW90/1000),"")))</f>
        <v/>
      </c>
      <c r="BG90" s="147" t="str">
        <f t="shared" si="133"/>
        <v/>
      </c>
    </row>
    <row r="91" spans="1:59" s="83" customFormat="1" ht="20.100000000000001" customHeight="1">
      <c r="A91" s="135"/>
      <c r="B91" s="136" t="str">
        <f t="array" ref="B91">IFERROR(INDEX(YearMonthExperienceType, MATCH(0,COUNTIF($B$9:B90, YearMonthExperienceType), 0)),"")</f>
        <v/>
      </c>
      <c r="C91" s="145" t="str">
        <f t="shared" si="134"/>
        <v/>
      </c>
      <c r="D91" s="146" t="str">
        <f t="shared" si="135"/>
        <v/>
      </c>
      <c r="E91" s="147" t="str">
        <f t="shared" si="136"/>
        <v/>
      </c>
      <c r="F91" s="148" t="str">
        <f t="shared" si="92"/>
        <v/>
      </c>
      <c r="G91" s="148" t="str">
        <f t="shared" si="93"/>
        <v/>
      </c>
      <c r="H91" s="148" t="str">
        <f t="shared" si="94"/>
        <v/>
      </c>
      <c r="I91" s="148" t="str">
        <f t="shared" si="95"/>
        <v/>
      </c>
      <c r="J91" s="149" t="str">
        <f t="shared" si="96"/>
        <v/>
      </c>
      <c r="K91" s="149" t="str">
        <f t="shared" si="97"/>
        <v/>
      </c>
      <c r="L91" s="150" t="str">
        <f t="shared" si="137"/>
        <v/>
      </c>
      <c r="M91" s="150" t="str">
        <f t="shared" si="138"/>
        <v/>
      </c>
      <c r="N91" s="151"/>
      <c r="O91" s="148" t="str">
        <f t="shared" si="98"/>
        <v/>
      </c>
      <c r="P91" s="149" t="str">
        <f t="shared" si="99"/>
        <v/>
      </c>
      <c r="Q91" s="148" t="str">
        <f t="shared" si="100"/>
        <v/>
      </c>
      <c r="R91" s="148" t="str">
        <f t="shared" si="101"/>
        <v/>
      </c>
      <c r="S91" s="148" t="str">
        <f t="shared" si="102"/>
        <v/>
      </c>
      <c r="T91" s="148" t="str">
        <f t="shared" si="103"/>
        <v/>
      </c>
      <c r="U91" s="148" t="str">
        <f t="shared" si="104"/>
        <v/>
      </c>
      <c r="V91" s="148" t="str">
        <f t="shared" si="105"/>
        <v/>
      </c>
      <c r="W91" s="148" t="str">
        <f t="shared" si="106"/>
        <v/>
      </c>
      <c r="X91" s="149" t="str">
        <f t="shared" si="107"/>
        <v/>
      </c>
      <c r="Y91" s="149" t="str">
        <f t="shared" si="108"/>
        <v/>
      </c>
      <c r="Z91" s="145" t="str">
        <f t="shared" si="109"/>
        <v/>
      </c>
      <c r="AA91" s="145" t="str">
        <f t="shared" si="139"/>
        <v/>
      </c>
      <c r="AB91" s="145" t="str">
        <f t="shared" si="110"/>
        <v/>
      </c>
      <c r="AC91" s="145" t="str">
        <f t="shared" si="111"/>
        <v/>
      </c>
      <c r="AD91" s="145" t="str">
        <f t="shared" si="112"/>
        <v/>
      </c>
      <c r="AE91" s="145" t="str">
        <f t="shared" si="113"/>
        <v/>
      </c>
      <c r="AF91" s="145" t="str">
        <f t="shared" si="114"/>
        <v/>
      </c>
      <c r="AG91" s="145" t="str">
        <f t="shared" si="115"/>
        <v/>
      </c>
      <c r="AH91" s="148" t="str">
        <f t="shared" si="116"/>
        <v/>
      </c>
      <c r="AI91" s="148" t="str">
        <f t="shared" si="117"/>
        <v/>
      </c>
      <c r="AJ91" s="150" t="str">
        <f t="shared" si="118"/>
        <v/>
      </c>
      <c r="AK91" s="148" t="str">
        <f t="shared" si="119"/>
        <v/>
      </c>
      <c r="AL91" s="148" t="str">
        <f t="shared" si="120"/>
        <v/>
      </c>
      <c r="AM91" s="149" t="str">
        <f t="shared" si="121"/>
        <v/>
      </c>
      <c r="AN91" s="152" t="str">
        <f t="shared" si="122"/>
        <v/>
      </c>
      <c r="AO91" s="145" t="str">
        <f t="shared" si="123"/>
        <v/>
      </c>
      <c r="AP91" s="152" t="str">
        <f t="shared" si="124"/>
        <v/>
      </c>
      <c r="AQ91" s="148" t="str">
        <f t="shared" si="125"/>
        <v/>
      </c>
      <c r="AR91" s="148" t="str">
        <f t="shared" si="140"/>
        <v/>
      </c>
      <c r="AS91" s="148" t="str">
        <f t="shared" si="141"/>
        <v/>
      </c>
      <c r="AT91" s="148" t="str">
        <f t="shared" si="126"/>
        <v/>
      </c>
      <c r="AU91" s="148" t="str">
        <f>IF(D91="","",SUM($AT$10:AT91))</f>
        <v/>
      </c>
      <c r="AV91" s="148" t="str">
        <f t="shared" si="127"/>
        <v/>
      </c>
      <c r="AW91" s="148" t="str">
        <f>IF(D91="","",SUM($AV$10:AV91))</f>
        <v/>
      </c>
      <c r="AX91" s="148" t="str">
        <f t="shared" si="128"/>
        <v/>
      </c>
      <c r="AY91" s="148" t="str">
        <f t="shared" si="129"/>
        <v/>
      </c>
      <c r="AZ91" s="148" t="str">
        <f>IF(D91="","",SUM($AY$10:AY91))</f>
        <v/>
      </c>
      <c r="BA91" s="152" t="str">
        <f t="shared" si="130"/>
        <v/>
      </c>
      <c r="BB91" s="148" t="str">
        <f t="shared" si="131"/>
        <v/>
      </c>
      <c r="BC91" s="148" t="str">
        <f t="shared" si="132"/>
        <v/>
      </c>
      <c r="BD91" s="148" t="str">
        <f t="shared" si="142"/>
        <v/>
      </c>
      <c r="BE91" s="152" t="str">
        <f>IF(D91="","",IF(Instructions!$C$5="BCBA",MIN(100%,AZ91/1500),IF(Instructions!$C$5="BCaBA",MIN(100%,AZ91/1000),"")))</f>
        <v/>
      </c>
      <c r="BF91" s="152" t="str">
        <f>IF(D91="","",IF(Instructions!$C$5="BCBA",MIN(100%,AW91/1500),IF(Instructions!$C$5="BCaBA",MIN(100%,AW91/1000),"")))</f>
        <v/>
      </c>
      <c r="BG91" s="147" t="str">
        <f t="shared" si="133"/>
        <v/>
      </c>
    </row>
    <row r="92" spans="1:59" s="83" customFormat="1" ht="20.100000000000001" customHeight="1">
      <c r="A92" s="135"/>
      <c r="B92" s="136" t="str">
        <f t="array" ref="B92">IFERROR(INDEX(YearMonthExperienceType, MATCH(0,COUNTIF($B$9:B91, YearMonthExperienceType), 0)),"")</f>
        <v/>
      </c>
      <c r="C92" s="145" t="str">
        <f t="shared" si="134"/>
        <v/>
      </c>
      <c r="D92" s="146" t="str">
        <f t="shared" si="135"/>
        <v/>
      </c>
      <c r="E92" s="147" t="str">
        <f t="shared" si="136"/>
        <v/>
      </c>
      <c r="F92" s="148" t="str">
        <f t="shared" si="92"/>
        <v/>
      </c>
      <c r="G92" s="148" t="str">
        <f t="shared" si="93"/>
        <v/>
      </c>
      <c r="H92" s="148" t="str">
        <f t="shared" si="94"/>
        <v/>
      </c>
      <c r="I92" s="148" t="str">
        <f t="shared" si="95"/>
        <v/>
      </c>
      <c r="J92" s="149" t="str">
        <f t="shared" si="96"/>
        <v/>
      </c>
      <c r="K92" s="149" t="str">
        <f t="shared" si="97"/>
        <v/>
      </c>
      <c r="L92" s="150" t="str">
        <f t="shared" si="137"/>
        <v/>
      </c>
      <c r="M92" s="150" t="str">
        <f t="shared" si="138"/>
        <v/>
      </c>
      <c r="N92" s="151"/>
      <c r="O92" s="148" t="str">
        <f t="shared" si="98"/>
        <v/>
      </c>
      <c r="P92" s="149" t="str">
        <f t="shared" si="99"/>
        <v/>
      </c>
      <c r="Q92" s="148" t="str">
        <f t="shared" si="100"/>
        <v/>
      </c>
      <c r="R92" s="148" t="str">
        <f t="shared" si="101"/>
        <v/>
      </c>
      <c r="S92" s="148" t="str">
        <f t="shared" si="102"/>
        <v/>
      </c>
      <c r="T92" s="148" t="str">
        <f t="shared" si="103"/>
        <v/>
      </c>
      <c r="U92" s="148" t="str">
        <f t="shared" si="104"/>
        <v/>
      </c>
      <c r="V92" s="148" t="str">
        <f t="shared" si="105"/>
        <v/>
      </c>
      <c r="W92" s="148" t="str">
        <f t="shared" si="106"/>
        <v/>
      </c>
      <c r="X92" s="149" t="str">
        <f t="shared" si="107"/>
        <v/>
      </c>
      <c r="Y92" s="149" t="str">
        <f t="shared" si="108"/>
        <v/>
      </c>
      <c r="Z92" s="145" t="str">
        <f t="shared" si="109"/>
        <v/>
      </c>
      <c r="AA92" s="145" t="str">
        <f t="shared" si="139"/>
        <v/>
      </c>
      <c r="AB92" s="145" t="str">
        <f t="shared" si="110"/>
        <v/>
      </c>
      <c r="AC92" s="145" t="str">
        <f t="shared" si="111"/>
        <v/>
      </c>
      <c r="AD92" s="145" t="str">
        <f t="shared" si="112"/>
        <v/>
      </c>
      <c r="AE92" s="145" t="str">
        <f t="shared" si="113"/>
        <v/>
      </c>
      <c r="AF92" s="145" t="str">
        <f t="shared" si="114"/>
        <v/>
      </c>
      <c r="AG92" s="145" t="str">
        <f t="shared" si="115"/>
        <v/>
      </c>
      <c r="AH92" s="148" t="str">
        <f t="shared" si="116"/>
        <v/>
      </c>
      <c r="AI92" s="148" t="str">
        <f t="shared" si="117"/>
        <v/>
      </c>
      <c r="AJ92" s="150" t="str">
        <f t="shared" si="118"/>
        <v/>
      </c>
      <c r="AK92" s="148" t="str">
        <f t="shared" si="119"/>
        <v/>
      </c>
      <c r="AL92" s="148" t="str">
        <f t="shared" si="120"/>
        <v/>
      </c>
      <c r="AM92" s="149" t="str">
        <f t="shared" si="121"/>
        <v/>
      </c>
      <c r="AN92" s="152" t="str">
        <f t="shared" si="122"/>
        <v/>
      </c>
      <c r="AO92" s="145" t="str">
        <f t="shared" si="123"/>
        <v/>
      </c>
      <c r="AP92" s="152" t="str">
        <f t="shared" si="124"/>
        <v/>
      </c>
      <c r="AQ92" s="148" t="str">
        <f t="shared" si="125"/>
        <v/>
      </c>
      <c r="AR92" s="148" t="str">
        <f t="shared" si="140"/>
        <v/>
      </c>
      <c r="AS92" s="148" t="str">
        <f t="shared" si="141"/>
        <v/>
      </c>
      <c r="AT92" s="148" t="str">
        <f t="shared" si="126"/>
        <v/>
      </c>
      <c r="AU92" s="148" t="str">
        <f>IF(D92="","",SUM($AT$10:AT92))</f>
        <v/>
      </c>
      <c r="AV92" s="148" t="str">
        <f t="shared" si="127"/>
        <v/>
      </c>
      <c r="AW92" s="148" t="str">
        <f>IF(D92="","",SUM($AV$10:AV92))</f>
        <v/>
      </c>
      <c r="AX92" s="148" t="str">
        <f t="shared" si="128"/>
        <v/>
      </c>
      <c r="AY92" s="148" t="str">
        <f t="shared" si="129"/>
        <v/>
      </c>
      <c r="AZ92" s="148" t="str">
        <f>IF(D92="","",SUM($AY$10:AY92))</f>
        <v/>
      </c>
      <c r="BA92" s="152" t="str">
        <f t="shared" si="130"/>
        <v/>
      </c>
      <c r="BB92" s="148" t="str">
        <f t="shared" si="131"/>
        <v/>
      </c>
      <c r="BC92" s="148" t="str">
        <f t="shared" si="132"/>
        <v/>
      </c>
      <c r="BD92" s="148" t="str">
        <f t="shared" si="142"/>
        <v/>
      </c>
      <c r="BE92" s="152" t="str">
        <f>IF(D92="","",IF(Instructions!$C$5="BCBA",MIN(100%,AZ92/1500),IF(Instructions!$C$5="BCaBA",MIN(100%,AZ92/1000),"")))</f>
        <v/>
      </c>
      <c r="BF92" s="152" t="str">
        <f>IF(D92="","",IF(Instructions!$C$5="BCBA",MIN(100%,AW92/1500),IF(Instructions!$C$5="BCaBA",MIN(100%,AW92/1000),"")))</f>
        <v/>
      </c>
      <c r="BG92" s="147" t="str">
        <f t="shared" si="133"/>
        <v/>
      </c>
    </row>
    <row r="93" spans="1:59" s="83" customFormat="1" ht="20.100000000000001" customHeight="1">
      <c r="A93" s="135"/>
      <c r="B93" s="136" t="str">
        <f t="array" ref="B93">IFERROR(INDEX(YearMonthExperienceType, MATCH(0,COUNTIF($B$9:B92, YearMonthExperienceType), 0)),"")</f>
        <v/>
      </c>
      <c r="C93" s="145" t="str">
        <f t="shared" si="134"/>
        <v/>
      </c>
      <c r="D93" s="146" t="str">
        <f t="shared" si="135"/>
        <v/>
      </c>
      <c r="E93" s="147" t="str">
        <f t="shared" si="136"/>
        <v/>
      </c>
      <c r="F93" s="148" t="str">
        <f t="shared" si="92"/>
        <v/>
      </c>
      <c r="G93" s="148" t="str">
        <f t="shared" si="93"/>
        <v/>
      </c>
      <c r="H93" s="148" t="str">
        <f t="shared" si="94"/>
        <v/>
      </c>
      <c r="I93" s="148" t="str">
        <f t="shared" si="95"/>
        <v/>
      </c>
      <c r="J93" s="149" t="str">
        <f t="shared" si="96"/>
        <v/>
      </c>
      <c r="K93" s="149" t="str">
        <f t="shared" si="97"/>
        <v/>
      </c>
      <c r="L93" s="150" t="str">
        <f t="shared" si="137"/>
        <v/>
      </c>
      <c r="M93" s="150" t="str">
        <f t="shared" si="138"/>
        <v/>
      </c>
      <c r="N93" s="151"/>
      <c r="O93" s="148" t="str">
        <f t="shared" si="98"/>
        <v/>
      </c>
      <c r="P93" s="149" t="str">
        <f t="shared" si="99"/>
        <v/>
      </c>
      <c r="Q93" s="148" t="str">
        <f t="shared" si="100"/>
        <v/>
      </c>
      <c r="R93" s="148" t="str">
        <f t="shared" si="101"/>
        <v/>
      </c>
      <c r="S93" s="148" t="str">
        <f t="shared" si="102"/>
        <v/>
      </c>
      <c r="T93" s="148" t="str">
        <f t="shared" si="103"/>
        <v/>
      </c>
      <c r="U93" s="148" t="str">
        <f t="shared" si="104"/>
        <v/>
      </c>
      <c r="V93" s="148" t="str">
        <f t="shared" si="105"/>
        <v/>
      </c>
      <c r="W93" s="148" t="str">
        <f t="shared" si="106"/>
        <v/>
      </c>
      <c r="X93" s="149" t="str">
        <f t="shared" si="107"/>
        <v/>
      </c>
      <c r="Y93" s="149" t="str">
        <f t="shared" si="108"/>
        <v/>
      </c>
      <c r="Z93" s="145" t="str">
        <f t="shared" si="109"/>
        <v/>
      </c>
      <c r="AA93" s="145" t="str">
        <f t="shared" si="139"/>
        <v/>
      </c>
      <c r="AB93" s="145" t="str">
        <f t="shared" si="110"/>
        <v/>
      </c>
      <c r="AC93" s="145" t="str">
        <f t="shared" si="111"/>
        <v/>
      </c>
      <c r="AD93" s="145" t="str">
        <f t="shared" si="112"/>
        <v/>
      </c>
      <c r="AE93" s="145" t="str">
        <f t="shared" si="113"/>
        <v/>
      </c>
      <c r="AF93" s="145" t="str">
        <f t="shared" si="114"/>
        <v/>
      </c>
      <c r="AG93" s="145" t="str">
        <f t="shared" si="115"/>
        <v/>
      </c>
      <c r="AH93" s="148" t="str">
        <f t="shared" si="116"/>
        <v/>
      </c>
      <c r="AI93" s="148" t="str">
        <f t="shared" si="117"/>
        <v/>
      </c>
      <c r="AJ93" s="150" t="str">
        <f t="shared" si="118"/>
        <v/>
      </c>
      <c r="AK93" s="148" t="str">
        <f t="shared" si="119"/>
        <v/>
      </c>
      <c r="AL93" s="148" t="str">
        <f t="shared" si="120"/>
        <v/>
      </c>
      <c r="AM93" s="149" t="str">
        <f t="shared" si="121"/>
        <v/>
      </c>
      <c r="AN93" s="152" t="str">
        <f t="shared" si="122"/>
        <v/>
      </c>
      <c r="AO93" s="145" t="str">
        <f t="shared" si="123"/>
        <v/>
      </c>
      <c r="AP93" s="152" t="str">
        <f t="shared" si="124"/>
        <v/>
      </c>
      <c r="AQ93" s="148" t="str">
        <f t="shared" si="125"/>
        <v/>
      </c>
      <c r="AR93" s="148" t="str">
        <f t="shared" si="140"/>
        <v/>
      </c>
      <c r="AS93" s="148" t="str">
        <f t="shared" si="141"/>
        <v/>
      </c>
      <c r="AT93" s="148" t="str">
        <f t="shared" si="126"/>
        <v/>
      </c>
      <c r="AU93" s="148" t="str">
        <f>IF(D93="","",SUM($AT$10:AT93))</f>
        <v/>
      </c>
      <c r="AV93" s="148" t="str">
        <f t="shared" si="127"/>
        <v/>
      </c>
      <c r="AW93" s="148" t="str">
        <f>IF(D93="","",SUM($AV$10:AV93))</f>
        <v/>
      </c>
      <c r="AX93" s="148" t="str">
        <f t="shared" si="128"/>
        <v/>
      </c>
      <c r="AY93" s="148" t="str">
        <f t="shared" si="129"/>
        <v/>
      </c>
      <c r="AZ93" s="148" t="str">
        <f>IF(D93="","",SUM($AY$10:AY93))</f>
        <v/>
      </c>
      <c r="BA93" s="152" t="str">
        <f t="shared" si="130"/>
        <v/>
      </c>
      <c r="BB93" s="148" t="str">
        <f t="shared" si="131"/>
        <v/>
      </c>
      <c r="BC93" s="148" t="str">
        <f t="shared" si="132"/>
        <v/>
      </c>
      <c r="BD93" s="148" t="str">
        <f t="shared" si="142"/>
        <v/>
      </c>
      <c r="BE93" s="152" t="str">
        <f>IF(D93="","",IF(Instructions!$C$5="BCBA",MIN(100%,AZ93/1500),IF(Instructions!$C$5="BCaBA",MIN(100%,AZ93/1000),"")))</f>
        <v/>
      </c>
      <c r="BF93" s="152" t="str">
        <f>IF(D93="","",IF(Instructions!$C$5="BCBA",MIN(100%,AW93/1500),IF(Instructions!$C$5="BCaBA",MIN(100%,AW93/1000),"")))</f>
        <v/>
      </c>
      <c r="BG93" s="147" t="str">
        <f t="shared" si="133"/>
        <v/>
      </c>
    </row>
    <row r="94" spans="1:59" s="83" customFormat="1" ht="20.100000000000001" customHeight="1">
      <c r="A94" s="135"/>
      <c r="B94" s="136" t="str">
        <f t="array" ref="B94">IFERROR(INDEX(YearMonthExperienceType, MATCH(0,COUNTIF($B$9:B93, YearMonthExperienceType), 0)),"")</f>
        <v/>
      </c>
      <c r="C94" s="145" t="str">
        <f t="shared" si="134"/>
        <v/>
      </c>
      <c r="D94" s="146" t="str">
        <f t="shared" si="135"/>
        <v/>
      </c>
      <c r="E94" s="147" t="str">
        <f t="shared" si="136"/>
        <v/>
      </c>
      <c r="F94" s="148" t="str">
        <f t="shared" si="92"/>
        <v/>
      </c>
      <c r="G94" s="148" t="str">
        <f t="shared" si="93"/>
        <v/>
      </c>
      <c r="H94" s="148" t="str">
        <f t="shared" si="94"/>
        <v/>
      </c>
      <c r="I94" s="148" t="str">
        <f t="shared" si="95"/>
        <v/>
      </c>
      <c r="J94" s="149" t="str">
        <f t="shared" si="96"/>
        <v/>
      </c>
      <c r="K94" s="149" t="str">
        <f t="shared" si="97"/>
        <v/>
      </c>
      <c r="L94" s="150" t="str">
        <f t="shared" si="137"/>
        <v/>
      </c>
      <c r="M94" s="150" t="str">
        <f t="shared" si="138"/>
        <v/>
      </c>
      <c r="N94" s="151"/>
      <c r="O94" s="148" t="str">
        <f t="shared" si="98"/>
        <v/>
      </c>
      <c r="P94" s="149" t="str">
        <f t="shared" si="99"/>
        <v/>
      </c>
      <c r="Q94" s="148" t="str">
        <f t="shared" si="100"/>
        <v/>
      </c>
      <c r="R94" s="148" t="str">
        <f t="shared" si="101"/>
        <v/>
      </c>
      <c r="S94" s="148" t="str">
        <f t="shared" si="102"/>
        <v/>
      </c>
      <c r="T94" s="148" t="str">
        <f t="shared" si="103"/>
        <v/>
      </c>
      <c r="U94" s="148" t="str">
        <f t="shared" si="104"/>
        <v/>
      </c>
      <c r="V94" s="148" t="str">
        <f t="shared" si="105"/>
        <v/>
      </c>
      <c r="W94" s="148" t="str">
        <f t="shared" si="106"/>
        <v/>
      </c>
      <c r="X94" s="149" t="str">
        <f t="shared" si="107"/>
        <v/>
      </c>
      <c r="Y94" s="149" t="str">
        <f t="shared" si="108"/>
        <v/>
      </c>
      <c r="Z94" s="145" t="str">
        <f t="shared" si="109"/>
        <v/>
      </c>
      <c r="AA94" s="145" t="str">
        <f t="shared" si="139"/>
        <v/>
      </c>
      <c r="AB94" s="145" t="str">
        <f t="shared" si="110"/>
        <v/>
      </c>
      <c r="AC94" s="145" t="str">
        <f t="shared" si="111"/>
        <v/>
      </c>
      <c r="AD94" s="145" t="str">
        <f t="shared" si="112"/>
        <v/>
      </c>
      <c r="AE94" s="145" t="str">
        <f t="shared" si="113"/>
        <v/>
      </c>
      <c r="AF94" s="145" t="str">
        <f t="shared" si="114"/>
        <v/>
      </c>
      <c r="AG94" s="145" t="str">
        <f t="shared" si="115"/>
        <v/>
      </c>
      <c r="AH94" s="148" t="str">
        <f t="shared" si="116"/>
        <v/>
      </c>
      <c r="AI94" s="148" t="str">
        <f t="shared" si="117"/>
        <v/>
      </c>
      <c r="AJ94" s="150" t="str">
        <f t="shared" si="118"/>
        <v/>
      </c>
      <c r="AK94" s="148" t="str">
        <f t="shared" si="119"/>
        <v/>
      </c>
      <c r="AL94" s="148" t="str">
        <f t="shared" si="120"/>
        <v/>
      </c>
      <c r="AM94" s="149" t="str">
        <f t="shared" si="121"/>
        <v/>
      </c>
      <c r="AN94" s="152" t="str">
        <f t="shared" si="122"/>
        <v/>
      </c>
      <c r="AO94" s="145" t="str">
        <f t="shared" si="123"/>
        <v/>
      </c>
      <c r="AP94" s="152" t="str">
        <f t="shared" si="124"/>
        <v/>
      </c>
      <c r="AQ94" s="148" t="str">
        <f t="shared" si="125"/>
        <v/>
      </c>
      <c r="AR94" s="148" t="str">
        <f t="shared" si="140"/>
        <v/>
      </c>
      <c r="AS94" s="148" t="str">
        <f t="shared" si="141"/>
        <v/>
      </c>
      <c r="AT94" s="148" t="str">
        <f t="shared" si="126"/>
        <v/>
      </c>
      <c r="AU94" s="148" t="str">
        <f>IF(D94="","",SUM($AT$10:AT94))</f>
        <v/>
      </c>
      <c r="AV94" s="148" t="str">
        <f t="shared" si="127"/>
        <v/>
      </c>
      <c r="AW94" s="148" t="str">
        <f>IF(D94="","",SUM($AV$10:AV94))</f>
        <v/>
      </c>
      <c r="AX94" s="148" t="str">
        <f t="shared" si="128"/>
        <v/>
      </c>
      <c r="AY94" s="148" t="str">
        <f t="shared" si="129"/>
        <v/>
      </c>
      <c r="AZ94" s="148" t="str">
        <f>IF(D94="","",SUM($AY$10:AY94))</f>
        <v/>
      </c>
      <c r="BA94" s="152" t="str">
        <f t="shared" si="130"/>
        <v/>
      </c>
      <c r="BB94" s="148" t="str">
        <f t="shared" si="131"/>
        <v/>
      </c>
      <c r="BC94" s="148" t="str">
        <f t="shared" si="132"/>
        <v/>
      </c>
      <c r="BD94" s="148" t="str">
        <f t="shared" si="142"/>
        <v/>
      </c>
      <c r="BE94" s="152" t="str">
        <f>IF(D94="","",IF(Instructions!$C$5="BCBA",MIN(100%,AZ94/1500),IF(Instructions!$C$5="BCaBA",MIN(100%,AZ94/1000),"")))</f>
        <v/>
      </c>
      <c r="BF94" s="152" t="str">
        <f>IF(D94="","",IF(Instructions!$C$5="BCBA",MIN(100%,AW94/1500),IF(Instructions!$C$5="BCaBA",MIN(100%,AW94/1000),"")))</f>
        <v/>
      </c>
      <c r="BG94" s="147" t="str">
        <f t="shared" si="133"/>
        <v/>
      </c>
    </row>
    <row r="95" spans="1:59" s="83" customFormat="1" ht="20.100000000000001" customHeight="1">
      <c r="A95" s="135"/>
      <c r="B95" s="136" t="str">
        <f t="array" ref="B95">IFERROR(INDEX(YearMonthExperienceType, MATCH(0,COUNTIF($B$9:B94, YearMonthExperienceType), 0)),"")</f>
        <v/>
      </c>
      <c r="C95" s="145" t="str">
        <f t="shared" si="134"/>
        <v/>
      </c>
      <c r="D95" s="146" t="str">
        <f t="shared" si="135"/>
        <v/>
      </c>
      <c r="E95" s="147" t="str">
        <f t="shared" si="136"/>
        <v/>
      </c>
      <c r="F95" s="148" t="str">
        <f t="shared" si="92"/>
        <v/>
      </c>
      <c r="G95" s="148" t="str">
        <f t="shared" si="93"/>
        <v/>
      </c>
      <c r="H95" s="148" t="str">
        <f t="shared" si="94"/>
        <v/>
      </c>
      <c r="I95" s="148" t="str">
        <f t="shared" si="95"/>
        <v/>
      </c>
      <c r="J95" s="149" t="str">
        <f t="shared" si="96"/>
        <v/>
      </c>
      <c r="K95" s="149" t="str">
        <f t="shared" si="97"/>
        <v/>
      </c>
      <c r="L95" s="150" t="str">
        <f t="shared" si="137"/>
        <v/>
      </c>
      <c r="M95" s="150" t="str">
        <f t="shared" si="138"/>
        <v/>
      </c>
      <c r="N95" s="151"/>
      <c r="O95" s="148" t="str">
        <f t="shared" si="98"/>
        <v/>
      </c>
      <c r="P95" s="149" t="str">
        <f t="shared" si="99"/>
        <v/>
      </c>
      <c r="Q95" s="148" t="str">
        <f t="shared" si="100"/>
        <v/>
      </c>
      <c r="R95" s="148" t="str">
        <f t="shared" si="101"/>
        <v/>
      </c>
      <c r="S95" s="148" t="str">
        <f t="shared" si="102"/>
        <v/>
      </c>
      <c r="T95" s="148" t="str">
        <f t="shared" si="103"/>
        <v/>
      </c>
      <c r="U95" s="148" t="str">
        <f t="shared" si="104"/>
        <v/>
      </c>
      <c r="V95" s="148" t="str">
        <f t="shared" si="105"/>
        <v/>
      </c>
      <c r="W95" s="148" t="str">
        <f t="shared" si="106"/>
        <v/>
      </c>
      <c r="X95" s="149" t="str">
        <f t="shared" si="107"/>
        <v/>
      </c>
      <c r="Y95" s="149" t="str">
        <f t="shared" si="108"/>
        <v/>
      </c>
      <c r="Z95" s="145" t="str">
        <f t="shared" si="109"/>
        <v/>
      </c>
      <c r="AA95" s="145" t="str">
        <f t="shared" si="139"/>
        <v/>
      </c>
      <c r="AB95" s="145" t="str">
        <f t="shared" si="110"/>
        <v/>
      </c>
      <c r="AC95" s="145" t="str">
        <f t="shared" si="111"/>
        <v/>
      </c>
      <c r="AD95" s="145" t="str">
        <f t="shared" si="112"/>
        <v/>
      </c>
      <c r="AE95" s="145" t="str">
        <f t="shared" si="113"/>
        <v/>
      </c>
      <c r="AF95" s="145" t="str">
        <f t="shared" si="114"/>
        <v/>
      </c>
      <c r="AG95" s="145" t="str">
        <f t="shared" si="115"/>
        <v/>
      </c>
      <c r="AH95" s="148" t="str">
        <f t="shared" si="116"/>
        <v/>
      </c>
      <c r="AI95" s="148" t="str">
        <f t="shared" si="117"/>
        <v/>
      </c>
      <c r="AJ95" s="150" t="str">
        <f t="shared" si="118"/>
        <v/>
      </c>
      <c r="AK95" s="148" t="str">
        <f t="shared" si="119"/>
        <v/>
      </c>
      <c r="AL95" s="148" t="str">
        <f t="shared" si="120"/>
        <v/>
      </c>
      <c r="AM95" s="149" t="str">
        <f t="shared" si="121"/>
        <v/>
      </c>
      <c r="AN95" s="152" t="str">
        <f t="shared" si="122"/>
        <v/>
      </c>
      <c r="AO95" s="145" t="str">
        <f t="shared" si="123"/>
        <v/>
      </c>
      <c r="AP95" s="152" t="str">
        <f t="shared" si="124"/>
        <v/>
      </c>
      <c r="AQ95" s="148" t="str">
        <f t="shared" si="125"/>
        <v/>
      </c>
      <c r="AR95" s="148" t="str">
        <f t="shared" si="140"/>
        <v/>
      </c>
      <c r="AS95" s="148" t="str">
        <f t="shared" si="141"/>
        <v/>
      </c>
      <c r="AT95" s="148" t="str">
        <f t="shared" si="126"/>
        <v/>
      </c>
      <c r="AU95" s="148" t="str">
        <f>IF(D95="","",SUM($AT$10:AT95))</f>
        <v/>
      </c>
      <c r="AV95" s="148" t="str">
        <f t="shared" si="127"/>
        <v/>
      </c>
      <c r="AW95" s="148" t="str">
        <f>IF(D95="","",SUM($AV$10:AV95))</f>
        <v/>
      </c>
      <c r="AX95" s="148" t="str">
        <f t="shared" si="128"/>
        <v/>
      </c>
      <c r="AY95" s="148" t="str">
        <f t="shared" si="129"/>
        <v/>
      </c>
      <c r="AZ95" s="148" t="str">
        <f>IF(D95="","",SUM($AY$10:AY95))</f>
        <v/>
      </c>
      <c r="BA95" s="152" t="str">
        <f t="shared" si="130"/>
        <v/>
      </c>
      <c r="BB95" s="148" t="str">
        <f t="shared" si="131"/>
        <v/>
      </c>
      <c r="BC95" s="148" t="str">
        <f t="shared" si="132"/>
        <v/>
      </c>
      <c r="BD95" s="148" t="str">
        <f t="shared" si="142"/>
        <v/>
      </c>
      <c r="BE95" s="152" t="str">
        <f>IF(D95="","",IF(Instructions!$C$5="BCBA",MIN(100%,AZ95/1500),IF(Instructions!$C$5="BCaBA",MIN(100%,AZ95/1000),"")))</f>
        <v/>
      </c>
      <c r="BF95" s="152" t="str">
        <f>IF(D95="","",IF(Instructions!$C$5="BCBA",MIN(100%,AW95/1500),IF(Instructions!$C$5="BCaBA",MIN(100%,AW95/1000),"")))</f>
        <v/>
      </c>
      <c r="BG95" s="147" t="str">
        <f t="shared" si="133"/>
        <v/>
      </c>
    </row>
    <row r="96" spans="1:59" s="83" customFormat="1" ht="20.100000000000001" customHeight="1">
      <c r="A96" s="135"/>
      <c r="B96" s="136" t="str">
        <f t="array" ref="B96">IFERROR(INDEX(YearMonthExperienceType, MATCH(0,COUNTIF($B$9:B95, YearMonthExperienceType), 0)),"")</f>
        <v/>
      </c>
      <c r="C96" s="145" t="str">
        <f t="shared" si="134"/>
        <v/>
      </c>
      <c r="D96" s="146" t="str">
        <f t="shared" si="135"/>
        <v/>
      </c>
      <c r="E96" s="147" t="str">
        <f t="shared" si="136"/>
        <v/>
      </c>
      <c r="F96" s="148" t="str">
        <f t="shared" si="92"/>
        <v/>
      </c>
      <c r="G96" s="148" t="str">
        <f t="shared" si="93"/>
        <v/>
      </c>
      <c r="H96" s="148" t="str">
        <f t="shared" si="94"/>
        <v/>
      </c>
      <c r="I96" s="148" t="str">
        <f t="shared" si="95"/>
        <v/>
      </c>
      <c r="J96" s="149" t="str">
        <f t="shared" si="96"/>
        <v/>
      </c>
      <c r="K96" s="149" t="str">
        <f t="shared" si="97"/>
        <v/>
      </c>
      <c r="L96" s="150" t="str">
        <f t="shared" si="137"/>
        <v/>
      </c>
      <c r="M96" s="150" t="str">
        <f t="shared" si="138"/>
        <v/>
      </c>
      <c r="N96" s="151"/>
      <c r="O96" s="148" t="str">
        <f t="shared" si="98"/>
        <v/>
      </c>
      <c r="P96" s="149" t="str">
        <f t="shared" si="99"/>
        <v/>
      </c>
      <c r="Q96" s="148" t="str">
        <f t="shared" si="100"/>
        <v/>
      </c>
      <c r="R96" s="148" t="str">
        <f t="shared" si="101"/>
        <v/>
      </c>
      <c r="S96" s="148" t="str">
        <f t="shared" si="102"/>
        <v/>
      </c>
      <c r="T96" s="148" t="str">
        <f t="shared" si="103"/>
        <v/>
      </c>
      <c r="U96" s="148" t="str">
        <f t="shared" si="104"/>
        <v/>
      </c>
      <c r="V96" s="148" t="str">
        <f t="shared" si="105"/>
        <v/>
      </c>
      <c r="W96" s="148" t="str">
        <f t="shared" si="106"/>
        <v/>
      </c>
      <c r="X96" s="149" t="str">
        <f t="shared" si="107"/>
        <v/>
      </c>
      <c r="Y96" s="149" t="str">
        <f t="shared" si="108"/>
        <v/>
      </c>
      <c r="Z96" s="145" t="str">
        <f t="shared" si="109"/>
        <v/>
      </c>
      <c r="AA96" s="145" t="str">
        <f t="shared" si="139"/>
        <v/>
      </c>
      <c r="AB96" s="145" t="str">
        <f t="shared" si="110"/>
        <v/>
      </c>
      <c r="AC96" s="145" t="str">
        <f t="shared" si="111"/>
        <v/>
      </c>
      <c r="AD96" s="145" t="str">
        <f t="shared" si="112"/>
        <v/>
      </c>
      <c r="AE96" s="145" t="str">
        <f t="shared" si="113"/>
        <v/>
      </c>
      <c r="AF96" s="145" t="str">
        <f t="shared" si="114"/>
        <v/>
      </c>
      <c r="AG96" s="145" t="str">
        <f t="shared" si="115"/>
        <v/>
      </c>
      <c r="AH96" s="148" t="str">
        <f t="shared" si="116"/>
        <v/>
      </c>
      <c r="AI96" s="148" t="str">
        <f t="shared" si="117"/>
        <v/>
      </c>
      <c r="AJ96" s="150" t="str">
        <f t="shared" si="118"/>
        <v/>
      </c>
      <c r="AK96" s="148" t="str">
        <f t="shared" si="119"/>
        <v/>
      </c>
      <c r="AL96" s="148" t="str">
        <f t="shared" si="120"/>
        <v/>
      </c>
      <c r="AM96" s="149" t="str">
        <f t="shared" si="121"/>
        <v/>
      </c>
      <c r="AN96" s="152" t="str">
        <f t="shared" si="122"/>
        <v/>
      </c>
      <c r="AO96" s="145" t="str">
        <f t="shared" si="123"/>
        <v/>
      </c>
      <c r="AP96" s="152" t="str">
        <f t="shared" si="124"/>
        <v/>
      </c>
      <c r="AQ96" s="148" t="str">
        <f t="shared" si="125"/>
        <v/>
      </c>
      <c r="AR96" s="148" t="str">
        <f t="shared" si="140"/>
        <v/>
      </c>
      <c r="AS96" s="148" t="str">
        <f t="shared" si="141"/>
        <v/>
      </c>
      <c r="AT96" s="148" t="str">
        <f t="shared" si="126"/>
        <v/>
      </c>
      <c r="AU96" s="148" t="str">
        <f>IF(D96="","",SUM($AT$10:AT96))</f>
        <v/>
      </c>
      <c r="AV96" s="148" t="str">
        <f t="shared" si="127"/>
        <v/>
      </c>
      <c r="AW96" s="148" t="str">
        <f>IF(D96="","",SUM($AV$10:AV96))</f>
        <v/>
      </c>
      <c r="AX96" s="148" t="str">
        <f t="shared" si="128"/>
        <v/>
      </c>
      <c r="AY96" s="148" t="str">
        <f t="shared" si="129"/>
        <v/>
      </c>
      <c r="AZ96" s="148" t="str">
        <f>IF(D96="","",SUM($AY$10:AY96))</f>
        <v/>
      </c>
      <c r="BA96" s="152" t="str">
        <f t="shared" si="130"/>
        <v/>
      </c>
      <c r="BB96" s="148" t="str">
        <f t="shared" si="131"/>
        <v/>
      </c>
      <c r="BC96" s="148" t="str">
        <f t="shared" si="132"/>
        <v/>
      </c>
      <c r="BD96" s="148" t="str">
        <f t="shared" si="142"/>
        <v/>
      </c>
      <c r="BE96" s="152" t="str">
        <f>IF(D96="","",IF(Instructions!$C$5="BCBA",MIN(100%,AZ96/1500),IF(Instructions!$C$5="BCaBA",MIN(100%,AZ96/1000),"")))</f>
        <v/>
      </c>
      <c r="BF96" s="152" t="str">
        <f>IF(D96="","",IF(Instructions!$C$5="BCBA",MIN(100%,AW96/1500),IF(Instructions!$C$5="BCaBA",MIN(100%,AW96/1000),"")))</f>
        <v/>
      </c>
      <c r="BG96" s="147" t="str">
        <f t="shared" si="133"/>
        <v/>
      </c>
    </row>
    <row r="97" spans="1:59" s="83" customFormat="1" ht="20.100000000000001" customHeight="1">
      <c r="A97" s="135"/>
      <c r="B97" s="136" t="str">
        <f t="array" ref="B97">IFERROR(INDEX(YearMonthExperienceType, MATCH(0,COUNTIF($B$9:B96, YearMonthExperienceType), 0)),"")</f>
        <v/>
      </c>
      <c r="C97" s="145" t="str">
        <f t="shared" si="134"/>
        <v/>
      </c>
      <c r="D97" s="146" t="str">
        <f t="shared" si="135"/>
        <v/>
      </c>
      <c r="E97" s="147" t="str">
        <f t="shared" si="136"/>
        <v/>
      </c>
      <c r="F97" s="148" t="str">
        <f t="shared" si="92"/>
        <v/>
      </c>
      <c r="G97" s="148" t="str">
        <f t="shared" si="93"/>
        <v/>
      </c>
      <c r="H97" s="148" t="str">
        <f t="shared" si="94"/>
        <v/>
      </c>
      <c r="I97" s="148" t="str">
        <f t="shared" si="95"/>
        <v/>
      </c>
      <c r="J97" s="149" t="str">
        <f t="shared" si="96"/>
        <v/>
      </c>
      <c r="K97" s="149" t="str">
        <f t="shared" si="97"/>
        <v/>
      </c>
      <c r="L97" s="150" t="str">
        <f t="shared" si="137"/>
        <v/>
      </c>
      <c r="M97" s="150" t="str">
        <f t="shared" si="138"/>
        <v/>
      </c>
      <c r="N97" s="151"/>
      <c r="O97" s="148" t="str">
        <f t="shared" si="98"/>
        <v/>
      </c>
      <c r="P97" s="149" t="str">
        <f t="shared" si="99"/>
        <v/>
      </c>
      <c r="Q97" s="148" t="str">
        <f t="shared" si="100"/>
        <v/>
      </c>
      <c r="R97" s="148" t="str">
        <f t="shared" si="101"/>
        <v/>
      </c>
      <c r="S97" s="148" t="str">
        <f t="shared" si="102"/>
        <v/>
      </c>
      <c r="T97" s="148" t="str">
        <f t="shared" si="103"/>
        <v/>
      </c>
      <c r="U97" s="148" t="str">
        <f t="shared" si="104"/>
        <v/>
      </c>
      <c r="V97" s="148" t="str">
        <f t="shared" si="105"/>
        <v/>
      </c>
      <c r="W97" s="148" t="str">
        <f t="shared" si="106"/>
        <v/>
      </c>
      <c r="X97" s="149" t="str">
        <f t="shared" si="107"/>
        <v/>
      </c>
      <c r="Y97" s="149" t="str">
        <f t="shared" si="108"/>
        <v/>
      </c>
      <c r="Z97" s="145" t="str">
        <f t="shared" si="109"/>
        <v/>
      </c>
      <c r="AA97" s="145" t="str">
        <f t="shared" si="139"/>
        <v/>
      </c>
      <c r="AB97" s="145" t="str">
        <f t="shared" si="110"/>
        <v/>
      </c>
      <c r="AC97" s="145" t="str">
        <f t="shared" si="111"/>
        <v/>
      </c>
      <c r="AD97" s="145" t="str">
        <f t="shared" si="112"/>
        <v/>
      </c>
      <c r="AE97" s="145" t="str">
        <f t="shared" si="113"/>
        <v/>
      </c>
      <c r="AF97" s="145" t="str">
        <f t="shared" si="114"/>
        <v/>
      </c>
      <c r="AG97" s="145" t="str">
        <f t="shared" si="115"/>
        <v/>
      </c>
      <c r="AH97" s="148" t="str">
        <f t="shared" si="116"/>
        <v/>
      </c>
      <c r="AI97" s="148" t="str">
        <f t="shared" si="117"/>
        <v/>
      </c>
      <c r="AJ97" s="150" t="str">
        <f t="shared" si="118"/>
        <v/>
      </c>
      <c r="AK97" s="148" t="str">
        <f t="shared" si="119"/>
        <v/>
      </c>
      <c r="AL97" s="148" t="str">
        <f t="shared" si="120"/>
        <v/>
      </c>
      <c r="AM97" s="149" t="str">
        <f t="shared" si="121"/>
        <v/>
      </c>
      <c r="AN97" s="152" t="str">
        <f t="shared" si="122"/>
        <v/>
      </c>
      <c r="AO97" s="145" t="str">
        <f t="shared" si="123"/>
        <v/>
      </c>
      <c r="AP97" s="152" t="str">
        <f t="shared" si="124"/>
        <v/>
      </c>
      <c r="AQ97" s="148" t="str">
        <f t="shared" si="125"/>
        <v/>
      </c>
      <c r="AR97" s="148" t="str">
        <f t="shared" si="140"/>
        <v/>
      </c>
      <c r="AS97" s="148" t="str">
        <f t="shared" si="141"/>
        <v/>
      </c>
      <c r="AT97" s="148" t="str">
        <f t="shared" si="126"/>
        <v/>
      </c>
      <c r="AU97" s="148" t="str">
        <f>IF(D97="","",SUM($AT$10:AT97))</f>
        <v/>
      </c>
      <c r="AV97" s="148" t="str">
        <f t="shared" si="127"/>
        <v/>
      </c>
      <c r="AW97" s="148" t="str">
        <f>IF(D97="","",SUM($AV$10:AV97))</f>
        <v/>
      </c>
      <c r="AX97" s="148" t="str">
        <f t="shared" si="128"/>
        <v/>
      </c>
      <c r="AY97" s="148" t="str">
        <f t="shared" si="129"/>
        <v/>
      </c>
      <c r="AZ97" s="148" t="str">
        <f>IF(D97="","",SUM($AY$10:AY97))</f>
        <v/>
      </c>
      <c r="BA97" s="152" t="str">
        <f t="shared" si="130"/>
        <v/>
      </c>
      <c r="BB97" s="148" t="str">
        <f t="shared" si="131"/>
        <v/>
      </c>
      <c r="BC97" s="148" t="str">
        <f t="shared" si="132"/>
        <v/>
      </c>
      <c r="BD97" s="148" t="str">
        <f t="shared" si="142"/>
        <v/>
      </c>
      <c r="BE97" s="152" t="str">
        <f>IF(D97="","",IF(Instructions!$C$5="BCBA",MIN(100%,AZ97/1500),IF(Instructions!$C$5="BCaBA",MIN(100%,AZ97/1000),"")))</f>
        <v/>
      </c>
      <c r="BF97" s="152" t="str">
        <f>IF(D97="","",IF(Instructions!$C$5="BCBA",MIN(100%,AW97/1500),IF(Instructions!$C$5="BCaBA",MIN(100%,AW97/1000),"")))</f>
        <v/>
      </c>
      <c r="BG97" s="147" t="str">
        <f t="shared" si="133"/>
        <v/>
      </c>
    </row>
    <row r="98" spans="1:59" s="83" customFormat="1" ht="20.100000000000001" customHeight="1">
      <c r="A98" s="135"/>
      <c r="B98" s="136" t="str">
        <f t="array" ref="B98">IFERROR(INDEX(YearMonthExperienceType, MATCH(0,COUNTIF($B$9:B97, YearMonthExperienceType), 0)),"")</f>
        <v/>
      </c>
      <c r="C98" s="145" t="str">
        <f t="shared" si="134"/>
        <v/>
      </c>
      <c r="D98" s="146" t="str">
        <f t="shared" si="135"/>
        <v/>
      </c>
      <c r="E98" s="147" t="str">
        <f t="shared" si="136"/>
        <v/>
      </c>
      <c r="F98" s="148" t="str">
        <f t="shared" si="92"/>
        <v/>
      </c>
      <c r="G98" s="148" t="str">
        <f t="shared" si="93"/>
        <v/>
      </c>
      <c r="H98" s="148" t="str">
        <f t="shared" si="94"/>
        <v/>
      </c>
      <c r="I98" s="148" t="str">
        <f t="shared" si="95"/>
        <v/>
      </c>
      <c r="J98" s="149" t="str">
        <f t="shared" si="96"/>
        <v/>
      </c>
      <c r="K98" s="149" t="str">
        <f t="shared" si="97"/>
        <v/>
      </c>
      <c r="L98" s="150" t="str">
        <f t="shared" si="137"/>
        <v/>
      </c>
      <c r="M98" s="150" t="str">
        <f t="shared" si="138"/>
        <v/>
      </c>
      <c r="N98" s="151"/>
      <c r="O98" s="148" t="str">
        <f t="shared" si="98"/>
        <v/>
      </c>
      <c r="P98" s="149" t="str">
        <f t="shared" si="99"/>
        <v/>
      </c>
      <c r="Q98" s="148" t="str">
        <f t="shared" si="100"/>
        <v/>
      </c>
      <c r="R98" s="148" t="str">
        <f t="shared" si="101"/>
        <v/>
      </c>
      <c r="S98" s="148" t="str">
        <f t="shared" si="102"/>
        <v/>
      </c>
      <c r="T98" s="148" t="str">
        <f t="shared" si="103"/>
        <v/>
      </c>
      <c r="U98" s="148" t="str">
        <f t="shared" si="104"/>
        <v/>
      </c>
      <c r="V98" s="148" t="str">
        <f t="shared" si="105"/>
        <v/>
      </c>
      <c r="W98" s="148" t="str">
        <f t="shared" si="106"/>
        <v/>
      </c>
      <c r="X98" s="149" t="str">
        <f t="shared" si="107"/>
        <v/>
      </c>
      <c r="Y98" s="149" t="str">
        <f t="shared" si="108"/>
        <v/>
      </c>
      <c r="Z98" s="145" t="str">
        <f t="shared" si="109"/>
        <v/>
      </c>
      <c r="AA98" s="145" t="str">
        <f t="shared" si="139"/>
        <v/>
      </c>
      <c r="AB98" s="145" t="str">
        <f t="shared" si="110"/>
        <v/>
      </c>
      <c r="AC98" s="145" t="str">
        <f t="shared" si="111"/>
        <v/>
      </c>
      <c r="AD98" s="145" t="str">
        <f t="shared" si="112"/>
        <v/>
      </c>
      <c r="AE98" s="145" t="str">
        <f t="shared" si="113"/>
        <v/>
      </c>
      <c r="AF98" s="145" t="str">
        <f t="shared" si="114"/>
        <v/>
      </c>
      <c r="AG98" s="145" t="str">
        <f t="shared" si="115"/>
        <v/>
      </c>
      <c r="AH98" s="148" t="str">
        <f t="shared" si="116"/>
        <v/>
      </c>
      <c r="AI98" s="148" t="str">
        <f t="shared" si="117"/>
        <v/>
      </c>
      <c r="AJ98" s="150" t="str">
        <f t="shared" si="118"/>
        <v/>
      </c>
      <c r="AK98" s="148" t="str">
        <f t="shared" si="119"/>
        <v/>
      </c>
      <c r="AL98" s="148" t="str">
        <f t="shared" si="120"/>
        <v/>
      </c>
      <c r="AM98" s="149" t="str">
        <f t="shared" si="121"/>
        <v/>
      </c>
      <c r="AN98" s="152" t="str">
        <f t="shared" si="122"/>
        <v/>
      </c>
      <c r="AO98" s="145" t="str">
        <f t="shared" si="123"/>
        <v/>
      </c>
      <c r="AP98" s="152" t="str">
        <f t="shared" si="124"/>
        <v/>
      </c>
      <c r="AQ98" s="148" t="str">
        <f t="shared" si="125"/>
        <v/>
      </c>
      <c r="AR98" s="148" t="str">
        <f t="shared" si="140"/>
        <v/>
      </c>
      <c r="AS98" s="148" t="str">
        <f t="shared" si="141"/>
        <v/>
      </c>
      <c r="AT98" s="148" t="str">
        <f t="shared" si="126"/>
        <v/>
      </c>
      <c r="AU98" s="148" t="str">
        <f>IF(D98="","",SUM($AT$10:AT98))</f>
        <v/>
      </c>
      <c r="AV98" s="148" t="str">
        <f t="shared" si="127"/>
        <v/>
      </c>
      <c r="AW98" s="148" t="str">
        <f>IF(D98="","",SUM($AV$10:AV98))</f>
        <v/>
      </c>
      <c r="AX98" s="148" t="str">
        <f t="shared" si="128"/>
        <v/>
      </c>
      <c r="AY98" s="148" t="str">
        <f t="shared" si="129"/>
        <v/>
      </c>
      <c r="AZ98" s="148" t="str">
        <f>IF(D98="","",SUM($AY$10:AY98))</f>
        <v/>
      </c>
      <c r="BA98" s="152" t="str">
        <f t="shared" si="130"/>
        <v/>
      </c>
      <c r="BB98" s="148" t="str">
        <f t="shared" si="131"/>
        <v/>
      </c>
      <c r="BC98" s="148" t="str">
        <f t="shared" si="132"/>
        <v/>
      </c>
      <c r="BD98" s="148" t="str">
        <f t="shared" si="142"/>
        <v/>
      </c>
      <c r="BE98" s="152" t="str">
        <f>IF(D98="","",IF(Instructions!$C$5="BCBA",MIN(100%,AZ98/1500),IF(Instructions!$C$5="BCaBA",MIN(100%,AZ98/1000),"")))</f>
        <v/>
      </c>
      <c r="BF98" s="152" t="str">
        <f>IF(D98="","",IF(Instructions!$C$5="BCBA",MIN(100%,AW98/1500),IF(Instructions!$C$5="BCaBA",MIN(100%,AW98/1000),"")))</f>
        <v/>
      </c>
      <c r="BG98" s="147" t="str">
        <f t="shared" si="133"/>
        <v/>
      </c>
    </row>
    <row r="99" spans="1:59" s="83" customFormat="1" ht="20.100000000000001" customHeight="1">
      <c r="A99" s="135"/>
      <c r="B99" s="136" t="str">
        <f t="array" ref="B99">IFERROR(INDEX(YearMonthExperienceType, MATCH(0,COUNTIF($B$9:B98, YearMonthExperienceType), 0)),"")</f>
        <v/>
      </c>
      <c r="C99" s="145" t="str">
        <f t="shared" si="134"/>
        <v/>
      </c>
      <c r="D99" s="146" t="str">
        <f t="shared" si="135"/>
        <v/>
      </c>
      <c r="E99" s="147" t="str">
        <f t="shared" si="136"/>
        <v/>
      </c>
      <c r="F99" s="148" t="str">
        <f t="shared" si="92"/>
        <v/>
      </c>
      <c r="G99" s="148" t="str">
        <f t="shared" si="93"/>
        <v/>
      </c>
      <c r="H99" s="148" t="str">
        <f t="shared" si="94"/>
        <v/>
      </c>
      <c r="I99" s="148" t="str">
        <f t="shared" si="95"/>
        <v/>
      </c>
      <c r="J99" s="149" t="str">
        <f t="shared" si="96"/>
        <v/>
      </c>
      <c r="K99" s="149" t="str">
        <f t="shared" si="97"/>
        <v/>
      </c>
      <c r="L99" s="150" t="str">
        <f t="shared" si="137"/>
        <v/>
      </c>
      <c r="M99" s="150" t="str">
        <f t="shared" si="138"/>
        <v/>
      </c>
      <c r="N99" s="151"/>
      <c r="O99" s="148" t="str">
        <f t="shared" si="98"/>
        <v/>
      </c>
      <c r="P99" s="149" t="str">
        <f t="shared" si="99"/>
        <v/>
      </c>
      <c r="Q99" s="148" t="str">
        <f t="shared" si="100"/>
        <v/>
      </c>
      <c r="R99" s="148" t="str">
        <f t="shared" si="101"/>
        <v/>
      </c>
      <c r="S99" s="148" t="str">
        <f t="shared" si="102"/>
        <v/>
      </c>
      <c r="T99" s="148" t="str">
        <f t="shared" si="103"/>
        <v/>
      </c>
      <c r="U99" s="148" t="str">
        <f t="shared" si="104"/>
        <v/>
      </c>
      <c r="V99" s="148" t="str">
        <f t="shared" si="105"/>
        <v/>
      </c>
      <c r="W99" s="148" t="str">
        <f t="shared" si="106"/>
        <v/>
      </c>
      <c r="X99" s="149" t="str">
        <f t="shared" si="107"/>
        <v/>
      </c>
      <c r="Y99" s="149" t="str">
        <f t="shared" si="108"/>
        <v/>
      </c>
      <c r="Z99" s="145" t="str">
        <f t="shared" si="109"/>
        <v/>
      </c>
      <c r="AA99" s="145" t="str">
        <f t="shared" si="139"/>
        <v/>
      </c>
      <c r="AB99" s="145" t="str">
        <f t="shared" si="110"/>
        <v/>
      </c>
      <c r="AC99" s="145" t="str">
        <f t="shared" si="111"/>
        <v/>
      </c>
      <c r="AD99" s="145" t="str">
        <f t="shared" si="112"/>
        <v/>
      </c>
      <c r="AE99" s="145" t="str">
        <f t="shared" si="113"/>
        <v/>
      </c>
      <c r="AF99" s="145" t="str">
        <f t="shared" si="114"/>
        <v/>
      </c>
      <c r="AG99" s="145" t="str">
        <f t="shared" si="115"/>
        <v/>
      </c>
      <c r="AH99" s="148" t="str">
        <f t="shared" si="116"/>
        <v/>
      </c>
      <c r="AI99" s="148" t="str">
        <f t="shared" si="117"/>
        <v/>
      </c>
      <c r="AJ99" s="150" t="str">
        <f t="shared" si="118"/>
        <v/>
      </c>
      <c r="AK99" s="148" t="str">
        <f t="shared" si="119"/>
        <v/>
      </c>
      <c r="AL99" s="148" t="str">
        <f t="shared" si="120"/>
        <v/>
      </c>
      <c r="AM99" s="149" t="str">
        <f t="shared" si="121"/>
        <v/>
      </c>
      <c r="AN99" s="152" t="str">
        <f t="shared" si="122"/>
        <v/>
      </c>
      <c r="AO99" s="145" t="str">
        <f t="shared" si="123"/>
        <v/>
      </c>
      <c r="AP99" s="152" t="str">
        <f t="shared" si="124"/>
        <v/>
      </c>
      <c r="AQ99" s="148" t="str">
        <f t="shared" si="125"/>
        <v/>
      </c>
      <c r="AR99" s="148" t="str">
        <f t="shared" si="140"/>
        <v/>
      </c>
      <c r="AS99" s="148" t="str">
        <f t="shared" si="141"/>
        <v/>
      </c>
      <c r="AT99" s="148" t="str">
        <f t="shared" si="126"/>
        <v/>
      </c>
      <c r="AU99" s="148" t="str">
        <f>IF(D99="","",SUM($AT$10:AT99))</f>
        <v/>
      </c>
      <c r="AV99" s="148" t="str">
        <f t="shared" si="127"/>
        <v/>
      </c>
      <c r="AW99" s="148" t="str">
        <f>IF(D99="","",SUM($AV$10:AV99))</f>
        <v/>
      </c>
      <c r="AX99" s="148" t="str">
        <f t="shared" si="128"/>
        <v/>
      </c>
      <c r="AY99" s="148" t="str">
        <f t="shared" si="129"/>
        <v/>
      </c>
      <c r="AZ99" s="148" t="str">
        <f>IF(D99="","",SUM($AY$10:AY99))</f>
        <v/>
      </c>
      <c r="BA99" s="152" t="str">
        <f t="shared" si="130"/>
        <v/>
      </c>
      <c r="BB99" s="148" t="str">
        <f t="shared" si="131"/>
        <v/>
      </c>
      <c r="BC99" s="148" t="str">
        <f t="shared" si="132"/>
        <v/>
      </c>
      <c r="BD99" s="148" t="str">
        <f t="shared" si="142"/>
        <v/>
      </c>
      <c r="BE99" s="152" t="str">
        <f>IF(D99="","",IF(Instructions!$C$5="BCBA",MIN(100%,AZ99/1500),IF(Instructions!$C$5="BCaBA",MIN(100%,AZ99/1000),"")))</f>
        <v/>
      </c>
      <c r="BF99" s="152" t="str">
        <f>IF(D99="","",IF(Instructions!$C$5="BCBA",MIN(100%,AW99/1500),IF(Instructions!$C$5="BCaBA",MIN(100%,AW99/1000),"")))</f>
        <v/>
      </c>
      <c r="BG99" s="147" t="str">
        <f t="shared" si="133"/>
        <v/>
      </c>
    </row>
    <row r="100" spans="1:59" s="83" customFormat="1" ht="20.100000000000001" customHeight="1">
      <c r="A100" s="135"/>
      <c r="B100" s="136" t="str">
        <f t="array" ref="B100">IFERROR(INDEX(YearMonthExperienceType, MATCH(0,COUNTIF($B$9:B99, YearMonthExperienceType), 0)),"")</f>
        <v/>
      </c>
      <c r="C100" s="145" t="str">
        <f t="shared" si="134"/>
        <v/>
      </c>
      <c r="D100" s="146" t="str">
        <f t="shared" si="135"/>
        <v/>
      </c>
      <c r="E100" s="147" t="str">
        <f t="shared" si="136"/>
        <v/>
      </c>
      <c r="F100" s="148" t="str">
        <f t="shared" si="92"/>
        <v/>
      </c>
      <c r="G100" s="148" t="str">
        <f t="shared" si="93"/>
        <v/>
      </c>
      <c r="H100" s="148" t="str">
        <f t="shared" si="94"/>
        <v/>
      </c>
      <c r="I100" s="148" t="str">
        <f t="shared" si="95"/>
        <v/>
      </c>
      <c r="J100" s="149" t="str">
        <f t="shared" si="96"/>
        <v/>
      </c>
      <c r="K100" s="149" t="str">
        <f t="shared" si="97"/>
        <v/>
      </c>
      <c r="L100" s="150" t="str">
        <f t="shared" si="137"/>
        <v/>
      </c>
      <c r="M100" s="150" t="str">
        <f t="shared" si="138"/>
        <v/>
      </c>
      <c r="N100" s="151"/>
      <c r="O100" s="148" t="str">
        <f t="shared" si="98"/>
        <v/>
      </c>
      <c r="P100" s="149" t="str">
        <f t="shared" si="99"/>
        <v/>
      </c>
      <c r="Q100" s="148" t="str">
        <f t="shared" si="100"/>
        <v/>
      </c>
      <c r="R100" s="148" t="str">
        <f t="shared" si="101"/>
        <v/>
      </c>
      <c r="S100" s="148" t="str">
        <f t="shared" si="102"/>
        <v/>
      </c>
      <c r="T100" s="148" t="str">
        <f t="shared" si="103"/>
        <v/>
      </c>
      <c r="U100" s="148" t="str">
        <f t="shared" si="104"/>
        <v/>
      </c>
      <c r="V100" s="148" t="str">
        <f t="shared" si="105"/>
        <v/>
      </c>
      <c r="W100" s="148" t="str">
        <f t="shared" si="106"/>
        <v/>
      </c>
      <c r="X100" s="149" t="str">
        <f t="shared" si="107"/>
        <v/>
      </c>
      <c r="Y100" s="149" t="str">
        <f t="shared" si="108"/>
        <v/>
      </c>
      <c r="Z100" s="145" t="str">
        <f t="shared" si="109"/>
        <v/>
      </c>
      <c r="AA100" s="145" t="str">
        <f t="shared" si="139"/>
        <v/>
      </c>
      <c r="AB100" s="145" t="str">
        <f t="shared" si="110"/>
        <v/>
      </c>
      <c r="AC100" s="145" t="str">
        <f t="shared" si="111"/>
        <v/>
      </c>
      <c r="AD100" s="145" t="str">
        <f t="shared" si="112"/>
        <v/>
      </c>
      <c r="AE100" s="145" t="str">
        <f t="shared" si="113"/>
        <v/>
      </c>
      <c r="AF100" s="145" t="str">
        <f t="shared" si="114"/>
        <v/>
      </c>
      <c r="AG100" s="145" t="str">
        <f t="shared" si="115"/>
        <v/>
      </c>
      <c r="AH100" s="148" t="str">
        <f t="shared" si="116"/>
        <v/>
      </c>
      <c r="AI100" s="148" t="str">
        <f t="shared" si="117"/>
        <v/>
      </c>
      <c r="AJ100" s="150" t="str">
        <f t="shared" si="118"/>
        <v/>
      </c>
      <c r="AK100" s="148" t="str">
        <f t="shared" si="119"/>
        <v/>
      </c>
      <c r="AL100" s="148" t="str">
        <f t="shared" si="120"/>
        <v/>
      </c>
      <c r="AM100" s="149" t="str">
        <f t="shared" si="121"/>
        <v/>
      </c>
      <c r="AN100" s="152" t="str">
        <f t="shared" si="122"/>
        <v/>
      </c>
      <c r="AO100" s="145" t="str">
        <f t="shared" si="123"/>
        <v/>
      </c>
      <c r="AP100" s="152" t="str">
        <f t="shared" si="124"/>
        <v/>
      </c>
      <c r="AQ100" s="148" t="str">
        <f t="shared" si="125"/>
        <v/>
      </c>
      <c r="AR100" s="148" t="str">
        <f t="shared" si="140"/>
        <v/>
      </c>
      <c r="AS100" s="148" t="str">
        <f t="shared" si="141"/>
        <v/>
      </c>
      <c r="AT100" s="148" t="str">
        <f t="shared" si="126"/>
        <v/>
      </c>
      <c r="AU100" s="148" t="str">
        <f>IF(D100="","",SUM($AT$10:AT100))</f>
        <v/>
      </c>
      <c r="AV100" s="148" t="str">
        <f t="shared" si="127"/>
        <v/>
      </c>
      <c r="AW100" s="148" t="str">
        <f>IF(D100="","",SUM($AV$10:AV100))</f>
        <v/>
      </c>
      <c r="AX100" s="148" t="str">
        <f t="shared" si="128"/>
        <v/>
      </c>
      <c r="AY100" s="148" t="str">
        <f t="shared" si="129"/>
        <v/>
      </c>
      <c r="AZ100" s="148" t="str">
        <f>IF(D100="","",SUM($AY$10:AY100))</f>
        <v/>
      </c>
      <c r="BA100" s="152" t="str">
        <f t="shared" si="130"/>
        <v/>
      </c>
      <c r="BB100" s="148" t="str">
        <f t="shared" si="131"/>
        <v/>
      </c>
      <c r="BC100" s="148" t="str">
        <f t="shared" si="132"/>
        <v/>
      </c>
      <c r="BD100" s="148" t="str">
        <f t="shared" si="142"/>
        <v/>
      </c>
      <c r="BE100" s="152" t="str">
        <f>IF(D100="","",IF(Instructions!$C$5="BCBA",MIN(100%,AZ100/1500),IF(Instructions!$C$5="BCaBA",MIN(100%,AZ100/1000),"")))</f>
        <v/>
      </c>
      <c r="BF100" s="152" t="str">
        <f>IF(D100="","",IF(Instructions!$C$5="BCBA",MIN(100%,AW100/1500),IF(Instructions!$C$5="BCaBA",MIN(100%,AW100/1000),"")))</f>
        <v/>
      </c>
      <c r="BG100" s="147" t="str">
        <f t="shared" si="133"/>
        <v/>
      </c>
    </row>
    <row r="101" spans="1:59" s="83" customFormat="1" ht="20.100000000000001" customHeight="1">
      <c r="A101" s="135"/>
      <c r="B101" s="136" t="str">
        <f t="array" ref="B101">IFERROR(INDEX(YearMonthExperienceType, MATCH(0,COUNTIF($B$9:B100, YearMonthExperienceType), 0)),"")</f>
        <v/>
      </c>
      <c r="C101" s="145" t="str">
        <f t="shared" si="134"/>
        <v/>
      </c>
      <c r="D101" s="146" t="str">
        <f t="shared" si="135"/>
        <v/>
      </c>
      <c r="E101" s="147" t="str">
        <f t="shared" si="136"/>
        <v/>
      </c>
      <c r="F101" s="148" t="str">
        <f t="shared" si="92"/>
        <v/>
      </c>
      <c r="G101" s="148" t="str">
        <f t="shared" si="93"/>
        <v/>
      </c>
      <c r="H101" s="148" t="str">
        <f t="shared" si="94"/>
        <v/>
      </c>
      <c r="I101" s="148" t="str">
        <f t="shared" si="95"/>
        <v/>
      </c>
      <c r="J101" s="149" t="str">
        <f t="shared" si="96"/>
        <v/>
      </c>
      <c r="K101" s="149" t="str">
        <f t="shared" si="97"/>
        <v/>
      </c>
      <c r="L101" s="150" t="str">
        <f t="shared" si="137"/>
        <v/>
      </c>
      <c r="M101" s="150" t="str">
        <f t="shared" si="138"/>
        <v/>
      </c>
      <c r="N101" s="151"/>
      <c r="O101" s="148" t="str">
        <f t="shared" si="98"/>
        <v/>
      </c>
      <c r="P101" s="149" t="str">
        <f t="shared" si="99"/>
        <v/>
      </c>
      <c r="Q101" s="148" t="str">
        <f t="shared" si="100"/>
        <v/>
      </c>
      <c r="R101" s="148" t="str">
        <f t="shared" si="101"/>
        <v/>
      </c>
      <c r="S101" s="148" t="str">
        <f t="shared" si="102"/>
        <v/>
      </c>
      <c r="T101" s="148" t="str">
        <f t="shared" si="103"/>
        <v/>
      </c>
      <c r="U101" s="148" t="str">
        <f t="shared" si="104"/>
        <v/>
      </c>
      <c r="V101" s="148" t="str">
        <f t="shared" si="105"/>
        <v/>
      </c>
      <c r="W101" s="148" t="str">
        <f t="shared" si="106"/>
        <v/>
      </c>
      <c r="X101" s="149" t="str">
        <f t="shared" si="107"/>
        <v/>
      </c>
      <c r="Y101" s="149" t="str">
        <f t="shared" si="108"/>
        <v/>
      </c>
      <c r="Z101" s="145" t="str">
        <f t="shared" si="109"/>
        <v/>
      </c>
      <c r="AA101" s="145" t="str">
        <f t="shared" si="139"/>
        <v/>
      </c>
      <c r="AB101" s="145" t="str">
        <f t="shared" si="110"/>
        <v/>
      </c>
      <c r="AC101" s="145" t="str">
        <f t="shared" si="111"/>
        <v/>
      </c>
      <c r="AD101" s="145" t="str">
        <f t="shared" si="112"/>
        <v/>
      </c>
      <c r="AE101" s="145" t="str">
        <f t="shared" si="113"/>
        <v/>
      </c>
      <c r="AF101" s="145" t="str">
        <f t="shared" si="114"/>
        <v/>
      </c>
      <c r="AG101" s="145" t="str">
        <f t="shared" si="115"/>
        <v/>
      </c>
      <c r="AH101" s="148" t="str">
        <f t="shared" si="116"/>
        <v/>
      </c>
      <c r="AI101" s="148" t="str">
        <f t="shared" si="117"/>
        <v/>
      </c>
      <c r="AJ101" s="150" t="str">
        <f t="shared" si="118"/>
        <v/>
      </c>
      <c r="AK101" s="148" t="str">
        <f t="shared" si="119"/>
        <v/>
      </c>
      <c r="AL101" s="148" t="str">
        <f t="shared" si="120"/>
        <v/>
      </c>
      <c r="AM101" s="149" t="str">
        <f t="shared" si="121"/>
        <v/>
      </c>
      <c r="AN101" s="152" t="str">
        <f t="shared" si="122"/>
        <v/>
      </c>
      <c r="AO101" s="145" t="str">
        <f t="shared" si="123"/>
        <v/>
      </c>
      <c r="AP101" s="152" t="str">
        <f t="shared" si="124"/>
        <v/>
      </c>
      <c r="AQ101" s="148" t="str">
        <f t="shared" si="125"/>
        <v/>
      </c>
      <c r="AR101" s="148" t="str">
        <f t="shared" si="140"/>
        <v/>
      </c>
      <c r="AS101" s="148" t="str">
        <f t="shared" si="141"/>
        <v/>
      </c>
      <c r="AT101" s="148" t="str">
        <f t="shared" si="126"/>
        <v/>
      </c>
      <c r="AU101" s="148" t="str">
        <f>IF(D101="","",SUM($AT$10:AT101))</f>
        <v/>
      </c>
      <c r="AV101" s="148" t="str">
        <f t="shared" si="127"/>
        <v/>
      </c>
      <c r="AW101" s="148" t="str">
        <f>IF(D101="","",SUM($AV$10:AV101))</f>
        <v/>
      </c>
      <c r="AX101" s="148" t="str">
        <f t="shared" si="128"/>
        <v/>
      </c>
      <c r="AY101" s="148" t="str">
        <f t="shared" si="129"/>
        <v/>
      </c>
      <c r="AZ101" s="148" t="str">
        <f>IF(D101="","",SUM($AY$10:AY101))</f>
        <v/>
      </c>
      <c r="BA101" s="152" t="str">
        <f t="shared" si="130"/>
        <v/>
      </c>
      <c r="BB101" s="148" t="str">
        <f t="shared" si="131"/>
        <v/>
      </c>
      <c r="BC101" s="148" t="str">
        <f t="shared" si="132"/>
        <v/>
      </c>
      <c r="BD101" s="148" t="str">
        <f t="shared" si="142"/>
        <v/>
      </c>
      <c r="BE101" s="152" t="str">
        <f>IF(D101="","",IF(Instructions!$C$5="BCBA",MIN(100%,AZ101/1500),IF(Instructions!$C$5="BCaBA",MIN(100%,AZ101/1000),"")))</f>
        <v/>
      </c>
      <c r="BF101" s="152" t="str">
        <f>IF(D101="","",IF(Instructions!$C$5="BCBA",MIN(100%,AW101/1500),IF(Instructions!$C$5="BCaBA",MIN(100%,AW101/1000),"")))</f>
        <v/>
      </c>
      <c r="BG101" s="147" t="str">
        <f t="shared" si="133"/>
        <v/>
      </c>
    </row>
    <row r="102" spans="1:59" s="83" customFormat="1" ht="20.100000000000001" customHeight="1">
      <c r="A102" s="135"/>
      <c r="B102" s="136" t="str">
        <f t="array" ref="B102">IFERROR(INDEX(YearMonthExperienceType, MATCH(0,COUNTIF($B$9:B101, YearMonthExperienceType), 0)),"")</f>
        <v/>
      </c>
      <c r="C102" s="145" t="str">
        <f t="shared" si="134"/>
        <v/>
      </c>
      <c r="D102" s="146" t="str">
        <f t="shared" si="135"/>
        <v/>
      </c>
      <c r="E102" s="147" t="str">
        <f t="shared" si="136"/>
        <v/>
      </c>
      <c r="F102" s="148" t="str">
        <f t="shared" si="92"/>
        <v/>
      </c>
      <c r="G102" s="148" t="str">
        <f t="shared" si="93"/>
        <v/>
      </c>
      <c r="H102" s="148" t="str">
        <f t="shared" si="94"/>
        <v/>
      </c>
      <c r="I102" s="148" t="str">
        <f t="shared" si="95"/>
        <v/>
      </c>
      <c r="J102" s="149" t="str">
        <f t="shared" si="96"/>
        <v/>
      </c>
      <c r="K102" s="149" t="str">
        <f t="shared" si="97"/>
        <v/>
      </c>
      <c r="L102" s="150" t="str">
        <f t="shared" si="137"/>
        <v/>
      </c>
      <c r="M102" s="150" t="str">
        <f t="shared" si="138"/>
        <v/>
      </c>
      <c r="N102" s="151"/>
      <c r="O102" s="148" t="str">
        <f t="shared" si="98"/>
        <v/>
      </c>
      <c r="P102" s="149" t="str">
        <f t="shared" si="99"/>
        <v/>
      </c>
      <c r="Q102" s="148" t="str">
        <f t="shared" si="100"/>
        <v/>
      </c>
      <c r="R102" s="148" t="str">
        <f t="shared" si="101"/>
        <v/>
      </c>
      <c r="S102" s="148" t="str">
        <f t="shared" si="102"/>
        <v/>
      </c>
      <c r="T102" s="148" t="str">
        <f t="shared" si="103"/>
        <v/>
      </c>
      <c r="U102" s="148" t="str">
        <f t="shared" si="104"/>
        <v/>
      </c>
      <c r="V102" s="148" t="str">
        <f t="shared" si="105"/>
        <v/>
      </c>
      <c r="W102" s="148" t="str">
        <f t="shared" si="106"/>
        <v/>
      </c>
      <c r="X102" s="149" t="str">
        <f t="shared" si="107"/>
        <v/>
      </c>
      <c r="Y102" s="149" t="str">
        <f t="shared" si="108"/>
        <v/>
      </c>
      <c r="Z102" s="145" t="str">
        <f t="shared" si="109"/>
        <v/>
      </c>
      <c r="AA102" s="145" t="str">
        <f t="shared" si="139"/>
        <v/>
      </c>
      <c r="AB102" s="145" t="str">
        <f t="shared" si="110"/>
        <v/>
      </c>
      <c r="AC102" s="145" t="str">
        <f t="shared" si="111"/>
        <v/>
      </c>
      <c r="AD102" s="145" t="str">
        <f t="shared" si="112"/>
        <v/>
      </c>
      <c r="AE102" s="145" t="str">
        <f t="shared" si="113"/>
        <v/>
      </c>
      <c r="AF102" s="145" t="str">
        <f t="shared" si="114"/>
        <v/>
      </c>
      <c r="AG102" s="145" t="str">
        <f t="shared" si="115"/>
        <v/>
      </c>
      <c r="AH102" s="148" t="str">
        <f t="shared" si="116"/>
        <v/>
      </c>
      <c r="AI102" s="148" t="str">
        <f t="shared" si="117"/>
        <v/>
      </c>
      <c r="AJ102" s="150" t="str">
        <f t="shared" si="118"/>
        <v/>
      </c>
      <c r="AK102" s="148" t="str">
        <f t="shared" si="119"/>
        <v/>
      </c>
      <c r="AL102" s="148" t="str">
        <f t="shared" si="120"/>
        <v/>
      </c>
      <c r="AM102" s="149" t="str">
        <f t="shared" si="121"/>
        <v/>
      </c>
      <c r="AN102" s="152" t="str">
        <f t="shared" si="122"/>
        <v/>
      </c>
      <c r="AO102" s="145" t="str">
        <f t="shared" si="123"/>
        <v/>
      </c>
      <c r="AP102" s="152" t="str">
        <f t="shared" si="124"/>
        <v/>
      </c>
      <c r="AQ102" s="148" t="str">
        <f t="shared" si="125"/>
        <v/>
      </c>
      <c r="AR102" s="148" t="str">
        <f t="shared" si="140"/>
        <v/>
      </c>
      <c r="AS102" s="148" t="str">
        <f t="shared" si="141"/>
        <v/>
      </c>
      <c r="AT102" s="148" t="str">
        <f t="shared" si="126"/>
        <v/>
      </c>
      <c r="AU102" s="148" t="str">
        <f>IF(D102="","",SUM($AT$10:AT102))</f>
        <v/>
      </c>
      <c r="AV102" s="148" t="str">
        <f t="shared" si="127"/>
        <v/>
      </c>
      <c r="AW102" s="148" t="str">
        <f>IF(D102="","",SUM($AV$10:AV102))</f>
        <v/>
      </c>
      <c r="AX102" s="148" t="str">
        <f t="shared" si="128"/>
        <v/>
      </c>
      <c r="AY102" s="148" t="str">
        <f t="shared" si="129"/>
        <v/>
      </c>
      <c r="AZ102" s="148" t="str">
        <f>IF(D102="","",SUM($AY$10:AY102))</f>
        <v/>
      </c>
      <c r="BA102" s="152" t="str">
        <f t="shared" si="130"/>
        <v/>
      </c>
      <c r="BB102" s="148" t="str">
        <f t="shared" si="131"/>
        <v/>
      </c>
      <c r="BC102" s="148" t="str">
        <f t="shared" si="132"/>
        <v/>
      </c>
      <c r="BD102" s="148" t="str">
        <f t="shared" si="142"/>
        <v/>
      </c>
      <c r="BE102" s="152" t="str">
        <f>IF(D102="","",IF(Instructions!$C$5="BCBA",MIN(100%,AZ102/1500),IF(Instructions!$C$5="BCaBA",MIN(100%,AZ102/1000),"")))</f>
        <v/>
      </c>
      <c r="BF102" s="152" t="str">
        <f>IF(D102="","",IF(Instructions!$C$5="BCBA",MIN(100%,AW102/1500),IF(Instructions!$C$5="BCaBA",MIN(100%,AW102/1000),"")))</f>
        <v/>
      </c>
      <c r="BG102" s="147" t="str">
        <f t="shared" si="133"/>
        <v/>
      </c>
    </row>
    <row r="103" spans="1:59" s="83" customFormat="1" ht="20.100000000000001" customHeight="1">
      <c r="A103" s="135"/>
      <c r="B103" s="136" t="str">
        <f t="array" ref="B103">IFERROR(INDEX(YearMonthExperienceType, MATCH(0,COUNTIF($B$9:B102, YearMonthExperienceType), 0)),"")</f>
        <v/>
      </c>
      <c r="C103" s="145" t="str">
        <f t="shared" si="134"/>
        <v/>
      </c>
      <c r="D103" s="146" t="str">
        <f t="shared" si="135"/>
        <v/>
      </c>
      <c r="E103" s="147" t="str">
        <f t="shared" si="136"/>
        <v/>
      </c>
      <c r="F103" s="148" t="str">
        <f t="shared" si="92"/>
        <v/>
      </c>
      <c r="G103" s="148" t="str">
        <f t="shared" si="93"/>
        <v/>
      </c>
      <c r="H103" s="148" t="str">
        <f t="shared" si="94"/>
        <v/>
      </c>
      <c r="I103" s="148" t="str">
        <f t="shared" si="95"/>
        <v/>
      </c>
      <c r="J103" s="149" t="str">
        <f t="shared" si="96"/>
        <v/>
      </c>
      <c r="K103" s="149" t="str">
        <f t="shared" si="97"/>
        <v/>
      </c>
      <c r="L103" s="150" t="str">
        <f t="shared" si="137"/>
        <v/>
      </c>
      <c r="M103" s="150" t="str">
        <f t="shared" si="138"/>
        <v/>
      </c>
      <c r="N103" s="151"/>
      <c r="O103" s="148" t="str">
        <f t="shared" si="98"/>
        <v/>
      </c>
      <c r="P103" s="149" t="str">
        <f t="shared" si="99"/>
        <v/>
      </c>
      <c r="Q103" s="148" t="str">
        <f t="shared" si="100"/>
        <v/>
      </c>
      <c r="R103" s="148" t="str">
        <f t="shared" si="101"/>
        <v/>
      </c>
      <c r="S103" s="148" t="str">
        <f t="shared" si="102"/>
        <v/>
      </c>
      <c r="T103" s="148" t="str">
        <f t="shared" si="103"/>
        <v/>
      </c>
      <c r="U103" s="148" t="str">
        <f t="shared" si="104"/>
        <v/>
      </c>
      <c r="V103" s="148" t="str">
        <f t="shared" si="105"/>
        <v/>
      </c>
      <c r="W103" s="148" t="str">
        <f t="shared" si="106"/>
        <v/>
      </c>
      <c r="X103" s="149" t="str">
        <f t="shared" si="107"/>
        <v/>
      </c>
      <c r="Y103" s="149" t="str">
        <f t="shared" si="108"/>
        <v/>
      </c>
      <c r="Z103" s="145" t="str">
        <f t="shared" si="109"/>
        <v/>
      </c>
      <c r="AA103" s="145" t="str">
        <f t="shared" si="139"/>
        <v/>
      </c>
      <c r="AB103" s="145" t="str">
        <f t="shared" si="110"/>
        <v/>
      </c>
      <c r="AC103" s="145" t="str">
        <f t="shared" si="111"/>
        <v/>
      </c>
      <c r="AD103" s="145" t="str">
        <f t="shared" si="112"/>
        <v/>
      </c>
      <c r="AE103" s="145" t="str">
        <f t="shared" si="113"/>
        <v/>
      </c>
      <c r="AF103" s="145" t="str">
        <f t="shared" si="114"/>
        <v/>
      </c>
      <c r="AG103" s="145" t="str">
        <f t="shared" si="115"/>
        <v/>
      </c>
      <c r="AH103" s="148" t="str">
        <f t="shared" si="116"/>
        <v/>
      </c>
      <c r="AI103" s="148" t="str">
        <f t="shared" si="117"/>
        <v/>
      </c>
      <c r="AJ103" s="150" t="str">
        <f t="shared" si="118"/>
        <v/>
      </c>
      <c r="AK103" s="148" t="str">
        <f t="shared" si="119"/>
        <v/>
      </c>
      <c r="AL103" s="148" t="str">
        <f t="shared" si="120"/>
        <v/>
      </c>
      <c r="AM103" s="149" t="str">
        <f t="shared" si="121"/>
        <v/>
      </c>
      <c r="AN103" s="152" t="str">
        <f t="shared" si="122"/>
        <v/>
      </c>
      <c r="AO103" s="145" t="str">
        <f t="shared" si="123"/>
        <v/>
      </c>
      <c r="AP103" s="152" t="str">
        <f t="shared" si="124"/>
        <v/>
      </c>
      <c r="AQ103" s="148" t="str">
        <f t="shared" si="125"/>
        <v/>
      </c>
      <c r="AR103" s="148" t="str">
        <f t="shared" si="140"/>
        <v/>
      </c>
      <c r="AS103" s="148" t="str">
        <f t="shared" si="141"/>
        <v/>
      </c>
      <c r="AT103" s="148" t="str">
        <f t="shared" si="126"/>
        <v/>
      </c>
      <c r="AU103" s="148" t="str">
        <f>IF(D103="","",SUM($AT$10:AT103))</f>
        <v/>
      </c>
      <c r="AV103" s="148" t="str">
        <f t="shared" si="127"/>
        <v/>
      </c>
      <c r="AW103" s="148" t="str">
        <f>IF(D103="","",SUM($AV$10:AV103))</f>
        <v/>
      </c>
      <c r="AX103" s="148" t="str">
        <f t="shared" si="128"/>
        <v/>
      </c>
      <c r="AY103" s="148" t="str">
        <f t="shared" si="129"/>
        <v/>
      </c>
      <c r="AZ103" s="148" t="str">
        <f>IF(D103="","",SUM($AY$10:AY103))</f>
        <v/>
      </c>
      <c r="BA103" s="152" t="str">
        <f t="shared" si="130"/>
        <v/>
      </c>
      <c r="BB103" s="148" t="str">
        <f t="shared" si="131"/>
        <v/>
      </c>
      <c r="BC103" s="148" t="str">
        <f t="shared" si="132"/>
        <v/>
      </c>
      <c r="BD103" s="148" t="str">
        <f t="shared" si="142"/>
        <v/>
      </c>
      <c r="BE103" s="152" t="str">
        <f>IF(D103="","",IF(Instructions!$C$5="BCBA",MIN(100%,AZ103/1500),IF(Instructions!$C$5="BCaBA",MIN(100%,AZ103/1000),"")))</f>
        <v/>
      </c>
      <c r="BF103" s="152" t="str">
        <f>IF(D103="","",IF(Instructions!$C$5="BCBA",MIN(100%,AW103/1500),IF(Instructions!$C$5="BCaBA",MIN(100%,AW103/1000),"")))</f>
        <v/>
      </c>
      <c r="BG103" s="147" t="str">
        <f t="shared" si="133"/>
        <v/>
      </c>
    </row>
    <row r="104" spans="1:59" s="83" customFormat="1" ht="20.100000000000001" customHeight="1">
      <c r="A104" s="135"/>
      <c r="B104" s="136" t="str">
        <f t="array" ref="B104">IFERROR(INDEX(YearMonthExperienceType, MATCH(0,COUNTIF($B$9:B103, YearMonthExperienceType), 0)),"")</f>
        <v/>
      </c>
      <c r="C104" s="145" t="str">
        <f t="shared" si="134"/>
        <v/>
      </c>
      <c r="D104" s="146" t="str">
        <f t="shared" si="135"/>
        <v/>
      </c>
      <c r="E104" s="147" t="str">
        <f t="shared" si="136"/>
        <v/>
      </c>
      <c r="F104" s="148" t="str">
        <f t="shared" si="92"/>
        <v/>
      </c>
      <c r="G104" s="148" t="str">
        <f t="shared" si="93"/>
        <v/>
      </c>
      <c r="H104" s="148" t="str">
        <f t="shared" si="94"/>
        <v/>
      </c>
      <c r="I104" s="148" t="str">
        <f t="shared" si="95"/>
        <v/>
      </c>
      <c r="J104" s="149" t="str">
        <f t="shared" si="96"/>
        <v/>
      </c>
      <c r="K104" s="149" t="str">
        <f t="shared" si="97"/>
        <v/>
      </c>
      <c r="L104" s="150" t="str">
        <f t="shared" si="137"/>
        <v/>
      </c>
      <c r="M104" s="150" t="str">
        <f t="shared" si="138"/>
        <v/>
      </c>
      <c r="N104" s="151"/>
      <c r="O104" s="148" t="str">
        <f t="shared" si="98"/>
        <v/>
      </c>
      <c r="P104" s="149" t="str">
        <f t="shared" si="99"/>
        <v/>
      </c>
      <c r="Q104" s="148" t="str">
        <f t="shared" si="100"/>
        <v/>
      </c>
      <c r="R104" s="148" t="str">
        <f t="shared" si="101"/>
        <v/>
      </c>
      <c r="S104" s="148" t="str">
        <f t="shared" si="102"/>
        <v/>
      </c>
      <c r="T104" s="148" t="str">
        <f t="shared" si="103"/>
        <v/>
      </c>
      <c r="U104" s="148" t="str">
        <f t="shared" si="104"/>
        <v/>
      </c>
      <c r="V104" s="148" t="str">
        <f t="shared" si="105"/>
        <v/>
      </c>
      <c r="W104" s="148" t="str">
        <f t="shared" si="106"/>
        <v/>
      </c>
      <c r="X104" s="149" t="str">
        <f t="shared" si="107"/>
        <v/>
      </c>
      <c r="Y104" s="149" t="str">
        <f t="shared" si="108"/>
        <v/>
      </c>
      <c r="Z104" s="145" t="str">
        <f t="shared" si="109"/>
        <v/>
      </c>
      <c r="AA104" s="145" t="str">
        <f t="shared" si="139"/>
        <v/>
      </c>
      <c r="AB104" s="145" t="str">
        <f t="shared" si="110"/>
        <v/>
      </c>
      <c r="AC104" s="145" t="str">
        <f t="shared" si="111"/>
        <v/>
      </c>
      <c r="AD104" s="145" t="str">
        <f t="shared" si="112"/>
        <v/>
      </c>
      <c r="AE104" s="145" t="str">
        <f t="shared" si="113"/>
        <v/>
      </c>
      <c r="AF104" s="145" t="str">
        <f t="shared" si="114"/>
        <v/>
      </c>
      <c r="AG104" s="145" t="str">
        <f t="shared" si="115"/>
        <v/>
      </c>
      <c r="AH104" s="148" t="str">
        <f t="shared" si="116"/>
        <v/>
      </c>
      <c r="AI104" s="148" t="str">
        <f t="shared" si="117"/>
        <v/>
      </c>
      <c r="AJ104" s="150" t="str">
        <f t="shared" si="118"/>
        <v/>
      </c>
      <c r="AK104" s="148" t="str">
        <f t="shared" si="119"/>
        <v/>
      </c>
      <c r="AL104" s="148" t="str">
        <f t="shared" si="120"/>
        <v/>
      </c>
      <c r="AM104" s="149" t="str">
        <f t="shared" si="121"/>
        <v/>
      </c>
      <c r="AN104" s="152" t="str">
        <f t="shared" si="122"/>
        <v/>
      </c>
      <c r="AO104" s="145" t="str">
        <f t="shared" si="123"/>
        <v/>
      </c>
      <c r="AP104" s="152" t="str">
        <f t="shared" si="124"/>
        <v/>
      </c>
      <c r="AQ104" s="148" t="str">
        <f t="shared" si="125"/>
        <v/>
      </c>
      <c r="AR104" s="148" t="str">
        <f t="shared" si="140"/>
        <v/>
      </c>
      <c r="AS104" s="148" t="str">
        <f t="shared" si="141"/>
        <v/>
      </c>
      <c r="AT104" s="148" t="str">
        <f t="shared" si="126"/>
        <v/>
      </c>
      <c r="AU104" s="148" t="str">
        <f>IF(D104="","",SUM($AT$10:AT104))</f>
        <v/>
      </c>
      <c r="AV104" s="148" t="str">
        <f t="shared" si="127"/>
        <v/>
      </c>
      <c r="AW104" s="148" t="str">
        <f>IF(D104="","",SUM($AV$10:AV104))</f>
        <v/>
      </c>
      <c r="AX104" s="148" t="str">
        <f t="shared" si="128"/>
        <v/>
      </c>
      <c r="AY104" s="148" t="str">
        <f t="shared" si="129"/>
        <v/>
      </c>
      <c r="AZ104" s="148" t="str">
        <f>IF(D104="","",SUM($AY$10:AY104))</f>
        <v/>
      </c>
      <c r="BA104" s="152" t="str">
        <f t="shared" si="130"/>
        <v/>
      </c>
      <c r="BB104" s="148" t="str">
        <f t="shared" si="131"/>
        <v/>
      </c>
      <c r="BC104" s="148" t="str">
        <f t="shared" si="132"/>
        <v/>
      </c>
      <c r="BD104" s="148" t="str">
        <f t="shared" si="142"/>
        <v/>
      </c>
      <c r="BE104" s="152" t="str">
        <f>IF(D104="","",IF(Instructions!$C$5="BCBA",MIN(100%,AZ104/1500),IF(Instructions!$C$5="BCaBA",MIN(100%,AZ104/1000),"")))</f>
        <v/>
      </c>
      <c r="BF104" s="152" t="str">
        <f>IF(D104="","",IF(Instructions!$C$5="BCBA",MIN(100%,AW104/1500),IF(Instructions!$C$5="BCaBA",MIN(100%,AW104/1000),"")))</f>
        <v/>
      </c>
      <c r="BG104" s="147" t="str">
        <f t="shared" si="133"/>
        <v/>
      </c>
    </row>
    <row r="105" spans="1:59" s="83" customFormat="1" ht="20.100000000000001" customHeight="1">
      <c r="A105" s="135"/>
      <c r="B105" s="136" t="str">
        <f t="array" ref="B105">IFERROR(INDEX(YearMonthExperienceType, MATCH(0,COUNTIF($B$9:B104, YearMonthExperienceType), 0)),"")</f>
        <v/>
      </c>
      <c r="C105" s="145" t="str">
        <f t="shared" si="134"/>
        <v/>
      </c>
      <c r="D105" s="146" t="str">
        <f t="shared" si="135"/>
        <v/>
      </c>
      <c r="E105" s="147" t="str">
        <f t="shared" si="136"/>
        <v/>
      </c>
      <c r="F105" s="148" t="str">
        <f t="shared" si="92"/>
        <v/>
      </c>
      <c r="G105" s="148" t="str">
        <f t="shared" si="93"/>
        <v/>
      </c>
      <c r="H105" s="148" t="str">
        <f t="shared" si="94"/>
        <v/>
      </c>
      <c r="I105" s="148" t="str">
        <f t="shared" si="95"/>
        <v/>
      </c>
      <c r="J105" s="149" t="str">
        <f t="shared" si="96"/>
        <v/>
      </c>
      <c r="K105" s="149" t="str">
        <f t="shared" si="97"/>
        <v/>
      </c>
      <c r="L105" s="150" t="str">
        <f t="shared" si="137"/>
        <v/>
      </c>
      <c r="M105" s="150" t="str">
        <f t="shared" si="138"/>
        <v/>
      </c>
      <c r="N105" s="151"/>
      <c r="O105" s="148" t="str">
        <f t="shared" si="98"/>
        <v/>
      </c>
      <c r="P105" s="149" t="str">
        <f t="shared" si="99"/>
        <v/>
      </c>
      <c r="Q105" s="148" t="str">
        <f t="shared" si="100"/>
        <v/>
      </c>
      <c r="R105" s="148" t="str">
        <f t="shared" si="101"/>
        <v/>
      </c>
      <c r="S105" s="148" t="str">
        <f t="shared" si="102"/>
        <v/>
      </c>
      <c r="T105" s="148" t="str">
        <f t="shared" si="103"/>
        <v/>
      </c>
      <c r="U105" s="148" t="str">
        <f t="shared" si="104"/>
        <v/>
      </c>
      <c r="V105" s="148" t="str">
        <f t="shared" si="105"/>
        <v/>
      </c>
      <c r="W105" s="148" t="str">
        <f t="shared" si="106"/>
        <v/>
      </c>
      <c r="X105" s="149" t="str">
        <f t="shared" si="107"/>
        <v/>
      </c>
      <c r="Y105" s="149" t="str">
        <f t="shared" si="108"/>
        <v/>
      </c>
      <c r="Z105" s="145" t="str">
        <f t="shared" si="109"/>
        <v/>
      </c>
      <c r="AA105" s="145" t="str">
        <f t="shared" si="139"/>
        <v/>
      </c>
      <c r="AB105" s="145" t="str">
        <f t="shared" si="110"/>
        <v/>
      </c>
      <c r="AC105" s="145" t="str">
        <f t="shared" si="111"/>
        <v/>
      </c>
      <c r="AD105" s="145" t="str">
        <f t="shared" si="112"/>
        <v/>
      </c>
      <c r="AE105" s="145" t="str">
        <f t="shared" si="113"/>
        <v/>
      </c>
      <c r="AF105" s="145" t="str">
        <f t="shared" si="114"/>
        <v/>
      </c>
      <c r="AG105" s="145" t="str">
        <f t="shared" si="115"/>
        <v/>
      </c>
      <c r="AH105" s="148" t="str">
        <f t="shared" si="116"/>
        <v/>
      </c>
      <c r="AI105" s="148" t="str">
        <f t="shared" si="117"/>
        <v/>
      </c>
      <c r="AJ105" s="150" t="str">
        <f t="shared" si="118"/>
        <v/>
      </c>
      <c r="AK105" s="148" t="str">
        <f t="shared" si="119"/>
        <v/>
      </c>
      <c r="AL105" s="148" t="str">
        <f t="shared" si="120"/>
        <v/>
      </c>
      <c r="AM105" s="149" t="str">
        <f t="shared" si="121"/>
        <v/>
      </c>
      <c r="AN105" s="152" t="str">
        <f t="shared" si="122"/>
        <v/>
      </c>
      <c r="AO105" s="145" t="str">
        <f t="shared" si="123"/>
        <v/>
      </c>
      <c r="AP105" s="152" t="str">
        <f t="shared" si="124"/>
        <v/>
      </c>
      <c r="AQ105" s="148" t="str">
        <f t="shared" si="125"/>
        <v/>
      </c>
      <c r="AR105" s="148" t="str">
        <f t="shared" si="140"/>
        <v/>
      </c>
      <c r="AS105" s="148" t="str">
        <f t="shared" si="141"/>
        <v/>
      </c>
      <c r="AT105" s="148" t="str">
        <f t="shared" si="126"/>
        <v/>
      </c>
      <c r="AU105" s="148" t="str">
        <f>IF(D105="","",SUM($AT$10:AT105))</f>
        <v/>
      </c>
      <c r="AV105" s="148" t="str">
        <f t="shared" si="127"/>
        <v/>
      </c>
      <c r="AW105" s="148" t="str">
        <f>IF(D105="","",SUM($AV$10:AV105))</f>
        <v/>
      </c>
      <c r="AX105" s="148" t="str">
        <f t="shared" si="128"/>
        <v/>
      </c>
      <c r="AY105" s="148" t="str">
        <f t="shared" si="129"/>
        <v/>
      </c>
      <c r="AZ105" s="148" t="str">
        <f>IF(D105="","",SUM($AY$10:AY105))</f>
        <v/>
      </c>
      <c r="BA105" s="152" t="str">
        <f t="shared" si="130"/>
        <v/>
      </c>
      <c r="BB105" s="148" t="str">
        <f t="shared" si="131"/>
        <v/>
      </c>
      <c r="BC105" s="148" t="str">
        <f t="shared" si="132"/>
        <v/>
      </c>
      <c r="BD105" s="148" t="str">
        <f t="shared" si="142"/>
        <v/>
      </c>
      <c r="BE105" s="152" t="str">
        <f>IF(D105="","",IF(Instructions!$C$5="BCBA",MIN(100%,AZ105/1500),IF(Instructions!$C$5="BCaBA",MIN(100%,AZ105/1000),"")))</f>
        <v/>
      </c>
      <c r="BF105" s="152" t="str">
        <f>IF(D105="","",IF(Instructions!$C$5="BCBA",MIN(100%,AW105/1500),IF(Instructions!$C$5="BCaBA",MIN(100%,AW105/1000),"")))</f>
        <v/>
      </c>
      <c r="BG105" s="147" t="str">
        <f t="shared" si="133"/>
        <v/>
      </c>
    </row>
    <row r="106" spans="1:59" s="83" customFormat="1" ht="20.100000000000001" customHeight="1">
      <c r="A106" s="135"/>
      <c r="B106" s="136" t="str">
        <f t="array" ref="B106">IFERROR(INDEX(YearMonthExperienceType, MATCH(0,COUNTIF($B$9:B105, YearMonthExperienceType), 0)),"")</f>
        <v/>
      </c>
      <c r="C106" s="145" t="str">
        <f t="shared" si="134"/>
        <v/>
      </c>
      <c r="D106" s="146" t="str">
        <f t="shared" si="135"/>
        <v/>
      </c>
      <c r="E106" s="147" t="str">
        <f t="shared" si="136"/>
        <v/>
      </c>
      <c r="F106" s="148" t="str">
        <f t="shared" ref="F106:F137" si="143">IF(B106="","",SUMIF(YearMonthExperienceType,B106,LogIndependentHours))</f>
        <v/>
      </c>
      <c r="G106" s="148" t="str">
        <f t="shared" ref="G106:G137" si="144">IF(B106="","",SUMIF(YearMonthExperienceType,B106,LogSupervisionHours))</f>
        <v/>
      </c>
      <c r="H106" s="148" t="str">
        <f t="shared" ref="H106:H137" si="145">IF(B106="","",SUMIF(YearMonthExperienceType,B106,LogExperienceHours))</f>
        <v/>
      </c>
      <c r="I106" s="148" t="str">
        <f t="shared" ref="I106:I137" si="146">IF(B106="","",SUMIF(YearMonthExperienceType,B106,LogUnrestrictedHours))</f>
        <v/>
      </c>
      <c r="J106" s="149" t="str">
        <f t="shared" ref="J106:J137" si="147">IF(B106="","",SUMIF(YearMonthExperienceType,B106,LogSupervisionContacts))</f>
        <v/>
      </c>
      <c r="K106" s="149" t="str">
        <f t="shared" ref="K106:K137" si="148">IF(B106="","",SUMIF(YearMonthExperienceType,B106,LogClientObservations))</f>
        <v/>
      </c>
      <c r="L106" s="150" t="str">
        <f t="shared" si="137"/>
        <v/>
      </c>
      <c r="M106" s="150" t="str">
        <f t="shared" si="138"/>
        <v/>
      </c>
      <c r="N106" s="151"/>
      <c r="O106" s="148" t="str">
        <f t="shared" ref="O106:O137" si="149">IF(B106="","",SUMIF(YearMonthExperienceType,B106,LogGroupSupervisionHours))</f>
        <v/>
      </c>
      <c r="P106" s="149" t="str">
        <f t="shared" ref="P106:P137" si="150">IF(B106="","",SUMIF(YearMonthExperienceType,B106,LogExperiencesNotUnderContract))</f>
        <v/>
      </c>
      <c r="Q106" s="148" t="str">
        <f t="shared" ref="Q106:Q137" si="151">IF(B106="","",SUMIF(YearMonthExperienceType,B106,LogIndependentHoursUnderContract))</f>
        <v/>
      </c>
      <c r="R106" s="148" t="str">
        <f t="shared" ref="R106:R137" si="152">IF(B106="","",SUMIF(YearMonthExperienceType,B106,LogSupervisionHoursUnderContract))</f>
        <v/>
      </c>
      <c r="S106" s="148" t="str">
        <f t="shared" ref="S106:S137" si="153">IF(B106="","",SUMIF(YearMonthExperienceType,B106,LogExperienceHoursUnderContract))</f>
        <v/>
      </c>
      <c r="T106" s="148" t="str">
        <f t="shared" ref="T106:T137" si="154">IF(B106="","",SUMIF(YearMonth,LEFT(B106,7),LogExperienceHoursUnderContract))</f>
        <v/>
      </c>
      <c r="U106" s="148" t="str">
        <f t="shared" ref="U106:U137" si="155">IF(B106="","",SUMIF(YearMonthExperienceType,B106,LogUnrestrictedHoursUnderContract))</f>
        <v/>
      </c>
      <c r="V106" s="148" t="str">
        <f t="shared" ref="V106:V137" si="156">IF(B106="","",SUMIF(YearMonthExperienceType,B106,LogWeightedExperienceHoursUnderContract))</f>
        <v/>
      </c>
      <c r="W106" s="148" t="str">
        <f t="shared" ref="W106:W137" si="157">IF(B106="","",SUMIF(YearMonthExperienceType,B106,LogGroupSupervisionHoursUnderContract))</f>
        <v/>
      </c>
      <c r="X106" s="149" t="str">
        <f t="shared" ref="X106:X137" si="158">IF(B106="","",SUMIF(YearMonthExperienceType,B106,LogSupervisionContactsUnderContract))</f>
        <v/>
      </c>
      <c r="Y106" s="149" t="str">
        <f t="shared" ref="Y106:Y137" si="159">IF(B106="","",SUMIF(YearMonthExperienceType,B106,LogClientObservationsUnderContract))</f>
        <v/>
      </c>
      <c r="Z106" s="145" t="str">
        <f t="shared" ref="Z106:Z137" si="160">IF(D106="","",IF(P106&lt;1,"","A"))</f>
        <v/>
      </c>
      <c r="AA106" s="145" t="str">
        <f t="shared" si="139"/>
        <v/>
      </c>
      <c r="AB106" s="145" t="str">
        <f t="shared" ref="AB106:AB137" si="161">IF(ISERROR(R106/S106),"",IF(OR(AND(E106="Supervised Independent Fieldwork",R106/S106&lt;0.05),AND(E106="Praticum",R106/S106&lt;0.075),AND(E106="Intensive Practicum",R106/S106&lt;0.1)),"C",""))</f>
        <v/>
      </c>
      <c r="AC106" s="145" t="str">
        <f t="shared" ref="AC106:AC137" si="162">IF(ISERROR(W106/R106),"",IF(W106/R106&gt;0.5,"D",""))</f>
        <v/>
      </c>
      <c r="AD106" s="145" t="str">
        <f t="shared" ref="AD106:AD137" si="163">IF(OR(AND(E106="Supervised Independent Fieldwork",X106&lt;2),AND(E106="Practicum",X106&lt;4),AND(E106="Intensive Practicum",X106&lt;8)),"E","")</f>
        <v/>
      </c>
      <c r="AE106" s="145" t="str">
        <f t="shared" ref="AE106:AE137" si="164">IF(OR(AND(E106="Supervised Independent Fieldwork",Y106&lt;2),AND(E106="Practicum",Y106&lt;4),AND(E106="Intensive Practicum",Y106&lt;4)),"F","")</f>
        <v/>
      </c>
      <c r="AF106" s="145" t="str">
        <f t="shared" ref="AF106:AF137" si="165">IF(D106="","",IF(BE106&lt;0.5,"G",""))</f>
        <v/>
      </c>
      <c r="AG106" s="145" t="str">
        <f t="shared" ref="AG106:AG137" si="166">IF(D106="","",IF(BF106&lt;1,"H",""))</f>
        <v/>
      </c>
      <c r="AH106" s="148" t="str">
        <f t="shared" ref="AH106:AH137" si="167">IF(D106="","",R106-W106)</f>
        <v/>
      </c>
      <c r="AI106" s="148" t="str">
        <f t="shared" ref="AI106:AI137" si="168">IF(D106="","",IF(W106&gt;AH106,MAX(AH106*2),R106))</f>
        <v/>
      </c>
      <c r="AJ106" s="150" t="str">
        <f t="shared" ref="AJ106:AJ137" si="169">IF(E106="Supervised Independent Fieldwork", 0.05,IF(E106="Practicum", 0.075,IF(E106="Intensive Practicum", 0.1,"")))</f>
        <v/>
      </c>
      <c r="AK106" s="148" t="str">
        <f t="shared" ref="AK106:AK137" si="170">IF(D106="","",IF(S106&gt;AI106/AJ106,AI106/AJ106, S106))</f>
        <v/>
      </c>
      <c r="AL106" s="148" t="str">
        <f t="shared" ref="AL106:AL137" si="171">IF(D106="","",IF(AND(AK106&gt;20,AK106&lt;130),AK106,IF(AK106&gt;=130,130,0)))</f>
        <v/>
      </c>
      <c r="AM106" s="149" t="str">
        <f t="shared" ref="AM106:AM137" si="172">IF(E106="Supervised Independent Fieldwork", 2,IF(E106="Practicum", 4,IF(E106="Intensive Practicum",8,"")))</f>
        <v/>
      </c>
      <c r="AN106" s="152" t="str">
        <f t="shared" ref="AN106:AN137" si="173">IF(D106="","",MIN(100%,X106/AM106))</f>
        <v/>
      </c>
      <c r="AO106" s="145" t="str">
        <f t="shared" ref="AO106:AO137" si="174">IF(E106="Supervised Independent Fieldwork", 2,IF(E106="Practicum", 4,IF(E106="Intensive Practicum",4,"")))</f>
        <v/>
      </c>
      <c r="AP106" s="152" t="str">
        <f t="shared" ref="AP106:AP137" si="175">IF(D106="","",MIN(100%,Y106/AO106))</f>
        <v/>
      </c>
      <c r="AQ106" s="148" t="str">
        <f t="shared" si="125"/>
        <v/>
      </c>
      <c r="AR106" s="148" t="str">
        <f t="shared" si="140"/>
        <v/>
      </c>
      <c r="AS106" s="148" t="str">
        <f t="shared" si="141"/>
        <v/>
      </c>
      <c r="AT106" s="148" t="str">
        <f t="shared" ref="AT106:AT137" si="176">IF(D106="","",IF(AS106&lt;20,0,IF(AQ106&gt;130,130,AQ106)))</f>
        <v/>
      </c>
      <c r="AU106" s="148" t="str">
        <f>IF(D106="","",SUM($AT$10:AT106))</f>
        <v/>
      </c>
      <c r="AV106" s="148" t="str">
        <f t="shared" ref="AV106:AV137" si="177">IF(E106="Supervised Independent Fieldwork", AT106,IF(E106="Practicum", AT106*1.5,IF(E106="Intensive Practicum", AT106*2,"")))</f>
        <v/>
      </c>
      <c r="AW106" s="148" t="str">
        <f>IF(D106="","",SUM($AV$10:AV106))</f>
        <v/>
      </c>
      <c r="AX106" s="148" t="str">
        <f t="shared" ref="AX106:AX137" si="178">IF(D106="","",IF(AT106&gt;0,MIN(U106,AT106),0))</f>
        <v/>
      </c>
      <c r="AY106" s="148" t="str">
        <f t="shared" ref="AY106:AY137" si="179">IF(E106="Supervised Independent Fieldwork", AX106,IF(E106="Practicum", AX106*1.5,IF(E106="Intensive Practicum", AX106*2,"")))</f>
        <v/>
      </c>
      <c r="AZ106" s="148" t="str">
        <f>IF(D106="","",SUM($AY$10:AY106))</f>
        <v/>
      </c>
      <c r="BA106" s="152" t="str">
        <f t="shared" ref="BA106:BA137" si="180">IF(D106="","",IFERROR(BC106/BD106,0))</f>
        <v/>
      </c>
      <c r="BB106" s="148" t="str">
        <f t="shared" ref="BB106:BB137" si="181">IF(D106="","",BD106-BC106)</f>
        <v/>
      </c>
      <c r="BC106" s="148" t="str">
        <f t="shared" ref="BC106:BC137" si="182">IF(D106="","",IF(BD106=0,0,AI106))</f>
        <v/>
      </c>
      <c r="BD106" s="148" t="str">
        <f t="shared" si="142"/>
        <v/>
      </c>
      <c r="BE106" s="152" t="str">
        <f>IF(D106="","",IF(Instructions!$C$5="BCBA",MIN(100%,AZ106/1500),IF(Instructions!$C$5="BCaBA",MIN(100%,AZ106/1000),"")))</f>
        <v/>
      </c>
      <c r="BF106" s="152" t="str">
        <f>IF(D106="","",IF(Instructions!$C$5="BCBA",MIN(100%,AW106/1500),IF(Instructions!$C$5="BCaBA",MIN(100%,AW106/1000),"")))</f>
        <v/>
      </c>
      <c r="BG106" s="147" t="str">
        <f t="shared" ref="BG106:BG137" si="183">IF(Z106&lt;&gt;"","   "&amp;Z106,"")&amp;IF(AA106&lt;&gt;"","   "&amp;AA106,"")&amp;IF(AB106&lt;&gt;"","   "&amp;AB106,"")&amp;IF(AC106&lt;&gt;"","   "&amp;AC106,"")&amp;IF(AD106&lt;&gt;"","   "&amp;AD106,"")&amp;IF(AE106&lt;&gt;"","   "&amp;AE106,"")&amp;IF(AF106&lt;&gt;"","   "&amp;AF106,"")&amp;IF(AG106&lt;&gt;"","   "&amp;AG106,"")</f>
        <v/>
      </c>
    </row>
    <row r="107" spans="1:59" s="83" customFormat="1" ht="20.100000000000001" customHeight="1">
      <c r="A107" s="135"/>
      <c r="B107" s="136" t="str">
        <f t="array" ref="B107">IFERROR(INDEX(YearMonthExperienceType, MATCH(0,COUNTIF($B$9:B106, YearMonthExperienceType), 0)),"")</f>
        <v/>
      </c>
      <c r="C107" s="145" t="str">
        <f t="shared" si="134"/>
        <v/>
      </c>
      <c r="D107" s="146" t="str">
        <f t="shared" si="135"/>
        <v/>
      </c>
      <c r="E107" s="147" t="str">
        <f t="shared" si="136"/>
        <v/>
      </c>
      <c r="F107" s="148" t="str">
        <f t="shared" si="143"/>
        <v/>
      </c>
      <c r="G107" s="148" t="str">
        <f t="shared" si="144"/>
        <v/>
      </c>
      <c r="H107" s="148" t="str">
        <f t="shared" si="145"/>
        <v/>
      </c>
      <c r="I107" s="148" t="str">
        <f t="shared" si="146"/>
        <v/>
      </c>
      <c r="J107" s="149" t="str">
        <f t="shared" si="147"/>
        <v/>
      </c>
      <c r="K107" s="149" t="str">
        <f t="shared" si="148"/>
        <v/>
      </c>
      <c r="L107" s="150" t="str">
        <f t="shared" si="137"/>
        <v/>
      </c>
      <c r="M107" s="150" t="str">
        <f t="shared" si="138"/>
        <v/>
      </c>
      <c r="N107" s="151"/>
      <c r="O107" s="148" t="str">
        <f t="shared" si="149"/>
        <v/>
      </c>
      <c r="P107" s="149" t="str">
        <f t="shared" si="150"/>
        <v/>
      </c>
      <c r="Q107" s="148" t="str">
        <f t="shared" si="151"/>
        <v/>
      </c>
      <c r="R107" s="148" t="str">
        <f t="shared" si="152"/>
        <v/>
      </c>
      <c r="S107" s="148" t="str">
        <f t="shared" si="153"/>
        <v/>
      </c>
      <c r="T107" s="148" t="str">
        <f t="shared" si="154"/>
        <v/>
      </c>
      <c r="U107" s="148" t="str">
        <f t="shared" si="155"/>
        <v/>
      </c>
      <c r="V107" s="148" t="str">
        <f t="shared" si="156"/>
        <v/>
      </c>
      <c r="W107" s="148" t="str">
        <f t="shared" si="157"/>
        <v/>
      </c>
      <c r="X107" s="149" t="str">
        <f t="shared" si="158"/>
        <v/>
      </c>
      <c r="Y107" s="149" t="str">
        <f t="shared" si="159"/>
        <v/>
      </c>
      <c r="Z107" s="145" t="str">
        <f t="shared" si="160"/>
        <v/>
      </c>
      <c r="AA107" s="145" t="str">
        <f t="shared" si="139"/>
        <v/>
      </c>
      <c r="AB107" s="145" t="str">
        <f t="shared" si="161"/>
        <v/>
      </c>
      <c r="AC107" s="145" t="str">
        <f t="shared" si="162"/>
        <v/>
      </c>
      <c r="AD107" s="145" t="str">
        <f t="shared" si="163"/>
        <v/>
      </c>
      <c r="AE107" s="145" t="str">
        <f t="shared" si="164"/>
        <v/>
      </c>
      <c r="AF107" s="145" t="str">
        <f t="shared" si="165"/>
        <v/>
      </c>
      <c r="AG107" s="145" t="str">
        <f t="shared" si="166"/>
        <v/>
      </c>
      <c r="AH107" s="148" t="str">
        <f t="shared" si="167"/>
        <v/>
      </c>
      <c r="AI107" s="148" t="str">
        <f t="shared" si="168"/>
        <v/>
      </c>
      <c r="AJ107" s="150" t="str">
        <f t="shared" si="169"/>
        <v/>
      </c>
      <c r="AK107" s="148" t="str">
        <f t="shared" si="170"/>
        <v/>
      </c>
      <c r="AL107" s="148" t="str">
        <f t="shared" si="171"/>
        <v/>
      </c>
      <c r="AM107" s="149" t="str">
        <f t="shared" si="172"/>
        <v/>
      </c>
      <c r="AN107" s="152" t="str">
        <f t="shared" si="173"/>
        <v/>
      </c>
      <c r="AO107" s="145" t="str">
        <f t="shared" si="174"/>
        <v/>
      </c>
      <c r="AP107" s="152" t="str">
        <f t="shared" si="175"/>
        <v/>
      </c>
      <c r="AQ107" s="148" t="str">
        <f t="shared" si="125"/>
        <v/>
      </c>
      <c r="AR107" s="148" t="str">
        <f t="shared" si="140"/>
        <v/>
      </c>
      <c r="AS107" s="148" t="str">
        <f t="shared" si="141"/>
        <v/>
      </c>
      <c r="AT107" s="148" t="str">
        <f t="shared" si="176"/>
        <v/>
      </c>
      <c r="AU107" s="148" t="str">
        <f>IF(D107="","",SUM($AT$10:AT107))</f>
        <v/>
      </c>
      <c r="AV107" s="148" t="str">
        <f t="shared" si="177"/>
        <v/>
      </c>
      <c r="AW107" s="148" t="str">
        <f>IF(D107="","",SUM($AV$10:AV107))</f>
        <v/>
      </c>
      <c r="AX107" s="148" t="str">
        <f t="shared" si="178"/>
        <v/>
      </c>
      <c r="AY107" s="148" t="str">
        <f t="shared" si="179"/>
        <v/>
      </c>
      <c r="AZ107" s="148" t="str">
        <f>IF(D107="","",SUM($AY$10:AY107))</f>
        <v/>
      </c>
      <c r="BA107" s="152" t="str">
        <f t="shared" si="180"/>
        <v/>
      </c>
      <c r="BB107" s="148" t="str">
        <f t="shared" si="181"/>
        <v/>
      </c>
      <c r="BC107" s="148" t="str">
        <f t="shared" si="182"/>
        <v/>
      </c>
      <c r="BD107" s="148" t="str">
        <f t="shared" si="142"/>
        <v/>
      </c>
      <c r="BE107" s="152" t="str">
        <f>IF(D107="","",IF(Instructions!$C$5="BCBA",MIN(100%,AZ107/1500),IF(Instructions!$C$5="BCaBA",MIN(100%,AZ107/1000),"")))</f>
        <v/>
      </c>
      <c r="BF107" s="152" t="str">
        <f>IF(D107="","",IF(Instructions!$C$5="BCBA",MIN(100%,AW107/1500),IF(Instructions!$C$5="BCaBA",MIN(100%,AW107/1000),"")))</f>
        <v/>
      </c>
      <c r="BG107" s="147" t="str">
        <f t="shared" si="183"/>
        <v/>
      </c>
    </row>
    <row r="108" spans="1:59" s="83" customFormat="1" ht="20.100000000000001" customHeight="1">
      <c r="A108" s="135"/>
      <c r="B108" s="136" t="str">
        <f t="array" ref="B108">IFERROR(INDEX(YearMonthExperienceType, MATCH(0,COUNTIF($B$9:B107, YearMonthExperienceType), 0)),"")</f>
        <v/>
      </c>
      <c r="C108" s="145" t="str">
        <f t="shared" si="134"/>
        <v/>
      </c>
      <c r="D108" s="146" t="str">
        <f t="shared" si="135"/>
        <v/>
      </c>
      <c r="E108" s="147" t="str">
        <f t="shared" si="136"/>
        <v/>
      </c>
      <c r="F108" s="148" t="str">
        <f t="shared" si="143"/>
        <v/>
      </c>
      <c r="G108" s="148" t="str">
        <f t="shared" si="144"/>
        <v/>
      </c>
      <c r="H108" s="148" t="str">
        <f t="shared" si="145"/>
        <v/>
      </c>
      <c r="I108" s="148" t="str">
        <f t="shared" si="146"/>
        <v/>
      </c>
      <c r="J108" s="149" t="str">
        <f t="shared" si="147"/>
        <v/>
      </c>
      <c r="K108" s="149" t="str">
        <f t="shared" si="148"/>
        <v/>
      </c>
      <c r="L108" s="150" t="str">
        <f t="shared" si="137"/>
        <v/>
      </c>
      <c r="M108" s="150" t="str">
        <f t="shared" si="138"/>
        <v/>
      </c>
      <c r="N108" s="151"/>
      <c r="O108" s="148" t="str">
        <f t="shared" si="149"/>
        <v/>
      </c>
      <c r="P108" s="149" t="str">
        <f t="shared" si="150"/>
        <v/>
      </c>
      <c r="Q108" s="148" t="str">
        <f t="shared" si="151"/>
        <v/>
      </c>
      <c r="R108" s="148" t="str">
        <f t="shared" si="152"/>
        <v/>
      </c>
      <c r="S108" s="148" t="str">
        <f t="shared" si="153"/>
        <v/>
      </c>
      <c r="T108" s="148" t="str">
        <f t="shared" si="154"/>
        <v/>
      </c>
      <c r="U108" s="148" t="str">
        <f t="shared" si="155"/>
        <v/>
      </c>
      <c r="V108" s="148" t="str">
        <f t="shared" si="156"/>
        <v/>
      </c>
      <c r="W108" s="148" t="str">
        <f t="shared" si="157"/>
        <v/>
      </c>
      <c r="X108" s="149" t="str">
        <f t="shared" si="158"/>
        <v/>
      </c>
      <c r="Y108" s="149" t="str">
        <f t="shared" si="159"/>
        <v/>
      </c>
      <c r="Z108" s="145" t="str">
        <f t="shared" si="160"/>
        <v/>
      </c>
      <c r="AA108" s="145" t="str">
        <f t="shared" si="139"/>
        <v/>
      </c>
      <c r="AB108" s="145" t="str">
        <f t="shared" si="161"/>
        <v/>
      </c>
      <c r="AC108" s="145" t="str">
        <f t="shared" si="162"/>
        <v/>
      </c>
      <c r="AD108" s="145" t="str">
        <f t="shared" si="163"/>
        <v/>
      </c>
      <c r="AE108" s="145" t="str">
        <f t="shared" si="164"/>
        <v/>
      </c>
      <c r="AF108" s="145" t="str">
        <f t="shared" si="165"/>
        <v/>
      </c>
      <c r="AG108" s="145" t="str">
        <f t="shared" si="166"/>
        <v/>
      </c>
      <c r="AH108" s="148" t="str">
        <f t="shared" si="167"/>
        <v/>
      </c>
      <c r="AI108" s="148" t="str">
        <f t="shared" si="168"/>
        <v/>
      </c>
      <c r="AJ108" s="150" t="str">
        <f t="shared" si="169"/>
        <v/>
      </c>
      <c r="AK108" s="148" t="str">
        <f t="shared" si="170"/>
        <v/>
      </c>
      <c r="AL108" s="148" t="str">
        <f t="shared" si="171"/>
        <v/>
      </c>
      <c r="AM108" s="149" t="str">
        <f t="shared" si="172"/>
        <v/>
      </c>
      <c r="AN108" s="152" t="str">
        <f t="shared" si="173"/>
        <v/>
      </c>
      <c r="AO108" s="145" t="str">
        <f t="shared" si="174"/>
        <v/>
      </c>
      <c r="AP108" s="152" t="str">
        <f t="shared" si="175"/>
        <v/>
      </c>
      <c r="AQ108" s="148" t="str">
        <f t="shared" si="125"/>
        <v/>
      </c>
      <c r="AR108" s="148" t="str">
        <f t="shared" si="140"/>
        <v/>
      </c>
      <c r="AS108" s="148" t="str">
        <f t="shared" si="141"/>
        <v/>
      </c>
      <c r="AT108" s="148" t="str">
        <f t="shared" si="176"/>
        <v/>
      </c>
      <c r="AU108" s="148" t="str">
        <f>IF(D108="","",SUM($AT$10:AT108))</f>
        <v/>
      </c>
      <c r="AV108" s="148" t="str">
        <f t="shared" si="177"/>
        <v/>
      </c>
      <c r="AW108" s="148" t="str">
        <f>IF(D108="","",SUM($AV$10:AV108))</f>
        <v/>
      </c>
      <c r="AX108" s="148" t="str">
        <f t="shared" si="178"/>
        <v/>
      </c>
      <c r="AY108" s="148" t="str">
        <f t="shared" si="179"/>
        <v/>
      </c>
      <c r="AZ108" s="148" t="str">
        <f>IF(D108="","",SUM($AY$10:AY108))</f>
        <v/>
      </c>
      <c r="BA108" s="152" t="str">
        <f t="shared" si="180"/>
        <v/>
      </c>
      <c r="BB108" s="148" t="str">
        <f t="shared" si="181"/>
        <v/>
      </c>
      <c r="BC108" s="148" t="str">
        <f t="shared" si="182"/>
        <v/>
      </c>
      <c r="BD108" s="148" t="str">
        <f t="shared" si="142"/>
        <v/>
      </c>
      <c r="BE108" s="152" t="str">
        <f>IF(D108="","",IF(Instructions!$C$5="BCBA",MIN(100%,AZ108/1500),IF(Instructions!$C$5="BCaBA",MIN(100%,AZ108/1000),"")))</f>
        <v/>
      </c>
      <c r="BF108" s="152" t="str">
        <f>IF(D108="","",IF(Instructions!$C$5="BCBA",MIN(100%,AW108/1500),IF(Instructions!$C$5="BCaBA",MIN(100%,AW108/1000),"")))</f>
        <v/>
      </c>
      <c r="BG108" s="147" t="str">
        <f t="shared" si="183"/>
        <v/>
      </c>
    </row>
    <row r="109" spans="1:59" s="83" customFormat="1" ht="20.100000000000001" customHeight="1">
      <c r="A109" s="135"/>
      <c r="B109" s="136" t="str">
        <f t="array" ref="B109">IFERROR(INDEX(YearMonthExperienceType, MATCH(0,COUNTIF($B$9:B108, YearMonthExperienceType), 0)),"")</f>
        <v/>
      </c>
      <c r="C109" s="145" t="str">
        <f t="shared" si="134"/>
        <v/>
      </c>
      <c r="D109" s="146" t="str">
        <f t="shared" si="135"/>
        <v/>
      </c>
      <c r="E109" s="147" t="str">
        <f t="shared" si="136"/>
        <v/>
      </c>
      <c r="F109" s="148" t="str">
        <f t="shared" si="143"/>
        <v/>
      </c>
      <c r="G109" s="148" t="str">
        <f t="shared" si="144"/>
        <v/>
      </c>
      <c r="H109" s="148" t="str">
        <f t="shared" si="145"/>
        <v/>
      </c>
      <c r="I109" s="148" t="str">
        <f t="shared" si="146"/>
        <v/>
      </c>
      <c r="J109" s="149" t="str">
        <f t="shared" si="147"/>
        <v/>
      </c>
      <c r="K109" s="149" t="str">
        <f t="shared" si="148"/>
        <v/>
      </c>
      <c r="L109" s="150" t="str">
        <f t="shared" si="137"/>
        <v/>
      </c>
      <c r="M109" s="150" t="str">
        <f t="shared" si="138"/>
        <v/>
      </c>
      <c r="N109" s="151"/>
      <c r="O109" s="148" t="str">
        <f t="shared" si="149"/>
        <v/>
      </c>
      <c r="P109" s="149" t="str">
        <f t="shared" si="150"/>
        <v/>
      </c>
      <c r="Q109" s="148" t="str">
        <f t="shared" si="151"/>
        <v/>
      </c>
      <c r="R109" s="148" t="str">
        <f t="shared" si="152"/>
        <v/>
      </c>
      <c r="S109" s="148" t="str">
        <f t="shared" si="153"/>
        <v/>
      </c>
      <c r="T109" s="148" t="str">
        <f t="shared" si="154"/>
        <v/>
      </c>
      <c r="U109" s="148" t="str">
        <f t="shared" si="155"/>
        <v/>
      </c>
      <c r="V109" s="148" t="str">
        <f t="shared" si="156"/>
        <v/>
      </c>
      <c r="W109" s="148" t="str">
        <f t="shared" si="157"/>
        <v/>
      </c>
      <c r="X109" s="149" t="str">
        <f t="shared" si="158"/>
        <v/>
      </c>
      <c r="Y109" s="149" t="str">
        <f t="shared" si="159"/>
        <v/>
      </c>
      <c r="Z109" s="145" t="str">
        <f t="shared" si="160"/>
        <v/>
      </c>
      <c r="AA109" s="145" t="str">
        <f t="shared" si="139"/>
        <v/>
      </c>
      <c r="AB109" s="145" t="str">
        <f t="shared" si="161"/>
        <v/>
      </c>
      <c r="AC109" s="145" t="str">
        <f t="shared" si="162"/>
        <v/>
      </c>
      <c r="AD109" s="145" t="str">
        <f t="shared" si="163"/>
        <v/>
      </c>
      <c r="AE109" s="145" t="str">
        <f t="shared" si="164"/>
        <v/>
      </c>
      <c r="AF109" s="145" t="str">
        <f t="shared" si="165"/>
        <v/>
      </c>
      <c r="AG109" s="145" t="str">
        <f t="shared" si="166"/>
        <v/>
      </c>
      <c r="AH109" s="148" t="str">
        <f t="shared" si="167"/>
        <v/>
      </c>
      <c r="AI109" s="148" t="str">
        <f t="shared" si="168"/>
        <v/>
      </c>
      <c r="AJ109" s="150" t="str">
        <f t="shared" si="169"/>
        <v/>
      </c>
      <c r="AK109" s="148" t="str">
        <f t="shared" si="170"/>
        <v/>
      </c>
      <c r="AL109" s="148" t="str">
        <f t="shared" si="171"/>
        <v/>
      </c>
      <c r="AM109" s="149" t="str">
        <f t="shared" si="172"/>
        <v/>
      </c>
      <c r="AN109" s="152" t="str">
        <f t="shared" si="173"/>
        <v/>
      </c>
      <c r="AO109" s="145" t="str">
        <f t="shared" si="174"/>
        <v/>
      </c>
      <c r="AP109" s="152" t="str">
        <f t="shared" si="175"/>
        <v/>
      </c>
      <c r="AQ109" s="148" t="str">
        <f t="shared" si="125"/>
        <v/>
      </c>
      <c r="AR109" s="148" t="str">
        <f t="shared" si="140"/>
        <v/>
      </c>
      <c r="AS109" s="148" t="str">
        <f t="shared" si="141"/>
        <v/>
      </c>
      <c r="AT109" s="148" t="str">
        <f t="shared" si="176"/>
        <v/>
      </c>
      <c r="AU109" s="148" t="str">
        <f>IF(D109="","",SUM($AT$10:AT109))</f>
        <v/>
      </c>
      <c r="AV109" s="148" t="str">
        <f t="shared" si="177"/>
        <v/>
      </c>
      <c r="AW109" s="148" t="str">
        <f>IF(D109="","",SUM($AV$10:AV109))</f>
        <v/>
      </c>
      <c r="AX109" s="148" t="str">
        <f t="shared" si="178"/>
        <v/>
      </c>
      <c r="AY109" s="148" t="str">
        <f t="shared" si="179"/>
        <v/>
      </c>
      <c r="AZ109" s="148" t="str">
        <f>IF(D109="","",SUM($AY$10:AY109))</f>
        <v/>
      </c>
      <c r="BA109" s="152" t="str">
        <f t="shared" si="180"/>
        <v/>
      </c>
      <c r="BB109" s="148" t="str">
        <f t="shared" si="181"/>
        <v/>
      </c>
      <c r="BC109" s="148" t="str">
        <f t="shared" si="182"/>
        <v/>
      </c>
      <c r="BD109" s="148" t="str">
        <f t="shared" si="142"/>
        <v/>
      </c>
      <c r="BE109" s="152" t="str">
        <f>IF(D109="","",IF(Instructions!$C$5="BCBA",MIN(100%,AZ109/1500),IF(Instructions!$C$5="BCaBA",MIN(100%,AZ109/1000),"")))</f>
        <v/>
      </c>
      <c r="BF109" s="152" t="str">
        <f>IF(D109="","",IF(Instructions!$C$5="BCBA",MIN(100%,AW109/1500),IF(Instructions!$C$5="BCaBA",MIN(100%,AW109/1000),"")))</f>
        <v/>
      </c>
      <c r="BG109" s="147" t="str">
        <f t="shared" si="183"/>
        <v/>
      </c>
    </row>
    <row r="110" spans="1:59" s="83" customFormat="1" ht="20.100000000000001" customHeight="1">
      <c r="A110" s="135"/>
      <c r="B110" s="136" t="str">
        <f t="array" ref="B110">IFERROR(INDEX(YearMonthExperienceType, MATCH(0,COUNTIF($B$9:B109, YearMonthExperienceType), 0)),"")</f>
        <v/>
      </c>
      <c r="C110" s="145" t="str">
        <f t="shared" si="134"/>
        <v/>
      </c>
      <c r="D110" s="146" t="str">
        <f t="shared" si="135"/>
        <v/>
      </c>
      <c r="E110" s="147" t="str">
        <f t="shared" si="136"/>
        <v/>
      </c>
      <c r="F110" s="148" t="str">
        <f t="shared" si="143"/>
        <v/>
      </c>
      <c r="G110" s="148" t="str">
        <f t="shared" si="144"/>
        <v/>
      </c>
      <c r="H110" s="148" t="str">
        <f t="shared" si="145"/>
        <v/>
      </c>
      <c r="I110" s="148" t="str">
        <f t="shared" si="146"/>
        <v/>
      </c>
      <c r="J110" s="149" t="str">
        <f t="shared" si="147"/>
        <v/>
      </c>
      <c r="K110" s="149" t="str">
        <f t="shared" si="148"/>
        <v/>
      </c>
      <c r="L110" s="150" t="str">
        <f t="shared" si="137"/>
        <v/>
      </c>
      <c r="M110" s="150" t="str">
        <f t="shared" si="138"/>
        <v/>
      </c>
      <c r="N110" s="151"/>
      <c r="O110" s="148" t="str">
        <f t="shared" si="149"/>
        <v/>
      </c>
      <c r="P110" s="149" t="str">
        <f t="shared" si="150"/>
        <v/>
      </c>
      <c r="Q110" s="148" t="str">
        <f t="shared" si="151"/>
        <v/>
      </c>
      <c r="R110" s="148" t="str">
        <f t="shared" si="152"/>
        <v/>
      </c>
      <c r="S110" s="148" t="str">
        <f t="shared" si="153"/>
        <v/>
      </c>
      <c r="T110" s="148" t="str">
        <f t="shared" si="154"/>
        <v/>
      </c>
      <c r="U110" s="148" t="str">
        <f t="shared" si="155"/>
        <v/>
      </c>
      <c r="V110" s="148" t="str">
        <f t="shared" si="156"/>
        <v/>
      </c>
      <c r="W110" s="148" t="str">
        <f t="shared" si="157"/>
        <v/>
      </c>
      <c r="X110" s="149" t="str">
        <f t="shared" si="158"/>
        <v/>
      </c>
      <c r="Y110" s="149" t="str">
        <f t="shared" si="159"/>
        <v/>
      </c>
      <c r="Z110" s="145" t="str">
        <f t="shared" si="160"/>
        <v/>
      </c>
      <c r="AA110" s="145" t="str">
        <f t="shared" si="139"/>
        <v/>
      </c>
      <c r="AB110" s="145" t="str">
        <f t="shared" si="161"/>
        <v/>
      </c>
      <c r="AC110" s="145" t="str">
        <f t="shared" si="162"/>
        <v/>
      </c>
      <c r="AD110" s="145" t="str">
        <f t="shared" si="163"/>
        <v/>
      </c>
      <c r="AE110" s="145" t="str">
        <f t="shared" si="164"/>
        <v/>
      </c>
      <c r="AF110" s="145" t="str">
        <f t="shared" si="165"/>
        <v/>
      </c>
      <c r="AG110" s="145" t="str">
        <f t="shared" si="166"/>
        <v/>
      </c>
      <c r="AH110" s="148" t="str">
        <f t="shared" si="167"/>
        <v/>
      </c>
      <c r="AI110" s="148" t="str">
        <f t="shared" si="168"/>
        <v/>
      </c>
      <c r="AJ110" s="150" t="str">
        <f t="shared" si="169"/>
        <v/>
      </c>
      <c r="AK110" s="148" t="str">
        <f t="shared" si="170"/>
        <v/>
      </c>
      <c r="AL110" s="148" t="str">
        <f t="shared" si="171"/>
        <v/>
      </c>
      <c r="AM110" s="149" t="str">
        <f t="shared" si="172"/>
        <v/>
      </c>
      <c r="AN110" s="152" t="str">
        <f t="shared" si="173"/>
        <v/>
      </c>
      <c r="AO110" s="145" t="str">
        <f t="shared" si="174"/>
        <v/>
      </c>
      <c r="AP110" s="152" t="str">
        <f t="shared" si="175"/>
        <v/>
      </c>
      <c r="AQ110" s="148" t="str">
        <f t="shared" si="125"/>
        <v/>
      </c>
      <c r="AR110" s="148" t="str">
        <f t="shared" si="140"/>
        <v/>
      </c>
      <c r="AS110" s="148" t="str">
        <f t="shared" si="141"/>
        <v/>
      </c>
      <c r="AT110" s="148" t="str">
        <f t="shared" si="176"/>
        <v/>
      </c>
      <c r="AU110" s="148" t="str">
        <f>IF(D110="","",SUM($AT$10:AT110))</f>
        <v/>
      </c>
      <c r="AV110" s="148" t="str">
        <f t="shared" si="177"/>
        <v/>
      </c>
      <c r="AW110" s="148" t="str">
        <f>IF(D110="","",SUM($AV$10:AV110))</f>
        <v/>
      </c>
      <c r="AX110" s="148" t="str">
        <f t="shared" si="178"/>
        <v/>
      </c>
      <c r="AY110" s="148" t="str">
        <f t="shared" si="179"/>
        <v/>
      </c>
      <c r="AZ110" s="148" t="str">
        <f>IF(D110="","",SUM($AY$10:AY110))</f>
        <v/>
      </c>
      <c r="BA110" s="152" t="str">
        <f t="shared" si="180"/>
        <v/>
      </c>
      <c r="BB110" s="148" t="str">
        <f t="shared" si="181"/>
        <v/>
      </c>
      <c r="BC110" s="148" t="str">
        <f t="shared" si="182"/>
        <v/>
      </c>
      <c r="BD110" s="148" t="str">
        <f t="shared" si="142"/>
        <v/>
      </c>
      <c r="BE110" s="152" t="str">
        <f>IF(D110="","",IF(Instructions!$C$5="BCBA",MIN(100%,AZ110/1500),IF(Instructions!$C$5="BCaBA",MIN(100%,AZ110/1000),"")))</f>
        <v/>
      </c>
      <c r="BF110" s="152" t="str">
        <f>IF(D110="","",IF(Instructions!$C$5="BCBA",MIN(100%,AW110/1500),IF(Instructions!$C$5="BCaBA",MIN(100%,AW110/1000),"")))</f>
        <v/>
      </c>
      <c r="BG110" s="147" t="str">
        <f t="shared" si="183"/>
        <v/>
      </c>
    </row>
    <row r="111" spans="1:59" s="83" customFormat="1" ht="20.100000000000001" customHeight="1">
      <c r="A111" s="135"/>
      <c r="B111" s="136" t="str">
        <f t="array" ref="B111">IFERROR(INDEX(YearMonthExperienceType, MATCH(0,COUNTIF($B$9:B110, YearMonthExperienceType), 0)),"")</f>
        <v/>
      </c>
      <c r="C111" s="145" t="str">
        <f t="shared" si="134"/>
        <v/>
      </c>
      <c r="D111" s="146" t="str">
        <f t="shared" si="135"/>
        <v/>
      </c>
      <c r="E111" s="147" t="str">
        <f t="shared" si="136"/>
        <v/>
      </c>
      <c r="F111" s="148" t="str">
        <f t="shared" si="143"/>
        <v/>
      </c>
      <c r="G111" s="148" t="str">
        <f t="shared" si="144"/>
        <v/>
      </c>
      <c r="H111" s="148" t="str">
        <f t="shared" si="145"/>
        <v/>
      </c>
      <c r="I111" s="148" t="str">
        <f t="shared" si="146"/>
        <v/>
      </c>
      <c r="J111" s="149" t="str">
        <f t="shared" si="147"/>
        <v/>
      </c>
      <c r="K111" s="149" t="str">
        <f t="shared" si="148"/>
        <v/>
      </c>
      <c r="L111" s="150" t="str">
        <f t="shared" si="137"/>
        <v/>
      </c>
      <c r="M111" s="150" t="str">
        <f t="shared" si="138"/>
        <v/>
      </c>
      <c r="N111" s="151"/>
      <c r="O111" s="148" t="str">
        <f t="shared" si="149"/>
        <v/>
      </c>
      <c r="P111" s="149" t="str">
        <f t="shared" si="150"/>
        <v/>
      </c>
      <c r="Q111" s="148" t="str">
        <f t="shared" si="151"/>
        <v/>
      </c>
      <c r="R111" s="148" t="str">
        <f t="shared" si="152"/>
        <v/>
      </c>
      <c r="S111" s="148" t="str">
        <f t="shared" si="153"/>
        <v/>
      </c>
      <c r="T111" s="148" t="str">
        <f t="shared" si="154"/>
        <v/>
      </c>
      <c r="U111" s="148" t="str">
        <f t="shared" si="155"/>
        <v/>
      </c>
      <c r="V111" s="148" t="str">
        <f t="shared" si="156"/>
        <v/>
      </c>
      <c r="W111" s="148" t="str">
        <f t="shared" si="157"/>
        <v/>
      </c>
      <c r="X111" s="149" t="str">
        <f t="shared" si="158"/>
        <v/>
      </c>
      <c r="Y111" s="149" t="str">
        <f t="shared" si="159"/>
        <v/>
      </c>
      <c r="Z111" s="145" t="str">
        <f t="shared" si="160"/>
        <v/>
      </c>
      <c r="AA111" s="145" t="str">
        <f t="shared" si="139"/>
        <v/>
      </c>
      <c r="AB111" s="145" t="str">
        <f t="shared" si="161"/>
        <v/>
      </c>
      <c r="AC111" s="145" t="str">
        <f t="shared" si="162"/>
        <v/>
      </c>
      <c r="AD111" s="145" t="str">
        <f t="shared" si="163"/>
        <v/>
      </c>
      <c r="AE111" s="145" t="str">
        <f t="shared" si="164"/>
        <v/>
      </c>
      <c r="AF111" s="145" t="str">
        <f t="shared" si="165"/>
        <v/>
      </c>
      <c r="AG111" s="145" t="str">
        <f t="shared" si="166"/>
        <v/>
      </c>
      <c r="AH111" s="148" t="str">
        <f t="shared" si="167"/>
        <v/>
      </c>
      <c r="AI111" s="148" t="str">
        <f t="shared" si="168"/>
        <v/>
      </c>
      <c r="AJ111" s="150" t="str">
        <f t="shared" si="169"/>
        <v/>
      </c>
      <c r="AK111" s="148" t="str">
        <f t="shared" si="170"/>
        <v/>
      </c>
      <c r="AL111" s="148" t="str">
        <f t="shared" si="171"/>
        <v/>
      </c>
      <c r="AM111" s="149" t="str">
        <f t="shared" si="172"/>
        <v/>
      </c>
      <c r="AN111" s="152" t="str">
        <f t="shared" si="173"/>
        <v/>
      </c>
      <c r="AO111" s="145" t="str">
        <f t="shared" si="174"/>
        <v/>
      </c>
      <c r="AP111" s="152" t="str">
        <f t="shared" si="175"/>
        <v/>
      </c>
      <c r="AQ111" s="148" t="str">
        <f t="shared" si="125"/>
        <v/>
      </c>
      <c r="AR111" s="148" t="str">
        <f t="shared" si="140"/>
        <v/>
      </c>
      <c r="AS111" s="148" t="str">
        <f t="shared" si="141"/>
        <v/>
      </c>
      <c r="AT111" s="148" t="str">
        <f t="shared" si="176"/>
        <v/>
      </c>
      <c r="AU111" s="148" t="str">
        <f>IF(D111="","",SUM($AT$10:AT111))</f>
        <v/>
      </c>
      <c r="AV111" s="148" t="str">
        <f t="shared" si="177"/>
        <v/>
      </c>
      <c r="AW111" s="148" t="str">
        <f>IF(D111="","",SUM($AV$10:AV111))</f>
        <v/>
      </c>
      <c r="AX111" s="148" t="str">
        <f t="shared" si="178"/>
        <v/>
      </c>
      <c r="AY111" s="148" t="str">
        <f t="shared" si="179"/>
        <v/>
      </c>
      <c r="AZ111" s="148" t="str">
        <f>IF(D111="","",SUM($AY$10:AY111))</f>
        <v/>
      </c>
      <c r="BA111" s="152" t="str">
        <f t="shared" si="180"/>
        <v/>
      </c>
      <c r="BB111" s="148" t="str">
        <f t="shared" si="181"/>
        <v/>
      </c>
      <c r="BC111" s="148" t="str">
        <f t="shared" si="182"/>
        <v/>
      </c>
      <c r="BD111" s="148" t="str">
        <f t="shared" si="142"/>
        <v/>
      </c>
      <c r="BE111" s="152" t="str">
        <f>IF(D111="","",IF(Instructions!$C$5="BCBA",MIN(100%,AZ111/1500),IF(Instructions!$C$5="BCaBA",MIN(100%,AZ111/1000),"")))</f>
        <v/>
      </c>
      <c r="BF111" s="152" t="str">
        <f>IF(D111="","",IF(Instructions!$C$5="BCBA",MIN(100%,AW111/1500),IF(Instructions!$C$5="BCaBA",MIN(100%,AW111/1000),"")))</f>
        <v/>
      </c>
      <c r="BG111" s="147" t="str">
        <f t="shared" si="183"/>
        <v/>
      </c>
    </row>
    <row r="112" spans="1:59" s="83" customFormat="1" ht="20.100000000000001" customHeight="1">
      <c r="A112" s="135"/>
      <c r="B112" s="136" t="str">
        <f t="array" ref="B112">IFERROR(INDEX(YearMonthExperienceType, MATCH(0,COUNTIF($B$9:B111, YearMonthExperienceType), 0)),"")</f>
        <v/>
      </c>
      <c r="C112" s="145" t="str">
        <f t="shared" si="134"/>
        <v/>
      </c>
      <c r="D112" s="146" t="str">
        <f t="shared" si="135"/>
        <v/>
      </c>
      <c r="E112" s="147" t="str">
        <f t="shared" si="136"/>
        <v/>
      </c>
      <c r="F112" s="148" t="str">
        <f t="shared" si="143"/>
        <v/>
      </c>
      <c r="G112" s="148" t="str">
        <f t="shared" si="144"/>
        <v/>
      </c>
      <c r="H112" s="148" t="str">
        <f t="shared" si="145"/>
        <v/>
      </c>
      <c r="I112" s="148" t="str">
        <f t="shared" si="146"/>
        <v/>
      </c>
      <c r="J112" s="149" t="str">
        <f t="shared" si="147"/>
        <v/>
      </c>
      <c r="K112" s="149" t="str">
        <f t="shared" si="148"/>
        <v/>
      </c>
      <c r="L112" s="150" t="str">
        <f t="shared" si="137"/>
        <v/>
      </c>
      <c r="M112" s="150" t="str">
        <f t="shared" si="138"/>
        <v/>
      </c>
      <c r="N112" s="151"/>
      <c r="O112" s="148" t="str">
        <f t="shared" si="149"/>
        <v/>
      </c>
      <c r="P112" s="149" t="str">
        <f t="shared" si="150"/>
        <v/>
      </c>
      <c r="Q112" s="148" t="str">
        <f t="shared" si="151"/>
        <v/>
      </c>
      <c r="R112" s="148" t="str">
        <f t="shared" si="152"/>
        <v/>
      </c>
      <c r="S112" s="148" t="str">
        <f t="shared" si="153"/>
        <v/>
      </c>
      <c r="T112" s="148" t="str">
        <f t="shared" si="154"/>
        <v/>
      </c>
      <c r="U112" s="148" t="str">
        <f t="shared" si="155"/>
        <v/>
      </c>
      <c r="V112" s="148" t="str">
        <f t="shared" si="156"/>
        <v/>
      </c>
      <c r="W112" s="148" t="str">
        <f t="shared" si="157"/>
        <v/>
      </c>
      <c r="X112" s="149" t="str">
        <f t="shared" si="158"/>
        <v/>
      </c>
      <c r="Y112" s="149" t="str">
        <f t="shared" si="159"/>
        <v/>
      </c>
      <c r="Z112" s="145" t="str">
        <f t="shared" si="160"/>
        <v/>
      </c>
      <c r="AA112" s="145" t="str">
        <f t="shared" si="139"/>
        <v/>
      </c>
      <c r="AB112" s="145" t="str">
        <f t="shared" si="161"/>
        <v/>
      </c>
      <c r="AC112" s="145" t="str">
        <f t="shared" si="162"/>
        <v/>
      </c>
      <c r="AD112" s="145" t="str">
        <f t="shared" si="163"/>
        <v/>
      </c>
      <c r="AE112" s="145" t="str">
        <f t="shared" si="164"/>
        <v/>
      </c>
      <c r="AF112" s="145" t="str">
        <f t="shared" si="165"/>
        <v/>
      </c>
      <c r="AG112" s="145" t="str">
        <f t="shared" si="166"/>
        <v/>
      </c>
      <c r="AH112" s="148" t="str">
        <f t="shared" si="167"/>
        <v/>
      </c>
      <c r="AI112" s="148" t="str">
        <f t="shared" si="168"/>
        <v/>
      </c>
      <c r="AJ112" s="150" t="str">
        <f t="shared" si="169"/>
        <v/>
      </c>
      <c r="AK112" s="148" t="str">
        <f t="shared" si="170"/>
        <v/>
      </c>
      <c r="AL112" s="148" t="str">
        <f t="shared" si="171"/>
        <v/>
      </c>
      <c r="AM112" s="149" t="str">
        <f t="shared" si="172"/>
        <v/>
      </c>
      <c r="AN112" s="152" t="str">
        <f t="shared" si="173"/>
        <v/>
      </c>
      <c r="AO112" s="145" t="str">
        <f t="shared" si="174"/>
        <v/>
      </c>
      <c r="AP112" s="152" t="str">
        <f t="shared" si="175"/>
        <v/>
      </c>
      <c r="AQ112" s="148" t="str">
        <f t="shared" si="125"/>
        <v/>
      </c>
      <c r="AR112" s="148" t="str">
        <f t="shared" si="140"/>
        <v/>
      </c>
      <c r="AS112" s="148" t="str">
        <f t="shared" si="141"/>
        <v/>
      </c>
      <c r="AT112" s="148" t="str">
        <f t="shared" si="176"/>
        <v/>
      </c>
      <c r="AU112" s="148" t="str">
        <f>IF(D112="","",SUM($AT$10:AT112))</f>
        <v/>
      </c>
      <c r="AV112" s="148" t="str">
        <f t="shared" si="177"/>
        <v/>
      </c>
      <c r="AW112" s="148" t="str">
        <f>IF(D112="","",SUM($AV$10:AV112))</f>
        <v/>
      </c>
      <c r="AX112" s="148" t="str">
        <f t="shared" si="178"/>
        <v/>
      </c>
      <c r="AY112" s="148" t="str">
        <f t="shared" si="179"/>
        <v/>
      </c>
      <c r="AZ112" s="148" t="str">
        <f>IF(D112="","",SUM($AY$10:AY112))</f>
        <v/>
      </c>
      <c r="BA112" s="152" t="str">
        <f t="shared" si="180"/>
        <v/>
      </c>
      <c r="BB112" s="148" t="str">
        <f t="shared" si="181"/>
        <v/>
      </c>
      <c r="BC112" s="148" t="str">
        <f t="shared" si="182"/>
        <v/>
      </c>
      <c r="BD112" s="148" t="str">
        <f t="shared" si="142"/>
        <v/>
      </c>
      <c r="BE112" s="152" t="str">
        <f>IF(D112="","",IF(Instructions!$C$5="BCBA",MIN(100%,AZ112/1500),IF(Instructions!$C$5="BCaBA",MIN(100%,AZ112/1000),"")))</f>
        <v/>
      </c>
      <c r="BF112" s="152" t="str">
        <f>IF(D112="","",IF(Instructions!$C$5="BCBA",MIN(100%,AW112/1500),IF(Instructions!$C$5="BCaBA",MIN(100%,AW112/1000),"")))</f>
        <v/>
      </c>
      <c r="BG112" s="147" t="str">
        <f t="shared" si="183"/>
        <v/>
      </c>
    </row>
    <row r="113" spans="1:59" s="83" customFormat="1" ht="20.100000000000001" customHeight="1">
      <c r="A113" s="135"/>
      <c r="B113" s="136" t="str">
        <f t="array" ref="B113">IFERROR(INDEX(YearMonthExperienceType, MATCH(0,COUNTIF($B$9:B112, YearMonthExperienceType), 0)),"")</f>
        <v/>
      </c>
      <c r="C113" s="145" t="str">
        <f t="shared" si="134"/>
        <v/>
      </c>
      <c r="D113" s="146" t="str">
        <f t="shared" si="135"/>
        <v/>
      </c>
      <c r="E113" s="147" t="str">
        <f t="shared" si="136"/>
        <v/>
      </c>
      <c r="F113" s="148" t="str">
        <f t="shared" si="143"/>
        <v/>
      </c>
      <c r="G113" s="148" t="str">
        <f t="shared" si="144"/>
        <v/>
      </c>
      <c r="H113" s="148" t="str">
        <f t="shared" si="145"/>
        <v/>
      </c>
      <c r="I113" s="148" t="str">
        <f t="shared" si="146"/>
        <v/>
      </c>
      <c r="J113" s="149" t="str">
        <f t="shared" si="147"/>
        <v/>
      </c>
      <c r="K113" s="149" t="str">
        <f t="shared" si="148"/>
        <v/>
      </c>
      <c r="L113" s="150" t="str">
        <f t="shared" si="137"/>
        <v/>
      </c>
      <c r="M113" s="150" t="str">
        <f t="shared" si="138"/>
        <v/>
      </c>
      <c r="N113" s="151"/>
      <c r="O113" s="148" t="str">
        <f t="shared" si="149"/>
        <v/>
      </c>
      <c r="P113" s="149" t="str">
        <f t="shared" si="150"/>
        <v/>
      </c>
      <c r="Q113" s="148" t="str">
        <f t="shared" si="151"/>
        <v/>
      </c>
      <c r="R113" s="148" t="str">
        <f t="shared" si="152"/>
        <v/>
      </c>
      <c r="S113" s="148" t="str">
        <f t="shared" si="153"/>
        <v/>
      </c>
      <c r="T113" s="148" t="str">
        <f t="shared" si="154"/>
        <v/>
      </c>
      <c r="U113" s="148" t="str">
        <f t="shared" si="155"/>
        <v/>
      </c>
      <c r="V113" s="148" t="str">
        <f t="shared" si="156"/>
        <v/>
      </c>
      <c r="W113" s="148" t="str">
        <f t="shared" si="157"/>
        <v/>
      </c>
      <c r="X113" s="149" t="str">
        <f t="shared" si="158"/>
        <v/>
      </c>
      <c r="Y113" s="149" t="str">
        <f t="shared" si="159"/>
        <v/>
      </c>
      <c r="Z113" s="145" t="str">
        <f t="shared" si="160"/>
        <v/>
      </c>
      <c r="AA113" s="145" t="str">
        <f t="shared" si="139"/>
        <v/>
      </c>
      <c r="AB113" s="145" t="str">
        <f t="shared" si="161"/>
        <v/>
      </c>
      <c r="AC113" s="145" t="str">
        <f t="shared" si="162"/>
        <v/>
      </c>
      <c r="AD113" s="145" t="str">
        <f t="shared" si="163"/>
        <v/>
      </c>
      <c r="AE113" s="145" t="str">
        <f t="shared" si="164"/>
        <v/>
      </c>
      <c r="AF113" s="145" t="str">
        <f t="shared" si="165"/>
        <v/>
      </c>
      <c r="AG113" s="145" t="str">
        <f t="shared" si="166"/>
        <v/>
      </c>
      <c r="AH113" s="148" t="str">
        <f t="shared" si="167"/>
        <v/>
      </c>
      <c r="AI113" s="148" t="str">
        <f t="shared" si="168"/>
        <v/>
      </c>
      <c r="AJ113" s="150" t="str">
        <f t="shared" si="169"/>
        <v/>
      </c>
      <c r="AK113" s="148" t="str">
        <f t="shared" si="170"/>
        <v/>
      </c>
      <c r="AL113" s="148" t="str">
        <f t="shared" si="171"/>
        <v/>
      </c>
      <c r="AM113" s="149" t="str">
        <f t="shared" si="172"/>
        <v/>
      </c>
      <c r="AN113" s="152" t="str">
        <f t="shared" si="173"/>
        <v/>
      </c>
      <c r="AO113" s="145" t="str">
        <f t="shared" si="174"/>
        <v/>
      </c>
      <c r="AP113" s="152" t="str">
        <f t="shared" si="175"/>
        <v/>
      </c>
      <c r="AQ113" s="148" t="str">
        <f t="shared" si="125"/>
        <v/>
      </c>
      <c r="AR113" s="148" t="str">
        <f t="shared" si="140"/>
        <v/>
      </c>
      <c r="AS113" s="148" t="str">
        <f t="shared" si="141"/>
        <v/>
      </c>
      <c r="AT113" s="148" t="str">
        <f t="shared" si="176"/>
        <v/>
      </c>
      <c r="AU113" s="148" t="str">
        <f>IF(D113="","",SUM($AT$10:AT113))</f>
        <v/>
      </c>
      <c r="AV113" s="148" t="str">
        <f t="shared" si="177"/>
        <v/>
      </c>
      <c r="AW113" s="148" t="str">
        <f>IF(D113="","",SUM($AV$10:AV113))</f>
        <v/>
      </c>
      <c r="AX113" s="148" t="str">
        <f t="shared" si="178"/>
        <v/>
      </c>
      <c r="AY113" s="148" t="str">
        <f t="shared" si="179"/>
        <v/>
      </c>
      <c r="AZ113" s="148" t="str">
        <f>IF(D113="","",SUM($AY$10:AY113))</f>
        <v/>
      </c>
      <c r="BA113" s="152" t="str">
        <f t="shared" si="180"/>
        <v/>
      </c>
      <c r="BB113" s="148" t="str">
        <f t="shared" si="181"/>
        <v/>
      </c>
      <c r="BC113" s="148" t="str">
        <f t="shared" si="182"/>
        <v/>
      </c>
      <c r="BD113" s="148" t="str">
        <f t="shared" si="142"/>
        <v/>
      </c>
      <c r="BE113" s="152" t="str">
        <f>IF(D113="","",IF(Instructions!$C$5="BCBA",MIN(100%,AZ113/1500),IF(Instructions!$C$5="BCaBA",MIN(100%,AZ113/1000),"")))</f>
        <v/>
      </c>
      <c r="BF113" s="152" t="str">
        <f>IF(D113="","",IF(Instructions!$C$5="BCBA",MIN(100%,AW113/1500),IF(Instructions!$C$5="BCaBA",MIN(100%,AW113/1000),"")))</f>
        <v/>
      </c>
      <c r="BG113" s="147" t="str">
        <f t="shared" si="183"/>
        <v/>
      </c>
    </row>
    <row r="114" spans="1:59" s="83" customFormat="1" ht="20.100000000000001" customHeight="1">
      <c r="A114" s="135"/>
      <c r="B114" s="136" t="str">
        <f t="array" ref="B114">IFERROR(INDEX(YearMonthExperienceType, MATCH(0,COUNTIF($B$9:B113, YearMonthExperienceType), 0)),"")</f>
        <v/>
      </c>
      <c r="C114" s="145" t="str">
        <f t="shared" si="134"/>
        <v/>
      </c>
      <c r="D114" s="146" t="str">
        <f t="shared" si="135"/>
        <v/>
      </c>
      <c r="E114" s="147" t="str">
        <f t="shared" si="136"/>
        <v/>
      </c>
      <c r="F114" s="148" t="str">
        <f t="shared" si="143"/>
        <v/>
      </c>
      <c r="G114" s="148" t="str">
        <f t="shared" si="144"/>
        <v/>
      </c>
      <c r="H114" s="148" t="str">
        <f t="shared" si="145"/>
        <v/>
      </c>
      <c r="I114" s="148" t="str">
        <f t="shared" si="146"/>
        <v/>
      </c>
      <c r="J114" s="149" t="str">
        <f t="shared" si="147"/>
        <v/>
      </c>
      <c r="K114" s="149" t="str">
        <f t="shared" si="148"/>
        <v/>
      </c>
      <c r="L114" s="150" t="str">
        <f t="shared" si="137"/>
        <v/>
      </c>
      <c r="M114" s="150" t="str">
        <f t="shared" si="138"/>
        <v/>
      </c>
      <c r="N114" s="151"/>
      <c r="O114" s="148" t="str">
        <f t="shared" si="149"/>
        <v/>
      </c>
      <c r="P114" s="149" t="str">
        <f t="shared" si="150"/>
        <v/>
      </c>
      <c r="Q114" s="148" t="str">
        <f t="shared" si="151"/>
        <v/>
      </c>
      <c r="R114" s="148" t="str">
        <f t="shared" si="152"/>
        <v/>
      </c>
      <c r="S114" s="148" t="str">
        <f t="shared" si="153"/>
        <v/>
      </c>
      <c r="T114" s="148" t="str">
        <f t="shared" si="154"/>
        <v/>
      </c>
      <c r="U114" s="148" t="str">
        <f t="shared" si="155"/>
        <v/>
      </c>
      <c r="V114" s="148" t="str">
        <f t="shared" si="156"/>
        <v/>
      </c>
      <c r="W114" s="148" t="str">
        <f t="shared" si="157"/>
        <v/>
      </c>
      <c r="X114" s="149" t="str">
        <f t="shared" si="158"/>
        <v/>
      </c>
      <c r="Y114" s="149" t="str">
        <f t="shared" si="159"/>
        <v/>
      </c>
      <c r="Z114" s="145" t="str">
        <f t="shared" si="160"/>
        <v/>
      </c>
      <c r="AA114" s="145" t="str">
        <f t="shared" si="139"/>
        <v/>
      </c>
      <c r="AB114" s="145" t="str">
        <f t="shared" si="161"/>
        <v/>
      </c>
      <c r="AC114" s="145" t="str">
        <f t="shared" si="162"/>
        <v/>
      </c>
      <c r="AD114" s="145" t="str">
        <f t="shared" si="163"/>
        <v/>
      </c>
      <c r="AE114" s="145" t="str">
        <f t="shared" si="164"/>
        <v/>
      </c>
      <c r="AF114" s="145" t="str">
        <f t="shared" si="165"/>
        <v/>
      </c>
      <c r="AG114" s="145" t="str">
        <f t="shared" si="166"/>
        <v/>
      </c>
      <c r="AH114" s="148" t="str">
        <f t="shared" si="167"/>
        <v/>
      </c>
      <c r="AI114" s="148" t="str">
        <f t="shared" si="168"/>
        <v/>
      </c>
      <c r="AJ114" s="150" t="str">
        <f t="shared" si="169"/>
        <v/>
      </c>
      <c r="AK114" s="148" t="str">
        <f t="shared" si="170"/>
        <v/>
      </c>
      <c r="AL114" s="148" t="str">
        <f t="shared" si="171"/>
        <v/>
      </c>
      <c r="AM114" s="149" t="str">
        <f t="shared" si="172"/>
        <v/>
      </c>
      <c r="AN114" s="152" t="str">
        <f t="shared" si="173"/>
        <v/>
      </c>
      <c r="AO114" s="145" t="str">
        <f t="shared" si="174"/>
        <v/>
      </c>
      <c r="AP114" s="152" t="str">
        <f t="shared" si="175"/>
        <v/>
      </c>
      <c r="AQ114" s="148" t="str">
        <f t="shared" si="125"/>
        <v/>
      </c>
      <c r="AR114" s="148" t="str">
        <f t="shared" si="140"/>
        <v/>
      </c>
      <c r="AS114" s="148" t="str">
        <f t="shared" si="141"/>
        <v/>
      </c>
      <c r="AT114" s="148" t="str">
        <f t="shared" si="176"/>
        <v/>
      </c>
      <c r="AU114" s="148" t="str">
        <f>IF(D114="","",SUM($AT$10:AT114))</f>
        <v/>
      </c>
      <c r="AV114" s="148" t="str">
        <f t="shared" si="177"/>
        <v/>
      </c>
      <c r="AW114" s="148" t="str">
        <f>IF(D114="","",SUM($AV$10:AV114))</f>
        <v/>
      </c>
      <c r="AX114" s="148" t="str">
        <f t="shared" si="178"/>
        <v/>
      </c>
      <c r="AY114" s="148" t="str">
        <f t="shared" si="179"/>
        <v/>
      </c>
      <c r="AZ114" s="148" t="str">
        <f>IF(D114="","",SUM($AY$10:AY114))</f>
        <v/>
      </c>
      <c r="BA114" s="152" t="str">
        <f t="shared" si="180"/>
        <v/>
      </c>
      <c r="BB114" s="148" t="str">
        <f t="shared" si="181"/>
        <v/>
      </c>
      <c r="BC114" s="148" t="str">
        <f t="shared" si="182"/>
        <v/>
      </c>
      <c r="BD114" s="148" t="str">
        <f t="shared" si="142"/>
        <v/>
      </c>
      <c r="BE114" s="152" t="str">
        <f>IF(D114="","",IF(Instructions!$C$5="BCBA",MIN(100%,AZ114/1500),IF(Instructions!$C$5="BCaBA",MIN(100%,AZ114/1000),"")))</f>
        <v/>
      </c>
      <c r="BF114" s="152" t="str">
        <f>IF(D114="","",IF(Instructions!$C$5="BCBA",MIN(100%,AW114/1500),IF(Instructions!$C$5="BCaBA",MIN(100%,AW114/1000),"")))</f>
        <v/>
      </c>
      <c r="BG114" s="147" t="str">
        <f t="shared" si="183"/>
        <v/>
      </c>
    </row>
    <row r="115" spans="1:59" s="83" customFormat="1" ht="20.100000000000001" customHeight="1">
      <c r="A115" s="135"/>
      <c r="B115" s="136" t="str">
        <f t="array" ref="B115">IFERROR(INDEX(YearMonthExperienceType, MATCH(0,COUNTIF($B$9:B114, YearMonthExperienceType), 0)),"")</f>
        <v/>
      </c>
      <c r="C115" s="145" t="str">
        <f t="shared" si="134"/>
        <v/>
      </c>
      <c r="D115" s="146" t="str">
        <f t="shared" si="135"/>
        <v/>
      </c>
      <c r="E115" s="147" t="str">
        <f t="shared" si="136"/>
        <v/>
      </c>
      <c r="F115" s="148" t="str">
        <f t="shared" si="143"/>
        <v/>
      </c>
      <c r="G115" s="148" t="str">
        <f t="shared" si="144"/>
        <v/>
      </c>
      <c r="H115" s="148" t="str">
        <f t="shared" si="145"/>
        <v/>
      </c>
      <c r="I115" s="148" t="str">
        <f t="shared" si="146"/>
        <v/>
      </c>
      <c r="J115" s="149" t="str">
        <f t="shared" si="147"/>
        <v/>
      </c>
      <c r="K115" s="149" t="str">
        <f t="shared" si="148"/>
        <v/>
      </c>
      <c r="L115" s="150" t="str">
        <f t="shared" si="137"/>
        <v/>
      </c>
      <c r="M115" s="150" t="str">
        <f t="shared" si="138"/>
        <v/>
      </c>
      <c r="N115" s="151"/>
      <c r="O115" s="148" t="str">
        <f t="shared" si="149"/>
        <v/>
      </c>
      <c r="P115" s="149" t="str">
        <f t="shared" si="150"/>
        <v/>
      </c>
      <c r="Q115" s="148" t="str">
        <f t="shared" si="151"/>
        <v/>
      </c>
      <c r="R115" s="148" t="str">
        <f t="shared" si="152"/>
        <v/>
      </c>
      <c r="S115" s="148" t="str">
        <f t="shared" si="153"/>
        <v/>
      </c>
      <c r="T115" s="148" t="str">
        <f t="shared" si="154"/>
        <v/>
      </c>
      <c r="U115" s="148" t="str">
        <f t="shared" si="155"/>
        <v/>
      </c>
      <c r="V115" s="148" t="str">
        <f t="shared" si="156"/>
        <v/>
      </c>
      <c r="W115" s="148" t="str">
        <f t="shared" si="157"/>
        <v/>
      </c>
      <c r="X115" s="149" t="str">
        <f t="shared" si="158"/>
        <v/>
      </c>
      <c r="Y115" s="149" t="str">
        <f t="shared" si="159"/>
        <v/>
      </c>
      <c r="Z115" s="145" t="str">
        <f t="shared" si="160"/>
        <v/>
      </c>
      <c r="AA115" s="145" t="str">
        <f t="shared" si="139"/>
        <v/>
      </c>
      <c r="AB115" s="145" t="str">
        <f t="shared" si="161"/>
        <v/>
      </c>
      <c r="AC115" s="145" t="str">
        <f t="shared" si="162"/>
        <v/>
      </c>
      <c r="AD115" s="145" t="str">
        <f t="shared" si="163"/>
        <v/>
      </c>
      <c r="AE115" s="145" t="str">
        <f t="shared" si="164"/>
        <v/>
      </c>
      <c r="AF115" s="145" t="str">
        <f t="shared" si="165"/>
        <v/>
      </c>
      <c r="AG115" s="145" t="str">
        <f t="shared" si="166"/>
        <v/>
      </c>
      <c r="AH115" s="148" t="str">
        <f t="shared" si="167"/>
        <v/>
      </c>
      <c r="AI115" s="148" t="str">
        <f t="shared" si="168"/>
        <v/>
      </c>
      <c r="AJ115" s="150" t="str">
        <f t="shared" si="169"/>
        <v/>
      </c>
      <c r="AK115" s="148" t="str">
        <f t="shared" si="170"/>
        <v/>
      </c>
      <c r="AL115" s="148" t="str">
        <f t="shared" si="171"/>
        <v/>
      </c>
      <c r="AM115" s="149" t="str">
        <f t="shared" si="172"/>
        <v/>
      </c>
      <c r="AN115" s="152" t="str">
        <f t="shared" si="173"/>
        <v/>
      </c>
      <c r="AO115" s="145" t="str">
        <f t="shared" si="174"/>
        <v/>
      </c>
      <c r="AP115" s="152" t="str">
        <f t="shared" si="175"/>
        <v/>
      </c>
      <c r="AQ115" s="148" t="str">
        <f t="shared" si="125"/>
        <v/>
      </c>
      <c r="AR115" s="148" t="str">
        <f t="shared" si="140"/>
        <v/>
      </c>
      <c r="AS115" s="148" t="str">
        <f t="shared" si="141"/>
        <v/>
      </c>
      <c r="AT115" s="148" t="str">
        <f t="shared" si="176"/>
        <v/>
      </c>
      <c r="AU115" s="148" t="str">
        <f>IF(D115="","",SUM($AT$10:AT115))</f>
        <v/>
      </c>
      <c r="AV115" s="148" t="str">
        <f t="shared" si="177"/>
        <v/>
      </c>
      <c r="AW115" s="148" t="str">
        <f>IF(D115="","",SUM($AV$10:AV115))</f>
        <v/>
      </c>
      <c r="AX115" s="148" t="str">
        <f t="shared" si="178"/>
        <v/>
      </c>
      <c r="AY115" s="148" t="str">
        <f t="shared" si="179"/>
        <v/>
      </c>
      <c r="AZ115" s="148" t="str">
        <f>IF(D115="","",SUM($AY$10:AY115))</f>
        <v/>
      </c>
      <c r="BA115" s="152" t="str">
        <f t="shared" si="180"/>
        <v/>
      </c>
      <c r="BB115" s="148" t="str">
        <f t="shared" si="181"/>
        <v/>
      </c>
      <c r="BC115" s="148" t="str">
        <f t="shared" si="182"/>
        <v/>
      </c>
      <c r="BD115" s="148" t="str">
        <f t="shared" si="142"/>
        <v/>
      </c>
      <c r="BE115" s="152" t="str">
        <f>IF(D115="","",IF(Instructions!$C$5="BCBA",MIN(100%,AZ115/1500),IF(Instructions!$C$5="BCaBA",MIN(100%,AZ115/1000),"")))</f>
        <v/>
      </c>
      <c r="BF115" s="152" t="str">
        <f>IF(D115="","",IF(Instructions!$C$5="BCBA",MIN(100%,AW115/1500),IF(Instructions!$C$5="BCaBA",MIN(100%,AW115/1000),"")))</f>
        <v/>
      </c>
      <c r="BG115" s="147" t="str">
        <f t="shared" si="183"/>
        <v/>
      </c>
    </row>
    <row r="116" spans="1:59" s="83" customFormat="1" ht="20.100000000000001" customHeight="1">
      <c r="A116" s="135"/>
      <c r="B116" s="136" t="str">
        <f t="array" ref="B116">IFERROR(INDEX(YearMonthExperienceType, MATCH(0,COUNTIF($B$9:B115, YearMonthExperienceType), 0)),"")</f>
        <v/>
      </c>
      <c r="C116" s="145" t="str">
        <f t="shared" si="134"/>
        <v/>
      </c>
      <c r="D116" s="146" t="str">
        <f t="shared" si="135"/>
        <v/>
      </c>
      <c r="E116" s="147" t="str">
        <f t="shared" si="136"/>
        <v/>
      </c>
      <c r="F116" s="148" t="str">
        <f t="shared" si="143"/>
        <v/>
      </c>
      <c r="G116" s="148" t="str">
        <f t="shared" si="144"/>
        <v/>
      </c>
      <c r="H116" s="148" t="str">
        <f t="shared" si="145"/>
        <v/>
      </c>
      <c r="I116" s="148" t="str">
        <f t="shared" si="146"/>
        <v/>
      </c>
      <c r="J116" s="149" t="str">
        <f t="shared" si="147"/>
        <v/>
      </c>
      <c r="K116" s="149" t="str">
        <f t="shared" si="148"/>
        <v/>
      </c>
      <c r="L116" s="150" t="str">
        <f t="shared" si="137"/>
        <v/>
      </c>
      <c r="M116" s="150" t="str">
        <f t="shared" si="138"/>
        <v/>
      </c>
      <c r="N116" s="151"/>
      <c r="O116" s="148" t="str">
        <f t="shared" si="149"/>
        <v/>
      </c>
      <c r="P116" s="149" t="str">
        <f t="shared" si="150"/>
        <v/>
      </c>
      <c r="Q116" s="148" t="str">
        <f t="shared" si="151"/>
        <v/>
      </c>
      <c r="R116" s="148" t="str">
        <f t="shared" si="152"/>
        <v/>
      </c>
      <c r="S116" s="148" t="str">
        <f t="shared" si="153"/>
        <v/>
      </c>
      <c r="T116" s="148" t="str">
        <f t="shared" si="154"/>
        <v/>
      </c>
      <c r="U116" s="148" t="str">
        <f t="shared" si="155"/>
        <v/>
      </c>
      <c r="V116" s="148" t="str">
        <f t="shared" si="156"/>
        <v/>
      </c>
      <c r="W116" s="148" t="str">
        <f t="shared" si="157"/>
        <v/>
      </c>
      <c r="X116" s="149" t="str">
        <f t="shared" si="158"/>
        <v/>
      </c>
      <c r="Y116" s="149" t="str">
        <f t="shared" si="159"/>
        <v/>
      </c>
      <c r="Z116" s="145" t="str">
        <f t="shared" si="160"/>
        <v/>
      </c>
      <c r="AA116" s="145" t="str">
        <f t="shared" si="139"/>
        <v/>
      </c>
      <c r="AB116" s="145" t="str">
        <f t="shared" si="161"/>
        <v/>
      </c>
      <c r="AC116" s="145" t="str">
        <f t="shared" si="162"/>
        <v/>
      </c>
      <c r="AD116" s="145" t="str">
        <f t="shared" si="163"/>
        <v/>
      </c>
      <c r="AE116" s="145" t="str">
        <f t="shared" si="164"/>
        <v/>
      </c>
      <c r="AF116" s="145" t="str">
        <f t="shared" si="165"/>
        <v/>
      </c>
      <c r="AG116" s="145" t="str">
        <f t="shared" si="166"/>
        <v/>
      </c>
      <c r="AH116" s="148" t="str">
        <f t="shared" si="167"/>
        <v/>
      </c>
      <c r="AI116" s="148" t="str">
        <f t="shared" si="168"/>
        <v/>
      </c>
      <c r="AJ116" s="150" t="str">
        <f t="shared" si="169"/>
        <v/>
      </c>
      <c r="AK116" s="148" t="str">
        <f t="shared" si="170"/>
        <v/>
      </c>
      <c r="AL116" s="148" t="str">
        <f t="shared" si="171"/>
        <v/>
      </c>
      <c r="AM116" s="149" t="str">
        <f t="shared" si="172"/>
        <v/>
      </c>
      <c r="AN116" s="152" t="str">
        <f t="shared" si="173"/>
        <v/>
      </c>
      <c r="AO116" s="145" t="str">
        <f t="shared" si="174"/>
        <v/>
      </c>
      <c r="AP116" s="152" t="str">
        <f t="shared" si="175"/>
        <v/>
      </c>
      <c r="AQ116" s="148" t="str">
        <f t="shared" si="125"/>
        <v/>
      </c>
      <c r="AR116" s="148" t="str">
        <f t="shared" si="140"/>
        <v/>
      </c>
      <c r="AS116" s="148" t="str">
        <f t="shared" si="141"/>
        <v/>
      </c>
      <c r="AT116" s="148" t="str">
        <f t="shared" si="176"/>
        <v/>
      </c>
      <c r="AU116" s="148" t="str">
        <f>IF(D116="","",SUM($AT$10:AT116))</f>
        <v/>
      </c>
      <c r="AV116" s="148" t="str">
        <f t="shared" si="177"/>
        <v/>
      </c>
      <c r="AW116" s="148" t="str">
        <f>IF(D116="","",SUM($AV$10:AV116))</f>
        <v/>
      </c>
      <c r="AX116" s="148" t="str">
        <f t="shared" si="178"/>
        <v/>
      </c>
      <c r="AY116" s="148" t="str">
        <f t="shared" si="179"/>
        <v/>
      </c>
      <c r="AZ116" s="148" t="str">
        <f>IF(D116="","",SUM($AY$10:AY116))</f>
        <v/>
      </c>
      <c r="BA116" s="152" t="str">
        <f t="shared" si="180"/>
        <v/>
      </c>
      <c r="BB116" s="148" t="str">
        <f t="shared" si="181"/>
        <v/>
      </c>
      <c r="BC116" s="148" t="str">
        <f t="shared" si="182"/>
        <v/>
      </c>
      <c r="BD116" s="148" t="str">
        <f t="shared" si="142"/>
        <v/>
      </c>
      <c r="BE116" s="152" t="str">
        <f>IF(D116="","",IF(Instructions!$C$5="BCBA",MIN(100%,AZ116/1500),IF(Instructions!$C$5="BCaBA",MIN(100%,AZ116/1000),"")))</f>
        <v/>
      </c>
      <c r="BF116" s="152" t="str">
        <f>IF(D116="","",IF(Instructions!$C$5="BCBA",MIN(100%,AW116/1500),IF(Instructions!$C$5="BCaBA",MIN(100%,AW116/1000),"")))</f>
        <v/>
      </c>
      <c r="BG116" s="147" t="str">
        <f t="shared" si="183"/>
        <v/>
      </c>
    </row>
    <row r="117" spans="1:59" s="83" customFormat="1" ht="20.100000000000001" customHeight="1">
      <c r="A117" s="135"/>
      <c r="B117" s="136" t="str">
        <f t="array" ref="B117">IFERROR(INDEX(YearMonthExperienceType, MATCH(0,COUNTIF($B$9:B116, YearMonthExperienceType), 0)),"")</f>
        <v/>
      </c>
      <c r="C117" s="145" t="str">
        <f t="shared" si="134"/>
        <v/>
      </c>
      <c r="D117" s="146" t="str">
        <f t="shared" si="135"/>
        <v/>
      </c>
      <c r="E117" s="147" t="str">
        <f t="shared" si="136"/>
        <v/>
      </c>
      <c r="F117" s="148" t="str">
        <f t="shared" si="143"/>
        <v/>
      </c>
      <c r="G117" s="148" t="str">
        <f t="shared" si="144"/>
        <v/>
      </c>
      <c r="H117" s="148" t="str">
        <f t="shared" si="145"/>
        <v/>
      </c>
      <c r="I117" s="148" t="str">
        <f t="shared" si="146"/>
        <v/>
      </c>
      <c r="J117" s="149" t="str">
        <f t="shared" si="147"/>
        <v/>
      </c>
      <c r="K117" s="149" t="str">
        <f t="shared" si="148"/>
        <v/>
      </c>
      <c r="L117" s="150" t="str">
        <f t="shared" si="137"/>
        <v/>
      </c>
      <c r="M117" s="150" t="str">
        <f t="shared" si="138"/>
        <v/>
      </c>
      <c r="N117" s="151"/>
      <c r="O117" s="148" t="str">
        <f t="shared" si="149"/>
        <v/>
      </c>
      <c r="P117" s="149" t="str">
        <f t="shared" si="150"/>
        <v/>
      </c>
      <c r="Q117" s="148" t="str">
        <f t="shared" si="151"/>
        <v/>
      </c>
      <c r="R117" s="148" t="str">
        <f t="shared" si="152"/>
        <v/>
      </c>
      <c r="S117" s="148" t="str">
        <f t="shared" si="153"/>
        <v/>
      </c>
      <c r="T117" s="148" t="str">
        <f t="shared" si="154"/>
        <v/>
      </c>
      <c r="U117" s="148" t="str">
        <f t="shared" si="155"/>
        <v/>
      </c>
      <c r="V117" s="148" t="str">
        <f t="shared" si="156"/>
        <v/>
      </c>
      <c r="W117" s="148" t="str">
        <f t="shared" si="157"/>
        <v/>
      </c>
      <c r="X117" s="149" t="str">
        <f t="shared" si="158"/>
        <v/>
      </c>
      <c r="Y117" s="149" t="str">
        <f t="shared" si="159"/>
        <v/>
      </c>
      <c r="Z117" s="145" t="str">
        <f t="shared" si="160"/>
        <v/>
      </c>
      <c r="AA117" s="145" t="str">
        <f t="shared" si="139"/>
        <v/>
      </c>
      <c r="AB117" s="145" t="str">
        <f t="shared" si="161"/>
        <v/>
      </c>
      <c r="AC117" s="145" t="str">
        <f t="shared" si="162"/>
        <v/>
      </c>
      <c r="AD117" s="145" t="str">
        <f t="shared" si="163"/>
        <v/>
      </c>
      <c r="AE117" s="145" t="str">
        <f t="shared" si="164"/>
        <v/>
      </c>
      <c r="AF117" s="145" t="str">
        <f t="shared" si="165"/>
        <v/>
      </c>
      <c r="AG117" s="145" t="str">
        <f t="shared" si="166"/>
        <v/>
      </c>
      <c r="AH117" s="148" t="str">
        <f t="shared" si="167"/>
        <v/>
      </c>
      <c r="AI117" s="148" t="str">
        <f t="shared" si="168"/>
        <v/>
      </c>
      <c r="AJ117" s="150" t="str">
        <f t="shared" si="169"/>
        <v/>
      </c>
      <c r="AK117" s="148" t="str">
        <f t="shared" si="170"/>
        <v/>
      </c>
      <c r="AL117" s="148" t="str">
        <f t="shared" si="171"/>
        <v/>
      </c>
      <c r="AM117" s="149" t="str">
        <f t="shared" si="172"/>
        <v/>
      </c>
      <c r="AN117" s="152" t="str">
        <f t="shared" si="173"/>
        <v/>
      </c>
      <c r="AO117" s="145" t="str">
        <f t="shared" si="174"/>
        <v/>
      </c>
      <c r="AP117" s="152" t="str">
        <f t="shared" si="175"/>
        <v/>
      </c>
      <c r="AQ117" s="148" t="str">
        <f t="shared" si="125"/>
        <v/>
      </c>
      <c r="AR117" s="148" t="str">
        <f t="shared" si="140"/>
        <v/>
      </c>
      <c r="AS117" s="148" t="str">
        <f t="shared" si="141"/>
        <v/>
      </c>
      <c r="AT117" s="148" t="str">
        <f t="shared" si="176"/>
        <v/>
      </c>
      <c r="AU117" s="148" t="str">
        <f>IF(D117="","",SUM($AT$10:AT117))</f>
        <v/>
      </c>
      <c r="AV117" s="148" t="str">
        <f t="shared" si="177"/>
        <v/>
      </c>
      <c r="AW117" s="148" t="str">
        <f>IF(D117="","",SUM($AV$10:AV117))</f>
        <v/>
      </c>
      <c r="AX117" s="148" t="str">
        <f t="shared" si="178"/>
        <v/>
      </c>
      <c r="AY117" s="148" t="str">
        <f t="shared" si="179"/>
        <v/>
      </c>
      <c r="AZ117" s="148" t="str">
        <f>IF(D117="","",SUM($AY$10:AY117))</f>
        <v/>
      </c>
      <c r="BA117" s="152" t="str">
        <f t="shared" si="180"/>
        <v/>
      </c>
      <c r="BB117" s="148" t="str">
        <f t="shared" si="181"/>
        <v/>
      </c>
      <c r="BC117" s="148" t="str">
        <f t="shared" si="182"/>
        <v/>
      </c>
      <c r="BD117" s="148" t="str">
        <f t="shared" si="142"/>
        <v/>
      </c>
      <c r="BE117" s="152" t="str">
        <f>IF(D117="","",IF(Instructions!$C$5="BCBA",MIN(100%,AZ117/1500),IF(Instructions!$C$5="BCaBA",MIN(100%,AZ117/1000),"")))</f>
        <v/>
      </c>
      <c r="BF117" s="152" t="str">
        <f>IF(D117="","",IF(Instructions!$C$5="BCBA",MIN(100%,AW117/1500),IF(Instructions!$C$5="BCaBA",MIN(100%,AW117/1000),"")))</f>
        <v/>
      </c>
      <c r="BG117" s="147" t="str">
        <f t="shared" si="183"/>
        <v/>
      </c>
    </row>
    <row r="118" spans="1:59" s="83" customFormat="1" ht="20.100000000000001" customHeight="1">
      <c r="A118" s="135"/>
      <c r="B118" s="136" t="str">
        <f t="array" ref="B118">IFERROR(INDEX(YearMonthExperienceType, MATCH(0,COUNTIF($B$9:B117, YearMonthExperienceType), 0)),"")</f>
        <v/>
      </c>
      <c r="C118" s="145" t="str">
        <f t="shared" si="134"/>
        <v/>
      </c>
      <c r="D118" s="146" t="str">
        <f t="shared" si="135"/>
        <v/>
      </c>
      <c r="E118" s="147" t="str">
        <f t="shared" si="136"/>
        <v/>
      </c>
      <c r="F118" s="148" t="str">
        <f t="shared" si="143"/>
        <v/>
      </c>
      <c r="G118" s="148" t="str">
        <f t="shared" si="144"/>
        <v/>
      </c>
      <c r="H118" s="148" t="str">
        <f t="shared" si="145"/>
        <v/>
      </c>
      <c r="I118" s="148" t="str">
        <f t="shared" si="146"/>
        <v/>
      </c>
      <c r="J118" s="149" t="str">
        <f t="shared" si="147"/>
        <v/>
      </c>
      <c r="K118" s="149" t="str">
        <f t="shared" si="148"/>
        <v/>
      </c>
      <c r="L118" s="150" t="str">
        <f t="shared" si="137"/>
        <v/>
      </c>
      <c r="M118" s="150" t="str">
        <f t="shared" si="138"/>
        <v/>
      </c>
      <c r="N118" s="151"/>
      <c r="O118" s="148" t="str">
        <f t="shared" si="149"/>
        <v/>
      </c>
      <c r="P118" s="149" t="str">
        <f t="shared" si="150"/>
        <v/>
      </c>
      <c r="Q118" s="148" t="str">
        <f t="shared" si="151"/>
        <v/>
      </c>
      <c r="R118" s="148" t="str">
        <f t="shared" si="152"/>
        <v/>
      </c>
      <c r="S118" s="148" t="str">
        <f t="shared" si="153"/>
        <v/>
      </c>
      <c r="T118" s="148" t="str">
        <f t="shared" si="154"/>
        <v/>
      </c>
      <c r="U118" s="148" t="str">
        <f t="shared" si="155"/>
        <v/>
      </c>
      <c r="V118" s="148" t="str">
        <f t="shared" si="156"/>
        <v/>
      </c>
      <c r="W118" s="148" t="str">
        <f t="shared" si="157"/>
        <v/>
      </c>
      <c r="X118" s="149" t="str">
        <f t="shared" si="158"/>
        <v/>
      </c>
      <c r="Y118" s="149" t="str">
        <f t="shared" si="159"/>
        <v/>
      </c>
      <c r="Z118" s="145" t="str">
        <f t="shared" si="160"/>
        <v/>
      </c>
      <c r="AA118" s="145" t="str">
        <f t="shared" si="139"/>
        <v/>
      </c>
      <c r="AB118" s="145" t="str">
        <f t="shared" si="161"/>
        <v/>
      </c>
      <c r="AC118" s="145" t="str">
        <f t="shared" si="162"/>
        <v/>
      </c>
      <c r="AD118" s="145" t="str">
        <f t="shared" si="163"/>
        <v/>
      </c>
      <c r="AE118" s="145" t="str">
        <f t="shared" si="164"/>
        <v/>
      </c>
      <c r="AF118" s="145" t="str">
        <f t="shared" si="165"/>
        <v/>
      </c>
      <c r="AG118" s="145" t="str">
        <f t="shared" si="166"/>
        <v/>
      </c>
      <c r="AH118" s="148" t="str">
        <f t="shared" si="167"/>
        <v/>
      </c>
      <c r="AI118" s="148" t="str">
        <f t="shared" si="168"/>
        <v/>
      </c>
      <c r="AJ118" s="150" t="str">
        <f t="shared" si="169"/>
        <v/>
      </c>
      <c r="AK118" s="148" t="str">
        <f t="shared" si="170"/>
        <v/>
      </c>
      <c r="AL118" s="148" t="str">
        <f t="shared" si="171"/>
        <v/>
      </c>
      <c r="AM118" s="149" t="str">
        <f t="shared" si="172"/>
        <v/>
      </c>
      <c r="AN118" s="152" t="str">
        <f t="shared" si="173"/>
        <v/>
      </c>
      <c r="AO118" s="145" t="str">
        <f t="shared" si="174"/>
        <v/>
      </c>
      <c r="AP118" s="152" t="str">
        <f t="shared" si="175"/>
        <v/>
      </c>
      <c r="AQ118" s="148" t="str">
        <f t="shared" si="125"/>
        <v/>
      </c>
      <c r="AR118" s="148" t="str">
        <f t="shared" si="140"/>
        <v/>
      </c>
      <c r="AS118" s="148" t="str">
        <f t="shared" si="141"/>
        <v/>
      </c>
      <c r="AT118" s="148" t="str">
        <f t="shared" si="176"/>
        <v/>
      </c>
      <c r="AU118" s="148" t="str">
        <f>IF(D118="","",SUM($AT$10:AT118))</f>
        <v/>
      </c>
      <c r="AV118" s="148" t="str">
        <f t="shared" si="177"/>
        <v/>
      </c>
      <c r="AW118" s="148" t="str">
        <f>IF(D118="","",SUM($AV$10:AV118))</f>
        <v/>
      </c>
      <c r="AX118" s="148" t="str">
        <f t="shared" si="178"/>
        <v/>
      </c>
      <c r="AY118" s="148" t="str">
        <f t="shared" si="179"/>
        <v/>
      </c>
      <c r="AZ118" s="148" t="str">
        <f>IF(D118="","",SUM($AY$10:AY118))</f>
        <v/>
      </c>
      <c r="BA118" s="152" t="str">
        <f t="shared" si="180"/>
        <v/>
      </c>
      <c r="BB118" s="148" t="str">
        <f t="shared" si="181"/>
        <v/>
      </c>
      <c r="BC118" s="148" t="str">
        <f t="shared" si="182"/>
        <v/>
      </c>
      <c r="BD118" s="148" t="str">
        <f t="shared" si="142"/>
        <v/>
      </c>
      <c r="BE118" s="152" t="str">
        <f>IF(D118="","",IF(Instructions!$C$5="BCBA",MIN(100%,AZ118/1500),IF(Instructions!$C$5="BCaBA",MIN(100%,AZ118/1000),"")))</f>
        <v/>
      </c>
      <c r="BF118" s="152" t="str">
        <f>IF(D118="","",IF(Instructions!$C$5="BCBA",MIN(100%,AW118/1500),IF(Instructions!$C$5="BCaBA",MIN(100%,AW118/1000),"")))</f>
        <v/>
      </c>
      <c r="BG118" s="147" t="str">
        <f t="shared" si="183"/>
        <v/>
      </c>
    </row>
    <row r="119" spans="1:59" s="83" customFormat="1" ht="20.100000000000001" customHeight="1">
      <c r="A119" s="135"/>
      <c r="B119" s="136" t="str">
        <f t="array" ref="B119">IFERROR(INDEX(YearMonthExperienceType, MATCH(0,COUNTIF($B$9:B118, YearMonthExperienceType), 0)),"")</f>
        <v/>
      </c>
      <c r="C119" s="145" t="str">
        <f t="shared" si="134"/>
        <v/>
      </c>
      <c r="D119" s="146" t="str">
        <f t="shared" si="135"/>
        <v/>
      </c>
      <c r="E119" s="147" t="str">
        <f t="shared" si="136"/>
        <v/>
      </c>
      <c r="F119" s="148" t="str">
        <f t="shared" si="143"/>
        <v/>
      </c>
      <c r="G119" s="148" t="str">
        <f t="shared" si="144"/>
        <v/>
      </c>
      <c r="H119" s="148" t="str">
        <f t="shared" si="145"/>
        <v/>
      </c>
      <c r="I119" s="148" t="str">
        <f t="shared" si="146"/>
        <v/>
      </c>
      <c r="J119" s="149" t="str">
        <f t="shared" si="147"/>
        <v/>
      </c>
      <c r="K119" s="149" t="str">
        <f t="shared" si="148"/>
        <v/>
      </c>
      <c r="L119" s="150" t="str">
        <f t="shared" si="137"/>
        <v/>
      </c>
      <c r="M119" s="150" t="str">
        <f t="shared" si="138"/>
        <v/>
      </c>
      <c r="N119" s="151"/>
      <c r="O119" s="148" t="str">
        <f t="shared" si="149"/>
        <v/>
      </c>
      <c r="P119" s="149" t="str">
        <f t="shared" si="150"/>
        <v/>
      </c>
      <c r="Q119" s="148" t="str">
        <f t="shared" si="151"/>
        <v/>
      </c>
      <c r="R119" s="148" t="str">
        <f t="shared" si="152"/>
        <v/>
      </c>
      <c r="S119" s="148" t="str">
        <f t="shared" si="153"/>
        <v/>
      </c>
      <c r="T119" s="148" t="str">
        <f t="shared" si="154"/>
        <v/>
      </c>
      <c r="U119" s="148" t="str">
        <f t="shared" si="155"/>
        <v/>
      </c>
      <c r="V119" s="148" t="str">
        <f t="shared" si="156"/>
        <v/>
      </c>
      <c r="W119" s="148" t="str">
        <f t="shared" si="157"/>
        <v/>
      </c>
      <c r="X119" s="149" t="str">
        <f t="shared" si="158"/>
        <v/>
      </c>
      <c r="Y119" s="149" t="str">
        <f t="shared" si="159"/>
        <v/>
      </c>
      <c r="Z119" s="145" t="str">
        <f t="shared" si="160"/>
        <v/>
      </c>
      <c r="AA119" s="145" t="str">
        <f t="shared" si="139"/>
        <v/>
      </c>
      <c r="AB119" s="145" t="str">
        <f t="shared" si="161"/>
        <v/>
      </c>
      <c r="AC119" s="145" t="str">
        <f t="shared" si="162"/>
        <v/>
      </c>
      <c r="AD119" s="145" t="str">
        <f t="shared" si="163"/>
        <v/>
      </c>
      <c r="AE119" s="145" t="str">
        <f t="shared" si="164"/>
        <v/>
      </c>
      <c r="AF119" s="145" t="str">
        <f t="shared" si="165"/>
        <v/>
      </c>
      <c r="AG119" s="145" t="str">
        <f t="shared" si="166"/>
        <v/>
      </c>
      <c r="AH119" s="148" t="str">
        <f t="shared" si="167"/>
        <v/>
      </c>
      <c r="AI119" s="148" t="str">
        <f t="shared" si="168"/>
        <v/>
      </c>
      <c r="AJ119" s="150" t="str">
        <f t="shared" si="169"/>
        <v/>
      </c>
      <c r="AK119" s="148" t="str">
        <f t="shared" si="170"/>
        <v/>
      </c>
      <c r="AL119" s="148" t="str">
        <f t="shared" si="171"/>
        <v/>
      </c>
      <c r="AM119" s="149" t="str">
        <f t="shared" si="172"/>
        <v/>
      </c>
      <c r="AN119" s="152" t="str">
        <f t="shared" si="173"/>
        <v/>
      </c>
      <c r="AO119" s="145" t="str">
        <f t="shared" si="174"/>
        <v/>
      </c>
      <c r="AP119" s="152" t="str">
        <f t="shared" si="175"/>
        <v/>
      </c>
      <c r="AQ119" s="148" t="str">
        <f t="shared" si="125"/>
        <v/>
      </c>
      <c r="AR119" s="148" t="str">
        <f t="shared" si="140"/>
        <v/>
      </c>
      <c r="AS119" s="148" t="str">
        <f t="shared" si="141"/>
        <v/>
      </c>
      <c r="AT119" s="148" t="str">
        <f t="shared" si="176"/>
        <v/>
      </c>
      <c r="AU119" s="148" t="str">
        <f>IF(D119="","",SUM($AT$10:AT119))</f>
        <v/>
      </c>
      <c r="AV119" s="148" t="str">
        <f t="shared" si="177"/>
        <v/>
      </c>
      <c r="AW119" s="148" t="str">
        <f>IF(D119="","",SUM($AV$10:AV119))</f>
        <v/>
      </c>
      <c r="AX119" s="148" t="str">
        <f t="shared" si="178"/>
        <v/>
      </c>
      <c r="AY119" s="148" t="str">
        <f t="shared" si="179"/>
        <v/>
      </c>
      <c r="AZ119" s="148" t="str">
        <f>IF(D119="","",SUM($AY$10:AY119))</f>
        <v/>
      </c>
      <c r="BA119" s="152" t="str">
        <f t="shared" si="180"/>
        <v/>
      </c>
      <c r="BB119" s="148" t="str">
        <f t="shared" si="181"/>
        <v/>
      </c>
      <c r="BC119" s="148" t="str">
        <f t="shared" si="182"/>
        <v/>
      </c>
      <c r="BD119" s="148" t="str">
        <f t="shared" si="142"/>
        <v/>
      </c>
      <c r="BE119" s="152" t="str">
        <f>IF(D119="","",IF(Instructions!$C$5="BCBA",MIN(100%,AZ119/1500),IF(Instructions!$C$5="BCaBA",MIN(100%,AZ119/1000),"")))</f>
        <v/>
      </c>
      <c r="BF119" s="152" t="str">
        <f>IF(D119="","",IF(Instructions!$C$5="BCBA",MIN(100%,AW119/1500),IF(Instructions!$C$5="BCaBA",MIN(100%,AW119/1000),"")))</f>
        <v/>
      </c>
      <c r="BG119" s="147" t="str">
        <f t="shared" si="183"/>
        <v/>
      </c>
    </row>
    <row r="120" spans="1:59" s="83" customFormat="1" ht="20.100000000000001" customHeight="1">
      <c r="A120" s="135"/>
      <c r="B120" s="136" t="str">
        <f t="array" ref="B120">IFERROR(INDEX(YearMonthExperienceType, MATCH(0,COUNTIF($B$9:B119, YearMonthExperienceType), 0)),"")</f>
        <v/>
      </c>
      <c r="C120" s="145" t="str">
        <f t="shared" si="134"/>
        <v/>
      </c>
      <c r="D120" s="146" t="str">
        <f t="shared" si="135"/>
        <v/>
      </c>
      <c r="E120" s="147" t="str">
        <f t="shared" si="136"/>
        <v/>
      </c>
      <c r="F120" s="148" t="str">
        <f t="shared" si="143"/>
        <v/>
      </c>
      <c r="G120" s="148" t="str">
        <f t="shared" si="144"/>
        <v/>
      </c>
      <c r="H120" s="148" t="str">
        <f t="shared" si="145"/>
        <v/>
      </c>
      <c r="I120" s="148" t="str">
        <f t="shared" si="146"/>
        <v/>
      </c>
      <c r="J120" s="149" t="str">
        <f t="shared" si="147"/>
        <v/>
      </c>
      <c r="K120" s="149" t="str">
        <f t="shared" si="148"/>
        <v/>
      </c>
      <c r="L120" s="150" t="str">
        <f t="shared" si="137"/>
        <v/>
      </c>
      <c r="M120" s="150" t="str">
        <f t="shared" si="138"/>
        <v/>
      </c>
      <c r="N120" s="151"/>
      <c r="O120" s="148" t="str">
        <f t="shared" si="149"/>
        <v/>
      </c>
      <c r="P120" s="149" t="str">
        <f t="shared" si="150"/>
        <v/>
      </c>
      <c r="Q120" s="148" t="str">
        <f t="shared" si="151"/>
        <v/>
      </c>
      <c r="R120" s="148" t="str">
        <f t="shared" si="152"/>
        <v/>
      </c>
      <c r="S120" s="148" t="str">
        <f t="shared" si="153"/>
        <v/>
      </c>
      <c r="T120" s="148" t="str">
        <f t="shared" si="154"/>
        <v/>
      </c>
      <c r="U120" s="148" t="str">
        <f t="shared" si="155"/>
        <v/>
      </c>
      <c r="V120" s="148" t="str">
        <f t="shared" si="156"/>
        <v/>
      </c>
      <c r="W120" s="148" t="str">
        <f t="shared" si="157"/>
        <v/>
      </c>
      <c r="X120" s="149" t="str">
        <f t="shared" si="158"/>
        <v/>
      </c>
      <c r="Y120" s="149" t="str">
        <f t="shared" si="159"/>
        <v/>
      </c>
      <c r="Z120" s="145" t="str">
        <f t="shared" si="160"/>
        <v/>
      </c>
      <c r="AA120" s="145" t="str">
        <f t="shared" si="139"/>
        <v/>
      </c>
      <c r="AB120" s="145" t="str">
        <f t="shared" si="161"/>
        <v/>
      </c>
      <c r="AC120" s="145" t="str">
        <f t="shared" si="162"/>
        <v/>
      </c>
      <c r="AD120" s="145" t="str">
        <f t="shared" si="163"/>
        <v/>
      </c>
      <c r="AE120" s="145" t="str">
        <f t="shared" si="164"/>
        <v/>
      </c>
      <c r="AF120" s="145" t="str">
        <f t="shared" si="165"/>
        <v/>
      </c>
      <c r="AG120" s="145" t="str">
        <f t="shared" si="166"/>
        <v/>
      </c>
      <c r="AH120" s="148" t="str">
        <f t="shared" si="167"/>
        <v/>
      </c>
      <c r="AI120" s="148" t="str">
        <f t="shared" si="168"/>
        <v/>
      </c>
      <c r="AJ120" s="150" t="str">
        <f t="shared" si="169"/>
        <v/>
      </c>
      <c r="AK120" s="148" t="str">
        <f t="shared" si="170"/>
        <v/>
      </c>
      <c r="AL120" s="148" t="str">
        <f t="shared" si="171"/>
        <v/>
      </c>
      <c r="AM120" s="149" t="str">
        <f t="shared" si="172"/>
        <v/>
      </c>
      <c r="AN120" s="152" t="str">
        <f t="shared" si="173"/>
        <v/>
      </c>
      <c r="AO120" s="145" t="str">
        <f t="shared" si="174"/>
        <v/>
      </c>
      <c r="AP120" s="152" t="str">
        <f t="shared" si="175"/>
        <v/>
      </c>
      <c r="AQ120" s="148" t="str">
        <f t="shared" si="125"/>
        <v/>
      </c>
      <c r="AR120" s="148" t="str">
        <f t="shared" si="140"/>
        <v/>
      </c>
      <c r="AS120" s="148" t="str">
        <f t="shared" si="141"/>
        <v/>
      </c>
      <c r="AT120" s="148" t="str">
        <f t="shared" si="176"/>
        <v/>
      </c>
      <c r="AU120" s="148" t="str">
        <f>IF(D120="","",SUM($AT$10:AT120))</f>
        <v/>
      </c>
      <c r="AV120" s="148" t="str">
        <f t="shared" si="177"/>
        <v/>
      </c>
      <c r="AW120" s="148" t="str">
        <f>IF(D120="","",SUM($AV$10:AV120))</f>
        <v/>
      </c>
      <c r="AX120" s="148" t="str">
        <f t="shared" si="178"/>
        <v/>
      </c>
      <c r="AY120" s="148" t="str">
        <f t="shared" si="179"/>
        <v/>
      </c>
      <c r="AZ120" s="148" t="str">
        <f>IF(D120="","",SUM($AY$10:AY120))</f>
        <v/>
      </c>
      <c r="BA120" s="152" t="str">
        <f t="shared" si="180"/>
        <v/>
      </c>
      <c r="BB120" s="148" t="str">
        <f t="shared" si="181"/>
        <v/>
      </c>
      <c r="BC120" s="148" t="str">
        <f t="shared" si="182"/>
        <v/>
      </c>
      <c r="BD120" s="148" t="str">
        <f t="shared" si="142"/>
        <v/>
      </c>
      <c r="BE120" s="152" t="str">
        <f>IF(D120="","",IF(Instructions!$C$5="BCBA",MIN(100%,AZ120/1500),IF(Instructions!$C$5="BCaBA",MIN(100%,AZ120/1000),"")))</f>
        <v/>
      </c>
      <c r="BF120" s="152" t="str">
        <f>IF(D120="","",IF(Instructions!$C$5="BCBA",MIN(100%,AW120/1500),IF(Instructions!$C$5="BCaBA",MIN(100%,AW120/1000),"")))</f>
        <v/>
      </c>
      <c r="BG120" s="147" t="str">
        <f t="shared" si="183"/>
        <v/>
      </c>
    </row>
    <row r="121" spans="1:59" s="83" customFormat="1" ht="20.100000000000001" customHeight="1">
      <c r="A121" s="135"/>
      <c r="B121" s="136" t="str">
        <f t="array" ref="B121">IFERROR(INDEX(YearMonthExperienceType, MATCH(0,COUNTIF($B$9:B120, YearMonthExperienceType), 0)),"")</f>
        <v/>
      </c>
      <c r="C121" s="145" t="str">
        <f t="shared" si="134"/>
        <v/>
      </c>
      <c r="D121" s="146" t="str">
        <f t="shared" si="135"/>
        <v/>
      </c>
      <c r="E121" s="147" t="str">
        <f t="shared" si="136"/>
        <v/>
      </c>
      <c r="F121" s="148" t="str">
        <f t="shared" si="143"/>
        <v/>
      </c>
      <c r="G121" s="148" t="str">
        <f t="shared" si="144"/>
        <v/>
      </c>
      <c r="H121" s="148" t="str">
        <f t="shared" si="145"/>
        <v/>
      </c>
      <c r="I121" s="148" t="str">
        <f t="shared" si="146"/>
        <v/>
      </c>
      <c r="J121" s="149" t="str">
        <f t="shared" si="147"/>
        <v/>
      </c>
      <c r="K121" s="149" t="str">
        <f t="shared" si="148"/>
        <v/>
      </c>
      <c r="L121" s="150" t="str">
        <f t="shared" si="137"/>
        <v/>
      </c>
      <c r="M121" s="150" t="str">
        <f t="shared" si="138"/>
        <v/>
      </c>
      <c r="N121" s="151"/>
      <c r="O121" s="148" t="str">
        <f t="shared" si="149"/>
        <v/>
      </c>
      <c r="P121" s="149" t="str">
        <f t="shared" si="150"/>
        <v/>
      </c>
      <c r="Q121" s="148" t="str">
        <f t="shared" si="151"/>
        <v/>
      </c>
      <c r="R121" s="148" t="str">
        <f t="shared" si="152"/>
        <v/>
      </c>
      <c r="S121" s="148" t="str">
        <f t="shared" si="153"/>
        <v/>
      </c>
      <c r="T121" s="148" t="str">
        <f t="shared" si="154"/>
        <v/>
      </c>
      <c r="U121" s="148" t="str">
        <f t="shared" si="155"/>
        <v/>
      </c>
      <c r="V121" s="148" t="str">
        <f t="shared" si="156"/>
        <v/>
      </c>
      <c r="W121" s="148" t="str">
        <f t="shared" si="157"/>
        <v/>
      </c>
      <c r="X121" s="149" t="str">
        <f t="shared" si="158"/>
        <v/>
      </c>
      <c r="Y121" s="149" t="str">
        <f t="shared" si="159"/>
        <v/>
      </c>
      <c r="Z121" s="145" t="str">
        <f t="shared" si="160"/>
        <v/>
      </c>
      <c r="AA121" s="145" t="str">
        <f t="shared" si="139"/>
        <v/>
      </c>
      <c r="AB121" s="145" t="str">
        <f t="shared" si="161"/>
        <v/>
      </c>
      <c r="AC121" s="145" t="str">
        <f t="shared" si="162"/>
        <v/>
      </c>
      <c r="AD121" s="145" t="str">
        <f t="shared" si="163"/>
        <v/>
      </c>
      <c r="AE121" s="145" t="str">
        <f t="shared" si="164"/>
        <v/>
      </c>
      <c r="AF121" s="145" t="str">
        <f t="shared" si="165"/>
        <v/>
      </c>
      <c r="AG121" s="145" t="str">
        <f t="shared" si="166"/>
        <v/>
      </c>
      <c r="AH121" s="148" t="str">
        <f t="shared" si="167"/>
        <v/>
      </c>
      <c r="AI121" s="148" t="str">
        <f t="shared" si="168"/>
        <v/>
      </c>
      <c r="AJ121" s="150" t="str">
        <f t="shared" si="169"/>
        <v/>
      </c>
      <c r="AK121" s="148" t="str">
        <f t="shared" si="170"/>
        <v/>
      </c>
      <c r="AL121" s="148" t="str">
        <f t="shared" si="171"/>
        <v/>
      </c>
      <c r="AM121" s="149" t="str">
        <f t="shared" si="172"/>
        <v/>
      </c>
      <c r="AN121" s="152" t="str">
        <f t="shared" si="173"/>
        <v/>
      </c>
      <c r="AO121" s="145" t="str">
        <f t="shared" si="174"/>
        <v/>
      </c>
      <c r="AP121" s="152" t="str">
        <f t="shared" si="175"/>
        <v/>
      </c>
      <c r="AQ121" s="148" t="str">
        <f t="shared" si="125"/>
        <v/>
      </c>
      <c r="AR121" s="148" t="str">
        <f t="shared" si="140"/>
        <v/>
      </c>
      <c r="AS121" s="148" t="str">
        <f t="shared" si="141"/>
        <v/>
      </c>
      <c r="AT121" s="148" t="str">
        <f t="shared" si="176"/>
        <v/>
      </c>
      <c r="AU121" s="148" t="str">
        <f>IF(D121="","",SUM($AT$10:AT121))</f>
        <v/>
      </c>
      <c r="AV121" s="148" t="str">
        <f t="shared" si="177"/>
        <v/>
      </c>
      <c r="AW121" s="148" t="str">
        <f>IF(D121="","",SUM($AV$10:AV121))</f>
        <v/>
      </c>
      <c r="AX121" s="148" t="str">
        <f t="shared" si="178"/>
        <v/>
      </c>
      <c r="AY121" s="148" t="str">
        <f t="shared" si="179"/>
        <v/>
      </c>
      <c r="AZ121" s="148" t="str">
        <f>IF(D121="","",SUM($AY$10:AY121))</f>
        <v/>
      </c>
      <c r="BA121" s="152" t="str">
        <f t="shared" si="180"/>
        <v/>
      </c>
      <c r="BB121" s="148" t="str">
        <f t="shared" si="181"/>
        <v/>
      </c>
      <c r="BC121" s="148" t="str">
        <f t="shared" si="182"/>
        <v/>
      </c>
      <c r="BD121" s="148" t="str">
        <f t="shared" si="142"/>
        <v/>
      </c>
      <c r="BE121" s="152" t="str">
        <f>IF(D121="","",IF(Instructions!$C$5="BCBA",MIN(100%,AZ121/1500),IF(Instructions!$C$5="BCaBA",MIN(100%,AZ121/1000),"")))</f>
        <v/>
      </c>
      <c r="BF121" s="152" t="str">
        <f>IF(D121="","",IF(Instructions!$C$5="BCBA",MIN(100%,AW121/1500),IF(Instructions!$C$5="BCaBA",MIN(100%,AW121/1000),"")))</f>
        <v/>
      </c>
      <c r="BG121" s="147" t="str">
        <f t="shared" si="183"/>
        <v/>
      </c>
    </row>
    <row r="122" spans="1:59" s="83" customFormat="1" ht="20.100000000000001" customHeight="1">
      <c r="A122" s="135"/>
      <c r="B122" s="136" t="str">
        <f t="array" ref="B122">IFERROR(INDEX(YearMonthExperienceType, MATCH(0,COUNTIF($B$9:B121, YearMonthExperienceType), 0)),"")</f>
        <v/>
      </c>
      <c r="C122" s="145" t="str">
        <f t="shared" si="134"/>
        <v/>
      </c>
      <c r="D122" s="146" t="str">
        <f t="shared" si="135"/>
        <v/>
      </c>
      <c r="E122" s="147" t="str">
        <f t="shared" si="136"/>
        <v/>
      </c>
      <c r="F122" s="148" t="str">
        <f t="shared" si="143"/>
        <v/>
      </c>
      <c r="G122" s="148" t="str">
        <f t="shared" si="144"/>
        <v/>
      </c>
      <c r="H122" s="148" t="str">
        <f t="shared" si="145"/>
        <v/>
      </c>
      <c r="I122" s="148" t="str">
        <f t="shared" si="146"/>
        <v/>
      </c>
      <c r="J122" s="149" t="str">
        <f t="shared" si="147"/>
        <v/>
      </c>
      <c r="K122" s="149" t="str">
        <f t="shared" si="148"/>
        <v/>
      </c>
      <c r="L122" s="150" t="str">
        <f t="shared" si="137"/>
        <v/>
      </c>
      <c r="M122" s="150" t="str">
        <f t="shared" si="138"/>
        <v/>
      </c>
      <c r="N122" s="151"/>
      <c r="O122" s="148" t="str">
        <f t="shared" si="149"/>
        <v/>
      </c>
      <c r="P122" s="149" t="str">
        <f t="shared" si="150"/>
        <v/>
      </c>
      <c r="Q122" s="148" t="str">
        <f t="shared" si="151"/>
        <v/>
      </c>
      <c r="R122" s="148" t="str">
        <f t="shared" si="152"/>
        <v/>
      </c>
      <c r="S122" s="148" t="str">
        <f t="shared" si="153"/>
        <v/>
      </c>
      <c r="T122" s="148" t="str">
        <f t="shared" si="154"/>
        <v/>
      </c>
      <c r="U122" s="148" t="str">
        <f t="shared" si="155"/>
        <v/>
      </c>
      <c r="V122" s="148" t="str">
        <f t="shared" si="156"/>
        <v/>
      </c>
      <c r="W122" s="148" t="str">
        <f t="shared" si="157"/>
        <v/>
      </c>
      <c r="X122" s="149" t="str">
        <f t="shared" si="158"/>
        <v/>
      </c>
      <c r="Y122" s="149" t="str">
        <f t="shared" si="159"/>
        <v/>
      </c>
      <c r="Z122" s="145" t="str">
        <f t="shared" si="160"/>
        <v/>
      </c>
      <c r="AA122" s="145" t="str">
        <f t="shared" si="139"/>
        <v/>
      </c>
      <c r="AB122" s="145" t="str">
        <f t="shared" si="161"/>
        <v/>
      </c>
      <c r="AC122" s="145" t="str">
        <f t="shared" si="162"/>
        <v/>
      </c>
      <c r="AD122" s="145" t="str">
        <f t="shared" si="163"/>
        <v/>
      </c>
      <c r="AE122" s="145" t="str">
        <f t="shared" si="164"/>
        <v/>
      </c>
      <c r="AF122" s="145" t="str">
        <f t="shared" si="165"/>
        <v/>
      </c>
      <c r="AG122" s="145" t="str">
        <f t="shared" si="166"/>
        <v/>
      </c>
      <c r="AH122" s="148" t="str">
        <f t="shared" si="167"/>
        <v/>
      </c>
      <c r="AI122" s="148" t="str">
        <f t="shared" si="168"/>
        <v/>
      </c>
      <c r="AJ122" s="150" t="str">
        <f t="shared" si="169"/>
        <v/>
      </c>
      <c r="AK122" s="148" t="str">
        <f t="shared" si="170"/>
        <v/>
      </c>
      <c r="AL122" s="148" t="str">
        <f t="shared" si="171"/>
        <v/>
      </c>
      <c r="AM122" s="149" t="str">
        <f t="shared" si="172"/>
        <v/>
      </c>
      <c r="AN122" s="152" t="str">
        <f t="shared" si="173"/>
        <v/>
      </c>
      <c r="AO122" s="145" t="str">
        <f t="shared" si="174"/>
        <v/>
      </c>
      <c r="AP122" s="152" t="str">
        <f t="shared" si="175"/>
        <v/>
      </c>
      <c r="AQ122" s="148" t="str">
        <f t="shared" si="125"/>
        <v/>
      </c>
      <c r="AR122" s="148" t="str">
        <f t="shared" si="140"/>
        <v/>
      </c>
      <c r="AS122" s="148" t="str">
        <f t="shared" si="141"/>
        <v/>
      </c>
      <c r="AT122" s="148" t="str">
        <f t="shared" si="176"/>
        <v/>
      </c>
      <c r="AU122" s="148" t="str">
        <f>IF(D122="","",SUM($AT$10:AT122))</f>
        <v/>
      </c>
      <c r="AV122" s="148" t="str">
        <f t="shared" si="177"/>
        <v/>
      </c>
      <c r="AW122" s="148" t="str">
        <f>IF(D122="","",SUM($AV$10:AV122))</f>
        <v/>
      </c>
      <c r="AX122" s="148" t="str">
        <f t="shared" si="178"/>
        <v/>
      </c>
      <c r="AY122" s="148" t="str">
        <f t="shared" si="179"/>
        <v/>
      </c>
      <c r="AZ122" s="148" t="str">
        <f>IF(D122="","",SUM($AY$10:AY122))</f>
        <v/>
      </c>
      <c r="BA122" s="152" t="str">
        <f t="shared" si="180"/>
        <v/>
      </c>
      <c r="BB122" s="148" t="str">
        <f t="shared" si="181"/>
        <v/>
      </c>
      <c r="BC122" s="148" t="str">
        <f t="shared" si="182"/>
        <v/>
      </c>
      <c r="BD122" s="148" t="str">
        <f t="shared" si="142"/>
        <v/>
      </c>
      <c r="BE122" s="152" t="str">
        <f>IF(D122="","",IF(Instructions!$C$5="BCBA",MIN(100%,AZ122/1500),IF(Instructions!$C$5="BCaBA",MIN(100%,AZ122/1000),"")))</f>
        <v/>
      </c>
      <c r="BF122" s="152" t="str">
        <f>IF(D122="","",IF(Instructions!$C$5="BCBA",MIN(100%,AW122/1500),IF(Instructions!$C$5="BCaBA",MIN(100%,AW122/1000),"")))</f>
        <v/>
      </c>
      <c r="BG122" s="147" t="str">
        <f t="shared" si="183"/>
        <v/>
      </c>
    </row>
    <row r="123" spans="1:59" s="83" customFormat="1" ht="20.100000000000001" customHeight="1">
      <c r="A123" s="135"/>
      <c r="B123" s="136" t="str">
        <f t="array" ref="B123">IFERROR(INDEX(YearMonthExperienceType, MATCH(0,COUNTIF($B$9:B122, YearMonthExperienceType), 0)),"")</f>
        <v/>
      </c>
      <c r="C123" s="145" t="str">
        <f t="shared" si="134"/>
        <v/>
      </c>
      <c r="D123" s="146" t="str">
        <f t="shared" si="135"/>
        <v/>
      </c>
      <c r="E123" s="147" t="str">
        <f t="shared" si="136"/>
        <v/>
      </c>
      <c r="F123" s="148" t="str">
        <f t="shared" si="143"/>
        <v/>
      </c>
      <c r="G123" s="148" t="str">
        <f t="shared" si="144"/>
        <v/>
      </c>
      <c r="H123" s="148" t="str">
        <f t="shared" si="145"/>
        <v/>
      </c>
      <c r="I123" s="148" t="str">
        <f t="shared" si="146"/>
        <v/>
      </c>
      <c r="J123" s="149" t="str">
        <f t="shared" si="147"/>
        <v/>
      </c>
      <c r="K123" s="149" t="str">
        <f t="shared" si="148"/>
        <v/>
      </c>
      <c r="L123" s="150" t="str">
        <f t="shared" si="137"/>
        <v/>
      </c>
      <c r="M123" s="150" t="str">
        <f t="shared" si="138"/>
        <v/>
      </c>
      <c r="N123" s="151"/>
      <c r="O123" s="148" t="str">
        <f t="shared" si="149"/>
        <v/>
      </c>
      <c r="P123" s="149" t="str">
        <f t="shared" si="150"/>
        <v/>
      </c>
      <c r="Q123" s="148" t="str">
        <f t="shared" si="151"/>
        <v/>
      </c>
      <c r="R123" s="148" t="str">
        <f t="shared" si="152"/>
        <v/>
      </c>
      <c r="S123" s="148" t="str">
        <f t="shared" si="153"/>
        <v/>
      </c>
      <c r="T123" s="148" t="str">
        <f t="shared" si="154"/>
        <v/>
      </c>
      <c r="U123" s="148" t="str">
        <f t="shared" si="155"/>
        <v/>
      </c>
      <c r="V123" s="148" t="str">
        <f t="shared" si="156"/>
        <v/>
      </c>
      <c r="W123" s="148" t="str">
        <f t="shared" si="157"/>
        <v/>
      </c>
      <c r="X123" s="149" t="str">
        <f t="shared" si="158"/>
        <v/>
      </c>
      <c r="Y123" s="149" t="str">
        <f t="shared" si="159"/>
        <v/>
      </c>
      <c r="Z123" s="145" t="str">
        <f t="shared" si="160"/>
        <v/>
      </c>
      <c r="AA123" s="145" t="str">
        <f t="shared" si="139"/>
        <v/>
      </c>
      <c r="AB123" s="145" t="str">
        <f t="shared" si="161"/>
        <v/>
      </c>
      <c r="AC123" s="145" t="str">
        <f t="shared" si="162"/>
        <v/>
      </c>
      <c r="AD123" s="145" t="str">
        <f t="shared" si="163"/>
        <v/>
      </c>
      <c r="AE123" s="145" t="str">
        <f t="shared" si="164"/>
        <v/>
      </c>
      <c r="AF123" s="145" t="str">
        <f t="shared" si="165"/>
        <v/>
      </c>
      <c r="AG123" s="145" t="str">
        <f t="shared" si="166"/>
        <v/>
      </c>
      <c r="AH123" s="148" t="str">
        <f t="shared" si="167"/>
        <v/>
      </c>
      <c r="AI123" s="148" t="str">
        <f t="shared" si="168"/>
        <v/>
      </c>
      <c r="AJ123" s="150" t="str">
        <f t="shared" si="169"/>
        <v/>
      </c>
      <c r="AK123" s="148" t="str">
        <f t="shared" si="170"/>
        <v/>
      </c>
      <c r="AL123" s="148" t="str">
        <f t="shared" si="171"/>
        <v/>
      </c>
      <c r="AM123" s="149" t="str">
        <f t="shared" si="172"/>
        <v/>
      </c>
      <c r="AN123" s="152" t="str">
        <f t="shared" si="173"/>
        <v/>
      </c>
      <c r="AO123" s="145" t="str">
        <f t="shared" si="174"/>
        <v/>
      </c>
      <c r="AP123" s="152" t="str">
        <f t="shared" si="175"/>
        <v/>
      </c>
      <c r="AQ123" s="148" t="str">
        <f t="shared" si="125"/>
        <v/>
      </c>
      <c r="AR123" s="148" t="str">
        <f t="shared" si="140"/>
        <v/>
      </c>
      <c r="AS123" s="148" t="str">
        <f t="shared" si="141"/>
        <v/>
      </c>
      <c r="AT123" s="148" t="str">
        <f t="shared" si="176"/>
        <v/>
      </c>
      <c r="AU123" s="148" t="str">
        <f>IF(D123="","",SUM($AT$10:AT123))</f>
        <v/>
      </c>
      <c r="AV123" s="148" t="str">
        <f t="shared" si="177"/>
        <v/>
      </c>
      <c r="AW123" s="148" t="str">
        <f>IF(D123="","",SUM($AV$10:AV123))</f>
        <v/>
      </c>
      <c r="AX123" s="148" t="str">
        <f t="shared" si="178"/>
        <v/>
      </c>
      <c r="AY123" s="148" t="str">
        <f t="shared" si="179"/>
        <v/>
      </c>
      <c r="AZ123" s="148" t="str">
        <f>IF(D123="","",SUM($AY$10:AY123))</f>
        <v/>
      </c>
      <c r="BA123" s="152" t="str">
        <f t="shared" si="180"/>
        <v/>
      </c>
      <c r="BB123" s="148" t="str">
        <f t="shared" si="181"/>
        <v/>
      </c>
      <c r="BC123" s="148" t="str">
        <f t="shared" si="182"/>
        <v/>
      </c>
      <c r="BD123" s="148" t="str">
        <f t="shared" si="142"/>
        <v/>
      </c>
      <c r="BE123" s="152" t="str">
        <f>IF(D123="","",IF(Instructions!$C$5="BCBA",MIN(100%,AZ123/1500),IF(Instructions!$C$5="BCaBA",MIN(100%,AZ123/1000),"")))</f>
        <v/>
      </c>
      <c r="BF123" s="152" t="str">
        <f>IF(D123="","",IF(Instructions!$C$5="BCBA",MIN(100%,AW123/1500),IF(Instructions!$C$5="BCaBA",MIN(100%,AW123/1000),"")))</f>
        <v/>
      </c>
      <c r="BG123" s="147" t="str">
        <f t="shared" si="183"/>
        <v/>
      </c>
    </row>
    <row r="124" spans="1:59" s="83" customFormat="1" ht="20.100000000000001" customHeight="1">
      <c r="A124" s="135"/>
      <c r="B124" s="136" t="str">
        <f t="array" ref="B124">IFERROR(INDEX(YearMonthExperienceType, MATCH(0,COUNTIF($B$9:B123, YearMonthExperienceType), 0)),"")</f>
        <v/>
      </c>
      <c r="C124" s="145" t="str">
        <f t="shared" si="134"/>
        <v/>
      </c>
      <c r="D124" s="146" t="str">
        <f t="shared" si="135"/>
        <v/>
      </c>
      <c r="E124" s="147" t="str">
        <f t="shared" si="136"/>
        <v/>
      </c>
      <c r="F124" s="148" t="str">
        <f t="shared" si="143"/>
        <v/>
      </c>
      <c r="G124" s="148" t="str">
        <f t="shared" si="144"/>
        <v/>
      </c>
      <c r="H124" s="148" t="str">
        <f t="shared" si="145"/>
        <v/>
      </c>
      <c r="I124" s="148" t="str">
        <f t="shared" si="146"/>
        <v/>
      </c>
      <c r="J124" s="149" t="str">
        <f t="shared" si="147"/>
        <v/>
      </c>
      <c r="K124" s="149" t="str">
        <f t="shared" si="148"/>
        <v/>
      </c>
      <c r="L124" s="150" t="str">
        <f t="shared" si="137"/>
        <v/>
      </c>
      <c r="M124" s="150" t="str">
        <f t="shared" si="138"/>
        <v/>
      </c>
      <c r="N124" s="151"/>
      <c r="O124" s="148" t="str">
        <f t="shared" si="149"/>
        <v/>
      </c>
      <c r="P124" s="149" t="str">
        <f t="shared" si="150"/>
        <v/>
      </c>
      <c r="Q124" s="148" t="str">
        <f t="shared" si="151"/>
        <v/>
      </c>
      <c r="R124" s="148" t="str">
        <f t="shared" si="152"/>
        <v/>
      </c>
      <c r="S124" s="148" t="str">
        <f t="shared" si="153"/>
        <v/>
      </c>
      <c r="T124" s="148" t="str">
        <f t="shared" si="154"/>
        <v/>
      </c>
      <c r="U124" s="148" t="str">
        <f t="shared" si="155"/>
        <v/>
      </c>
      <c r="V124" s="148" t="str">
        <f t="shared" si="156"/>
        <v/>
      </c>
      <c r="W124" s="148" t="str">
        <f t="shared" si="157"/>
        <v/>
      </c>
      <c r="X124" s="149" t="str">
        <f t="shared" si="158"/>
        <v/>
      </c>
      <c r="Y124" s="149" t="str">
        <f t="shared" si="159"/>
        <v/>
      </c>
      <c r="Z124" s="145" t="str">
        <f t="shared" si="160"/>
        <v/>
      </c>
      <c r="AA124" s="145" t="str">
        <f t="shared" si="139"/>
        <v/>
      </c>
      <c r="AB124" s="145" t="str">
        <f t="shared" si="161"/>
        <v/>
      </c>
      <c r="AC124" s="145" t="str">
        <f t="shared" si="162"/>
        <v/>
      </c>
      <c r="AD124" s="145" t="str">
        <f t="shared" si="163"/>
        <v/>
      </c>
      <c r="AE124" s="145" t="str">
        <f t="shared" si="164"/>
        <v/>
      </c>
      <c r="AF124" s="145" t="str">
        <f t="shared" si="165"/>
        <v/>
      </c>
      <c r="AG124" s="145" t="str">
        <f t="shared" si="166"/>
        <v/>
      </c>
      <c r="AH124" s="148" t="str">
        <f t="shared" si="167"/>
        <v/>
      </c>
      <c r="AI124" s="148" t="str">
        <f t="shared" si="168"/>
        <v/>
      </c>
      <c r="AJ124" s="150" t="str">
        <f t="shared" si="169"/>
        <v/>
      </c>
      <c r="AK124" s="148" t="str">
        <f t="shared" si="170"/>
        <v/>
      </c>
      <c r="AL124" s="148" t="str">
        <f t="shared" si="171"/>
        <v/>
      </c>
      <c r="AM124" s="149" t="str">
        <f t="shared" si="172"/>
        <v/>
      </c>
      <c r="AN124" s="152" t="str">
        <f t="shared" si="173"/>
        <v/>
      </c>
      <c r="AO124" s="145" t="str">
        <f t="shared" si="174"/>
        <v/>
      </c>
      <c r="AP124" s="152" t="str">
        <f t="shared" si="175"/>
        <v/>
      </c>
      <c r="AQ124" s="148" t="str">
        <f t="shared" si="125"/>
        <v/>
      </c>
      <c r="AR124" s="148" t="str">
        <f t="shared" si="140"/>
        <v/>
      </c>
      <c r="AS124" s="148" t="str">
        <f t="shared" si="141"/>
        <v/>
      </c>
      <c r="AT124" s="148" t="str">
        <f t="shared" si="176"/>
        <v/>
      </c>
      <c r="AU124" s="148" t="str">
        <f>IF(D124="","",SUM($AT$10:AT124))</f>
        <v/>
      </c>
      <c r="AV124" s="148" t="str">
        <f t="shared" si="177"/>
        <v/>
      </c>
      <c r="AW124" s="148" t="str">
        <f>IF(D124="","",SUM($AV$10:AV124))</f>
        <v/>
      </c>
      <c r="AX124" s="148" t="str">
        <f t="shared" si="178"/>
        <v/>
      </c>
      <c r="AY124" s="148" t="str">
        <f t="shared" si="179"/>
        <v/>
      </c>
      <c r="AZ124" s="148" t="str">
        <f>IF(D124="","",SUM($AY$10:AY124))</f>
        <v/>
      </c>
      <c r="BA124" s="152" t="str">
        <f t="shared" si="180"/>
        <v/>
      </c>
      <c r="BB124" s="148" t="str">
        <f t="shared" si="181"/>
        <v/>
      </c>
      <c r="BC124" s="148" t="str">
        <f t="shared" si="182"/>
        <v/>
      </c>
      <c r="BD124" s="148" t="str">
        <f t="shared" si="142"/>
        <v/>
      </c>
      <c r="BE124" s="152" t="str">
        <f>IF(D124="","",IF(Instructions!$C$5="BCBA",MIN(100%,AZ124/1500),IF(Instructions!$C$5="BCaBA",MIN(100%,AZ124/1000),"")))</f>
        <v/>
      </c>
      <c r="BF124" s="152" t="str">
        <f>IF(D124="","",IF(Instructions!$C$5="BCBA",MIN(100%,AW124/1500),IF(Instructions!$C$5="BCaBA",MIN(100%,AW124/1000),"")))</f>
        <v/>
      </c>
      <c r="BG124" s="147" t="str">
        <f t="shared" si="183"/>
        <v/>
      </c>
    </row>
    <row r="125" spans="1:59" s="83" customFormat="1" ht="20.100000000000001" customHeight="1">
      <c r="A125" s="135"/>
      <c r="B125" s="136" t="str">
        <f t="array" ref="B125">IFERROR(INDEX(YearMonthExperienceType, MATCH(0,COUNTIF($B$9:B124, YearMonthExperienceType), 0)),"")</f>
        <v/>
      </c>
      <c r="C125" s="145" t="str">
        <f t="shared" si="134"/>
        <v/>
      </c>
      <c r="D125" s="146" t="str">
        <f t="shared" si="135"/>
        <v/>
      </c>
      <c r="E125" s="147" t="str">
        <f t="shared" si="136"/>
        <v/>
      </c>
      <c r="F125" s="148" t="str">
        <f t="shared" si="143"/>
        <v/>
      </c>
      <c r="G125" s="148" t="str">
        <f t="shared" si="144"/>
        <v/>
      </c>
      <c r="H125" s="148" t="str">
        <f t="shared" si="145"/>
        <v/>
      </c>
      <c r="I125" s="148" t="str">
        <f t="shared" si="146"/>
        <v/>
      </c>
      <c r="J125" s="149" t="str">
        <f t="shared" si="147"/>
        <v/>
      </c>
      <c r="K125" s="149" t="str">
        <f t="shared" si="148"/>
        <v/>
      </c>
      <c r="L125" s="150" t="str">
        <f t="shared" si="137"/>
        <v/>
      </c>
      <c r="M125" s="150" t="str">
        <f t="shared" si="138"/>
        <v/>
      </c>
      <c r="N125" s="151"/>
      <c r="O125" s="148" t="str">
        <f t="shared" si="149"/>
        <v/>
      </c>
      <c r="P125" s="149" t="str">
        <f t="shared" si="150"/>
        <v/>
      </c>
      <c r="Q125" s="148" t="str">
        <f t="shared" si="151"/>
        <v/>
      </c>
      <c r="R125" s="148" t="str">
        <f t="shared" si="152"/>
        <v/>
      </c>
      <c r="S125" s="148" t="str">
        <f t="shared" si="153"/>
        <v/>
      </c>
      <c r="T125" s="148" t="str">
        <f t="shared" si="154"/>
        <v/>
      </c>
      <c r="U125" s="148" t="str">
        <f t="shared" si="155"/>
        <v/>
      </c>
      <c r="V125" s="148" t="str">
        <f t="shared" si="156"/>
        <v/>
      </c>
      <c r="W125" s="148" t="str">
        <f t="shared" si="157"/>
        <v/>
      </c>
      <c r="X125" s="149" t="str">
        <f t="shared" si="158"/>
        <v/>
      </c>
      <c r="Y125" s="149" t="str">
        <f t="shared" si="159"/>
        <v/>
      </c>
      <c r="Z125" s="145" t="str">
        <f t="shared" si="160"/>
        <v/>
      </c>
      <c r="AA125" s="145" t="str">
        <f t="shared" si="139"/>
        <v/>
      </c>
      <c r="AB125" s="145" t="str">
        <f t="shared" si="161"/>
        <v/>
      </c>
      <c r="AC125" s="145" t="str">
        <f t="shared" si="162"/>
        <v/>
      </c>
      <c r="AD125" s="145" t="str">
        <f t="shared" si="163"/>
        <v/>
      </c>
      <c r="AE125" s="145" t="str">
        <f t="shared" si="164"/>
        <v/>
      </c>
      <c r="AF125" s="145" t="str">
        <f t="shared" si="165"/>
        <v/>
      </c>
      <c r="AG125" s="145" t="str">
        <f t="shared" si="166"/>
        <v/>
      </c>
      <c r="AH125" s="148" t="str">
        <f t="shared" si="167"/>
        <v/>
      </c>
      <c r="AI125" s="148" t="str">
        <f t="shared" si="168"/>
        <v/>
      </c>
      <c r="AJ125" s="150" t="str">
        <f t="shared" si="169"/>
        <v/>
      </c>
      <c r="AK125" s="148" t="str">
        <f t="shared" si="170"/>
        <v/>
      </c>
      <c r="AL125" s="148" t="str">
        <f t="shared" si="171"/>
        <v/>
      </c>
      <c r="AM125" s="149" t="str">
        <f t="shared" si="172"/>
        <v/>
      </c>
      <c r="AN125" s="152" t="str">
        <f t="shared" si="173"/>
        <v/>
      </c>
      <c r="AO125" s="145" t="str">
        <f t="shared" si="174"/>
        <v/>
      </c>
      <c r="AP125" s="152" t="str">
        <f t="shared" si="175"/>
        <v/>
      </c>
      <c r="AQ125" s="148" t="str">
        <f t="shared" si="125"/>
        <v/>
      </c>
      <c r="AR125" s="148" t="str">
        <f t="shared" si="140"/>
        <v/>
      </c>
      <c r="AS125" s="148" t="str">
        <f t="shared" si="141"/>
        <v/>
      </c>
      <c r="AT125" s="148" t="str">
        <f t="shared" si="176"/>
        <v/>
      </c>
      <c r="AU125" s="148" t="str">
        <f>IF(D125="","",SUM($AT$10:AT125))</f>
        <v/>
      </c>
      <c r="AV125" s="148" t="str">
        <f t="shared" si="177"/>
        <v/>
      </c>
      <c r="AW125" s="148" t="str">
        <f>IF(D125="","",SUM($AV$10:AV125))</f>
        <v/>
      </c>
      <c r="AX125" s="148" t="str">
        <f t="shared" si="178"/>
        <v/>
      </c>
      <c r="AY125" s="148" t="str">
        <f t="shared" si="179"/>
        <v/>
      </c>
      <c r="AZ125" s="148" t="str">
        <f>IF(D125="","",SUM($AY$10:AY125))</f>
        <v/>
      </c>
      <c r="BA125" s="152" t="str">
        <f t="shared" si="180"/>
        <v/>
      </c>
      <c r="BB125" s="148" t="str">
        <f t="shared" si="181"/>
        <v/>
      </c>
      <c r="BC125" s="148" t="str">
        <f t="shared" si="182"/>
        <v/>
      </c>
      <c r="BD125" s="148" t="str">
        <f t="shared" si="142"/>
        <v/>
      </c>
      <c r="BE125" s="152" t="str">
        <f>IF(D125="","",IF(Instructions!$C$5="BCBA",MIN(100%,AZ125/1500),IF(Instructions!$C$5="BCaBA",MIN(100%,AZ125/1000),"")))</f>
        <v/>
      </c>
      <c r="BF125" s="152" t="str">
        <f>IF(D125="","",IF(Instructions!$C$5="BCBA",MIN(100%,AW125/1500),IF(Instructions!$C$5="BCaBA",MIN(100%,AW125/1000),"")))</f>
        <v/>
      </c>
      <c r="BG125" s="147" t="str">
        <f t="shared" si="183"/>
        <v/>
      </c>
    </row>
    <row r="126" spans="1:59" s="83" customFormat="1" ht="20.100000000000001" customHeight="1">
      <c r="A126" s="135"/>
      <c r="B126" s="136" t="str">
        <f t="array" ref="B126">IFERROR(INDEX(YearMonthExperienceType, MATCH(0,COUNTIF($B$9:B125, YearMonthExperienceType), 0)),"")</f>
        <v/>
      </c>
      <c r="C126" s="145" t="str">
        <f t="shared" si="134"/>
        <v/>
      </c>
      <c r="D126" s="146" t="str">
        <f t="shared" si="135"/>
        <v/>
      </c>
      <c r="E126" s="147" t="str">
        <f t="shared" si="136"/>
        <v/>
      </c>
      <c r="F126" s="148" t="str">
        <f t="shared" si="143"/>
        <v/>
      </c>
      <c r="G126" s="148" t="str">
        <f t="shared" si="144"/>
        <v/>
      </c>
      <c r="H126" s="148" t="str">
        <f t="shared" si="145"/>
        <v/>
      </c>
      <c r="I126" s="148" t="str">
        <f t="shared" si="146"/>
        <v/>
      </c>
      <c r="J126" s="149" t="str">
        <f t="shared" si="147"/>
        <v/>
      </c>
      <c r="K126" s="149" t="str">
        <f t="shared" si="148"/>
        <v/>
      </c>
      <c r="L126" s="150" t="str">
        <f t="shared" si="137"/>
        <v/>
      </c>
      <c r="M126" s="150" t="str">
        <f t="shared" si="138"/>
        <v/>
      </c>
      <c r="N126" s="151"/>
      <c r="O126" s="148" t="str">
        <f t="shared" si="149"/>
        <v/>
      </c>
      <c r="P126" s="149" t="str">
        <f t="shared" si="150"/>
        <v/>
      </c>
      <c r="Q126" s="148" t="str">
        <f t="shared" si="151"/>
        <v/>
      </c>
      <c r="R126" s="148" t="str">
        <f t="shared" si="152"/>
        <v/>
      </c>
      <c r="S126" s="148" t="str">
        <f t="shared" si="153"/>
        <v/>
      </c>
      <c r="T126" s="148" t="str">
        <f t="shared" si="154"/>
        <v/>
      </c>
      <c r="U126" s="148" t="str">
        <f t="shared" si="155"/>
        <v/>
      </c>
      <c r="V126" s="148" t="str">
        <f t="shared" si="156"/>
        <v/>
      </c>
      <c r="W126" s="148" t="str">
        <f t="shared" si="157"/>
        <v/>
      </c>
      <c r="X126" s="149" t="str">
        <f t="shared" si="158"/>
        <v/>
      </c>
      <c r="Y126" s="149" t="str">
        <f t="shared" si="159"/>
        <v/>
      </c>
      <c r="Z126" s="145" t="str">
        <f t="shared" si="160"/>
        <v/>
      </c>
      <c r="AA126" s="145" t="str">
        <f t="shared" si="139"/>
        <v/>
      </c>
      <c r="AB126" s="145" t="str">
        <f t="shared" si="161"/>
        <v/>
      </c>
      <c r="AC126" s="145" t="str">
        <f t="shared" si="162"/>
        <v/>
      </c>
      <c r="AD126" s="145" t="str">
        <f t="shared" si="163"/>
        <v/>
      </c>
      <c r="AE126" s="145" t="str">
        <f t="shared" si="164"/>
        <v/>
      </c>
      <c r="AF126" s="145" t="str">
        <f t="shared" si="165"/>
        <v/>
      </c>
      <c r="AG126" s="145" t="str">
        <f t="shared" si="166"/>
        <v/>
      </c>
      <c r="AH126" s="148" t="str">
        <f t="shared" si="167"/>
        <v/>
      </c>
      <c r="AI126" s="148" t="str">
        <f t="shared" si="168"/>
        <v/>
      </c>
      <c r="AJ126" s="150" t="str">
        <f t="shared" si="169"/>
        <v/>
      </c>
      <c r="AK126" s="148" t="str">
        <f t="shared" si="170"/>
        <v/>
      </c>
      <c r="AL126" s="148" t="str">
        <f t="shared" si="171"/>
        <v/>
      </c>
      <c r="AM126" s="149" t="str">
        <f t="shared" si="172"/>
        <v/>
      </c>
      <c r="AN126" s="152" t="str">
        <f t="shared" si="173"/>
        <v/>
      </c>
      <c r="AO126" s="145" t="str">
        <f t="shared" si="174"/>
        <v/>
      </c>
      <c r="AP126" s="152" t="str">
        <f t="shared" si="175"/>
        <v/>
      </c>
      <c r="AQ126" s="148" t="str">
        <f t="shared" si="125"/>
        <v/>
      </c>
      <c r="AR126" s="148" t="str">
        <f t="shared" si="140"/>
        <v/>
      </c>
      <c r="AS126" s="148" t="str">
        <f t="shared" si="141"/>
        <v/>
      </c>
      <c r="AT126" s="148" t="str">
        <f t="shared" si="176"/>
        <v/>
      </c>
      <c r="AU126" s="148" t="str">
        <f>IF(D126="","",SUM($AT$10:AT126))</f>
        <v/>
      </c>
      <c r="AV126" s="148" t="str">
        <f t="shared" si="177"/>
        <v/>
      </c>
      <c r="AW126" s="148" t="str">
        <f>IF(D126="","",SUM($AV$10:AV126))</f>
        <v/>
      </c>
      <c r="AX126" s="148" t="str">
        <f t="shared" si="178"/>
        <v/>
      </c>
      <c r="AY126" s="148" t="str">
        <f t="shared" si="179"/>
        <v/>
      </c>
      <c r="AZ126" s="148" t="str">
        <f>IF(D126="","",SUM($AY$10:AY126))</f>
        <v/>
      </c>
      <c r="BA126" s="152" t="str">
        <f t="shared" si="180"/>
        <v/>
      </c>
      <c r="BB126" s="148" t="str">
        <f t="shared" si="181"/>
        <v/>
      </c>
      <c r="BC126" s="148" t="str">
        <f t="shared" si="182"/>
        <v/>
      </c>
      <c r="BD126" s="148" t="str">
        <f t="shared" si="142"/>
        <v/>
      </c>
      <c r="BE126" s="152" t="str">
        <f>IF(D126="","",IF(Instructions!$C$5="BCBA",MIN(100%,AZ126/1500),IF(Instructions!$C$5="BCaBA",MIN(100%,AZ126/1000),"")))</f>
        <v/>
      </c>
      <c r="BF126" s="152" t="str">
        <f>IF(D126="","",IF(Instructions!$C$5="BCBA",MIN(100%,AW126/1500),IF(Instructions!$C$5="BCaBA",MIN(100%,AW126/1000),"")))</f>
        <v/>
      </c>
      <c r="BG126" s="147" t="str">
        <f t="shared" si="183"/>
        <v/>
      </c>
    </row>
    <row r="127" spans="1:59" s="83" customFormat="1" ht="20.100000000000001" customHeight="1">
      <c r="A127" s="135"/>
      <c r="B127" s="136" t="str">
        <f t="array" ref="B127">IFERROR(INDEX(YearMonthExperienceType, MATCH(0,COUNTIF($B$9:B126, YearMonthExperienceType), 0)),"")</f>
        <v/>
      </c>
      <c r="C127" s="145" t="str">
        <f t="shared" si="134"/>
        <v/>
      </c>
      <c r="D127" s="146" t="str">
        <f t="shared" si="135"/>
        <v/>
      </c>
      <c r="E127" s="147" t="str">
        <f t="shared" si="136"/>
        <v/>
      </c>
      <c r="F127" s="148" t="str">
        <f t="shared" si="143"/>
        <v/>
      </c>
      <c r="G127" s="148" t="str">
        <f t="shared" si="144"/>
        <v/>
      </c>
      <c r="H127" s="148" t="str">
        <f t="shared" si="145"/>
        <v/>
      </c>
      <c r="I127" s="148" t="str">
        <f t="shared" si="146"/>
        <v/>
      </c>
      <c r="J127" s="149" t="str">
        <f t="shared" si="147"/>
        <v/>
      </c>
      <c r="K127" s="149" t="str">
        <f t="shared" si="148"/>
        <v/>
      </c>
      <c r="L127" s="150" t="str">
        <f t="shared" si="137"/>
        <v/>
      </c>
      <c r="M127" s="150" t="str">
        <f t="shared" si="138"/>
        <v/>
      </c>
      <c r="N127" s="151"/>
      <c r="O127" s="148" t="str">
        <f t="shared" si="149"/>
        <v/>
      </c>
      <c r="P127" s="149" t="str">
        <f t="shared" si="150"/>
        <v/>
      </c>
      <c r="Q127" s="148" t="str">
        <f t="shared" si="151"/>
        <v/>
      </c>
      <c r="R127" s="148" t="str">
        <f t="shared" si="152"/>
        <v/>
      </c>
      <c r="S127" s="148" t="str">
        <f t="shared" si="153"/>
        <v/>
      </c>
      <c r="T127" s="148" t="str">
        <f t="shared" si="154"/>
        <v/>
      </c>
      <c r="U127" s="148" t="str">
        <f t="shared" si="155"/>
        <v/>
      </c>
      <c r="V127" s="148" t="str">
        <f t="shared" si="156"/>
        <v/>
      </c>
      <c r="W127" s="148" t="str">
        <f t="shared" si="157"/>
        <v/>
      </c>
      <c r="X127" s="149" t="str">
        <f t="shared" si="158"/>
        <v/>
      </c>
      <c r="Y127" s="149" t="str">
        <f t="shared" si="159"/>
        <v/>
      </c>
      <c r="Z127" s="145" t="str">
        <f t="shared" si="160"/>
        <v/>
      </c>
      <c r="AA127" s="145" t="str">
        <f t="shared" si="139"/>
        <v/>
      </c>
      <c r="AB127" s="145" t="str">
        <f t="shared" si="161"/>
        <v/>
      </c>
      <c r="AC127" s="145" t="str">
        <f t="shared" si="162"/>
        <v/>
      </c>
      <c r="AD127" s="145" t="str">
        <f t="shared" si="163"/>
        <v/>
      </c>
      <c r="AE127" s="145" t="str">
        <f t="shared" si="164"/>
        <v/>
      </c>
      <c r="AF127" s="145" t="str">
        <f t="shared" si="165"/>
        <v/>
      </c>
      <c r="AG127" s="145" t="str">
        <f t="shared" si="166"/>
        <v/>
      </c>
      <c r="AH127" s="148" t="str">
        <f t="shared" si="167"/>
        <v/>
      </c>
      <c r="AI127" s="148" t="str">
        <f t="shared" si="168"/>
        <v/>
      </c>
      <c r="AJ127" s="150" t="str">
        <f t="shared" si="169"/>
        <v/>
      </c>
      <c r="AK127" s="148" t="str">
        <f t="shared" si="170"/>
        <v/>
      </c>
      <c r="AL127" s="148" t="str">
        <f t="shared" si="171"/>
        <v/>
      </c>
      <c r="AM127" s="149" t="str">
        <f t="shared" si="172"/>
        <v/>
      </c>
      <c r="AN127" s="152" t="str">
        <f t="shared" si="173"/>
        <v/>
      </c>
      <c r="AO127" s="145" t="str">
        <f t="shared" si="174"/>
        <v/>
      </c>
      <c r="AP127" s="152" t="str">
        <f t="shared" si="175"/>
        <v/>
      </c>
      <c r="AQ127" s="148" t="str">
        <f t="shared" si="125"/>
        <v/>
      </c>
      <c r="AR127" s="148" t="str">
        <f t="shared" si="140"/>
        <v/>
      </c>
      <c r="AS127" s="148" t="str">
        <f t="shared" si="141"/>
        <v/>
      </c>
      <c r="AT127" s="148" t="str">
        <f t="shared" si="176"/>
        <v/>
      </c>
      <c r="AU127" s="148" t="str">
        <f>IF(D127="","",SUM($AT$10:AT127))</f>
        <v/>
      </c>
      <c r="AV127" s="148" t="str">
        <f t="shared" si="177"/>
        <v/>
      </c>
      <c r="AW127" s="148" t="str">
        <f>IF(D127="","",SUM($AV$10:AV127))</f>
        <v/>
      </c>
      <c r="AX127" s="148" t="str">
        <f t="shared" si="178"/>
        <v/>
      </c>
      <c r="AY127" s="148" t="str">
        <f t="shared" si="179"/>
        <v/>
      </c>
      <c r="AZ127" s="148" t="str">
        <f>IF(D127="","",SUM($AY$10:AY127))</f>
        <v/>
      </c>
      <c r="BA127" s="152" t="str">
        <f t="shared" si="180"/>
        <v/>
      </c>
      <c r="BB127" s="148" t="str">
        <f t="shared" si="181"/>
        <v/>
      </c>
      <c r="BC127" s="148" t="str">
        <f t="shared" si="182"/>
        <v/>
      </c>
      <c r="BD127" s="148" t="str">
        <f t="shared" si="142"/>
        <v/>
      </c>
      <c r="BE127" s="152" t="str">
        <f>IF(D127="","",IF(Instructions!$C$5="BCBA",MIN(100%,AZ127/1500),IF(Instructions!$C$5="BCaBA",MIN(100%,AZ127/1000),"")))</f>
        <v/>
      </c>
      <c r="BF127" s="152" t="str">
        <f>IF(D127="","",IF(Instructions!$C$5="BCBA",MIN(100%,AW127/1500),IF(Instructions!$C$5="BCaBA",MIN(100%,AW127/1000),"")))</f>
        <v/>
      </c>
      <c r="BG127" s="147" t="str">
        <f t="shared" si="183"/>
        <v/>
      </c>
    </row>
    <row r="128" spans="1:59" s="83" customFormat="1" ht="20.100000000000001" customHeight="1">
      <c r="A128" s="135"/>
      <c r="B128" s="136" t="str">
        <f t="array" ref="B128">IFERROR(INDEX(YearMonthExperienceType, MATCH(0,COUNTIF($B$9:B127, YearMonthExperienceType), 0)),"")</f>
        <v/>
      </c>
      <c r="C128" s="145" t="str">
        <f t="shared" si="134"/>
        <v/>
      </c>
      <c r="D128" s="146" t="str">
        <f t="shared" si="135"/>
        <v/>
      </c>
      <c r="E128" s="147" t="str">
        <f t="shared" si="136"/>
        <v/>
      </c>
      <c r="F128" s="148" t="str">
        <f t="shared" si="143"/>
        <v/>
      </c>
      <c r="G128" s="148" t="str">
        <f t="shared" si="144"/>
        <v/>
      </c>
      <c r="H128" s="148" t="str">
        <f t="shared" si="145"/>
        <v/>
      </c>
      <c r="I128" s="148" t="str">
        <f t="shared" si="146"/>
        <v/>
      </c>
      <c r="J128" s="149" t="str">
        <f t="shared" si="147"/>
        <v/>
      </c>
      <c r="K128" s="149" t="str">
        <f t="shared" si="148"/>
        <v/>
      </c>
      <c r="L128" s="150" t="str">
        <f t="shared" si="137"/>
        <v/>
      </c>
      <c r="M128" s="150" t="str">
        <f t="shared" si="138"/>
        <v/>
      </c>
      <c r="N128" s="151"/>
      <c r="O128" s="148" t="str">
        <f t="shared" si="149"/>
        <v/>
      </c>
      <c r="P128" s="149" t="str">
        <f t="shared" si="150"/>
        <v/>
      </c>
      <c r="Q128" s="148" t="str">
        <f t="shared" si="151"/>
        <v/>
      </c>
      <c r="R128" s="148" t="str">
        <f t="shared" si="152"/>
        <v/>
      </c>
      <c r="S128" s="148" t="str">
        <f t="shared" si="153"/>
        <v/>
      </c>
      <c r="T128" s="148" t="str">
        <f t="shared" si="154"/>
        <v/>
      </c>
      <c r="U128" s="148" t="str">
        <f t="shared" si="155"/>
        <v/>
      </c>
      <c r="V128" s="148" t="str">
        <f t="shared" si="156"/>
        <v/>
      </c>
      <c r="W128" s="148" t="str">
        <f t="shared" si="157"/>
        <v/>
      </c>
      <c r="X128" s="149" t="str">
        <f t="shared" si="158"/>
        <v/>
      </c>
      <c r="Y128" s="149" t="str">
        <f t="shared" si="159"/>
        <v/>
      </c>
      <c r="Z128" s="145" t="str">
        <f t="shared" si="160"/>
        <v/>
      </c>
      <c r="AA128" s="145" t="str">
        <f t="shared" si="139"/>
        <v/>
      </c>
      <c r="AB128" s="145" t="str">
        <f t="shared" si="161"/>
        <v/>
      </c>
      <c r="AC128" s="145" t="str">
        <f t="shared" si="162"/>
        <v/>
      </c>
      <c r="AD128" s="145" t="str">
        <f t="shared" si="163"/>
        <v/>
      </c>
      <c r="AE128" s="145" t="str">
        <f t="shared" si="164"/>
        <v/>
      </c>
      <c r="AF128" s="145" t="str">
        <f t="shared" si="165"/>
        <v/>
      </c>
      <c r="AG128" s="145" t="str">
        <f t="shared" si="166"/>
        <v/>
      </c>
      <c r="AH128" s="148" t="str">
        <f t="shared" si="167"/>
        <v/>
      </c>
      <c r="AI128" s="148" t="str">
        <f t="shared" si="168"/>
        <v/>
      </c>
      <c r="AJ128" s="150" t="str">
        <f t="shared" si="169"/>
        <v/>
      </c>
      <c r="AK128" s="148" t="str">
        <f t="shared" si="170"/>
        <v/>
      </c>
      <c r="AL128" s="148" t="str">
        <f t="shared" si="171"/>
        <v/>
      </c>
      <c r="AM128" s="149" t="str">
        <f t="shared" si="172"/>
        <v/>
      </c>
      <c r="AN128" s="152" t="str">
        <f t="shared" si="173"/>
        <v/>
      </c>
      <c r="AO128" s="145" t="str">
        <f t="shared" si="174"/>
        <v/>
      </c>
      <c r="AP128" s="152" t="str">
        <f t="shared" si="175"/>
        <v/>
      </c>
      <c r="AQ128" s="148" t="str">
        <f t="shared" si="125"/>
        <v/>
      </c>
      <c r="AR128" s="148" t="str">
        <f t="shared" si="140"/>
        <v/>
      </c>
      <c r="AS128" s="148" t="str">
        <f t="shared" si="141"/>
        <v/>
      </c>
      <c r="AT128" s="148" t="str">
        <f t="shared" si="176"/>
        <v/>
      </c>
      <c r="AU128" s="148" t="str">
        <f>IF(D128="","",SUM($AT$10:AT128))</f>
        <v/>
      </c>
      <c r="AV128" s="148" t="str">
        <f t="shared" si="177"/>
        <v/>
      </c>
      <c r="AW128" s="148" t="str">
        <f>IF(D128="","",SUM($AV$10:AV128))</f>
        <v/>
      </c>
      <c r="AX128" s="148" t="str">
        <f t="shared" si="178"/>
        <v/>
      </c>
      <c r="AY128" s="148" t="str">
        <f t="shared" si="179"/>
        <v/>
      </c>
      <c r="AZ128" s="148" t="str">
        <f>IF(D128="","",SUM($AY$10:AY128))</f>
        <v/>
      </c>
      <c r="BA128" s="152" t="str">
        <f t="shared" si="180"/>
        <v/>
      </c>
      <c r="BB128" s="148" t="str">
        <f t="shared" si="181"/>
        <v/>
      </c>
      <c r="BC128" s="148" t="str">
        <f t="shared" si="182"/>
        <v/>
      </c>
      <c r="BD128" s="148" t="str">
        <f t="shared" si="142"/>
        <v/>
      </c>
      <c r="BE128" s="152" t="str">
        <f>IF(D128="","",IF(Instructions!$C$5="BCBA",MIN(100%,AZ128/1500),IF(Instructions!$C$5="BCaBA",MIN(100%,AZ128/1000),"")))</f>
        <v/>
      </c>
      <c r="BF128" s="152" t="str">
        <f>IF(D128="","",IF(Instructions!$C$5="BCBA",MIN(100%,AW128/1500),IF(Instructions!$C$5="BCaBA",MIN(100%,AW128/1000),"")))</f>
        <v/>
      </c>
      <c r="BG128" s="147" t="str">
        <f t="shared" si="183"/>
        <v/>
      </c>
    </row>
    <row r="129" spans="1:59" s="83" customFormat="1" ht="20.100000000000001" customHeight="1">
      <c r="A129" s="135"/>
      <c r="B129" s="136" t="str">
        <f t="array" ref="B129">IFERROR(INDEX(YearMonthExperienceType, MATCH(0,COUNTIF($B$9:B128, YearMonthExperienceType), 0)),"")</f>
        <v/>
      </c>
      <c r="C129" s="145" t="str">
        <f t="shared" si="134"/>
        <v/>
      </c>
      <c r="D129" s="146" t="str">
        <f t="shared" si="135"/>
        <v/>
      </c>
      <c r="E129" s="147" t="str">
        <f t="shared" si="136"/>
        <v/>
      </c>
      <c r="F129" s="148" t="str">
        <f t="shared" si="143"/>
        <v/>
      </c>
      <c r="G129" s="148" t="str">
        <f t="shared" si="144"/>
        <v/>
      </c>
      <c r="H129" s="148" t="str">
        <f t="shared" si="145"/>
        <v/>
      </c>
      <c r="I129" s="148" t="str">
        <f t="shared" si="146"/>
        <v/>
      </c>
      <c r="J129" s="149" t="str">
        <f t="shared" si="147"/>
        <v/>
      </c>
      <c r="K129" s="149" t="str">
        <f t="shared" si="148"/>
        <v/>
      </c>
      <c r="L129" s="150" t="str">
        <f t="shared" si="137"/>
        <v/>
      </c>
      <c r="M129" s="150" t="str">
        <f t="shared" si="138"/>
        <v/>
      </c>
      <c r="N129" s="151"/>
      <c r="O129" s="148" t="str">
        <f t="shared" si="149"/>
        <v/>
      </c>
      <c r="P129" s="149" t="str">
        <f t="shared" si="150"/>
        <v/>
      </c>
      <c r="Q129" s="148" t="str">
        <f t="shared" si="151"/>
        <v/>
      </c>
      <c r="R129" s="148" t="str">
        <f t="shared" si="152"/>
        <v/>
      </c>
      <c r="S129" s="148" t="str">
        <f t="shared" si="153"/>
        <v/>
      </c>
      <c r="T129" s="148" t="str">
        <f t="shared" si="154"/>
        <v/>
      </c>
      <c r="U129" s="148" t="str">
        <f t="shared" si="155"/>
        <v/>
      </c>
      <c r="V129" s="148" t="str">
        <f t="shared" si="156"/>
        <v/>
      </c>
      <c r="W129" s="148" t="str">
        <f t="shared" si="157"/>
        <v/>
      </c>
      <c r="X129" s="149" t="str">
        <f t="shared" si="158"/>
        <v/>
      </c>
      <c r="Y129" s="149" t="str">
        <f t="shared" si="159"/>
        <v/>
      </c>
      <c r="Z129" s="145" t="str">
        <f t="shared" si="160"/>
        <v/>
      </c>
      <c r="AA129" s="145" t="str">
        <f t="shared" si="139"/>
        <v/>
      </c>
      <c r="AB129" s="145" t="str">
        <f t="shared" si="161"/>
        <v/>
      </c>
      <c r="AC129" s="145" t="str">
        <f t="shared" si="162"/>
        <v/>
      </c>
      <c r="AD129" s="145" t="str">
        <f t="shared" si="163"/>
        <v/>
      </c>
      <c r="AE129" s="145" t="str">
        <f t="shared" si="164"/>
        <v/>
      </c>
      <c r="AF129" s="145" t="str">
        <f t="shared" si="165"/>
        <v/>
      </c>
      <c r="AG129" s="145" t="str">
        <f t="shared" si="166"/>
        <v/>
      </c>
      <c r="AH129" s="148" t="str">
        <f t="shared" si="167"/>
        <v/>
      </c>
      <c r="AI129" s="148" t="str">
        <f t="shared" si="168"/>
        <v/>
      </c>
      <c r="AJ129" s="150" t="str">
        <f t="shared" si="169"/>
        <v/>
      </c>
      <c r="AK129" s="148" t="str">
        <f t="shared" si="170"/>
        <v/>
      </c>
      <c r="AL129" s="148" t="str">
        <f t="shared" si="171"/>
        <v/>
      </c>
      <c r="AM129" s="149" t="str">
        <f t="shared" si="172"/>
        <v/>
      </c>
      <c r="AN129" s="152" t="str">
        <f t="shared" si="173"/>
        <v/>
      </c>
      <c r="AO129" s="145" t="str">
        <f t="shared" si="174"/>
        <v/>
      </c>
      <c r="AP129" s="152" t="str">
        <f t="shared" si="175"/>
        <v/>
      </c>
      <c r="AQ129" s="148" t="str">
        <f t="shared" si="125"/>
        <v/>
      </c>
      <c r="AR129" s="148" t="str">
        <f t="shared" si="140"/>
        <v/>
      </c>
      <c r="AS129" s="148" t="str">
        <f t="shared" si="141"/>
        <v/>
      </c>
      <c r="AT129" s="148" t="str">
        <f t="shared" si="176"/>
        <v/>
      </c>
      <c r="AU129" s="148" t="str">
        <f>IF(D129="","",SUM($AT$10:AT129))</f>
        <v/>
      </c>
      <c r="AV129" s="148" t="str">
        <f t="shared" si="177"/>
        <v/>
      </c>
      <c r="AW129" s="148" t="str">
        <f>IF(D129="","",SUM($AV$10:AV129))</f>
        <v/>
      </c>
      <c r="AX129" s="148" t="str">
        <f t="shared" si="178"/>
        <v/>
      </c>
      <c r="AY129" s="148" t="str">
        <f t="shared" si="179"/>
        <v/>
      </c>
      <c r="AZ129" s="148" t="str">
        <f>IF(D129="","",SUM($AY$10:AY129))</f>
        <v/>
      </c>
      <c r="BA129" s="152" t="str">
        <f t="shared" si="180"/>
        <v/>
      </c>
      <c r="BB129" s="148" t="str">
        <f t="shared" si="181"/>
        <v/>
      </c>
      <c r="BC129" s="148" t="str">
        <f t="shared" si="182"/>
        <v/>
      </c>
      <c r="BD129" s="148" t="str">
        <f t="shared" si="142"/>
        <v/>
      </c>
      <c r="BE129" s="152" t="str">
        <f>IF(D129="","",IF(Instructions!$C$5="BCBA",MIN(100%,AZ129/1500),IF(Instructions!$C$5="BCaBA",MIN(100%,AZ129/1000),"")))</f>
        <v/>
      </c>
      <c r="BF129" s="152" t="str">
        <f>IF(D129="","",IF(Instructions!$C$5="BCBA",MIN(100%,AW129/1500),IF(Instructions!$C$5="BCaBA",MIN(100%,AW129/1000),"")))</f>
        <v/>
      </c>
      <c r="BG129" s="147" t="str">
        <f t="shared" si="183"/>
        <v/>
      </c>
    </row>
    <row r="130" spans="1:59" s="83" customFormat="1" ht="20.100000000000001" customHeight="1">
      <c r="A130" s="135"/>
      <c r="B130" s="136" t="str">
        <f t="array" ref="B130">IFERROR(INDEX(YearMonthExperienceType, MATCH(0,COUNTIF($B$9:B129, YearMonthExperienceType), 0)),"")</f>
        <v/>
      </c>
      <c r="C130" s="145" t="str">
        <f t="shared" si="134"/>
        <v/>
      </c>
      <c r="D130" s="146" t="str">
        <f t="shared" si="135"/>
        <v/>
      </c>
      <c r="E130" s="147" t="str">
        <f t="shared" si="136"/>
        <v/>
      </c>
      <c r="F130" s="148" t="str">
        <f t="shared" si="143"/>
        <v/>
      </c>
      <c r="G130" s="148" t="str">
        <f t="shared" si="144"/>
        <v/>
      </c>
      <c r="H130" s="148" t="str">
        <f t="shared" si="145"/>
        <v/>
      </c>
      <c r="I130" s="148" t="str">
        <f t="shared" si="146"/>
        <v/>
      </c>
      <c r="J130" s="149" t="str">
        <f t="shared" si="147"/>
        <v/>
      </c>
      <c r="K130" s="149" t="str">
        <f t="shared" si="148"/>
        <v/>
      </c>
      <c r="L130" s="150" t="str">
        <f t="shared" si="137"/>
        <v/>
      </c>
      <c r="M130" s="150" t="str">
        <f t="shared" si="138"/>
        <v/>
      </c>
      <c r="N130" s="151"/>
      <c r="O130" s="148" t="str">
        <f t="shared" si="149"/>
        <v/>
      </c>
      <c r="P130" s="149" t="str">
        <f t="shared" si="150"/>
        <v/>
      </c>
      <c r="Q130" s="148" t="str">
        <f t="shared" si="151"/>
        <v/>
      </c>
      <c r="R130" s="148" t="str">
        <f t="shared" si="152"/>
        <v/>
      </c>
      <c r="S130" s="148" t="str">
        <f t="shared" si="153"/>
        <v/>
      </c>
      <c r="T130" s="148" t="str">
        <f t="shared" si="154"/>
        <v/>
      </c>
      <c r="U130" s="148" t="str">
        <f t="shared" si="155"/>
        <v/>
      </c>
      <c r="V130" s="148" t="str">
        <f t="shared" si="156"/>
        <v/>
      </c>
      <c r="W130" s="148" t="str">
        <f t="shared" si="157"/>
        <v/>
      </c>
      <c r="X130" s="149" t="str">
        <f t="shared" si="158"/>
        <v/>
      </c>
      <c r="Y130" s="149" t="str">
        <f t="shared" si="159"/>
        <v/>
      </c>
      <c r="Z130" s="145" t="str">
        <f t="shared" si="160"/>
        <v/>
      </c>
      <c r="AA130" s="145" t="str">
        <f t="shared" si="139"/>
        <v/>
      </c>
      <c r="AB130" s="145" t="str">
        <f t="shared" si="161"/>
        <v/>
      </c>
      <c r="AC130" s="145" t="str">
        <f t="shared" si="162"/>
        <v/>
      </c>
      <c r="AD130" s="145" t="str">
        <f t="shared" si="163"/>
        <v/>
      </c>
      <c r="AE130" s="145" t="str">
        <f t="shared" si="164"/>
        <v/>
      </c>
      <c r="AF130" s="145" t="str">
        <f t="shared" si="165"/>
        <v/>
      </c>
      <c r="AG130" s="145" t="str">
        <f t="shared" si="166"/>
        <v/>
      </c>
      <c r="AH130" s="148" t="str">
        <f t="shared" si="167"/>
        <v/>
      </c>
      <c r="AI130" s="148" t="str">
        <f t="shared" si="168"/>
        <v/>
      </c>
      <c r="AJ130" s="150" t="str">
        <f t="shared" si="169"/>
        <v/>
      </c>
      <c r="AK130" s="148" t="str">
        <f t="shared" si="170"/>
        <v/>
      </c>
      <c r="AL130" s="148" t="str">
        <f t="shared" si="171"/>
        <v/>
      </c>
      <c r="AM130" s="149" t="str">
        <f t="shared" si="172"/>
        <v/>
      </c>
      <c r="AN130" s="152" t="str">
        <f t="shared" si="173"/>
        <v/>
      </c>
      <c r="AO130" s="145" t="str">
        <f t="shared" si="174"/>
        <v/>
      </c>
      <c r="AP130" s="152" t="str">
        <f t="shared" si="175"/>
        <v/>
      </c>
      <c r="AQ130" s="148" t="str">
        <f t="shared" si="125"/>
        <v/>
      </c>
      <c r="AR130" s="148" t="str">
        <f t="shared" si="140"/>
        <v/>
      </c>
      <c r="AS130" s="148" t="str">
        <f t="shared" si="141"/>
        <v/>
      </c>
      <c r="AT130" s="148" t="str">
        <f t="shared" si="176"/>
        <v/>
      </c>
      <c r="AU130" s="148" t="str">
        <f>IF(D130="","",SUM($AT$10:AT130))</f>
        <v/>
      </c>
      <c r="AV130" s="148" t="str">
        <f t="shared" si="177"/>
        <v/>
      </c>
      <c r="AW130" s="148" t="str">
        <f>IF(D130="","",SUM($AV$10:AV130))</f>
        <v/>
      </c>
      <c r="AX130" s="148" t="str">
        <f t="shared" si="178"/>
        <v/>
      </c>
      <c r="AY130" s="148" t="str">
        <f t="shared" si="179"/>
        <v/>
      </c>
      <c r="AZ130" s="148" t="str">
        <f>IF(D130="","",SUM($AY$10:AY130))</f>
        <v/>
      </c>
      <c r="BA130" s="152" t="str">
        <f t="shared" si="180"/>
        <v/>
      </c>
      <c r="BB130" s="148" t="str">
        <f t="shared" si="181"/>
        <v/>
      </c>
      <c r="BC130" s="148" t="str">
        <f t="shared" si="182"/>
        <v/>
      </c>
      <c r="BD130" s="148" t="str">
        <f t="shared" si="142"/>
        <v/>
      </c>
      <c r="BE130" s="152" t="str">
        <f>IF(D130="","",IF(Instructions!$C$5="BCBA",MIN(100%,AZ130/1500),IF(Instructions!$C$5="BCaBA",MIN(100%,AZ130/1000),"")))</f>
        <v/>
      </c>
      <c r="BF130" s="152" t="str">
        <f>IF(D130="","",IF(Instructions!$C$5="BCBA",MIN(100%,AW130/1500),IF(Instructions!$C$5="BCaBA",MIN(100%,AW130/1000),"")))</f>
        <v/>
      </c>
      <c r="BG130" s="147" t="str">
        <f t="shared" si="183"/>
        <v/>
      </c>
    </row>
    <row r="131" spans="1:59" s="83" customFormat="1" ht="20.100000000000001" customHeight="1">
      <c r="A131" s="135"/>
      <c r="B131" s="136" t="str">
        <f t="array" ref="B131">IFERROR(INDEX(YearMonthExperienceType, MATCH(0,COUNTIF($B$9:B130, YearMonthExperienceType), 0)),"")</f>
        <v/>
      </c>
      <c r="C131" s="145" t="str">
        <f t="shared" si="134"/>
        <v/>
      </c>
      <c r="D131" s="146" t="str">
        <f t="shared" si="135"/>
        <v/>
      </c>
      <c r="E131" s="147" t="str">
        <f t="shared" si="136"/>
        <v/>
      </c>
      <c r="F131" s="148" t="str">
        <f t="shared" si="143"/>
        <v/>
      </c>
      <c r="G131" s="148" t="str">
        <f t="shared" si="144"/>
        <v/>
      </c>
      <c r="H131" s="148" t="str">
        <f t="shared" si="145"/>
        <v/>
      </c>
      <c r="I131" s="148" t="str">
        <f t="shared" si="146"/>
        <v/>
      </c>
      <c r="J131" s="149" t="str">
        <f t="shared" si="147"/>
        <v/>
      </c>
      <c r="K131" s="149" t="str">
        <f t="shared" si="148"/>
        <v/>
      </c>
      <c r="L131" s="150" t="str">
        <f t="shared" si="137"/>
        <v/>
      </c>
      <c r="M131" s="150" t="str">
        <f t="shared" si="138"/>
        <v/>
      </c>
      <c r="N131" s="151"/>
      <c r="O131" s="148" t="str">
        <f t="shared" si="149"/>
        <v/>
      </c>
      <c r="P131" s="149" t="str">
        <f t="shared" si="150"/>
        <v/>
      </c>
      <c r="Q131" s="148" t="str">
        <f t="shared" si="151"/>
        <v/>
      </c>
      <c r="R131" s="148" t="str">
        <f t="shared" si="152"/>
        <v/>
      </c>
      <c r="S131" s="148" t="str">
        <f t="shared" si="153"/>
        <v/>
      </c>
      <c r="T131" s="148" t="str">
        <f t="shared" si="154"/>
        <v/>
      </c>
      <c r="U131" s="148" t="str">
        <f t="shared" si="155"/>
        <v/>
      </c>
      <c r="V131" s="148" t="str">
        <f t="shared" si="156"/>
        <v/>
      </c>
      <c r="W131" s="148" t="str">
        <f t="shared" si="157"/>
        <v/>
      </c>
      <c r="X131" s="149" t="str">
        <f t="shared" si="158"/>
        <v/>
      </c>
      <c r="Y131" s="149" t="str">
        <f t="shared" si="159"/>
        <v/>
      </c>
      <c r="Z131" s="145" t="str">
        <f t="shared" si="160"/>
        <v/>
      </c>
      <c r="AA131" s="145" t="str">
        <f t="shared" si="139"/>
        <v/>
      </c>
      <c r="AB131" s="145" t="str">
        <f t="shared" si="161"/>
        <v/>
      </c>
      <c r="AC131" s="145" t="str">
        <f t="shared" si="162"/>
        <v/>
      </c>
      <c r="AD131" s="145" t="str">
        <f t="shared" si="163"/>
        <v/>
      </c>
      <c r="AE131" s="145" t="str">
        <f t="shared" si="164"/>
        <v/>
      </c>
      <c r="AF131" s="145" t="str">
        <f t="shared" si="165"/>
        <v/>
      </c>
      <c r="AG131" s="145" t="str">
        <f t="shared" si="166"/>
        <v/>
      </c>
      <c r="AH131" s="148" t="str">
        <f t="shared" si="167"/>
        <v/>
      </c>
      <c r="AI131" s="148" t="str">
        <f t="shared" si="168"/>
        <v/>
      </c>
      <c r="AJ131" s="150" t="str">
        <f t="shared" si="169"/>
        <v/>
      </c>
      <c r="AK131" s="148" t="str">
        <f t="shared" si="170"/>
        <v/>
      </c>
      <c r="AL131" s="148" t="str">
        <f t="shared" si="171"/>
        <v/>
      </c>
      <c r="AM131" s="149" t="str">
        <f t="shared" si="172"/>
        <v/>
      </c>
      <c r="AN131" s="152" t="str">
        <f t="shared" si="173"/>
        <v/>
      </c>
      <c r="AO131" s="145" t="str">
        <f t="shared" si="174"/>
        <v/>
      </c>
      <c r="AP131" s="152" t="str">
        <f t="shared" si="175"/>
        <v/>
      </c>
      <c r="AQ131" s="148" t="str">
        <f t="shared" si="125"/>
        <v/>
      </c>
      <c r="AR131" s="148" t="str">
        <f t="shared" si="140"/>
        <v/>
      </c>
      <c r="AS131" s="148" t="str">
        <f t="shared" si="141"/>
        <v/>
      </c>
      <c r="AT131" s="148" t="str">
        <f t="shared" si="176"/>
        <v/>
      </c>
      <c r="AU131" s="148" t="str">
        <f>IF(D131="","",SUM($AT$10:AT131))</f>
        <v/>
      </c>
      <c r="AV131" s="148" t="str">
        <f t="shared" si="177"/>
        <v/>
      </c>
      <c r="AW131" s="148" t="str">
        <f>IF(D131="","",SUM($AV$10:AV131))</f>
        <v/>
      </c>
      <c r="AX131" s="148" t="str">
        <f t="shared" si="178"/>
        <v/>
      </c>
      <c r="AY131" s="148" t="str">
        <f t="shared" si="179"/>
        <v/>
      </c>
      <c r="AZ131" s="148" t="str">
        <f>IF(D131="","",SUM($AY$10:AY131))</f>
        <v/>
      </c>
      <c r="BA131" s="152" t="str">
        <f t="shared" si="180"/>
        <v/>
      </c>
      <c r="BB131" s="148" t="str">
        <f t="shared" si="181"/>
        <v/>
      </c>
      <c r="BC131" s="148" t="str">
        <f t="shared" si="182"/>
        <v/>
      </c>
      <c r="BD131" s="148" t="str">
        <f t="shared" si="142"/>
        <v/>
      </c>
      <c r="BE131" s="152" t="str">
        <f>IF(D131="","",IF(Instructions!$C$5="BCBA",MIN(100%,AZ131/1500),IF(Instructions!$C$5="BCaBA",MIN(100%,AZ131/1000),"")))</f>
        <v/>
      </c>
      <c r="BF131" s="152" t="str">
        <f>IF(D131="","",IF(Instructions!$C$5="BCBA",MIN(100%,AW131/1500),IF(Instructions!$C$5="BCaBA",MIN(100%,AW131/1000),"")))</f>
        <v/>
      </c>
      <c r="BG131" s="147" t="str">
        <f t="shared" si="183"/>
        <v/>
      </c>
    </row>
    <row r="132" spans="1:59" s="83" customFormat="1" ht="20.100000000000001" customHeight="1">
      <c r="A132" s="135"/>
      <c r="B132" s="136" t="str">
        <f t="array" ref="B132">IFERROR(INDEX(YearMonthExperienceType, MATCH(0,COUNTIF($B$9:B131, YearMonthExperienceType), 0)),"")</f>
        <v/>
      </c>
      <c r="C132" s="145" t="str">
        <f t="shared" si="134"/>
        <v/>
      </c>
      <c r="D132" s="146" t="str">
        <f t="shared" si="135"/>
        <v/>
      </c>
      <c r="E132" s="147" t="str">
        <f t="shared" si="136"/>
        <v/>
      </c>
      <c r="F132" s="148" t="str">
        <f t="shared" si="143"/>
        <v/>
      </c>
      <c r="G132" s="148" t="str">
        <f t="shared" si="144"/>
        <v/>
      </c>
      <c r="H132" s="148" t="str">
        <f t="shared" si="145"/>
        <v/>
      </c>
      <c r="I132" s="148" t="str">
        <f t="shared" si="146"/>
        <v/>
      </c>
      <c r="J132" s="149" t="str">
        <f t="shared" si="147"/>
        <v/>
      </c>
      <c r="K132" s="149" t="str">
        <f t="shared" si="148"/>
        <v/>
      </c>
      <c r="L132" s="150" t="str">
        <f t="shared" si="137"/>
        <v/>
      </c>
      <c r="M132" s="150" t="str">
        <f t="shared" si="138"/>
        <v/>
      </c>
      <c r="N132" s="151"/>
      <c r="O132" s="148" t="str">
        <f t="shared" si="149"/>
        <v/>
      </c>
      <c r="P132" s="149" t="str">
        <f t="shared" si="150"/>
        <v/>
      </c>
      <c r="Q132" s="148" t="str">
        <f t="shared" si="151"/>
        <v/>
      </c>
      <c r="R132" s="148" t="str">
        <f t="shared" si="152"/>
        <v/>
      </c>
      <c r="S132" s="148" t="str">
        <f t="shared" si="153"/>
        <v/>
      </c>
      <c r="T132" s="148" t="str">
        <f t="shared" si="154"/>
        <v/>
      </c>
      <c r="U132" s="148" t="str">
        <f t="shared" si="155"/>
        <v/>
      </c>
      <c r="V132" s="148" t="str">
        <f t="shared" si="156"/>
        <v/>
      </c>
      <c r="W132" s="148" t="str">
        <f t="shared" si="157"/>
        <v/>
      </c>
      <c r="X132" s="149" t="str">
        <f t="shared" si="158"/>
        <v/>
      </c>
      <c r="Y132" s="149" t="str">
        <f t="shared" si="159"/>
        <v/>
      </c>
      <c r="Z132" s="145" t="str">
        <f t="shared" si="160"/>
        <v/>
      </c>
      <c r="AA132" s="145" t="str">
        <f t="shared" si="139"/>
        <v/>
      </c>
      <c r="AB132" s="145" t="str">
        <f t="shared" si="161"/>
        <v/>
      </c>
      <c r="AC132" s="145" t="str">
        <f t="shared" si="162"/>
        <v/>
      </c>
      <c r="AD132" s="145" t="str">
        <f t="shared" si="163"/>
        <v/>
      </c>
      <c r="AE132" s="145" t="str">
        <f t="shared" si="164"/>
        <v/>
      </c>
      <c r="AF132" s="145" t="str">
        <f t="shared" si="165"/>
        <v/>
      </c>
      <c r="AG132" s="145" t="str">
        <f t="shared" si="166"/>
        <v/>
      </c>
      <c r="AH132" s="148" t="str">
        <f t="shared" si="167"/>
        <v/>
      </c>
      <c r="AI132" s="148" t="str">
        <f t="shared" si="168"/>
        <v/>
      </c>
      <c r="AJ132" s="150" t="str">
        <f t="shared" si="169"/>
        <v/>
      </c>
      <c r="AK132" s="148" t="str">
        <f t="shared" si="170"/>
        <v/>
      </c>
      <c r="AL132" s="148" t="str">
        <f t="shared" si="171"/>
        <v/>
      </c>
      <c r="AM132" s="149" t="str">
        <f t="shared" si="172"/>
        <v/>
      </c>
      <c r="AN132" s="152" t="str">
        <f t="shared" si="173"/>
        <v/>
      </c>
      <c r="AO132" s="145" t="str">
        <f t="shared" si="174"/>
        <v/>
      </c>
      <c r="AP132" s="152" t="str">
        <f t="shared" si="175"/>
        <v/>
      </c>
      <c r="AQ132" s="148" t="str">
        <f t="shared" si="125"/>
        <v/>
      </c>
      <c r="AR132" s="148" t="str">
        <f t="shared" si="140"/>
        <v/>
      </c>
      <c r="AS132" s="148" t="str">
        <f t="shared" si="141"/>
        <v/>
      </c>
      <c r="AT132" s="148" t="str">
        <f t="shared" si="176"/>
        <v/>
      </c>
      <c r="AU132" s="148" t="str">
        <f>IF(D132="","",SUM($AT$10:AT132))</f>
        <v/>
      </c>
      <c r="AV132" s="148" t="str">
        <f t="shared" si="177"/>
        <v/>
      </c>
      <c r="AW132" s="148" t="str">
        <f>IF(D132="","",SUM($AV$10:AV132))</f>
        <v/>
      </c>
      <c r="AX132" s="148" t="str">
        <f t="shared" si="178"/>
        <v/>
      </c>
      <c r="AY132" s="148" t="str">
        <f t="shared" si="179"/>
        <v/>
      </c>
      <c r="AZ132" s="148" t="str">
        <f>IF(D132="","",SUM($AY$10:AY132))</f>
        <v/>
      </c>
      <c r="BA132" s="152" t="str">
        <f t="shared" si="180"/>
        <v/>
      </c>
      <c r="BB132" s="148" t="str">
        <f t="shared" si="181"/>
        <v/>
      </c>
      <c r="BC132" s="148" t="str">
        <f t="shared" si="182"/>
        <v/>
      </c>
      <c r="BD132" s="148" t="str">
        <f t="shared" si="142"/>
        <v/>
      </c>
      <c r="BE132" s="152" t="str">
        <f>IF(D132="","",IF(Instructions!$C$5="BCBA",MIN(100%,AZ132/1500),IF(Instructions!$C$5="BCaBA",MIN(100%,AZ132/1000),"")))</f>
        <v/>
      </c>
      <c r="BF132" s="152" t="str">
        <f>IF(D132="","",IF(Instructions!$C$5="BCBA",MIN(100%,AW132/1500),IF(Instructions!$C$5="BCaBA",MIN(100%,AW132/1000),"")))</f>
        <v/>
      </c>
      <c r="BG132" s="147" t="str">
        <f t="shared" si="183"/>
        <v/>
      </c>
    </row>
    <row r="133" spans="1:59" s="83" customFormat="1" ht="20.100000000000001" customHeight="1">
      <c r="A133" s="135"/>
      <c r="B133" s="136" t="str">
        <f t="array" ref="B133">IFERROR(INDEX(YearMonthExperienceType, MATCH(0,COUNTIF($B$9:B132, YearMonthExperienceType), 0)),"")</f>
        <v/>
      </c>
      <c r="C133" s="145" t="str">
        <f t="shared" si="134"/>
        <v/>
      </c>
      <c r="D133" s="146" t="str">
        <f t="shared" si="135"/>
        <v/>
      </c>
      <c r="E133" s="147" t="str">
        <f t="shared" si="136"/>
        <v/>
      </c>
      <c r="F133" s="148" t="str">
        <f t="shared" si="143"/>
        <v/>
      </c>
      <c r="G133" s="148" t="str">
        <f t="shared" si="144"/>
        <v/>
      </c>
      <c r="H133" s="148" t="str">
        <f t="shared" si="145"/>
        <v/>
      </c>
      <c r="I133" s="148" t="str">
        <f t="shared" si="146"/>
        <v/>
      </c>
      <c r="J133" s="149" t="str">
        <f t="shared" si="147"/>
        <v/>
      </c>
      <c r="K133" s="149" t="str">
        <f t="shared" si="148"/>
        <v/>
      </c>
      <c r="L133" s="150" t="str">
        <f t="shared" si="137"/>
        <v/>
      </c>
      <c r="M133" s="150" t="str">
        <f t="shared" si="138"/>
        <v/>
      </c>
      <c r="N133" s="151"/>
      <c r="O133" s="148" t="str">
        <f t="shared" si="149"/>
        <v/>
      </c>
      <c r="P133" s="149" t="str">
        <f t="shared" si="150"/>
        <v/>
      </c>
      <c r="Q133" s="148" t="str">
        <f t="shared" si="151"/>
        <v/>
      </c>
      <c r="R133" s="148" t="str">
        <f t="shared" si="152"/>
        <v/>
      </c>
      <c r="S133" s="148" t="str">
        <f t="shared" si="153"/>
        <v/>
      </c>
      <c r="T133" s="148" t="str">
        <f t="shared" si="154"/>
        <v/>
      </c>
      <c r="U133" s="148" t="str">
        <f t="shared" si="155"/>
        <v/>
      </c>
      <c r="V133" s="148" t="str">
        <f t="shared" si="156"/>
        <v/>
      </c>
      <c r="W133" s="148" t="str">
        <f t="shared" si="157"/>
        <v/>
      </c>
      <c r="X133" s="149" t="str">
        <f t="shared" si="158"/>
        <v/>
      </c>
      <c r="Y133" s="149" t="str">
        <f t="shared" si="159"/>
        <v/>
      </c>
      <c r="Z133" s="145" t="str">
        <f t="shared" si="160"/>
        <v/>
      </c>
      <c r="AA133" s="145" t="str">
        <f t="shared" si="139"/>
        <v/>
      </c>
      <c r="AB133" s="145" t="str">
        <f t="shared" si="161"/>
        <v/>
      </c>
      <c r="AC133" s="145" t="str">
        <f t="shared" si="162"/>
        <v/>
      </c>
      <c r="AD133" s="145" t="str">
        <f t="shared" si="163"/>
        <v/>
      </c>
      <c r="AE133" s="145" t="str">
        <f t="shared" si="164"/>
        <v/>
      </c>
      <c r="AF133" s="145" t="str">
        <f t="shared" si="165"/>
        <v/>
      </c>
      <c r="AG133" s="145" t="str">
        <f t="shared" si="166"/>
        <v/>
      </c>
      <c r="AH133" s="148" t="str">
        <f t="shared" si="167"/>
        <v/>
      </c>
      <c r="AI133" s="148" t="str">
        <f t="shared" si="168"/>
        <v/>
      </c>
      <c r="AJ133" s="150" t="str">
        <f t="shared" si="169"/>
        <v/>
      </c>
      <c r="AK133" s="148" t="str">
        <f t="shared" si="170"/>
        <v/>
      </c>
      <c r="AL133" s="148" t="str">
        <f t="shared" si="171"/>
        <v/>
      </c>
      <c r="AM133" s="149" t="str">
        <f t="shared" si="172"/>
        <v/>
      </c>
      <c r="AN133" s="152" t="str">
        <f t="shared" si="173"/>
        <v/>
      </c>
      <c r="AO133" s="145" t="str">
        <f t="shared" si="174"/>
        <v/>
      </c>
      <c r="AP133" s="152" t="str">
        <f t="shared" si="175"/>
        <v/>
      </c>
      <c r="AQ133" s="148" t="str">
        <f t="shared" si="125"/>
        <v/>
      </c>
      <c r="AR133" s="148" t="str">
        <f t="shared" si="140"/>
        <v/>
      </c>
      <c r="AS133" s="148" t="str">
        <f t="shared" si="141"/>
        <v/>
      </c>
      <c r="AT133" s="148" t="str">
        <f t="shared" si="176"/>
        <v/>
      </c>
      <c r="AU133" s="148" t="str">
        <f>IF(D133="","",SUM($AT$10:AT133))</f>
        <v/>
      </c>
      <c r="AV133" s="148" t="str">
        <f t="shared" si="177"/>
        <v/>
      </c>
      <c r="AW133" s="148" t="str">
        <f>IF(D133="","",SUM($AV$10:AV133))</f>
        <v/>
      </c>
      <c r="AX133" s="148" t="str">
        <f t="shared" si="178"/>
        <v/>
      </c>
      <c r="AY133" s="148" t="str">
        <f t="shared" si="179"/>
        <v/>
      </c>
      <c r="AZ133" s="148" t="str">
        <f>IF(D133="","",SUM($AY$10:AY133))</f>
        <v/>
      </c>
      <c r="BA133" s="152" t="str">
        <f t="shared" si="180"/>
        <v/>
      </c>
      <c r="BB133" s="148" t="str">
        <f t="shared" si="181"/>
        <v/>
      </c>
      <c r="BC133" s="148" t="str">
        <f t="shared" si="182"/>
        <v/>
      </c>
      <c r="BD133" s="148" t="str">
        <f t="shared" si="142"/>
        <v/>
      </c>
      <c r="BE133" s="152" t="str">
        <f>IF(D133="","",IF(Instructions!$C$5="BCBA",MIN(100%,AZ133/1500),IF(Instructions!$C$5="BCaBA",MIN(100%,AZ133/1000),"")))</f>
        <v/>
      </c>
      <c r="BF133" s="152" t="str">
        <f>IF(D133="","",IF(Instructions!$C$5="BCBA",MIN(100%,AW133/1500),IF(Instructions!$C$5="BCaBA",MIN(100%,AW133/1000),"")))</f>
        <v/>
      </c>
      <c r="BG133" s="147" t="str">
        <f t="shared" si="183"/>
        <v/>
      </c>
    </row>
    <row r="134" spans="1:59" s="83" customFormat="1" ht="20.100000000000001" customHeight="1">
      <c r="A134" s="135"/>
      <c r="B134" s="136" t="str">
        <f t="array" ref="B134">IFERROR(INDEX(YearMonthExperienceType, MATCH(0,COUNTIF($B$9:B133, YearMonthExperienceType), 0)),"")</f>
        <v/>
      </c>
      <c r="C134" s="145" t="str">
        <f t="shared" si="134"/>
        <v/>
      </c>
      <c r="D134" s="146" t="str">
        <f t="shared" si="135"/>
        <v/>
      </c>
      <c r="E134" s="147" t="str">
        <f t="shared" si="136"/>
        <v/>
      </c>
      <c r="F134" s="148" t="str">
        <f t="shared" si="143"/>
        <v/>
      </c>
      <c r="G134" s="148" t="str">
        <f t="shared" si="144"/>
        <v/>
      </c>
      <c r="H134" s="148" t="str">
        <f t="shared" si="145"/>
        <v/>
      </c>
      <c r="I134" s="148" t="str">
        <f t="shared" si="146"/>
        <v/>
      </c>
      <c r="J134" s="149" t="str">
        <f t="shared" si="147"/>
        <v/>
      </c>
      <c r="K134" s="149" t="str">
        <f t="shared" si="148"/>
        <v/>
      </c>
      <c r="L134" s="150" t="str">
        <f t="shared" si="137"/>
        <v/>
      </c>
      <c r="M134" s="150" t="str">
        <f t="shared" si="138"/>
        <v/>
      </c>
      <c r="N134" s="151"/>
      <c r="O134" s="148" t="str">
        <f t="shared" si="149"/>
        <v/>
      </c>
      <c r="P134" s="149" t="str">
        <f t="shared" si="150"/>
        <v/>
      </c>
      <c r="Q134" s="148" t="str">
        <f t="shared" si="151"/>
        <v/>
      </c>
      <c r="R134" s="148" t="str">
        <f t="shared" si="152"/>
        <v/>
      </c>
      <c r="S134" s="148" t="str">
        <f t="shared" si="153"/>
        <v/>
      </c>
      <c r="T134" s="148" t="str">
        <f t="shared" si="154"/>
        <v/>
      </c>
      <c r="U134" s="148" t="str">
        <f t="shared" si="155"/>
        <v/>
      </c>
      <c r="V134" s="148" t="str">
        <f t="shared" si="156"/>
        <v/>
      </c>
      <c r="W134" s="148" t="str">
        <f t="shared" si="157"/>
        <v/>
      </c>
      <c r="X134" s="149" t="str">
        <f t="shared" si="158"/>
        <v/>
      </c>
      <c r="Y134" s="149" t="str">
        <f t="shared" si="159"/>
        <v/>
      </c>
      <c r="Z134" s="145" t="str">
        <f t="shared" si="160"/>
        <v/>
      </c>
      <c r="AA134" s="145" t="str">
        <f t="shared" si="139"/>
        <v/>
      </c>
      <c r="AB134" s="145" t="str">
        <f t="shared" si="161"/>
        <v/>
      </c>
      <c r="AC134" s="145" t="str">
        <f t="shared" si="162"/>
        <v/>
      </c>
      <c r="AD134" s="145" t="str">
        <f t="shared" si="163"/>
        <v/>
      </c>
      <c r="AE134" s="145" t="str">
        <f t="shared" si="164"/>
        <v/>
      </c>
      <c r="AF134" s="145" t="str">
        <f t="shared" si="165"/>
        <v/>
      </c>
      <c r="AG134" s="145" t="str">
        <f t="shared" si="166"/>
        <v/>
      </c>
      <c r="AH134" s="148" t="str">
        <f t="shared" si="167"/>
        <v/>
      </c>
      <c r="AI134" s="148" t="str">
        <f t="shared" si="168"/>
        <v/>
      </c>
      <c r="AJ134" s="150" t="str">
        <f t="shared" si="169"/>
        <v/>
      </c>
      <c r="AK134" s="148" t="str">
        <f t="shared" si="170"/>
        <v/>
      </c>
      <c r="AL134" s="148" t="str">
        <f t="shared" si="171"/>
        <v/>
      </c>
      <c r="AM134" s="149" t="str">
        <f t="shared" si="172"/>
        <v/>
      </c>
      <c r="AN134" s="152" t="str">
        <f t="shared" si="173"/>
        <v/>
      </c>
      <c r="AO134" s="145" t="str">
        <f t="shared" si="174"/>
        <v/>
      </c>
      <c r="AP134" s="152" t="str">
        <f t="shared" si="175"/>
        <v/>
      </c>
      <c r="AQ134" s="148" t="str">
        <f t="shared" si="125"/>
        <v/>
      </c>
      <c r="AR134" s="148" t="str">
        <f t="shared" si="140"/>
        <v/>
      </c>
      <c r="AS134" s="148" t="str">
        <f t="shared" si="141"/>
        <v/>
      </c>
      <c r="AT134" s="148" t="str">
        <f t="shared" si="176"/>
        <v/>
      </c>
      <c r="AU134" s="148" t="str">
        <f>IF(D134="","",SUM($AT$10:AT134))</f>
        <v/>
      </c>
      <c r="AV134" s="148" t="str">
        <f t="shared" si="177"/>
        <v/>
      </c>
      <c r="AW134" s="148" t="str">
        <f>IF(D134="","",SUM($AV$10:AV134))</f>
        <v/>
      </c>
      <c r="AX134" s="148" t="str">
        <f t="shared" si="178"/>
        <v/>
      </c>
      <c r="AY134" s="148" t="str">
        <f t="shared" si="179"/>
        <v/>
      </c>
      <c r="AZ134" s="148" t="str">
        <f>IF(D134="","",SUM($AY$10:AY134))</f>
        <v/>
      </c>
      <c r="BA134" s="152" t="str">
        <f t="shared" si="180"/>
        <v/>
      </c>
      <c r="BB134" s="148" t="str">
        <f t="shared" si="181"/>
        <v/>
      </c>
      <c r="BC134" s="148" t="str">
        <f t="shared" si="182"/>
        <v/>
      </c>
      <c r="BD134" s="148" t="str">
        <f t="shared" si="142"/>
        <v/>
      </c>
      <c r="BE134" s="152" t="str">
        <f>IF(D134="","",IF(Instructions!$C$5="BCBA",MIN(100%,AZ134/1500),IF(Instructions!$C$5="BCaBA",MIN(100%,AZ134/1000),"")))</f>
        <v/>
      </c>
      <c r="BF134" s="152" t="str">
        <f>IF(D134="","",IF(Instructions!$C$5="BCBA",MIN(100%,AW134/1500),IF(Instructions!$C$5="BCaBA",MIN(100%,AW134/1000),"")))</f>
        <v/>
      </c>
      <c r="BG134" s="147" t="str">
        <f t="shared" si="183"/>
        <v/>
      </c>
    </row>
    <row r="135" spans="1:59" s="83" customFormat="1" ht="20.100000000000001" customHeight="1">
      <c r="A135" s="135"/>
      <c r="B135" s="136" t="str">
        <f t="array" ref="B135">IFERROR(INDEX(YearMonthExperienceType, MATCH(0,COUNTIF($B$9:B134, YearMonthExperienceType), 0)),"")</f>
        <v/>
      </c>
      <c r="C135" s="145" t="str">
        <f t="shared" si="134"/>
        <v/>
      </c>
      <c r="D135" s="146" t="str">
        <f t="shared" si="135"/>
        <v/>
      </c>
      <c r="E135" s="147" t="str">
        <f t="shared" si="136"/>
        <v/>
      </c>
      <c r="F135" s="148" t="str">
        <f t="shared" si="143"/>
        <v/>
      </c>
      <c r="G135" s="148" t="str">
        <f t="shared" si="144"/>
        <v/>
      </c>
      <c r="H135" s="148" t="str">
        <f t="shared" si="145"/>
        <v/>
      </c>
      <c r="I135" s="148" t="str">
        <f t="shared" si="146"/>
        <v/>
      </c>
      <c r="J135" s="149" t="str">
        <f t="shared" si="147"/>
        <v/>
      </c>
      <c r="K135" s="149" t="str">
        <f t="shared" si="148"/>
        <v/>
      </c>
      <c r="L135" s="150" t="str">
        <f t="shared" si="137"/>
        <v/>
      </c>
      <c r="M135" s="150" t="str">
        <f t="shared" si="138"/>
        <v/>
      </c>
      <c r="N135" s="151"/>
      <c r="O135" s="148" t="str">
        <f t="shared" si="149"/>
        <v/>
      </c>
      <c r="P135" s="149" t="str">
        <f t="shared" si="150"/>
        <v/>
      </c>
      <c r="Q135" s="148" t="str">
        <f t="shared" si="151"/>
        <v/>
      </c>
      <c r="R135" s="148" t="str">
        <f t="shared" si="152"/>
        <v/>
      </c>
      <c r="S135" s="148" t="str">
        <f t="shared" si="153"/>
        <v/>
      </c>
      <c r="T135" s="148" t="str">
        <f t="shared" si="154"/>
        <v/>
      </c>
      <c r="U135" s="148" t="str">
        <f t="shared" si="155"/>
        <v/>
      </c>
      <c r="V135" s="148" t="str">
        <f t="shared" si="156"/>
        <v/>
      </c>
      <c r="W135" s="148" t="str">
        <f t="shared" si="157"/>
        <v/>
      </c>
      <c r="X135" s="149" t="str">
        <f t="shared" si="158"/>
        <v/>
      </c>
      <c r="Y135" s="149" t="str">
        <f t="shared" si="159"/>
        <v/>
      </c>
      <c r="Z135" s="145" t="str">
        <f t="shared" si="160"/>
        <v/>
      </c>
      <c r="AA135" s="145" t="str">
        <f t="shared" si="139"/>
        <v/>
      </c>
      <c r="AB135" s="145" t="str">
        <f t="shared" si="161"/>
        <v/>
      </c>
      <c r="AC135" s="145" t="str">
        <f t="shared" si="162"/>
        <v/>
      </c>
      <c r="AD135" s="145" t="str">
        <f t="shared" si="163"/>
        <v/>
      </c>
      <c r="AE135" s="145" t="str">
        <f t="shared" si="164"/>
        <v/>
      </c>
      <c r="AF135" s="145" t="str">
        <f t="shared" si="165"/>
        <v/>
      </c>
      <c r="AG135" s="145" t="str">
        <f t="shared" si="166"/>
        <v/>
      </c>
      <c r="AH135" s="148" t="str">
        <f t="shared" si="167"/>
        <v/>
      </c>
      <c r="AI135" s="148" t="str">
        <f t="shared" si="168"/>
        <v/>
      </c>
      <c r="AJ135" s="150" t="str">
        <f t="shared" si="169"/>
        <v/>
      </c>
      <c r="AK135" s="148" t="str">
        <f t="shared" si="170"/>
        <v/>
      </c>
      <c r="AL135" s="148" t="str">
        <f t="shared" si="171"/>
        <v/>
      </c>
      <c r="AM135" s="149" t="str">
        <f t="shared" si="172"/>
        <v/>
      </c>
      <c r="AN135" s="152" t="str">
        <f t="shared" si="173"/>
        <v/>
      </c>
      <c r="AO135" s="145" t="str">
        <f t="shared" si="174"/>
        <v/>
      </c>
      <c r="AP135" s="152" t="str">
        <f t="shared" si="175"/>
        <v/>
      </c>
      <c r="AQ135" s="148" t="str">
        <f t="shared" si="125"/>
        <v/>
      </c>
      <c r="AR135" s="148" t="str">
        <f t="shared" si="140"/>
        <v/>
      </c>
      <c r="AS135" s="148" t="str">
        <f t="shared" si="141"/>
        <v/>
      </c>
      <c r="AT135" s="148" t="str">
        <f t="shared" si="176"/>
        <v/>
      </c>
      <c r="AU135" s="148" t="str">
        <f>IF(D135="","",SUM($AT$10:AT135))</f>
        <v/>
      </c>
      <c r="AV135" s="148" t="str">
        <f t="shared" si="177"/>
        <v/>
      </c>
      <c r="AW135" s="148" t="str">
        <f>IF(D135="","",SUM($AV$10:AV135))</f>
        <v/>
      </c>
      <c r="AX135" s="148" t="str">
        <f t="shared" si="178"/>
        <v/>
      </c>
      <c r="AY135" s="148" t="str">
        <f t="shared" si="179"/>
        <v/>
      </c>
      <c r="AZ135" s="148" t="str">
        <f>IF(D135="","",SUM($AY$10:AY135))</f>
        <v/>
      </c>
      <c r="BA135" s="152" t="str">
        <f t="shared" si="180"/>
        <v/>
      </c>
      <c r="BB135" s="148" t="str">
        <f t="shared" si="181"/>
        <v/>
      </c>
      <c r="BC135" s="148" t="str">
        <f t="shared" si="182"/>
        <v/>
      </c>
      <c r="BD135" s="148" t="str">
        <f t="shared" si="142"/>
        <v/>
      </c>
      <c r="BE135" s="152" t="str">
        <f>IF(D135="","",IF(Instructions!$C$5="BCBA",MIN(100%,AZ135/1500),IF(Instructions!$C$5="BCaBA",MIN(100%,AZ135/1000),"")))</f>
        <v/>
      </c>
      <c r="BF135" s="152" t="str">
        <f>IF(D135="","",IF(Instructions!$C$5="BCBA",MIN(100%,AW135/1500),IF(Instructions!$C$5="BCaBA",MIN(100%,AW135/1000),"")))</f>
        <v/>
      </c>
      <c r="BG135" s="147" t="str">
        <f t="shared" si="183"/>
        <v/>
      </c>
    </row>
    <row r="136" spans="1:59" s="83" customFormat="1" ht="20.100000000000001" customHeight="1">
      <c r="A136" s="135"/>
      <c r="B136" s="136" t="str">
        <f t="array" ref="B136">IFERROR(INDEX(YearMonthExperienceType, MATCH(0,COUNTIF($B$9:B135, YearMonthExperienceType), 0)),"")</f>
        <v/>
      </c>
      <c r="C136" s="145" t="str">
        <f t="shared" si="134"/>
        <v/>
      </c>
      <c r="D136" s="146" t="str">
        <f t="shared" si="135"/>
        <v/>
      </c>
      <c r="E136" s="147" t="str">
        <f t="shared" si="136"/>
        <v/>
      </c>
      <c r="F136" s="148" t="str">
        <f t="shared" si="143"/>
        <v/>
      </c>
      <c r="G136" s="148" t="str">
        <f t="shared" si="144"/>
        <v/>
      </c>
      <c r="H136" s="148" t="str">
        <f t="shared" si="145"/>
        <v/>
      </c>
      <c r="I136" s="148" t="str">
        <f t="shared" si="146"/>
        <v/>
      </c>
      <c r="J136" s="149" t="str">
        <f t="shared" si="147"/>
        <v/>
      </c>
      <c r="K136" s="149" t="str">
        <f t="shared" si="148"/>
        <v/>
      </c>
      <c r="L136" s="150" t="str">
        <f t="shared" si="137"/>
        <v/>
      </c>
      <c r="M136" s="150" t="str">
        <f t="shared" si="138"/>
        <v/>
      </c>
      <c r="N136" s="151"/>
      <c r="O136" s="148" t="str">
        <f t="shared" si="149"/>
        <v/>
      </c>
      <c r="P136" s="149" t="str">
        <f t="shared" si="150"/>
        <v/>
      </c>
      <c r="Q136" s="148" t="str">
        <f t="shared" si="151"/>
        <v/>
      </c>
      <c r="R136" s="148" t="str">
        <f t="shared" si="152"/>
        <v/>
      </c>
      <c r="S136" s="148" t="str">
        <f t="shared" si="153"/>
        <v/>
      </c>
      <c r="T136" s="148" t="str">
        <f t="shared" si="154"/>
        <v/>
      </c>
      <c r="U136" s="148" t="str">
        <f t="shared" si="155"/>
        <v/>
      </c>
      <c r="V136" s="148" t="str">
        <f t="shared" si="156"/>
        <v/>
      </c>
      <c r="W136" s="148" t="str">
        <f t="shared" si="157"/>
        <v/>
      </c>
      <c r="X136" s="149" t="str">
        <f t="shared" si="158"/>
        <v/>
      </c>
      <c r="Y136" s="149" t="str">
        <f t="shared" si="159"/>
        <v/>
      </c>
      <c r="Z136" s="145" t="str">
        <f t="shared" si="160"/>
        <v/>
      </c>
      <c r="AA136" s="145" t="str">
        <f t="shared" si="139"/>
        <v/>
      </c>
      <c r="AB136" s="145" t="str">
        <f t="shared" si="161"/>
        <v/>
      </c>
      <c r="AC136" s="145" t="str">
        <f t="shared" si="162"/>
        <v/>
      </c>
      <c r="AD136" s="145" t="str">
        <f t="shared" si="163"/>
        <v/>
      </c>
      <c r="AE136" s="145" t="str">
        <f t="shared" si="164"/>
        <v/>
      </c>
      <c r="AF136" s="145" t="str">
        <f t="shared" si="165"/>
        <v/>
      </c>
      <c r="AG136" s="145" t="str">
        <f t="shared" si="166"/>
        <v/>
      </c>
      <c r="AH136" s="148" t="str">
        <f t="shared" si="167"/>
        <v/>
      </c>
      <c r="AI136" s="148" t="str">
        <f t="shared" si="168"/>
        <v/>
      </c>
      <c r="AJ136" s="150" t="str">
        <f t="shared" si="169"/>
        <v/>
      </c>
      <c r="AK136" s="148" t="str">
        <f t="shared" si="170"/>
        <v/>
      </c>
      <c r="AL136" s="148" t="str">
        <f t="shared" si="171"/>
        <v/>
      </c>
      <c r="AM136" s="149" t="str">
        <f t="shared" si="172"/>
        <v/>
      </c>
      <c r="AN136" s="152" t="str">
        <f t="shared" si="173"/>
        <v/>
      </c>
      <c r="AO136" s="145" t="str">
        <f t="shared" si="174"/>
        <v/>
      </c>
      <c r="AP136" s="152" t="str">
        <f t="shared" si="175"/>
        <v/>
      </c>
      <c r="AQ136" s="148" t="str">
        <f t="shared" si="125"/>
        <v/>
      </c>
      <c r="AR136" s="148" t="str">
        <f t="shared" si="140"/>
        <v/>
      </c>
      <c r="AS136" s="148" t="str">
        <f t="shared" si="141"/>
        <v/>
      </c>
      <c r="AT136" s="148" t="str">
        <f t="shared" si="176"/>
        <v/>
      </c>
      <c r="AU136" s="148" t="str">
        <f>IF(D136="","",SUM($AT$10:AT136))</f>
        <v/>
      </c>
      <c r="AV136" s="148" t="str">
        <f t="shared" si="177"/>
        <v/>
      </c>
      <c r="AW136" s="148" t="str">
        <f>IF(D136="","",SUM($AV$10:AV136))</f>
        <v/>
      </c>
      <c r="AX136" s="148" t="str">
        <f t="shared" si="178"/>
        <v/>
      </c>
      <c r="AY136" s="148" t="str">
        <f t="shared" si="179"/>
        <v/>
      </c>
      <c r="AZ136" s="148" t="str">
        <f>IF(D136="","",SUM($AY$10:AY136))</f>
        <v/>
      </c>
      <c r="BA136" s="152" t="str">
        <f t="shared" si="180"/>
        <v/>
      </c>
      <c r="BB136" s="148" t="str">
        <f t="shared" si="181"/>
        <v/>
      </c>
      <c r="BC136" s="148" t="str">
        <f t="shared" si="182"/>
        <v/>
      </c>
      <c r="BD136" s="148" t="str">
        <f t="shared" si="142"/>
        <v/>
      </c>
      <c r="BE136" s="152" t="str">
        <f>IF(D136="","",IF(Instructions!$C$5="BCBA",MIN(100%,AZ136/1500),IF(Instructions!$C$5="BCaBA",MIN(100%,AZ136/1000),"")))</f>
        <v/>
      </c>
      <c r="BF136" s="152" t="str">
        <f>IF(D136="","",IF(Instructions!$C$5="BCBA",MIN(100%,AW136/1500),IF(Instructions!$C$5="BCaBA",MIN(100%,AW136/1000),"")))</f>
        <v/>
      </c>
      <c r="BG136" s="147" t="str">
        <f t="shared" si="183"/>
        <v/>
      </c>
    </row>
    <row r="137" spans="1:59" s="83" customFormat="1" ht="20.100000000000001" customHeight="1">
      <c r="A137" s="135"/>
      <c r="B137" s="136" t="str">
        <f t="array" ref="B137">IFERROR(INDEX(YearMonthExperienceType, MATCH(0,COUNTIF($B$9:B136, YearMonthExperienceType), 0)),"")</f>
        <v/>
      </c>
      <c r="C137" s="145" t="str">
        <f t="shared" si="134"/>
        <v/>
      </c>
      <c r="D137" s="146" t="str">
        <f t="shared" si="135"/>
        <v/>
      </c>
      <c r="E137" s="147" t="str">
        <f t="shared" si="136"/>
        <v/>
      </c>
      <c r="F137" s="148" t="str">
        <f t="shared" si="143"/>
        <v/>
      </c>
      <c r="G137" s="148" t="str">
        <f t="shared" si="144"/>
        <v/>
      </c>
      <c r="H137" s="148" t="str">
        <f t="shared" si="145"/>
        <v/>
      </c>
      <c r="I137" s="148" t="str">
        <f t="shared" si="146"/>
        <v/>
      </c>
      <c r="J137" s="149" t="str">
        <f t="shared" si="147"/>
        <v/>
      </c>
      <c r="K137" s="149" t="str">
        <f t="shared" si="148"/>
        <v/>
      </c>
      <c r="L137" s="150" t="str">
        <f t="shared" si="137"/>
        <v/>
      </c>
      <c r="M137" s="150" t="str">
        <f t="shared" si="138"/>
        <v/>
      </c>
      <c r="N137" s="151"/>
      <c r="O137" s="148" t="str">
        <f t="shared" si="149"/>
        <v/>
      </c>
      <c r="P137" s="149" t="str">
        <f t="shared" si="150"/>
        <v/>
      </c>
      <c r="Q137" s="148" t="str">
        <f t="shared" si="151"/>
        <v/>
      </c>
      <c r="R137" s="148" t="str">
        <f t="shared" si="152"/>
        <v/>
      </c>
      <c r="S137" s="148" t="str">
        <f t="shared" si="153"/>
        <v/>
      </c>
      <c r="T137" s="148" t="str">
        <f t="shared" si="154"/>
        <v/>
      </c>
      <c r="U137" s="148" t="str">
        <f t="shared" si="155"/>
        <v/>
      </c>
      <c r="V137" s="148" t="str">
        <f t="shared" si="156"/>
        <v/>
      </c>
      <c r="W137" s="148" t="str">
        <f t="shared" si="157"/>
        <v/>
      </c>
      <c r="X137" s="149" t="str">
        <f t="shared" si="158"/>
        <v/>
      </c>
      <c r="Y137" s="149" t="str">
        <f t="shared" si="159"/>
        <v/>
      </c>
      <c r="Z137" s="145" t="str">
        <f t="shared" si="160"/>
        <v/>
      </c>
      <c r="AA137" s="145" t="str">
        <f t="shared" si="139"/>
        <v/>
      </c>
      <c r="AB137" s="145" t="str">
        <f t="shared" si="161"/>
        <v/>
      </c>
      <c r="AC137" s="145" t="str">
        <f t="shared" si="162"/>
        <v/>
      </c>
      <c r="AD137" s="145" t="str">
        <f t="shared" si="163"/>
        <v/>
      </c>
      <c r="AE137" s="145" t="str">
        <f t="shared" si="164"/>
        <v/>
      </c>
      <c r="AF137" s="145" t="str">
        <f t="shared" si="165"/>
        <v/>
      </c>
      <c r="AG137" s="145" t="str">
        <f t="shared" si="166"/>
        <v/>
      </c>
      <c r="AH137" s="148" t="str">
        <f t="shared" si="167"/>
        <v/>
      </c>
      <c r="AI137" s="148" t="str">
        <f t="shared" si="168"/>
        <v/>
      </c>
      <c r="AJ137" s="150" t="str">
        <f t="shared" si="169"/>
        <v/>
      </c>
      <c r="AK137" s="148" t="str">
        <f t="shared" si="170"/>
        <v/>
      </c>
      <c r="AL137" s="148" t="str">
        <f t="shared" si="171"/>
        <v/>
      </c>
      <c r="AM137" s="149" t="str">
        <f t="shared" si="172"/>
        <v/>
      </c>
      <c r="AN137" s="152" t="str">
        <f t="shared" si="173"/>
        <v/>
      </c>
      <c r="AO137" s="145" t="str">
        <f t="shared" si="174"/>
        <v/>
      </c>
      <c r="AP137" s="152" t="str">
        <f t="shared" si="175"/>
        <v/>
      </c>
      <c r="AQ137" s="148" t="str">
        <f t="shared" si="125"/>
        <v/>
      </c>
      <c r="AR137" s="148" t="str">
        <f t="shared" si="140"/>
        <v/>
      </c>
      <c r="AS137" s="148" t="str">
        <f t="shared" si="141"/>
        <v/>
      </c>
      <c r="AT137" s="148" t="str">
        <f t="shared" si="176"/>
        <v/>
      </c>
      <c r="AU137" s="148" t="str">
        <f>IF(D137="","",SUM($AT$10:AT137))</f>
        <v/>
      </c>
      <c r="AV137" s="148" t="str">
        <f t="shared" si="177"/>
        <v/>
      </c>
      <c r="AW137" s="148" t="str">
        <f>IF(D137="","",SUM($AV$10:AV137))</f>
        <v/>
      </c>
      <c r="AX137" s="148" t="str">
        <f t="shared" si="178"/>
        <v/>
      </c>
      <c r="AY137" s="148" t="str">
        <f t="shared" si="179"/>
        <v/>
      </c>
      <c r="AZ137" s="148" t="str">
        <f>IF(D137="","",SUM($AY$10:AY137))</f>
        <v/>
      </c>
      <c r="BA137" s="152" t="str">
        <f t="shared" si="180"/>
        <v/>
      </c>
      <c r="BB137" s="148" t="str">
        <f t="shared" si="181"/>
        <v/>
      </c>
      <c r="BC137" s="148" t="str">
        <f t="shared" si="182"/>
        <v/>
      </c>
      <c r="BD137" s="148" t="str">
        <f t="shared" si="142"/>
        <v/>
      </c>
      <c r="BE137" s="152" t="str">
        <f>IF(D137="","",IF(Instructions!$C$5="BCBA",MIN(100%,AZ137/1500),IF(Instructions!$C$5="BCaBA",MIN(100%,AZ137/1000),"")))</f>
        <v/>
      </c>
      <c r="BF137" s="152" t="str">
        <f>IF(D137="","",IF(Instructions!$C$5="BCBA",MIN(100%,AW137/1500),IF(Instructions!$C$5="BCaBA",MIN(100%,AW137/1000),"")))</f>
        <v/>
      </c>
      <c r="BG137" s="147" t="str">
        <f t="shared" si="183"/>
        <v/>
      </c>
    </row>
    <row r="138" spans="1:59" s="83" customFormat="1" ht="20.100000000000001" customHeight="1">
      <c r="A138" s="135"/>
      <c r="B138" s="136" t="str">
        <f t="array" ref="B138">IFERROR(INDEX(YearMonthExperienceType, MATCH(0,COUNTIF($B$9:B137, YearMonthExperienceType), 0)),"")</f>
        <v/>
      </c>
      <c r="C138" s="145" t="str">
        <f t="shared" si="134"/>
        <v/>
      </c>
      <c r="D138" s="146" t="str">
        <f t="shared" si="135"/>
        <v/>
      </c>
      <c r="E138" s="147" t="str">
        <f t="shared" si="136"/>
        <v/>
      </c>
      <c r="F138" s="148" t="str">
        <f t="shared" ref="F138:F169" si="184">IF(B138="","",SUMIF(YearMonthExperienceType,B138,LogIndependentHours))</f>
        <v/>
      </c>
      <c r="G138" s="148" t="str">
        <f t="shared" ref="G138:G169" si="185">IF(B138="","",SUMIF(YearMonthExperienceType,B138,LogSupervisionHours))</f>
        <v/>
      </c>
      <c r="H138" s="148" t="str">
        <f t="shared" ref="H138:H169" si="186">IF(B138="","",SUMIF(YearMonthExperienceType,B138,LogExperienceHours))</f>
        <v/>
      </c>
      <c r="I138" s="148" t="str">
        <f t="shared" ref="I138:I169" si="187">IF(B138="","",SUMIF(YearMonthExperienceType,B138,LogUnrestrictedHours))</f>
        <v/>
      </c>
      <c r="J138" s="149" t="str">
        <f t="shared" ref="J138:J169" si="188">IF(B138="","",SUMIF(YearMonthExperienceType,B138,LogSupervisionContacts))</f>
        <v/>
      </c>
      <c r="K138" s="149" t="str">
        <f t="shared" ref="K138:K169" si="189">IF(B138="","",SUMIF(YearMonthExperienceType,B138,LogClientObservations))</f>
        <v/>
      </c>
      <c r="L138" s="150" t="str">
        <f t="shared" si="137"/>
        <v/>
      </c>
      <c r="M138" s="150" t="str">
        <f t="shared" si="138"/>
        <v/>
      </c>
      <c r="N138" s="151"/>
      <c r="O138" s="148" t="str">
        <f t="shared" ref="O138:O169" si="190">IF(B138="","",SUMIF(YearMonthExperienceType,B138,LogGroupSupervisionHours))</f>
        <v/>
      </c>
      <c r="P138" s="149" t="str">
        <f t="shared" ref="P138:P169" si="191">IF(B138="","",SUMIF(YearMonthExperienceType,B138,LogExperiencesNotUnderContract))</f>
        <v/>
      </c>
      <c r="Q138" s="148" t="str">
        <f t="shared" ref="Q138:Q169" si="192">IF(B138="","",SUMIF(YearMonthExperienceType,B138,LogIndependentHoursUnderContract))</f>
        <v/>
      </c>
      <c r="R138" s="148" t="str">
        <f t="shared" ref="R138:R169" si="193">IF(B138="","",SUMIF(YearMonthExperienceType,B138,LogSupervisionHoursUnderContract))</f>
        <v/>
      </c>
      <c r="S138" s="148" t="str">
        <f t="shared" ref="S138:S169" si="194">IF(B138="","",SUMIF(YearMonthExperienceType,B138,LogExperienceHoursUnderContract))</f>
        <v/>
      </c>
      <c r="T138" s="148" t="str">
        <f t="shared" ref="T138:T169" si="195">IF(B138="","",SUMIF(YearMonth,LEFT(B138,7),LogExperienceHoursUnderContract))</f>
        <v/>
      </c>
      <c r="U138" s="148" t="str">
        <f t="shared" ref="U138:U169" si="196">IF(B138="","",SUMIF(YearMonthExperienceType,B138,LogUnrestrictedHoursUnderContract))</f>
        <v/>
      </c>
      <c r="V138" s="148" t="str">
        <f t="shared" ref="V138:V169" si="197">IF(B138="","",SUMIF(YearMonthExperienceType,B138,LogWeightedExperienceHoursUnderContract))</f>
        <v/>
      </c>
      <c r="W138" s="148" t="str">
        <f t="shared" ref="W138:W169" si="198">IF(B138="","",SUMIF(YearMonthExperienceType,B138,LogGroupSupervisionHoursUnderContract))</f>
        <v/>
      </c>
      <c r="X138" s="149" t="str">
        <f t="shared" ref="X138:X169" si="199">IF(B138="","",SUMIF(YearMonthExperienceType,B138,LogSupervisionContactsUnderContract))</f>
        <v/>
      </c>
      <c r="Y138" s="149" t="str">
        <f t="shared" ref="Y138:Y169" si="200">IF(B138="","",SUMIF(YearMonthExperienceType,B138,LogClientObservationsUnderContract))</f>
        <v/>
      </c>
      <c r="Z138" s="145" t="str">
        <f t="shared" ref="Z138:Z169" si="201">IF(D138="","",IF(P138&lt;1,"","A"))</f>
        <v/>
      </c>
      <c r="AA138" s="145" t="str">
        <f t="shared" si="139"/>
        <v/>
      </c>
      <c r="AB138" s="145" t="str">
        <f t="shared" ref="AB138:AB169" si="202">IF(ISERROR(R138/S138),"",IF(OR(AND(E138="Supervised Independent Fieldwork",R138/S138&lt;0.05),AND(E138="Praticum",R138/S138&lt;0.075),AND(E138="Intensive Practicum",R138/S138&lt;0.1)),"C",""))</f>
        <v/>
      </c>
      <c r="AC138" s="145" t="str">
        <f t="shared" ref="AC138:AC169" si="203">IF(ISERROR(W138/R138),"",IF(W138/R138&gt;0.5,"D",""))</f>
        <v/>
      </c>
      <c r="AD138" s="145" t="str">
        <f t="shared" ref="AD138:AD169" si="204">IF(OR(AND(E138="Supervised Independent Fieldwork",X138&lt;2),AND(E138="Practicum",X138&lt;4),AND(E138="Intensive Practicum",X138&lt;8)),"E","")</f>
        <v/>
      </c>
      <c r="AE138" s="145" t="str">
        <f t="shared" ref="AE138:AE169" si="205">IF(OR(AND(E138="Supervised Independent Fieldwork",Y138&lt;2),AND(E138="Practicum",Y138&lt;4),AND(E138="Intensive Practicum",Y138&lt;4)),"F","")</f>
        <v/>
      </c>
      <c r="AF138" s="145" t="str">
        <f t="shared" ref="AF138:AF169" si="206">IF(D138="","",IF(BE138&lt;0.5,"G",""))</f>
        <v/>
      </c>
      <c r="AG138" s="145" t="str">
        <f t="shared" ref="AG138:AG169" si="207">IF(D138="","",IF(BF138&lt;1,"H",""))</f>
        <v/>
      </c>
      <c r="AH138" s="148" t="str">
        <f t="shared" ref="AH138:AH169" si="208">IF(D138="","",R138-W138)</f>
        <v/>
      </c>
      <c r="AI138" s="148" t="str">
        <f t="shared" ref="AI138:AI169" si="209">IF(D138="","",IF(W138&gt;AH138,MAX(AH138*2),R138))</f>
        <v/>
      </c>
      <c r="AJ138" s="150" t="str">
        <f t="shared" ref="AJ138:AJ169" si="210">IF(E138="Supervised Independent Fieldwork", 0.05,IF(E138="Practicum", 0.075,IF(E138="Intensive Practicum", 0.1,"")))</f>
        <v/>
      </c>
      <c r="AK138" s="148" t="str">
        <f t="shared" ref="AK138:AK169" si="211">IF(D138="","",IF(S138&gt;AI138/AJ138,AI138/AJ138, S138))</f>
        <v/>
      </c>
      <c r="AL138" s="148" t="str">
        <f t="shared" ref="AL138:AL169" si="212">IF(D138="","",IF(AND(AK138&gt;20,AK138&lt;130),AK138,IF(AK138&gt;=130,130,0)))</f>
        <v/>
      </c>
      <c r="AM138" s="149" t="str">
        <f t="shared" ref="AM138:AM169" si="213">IF(E138="Supervised Independent Fieldwork", 2,IF(E138="Practicum", 4,IF(E138="Intensive Practicum",8,"")))</f>
        <v/>
      </c>
      <c r="AN138" s="152" t="str">
        <f t="shared" ref="AN138:AN169" si="214">IF(D138="","",MIN(100%,X138/AM138))</f>
        <v/>
      </c>
      <c r="AO138" s="145" t="str">
        <f t="shared" ref="AO138:AO169" si="215">IF(E138="Supervised Independent Fieldwork", 2,IF(E138="Practicum", 4,IF(E138="Intensive Practicum",4,"")))</f>
        <v/>
      </c>
      <c r="AP138" s="152" t="str">
        <f t="shared" ref="AP138:AP169" si="216">IF(D138="","",MIN(100%,Y138/AO138))</f>
        <v/>
      </c>
      <c r="AQ138" s="148" t="str">
        <f t="shared" ref="AQ138:AQ186" si="217">IF(D138="","",AL138*MIN(AN138,AP138))</f>
        <v/>
      </c>
      <c r="AR138" s="148" t="str">
        <f t="shared" si="140"/>
        <v/>
      </c>
      <c r="AS138" s="148" t="str">
        <f t="shared" si="141"/>
        <v/>
      </c>
      <c r="AT138" s="148" t="str">
        <f t="shared" ref="AT138:AT169" si="218">IF(D138="","",IF(AS138&lt;20,0,IF(AQ138&gt;130,130,AQ138)))</f>
        <v/>
      </c>
      <c r="AU138" s="148" t="str">
        <f>IF(D138="","",SUM($AT$10:AT138))</f>
        <v/>
      </c>
      <c r="AV138" s="148" t="str">
        <f t="shared" ref="AV138:AV169" si="219">IF(E138="Supervised Independent Fieldwork", AT138,IF(E138="Practicum", AT138*1.5,IF(E138="Intensive Practicum", AT138*2,"")))</f>
        <v/>
      </c>
      <c r="AW138" s="148" t="str">
        <f>IF(D138="","",SUM($AV$10:AV138))</f>
        <v/>
      </c>
      <c r="AX138" s="148" t="str">
        <f t="shared" ref="AX138:AX169" si="220">IF(D138="","",IF(AT138&gt;0,MIN(U138,AT138),0))</f>
        <v/>
      </c>
      <c r="AY138" s="148" t="str">
        <f t="shared" ref="AY138:AY169" si="221">IF(E138="Supervised Independent Fieldwork", AX138,IF(E138="Practicum", AX138*1.5,IF(E138="Intensive Practicum", AX138*2,"")))</f>
        <v/>
      </c>
      <c r="AZ138" s="148" t="str">
        <f>IF(D138="","",SUM($AY$10:AY138))</f>
        <v/>
      </c>
      <c r="BA138" s="152" t="str">
        <f t="shared" ref="BA138:BA169" si="222">IF(D138="","",IFERROR(BC138/BD138,0))</f>
        <v/>
      </c>
      <c r="BB138" s="148" t="str">
        <f t="shared" ref="BB138:BB169" si="223">IF(D138="","",BD138-BC138)</f>
        <v/>
      </c>
      <c r="BC138" s="148" t="str">
        <f t="shared" ref="BC138:BC169" si="224">IF(D138="","",IF(BD138=0,0,AI138))</f>
        <v/>
      </c>
      <c r="BD138" s="148" t="str">
        <f t="shared" si="142"/>
        <v/>
      </c>
      <c r="BE138" s="152" t="str">
        <f>IF(D138="","",IF(Instructions!$C$5="BCBA",MIN(100%,AZ138/1500),IF(Instructions!$C$5="BCaBA",MIN(100%,AZ138/1000),"")))</f>
        <v/>
      </c>
      <c r="BF138" s="152" t="str">
        <f>IF(D138="","",IF(Instructions!$C$5="BCBA",MIN(100%,AW138/1500),IF(Instructions!$C$5="BCaBA",MIN(100%,AW138/1000),"")))</f>
        <v/>
      </c>
      <c r="BG138" s="147" t="str">
        <f t="shared" ref="BG138:BG169" si="225">IF(Z138&lt;&gt;"","   "&amp;Z138,"")&amp;IF(AA138&lt;&gt;"","   "&amp;AA138,"")&amp;IF(AB138&lt;&gt;"","   "&amp;AB138,"")&amp;IF(AC138&lt;&gt;"","   "&amp;AC138,"")&amp;IF(AD138&lt;&gt;"","   "&amp;AD138,"")&amp;IF(AE138&lt;&gt;"","   "&amp;AE138,"")&amp;IF(AF138&lt;&gt;"","   "&amp;AF138,"")&amp;IF(AG138&lt;&gt;"","   "&amp;AG138,"")</f>
        <v/>
      </c>
    </row>
    <row r="139" spans="1:59" s="83" customFormat="1" ht="20.100000000000001" customHeight="1">
      <c r="A139" s="135"/>
      <c r="B139" s="136" t="str">
        <f t="array" ref="B139">IFERROR(INDEX(YearMonthExperienceType, MATCH(0,COUNTIF($B$9:B138, YearMonthExperienceType), 0)),"")</f>
        <v/>
      </c>
      <c r="C139" s="145" t="str">
        <f t="shared" ref="C139:C185" si="226">LEFT(B139,4)</f>
        <v/>
      </c>
      <c r="D139" s="146" t="str">
        <f t="shared" ref="D139:D185" si="227">IF(B139="","",TEXT(VALUE(MID(B139,6,2))*29,"mmmm"))</f>
        <v/>
      </c>
      <c r="E139" s="147" t="str">
        <f t="shared" ref="E139:E185" si="228">IF(RIGHT(B139,1)="1","Supervised Independent Fieldwork", IF(RIGHT(B139,1)="2","Practicum", IF(RIGHT(B139,1)="3","Intensive Practicum","")))</f>
        <v/>
      </c>
      <c r="F139" s="148" t="str">
        <f t="shared" si="184"/>
        <v/>
      </c>
      <c r="G139" s="148" t="str">
        <f t="shared" si="185"/>
        <v/>
      </c>
      <c r="H139" s="148" t="str">
        <f t="shared" si="186"/>
        <v/>
      </c>
      <c r="I139" s="148" t="str">
        <f t="shared" si="187"/>
        <v/>
      </c>
      <c r="J139" s="149" t="str">
        <f t="shared" si="188"/>
        <v/>
      </c>
      <c r="K139" s="149" t="str">
        <f t="shared" si="189"/>
        <v/>
      </c>
      <c r="L139" s="150" t="str">
        <f t="shared" ref="L139:L185" si="229">IF(D139="","",G139/H139)</f>
        <v/>
      </c>
      <c r="M139" s="150" t="str">
        <f t="shared" ref="M139:M185" si="230">IF(D139="","",O139/G139)</f>
        <v/>
      </c>
      <c r="N139" s="151"/>
      <c r="O139" s="148" t="str">
        <f t="shared" si="190"/>
        <v/>
      </c>
      <c r="P139" s="149" t="str">
        <f t="shared" si="191"/>
        <v/>
      </c>
      <c r="Q139" s="148" t="str">
        <f t="shared" si="192"/>
        <v/>
      </c>
      <c r="R139" s="148" t="str">
        <f t="shared" si="193"/>
        <v/>
      </c>
      <c r="S139" s="148" t="str">
        <f t="shared" si="194"/>
        <v/>
      </c>
      <c r="T139" s="148" t="str">
        <f t="shared" si="195"/>
        <v/>
      </c>
      <c r="U139" s="148" t="str">
        <f t="shared" si="196"/>
        <v/>
      </c>
      <c r="V139" s="148" t="str">
        <f t="shared" si="197"/>
        <v/>
      </c>
      <c r="W139" s="148" t="str">
        <f t="shared" si="198"/>
        <v/>
      </c>
      <c r="X139" s="149" t="str">
        <f t="shared" si="199"/>
        <v/>
      </c>
      <c r="Y139" s="149" t="str">
        <f t="shared" si="200"/>
        <v/>
      </c>
      <c r="Z139" s="145" t="str">
        <f t="shared" si="201"/>
        <v/>
      </c>
      <c r="AA139" s="145" t="str">
        <f t="shared" ref="AA139:AA185" si="231">IF(D139="","",IF(OR(T139&lt;20, T139&gt;130),"B",""))</f>
        <v/>
      </c>
      <c r="AB139" s="145" t="str">
        <f t="shared" si="202"/>
        <v/>
      </c>
      <c r="AC139" s="145" t="str">
        <f t="shared" si="203"/>
        <v/>
      </c>
      <c r="AD139" s="145" t="str">
        <f t="shared" si="204"/>
        <v/>
      </c>
      <c r="AE139" s="145" t="str">
        <f t="shared" si="205"/>
        <v/>
      </c>
      <c r="AF139" s="145" t="str">
        <f t="shared" si="206"/>
        <v/>
      </c>
      <c r="AG139" s="145" t="str">
        <f t="shared" si="207"/>
        <v/>
      </c>
      <c r="AH139" s="148" t="str">
        <f t="shared" si="208"/>
        <v/>
      </c>
      <c r="AI139" s="148" t="str">
        <f t="shared" si="209"/>
        <v/>
      </c>
      <c r="AJ139" s="150" t="str">
        <f t="shared" si="210"/>
        <v/>
      </c>
      <c r="AK139" s="148" t="str">
        <f t="shared" si="211"/>
        <v/>
      </c>
      <c r="AL139" s="148" t="str">
        <f t="shared" si="212"/>
        <v/>
      </c>
      <c r="AM139" s="149" t="str">
        <f t="shared" si="213"/>
        <v/>
      </c>
      <c r="AN139" s="152" t="str">
        <f t="shared" si="214"/>
        <v/>
      </c>
      <c r="AO139" s="145" t="str">
        <f t="shared" si="215"/>
        <v/>
      </c>
      <c r="AP139" s="152" t="str">
        <f t="shared" si="216"/>
        <v/>
      </c>
      <c r="AQ139" s="148" t="str">
        <f t="shared" si="217"/>
        <v/>
      </c>
      <c r="AR139" s="148" t="str">
        <f t="shared" ref="AR139:AR185" si="232">LEFT(B139,7)</f>
        <v/>
      </c>
      <c r="AS139" s="148" t="str">
        <f t="shared" ref="AS139:AS186" si="233">IF(B139="","",SUMIF($AR$10:$AR$186,AR139,$AK$10:$AK$185))</f>
        <v/>
      </c>
      <c r="AT139" s="148" t="str">
        <f t="shared" si="218"/>
        <v/>
      </c>
      <c r="AU139" s="148" t="str">
        <f>IF(D139="","",SUM($AT$10:AT139))</f>
        <v/>
      </c>
      <c r="AV139" s="148" t="str">
        <f t="shared" si="219"/>
        <v/>
      </c>
      <c r="AW139" s="148" t="str">
        <f>IF(D139="","",SUM($AV$10:AV139))</f>
        <v/>
      </c>
      <c r="AX139" s="148" t="str">
        <f t="shared" si="220"/>
        <v/>
      </c>
      <c r="AY139" s="148" t="str">
        <f t="shared" si="221"/>
        <v/>
      </c>
      <c r="AZ139" s="148" t="str">
        <f>IF(D139="","",SUM($AY$10:AY139))</f>
        <v/>
      </c>
      <c r="BA139" s="152" t="str">
        <f t="shared" si="222"/>
        <v/>
      </c>
      <c r="BB139" s="148" t="str">
        <f t="shared" si="223"/>
        <v/>
      </c>
      <c r="BC139" s="148" t="str">
        <f t="shared" si="224"/>
        <v/>
      </c>
      <c r="BD139" s="148" t="str">
        <f t="shared" ref="BD139:BD185" si="234">AT139</f>
        <v/>
      </c>
      <c r="BE139" s="152" t="str">
        <f>IF(D139="","",IF(Instructions!$C$5="BCBA",MIN(100%,AZ139/1500),IF(Instructions!$C$5="BCaBA",MIN(100%,AZ139/1000),"")))</f>
        <v/>
      </c>
      <c r="BF139" s="152" t="str">
        <f>IF(D139="","",IF(Instructions!$C$5="BCBA",MIN(100%,AW139/1500),IF(Instructions!$C$5="BCaBA",MIN(100%,AW139/1000),"")))</f>
        <v/>
      </c>
      <c r="BG139" s="147" t="str">
        <f t="shared" si="225"/>
        <v/>
      </c>
    </row>
    <row r="140" spans="1:59" s="83" customFormat="1" ht="20.100000000000001" customHeight="1">
      <c r="A140" s="135"/>
      <c r="B140" s="136" t="str">
        <f t="array" ref="B140">IFERROR(INDEX(YearMonthExperienceType, MATCH(0,COUNTIF($B$9:B139, YearMonthExperienceType), 0)),"")</f>
        <v/>
      </c>
      <c r="C140" s="145" t="str">
        <f t="shared" si="226"/>
        <v/>
      </c>
      <c r="D140" s="146" t="str">
        <f t="shared" si="227"/>
        <v/>
      </c>
      <c r="E140" s="147" t="str">
        <f t="shared" si="228"/>
        <v/>
      </c>
      <c r="F140" s="148" t="str">
        <f t="shared" si="184"/>
        <v/>
      </c>
      <c r="G140" s="148" t="str">
        <f t="shared" si="185"/>
        <v/>
      </c>
      <c r="H140" s="148" t="str">
        <f t="shared" si="186"/>
        <v/>
      </c>
      <c r="I140" s="148" t="str">
        <f t="shared" si="187"/>
        <v/>
      </c>
      <c r="J140" s="149" t="str">
        <f t="shared" si="188"/>
        <v/>
      </c>
      <c r="K140" s="149" t="str">
        <f t="shared" si="189"/>
        <v/>
      </c>
      <c r="L140" s="150" t="str">
        <f t="shared" si="229"/>
        <v/>
      </c>
      <c r="M140" s="150" t="str">
        <f t="shared" si="230"/>
        <v/>
      </c>
      <c r="N140" s="151"/>
      <c r="O140" s="148" t="str">
        <f t="shared" si="190"/>
        <v/>
      </c>
      <c r="P140" s="149" t="str">
        <f t="shared" si="191"/>
        <v/>
      </c>
      <c r="Q140" s="148" t="str">
        <f t="shared" si="192"/>
        <v/>
      </c>
      <c r="R140" s="148" t="str">
        <f t="shared" si="193"/>
        <v/>
      </c>
      <c r="S140" s="148" t="str">
        <f t="shared" si="194"/>
        <v/>
      </c>
      <c r="T140" s="148" t="str">
        <f t="shared" si="195"/>
        <v/>
      </c>
      <c r="U140" s="148" t="str">
        <f t="shared" si="196"/>
        <v/>
      </c>
      <c r="V140" s="148" t="str">
        <f t="shared" si="197"/>
        <v/>
      </c>
      <c r="W140" s="148" t="str">
        <f t="shared" si="198"/>
        <v/>
      </c>
      <c r="X140" s="149" t="str">
        <f t="shared" si="199"/>
        <v/>
      </c>
      <c r="Y140" s="149" t="str">
        <f t="shared" si="200"/>
        <v/>
      </c>
      <c r="Z140" s="145" t="str">
        <f t="shared" si="201"/>
        <v/>
      </c>
      <c r="AA140" s="145" t="str">
        <f t="shared" si="231"/>
        <v/>
      </c>
      <c r="AB140" s="145" t="str">
        <f t="shared" si="202"/>
        <v/>
      </c>
      <c r="AC140" s="145" t="str">
        <f t="shared" si="203"/>
        <v/>
      </c>
      <c r="AD140" s="145" t="str">
        <f t="shared" si="204"/>
        <v/>
      </c>
      <c r="AE140" s="145" t="str">
        <f t="shared" si="205"/>
        <v/>
      </c>
      <c r="AF140" s="145" t="str">
        <f t="shared" si="206"/>
        <v/>
      </c>
      <c r="AG140" s="145" t="str">
        <f t="shared" si="207"/>
        <v/>
      </c>
      <c r="AH140" s="148" t="str">
        <f t="shared" si="208"/>
        <v/>
      </c>
      <c r="AI140" s="148" t="str">
        <f t="shared" si="209"/>
        <v/>
      </c>
      <c r="AJ140" s="150" t="str">
        <f t="shared" si="210"/>
        <v/>
      </c>
      <c r="AK140" s="148" t="str">
        <f t="shared" si="211"/>
        <v/>
      </c>
      <c r="AL140" s="148" t="str">
        <f t="shared" si="212"/>
        <v/>
      </c>
      <c r="AM140" s="149" t="str">
        <f t="shared" si="213"/>
        <v/>
      </c>
      <c r="AN140" s="152" t="str">
        <f t="shared" si="214"/>
        <v/>
      </c>
      <c r="AO140" s="145" t="str">
        <f t="shared" si="215"/>
        <v/>
      </c>
      <c r="AP140" s="152" t="str">
        <f t="shared" si="216"/>
        <v/>
      </c>
      <c r="AQ140" s="148" t="str">
        <f t="shared" si="217"/>
        <v/>
      </c>
      <c r="AR140" s="148" t="str">
        <f t="shared" si="232"/>
        <v/>
      </c>
      <c r="AS140" s="148" t="str">
        <f t="shared" si="233"/>
        <v/>
      </c>
      <c r="AT140" s="148" t="str">
        <f t="shared" si="218"/>
        <v/>
      </c>
      <c r="AU140" s="148" t="str">
        <f>IF(D140="","",SUM($AT$10:AT140))</f>
        <v/>
      </c>
      <c r="AV140" s="148" t="str">
        <f t="shared" si="219"/>
        <v/>
      </c>
      <c r="AW140" s="148" t="str">
        <f>IF(D140="","",SUM($AV$10:AV140))</f>
        <v/>
      </c>
      <c r="AX140" s="148" t="str">
        <f t="shared" si="220"/>
        <v/>
      </c>
      <c r="AY140" s="148" t="str">
        <f t="shared" si="221"/>
        <v/>
      </c>
      <c r="AZ140" s="148" t="str">
        <f>IF(D140="","",SUM($AY$10:AY140))</f>
        <v/>
      </c>
      <c r="BA140" s="152" t="str">
        <f t="shared" si="222"/>
        <v/>
      </c>
      <c r="BB140" s="148" t="str">
        <f t="shared" si="223"/>
        <v/>
      </c>
      <c r="BC140" s="148" t="str">
        <f t="shared" si="224"/>
        <v/>
      </c>
      <c r="BD140" s="148" t="str">
        <f t="shared" si="234"/>
        <v/>
      </c>
      <c r="BE140" s="152" t="str">
        <f>IF(D140="","",IF(Instructions!$C$5="BCBA",MIN(100%,AZ140/1500),IF(Instructions!$C$5="BCaBA",MIN(100%,AZ140/1000),"")))</f>
        <v/>
      </c>
      <c r="BF140" s="152" t="str">
        <f>IF(D140="","",IF(Instructions!$C$5="BCBA",MIN(100%,AW140/1500),IF(Instructions!$C$5="BCaBA",MIN(100%,AW140/1000),"")))</f>
        <v/>
      </c>
      <c r="BG140" s="147" t="str">
        <f t="shared" si="225"/>
        <v/>
      </c>
    </row>
    <row r="141" spans="1:59" s="83" customFormat="1" ht="20.100000000000001" customHeight="1">
      <c r="A141" s="135"/>
      <c r="B141" s="136" t="str">
        <f t="array" ref="B141">IFERROR(INDEX(YearMonthExperienceType, MATCH(0,COUNTIF($B$9:B140, YearMonthExperienceType), 0)),"")</f>
        <v/>
      </c>
      <c r="C141" s="145" t="str">
        <f t="shared" si="226"/>
        <v/>
      </c>
      <c r="D141" s="146" t="str">
        <f t="shared" si="227"/>
        <v/>
      </c>
      <c r="E141" s="147" t="str">
        <f t="shared" si="228"/>
        <v/>
      </c>
      <c r="F141" s="148" t="str">
        <f t="shared" si="184"/>
        <v/>
      </c>
      <c r="G141" s="148" t="str">
        <f t="shared" si="185"/>
        <v/>
      </c>
      <c r="H141" s="148" t="str">
        <f t="shared" si="186"/>
        <v/>
      </c>
      <c r="I141" s="148" t="str">
        <f t="shared" si="187"/>
        <v/>
      </c>
      <c r="J141" s="149" t="str">
        <f t="shared" si="188"/>
        <v/>
      </c>
      <c r="K141" s="149" t="str">
        <f t="shared" si="189"/>
        <v/>
      </c>
      <c r="L141" s="150" t="str">
        <f t="shared" si="229"/>
        <v/>
      </c>
      <c r="M141" s="150" t="str">
        <f t="shared" si="230"/>
        <v/>
      </c>
      <c r="N141" s="151"/>
      <c r="O141" s="148" t="str">
        <f t="shared" si="190"/>
        <v/>
      </c>
      <c r="P141" s="149" t="str">
        <f t="shared" si="191"/>
        <v/>
      </c>
      <c r="Q141" s="148" t="str">
        <f t="shared" si="192"/>
        <v/>
      </c>
      <c r="R141" s="148" t="str">
        <f t="shared" si="193"/>
        <v/>
      </c>
      <c r="S141" s="148" t="str">
        <f t="shared" si="194"/>
        <v/>
      </c>
      <c r="T141" s="148" t="str">
        <f t="shared" si="195"/>
        <v/>
      </c>
      <c r="U141" s="148" t="str">
        <f t="shared" si="196"/>
        <v/>
      </c>
      <c r="V141" s="148" t="str">
        <f t="shared" si="197"/>
        <v/>
      </c>
      <c r="W141" s="148" t="str">
        <f t="shared" si="198"/>
        <v/>
      </c>
      <c r="X141" s="149" t="str">
        <f t="shared" si="199"/>
        <v/>
      </c>
      <c r="Y141" s="149" t="str">
        <f t="shared" si="200"/>
        <v/>
      </c>
      <c r="Z141" s="145" t="str">
        <f t="shared" si="201"/>
        <v/>
      </c>
      <c r="AA141" s="145" t="str">
        <f t="shared" si="231"/>
        <v/>
      </c>
      <c r="AB141" s="145" t="str">
        <f t="shared" si="202"/>
        <v/>
      </c>
      <c r="AC141" s="145" t="str">
        <f t="shared" si="203"/>
        <v/>
      </c>
      <c r="AD141" s="145" t="str">
        <f t="shared" si="204"/>
        <v/>
      </c>
      <c r="AE141" s="145" t="str">
        <f t="shared" si="205"/>
        <v/>
      </c>
      <c r="AF141" s="145" t="str">
        <f t="shared" si="206"/>
        <v/>
      </c>
      <c r="AG141" s="145" t="str">
        <f t="shared" si="207"/>
        <v/>
      </c>
      <c r="AH141" s="148" t="str">
        <f t="shared" si="208"/>
        <v/>
      </c>
      <c r="AI141" s="148" t="str">
        <f t="shared" si="209"/>
        <v/>
      </c>
      <c r="AJ141" s="150" t="str">
        <f t="shared" si="210"/>
        <v/>
      </c>
      <c r="AK141" s="148" t="str">
        <f t="shared" si="211"/>
        <v/>
      </c>
      <c r="AL141" s="148" t="str">
        <f t="shared" si="212"/>
        <v/>
      </c>
      <c r="AM141" s="149" t="str">
        <f t="shared" si="213"/>
        <v/>
      </c>
      <c r="AN141" s="152" t="str">
        <f t="shared" si="214"/>
        <v/>
      </c>
      <c r="AO141" s="145" t="str">
        <f t="shared" si="215"/>
        <v/>
      </c>
      <c r="AP141" s="152" t="str">
        <f t="shared" si="216"/>
        <v/>
      </c>
      <c r="AQ141" s="148" t="str">
        <f t="shared" si="217"/>
        <v/>
      </c>
      <c r="AR141" s="148" t="str">
        <f t="shared" si="232"/>
        <v/>
      </c>
      <c r="AS141" s="148" t="str">
        <f t="shared" si="233"/>
        <v/>
      </c>
      <c r="AT141" s="148" t="str">
        <f t="shared" si="218"/>
        <v/>
      </c>
      <c r="AU141" s="148" t="str">
        <f>IF(D141="","",SUM($AT$10:AT141))</f>
        <v/>
      </c>
      <c r="AV141" s="148" t="str">
        <f t="shared" si="219"/>
        <v/>
      </c>
      <c r="AW141" s="148" t="str">
        <f>IF(D141="","",SUM($AV$10:AV141))</f>
        <v/>
      </c>
      <c r="AX141" s="148" t="str">
        <f t="shared" si="220"/>
        <v/>
      </c>
      <c r="AY141" s="148" t="str">
        <f t="shared" si="221"/>
        <v/>
      </c>
      <c r="AZ141" s="148" t="str">
        <f>IF(D141="","",SUM($AY$10:AY141))</f>
        <v/>
      </c>
      <c r="BA141" s="152" t="str">
        <f t="shared" si="222"/>
        <v/>
      </c>
      <c r="BB141" s="148" t="str">
        <f t="shared" si="223"/>
        <v/>
      </c>
      <c r="BC141" s="148" t="str">
        <f t="shared" si="224"/>
        <v/>
      </c>
      <c r="BD141" s="148" t="str">
        <f t="shared" si="234"/>
        <v/>
      </c>
      <c r="BE141" s="152" t="str">
        <f>IF(D141="","",IF(Instructions!$C$5="BCBA",MIN(100%,AZ141/1500),IF(Instructions!$C$5="BCaBA",MIN(100%,AZ141/1000),"")))</f>
        <v/>
      </c>
      <c r="BF141" s="152" t="str">
        <f>IF(D141="","",IF(Instructions!$C$5="BCBA",MIN(100%,AW141/1500),IF(Instructions!$C$5="BCaBA",MIN(100%,AW141/1000),"")))</f>
        <v/>
      </c>
      <c r="BG141" s="147" t="str">
        <f t="shared" si="225"/>
        <v/>
      </c>
    </row>
    <row r="142" spans="1:59" s="83" customFormat="1" ht="20.100000000000001" customHeight="1">
      <c r="A142" s="135"/>
      <c r="B142" s="136" t="str">
        <f t="array" ref="B142">IFERROR(INDEX(YearMonthExperienceType, MATCH(0,COUNTIF($B$9:B141, YearMonthExperienceType), 0)),"")</f>
        <v/>
      </c>
      <c r="C142" s="145" t="str">
        <f t="shared" si="226"/>
        <v/>
      </c>
      <c r="D142" s="146" t="str">
        <f t="shared" si="227"/>
        <v/>
      </c>
      <c r="E142" s="147" t="str">
        <f t="shared" si="228"/>
        <v/>
      </c>
      <c r="F142" s="148" t="str">
        <f t="shared" si="184"/>
        <v/>
      </c>
      <c r="G142" s="148" t="str">
        <f t="shared" si="185"/>
        <v/>
      </c>
      <c r="H142" s="148" t="str">
        <f t="shared" si="186"/>
        <v/>
      </c>
      <c r="I142" s="148" t="str">
        <f t="shared" si="187"/>
        <v/>
      </c>
      <c r="J142" s="149" t="str">
        <f t="shared" si="188"/>
        <v/>
      </c>
      <c r="K142" s="149" t="str">
        <f t="shared" si="189"/>
        <v/>
      </c>
      <c r="L142" s="150" t="str">
        <f t="shared" si="229"/>
        <v/>
      </c>
      <c r="M142" s="150" t="str">
        <f t="shared" si="230"/>
        <v/>
      </c>
      <c r="N142" s="151"/>
      <c r="O142" s="148" t="str">
        <f t="shared" si="190"/>
        <v/>
      </c>
      <c r="P142" s="149" t="str">
        <f t="shared" si="191"/>
        <v/>
      </c>
      <c r="Q142" s="148" t="str">
        <f t="shared" si="192"/>
        <v/>
      </c>
      <c r="R142" s="148" t="str">
        <f t="shared" si="193"/>
        <v/>
      </c>
      <c r="S142" s="148" t="str">
        <f t="shared" si="194"/>
        <v/>
      </c>
      <c r="T142" s="148" t="str">
        <f t="shared" si="195"/>
        <v/>
      </c>
      <c r="U142" s="148" t="str">
        <f t="shared" si="196"/>
        <v/>
      </c>
      <c r="V142" s="148" t="str">
        <f t="shared" si="197"/>
        <v/>
      </c>
      <c r="W142" s="148" t="str">
        <f t="shared" si="198"/>
        <v/>
      </c>
      <c r="X142" s="149" t="str">
        <f t="shared" si="199"/>
        <v/>
      </c>
      <c r="Y142" s="149" t="str">
        <f t="shared" si="200"/>
        <v/>
      </c>
      <c r="Z142" s="145" t="str">
        <f t="shared" si="201"/>
        <v/>
      </c>
      <c r="AA142" s="145" t="str">
        <f t="shared" si="231"/>
        <v/>
      </c>
      <c r="AB142" s="145" t="str">
        <f t="shared" si="202"/>
        <v/>
      </c>
      <c r="AC142" s="145" t="str">
        <f t="shared" si="203"/>
        <v/>
      </c>
      <c r="AD142" s="145" t="str">
        <f t="shared" si="204"/>
        <v/>
      </c>
      <c r="AE142" s="145" t="str">
        <f t="shared" si="205"/>
        <v/>
      </c>
      <c r="AF142" s="145" t="str">
        <f t="shared" si="206"/>
        <v/>
      </c>
      <c r="AG142" s="145" t="str">
        <f t="shared" si="207"/>
        <v/>
      </c>
      <c r="AH142" s="148" t="str">
        <f t="shared" si="208"/>
        <v/>
      </c>
      <c r="AI142" s="148" t="str">
        <f t="shared" si="209"/>
        <v/>
      </c>
      <c r="AJ142" s="150" t="str">
        <f t="shared" si="210"/>
        <v/>
      </c>
      <c r="AK142" s="148" t="str">
        <f t="shared" si="211"/>
        <v/>
      </c>
      <c r="AL142" s="148" t="str">
        <f t="shared" si="212"/>
        <v/>
      </c>
      <c r="AM142" s="149" t="str">
        <f t="shared" si="213"/>
        <v/>
      </c>
      <c r="AN142" s="152" t="str">
        <f t="shared" si="214"/>
        <v/>
      </c>
      <c r="AO142" s="145" t="str">
        <f t="shared" si="215"/>
        <v/>
      </c>
      <c r="AP142" s="152" t="str">
        <f t="shared" si="216"/>
        <v/>
      </c>
      <c r="AQ142" s="148" t="str">
        <f t="shared" si="217"/>
        <v/>
      </c>
      <c r="AR142" s="148" t="str">
        <f t="shared" si="232"/>
        <v/>
      </c>
      <c r="AS142" s="148" t="str">
        <f t="shared" si="233"/>
        <v/>
      </c>
      <c r="AT142" s="148" t="str">
        <f t="shared" si="218"/>
        <v/>
      </c>
      <c r="AU142" s="148" t="str">
        <f>IF(D142="","",SUM($AT$10:AT142))</f>
        <v/>
      </c>
      <c r="AV142" s="148" t="str">
        <f t="shared" si="219"/>
        <v/>
      </c>
      <c r="AW142" s="148" t="str">
        <f>IF(D142="","",SUM($AV$10:AV142))</f>
        <v/>
      </c>
      <c r="AX142" s="148" t="str">
        <f t="shared" si="220"/>
        <v/>
      </c>
      <c r="AY142" s="148" t="str">
        <f t="shared" si="221"/>
        <v/>
      </c>
      <c r="AZ142" s="148" t="str">
        <f>IF(D142="","",SUM($AY$10:AY142))</f>
        <v/>
      </c>
      <c r="BA142" s="152" t="str">
        <f t="shared" si="222"/>
        <v/>
      </c>
      <c r="BB142" s="148" t="str">
        <f t="shared" si="223"/>
        <v/>
      </c>
      <c r="BC142" s="148" t="str">
        <f t="shared" si="224"/>
        <v/>
      </c>
      <c r="BD142" s="148" t="str">
        <f t="shared" si="234"/>
        <v/>
      </c>
      <c r="BE142" s="152" t="str">
        <f>IF(D142="","",IF(Instructions!$C$5="BCBA",MIN(100%,AZ142/1500),IF(Instructions!$C$5="BCaBA",MIN(100%,AZ142/1000),"")))</f>
        <v/>
      </c>
      <c r="BF142" s="152" t="str">
        <f>IF(D142="","",IF(Instructions!$C$5="BCBA",MIN(100%,AW142/1500),IF(Instructions!$C$5="BCaBA",MIN(100%,AW142/1000),"")))</f>
        <v/>
      </c>
      <c r="BG142" s="147" t="str">
        <f t="shared" si="225"/>
        <v/>
      </c>
    </row>
    <row r="143" spans="1:59" s="83" customFormat="1" ht="20.100000000000001" customHeight="1">
      <c r="A143" s="135"/>
      <c r="B143" s="136" t="str">
        <f t="array" ref="B143">IFERROR(INDEX(YearMonthExperienceType, MATCH(0,COUNTIF($B$9:B142, YearMonthExperienceType), 0)),"")</f>
        <v/>
      </c>
      <c r="C143" s="145" t="str">
        <f t="shared" si="226"/>
        <v/>
      </c>
      <c r="D143" s="146" t="str">
        <f t="shared" si="227"/>
        <v/>
      </c>
      <c r="E143" s="147" t="str">
        <f t="shared" si="228"/>
        <v/>
      </c>
      <c r="F143" s="148" t="str">
        <f t="shared" si="184"/>
        <v/>
      </c>
      <c r="G143" s="148" t="str">
        <f t="shared" si="185"/>
        <v/>
      </c>
      <c r="H143" s="148" t="str">
        <f t="shared" si="186"/>
        <v/>
      </c>
      <c r="I143" s="148" t="str">
        <f t="shared" si="187"/>
        <v/>
      </c>
      <c r="J143" s="149" t="str">
        <f t="shared" si="188"/>
        <v/>
      </c>
      <c r="K143" s="149" t="str">
        <f t="shared" si="189"/>
        <v/>
      </c>
      <c r="L143" s="150" t="str">
        <f t="shared" si="229"/>
        <v/>
      </c>
      <c r="M143" s="150" t="str">
        <f t="shared" si="230"/>
        <v/>
      </c>
      <c r="N143" s="151"/>
      <c r="O143" s="148" t="str">
        <f t="shared" si="190"/>
        <v/>
      </c>
      <c r="P143" s="149" t="str">
        <f t="shared" si="191"/>
        <v/>
      </c>
      <c r="Q143" s="148" t="str">
        <f t="shared" si="192"/>
        <v/>
      </c>
      <c r="R143" s="148" t="str">
        <f t="shared" si="193"/>
        <v/>
      </c>
      <c r="S143" s="148" t="str">
        <f t="shared" si="194"/>
        <v/>
      </c>
      <c r="T143" s="148" t="str">
        <f t="shared" si="195"/>
        <v/>
      </c>
      <c r="U143" s="148" t="str">
        <f t="shared" si="196"/>
        <v/>
      </c>
      <c r="V143" s="148" t="str">
        <f t="shared" si="197"/>
        <v/>
      </c>
      <c r="W143" s="148" t="str">
        <f t="shared" si="198"/>
        <v/>
      </c>
      <c r="X143" s="149" t="str">
        <f t="shared" si="199"/>
        <v/>
      </c>
      <c r="Y143" s="149" t="str">
        <f t="shared" si="200"/>
        <v/>
      </c>
      <c r="Z143" s="145" t="str">
        <f t="shared" si="201"/>
        <v/>
      </c>
      <c r="AA143" s="145" t="str">
        <f t="shared" si="231"/>
        <v/>
      </c>
      <c r="AB143" s="145" t="str">
        <f t="shared" si="202"/>
        <v/>
      </c>
      <c r="AC143" s="145" t="str">
        <f t="shared" si="203"/>
        <v/>
      </c>
      <c r="AD143" s="145" t="str">
        <f t="shared" si="204"/>
        <v/>
      </c>
      <c r="AE143" s="145" t="str">
        <f t="shared" si="205"/>
        <v/>
      </c>
      <c r="AF143" s="145" t="str">
        <f t="shared" si="206"/>
        <v/>
      </c>
      <c r="AG143" s="145" t="str">
        <f t="shared" si="207"/>
        <v/>
      </c>
      <c r="AH143" s="148" t="str">
        <f t="shared" si="208"/>
        <v/>
      </c>
      <c r="AI143" s="148" t="str">
        <f t="shared" si="209"/>
        <v/>
      </c>
      <c r="AJ143" s="150" t="str">
        <f t="shared" si="210"/>
        <v/>
      </c>
      <c r="AK143" s="148" t="str">
        <f t="shared" si="211"/>
        <v/>
      </c>
      <c r="AL143" s="148" t="str">
        <f t="shared" si="212"/>
        <v/>
      </c>
      <c r="AM143" s="149" t="str">
        <f t="shared" si="213"/>
        <v/>
      </c>
      <c r="AN143" s="152" t="str">
        <f t="shared" si="214"/>
        <v/>
      </c>
      <c r="AO143" s="145" t="str">
        <f t="shared" si="215"/>
        <v/>
      </c>
      <c r="AP143" s="152" t="str">
        <f t="shared" si="216"/>
        <v/>
      </c>
      <c r="AQ143" s="148" t="str">
        <f t="shared" si="217"/>
        <v/>
      </c>
      <c r="AR143" s="148" t="str">
        <f t="shared" si="232"/>
        <v/>
      </c>
      <c r="AS143" s="148" t="str">
        <f t="shared" si="233"/>
        <v/>
      </c>
      <c r="AT143" s="148" t="str">
        <f t="shared" si="218"/>
        <v/>
      </c>
      <c r="AU143" s="148" t="str">
        <f>IF(D143="","",SUM($AT$10:AT143))</f>
        <v/>
      </c>
      <c r="AV143" s="148" t="str">
        <f t="shared" si="219"/>
        <v/>
      </c>
      <c r="AW143" s="148" t="str">
        <f>IF(D143="","",SUM($AV$10:AV143))</f>
        <v/>
      </c>
      <c r="AX143" s="148" t="str">
        <f t="shared" si="220"/>
        <v/>
      </c>
      <c r="AY143" s="148" t="str">
        <f t="shared" si="221"/>
        <v/>
      </c>
      <c r="AZ143" s="148" t="str">
        <f>IF(D143="","",SUM($AY$10:AY143))</f>
        <v/>
      </c>
      <c r="BA143" s="152" t="str">
        <f t="shared" si="222"/>
        <v/>
      </c>
      <c r="BB143" s="148" t="str">
        <f t="shared" si="223"/>
        <v/>
      </c>
      <c r="BC143" s="148" t="str">
        <f t="shared" si="224"/>
        <v/>
      </c>
      <c r="BD143" s="148" t="str">
        <f t="shared" si="234"/>
        <v/>
      </c>
      <c r="BE143" s="152" t="str">
        <f>IF(D143="","",IF(Instructions!$C$5="BCBA",MIN(100%,AZ143/1500),IF(Instructions!$C$5="BCaBA",MIN(100%,AZ143/1000),"")))</f>
        <v/>
      </c>
      <c r="BF143" s="152" t="str">
        <f>IF(D143="","",IF(Instructions!$C$5="BCBA",MIN(100%,AW143/1500),IF(Instructions!$C$5="BCaBA",MIN(100%,AW143/1000),"")))</f>
        <v/>
      </c>
      <c r="BG143" s="147" t="str">
        <f t="shared" si="225"/>
        <v/>
      </c>
    </row>
    <row r="144" spans="1:59" s="83" customFormat="1" ht="20.100000000000001" customHeight="1">
      <c r="A144" s="135"/>
      <c r="B144" s="136" t="str">
        <f t="array" ref="B144">IFERROR(INDEX(YearMonthExperienceType, MATCH(0,COUNTIF($B$9:B143, YearMonthExperienceType), 0)),"")</f>
        <v/>
      </c>
      <c r="C144" s="145" t="str">
        <f t="shared" si="226"/>
        <v/>
      </c>
      <c r="D144" s="146" t="str">
        <f t="shared" si="227"/>
        <v/>
      </c>
      <c r="E144" s="147" t="str">
        <f t="shared" si="228"/>
        <v/>
      </c>
      <c r="F144" s="148" t="str">
        <f t="shared" si="184"/>
        <v/>
      </c>
      <c r="G144" s="148" t="str">
        <f t="shared" si="185"/>
        <v/>
      </c>
      <c r="H144" s="148" t="str">
        <f t="shared" si="186"/>
        <v/>
      </c>
      <c r="I144" s="148" t="str">
        <f t="shared" si="187"/>
        <v/>
      </c>
      <c r="J144" s="149" t="str">
        <f t="shared" si="188"/>
        <v/>
      </c>
      <c r="K144" s="149" t="str">
        <f t="shared" si="189"/>
        <v/>
      </c>
      <c r="L144" s="150" t="str">
        <f t="shared" si="229"/>
        <v/>
      </c>
      <c r="M144" s="150" t="str">
        <f t="shared" si="230"/>
        <v/>
      </c>
      <c r="N144" s="151"/>
      <c r="O144" s="148" t="str">
        <f t="shared" si="190"/>
        <v/>
      </c>
      <c r="P144" s="149" t="str">
        <f t="shared" si="191"/>
        <v/>
      </c>
      <c r="Q144" s="148" t="str">
        <f t="shared" si="192"/>
        <v/>
      </c>
      <c r="R144" s="148" t="str">
        <f t="shared" si="193"/>
        <v/>
      </c>
      <c r="S144" s="148" t="str">
        <f t="shared" si="194"/>
        <v/>
      </c>
      <c r="T144" s="148" t="str">
        <f t="shared" si="195"/>
        <v/>
      </c>
      <c r="U144" s="148" t="str">
        <f t="shared" si="196"/>
        <v/>
      </c>
      <c r="V144" s="148" t="str">
        <f t="shared" si="197"/>
        <v/>
      </c>
      <c r="W144" s="148" t="str">
        <f t="shared" si="198"/>
        <v/>
      </c>
      <c r="X144" s="149" t="str">
        <f t="shared" si="199"/>
        <v/>
      </c>
      <c r="Y144" s="149" t="str">
        <f t="shared" si="200"/>
        <v/>
      </c>
      <c r="Z144" s="145" t="str">
        <f t="shared" si="201"/>
        <v/>
      </c>
      <c r="AA144" s="145" t="str">
        <f t="shared" si="231"/>
        <v/>
      </c>
      <c r="AB144" s="145" t="str">
        <f t="shared" si="202"/>
        <v/>
      </c>
      <c r="AC144" s="145" t="str">
        <f t="shared" si="203"/>
        <v/>
      </c>
      <c r="AD144" s="145" t="str">
        <f t="shared" si="204"/>
        <v/>
      </c>
      <c r="AE144" s="145" t="str">
        <f t="shared" si="205"/>
        <v/>
      </c>
      <c r="AF144" s="145" t="str">
        <f t="shared" si="206"/>
        <v/>
      </c>
      <c r="AG144" s="145" t="str">
        <f t="shared" si="207"/>
        <v/>
      </c>
      <c r="AH144" s="148" t="str">
        <f t="shared" si="208"/>
        <v/>
      </c>
      <c r="AI144" s="148" t="str">
        <f t="shared" si="209"/>
        <v/>
      </c>
      <c r="AJ144" s="150" t="str">
        <f t="shared" si="210"/>
        <v/>
      </c>
      <c r="AK144" s="148" t="str">
        <f t="shared" si="211"/>
        <v/>
      </c>
      <c r="AL144" s="148" t="str">
        <f t="shared" si="212"/>
        <v/>
      </c>
      <c r="AM144" s="149" t="str">
        <f t="shared" si="213"/>
        <v/>
      </c>
      <c r="AN144" s="152" t="str">
        <f t="shared" si="214"/>
        <v/>
      </c>
      <c r="AO144" s="145" t="str">
        <f t="shared" si="215"/>
        <v/>
      </c>
      <c r="AP144" s="152" t="str">
        <f t="shared" si="216"/>
        <v/>
      </c>
      <c r="AQ144" s="148" t="str">
        <f t="shared" si="217"/>
        <v/>
      </c>
      <c r="AR144" s="148" t="str">
        <f t="shared" si="232"/>
        <v/>
      </c>
      <c r="AS144" s="148" t="str">
        <f t="shared" si="233"/>
        <v/>
      </c>
      <c r="AT144" s="148" t="str">
        <f t="shared" si="218"/>
        <v/>
      </c>
      <c r="AU144" s="148" t="str">
        <f>IF(D144="","",SUM($AT$10:AT144))</f>
        <v/>
      </c>
      <c r="AV144" s="148" t="str">
        <f t="shared" si="219"/>
        <v/>
      </c>
      <c r="AW144" s="148" t="str">
        <f>IF(D144="","",SUM($AV$10:AV144))</f>
        <v/>
      </c>
      <c r="AX144" s="148" t="str">
        <f t="shared" si="220"/>
        <v/>
      </c>
      <c r="AY144" s="148" t="str">
        <f t="shared" si="221"/>
        <v/>
      </c>
      <c r="AZ144" s="148" t="str">
        <f>IF(D144="","",SUM($AY$10:AY144))</f>
        <v/>
      </c>
      <c r="BA144" s="152" t="str">
        <f t="shared" si="222"/>
        <v/>
      </c>
      <c r="BB144" s="148" t="str">
        <f t="shared" si="223"/>
        <v/>
      </c>
      <c r="BC144" s="148" t="str">
        <f t="shared" si="224"/>
        <v/>
      </c>
      <c r="BD144" s="148" t="str">
        <f t="shared" si="234"/>
        <v/>
      </c>
      <c r="BE144" s="152" t="str">
        <f>IF(D144="","",IF(Instructions!$C$5="BCBA",MIN(100%,AZ144/1500),IF(Instructions!$C$5="BCaBA",MIN(100%,AZ144/1000),"")))</f>
        <v/>
      </c>
      <c r="BF144" s="152" t="str">
        <f>IF(D144="","",IF(Instructions!$C$5="BCBA",MIN(100%,AW144/1500),IF(Instructions!$C$5="BCaBA",MIN(100%,AW144/1000),"")))</f>
        <v/>
      </c>
      <c r="BG144" s="147" t="str">
        <f t="shared" si="225"/>
        <v/>
      </c>
    </row>
    <row r="145" spans="1:59" s="83" customFormat="1" ht="20.100000000000001" customHeight="1">
      <c r="A145" s="135"/>
      <c r="B145" s="136" t="str">
        <f t="array" ref="B145">IFERROR(INDEX(YearMonthExperienceType, MATCH(0,COUNTIF($B$9:B144, YearMonthExperienceType), 0)),"")</f>
        <v/>
      </c>
      <c r="C145" s="145" t="str">
        <f t="shared" si="226"/>
        <v/>
      </c>
      <c r="D145" s="146" t="str">
        <f t="shared" si="227"/>
        <v/>
      </c>
      <c r="E145" s="147" t="str">
        <f t="shared" si="228"/>
        <v/>
      </c>
      <c r="F145" s="148" t="str">
        <f t="shared" si="184"/>
        <v/>
      </c>
      <c r="G145" s="148" t="str">
        <f t="shared" si="185"/>
        <v/>
      </c>
      <c r="H145" s="148" t="str">
        <f t="shared" si="186"/>
        <v/>
      </c>
      <c r="I145" s="148" t="str">
        <f t="shared" si="187"/>
        <v/>
      </c>
      <c r="J145" s="149" t="str">
        <f t="shared" si="188"/>
        <v/>
      </c>
      <c r="K145" s="149" t="str">
        <f t="shared" si="189"/>
        <v/>
      </c>
      <c r="L145" s="150" t="str">
        <f t="shared" si="229"/>
        <v/>
      </c>
      <c r="M145" s="150" t="str">
        <f t="shared" si="230"/>
        <v/>
      </c>
      <c r="N145" s="151"/>
      <c r="O145" s="148" t="str">
        <f t="shared" si="190"/>
        <v/>
      </c>
      <c r="P145" s="149" t="str">
        <f t="shared" si="191"/>
        <v/>
      </c>
      <c r="Q145" s="148" t="str">
        <f t="shared" si="192"/>
        <v/>
      </c>
      <c r="R145" s="148" t="str">
        <f t="shared" si="193"/>
        <v/>
      </c>
      <c r="S145" s="148" t="str">
        <f t="shared" si="194"/>
        <v/>
      </c>
      <c r="T145" s="148" t="str">
        <f t="shared" si="195"/>
        <v/>
      </c>
      <c r="U145" s="148" t="str">
        <f t="shared" si="196"/>
        <v/>
      </c>
      <c r="V145" s="148" t="str">
        <f t="shared" si="197"/>
        <v/>
      </c>
      <c r="W145" s="148" t="str">
        <f t="shared" si="198"/>
        <v/>
      </c>
      <c r="X145" s="149" t="str">
        <f t="shared" si="199"/>
        <v/>
      </c>
      <c r="Y145" s="149" t="str">
        <f t="shared" si="200"/>
        <v/>
      </c>
      <c r="Z145" s="145" t="str">
        <f t="shared" si="201"/>
        <v/>
      </c>
      <c r="AA145" s="145" t="str">
        <f t="shared" si="231"/>
        <v/>
      </c>
      <c r="AB145" s="145" t="str">
        <f t="shared" si="202"/>
        <v/>
      </c>
      <c r="AC145" s="145" t="str">
        <f t="shared" si="203"/>
        <v/>
      </c>
      <c r="AD145" s="145" t="str">
        <f t="shared" si="204"/>
        <v/>
      </c>
      <c r="AE145" s="145" t="str">
        <f t="shared" si="205"/>
        <v/>
      </c>
      <c r="AF145" s="145" t="str">
        <f t="shared" si="206"/>
        <v/>
      </c>
      <c r="AG145" s="145" t="str">
        <f t="shared" si="207"/>
        <v/>
      </c>
      <c r="AH145" s="148" t="str">
        <f t="shared" si="208"/>
        <v/>
      </c>
      <c r="AI145" s="148" t="str">
        <f t="shared" si="209"/>
        <v/>
      </c>
      <c r="AJ145" s="150" t="str">
        <f t="shared" si="210"/>
        <v/>
      </c>
      <c r="AK145" s="148" t="str">
        <f t="shared" si="211"/>
        <v/>
      </c>
      <c r="AL145" s="148" t="str">
        <f t="shared" si="212"/>
        <v/>
      </c>
      <c r="AM145" s="149" t="str">
        <f t="shared" si="213"/>
        <v/>
      </c>
      <c r="AN145" s="152" t="str">
        <f t="shared" si="214"/>
        <v/>
      </c>
      <c r="AO145" s="145" t="str">
        <f t="shared" si="215"/>
        <v/>
      </c>
      <c r="AP145" s="152" t="str">
        <f t="shared" si="216"/>
        <v/>
      </c>
      <c r="AQ145" s="148" t="str">
        <f t="shared" si="217"/>
        <v/>
      </c>
      <c r="AR145" s="148" t="str">
        <f t="shared" si="232"/>
        <v/>
      </c>
      <c r="AS145" s="148" t="str">
        <f t="shared" si="233"/>
        <v/>
      </c>
      <c r="AT145" s="148" t="str">
        <f t="shared" si="218"/>
        <v/>
      </c>
      <c r="AU145" s="148" t="str">
        <f>IF(D145="","",SUM($AT$10:AT145))</f>
        <v/>
      </c>
      <c r="AV145" s="148" t="str">
        <f t="shared" si="219"/>
        <v/>
      </c>
      <c r="AW145" s="148" t="str">
        <f>IF(D145="","",SUM($AV$10:AV145))</f>
        <v/>
      </c>
      <c r="AX145" s="148" t="str">
        <f t="shared" si="220"/>
        <v/>
      </c>
      <c r="AY145" s="148" t="str">
        <f t="shared" si="221"/>
        <v/>
      </c>
      <c r="AZ145" s="148" t="str">
        <f>IF(D145="","",SUM($AY$10:AY145))</f>
        <v/>
      </c>
      <c r="BA145" s="152" t="str">
        <f t="shared" si="222"/>
        <v/>
      </c>
      <c r="BB145" s="148" t="str">
        <f t="shared" si="223"/>
        <v/>
      </c>
      <c r="BC145" s="148" t="str">
        <f t="shared" si="224"/>
        <v/>
      </c>
      <c r="BD145" s="148" t="str">
        <f t="shared" si="234"/>
        <v/>
      </c>
      <c r="BE145" s="152" t="str">
        <f>IF(D145="","",IF(Instructions!$C$5="BCBA",MIN(100%,AZ145/1500),IF(Instructions!$C$5="BCaBA",MIN(100%,AZ145/1000),"")))</f>
        <v/>
      </c>
      <c r="BF145" s="152" t="str">
        <f>IF(D145="","",IF(Instructions!$C$5="BCBA",MIN(100%,AW145/1500),IF(Instructions!$C$5="BCaBA",MIN(100%,AW145/1000),"")))</f>
        <v/>
      </c>
      <c r="BG145" s="147" t="str">
        <f t="shared" si="225"/>
        <v/>
      </c>
    </row>
    <row r="146" spans="1:59" s="83" customFormat="1" ht="20.100000000000001" customHeight="1">
      <c r="A146" s="135"/>
      <c r="B146" s="136" t="str">
        <f t="array" ref="B146">IFERROR(INDEX(YearMonthExperienceType, MATCH(0,COUNTIF($B$9:B145, YearMonthExperienceType), 0)),"")</f>
        <v/>
      </c>
      <c r="C146" s="145" t="str">
        <f t="shared" si="226"/>
        <v/>
      </c>
      <c r="D146" s="146" t="str">
        <f t="shared" si="227"/>
        <v/>
      </c>
      <c r="E146" s="147" t="str">
        <f t="shared" si="228"/>
        <v/>
      </c>
      <c r="F146" s="148" t="str">
        <f t="shared" si="184"/>
        <v/>
      </c>
      <c r="G146" s="148" t="str">
        <f t="shared" si="185"/>
        <v/>
      </c>
      <c r="H146" s="148" t="str">
        <f t="shared" si="186"/>
        <v/>
      </c>
      <c r="I146" s="148" t="str">
        <f t="shared" si="187"/>
        <v/>
      </c>
      <c r="J146" s="149" t="str">
        <f t="shared" si="188"/>
        <v/>
      </c>
      <c r="K146" s="149" t="str">
        <f t="shared" si="189"/>
        <v/>
      </c>
      <c r="L146" s="150" t="str">
        <f t="shared" si="229"/>
        <v/>
      </c>
      <c r="M146" s="150" t="str">
        <f t="shared" si="230"/>
        <v/>
      </c>
      <c r="N146" s="151"/>
      <c r="O146" s="148" t="str">
        <f t="shared" si="190"/>
        <v/>
      </c>
      <c r="P146" s="149" t="str">
        <f t="shared" si="191"/>
        <v/>
      </c>
      <c r="Q146" s="148" t="str">
        <f t="shared" si="192"/>
        <v/>
      </c>
      <c r="R146" s="148" t="str">
        <f t="shared" si="193"/>
        <v/>
      </c>
      <c r="S146" s="148" t="str">
        <f t="shared" si="194"/>
        <v/>
      </c>
      <c r="T146" s="148" t="str">
        <f t="shared" si="195"/>
        <v/>
      </c>
      <c r="U146" s="148" t="str">
        <f t="shared" si="196"/>
        <v/>
      </c>
      <c r="V146" s="148" t="str">
        <f t="shared" si="197"/>
        <v/>
      </c>
      <c r="W146" s="148" t="str">
        <f t="shared" si="198"/>
        <v/>
      </c>
      <c r="X146" s="149" t="str">
        <f t="shared" si="199"/>
        <v/>
      </c>
      <c r="Y146" s="149" t="str">
        <f t="shared" si="200"/>
        <v/>
      </c>
      <c r="Z146" s="145" t="str">
        <f t="shared" si="201"/>
        <v/>
      </c>
      <c r="AA146" s="145" t="str">
        <f t="shared" si="231"/>
        <v/>
      </c>
      <c r="AB146" s="145" t="str">
        <f t="shared" si="202"/>
        <v/>
      </c>
      <c r="AC146" s="145" t="str">
        <f t="shared" si="203"/>
        <v/>
      </c>
      <c r="AD146" s="145" t="str">
        <f t="shared" si="204"/>
        <v/>
      </c>
      <c r="AE146" s="145" t="str">
        <f t="shared" si="205"/>
        <v/>
      </c>
      <c r="AF146" s="145" t="str">
        <f t="shared" si="206"/>
        <v/>
      </c>
      <c r="AG146" s="145" t="str">
        <f t="shared" si="207"/>
        <v/>
      </c>
      <c r="AH146" s="148" t="str">
        <f t="shared" si="208"/>
        <v/>
      </c>
      <c r="AI146" s="148" t="str">
        <f t="shared" si="209"/>
        <v/>
      </c>
      <c r="AJ146" s="150" t="str">
        <f t="shared" si="210"/>
        <v/>
      </c>
      <c r="AK146" s="148" t="str">
        <f t="shared" si="211"/>
        <v/>
      </c>
      <c r="AL146" s="148" t="str">
        <f t="shared" si="212"/>
        <v/>
      </c>
      <c r="AM146" s="149" t="str">
        <f t="shared" si="213"/>
        <v/>
      </c>
      <c r="AN146" s="152" t="str">
        <f t="shared" si="214"/>
        <v/>
      </c>
      <c r="AO146" s="145" t="str">
        <f t="shared" si="215"/>
        <v/>
      </c>
      <c r="AP146" s="152" t="str">
        <f t="shared" si="216"/>
        <v/>
      </c>
      <c r="AQ146" s="148" t="str">
        <f t="shared" si="217"/>
        <v/>
      </c>
      <c r="AR146" s="148" t="str">
        <f t="shared" si="232"/>
        <v/>
      </c>
      <c r="AS146" s="148" t="str">
        <f t="shared" si="233"/>
        <v/>
      </c>
      <c r="AT146" s="148" t="str">
        <f t="shared" si="218"/>
        <v/>
      </c>
      <c r="AU146" s="148" t="str">
        <f>IF(D146="","",SUM($AT$10:AT146))</f>
        <v/>
      </c>
      <c r="AV146" s="148" t="str">
        <f t="shared" si="219"/>
        <v/>
      </c>
      <c r="AW146" s="148" t="str">
        <f>IF(D146="","",SUM($AV$10:AV146))</f>
        <v/>
      </c>
      <c r="AX146" s="148" t="str">
        <f t="shared" si="220"/>
        <v/>
      </c>
      <c r="AY146" s="148" t="str">
        <f t="shared" si="221"/>
        <v/>
      </c>
      <c r="AZ146" s="148" t="str">
        <f>IF(D146="","",SUM($AY$10:AY146))</f>
        <v/>
      </c>
      <c r="BA146" s="152" t="str">
        <f t="shared" si="222"/>
        <v/>
      </c>
      <c r="BB146" s="148" t="str">
        <f t="shared" si="223"/>
        <v/>
      </c>
      <c r="BC146" s="148" t="str">
        <f t="shared" si="224"/>
        <v/>
      </c>
      <c r="BD146" s="148" t="str">
        <f t="shared" si="234"/>
        <v/>
      </c>
      <c r="BE146" s="152" t="str">
        <f>IF(D146="","",IF(Instructions!$C$5="BCBA",MIN(100%,AZ146/1500),IF(Instructions!$C$5="BCaBA",MIN(100%,AZ146/1000),"")))</f>
        <v/>
      </c>
      <c r="BF146" s="152" t="str">
        <f>IF(D146="","",IF(Instructions!$C$5="BCBA",MIN(100%,AW146/1500),IF(Instructions!$C$5="BCaBA",MIN(100%,AW146/1000),"")))</f>
        <v/>
      </c>
      <c r="BG146" s="147" t="str">
        <f t="shared" si="225"/>
        <v/>
      </c>
    </row>
    <row r="147" spans="1:59" s="83" customFormat="1" ht="20.100000000000001" customHeight="1">
      <c r="A147" s="135"/>
      <c r="B147" s="136" t="str">
        <f t="array" ref="B147">IFERROR(INDEX(YearMonthExperienceType, MATCH(0,COUNTIF($B$9:B146, YearMonthExperienceType), 0)),"")</f>
        <v/>
      </c>
      <c r="C147" s="145" t="str">
        <f t="shared" si="226"/>
        <v/>
      </c>
      <c r="D147" s="146" t="str">
        <f t="shared" si="227"/>
        <v/>
      </c>
      <c r="E147" s="147" t="str">
        <f t="shared" si="228"/>
        <v/>
      </c>
      <c r="F147" s="148" t="str">
        <f t="shared" si="184"/>
        <v/>
      </c>
      <c r="G147" s="148" t="str">
        <f t="shared" si="185"/>
        <v/>
      </c>
      <c r="H147" s="148" t="str">
        <f t="shared" si="186"/>
        <v/>
      </c>
      <c r="I147" s="148" t="str">
        <f t="shared" si="187"/>
        <v/>
      </c>
      <c r="J147" s="149" t="str">
        <f t="shared" si="188"/>
        <v/>
      </c>
      <c r="K147" s="149" t="str">
        <f t="shared" si="189"/>
        <v/>
      </c>
      <c r="L147" s="150" t="str">
        <f t="shared" si="229"/>
        <v/>
      </c>
      <c r="M147" s="150" t="str">
        <f t="shared" si="230"/>
        <v/>
      </c>
      <c r="N147" s="151"/>
      <c r="O147" s="148" t="str">
        <f t="shared" si="190"/>
        <v/>
      </c>
      <c r="P147" s="149" t="str">
        <f t="shared" si="191"/>
        <v/>
      </c>
      <c r="Q147" s="148" t="str">
        <f t="shared" si="192"/>
        <v/>
      </c>
      <c r="R147" s="148" t="str">
        <f t="shared" si="193"/>
        <v/>
      </c>
      <c r="S147" s="148" t="str">
        <f t="shared" si="194"/>
        <v/>
      </c>
      <c r="T147" s="148" t="str">
        <f t="shared" si="195"/>
        <v/>
      </c>
      <c r="U147" s="148" t="str">
        <f t="shared" si="196"/>
        <v/>
      </c>
      <c r="V147" s="148" t="str">
        <f t="shared" si="197"/>
        <v/>
      </c>
      <c r="W147" s="148" t="str">
        <f t="shared" si="198"/>
        <v/>
      </c>
      <c r="X147" s="149" t="str">
        <f t="shared" si="199"/>
        <v/>
      </c>
      <c r="Y147" s="149" t="str">
        <f t="shared" si="200"/>
        <v/>
      </c>
      <c r="Z147" s="145" t="str">
        <f t="shared" si="201"/>
        <v/>
      </c>
      <c r="AA147" s="145" t="str">
        <f t="shared" si="231"/>
        <v/>
      </c>
      <c r="AB147" s="145" t="str">
        <f t="shared" si="202"/>
        <v/>
      </c>
      <c r="AC147" s="145" t="str">
        <f t="shared" si="203"/>
        <v/>
      </c>
      <c r="AD147" s="145" t="str">
        <f t="shared" si="204"/>
        <v/>
      </c>
      <c r="AE147" s="145" t="str">
        <f t="shared" si="205"/>
        <v/>
      </c>
      <c r="AF147" s="145" t="str">
        <f t="shared" si="206"/>
        <v/>
      </c>
      <c r="AG147" s="145" t="str">
        <f t="shared" si="207"/>
        <v/>
      </c>
      <c r="AH147" s="148" t="str">
        <f t="shared" si="208"/>
        <v/>
      </c>
      <c r="AI147" s="148" t="str">
        <f t="shared" si="209"/>
        <v/>
      </c>
      <c r="AJ147" s="150" t="str">
        <f t="shared" si="210"/>
        <v/>
      </c>
      <c r="AK147" s="148" t="str">
        <f t="shared" si="211"/>
        <v/>
      </c>
      <c r="AL147" s="148" t="str">
        <f t="shared" si="212"/>
        <v/>
      </c>
      <c r="AM147" s="149" t="str">
        <f t="shared" si="213"/>
        <v/>
      </c>
      <c r="AN147" s="152" t="str">
        <f t="shared" si="214"/>
        <v/>
      </c>
      <c r="AO147" s="145" t="str">
        <f t="shared" si="215"/>
        <v/>
      </c>
      <c r="AP147" s="152" t="str">
        <f t="shared" si="216"/>
        <v/>
      </c>
      <c r="AQ147" s="148" t="str">
        <f t="shared" si="217"/>
        <v/>
      </c>
      <c r="AR147" s="148" t="str">
        <f t="shared" si="232"/>
        <v/>
      </c>
      <c r="AS147" s="148" t="str">
        <f t="shared" si="233"/>
        <v/>
      </c>
      <c r="AT147" s="148" t="str">
        <f t="shared" si="218"/>
        <v/>
      </c>
      <c r="AU147" s="148" t="str">
        <f>IF(D147="","",SUM($AT$10:AT147))</f>
        <v/>
      </c>
      <c r="AV147" s="148" t="str">
        <f t="shared" si="219"/>
        <v/>
      </c>
      <c r="AW147" s="148" t="str">
        <f>IF(D147="","",SUM($AV$10:AV147))</f>
        <v/>
      </c>
      <c r="AX147" s="148" t="str">
        <f t="shared" si="220"/>
        <v/>
      </c>
      <c r="AY147" s="148" t="str">
        <f t="shared" si="221"/>
        <v/>
      </c>
      <c r="AZ147" s="148" t="str">
        <f>IF(D147="","",SUM($AY$10:AY147))</f>
        <v/>
      </c>
      <c r="BA147" s="152" t="str">
        <f t="shared" si="222"/>
        <v/>
      </c>
      <c r="BB147" s="148" t="str">
        <f t="shared" si="223"/>
        <v/>
      </c>
      <c r="BC147" s="148" t="str">
        <f t="shared" si="224"/>
        <v/>
      </c>
      <c r="BD147" s="148" t="str">
        <f t="shared" si="234"/>
        <v/>
      </c>
      <c r="BE147" s="152" t="str">
        <f>IF(D147="","",IF(Instructions!$C$5="BCBA",MIN(100%,AZ147/1500),IF(Instructions!$C$5="BCaBA",MIN(100%,AZ147/1000),"")))</f>
        <v/>
      </c>
      <c r="BF147" s="152" t="str">
        <f>IF(D147="","",IF(Instructions!$C$5="BCBA",MIN(100%,AW147/1500),IF(Instructions!$C$5="BCaBA",MIN(100%,AW147/1000),"")))</f>
        <v/>
      </c>
      <c r="BG147" s="147" t="str">
        <f t="shared" si="225"/>
        <v/>
      </c>
    </row>
    <row r="148" spans="1:59" s="83" customFormat="1" ht="20.100000000000001" customHeight="1">
      <c r="A148" s="135"/>
      <c r="B148" s="136" t="str">
        <f t="array" ref="B148">IFERROR(INDEX(YearMonthExperienceType, MATCH(0,COUNTIF($B$9:B147, YearMonthExperienceType), 0)),"")</f>
        <v/>
      </c>
      <c r="C148" s="145" t="str">
        <f t="shared" si="226"/>
        <v/>
      </c>
      <c r="D148" s="146" t="str">
        <f t="shared" si="227"/>
        <v/>
      </c>
      <c r="E148" s="147" t="str">
        <f t="shared" si="228"/>
        <v/>
      </c>
      <c r="F148" s="148" t="str">
        <f t="shared" si="184"/>
        <v/>
      </c>
      <c r="G148" s="148" t="str">
        <f t="shared" si="185"/>
        <v/>
      </c>
      <c r="H148" s="148" t="str">
        <f t="shared" si="186"/>
        <v/>
      </c>
      <c r="I148" s="148" t="str">
        <f t="shared" si="187"/>
        <v/>
      </c>
      <c r="J148" s="149" t="str">
        <f t="shared" si="188"/>
        <v/>
      </c>
      <c r="K148" s="149" t="str">
        <f t="shared" si="189"/>
        <v/>
      </c>
      <c r="L148" s="150" t="str">
        <f t="shared" si="229"/>
        <v/>
      </c>
      <c r="M148" s="150" t="str">
        <f t="shared" si="230"/>
        <v/>
      </c>
      <c r="N148" s="151"/>
      <c r="O148" s="148" t="str">
        <f t="shared" si="190"/>
        <v/>
      </c>
      <c r="P148" s="149" t="str">
        <f t="shared" si="191"/>
        <v/>
      </c>
      <c r="Q148" s="148" t="str">
        <f t="shared" si="192"/>
        <v/>
      </c>
      <c r="R148" s="148" t="str">
        <f t="shared" si="193"/>
        <v/>
      </c>
      <c r="S148" s="148" t="str">
        <f t="shared" si="194"/>
        <v/>
      </c>
      <c r="T148" s="148" t="str">
        <f t="shared" si="195"/>
        <v/>
      </c>
      <c r="U148" s="148" t="str">
        <f t="shared" si="196"/>
        <v/>
      </c>
      <c r="V148" s="148" t="str">
        <f t="shared" si="197"/>
        <v/>
      </c>
      <c r="W148" s="148" t="str">
        <f t="shared" si="198"/>
        <v/>
      </c>
      <c r="X148" s="149" t="str">
        <f t="shared" si="199"/>
        <v/>
      </c>
      <c r="Y148" s="149" t="str">
        <f t="shared" si="200"/>
        <v/>
      </c>
      <c r="Z148" s="145" t="str">
        <f t="shared" si="201"/>
        <v/>
      </c>
      <c r="AA148" s="145" t="str">
        <f t="shared" si="231"/>
        <v/>
      </c>
      <c r="AB148" s="145" t="str">
        <f t="shared" si="202"/>
        <v/>
      </c>
      <c r="AC148" s="145" t="str">
        <f t="shared" si="203"/>
        <v/>
      </c>
      <c r="AD148" s="145" t="str">
        <f t="shared" si="204"/>
        <v/>
      </c>
      <c r="AE148" s="145" t="str">
        <f t="shared" si="205"/>
        <v/>
      </c>
      <c r="AF148" s="145" t="str">
        <f t="shared" si="206"/>
        <v/>
      </c>
      <c r="AG148" s="145" t="str">
        <f t="shared" si="207"/>
        <v/>
      </c>
      <c r="AH148" s="148" t="str">
        <f t="shared" si="208"/>
        <v/>
      </c>
      <c r="AI148" s="148" t="str">
        <f t="shared" si="209"/>
        <v/>
      </c>
      <c r="AJ148" s="150" t="str">
        <f t="shared" si="210"/>
        <v/>
      </c>
      <c r="AK148" s="148" t="str">
        <f t="shared" si="211"/>
        <v/>
      </c>
      <c r="AL148" s="148" t="str">
        <f t="shared" si="212"/>
        <v/>
      </c>
      <c r="AM148" s="149" t="str">
        <f t="shared" si="213"/>
        <v/>
      </c>
      <c r="AN148" s="152" t="str">
        <f t="shared" si="214"/>
        <v/>
      </c>
      <c r="AO148" s="145" t="str">
        <f t="shared" si="215"/>
        <v/>
      </c>
      <c r="AP148" s="152" t="str">
        <f t="shared" si="216"/>
        <v/>
      </c>
      <c r="AQ148" s="148" t="str">
        <f t="shared" si="217"/>
        <v/>
      </c>
      <c r="AR148" s="148" t="str">
        <f t="shared" si="232"/>
        <v/>
      </c>
      <c r="AS148" s="148" t="str">
        <f t="shared" si="233"/>
        <v/>
      </c>
      <c r="AT148" s="148" t="str">
        <f t="shared" si="218"/>
        <v/>
      </c>
      <c r="AU148" s="148" t="str">
        <f>IF(D148="","",SUM($AT$10:AT148))</f>
        <v/>
      </c>
      <c r="AV148" s="148" t="str">
        <f t="shared" si="219"/>
        <v/>
      </c>
      <c r="AW148" s="148" t="str">
        <f>IF(D148="","",SUM($AV$10:AV148))</f>
        <v/>
      </c>
      <c r="AX148" s="148" t="str">
        <f t="shared" si="220"/>
        <v/>
      </c>
      <c r="AY148" s="148" t="str">
        <f t="shared" si="221"/>
        <v/>
      </c>
      <c r="AZ148" s="148" t="str">
        <f>IF(D148="","",SUM($AY$10:AY148))</f>
        <v/>
      </c>
      <c r="BA148" s="152" t="str">
        <f t="shared" si="222"/>
        <v/>
      </c>
      <c r="BB148" s="148" t="str">
        <f t="shared" si="223"/>
        <v/>
      </c>
      <c r="BC148" s="148" t="str">
        <f t="shared" si="224"/>
        <v/>
      </c>
      <c r="BD148" s="148" t="str">
        <f t="shared" si="234"/>
        <v/>
      </c>
      <c r="BE148" s="152" t="str">
        <f>IF(D148="","",IF(Instructions!$C$5="BCBA",MIN(100%,AZ148/1500),IF(Instructions!$C$5="BCaBA",MIN(100%,AZ148/1000),"")))</f>
        <v/>
      </c>
      <c r="BF148" s="152" t="str">
        <f>IF(D148="","",IF(Instructions!$C$5="BCBA",MIN(100%,AW148/1500),IF(Instructions!$C$5="BCaBA",MIN(100%,AW148/1000),"")))</f>
        <v/>
      </c>
      <c r="BG148" s="147" t="str">
        <f t="shared" si="225"/>
        <v/>
      </c>
    </row>
    <row r="149" spans="1:59" s="83" customFormat="1" ht="20.100000000000001" customHeight="1">
      <c r="A149" s="135"/>
      <c r="B149" s="136" t="str">
        <f t="array" ref="B149">IFERROR(INDEX(YearMonthExperienceType, MATCH(0,COUNTIF($B$9:B148, YearMonthExperienceType), 0)),"")</f>
        <v/>
      </c>
      <c r="C149" s="145" t="str">
        <f t="shared" si="226"/>
        <v/>
      </c>
      <c r="D149" s="146" t="str">
        <f t="shared" si="227"/>
        <v/>
      </c>
      <c r="E149" s="147" t="str">
        <f t="shared" si="228"/>
        <v/>
      </c>
      <c r="F149" s="148" t="str">
        <f t="shared" si="184"/>
        <v/>
      </c>
      <c r="G149" s="148" t="str">
        <f t="shared" si="185"/>
        <v/>
      </c>
      <c r="H149" s="148" t="str">
        <f t="shared" si="186"/>
        <v/>
      </c>
      <c r="I149" s="148" t="str">
        <f t="shared" si="187"/>
        <v/>
      </c>
      <c r="J149" s="149" t="str">
        <f t="shared" si="188"/>
        <v/>
      </c>
      <c r="K149" s="149" t="str">
        <f t="shared" si="189"/>
        <v/>
      </c>
      <c r="L149" s="150" t="str">
        <f t="shared" si="229"/>
        <v/>
      </c>
      <c r="M149" s="150" t="str">
        <f t="shared" si="230"/>
        <v/>
      </c>
      <c r="N149" s="151"/>
      <c r="O149" s="148" t="str">
        <f t="shared" si="190"/>
        <v/>
      </c>
      <c r="P149" s="149" t="str">
        <f t="shared" si="191"/>
        <v/>
      </c>
      <c r="Q149" s="148" t="str">
        <f t="shared" si="192"/>
        <v/>
      </c>
      <c r="R149" s="148" t="str">
        <f t="shared" si="193"/>
        <v/>
      </c>
      <c r="S149" s="148" t="str">
        <f t="shared" si="194"/>
        <v/>
      </c>
      <c r="T149" s="148" t="str">
        <f t="shared" si="195"/>
        <v/>
      </c>
      <c r="U149" s="148" t="str">
        <f t="shared" si="196"/>
        <v/>
      </c>
      <c r="V149" s="148" t="str">
        <f t="shared" si="197"/>
        <v/>
      </c>
      <c r="W149" s="148" t="str">
        <f t="shared" si="198"/>
        <v/>
      </c>
      <c r="X149" s="149" t="str">
        <f t="shared" si="199"/>
        <v/>
      </c>
      <c r="Y149" s="149" t="str">
        <f t="shared" si="200"/>
        <v/>
      </c>
      <c r="Z149" s="145" t="str">
        <f t="shared" si="201"/>
        <v/>
      </c>
      <c r="AA149" s="145" t="str">
        <f t="shared" si="231"/>
        <v/>
      </c>
      <c r="AB149" s="145" t="str">
        <f t="shared" si="202"/>
        <v/>
      </c>
      <c r="AC149" s="145" t="str">
        <f t="shared" si="203"/>
        <v/>
      </c>
      <c r="AD149" s="145" t="str">
        <f t="shared" si="204"/>
        <v/>
      </c>
      <c r="AE149" s="145" t="str">
        <f t="shared" si="205"/>
        <v/>
      </c>
      <c r="AF149" s="145" t="str">
        <f t="shared" si="206"/>
        <v/>
      </c>
      <c r="AG149" s="145" t="str">
        <f t="shared" si="207"/>
        <v/>
      </c>
      <c r="AH149" s="148" t="str">
        <f t="shared" si="208"/>
        <v/>
      </c>
      <c r="AI149" s="148" t="str">
        <f t="shared" si="209"/>
        <v/>
      </c>
      <c r="AJ149" s="150" t="str">
        <f t="shared" si="210"/>
        <v/>
      </c>
      <c r="AK149" s="148" t="str">
        <f t="shared" si="211"/>
        <v/>
      </c>
      <c r="AL149" s="148" t="str">
        <f t="shared" si="212"/>
        <v/>
      </c>
      <c r="AM149" s="149" t="str">
        <f t="shared" si="213"/>
        <v/>
      </c>
      <c r="AN149" s="152" t="str">
        <f t="shared" si="214"/>
        <v/>
      </c>
      <c r="AO149" s="145" t="str">
        <f t="shared" si="215"/>
        <v/>
      </c>
      <c r="AP149" s="152" t="str">
        <f t="shared" si="216"/>
        <v/>
      </c>
      <c r="AQ149" s="148" t="str">
        <f t="shared" si="217"/>
        <v/>
      </c>
      <c r="AR149" s="148" t="str">
        <f t="shared" si="232"/>
        <v/>
      </c>
      <c r="AS149" s="148" t="str">
        <f t="shared" si="233"/>
        <v/>
      </c>
      <c r="AT149" s="148" t="str">
        <f t="shared" si="218"/>
        <v/>
      </c>
      <c r="AU149" s="148" t="str">
        <f>IF(D149="","",SUM($AT$10:AT149))</f>
        <v/>
      </c>
      <c r="AV149" s="148" t="str">
        <f t="shared" si="219"/>
        <v/>
      </c>
      <c r="AW149" s="148" t="str">
        <f>IF(D149="","",SUM($AV$10:AV149))</f>
        <v/>
      </c>
      <c r="AX149" s="148" t="str">
        <f t="shared" si="220"/>
        <v/>
      </c>
      <c r="AY149" s="148" t="str">
        <f t="shared" si="221"/>
        <v/>
      </c>
      <c r="AZ149" s="148" t="str">
        <f>IF(D149="","",SUM($AY$10:AY149))</f>
        <v/>
      </c>
      <c r="BA149" s="152" t="str">
        <f t="shared" si="222"/>
        <v/>
      </c>
      <c r="BB149" s="148" t="str">
        <f t="shared" si="223"/>
        <v/>
      </c>
      <c r="BC149" s="148" t="str">
        <f t="shared" si="224"/>
        <v/>
      </c>
      <c r="BD149" s="148" t="str">
        <f t="shared" si="234"/>
        <v/>
      </c>
      <c r="BE149" s="152" t="str">
        <f>IF(D149="","",IF(Instructions!$C$5="BCBA",MIN(100%,AZ149/1500),IF(Instructions!$C$5="BCaBA",MIN(100%,AZ149/1000),"")))</f>
        <v/>
      </c>
      <c r="BF149" s="152" t="str">
        <f>IF(D149="","",IF(Instructions!$C$5="BCBA",MIN(100%,AW149/1500),IF(Instructions!$C$5="BCaBA",MIN(100%,AW149/1000),"")))</f>
        <v/>
      </c>
      <c r="BG149" s="147" t="str">
        <f t="shared" si="225"/>
        <v/>
      </c>
    </row>
    <row r="150" spans="1:59" s="83" customFormat="1" ht="20.100000000000001" customHeight="1">
      <c r="A150" s="135"/>
      <c r="B150" s="136" t="str">
        <f t="array" ref="B150">IFERROR(INDEX(YearMonthExperienceType, MATCH(0,COUNTIF($B$9:B149, YearMonthExperienceType), 0)),"")</f>
        <v/>
      </c>
      <c r="C150" s="145" t="str">
        <f t="shared" si="226"/>
        <v/>
      </c>
      <c r="D150" s="146" t="str">
        <f t="shared" si="227"/>
        <v/>
      </c>
      <c r="E150" s="147" t="str">
        <f t="shared" si="228"/>
        <v/>
      </c>
      <c r="F150" s="148" t="str">
        <f t="shared" si="184"/>
        <v/>
      </c>
      <c r="G150" s="148" t="str">
        <f t="shared" si="185"/>
        <v/>
      </c>
      <c r="H150" s="148" t="str">
        <f t="shared" si="186"/>
        <v/>
      </c>
      <c r="I150" s="148" t="str">
        <f t="shared" si="187"/>
        <v/>
      </c>
      <c r="J150" s="149" t="str">
        <f t="shared" si="188"/>
        <v/>
      </c>
      <c r="K150" s="149" t="str">
        <f t="shared" si="189"/>
        <v/>
      </c>
      <c r="L150" s="150" t="str">
        <f t="shared" si="229"/>
        <v/>
      </c>
      <c r="M150" s="150" t="str">
        <f t="shared" si="230"/>
        <v/>
      </c>
      <c r="N150" s="151"/>
      <c r="O150" s="148" t="str">
        <f t="shared" si="190"/>
        <v/>
      </c>
      <c r="P150" s="149" t="str">
        <f t="shared" si="191"/>
        <v/>
      </c>
      <c r="Q150" s="148" t="str">
        <f t="shared" si="192"/>
        <v/>
      </c>
      <c r="R150" s="148" t="str">
        <f t="shared" si="193"/>
        <v/>
      </c>
      <c r="S150" s="148" t="str">
        <f t="shared" si="194"/>
        <v/>
      </c>
      <c r="T150" s="148" t="str">
        <f t="shared" si="195"/>
        <v/>
      </c>
      <c r="U150" s="148" t="str">
        <f t="shared" si="196"/>
        <v/>
      </c>
      <c r="V150" s="148" t="str">
        <f t="shared" si="197"/>
        <v/>
      </c>
      <c r="W150" s="148" t="str">
        <f t="shared" si="198"/>
        <v/>
      </c>
      <c r="X150" s="149" t="str">
        <f t="shared" si="199"/>
        <v/>
      </c>
      <c r="Y150" s="149" t="str">
        <f t="shared" si="200"/>
        <v/>
      </c>
      <c r="Z150" s="145" t="str">
        <f t="shared" si="201"/>
        <v/>
      </c>
      <c r="AA150" s="145" t="str">
        <f t="shared" si="231"/>
        <v/>
      </c>
      <c r="AB150" s="145" t="str">
        <f t="shared" si="202"/>
        <v/>
      </c>
      <c r="AC150" s="145" t="str">
        <f t="shared" si="203"/>
        <v/>
      </c>
      <c r="AD150" s="145" t="str">
        <f t="shared" si="204"/>
        <v/>
      </c>
      <c r="AE150" s="145" t="str">
        <f t="shared" si="205"/>
        <v/>
      </c>
      <c r="AF150" s="145" t="str">
        <f t="shared" si="206"/>
        <v/>
      </c>
      <c r="AG150" s="145" t="str">
        <f t="shared" si="207"/>
        <v/>
      </c>
      <c r="AH150" s="148" t="str">
        <f t="shared" si="208"/>
        <v/>
      </c>
      <c r="AI150" s="148" t="str">
        <f t="shared" si="209"/>
        <v/>
      </c>
      <c r="AJ150" s="150" t="str">
        <f t="shared" si="210"/>
        <v/>
      </c>
      <c r="AK150" s="148" t="str">
        <f t="shared" si="211"/>
        <v/>
      </c>
      <c r="AL150" s="148" t="str">
        <f t="shared" si="212"/>
        <v/>
      </c>
      <c r="AM150" s="149" t="str">
        <f t="shared" si="213"/>
        <v/>
      </c>
      <c r="AN150" s="152" t="str">
        <f t="shared" si="214"/>
        <v/>
      </c>
      <c r="AO150" s="145" t="str">
        <f t="shared" si="215"/>
        <v/>
      </c>
      <c r="AP150" s="152" t="str">
        <f t="shared" si="216"/>
        <v/>
      </c>
      <c r="AQ150" s="148" t="str">
        <f t="shared" si="217"/>
        <v/>
      </c>
      <c r="AR150" s="148" t="str">
        <f t="shared" si="232"/>
        <v/>
      </c>
      <c r="AS150" s="148" t="str">
        <f t="shared" si="233"/>
        <v/>
      </c>
      <c r="AT150" s="148" t="str">
        <f t="shared" si="218"/>
        <v/>
      </c>
      <c r="AU150" s="148" t="str">
        <f>IF(D150="","",SUM($AT$10:AT150))</f>
        <v/>
      </c>
      <c r="AV150" s="148" t="str">
        <f t="shared" si="219"/>
        <v/>
      </c>
      <c r="AW150" s="148" t="str">
        <f>IF(D150="","",SUM($AV$10:AV150))</f>
        <v/>
      </c>
      <c r="AX150" s="148" t="str">
        <f t="shared" si="220"/>
        <v/>
      </c>
      <c r="AY150" s="148" t="str">
        <f t="shared" si="221"/>
        <v/>
      </c>
      <c r="AZ150" s="148" t="str">
        <f>IF(D150="","",SUM($AY$10:AY150))</f>
        <v/>
      </c>
      <c r="BA150" s="152" t="str">
        <f t="shared" si="222"/>
        <v/>
      </c>
      <c r="BB150" s="148" t="str">
        <f t="shared" si="223"/>
        <v/>
      </c>
      <c r="BC150" s="148" t="str">
        <f t="shared" si="224"/>
        <v/>
      </c>
      <c r="BD150" s="148" t="str">
        <f t="shared" si="234"/>
        <v/>
      </c>
      <c r="BE150" s="152" t="str">
        <f>IF(D150="","",IF(Instructions!$C$5="BCBA",MIN(100%,AZ150/1500),IF(Instructions!$C$5="BCaBA",MIN(100%,AZ150/1000),"")))</f>
        <v/>
      </c>
      <c r="BF150" s="152" t="str">
        <f>IF(D150="","",IF(Instructions!$C$5="BCBA",MIN(100%,AW150/1500),IF(Instructions!$C$5="BCaBA",MIN(100%,AW150/1000),"")))</f>
        <v/>
      </c>
      <c r="BG150" s="147" t="str">
        <f t="shared" si="225"/>
        <v/>
      </c>
    </row>
    <row r="151" spans="1:59" s="83" customFormat="1" ht="20.100000000000001" customHeight="1">
      <c r="A151" s="135"/>
      <c r="B151" s="136" t="str">
        <f t="array" ref="B151">IFERROR(INDEX(YearMonthExperienceType, MATCH(0,COUNTIF($B$9:B150, YearMonthExperienceType), 0)),"")</f>
        <v/>
      </c>
      <c r="C151" s="145" t="str">
        <f t="shared" si="226"/>
        <v/>
      </c>
      <c r="D151" s="146" t="str">
        <f t="shared" si="227"/>
        <v/>
      </c>
      <c r="E151" s="147" t="str">
        <f t="shared" si="228"/>
        <v/>
      </c>
      <c r="F151" s="148" t="str">
        <f t="shared" si="184"/>
        <v/>
      </c>
      <c r="G151" s="148" t="str">
        <f t="shared" si="185"/>
        <v/>
      </c>
      <c r="H151" s="148" t="str">
        <f t="shared" si="186"/>
        <v/>
      </c>
      <c r="I151" s="148" t="str">
        <f t="shared" si="187"/>
        <v/>
      </c>
      <c r="J151" s="149" t="str">
        <f t="shared" si="188"/>
        <v/>
      </c>
      <c r="K151" s="149" t="str">
        <f t="shared" si="189"/>
        <v/>
      </c>
      <c r="L151" s="150" t="str">
        <f t="shared" si="229"/>
        <v/>
      </c>
      <c r="M151" s="150" t="str">
        <f t="shared" si="230"/>
        <v/>
      </c>
      <c r="N151" s="151"/>
      <c r="O151" s="148" t="str">
        <f t="shared" si="190"/>
        <v/>
      </c>
      <c r="P151" s="149" t="str">
        <f t="shared" si="191"/>
        <v/>
      </c>
      <c r="Q151" s="148" t="str">
        <f t="shared" si="192"/>
        <v/>
      </c>
      <c r="R151" s="148" t="str">
        <f t="shared" si="193"/>
        <v/>
      </c>
      <c r="S151" s="148" t="str">
        <f t="shared" si="194"/>
        <v/>
      </c>
      <c r="T151" s="148" t="str">
        <f t="shared" si="195"/>
        <v/>
      </c>
      <c r="U151" s="148" t="str">
        <f t="shared" si="196"/>
        <v/>
      </c>
      <c r="V151" s="148" t="str">
        <f t="shared" si="197"/>
        <v/>
      </c>
      <c r="W151" s="148" t="str">
        <f t="shared" si="198"/>
        <v/>
      </c>
      <c r="X151" s="149" t="str">
        <f t="shared" si="199"/>
        <v/>
      </c>
      <c r="Y151" s="149" t="str">
        <f t="shared" si="200"/>
        <v/>
      </c>
      <c r="Z151" s="145" t="str">
        <f t="shared" si="201"/>
        <v/>
      </c>
      <c r="AA151" s="145" t="str">
        <f t="shared" si="231"/>
        <v/>
      </c>
      <c r="AB151" s="145" t="str">
        <f t="shared" si="202"/>
        <v/>
      </c>
      <c r="AC151" s="145" t="str">
        <f t="shared" si="203"/>
        <v/>
      </c>
      <c r="AD151" s="145" t="str">
        <f t="shared" si="204"/>
        <v/>
      </c>
      <c r="AE151" s="145" t="str">
        <f t="shared" si="205"/>
        <v/>
      </c>
      <c r="AF151" s="145" t="str">
        <f t="shared" si="206"/>
        <v/>
      </c>
      <c r="AG151" s="145" t="str">
        <f t="shared" si="207"/>
        <v/>
      </c>
      <c r="AH151" s="148" t="str">
        <f t="shared" si="208"/>
        <v/>
      </c>
      <c r="AI151" s="148" t="str">
        <f t="shared" si="209"/>
        <v/>
      </c>
      <c r="AJ151" s="150" t="str">
        <f t="shared" si="210"/>
        <v/>
      </c>
      <c r="AK151" s="148" t="str">
        <f t="shared" si="211"/>
        <v/>
      </c>
      <c r="AL151" s="148" t="str">
        <f t="shared" si="212"/>
        <v/>
      </c>
      <c r="AM151" s="149" t="str">
        <f t="shared" si="213"/>
        <v/>
      </c>
      <c r="AN151" s="152" t="str">
        <f t="shared" si="214"/>
        <v/>
      </c>
      <c r="AO151" s="145" t="str">
        <f t="shared" si="215"/>
        <v/>
      </c>
      <c r="AP151" s="152" t="str">
        <f t="shared" si="216"/>
        <v/>
      </c>
      <c r="AQ151" s="148" t="str">
        <f t="shared" si="217"/>
        <v/>
      </c>
      <c r="AR151" s="148" t="str">
        <f t="shared" si="232"/>
        <v/>
      </c>
      <c r="AS151" s="148" t="str">
        <f t="shared" si="233"/>
        <v/>
      </c>
      <c r="AT151" s="148" t="str">
        <f t="shared" si="218"/>
        <v/>
      </c>
      <c r="AU151" s="148" t="str">
        <f>IF(D151="","",SUM($AT$10:AT151))</f>
        <v/>
      </c>
      <c r="AV151" s="148" t="str">
        <f t="shared" si="219"/>
        <v/>
      </c>
      <c r="AW151" s="148" t="str">
        <f>IF(D151="","",SUM($AV$10:AV151))</f>
        <v/>
      </c>
      <c r="AX151" s="148" t="str">
        <f t="shared" si="220"/>
        <v/>
      </c>
      <c r="AY151" s="148" t="str">
        <f t="shared" si="221"/>
        <v/>
      </c>
      <c r="AZ151" s="148" t="str">
        <f>IF(D151="","",SUM($AY$10:AY151))</f>
        <v/>
      </c>
      <c r="BA151" s="152" t="str">
        <f t="shared" si="222"/>
        <v/>
      </c>
      <c r="BB151" s="148" t="str">
        <f t="shared" si="223"/>
        <v/>
      </c>
      <c r="BC151" s="148" t="str">
        <f t="shared" si="224"/>
        <v/>
      </c>
      <c r="BD151" s="148" t="str">
        <f t="shared" si="234"/>
        <v/>
      </c>
      <c r="BE151" s="152" t="str">
        <f>IF(D151="","",IF(Instructions!$C$5="BCBA",MIN(100%,AZ151/1500),IF(Instructions!$C$5="BCaBA",MIN(100%,AZ151/1000),"")))</f>
        <v/>
      </c>
      <c r="BF151" s="152" t="str">
        <f>IF(D151="","",IF(Instructions!$C$5="BCBA",MIN(100%,AW151/1500),IF(Instructions!$C$5="BCaBA",MIN(100%,AW151/1000),"")))</f>
        <v/>
      </c>
      <c r="BG151" s="147" t="str">
        <f t="shared" si="225"/>
        <v/>
      </c>
    </row>
    <row r="152" spans="1:59" s="83" customFormat="1" ht="20.100000000000001" customHeight="1">
      <c r="A152" s="135"/>
      <c r="B152" s="136" t="str">
        <f t="array" ref="B152">IFERROR(INDEX(YearMonthExperienceType, MATCH(0,COUNTIF($B$9:B151, YearMonthExperienceType), 0)),"")</f>
        <v/>
      </c>
      <c r="C152" s="145" t="str">
        <f t="shared" si="226"/>
        <v/>
      </c>
      <c r="D152" s="146" t="str">
        <f t="shared" si="227"/>
        <v/>
      </c>
      <c r="E152" s="147" t="str">
        <f t="shared" si="228"/>
        <v/>
      </c>
      <c r="F152" s="148" t="str">
        <f t="shared" si="184"/>
        <v/>
      </c>
      <c r="G152" s="148" t="str">
        <f t="shared" si="185"/>
        <v/>
      </c>
      <c r="H152" s="148" t="str">
        <f t="shared" si="186"/>
        <v/>
      </c>
      <c r="I152" s="148" t="str">
        <f t="shared" si="187"/>
        <v/>
      </c>
      <c r="J152" s="149" t="str">
        <f t="shared" si="188"/>
        <v/>
      </c>
      <c r="K152" s="149" t="str">
        <f t="shared" si="189"/>
        <v/>
      </c>
      <c r="L152" s="150" t="str">
        <f t="shared" si="229"/>
        <v/>
      </c>
      <c r="M152" s="150" t="str">
        <f t="shared" si="230"/>
        <v/>
      </c>
      <c r="N152" s="151"/>
      <c r="O152" s="148" t="str">
        <f t="shared" si="190"/>
        <v/>
      </c>
      <c r="P152" s="149" t="str">
        <f t="shared" si="191"/>
        <v/>
      </c>
      <c r="Q152" s="148" t="str">
        <f t="shared" si="192"/>
        <v/>
      </c>
      <c r="R152" s="148" t="str">
        <f t="shared" si="193"/>
        <v/>
      </c>
      <c r="S152" s="148" t="str">
        <f t="shared" si="194"/>
        <v/>
      </c>
      <c r="T152" s="148" t="str">
        <f t="shared" si="195"/>
        <v/>
      </c>
      <c r="U152" s="148" t="str">
        <f t="shared" si="196"/>
        <v/>
      </c>
      <c r="V152" s="148" t="str">
        <f t="shared" si="197"/>
        <v/>
      </c>
      <c r="W152" s="148" t="str">
        <f t="shared" si="198"/>
        <v/>
      </c>
      <c r="X152" s="149" t="str">
        <f t="shared" si="199"/>
        <v/>
      </c>
      <c r="Y152" s="149" t="str">
        <f t="shared" si="200"/>
        <v/>
      </c>
      <c r="Z152" s="145" t="str">
        <f t="shared" si="201"/>
        <v/>
      </c>
      <c r="AA152" s="145" t="str">
        <f t="shared" si="231"/>
        <v/>
      </c>
      <c r="AB152" s="145" t="str">
        <f t="shared" si="202"/>
        <v/>
      </c>
      <c r="AC152" s="145" t="str">
        <f t="shared" si="203"/>
        <v/>
      </c>
      <c r="AD152" s="145" t="str">
        <f t="shared" si="204"/>
        <v/>
      </c>
      <c r="AE152" s="145" t="str">
        <f t="shared" si="205"/>
        <v/>
      </c>
      <c r="AF152" s="145" t="str">
        <f t="shared" si="206"/>
        <v/>
      </c>
      <c r="AG152" s="145" t="str">
        <f t="shared" si="207"/>
        <v/>
      </c>
      <c r="AH152" s="148" t="str">
        <f t="shared" si="208"/>
        <v/>
      </c>
      <c r="AI152" s="148" t="str">
        <f t="shared" si="209"/>
        <v/>
      </c>
      <c r="AJ152" s="150" t="str">
        <f t="shared" si="210"/>
        <v/>
      </c>
      <c r="AK152" s="148" t="str">
        <f t="shared" si="211"/>
        <v/>
      </c>
      <c r="AL152" s="148" t="str">
        <f t="shared" si="212"/>
        <v/>
      </c>
      <c r="AM152" s="149" t="str">
        <f t="shared" si="213"/>
        <v/>
      </c>
      <c r="AN152" s="152" t="str">
        <f t="shared" si="214"/>
        <v/>
      </c>
      <c r="AO152" s="145" t="str">
        <f t="shared" si="215"/>
        <v/>
      </c>
      <c r="AP152" s="152" t="str">
        <f t="shared" si="216"/>
        <v/>
      </c>
      <c r="AQ152" s="148" t="str">
        <f t="shared" si="217"/>
        <v/>
      </c>
      <c r="AR152" s="148" t="str">
        <f t="shared" si="232"/>
        <v/>
      </c>
      <c r="AS152" s="148" t="str">
        <f t="shared" si="233"/>
        <v/>
      </c>
      <c r="AT152" s="148" t="str">
        <f t="shared" si="218"/>
        <v/>
      </c>
      <c r="AU152" s="148" t="str">
        <f>IF(D152="","",SUM($AT$10:AT152))</f>
        <v/>
      </c>
      <c r="AV152" s="148" t="str">
        <f t="shared" si="219"/>
        <v/>
      </c>
      <c r="AW152" s="148" t="str">
        <f>IF(D152="","",SUM($AV$10:AV152))</f>
        <v/>
      </c>
      <c r="AX152" s="148" t="str">
        <f t="shared" si="220"/>
        <v/>
      </c>
      <c r="AY152" s="148" t="str">
        <f t="shared" si="221"/>
        <v/>
      </c>
      <c r="AZ152" s="148" t="str">
        <f>IF(D152="","",SUM($AY$10:AY152))</f>
        <v/>
      </c>
      <c r="BA152" s="152" t="str">
        <f t="shared" si="222"/>
        <v/>
      </c>
      <c r="BB152" s="148" t="str">
        <f t="shared" si="223"/>
        <v/>
      </c>
      <c r="BC152" s="148" t="str">
        <f t="shared" si="224"/>
        <v/>
      </c>
      <c r="BD152" s="148" t="str">
        <f t="shared" si="234"/>
        <v/>
      </c>
      <c r="BE152" s="152" t="str">
        <f>IF(D152="","",IF(Instructions!$C$5="BCBA",MIN(100%,AZ152/1500),IF(Instructions!$C$5="BCaBA",MIN(100%,AZ152/1000),"")))</f>
        <v/>
      </c>
      <c r="BF152" s="152" t="str">
        <f>IF(D152="","",IF(Instructions!$C$5="BCBA",MIN(100%,AW152/1500),IF(Instructions!$C$5="BCaBA",MIN(100%,AW152/1000),"")))</f>
        <v/>
      </c>
      <c r="BG152" s="147" t="str">
        <f t="shared" si="225"/>
        <v/>
      </c>
    </row>
    <row r="153" spans="1:59" s="83" customFormat="1" ht="20.100000000000001" customHeight="1">
      <c r="A153" s="135"/>
      <c r="B153" s="136" t="str">
        <f t="array" ref="B153">IFERROR(INDEX(YearMonthExperienceType, MATCH(0,COUNTIF($B$9:B152, YearMonthExperienceType), 0)),"")</f>
        <v/>
      </c>
      <c r="C153" s="145" t="str">
        <f t="shared" si="226"/>
        <v/>
      </c>
      <c r="D153" s="146" t="str">
        <f t="shared" si="227"/>
        <v/>
      </c>
      <c r="E153" s="147" t="str">
        <f t="shared" si="228"/>
        <v/>
      </c>
      <c r="F153" s="148" t="str">
        <f t="shared" si="184"/>
        <v/>
      </c>
      <c r="G153" s="148" t="str">
        <f t="shared" si="185"/>
        <v/>
      </c>
      <c r="H153" s="148" t="str">
        <f t="shared" si="186"/>
        <v/>
      </c>
      <c r="I153" s="148" t="str">
        <f t="shared" si="187"/>
        <v/>
      </c>
      <c r="J153" s="149" t="str">
        <f t="shared" si="188"/>
        <v/>
      </c>
      <c r="K153" s="149" t="str">
        <f t="shared" si="189"/>
        <v/>
      </c>
      <c r="L153" s="150" t="str">
        <f t="shared" si="229"/>
        <v/>
      </c>
      <c r="M153" s="150" t="str">
        <f t="shared" si="230"/>
        <v/>
      </c>
      <c r="N153" s="151"/>
      <c r="O153" s="148" t="str">
        <f t="shared" si="190"/>
        <v/>
      </c>
      <c r="P153" s="149" t="str">
        <f t="shared" si="191"/>
        <v/>
      </c>
      <c r="Q153" s="148" t="str">
        <f t="shared" si="192"/>
        <v/>
      </c>
      <c r="R153" s="148" t="str">
        <f t="shared" si="193"/>
        <v/>
      </c>
      <c r="S153" s="148" t="str">
        <f t="shared" si="194"/>
        <v/>
      </c>
      <c r="T153" s="148" t="str">
        <f t="shared" si="195"/>
        <v/>
      </c>
      <c r="U153" s="148" t="str">
        <f t="shared" si="196"/>
        <v/>
      </c>
      <c r="V153" s="148" t="str">
        <f t="shared" si="197"/>
        <v/>
      </c>
      <c r="W153" s="148" t="str">
        <f t="shared" si="198"/>
        <v/>
      </c>
      <c r="X153" s="149" t="str">
        <f t="shared" si="199"/>
        <v/>
      </c>
      <c r="Y153" s="149" t="str">
        <f t="shared" si="200"/>
        <v/>
      </c>
      <c r="Z153" s="145" t="str">
        <f t="shared" si="201"/>
        <v/>
      </c>
      <c r="AA153" s="145" t="str">
        <f t="shared" si="231"/>
        <v/>
      </c>
      <c r="AB153" s="145" t="str">
        <f t="shared" si="202"/>
        <v/>
      </c>
      <c r="AC153" s="145" t="str">
        <f t="shared" si="203"/>
        <v/>
      </c>
      <c r="AD153" s="145" t="str">
        <f t="shared" si="204"/>
        <v/>
      </c>
      <c r="AE153" s="145" t="str">
        <f t="shared" si="205"/>
        <v/>
      </c>
      <c r="AF153" s="145" t="str">
        <f t="shared" si="206"/>
        <v/>
      </c>
      <c r="AG153" s="145" t="str">
        <f t="shared" si="207"/>
        <v/>
      </c>
      <c r="AH153" s="148" t="str">
        <f t="shared" si="208"/>
        <v/>
      </c>
      <c r="AI153" s="148" t="str">
        <f t="shared" si="209"/>
        <v/>
      </c>
      <c r="AJ153" s="150" t="str">
        <f t="shared" si="210"/>
        <v/>
      </c>
      <c r="AK153" s="148" t="str">
        <f t="shared" si="211"/>
        <v/>
      </c>
      <c r="AL153" s="148" t="str">
        <f t="shared" si="212"/>
        <v/>
      </c>
      <c r="AM153" s="149" t="str">
        <f t="shared" si="213"/>
        <v/>
      </c>
      <c r="AN153" s="152" t="str">
        <f t="shared" si="214"/>
        <v/>
      </c>
      <c r="AO153" s="145" t="str">
        <f t="shared" si="215"/>
        <v/>
      </c>
      <c r="AP153" s="152" t="str">
        <f t="shared" si="216"/>
        <v/>
      </c>
      <c r="AQ153" s="148" t="str">
        <f t="shared" si="217"/>
        <v/>
      </c>
      <c r="AR153" s="148" t="str">
        <f t="shared" si="232"/>
        <v/>
      </c>
      <c r="AS153" s="148" t="str">
        <f t="shared" si="233"/>
        <v/>
      </c>
      <c r="AT153" s="148" t="str">
        <f t="shared" si="218"/>
        <v/>
      </c>
      <c r="AU153" s="148" t="str">
        <f>IF(D153="","",SUM($AT$10:AT153))</f>
        <v/>
      </c>
      <c r="AV153" s="148" t="str">
        <f t="shared" si="219"/>
        <v/>
      </c>
      <c r="AW153" s="148" t="str">
        <f>IF(D153="","",SUM($AV$10:AV153))</f>
        <v/>
      </c>
      <c r="AX153" s="148" t="str">
        <f t="shared" si="220"/>
        <v/>
      </c>
      <c r="AY153" s="148" t="str">
        <f t="shared" si="221"/>
        <v/>
      </c>
      <c r="AZ153" s="148" t="str">
        <f>IF(D153="","",SUM($AY$10:AY153))</f>
        <v/>
      </c>
      <c r="BA153" s="152" t="str">
        <f t="shared" si="222"/>
        <v/>
      </c>
      <c r="BB153" s="148" t="str">
        <f t="shared" si="223"/>
        <v/>
      </c>
      <c r="BC153" s="148" t="str">
        <f t="shared" si="224"/>
        <v/>
      </c>
      <c r="BD153" s="148" t="str">
        <f t="shared" si="234"/>
        <v/>
      </c>
      <c r="BE153" s="152" t="str">
        <f>IF(D153="","",IF(Instructions!$C$5="BCBA",MIN(100%,AZ153/1500),IF(Instructions!$C$5="BCaBA",MIN(100%,AZ153/1000),"")))</f>
        <v/>
      </c>
      <c r="BF153" s="152" t="str">
        <f>IF(D153="","",IF(Instructions!$C$5="BCBA",MIN(100%,AW153/1500),IF(Instructions!$C$5="BCaBA",MIN(100%,AW153/1000),"")))</f>
        <v/>
      </c>
      <c r="BG153" s="147" t="str">
        <f t="shared" si="225"/>
        <v/>
      </c>
    </row>
    <row r="154" spans="1:59" s="83" customFormat="1" ht="20.100000000000001" customHeight="1">
      <c r="A154" s="135"/>
      <c r="B154" s="136" t="str">
        <f t="array" ref="B154">IFERROR(INDEX(YearMonthExperienceType, MATCH(0,COUNTIF($B$9:B153, YearMonthExperienceType), 0)),"")</f>
        <v/>
      </c>
      <c r="C154" s="145" t="str">
        <f t="shared" si="226"/>
        <v/>
      </c>
      <c r="D154" s="146" t="str">
        <f t="shared" si="227"/>
        <v/>
      </c>
      <c r="E154" s="147" t="str">
        <f t="shared" si="228"/>
        <v/>
      </c>
      <c r="F154" s="148" t="str">
        <f t="shared" si="184"/>
        <v/>
      </c>
      <c r="G154" s="148" t="str">
        <f t="shared" si="185"/>
        <v/>
      </c>
      <c r="H154" s="148" t="str">
        <f t="shared" si="186"/>
        <v/>
      </c>
      <c r="I154" s="148" t="str">
        <f t="shared" si="187"/>
        <v/>
      </c>
      <c r="J154" s="149" t="str">
        <f t="shared" si="188"/>
        <v/>
      </c>
      <c r="K154" s="149" t="str">
        <f t="shared" si="189"/>
        <v/>
      </c>
      <c r="L154" s="150" t="str">
        <f t="shared" si="229"/>
        <v/>
      </c>
      <c r="M154" s="150" t="str">
        <f t="shared" si="230"/>
        <v/>
      </c>
      <c r="N154" s="151"/>
      <c r="O154" s="148" t="str">
        <f t="shared" si="190"/>
        <v/>
      </c>
      <c r="P154" s="149" t="str">
        <f t="shared" si="191"/>
        <v/>
      </c>
      <c r="Q154" s="148" t="str">
        <f t="shared" si="192"/>
        <v/>
      </c>
      <c r="R154" s="148" t="str">
        <f t="shared" si="193"/>
        <v/>
      </c>
      <c r="S154" s="148" t="str">
        <f t="shared" si="194"/>
        <v/>
      </c>
      <c r="T154" s="148" t="str">
        <f t="shared" si="195"/>
        <v/>
      </c>
      <c r="U154" s="148" t="str">
        <f t="shared" si="196"/>
        <v/>
      </c>
      <c r="V154" s="148" t="str">
        <f t="shared" si="197"/>
        <v/>
      </c>
      <c r="W154" s="148" t="str">
        <f t="shared" si="198"/>
        <v/>
      </c>
      <c r="X154" s="149" t="str">
        <f t="shared" si="199"/>
        <v/>
      </c>
      <c r="Y154" s="149" t="str">
        <f t="shared" si="200"/>
        <v/>
      </c>
      <c r="Z154" s="145" t="str">
        <f t="shared" si="201"/>
        <v/>
      </c>
      <c r="AA154" s="145" t="str">
        <f t="shared" si="231"/>
        <v/>
      </c>
      <c r="AB154" s="145" t="str">
        <f t="shared" si="202"/>
        <v/>
      </c>
      <c r="AC154" s="145" t="str">
        <f t="shared" si="203"/>
        <v/>
      </c>
      <c r="AD154" s="145" t="str">
        <f t="shared" si="204"/>
        <v/>
      </c>
      <c r="AE154" s="145" t="str">
        <f t="shared" si="205"/>
        <v/>
      </c>
      <c r="AF154" s="145" t="str">
        <f t="shared" si="206"/>
        <v/>
      </c>
      <c r="AG154" s="145" t="str">
        <f t="shared" si="207"/>
        <v/>
      </c>
      <c r="AH154" s="148" t="str">
        <f t="shared" si="208"/>
        <v/>
      </c>
      <c r="AI154" s="148" t="str">
        <f t="shared" si="209"/>
        <v/>
      </c>
      <c r="AJ154" s="150" t="str">
        <f t="shared" si="210"/>
        <v/>
      </c>
      <c r="AK154" s="148" t="str">
        <f t="shared" si="211"/>
        <v/>
      </c>
      <c r="AL154" s="148" t="str">
        <f t="shared" si="212"/>
        <v/>
      </c>
      <c r="AM154" s="149" t="str">
        <f t="shared" si="213"/>
        <v/>
      </c>
      <c r="AN154" s="152" t="str">
        <f t="shared" si="214"/>
        <v/>
      </c>
      <c r="AO154" s="145" t="str">
        <f t="shared" si="215"/>
        <v/>
      </c>
      <c r="AP154" s="152" t="str">
        <f t="shared" si="216"/>
        <v/>
      </c>
      <c r="AQ154" s="148" t="str">
        <f t="shared" si="217"/>
        <v/>
      </c>
      <c r="AR154" s="148" t="str">
        <f t="shared" si="232"/>
        <v/>
      </c>
      <c r="AS154" s="148" t="str">
        <f t="shared" si="233"/>
        <v/>
      </c>
      <c r="AT154" s="148" t="str">
        <f t="shared" si="218"/>
        <v/>
      </c>
      <c r="AU154" s="148" t="str">
        <f>IF(D154="","",SUM($AT$10:AT154))</f>
        <v/>
      </c>
      <c r="AV154" s="148" t="str">
        <f t="shared" si="219"/>
        <v/>
      </c>
      <c r="AW154" s="148" t="str">
        <f>IF(D154="","",SUM($AV$10:AV154))</f>
        <v/>
      </c>
      <c r="AX154" s="148" t="str">
        <f t="shared" si="220"/>
        <v/>
      </c>
      <c r="AY154" s="148" t="str">
        <f t="shared" si="221"/>
        <v/>
      </c>
      <c r="AZ154" s="148" t="str">
        <f>IF(D154="","",SUM($AY$10:AY154))</f>
        <v/>
      </c>
      <c r="BA154" s="152" t="str">
        <f t="shared" si="222"/>
        <v/>
      </c>
      <c r="BB154" s="148" t="str">
        <f t="shared" si="223"/>
        <v/>
      </c>
      <c r="BC154" s="148" t="str">
        <f t="shared" si="224"/>
        <v/>
      </c>
      <c r="BD154" s="148" t="str">
        <f t="shared" si="234"/>
        <v/>
      </c>
      <c r="BE154" s="152" t="str">
        <f>IF(D154="","",IF(Instructions!$C$5="BCBA",MIN(100%,AZ154/1500),IF(Instructions!$C$5="BCaBA",MIN(100%,AZ154/1000),"")))</f>
        <v/>
      </c>
      <c r="BF154" s="152" t="str">
        <f>IF(D154="","",IF(Instructions!$C$5="BCBA",MIN(100%,AW154/1500),IF(Instructions!$C$5="BCaBA",MIN(100%,AW154/1000),"")))</f>
        <v/>
      </c>
      <c r="BG154" s="147" t="str">
        <f t="shared" si="225"/>
        <v/>
      </c>
    </row>
    <row r="155" spans="1:59" ht="20.100000000000001" customHeight="1">
      <c r="C155" s="145" t="str">
        <f t="shared" si="226"/>
        <v/>
      </c>
      <c r="D155" s="146" t="str">
        <f t="shared" si="227"/>
        <v/>
      </c>
      <c r="E155" s="147" t="str">
        <f t="shared" si="228"/>
        <v/>
      </c>
      <c r="F155" s="148" t="str">
        <f t="shared" si="184"/>
        <v/>
      </c>
      <c r="G155" s="148" t="str">
        <f t="shared" si="185"/>
        <v/>
      </c>
      <c r="H155" s="148" t="str">
        <f t="shared" si="186"/>
        <v/>
      </c>
      <c r="I155" s="148" t="str">
        <f t="shared" si="187"/>
        <v/>
      </c>
      <c r="J155" s="149" t="str">
        <f t="shared" si="188"/>
        <v/>
      </c>
      <c r="K155" s="149" t="str">
        <f t="shared" si="189"/>
        <v/>
      </c>
      <c r="L155" s="150" t="str">
        <f t="shared" si="229"/>
        <v/>
      </c>
      <c r="M155" s="150" t="str">
        <f t="shared" si="230"/>
        <v/>
      </c>
      <c r="N155" s="151"/>
      <c r="O155" s="148" t="str">
        <f t="shared" si="190"/>
        <v/>
      </c>
      <c r="P155" s="149" t="str">
        <f t="shared" si="191"/>
        <v/>
      </c>
      <c r="Q155" s="148" t="str">
        <f t="shared" si="192"/>
        <v/>
      </c>
      <c r="R155" s="148" t="str">
        <f t="shared" si="193"/>
        <v/>
      </c>
      <c r="S155" s="148" t="str">
        <f t="shared" si="194"/>
        <v/>
      </c>
      <c r="T155" s="148" t="str">
        <f t="shared" si="195"/>
        <v/>
      </c>
      <c r="U155" s="148" t="str">
        <f t="shared" si="196"/>
        <v/>
      </c>
      <c r="V155" s="148" t="str">
        <f t="shared" si="197"/>
        <v/>
      </c>
      <c r="W155" s="148" t="str">
        <f t="shared" si="198"/>
        <v/>
      </c>
      <c r="X155" s="149" t="str">
        <f t="shared" si="199"/>
        <v/>
      </c>
      <c r="Y155" s="149" t="str">
        <f t="shared" si="200"/>
        <v/>
      </c>
      <c r="Z155" s="145" t="str">
        <f t="shared" si="201"/>
        <v/>
      </c>
      <c r="AA155" s="145" t="str">
        <f t="shared" si="231"/>
        <v/>
      </c>
      <c r="AB155" s="145" t="str">
        <f t="shared" si="202"/>
        <v/>
      </c>
      <c r="AC155" s="145" t="str">
        <f t="shared" si="203"/>
        <v/>
      </c>
      <c r="AD155" s="145" t="str">
        <f t="shared" si="204"/>
        <v/>
      </c>
      <c r="AE155" s="145" t="str">
        <f t="shared" si="205"/>
        <v/>
      </c>
      <c r="AF155" s="145" t="str">
        <f t="shared" si="206"/>
        <v/>
      </c>
      <c r="AG155" s="145" t="str">
        <f t="shared" si="207"/>
        <v/>
      </c>
      <c r="AH155" s="148" t="str">
        <f t="shared" si="208"/>
        <v/>
      </c>
      <c r="AI155" s="148" t="str">
        <f t="shared" si="209"/>
        <v/>
      </c>
      <c r="AJ155" s="150" t="str">
        <f t="shared" si="210"/>
        <v/>
      </c>
      <c r="AK155" s="148" t="str">
        <f t="shared" si="211"/>
        <v/>
      </c>
      <c r="AL155" s="148" t="str">
        <f t="shared" si="212"/>
        <v/>
      </c>
      <c r="AM155" s="149" t="str">
        <f t="shared" si="213"/>
        <v/>
      </c>
      <c r="AN155" s="152" t="str">
        <f t="shared" si="214"/>
        <v/>
      </c>
      <c r="AO155" s="145" t="str">
        <f t="shared" si="215"/>
        <v/>
      </c>
      <c r="AP155" s="152" t="str">
        <f t="shared" si="216"/>
        <v/>
      </c>
      <c r="AQ155" s="148" t="str">
        <f t="shared" si="217"/>
        <v/>
      </c>
      <c r="AR155" s="148" t="str">
        <f t="shared" si="232"/>
        <v/>
      </c>
      <c r="AS155" s="148" t="str">
        <f t="shared" si="233"/>
        <v/>
      </c>
      <c r="AT155" s="148" t="str">
        <f t="shared" si="218"/>
        <v/>
      </c>
      <c r="AU155" s="148" t="str">
        <f>IF(D155="","",SUM($AT$10:AT155))</f>
        <v/>
      </c>
      <c r="AV155" s="148" t="str">
        <f t="shared" si="219"/>
        <v/>
      </c>
      <c r="AW155" s="148" t="str">
        <f>IF(D155="","",SUM($AV$10:AV155))</f>
        <v/>
      </c>
      <c r="AX155" s="148" t="str">
        <f t="shared" si="220"/>
        <v/>
      </c>
      <c r="AY155" s="148" t="str">
        <f t="shared" si="221"/>
        <v/>
      </c>
      <c r="AZ155" s="148" t="str">
        <f>IF(D155="","",SUM($AY$10:AY155))</f>
        <v/>
      </c>
      <c r="BA155" s="152" t="str">
        <f t="shared" si="222"/>
        <v/>
      </c>
      <c r="BB155" s="148" t="str">
        <f t="shared" si="223"/>
        <v/>
      </c>
      <c r="BC155" s="148" t="str">
        <f t="shared" si="224"/>
        <v/>
      </c>
      <c r="BD155" s="148" t="str">
        <f t="shared" si="234"/>
        <v/>
      </c>
      <c r="BE155" s="152" t="str">
        <f>IF(D155="","",IF(Instructions!$C$5="BCBA",MIN(100%,AZ155/1500),IF(Instructions!$C$5="BCaBA",MIN(100%,AZ155/1000),"")))</f>
        <v/>
      </c>
      <c r="BF155" s="152" t="str">
        <f>IF(D155="","",IF(Instructions!$C$5="BCBA",MIN(100%,AW155/1500),IF(Instructions!$C$5="BCaBA",MIN(100%,AW155/1000),"")))</f>
        <v/>
      </c>
      <c r="BG155" s="147" t="str">
        <f t="shared" si="225"/>
        <v/>
      </c>
    </row>
    <row r="156" spans="1:59" ht="20.100000000000001" customHeight="1">
      <c r="C156" s="145" t="str">
        <f t="shared" si="226"/>
        <v/>
      </c>
      <c r="D156" s="146" t="str">
        <f t="shared" si="227"/>
        <v/>
      </c>
      <c r="E156" s="147" t="str">
        <f t="shared" si="228"/>
        <v/>
      </c>
      <c r="F156" s="148" t="str">
        <f t="shared" si="184"/>
        <v/>
      </c>
      <c r="G156" s="148" t="str">
        <f t="shared" si="185"/>
        <v/>
      </c>
      <c r="H156" s="148" t="str">
        <f t="shared" si="186"/>
        <v/>
      </c>
      <c r="I156" s="148" t="str">
        <f t="shared" si="187"/>
        <v/>
      </c>
      <c r="J156" s="149" t="str">
        <f t="shared" si="188"/>
        <v/>
      </c>
      <c r="K156" s="149" t="str">
        <f t="shared" si="189"/>
        <v/>
      </c>
      <c r="L156" s="150" t="str">
        <f t="shared" si="229"/>
        <v/>
      </c>
      <c r="M156" s="150" t="str">
        <f t="shared" si="230"/>
        <v/>
      </c>
      <c r="N156" s="151"/>
      <c r="O156" s="148" t="str">
        <f t="shared" si="190"/>
        <v/>
      </c>
      <c r="P156" s="149" t="str">
        <f t="shared" si="191"/>
        <v/>
      </c>
      <c r="Q156" s="148" t="str">
        <f t="shared" si="192"/>
        <v/>
      </c>
      <c r="R156" s="148" t="str">
        <f t="shared" si="193"/>
        <v/>
      </c>
      <c r="S156" s="148" t="str">
        <f t="shared" si="194"/>
        <v/>
      </c>
      <c r="T156" s="148" t="str">
        <f t="shared" si="195"/>
        <v/>
      </c>
      <c r="U156" s="148" t="str">
        <f t="shared" si="196"/>
        <v/>
      </c>
      <c r="V156" s="148" t="str">
        <f t="shared" si="197"/>
        <v/>
      </c>
      <c r="W156" s="148" t="str">
        <f t="shared" si="198"/>
        <v/>
      </c>
      <c r="X156" s="149" t="str">
        <f t="shared" si="199"/>
        <v/>
      </c>
      <c r="Y156" s="149" t="str">
        <f t="shared" si="200"/>
        <v/>
      </c>
      <c r="Z156" s="145" t="str">
        <f t="shared" si="201"/>
        <v/>
      </c>
      <c r="AA156" s="145" t="str">
        <f t="shared" si="231"/>
        <v/>
      </c>
      <c r="AB156" s="145" t="str">
        <f t="shared" si="202"/>
        <v/>
      </c>
      <c r="AC156" s="145" t="str">
        <f t="shared" si="203"/>
        <v/>
      </c>
      <c r="AD156" s="145" t="str">
        <f t="shared" si="204"/>
        <v/>
      </c>
      <c r="AE156" s="145" t="str">
        <f t="shared" si="205"/>
        <v/>
      </c>
      <c r="AF156" s="145" t="str">
        <f t="shared" si="206"/>
        <v/>
      </c>
      <c r="AG156" s="145" t="str">
        <f t="shared" si="207"/>
        <v/>
      </c>
      <c r="AH156" s="148" t="str">
        <f t="shared" si="208"/>
        <v/>
      </c>
      <c r="AI156" s="148" t="str">
        <f t="shared" si="209"/>
        <v/>
      </c>
      <c r="AJ156" s="150" t="str">
        <f t="shared" si="210"/>
        <v/>
      </c>
      <c r="AK156" s="148" t="str">
        <f t="shared" si="211"/>
        <v/>
      </c>
      <c r="AL156" s="148" t="str">
        <f t="shared" si="212"/>
        <v/>
      </c>
      <c r="AM156" s="149" t="str">
        <f t="shared" si="213"/>
        <v/>
      </c>
      <c r="AN156" s="152" t="str">
        <f t="shared" si="214"/>
        <v/>
      </c>
      <c r="AO156" s="145" t="str">
        <f t="shared" si="215"/>
        <v/>
      </c>
      <c r="AP156" s="152" t="str">
        <f t="shared" si="216"/>
        <v/>
      </c>
      <c r="AQ156" s="148" t="str">
        <f t="shared" si="217"/>
        <v/>
      </c>
      <c r="AR156" s="148" t="str">
        <f t="shared" si="232"/>
        <v/>
      </c>
      <c r="AS156" s="148" t="str">
        <f t="shared" si="233"/>
        <v/>
      </c>
      <c r="AT156" s="148" t="str">
        <f t="shared" si="218"/>
        <v/>
      </c>
      <c r="AU156" s="148" t="str">
        <f>IF(D156="","",SUM($AT$10:AT156))</f>
        <v/>
      </c>
      <c r="AV156" s="148" t="str">
        <f t="shared" si="219"/>
        <v/>
      </c>
      <c r="AW156" s="148" t="str">
        <f>IF(D156="","",SUM($AV$10:AV156))</f>
        <v/>
      </c>
      <c r="AX156" s="148" t="str">
        <f t="shared" si="220"/>
        <v/>
      </c>
      <c r="AY156" s="148" t="str">
        <f t="shared" si="221"/>
        <v/>
      </c>
      <c r="AZ156" s="148" t="str">
        <f>IF(D156="","",SUM($AY$10:AY156))</f>
        <v/>
      </c>
      <c r="BA156" s="152" t="str">
        <f t="shared" si="222"/>
        <v/>
      </c>
      <c r="BB156" s="148" t="str">
        <f t="shared" si="223"/>
        <v/>
      </c>
      <c r="BC156" s="148" t="str">
        <f t="shared" si="224"/>
        <v/>
      </c>
      <c r="BD156" s="148" t="str">
        <f t="shared" si="234"/>
        <v/>
      </c>
      <c r="BE156" s="152" t="str">
        <f>IF(D156="","",IF(Instructions!$C$5="BCBA",MIN(100%,AZ156/1500),IF(Instructions!$C$5="BCaBA",MIN(100%,AZ156/1000),"")))</f>
        <v/>
      </c>
      <c r="BF156" s="152" t="str">
        <f>IF(D156="","",IF(Instructions!$C$5="BCBA",MIN(100%,AW156/1500),IF(Instructions!$C$5="BCaBA",MIN(100%,AW156/1000),"")))</f>
        <v/>
      </c>
      <c r="BG156" s="147" t="str">
        <f t="shared" si="225"/>
        <v/>
      </c>
    </row>
    <row r="157" spans="1:59" ht="20.100000000000001" customHeight="1">
      <c r="C157" s="145" t="str">
        <f t="shared" si="226"/>
        <v/>
      </c>
      <c r="D157" s="146" t="str">
        <f t="shared" si="227"/>
        <v/>
      </c>
      <c r="E157" s="147" t="str">
        <f t="shared" si="228"/>
        <v/>
      </c>
      <c r="F157" s="148" t="str">
        <f t="shared" si="184"/>
        <v/>
      </c>
      <c r="G157" s="148" t="str">
        <f t="shared" si="185"/>
        <v/>
      </c>
      <c r="H157" s="148" t="str">
        <f t="shared" si="186"/>
        <v/>
      </c>
      <c r="I157" s="148" t="str">
        <f t="shared" si="187"/>
        <v/>
      </c>
      <c r="J157" s="149" t="str">
        <f t="shared" si="188"/>
        <v/>
      </c>
      <c r="K157" s="149" t="str">
        <f t="shared" si="189"/>
        <v/>
      </c>
      <c r="L157" s="150" t="str">
        <f t="shared" si="229"/>
        <v/>
      </c>
      <c r="M157" s="150" t="str">
        <f t="shared" si="230"/>
        <v/>
      </c>
      <c r="N157" s="151"/>
      <c r="O157" s="148" t="str">
        <f t="shared" si="190"/>
        <v/>
      </c>
      <c r="P157" s="149" t="str">
        <f t="shared" si="191"/>
        <v/>
      </c>
      <c r="Q157" s="148" t="str">
        <f t="shared" si="192"/>
        <v/>
      </c>
      <c r="R157" s="148" t="str">
        <f t="shared" si="193"/>
        <v/>
      </c>
      <c r="S157" s="148" t="str">
        <f t="shared" si="194"/>
        <v/>
      </c>
      <c r="T157" s="148" t="str">
        <f t="shared" si="195"/>
        <v/>
      </c>
      <c r="U157" s="148" t="str">
        <f t="shared" si="196"/>
        <v/>
      </c>
      <c r="V157" s="148" t="str">
        <f t="shared" si="197"/>
        <v/>
      </c>
      <c r="W157" s="148" t="str">
        <f t="shared" si="198"/>
        <v/>
      </c>
      <c r="X157" s="149" t="str">
        <f t="shared" si="199"/>
        <v/>
      </c>
      <c r="Y157" s="149" t="str">
        <f t="shared" si="200"/>
        <v/>
      </c>
      <c r="Z157" s="145" t="str">
        <f t="shared" si="201"/>
        <v/>
      </c>
      <c r="AA157" s="145" t="str">
        <f t="shared" si="231"/>
        <v/>
      </c>
      <c r="AB157" s="145" t="str">
        <f t="shared" si="202"/>
        <v/>
      </c>
      <c r="AC157" s="145" t="str">
        <f t="shared" si="203"/>
        <v/>
      </c>
      <c r="AD157" s="145" t="str">
        <f t="shared" si="204"/>
        <v/>
      </c>
      <c r="AE157" s="145" t="str">
        <f t="shared" si="205"/>
        <v/>
      </c>
      <c r="AF157" s="145" t="str">
        <f t="shared" si="206"/>
        <v/>
      </c>
      <c r="AG157" s="145" t="str">
        <f t="shared" si="207"/>
        <v/>
      </c>
      <c r="AH157" s="148" t="str">
        <f t="shared" si="208"/>
        <v/>
      </c>
      <c r="AI157" s="148" t="str">
        <f t="shared" si="209"/>
        <v/>
      </c>
      <c r="AJ157" s="150" t="str">
        <f t="shared" si="210"/>
        <v/>
      </c>
      <c r="AK157" s="148" t="str">
        <f t="shared" si="211"/>
        <v/>
      </c>
      <c r="AL157" s="148" t="str">
        <f t="shared" si="212"/>
        <v/>
      </c>
      <c r="AM157" s="149" t="str">
        <f t="shared" si="213"/>
        <v/>
      </c>
      <c r="AN157" s="152" t="str">
        <f t="shared" si="214"/>
        <v/>
      </c>
      <c r="AO157" s="145" t="str">
        <f t="shared" si="215"/>
        <v/>
      </c>
      <c r="AP157" s="152" t="str">
        <f t="shared" si="216"/>
        <v/>
      </c>
      <c r="AQ157" s="148" t="str">
        <f t="shared" si="217"/>
        <v/>
      </c>
      <c r="AR157" s="148" t="str">
        <f t="shared" si="232"/>
        <v/>
      </c>
      <c r="AS157" s="148" t="str">
        <f t="shared" si="233"/>
        <v/>
      </c>
      <c r="AT157" s="148" t="str">
        <f t="shared" si="218"/>
        <v/>
      </c>
      <c r="AU157" s="148" t="str">
        <f>IF(D157="","",SUM($AT$10:AT157))</f>
        <v/>
      </c>
      <c r="AV157" s="148" t="str">
        <f t="shared" si="219"/>
        <v/>
      </c>
      <c r="AW157" s="148" t="str">
        <f>IF(D157="","",SUM($AV$10:AV157))</f>
        <v/>
      </c>
      <c r="AX157" s="148" t="str">
        <f t="shared" si="220"/>
        <v/>
      </c>
      <c r="AY157" s="148" t="str">
        <f t="shared" si="221"/>
        <v/>
      </c>
      <c r="AZ157" s="148" t="str">
        <f>IF(D157="","",SUM($AY$10:AY157))</f>
        <v/>
      </c>
      <c r="BA157" s="152" t="str">
        <f t="shared" si="222"/>
        <v/>
      </c>
      <c r="BB157" s="148" t="str">
        <f t="shared" si="223"/>
        <v/>
      </c>
      <c r="BC157" s="148" t="str">
        <f t="shared" si="224"/>
        <v/>
      </c>
      <c r="BD157" s="148" t="str">
        <f t="shared" si="234"/>
        <v/>
      </c>
      <c r="BE157" s="152" t="str">
        <f>IF(D157="","",IF(Instructions!$C$5="BCBA",MIN(100%,AZ157/1500),IF(Instructions!$C$5="BCaBA",MIN(100%,AZ157/1000),"")))</f>
        <v/>
      </c>
      <c r="BF157" s="152" t="str">
        <f>IF(D157="","",IF(Instructions!$C$5="BCBA",MIN(100%,AW157/1500),IF(Instructions!$C$5="BCaBA",MIN(100%,AW157/1000),"")))</f>
        <v/>
      </c>
      <c r="BG157" s="147" t="str">
        <f t="shared" si="225"/>
        <v/>
      </c>
    </row>
    <row r="158" spans="1:59" ht="20.100000000000001" customHeight="1">
      <c r="C158" s="145" t="str">
        <f t="shared" si="226"/>
        <v/>
      </c>
      <c r="D158" s="146" t="str">
        <f t="shared" si="227"/>
        <v/>
      </c>
      <c r="E158" s="147" t="str">
        <f t="shared" si="228"/>
        <v/>
      </c>
      <c r="F158" s="148" t="str">
        <f t="shared" si="184"/>
        <v/>
      </c>
      <c r="G158" s="148" t="str">
        <f t="shared" si="185"/>
        <v/>
      </c>
      <c r="H158" s="148" t="str">
        <f t="shared" si="186"/>
        <v/>
      </c>
      <c r="I158" s="148" t="str">
        <f t="shared" si="187"/>
        <v/>
      </c>
      <c r="J158" s="149" t="str">
        <f t="shared" si="188"/>
        <v/>
      </c>
      <c r="K158" s="149" t="str">
        <f t="shared" si="189"/>
        <v/>
      </c>
      <c r="L158" s="150" t="str">
        <f t="shared" si="229"/>
        <v/>
      </c>
      <c r="M158" s="150" t="str">
        <f t="shared" si="230"/>
        <v/>
      </c>
      <c r="N158" s="151"/>
      <c r="O158" s="148" t="str">
        <f t="shared" si="190"/>
        <v/>
      </c>
      <c r="P158" s="149" t="str">
        <f t="shared" si="191"/>
        <v/>
      </c>
      <c r="Q158" s="148" t="str">
        <f t="shared" si="192"/>
        <v/>
      </c>
      <c r="R158" s="148" t="str">
        <f t="shared" si="193"/>
        <v/>
      </c>
      <c r="S158" s="148" t="str">
        <f t="shared" si="194"/>
        <v/>
      </c>
      <c r="T158" s="148" t="str">
        <f t="shared" si="195"/>
        <v/>
      </c>
      <c r="U158" s="148" t="str">
        <f t="shared" si="196"/>
        <v/>
      </c>
      <c r="V158" s="148" t="str">
        <f t="shared" si="197"/>
        <v/>
      </c>
      <c r="W158" s="148" t="str">
        <f t="shared" si="198"/>
        <v/>
      </c>
      <c r="X158" s="149" t="str">
        <f t="shared" si="199"/>
        <v/>
      </c>
      <c r="Y158" s="149" t="str">
        <f t="shared" si="200"/>
        <v/>
      </c>
      <c r="Z158" s="145" t="str">
        <f t="shared" si="201"/>
        <v/>
      </c>
      <c r="AA158" s="145" t="str">
        <f t="shared" si="231"/>
        <v/>
      </c>
      <c r="AB158" s="145" t="str">
        <f t="shared" si="202"/>
        <v/>
      </c>
      <c r="AC158" s="145" t="str">
        <f t="shared" si="203"/>
        <v/>
      </c>
      <c r="AD158" s="145" t="str">
        <f t="shared" si="204"/>
        <v/>
      </c>
      <c r="AE158" s="145" t="str">
        <f t="shared" si="205"/>
        <v/>
      </c>
      <c r="AF158" s="145" t="str">
        <f t="shared" si="206"/>
        <v/>
      </c>
      <c r="AG158" s="145" t="str">
        <f t="shared" si="207"/>
        <v/>
      </c>
      <c r="AH158" s="148" t="str">
        <f t="shared" si="208"/>
        <v/>
      </c>
      <c r="AI158" s="148" t="str">
        <f t="shared" si="209"/>
        <v/>
      </c>
      <c r="AJ158" s="150" t="str">
        <f t="shared" si="210"/>
        <v/>
      </c>
      <c r="AK158" s="148" t="str">
        <f t="shared" si="211"/>
        <v/>
      </c>
      <c r="AL158" s="148" t="str">
        <f t="shared" si="212"/>
        <v/>
      </c>
      <c r="AM158" s="149" t="str">
        <f t="shared" si="213"/>
        <v/>
      </c>
      <c r="AN158" s="152" t="str">
        <f t="shared" si="214"/>
        <v/>
      </c>
      <c r="AO158" s="145" t="str">
        <f t="shared" si="215"/>
        <v/>
      </c>
      <c r="AP158" s="152" t="str">
        <f t="shared" si="216"/>
        <v/>
      </c>
      <c r="AQ158" s="148" t="str">
        <f t="shared" si="217"/>
        <v/>
      </c>
      <c r="AR158" s="148" t="str">
        <f t="shared" si="232"/>
        <v/>
      </c>
      <c r="AS158" s="148" t="str">
        <f t="shared" si="233"/>
        <v/>
      </c>
      <c r="AT158" s="148" t="str">
        <f t="shared" si="218"/>
        <v/>
      </c>
      <c r="AU158" s="148" t="str">
        <f>IF(D158="","",SUM($AT$10:AT158))</f>
        <v/>
      </c>
      <c r="AV158" s="148" t="str">
        <f t="shared" si="219"/>
        <v/>
      </c>
      <c r="AW158" s="148" t="str">
        <f>IF(D158="","",SUM($AV$10:AV158))</f>
        <v/>
      </c>
      <c r="AX158" s="148" t="str">
        <f t="shared" si="220"/>
        <v/>
      </c>
      <c r="AY158" s="148" t="str">
        <f t="shared" si="221"/>
        <v/>
      </c>
      <c r="AZ158" s="148" t="str">
        <f>IF(D158="","",SUM($AY$10:AY158))</f>
        <v/>
      </c>
      <c r="BA158" s="152" t="str">
        <f t="shared" si="222"/>
        <v/>
      </c>
      <c r="BB158" s="148" t="str">
        <f t="shared" si="223"/>
        <v/>
      </c>
      <c r="BC158" s="148" t="str">
        <f t="shared" si="224"/>
        <v/>
      </c>
      <c r="BD158" s="148" t="str">
        <f t="shared" si="234"/>
        <v/>
      </c>
      <c r="BE158" s="152" t="str">
        <f>IF(D158="","",IF(Instructions!$C$5="BCBA",MIN(100%,AZ158/1500),IF(Instructions!$C$5="BCaBA",MIN(100%,AZ158/1000),"")))</f>
        <v/>
      </c>
      <c r="BF158" s="152" t="str">
        <f>IF(D158="","",IF(Instructions!$C$5="BCBA",MIN(100%,AW158/1500),IF(Instructions!$C$5="BCaBA",MIN(100%,AW158/1000),"")))</f>
        <v/>
      </c>
      <c r="BG158" s="147" t="str">
        <f t="shared" si="225"/>
        <v/>
      </c>
    </row>
    <row r="159" spans="1:59" ht="20.100000000000001" customHeight="1">
      <c r="C159" s="145" t="str">
        <f t="shared" si="226"/>
        <v/>
      </c>
      <c r="D159" s="146" t="str">
        <f t="shared" si="227"/>
        <v/>
      </c>
      <c r="E159" s="147" t="str">
        <f t="shared" si="228"/>
        <v/>
      </c>
      <c r="F159" s="148" t="str">
        <f t="shared" si="184"/>
        <v/>
      </c>
      <c r="G159" s="148" t="str">
        <f t="shared" si="185"/>
        <v/>
      </c>
      <c r="H159" s="148" t="str">
        <f t="shared" si="186"/>
        <v/>
      </c>
      <c r="I159" s="148" t="str">
        <f t="shared" si="187"/>
        <v/>
      </c>
      <c r="J159" s="149" t="str">
        <f t="shared" si="188"/>
        <v/>
      </c>
      <c r="K159" s="149" t="str">
        <f t="shared" si="189"/>
        <v/>
      </c>
      <c r="L159" s="150" t="str">
        <f t="shared" si="229"/>
        <v/>
      </c>
      <c r="M159" s="150" t="str">
        <f t="shared" si="230"/>
        <v/>
      </c>
      <c r="N159" s="151"/>
      <c r="O159" s="148" t="str">
        <f t="shared" si="190"/>
        <v/>
      </c>
      <c r="P159" s="149" t="str">
        <f t="shared" si="191"/>
        <v/>
      </c>
      <c r="Q159" s="148" t="str">
        <f t="shared" si="192"/>
        <v/>
      </c>
      <c r="R159" s="148" t="str">
        <f t="shared" si="193"/>
        <v/>
      </c>
      <c r="S159" s="148" t="str">
        <f t="shared" si="194"/>
        <v/>
      </c>
      <c r="T159" s="148" t="str">
        <f t="shared" si="195"/>
        <v/>
      </c>
      <c r="U159" s="148" t="str">
        <f t="shared" si="196"/>
        <v/>
      </c>
      <c r="V159" s="148" t="str">
        <f t="shared" si="197"/>
        <v/>
      </c>
      <c r="W159" s="148" t="str">
        <f t="shared" si="198"/>
        <v/>
      </c>
      <c r="X159" s="149" t="str">
        <f t="shared" si="199"/>
        <v/>
      </c>
      <c r="Y159" s="149" t="str">
        <f t="shared" si="200"/>
        <v/>
      </c>
      <c r="Z159" s="145" t="str">
        <f t="shared" si="201"/>
        <v/>
      </c>
      <c r="AA159" s="145" t="str">
        <f t="shared" si="231"/>
        <v/>
      </c>
      <c r="AB159" s="145" t="str">
        <f t="shared" si="202"/>
        <v/>
      </c>
      <c r="AC159" s="145" t="str">
        <f t="shared" si="203"/>
        <v/>
      </c>
      <c r="AD159" s="145" t="str">
        <f t="shared" si="204"/>
        <v/>
      </c>
      <c r="AE159" s="145" t="str">
        <f t="shared" si="205"/>
        <v/>
      </c>
      <c r="AF159" s="145" t="str">
        <f t="shared" si="206"/>
        <v/>
      </c>
      <c r="AG159" s="145" t="str">
        <f t="shared" si="207"/>
        <v/>
      </c>
      <c r="AH159" s="148" t="str">
        <f t="shared" si="208"/>
        <v/>
      </c>
      <c r="AI159" s="148" t="str">
        <f t="shared" si="209"/>
        <v/>
      </c>
      <c r="AJ159" s="150" t="str">
        <f t="shared" si="210"/>
        <v/>
      </c>
      <c r="AK159" s="148" t="str">
        <f t="shared" si="211"/>
        <v/>
      </c>
      <c r="AL159" s="148" t="str">
        <f t="shared" si="212"/>
        <v/>
      </c>
      <c r="AM159" s="149" t="str">
        <f t="shared" si="213"/>
        <v/>
      </c>
      <c r="AN159" s="152" t="str">
        <f t="shared" si="214"/>
        <v/>
      </c>
      <c r="AO159" s="145" t="str">
        <f t="shared" si="215"/>
        <v/>
      </c>
      <c r="AP159" s="152" t="str">
        <f t="shared" si="216"/>
        <v/>
      </c>
      <c r="AQ159" s="148" t="str">
        <f t="shared" si="217"/>
        <v/>
      </c>
      <c r="AR159" s="148" t="str">
        <f t="shared" si="232"/>
        <v/>
      </c>
      <c r="AS159" s="148" t="str">
        <f t="shared" si="233"/>
        <v/>
      </c>
      <c r="AT159" s="148" t="str">
        <f t="shared" si="218"/>
        <v/>
      </c>
      <c r="AU159" s="148" t="str">
        <f>IF(D159="","",SUM($AT$10:AT159))</f>
        <v/>
      </c>
      <c r="AV159" s="148" t="str">
        <f t="shared" si="219"/>
        <v/>
      </c>
      <c r="AW159" s="148" t="str">
        <f>IF(D159="","",SUM($AV$10:AV159))</f>
        <v/>
      </c>
      <c r="AX159" s="148" t="str">
        <f t="shared" si="220"/>
        <v/>
      </c>
      <c r="AY159" s="148" t="str">
        <f t="shared" si="221"/>
        <v/>
      </c>
      <c r="AZ159" s="148" t="str">
        <f>IF(D159="","",SUM($AY$10:AY159))</f>
        <v/>
      </c>
      <c r="BA159" s="152" t="str">
        <f t="shared" si="222"/>
        <v/>
      </c>
      <c r="BB159" s="148" t="str">
        <f t="shared" si="223"/>
        <v/>
      </c>
      <c r="BC159" s="148" t="str">
        <f t="shared" si="224"/>
        <v/>
      </c>
      <c r="BD159" s="148" t="str">
        <f t="shared" si="234"/>
        <v/>
      </c>
      <c r="BE159" s="152" t="str">
        <f>IF(D159="","",IF(Instructions!$C$5="BCBA",MIN(100%,AZ159/1500),IF(Instructions!$C$5="BCaBA",MIN(100%,AZ159/1000),"")))</f>
        <v/>
      </c>
      <c r="BF159" s="152" t="str">
        <f>IF(D159="","",IF(Instructions!$C$5="BCBA",MIN(100%,AW159/1500),IF(Instructions!$C$5="BCaBA",MIN(100%,AW159/1000),"")))</f>
        <v/>
      </c>
      <c r="BG159" s="147" t="str">
        <f t="shared" si="225"/>
        <v/>
      </c>
    </row>
    <row r="160" spans="1:59" ht="20.100000000000001" customHeight="1">
      <c r="C160" s="145" t="str">
        <f t="shared" si="226"/>
        <v/>
      </c>
      <c r="D160" s="146" t="str">
        <f t="shared" si="227"/>
        <v/>
      </c>
      <c r="E160" s="147" t="str">
        <f t="shared" si="228"/>
        <v/>
      </c>
      <c r="F160" s="148" t="str">
        <f t="shared" si="184"/>
        <v/>
      </c>
      <c r="G160" s="148" t="str">
        <f t="shared" si="185"/>
        <v/>
      </c>
      <c r="H160" s="148" t="str">
        <f t="shared" si="186"/>
        <v/>
      </c>
      <c r="I160" s="148" t="str">
        <f t="shared" si="187"/>
        <v/>
      </c>
      <c r="J160" s="149" t="str">
        <f t="shared" si="188"/>
        <v/>
      </c>
      <c r="K160" s="149" t="str">
        <f t="shared" si="189"/>
        <v/>
      </c>
      <c r="L160" s="150" t="str">
        <f t="shared" si="229"/>
        <v/>
      </c>
      <c r="M160" s="150" t="str">
        <f t="shared" si="230"/>
        <v/>
      </c>
      <c r="N160" s="151"/>
      <c r="O160" s="148" t="str">
        <f t="shared" si="190"/>
        <v/>
      </c>
      <c r="P160" s="149" t="str">
        <f t="shared" si="191"/>
        <v/>
      </c>
      <c r="Q160" s="148" t="str">
        <f t="shared" si="192"/>
        <v/>
      </c>
      <c r="R160" s="148" t="str">
        <f t="shared" si="193"/>
        <v/>
      </c>
      <c r="S160" s="148" t="str">
        <f t="shared" si="194"/>
        <v/>
      </c>
      <c r="T160" s="148" t="str">
        <f t="shared" si="195"/>
        <v/>
      </c>
      <c r="U160" s="148" t="str">
        <f t="shared" si="196"/>
        <v/>
      </c>
      <c r="V160" s="148" t="str">
        <f t="shared" si="197"/>
        <v/>
      </c>
      <c r="W160" s="148" t="str">
        <f t="shared" si="198"/>
        <v/>
      </c>
      <c r="X160" s="149" t="str">
        <f t="shared" si="199"/>
        <v/>
      </c>
      <c r="Y160" s="149" t="str">
        <f t="shared" si="200"/>
        <v/>
      </c>
      <c r="Z160" s="145" t="str">
        <f t="shared" si="201"/>
        <v/>
      </c>
      <c r="AA160" s="145" t="str">
        <f t="shared" si="231"/>
        <v/>
      </c>
      <c r="AB160" s="145" t="str">
        <f t="shared" si="202"/>
        <v/>
      </c>
      <c r="AC160" s="145" t="str">
        <f t="shared" si="203"/>
        <v/>
      </c>
      <c r="AD160" s="145" t="str">
        <f t="shared" si="204"/>
        <v/>
      </c>
      <c r="AE160" s="145" t="str">
        <f t="shared" si="205"/>
        <v/>
      </c>
      <c r="AF160" s="145" t="str">
        <f t="shared" si="206"/>
        <v/>
      </c>
      <c r="AG160" s="145" t="str">
        <f t="shared" si="207"/>
        <v/>
      </c>
      <c r="AH160" s="148" t="str">
        <f t="shared" si="208"/>
        <v/>
      </c>
      <c r="AI160" s="148" t="str">
        <f t="shared" si="209"/>
        <v/>
      </c>
      <c r="AJ160" s="150" t="str">
        <f t="shared" si="210"/>
        <v/>
      </c>
      <c r="AK160" s="148" t="str">
        <f t="shared" si="211"/>
        <v/>
      </c>
      <c r="AL160" s="148" t="str">
        <f t="shared" si="212"/>
        <v/>
      </c>
      <c r="AM160" s="149" t="str">
        <f t="shared" si="213"/>
        <v/>
      </c>
      <c r="AN160" s="152" t="str">
        <f t="shared" si="214"/>
        <v/>
      </c>
      <c r="AO160" s="145" t="str">
        <f t="shared" si="215"/>
        <v/>
      </c>
      <c r="AP160" s="152" t="str">
        <f t="shared" si="216"/>
        <v/>
      </c>
      <c r="AQ160" s="148" t="str">
        <f t="shared" si="217"/>
        <v/>
      </c>
      <c r="AR160" s="148" t="str">
        <f t="shared" si="232"/>
        <v/>
      </c>
      <c r="AS160" s="148" t="str">
        <f t="shared" si="233"/>
        <v/>
      </c>
      <c r="AT160" s="148" t="str">
        <f t="shared" si="218"/>
        <v/>
      </c>
      <c r="AU160" s="148" t="str">
        <f>IF(D160="","",SUM($AT$10:AT160))</f>
        <v/>
      </c>
      <c r="AV160" s="148" t="str">
        <f t="shared" si="219"/>
        <v/>
      </c>
      <c r="AW160" s="148" t="str">
        <f>IF(D160="","",SUM($AV$10:AV160))</f>
        <v/>
      </c>
      <c r="AX160" s="148" t="str">
        <f t="shared" si="220"/>
        <v/>
      </c>
      <c r="AY160" s="148" t="str">
        <f t="shared" si="221"/>
        <v/>
      </c>
      <c r="AZ160" s="148" t="str">
        <f>IF(D160="","",SUM($AY$10:AY160))</f>
        <v/>
      </c>
      <c r="BA160" s="152" t="str">
        <f t="shared" si="222"/>
        <v/>
      </c>
      <c r="BB160" s="148" t="str">
        <f t="shared" si="223"/>
        <v/>
      </c>
      <c r="BC160" s="148" t="str">
        <f t="shared" si="224"/>
        <v/>
      </c>
      <c r="BD160" s="148" t="str">
        <f t="shared" si="234"/>
        <v/>
      </c>
      <c r="BE160" s="152" t="str">
        <f>IF(D160="","",IF(Instructions!$C$5="BCBA",MIN(100%,AZ160/1500),IF(Instructions!$C$5="BCaBA",MIN(100%,AZ160/1000),"")))</f>
        <v/>
      </c>
      <c r="BF160" s="152" t="str">
        <f>IF(D160="","",IF(Instructions!$C$5="BCBA",MIN(100%,AW160/1500),IF(Instructions!$C$5="BCaBA",MIN(100%,AW160/1000),"")))</f>
        <v/>
      </c>
      <c r="BG160" s="147" t="str">
        <f t="shared" si="225"/>
        <v/>
      </c>
    </row>
    <row r="161" spans="3:59" ht="20.100000000000001" customHeight="1">
      <c r="C161" s="145" t="str">
        <f t="shared" si="226"/>
        <v/>
      </c>
      <c r="D161" s="146" t="str">
        <f t="shared" si="227"/>
        <v/>
      </c>
      <c r="E161" s="147" t="str">
        <f t="shared" si="228"/>
        <v/>
      </c>
      <c r="F161" s="148" t="str">
        <f t="shared" si="184"/>
        <v/>
      </c>
      <c r="G161" s="148" t="str">
        <f t="shared" si="185"/>
        <v/>
      </c>
      <c r="H161" s="148" t="str">
        <f t="shared" si="186"/>
        <v/>
      </c>
      <c r="I161" s="148" t="str">
        <f t="shared" si="187"/>
        <v/>
      </c>
      <c r="J161" s="149" t="str">
        <f t="shared" si="188"/>
        <v/>
      </c>
      <c r="K161" s="149" t="str">
        <f t="shared" si="189"/>
        <v/>
      </c>
      <c r="L161" s="150" t="str">
        <f t="shared" si="229"/>
        <v/>
      </c>
      <c r="M161" s="150" t="str">
        <f t="shared" si="230"/>
        <v/>
      </c>
      <c r="N161" s="151"/>
      <c r="O161" s="148" t="str">
        <f t="shared" si="190"/>
        <v/>
      </c>
      <c r="P161" s="149" t="str">
        <f t="shared" si="191"/>
        <v/>
      </c>
      <c r="Q161" s="148" t="str">
        <f t="shared" si="192"/>
        <v/>
      </c>
      <c r="R161" s="148" t="str">
        <f t="shared" si="193"/>
        <v/>
      </c>
      <c r="S161" s="148" t="str">
        <f t="shared" si="194"/>
        <v/>
      </c>
      <c r="T161" s="148" t="str">
        <f t="shared" si="195"/>
        <v/>
      </c>
      <c r="U161" s="148" t="str">
        <f t="shared" si="196"/>
        <v/>
      </c>
      <c r="V161" s="148" t="str">
        <f t="shared" si="197"/>
        <v/>
      </c>
      <c r="W161" s="148" t="str">
        <f t="shared" si="198"/>
        <v/>
      </c>
      <c r="X161" s="149" t="str">
        <f t="shared" si="199"/>
        <v/>
      </c>
      <c r="Y161" s="149" t="str">
        <f t="shared" si="200"/>
        <v/>
      </c>
      <c r="Z161" s="145" t="str">
        <f t="shared" si="201"/>
        <v/>
      </c>
      <c r="AA161" s="145" t="str">
        <f t="shared" si="231"/>
        <v/>
      </c>
      <c r="AB161" s="145" t="str">
        <f t="shared" si="202"/>
        <v/>
      </c>
      <c r="AC161" s="145" t="str">
        <f t="shared" si="203"/>
        <v/>
      </c>
      <c r="AD161" s="145" t="str">
        <f t="shared" si="204"/>
        <v/>
      </c>
      <c r="AE161" s="145" t="str">
        <f t="shared" si="205"/>
        <v/>
      </c>
      <c r="AF161" s="145" t="str">
        <f t="shared" si="206"/>
        <v/>
      </c>
      <c r="AG161" s="145" t="str">
        <f t="shared" si="207"/>
        <v/>
      </c>
      <c r="AH161" s="148" t="str">
        <f t="shared" si="208"/>
        <v/>
      </c>
      <c r="AI161" s="148" t="str">
        <f t="shared" si="209"/>
        <v/>
      </c>
      <c r="AJ161" s="150" t="str">
        <f t="shared" si="210"/>
        <v/>
      </c>
      <c r="AK161" s="148" t="str">
        <f t="shared" si="211"/>
        <v/>
      </c>
      <c r="AL161" s="148" t="str">
        <f t="shared" si="212"/>
        <v/>
      </c>
      <c r="AM161" s="149" t="str">
        <f t="shared" si="213"/>
        <v/>
      </c>
      <c r="AN161" s="152" t="str">
        <f t="shared" si="214"/>
        <v/>
      </c>
      <c r="AO161" s="145" t="str">
        <f t="shared" si="215"/>
        <v/>
      </c>
      <c r="AP161" s="152" t="str">
        <f t="shared" si="216"/>
        <v/>
      </c>
      <c r="AQ161" s="148" t="str">
        <f t="shared" si="217"/>
        <v/>
      </c>
      <c r="AR161" s="148" t="str">
        <f t="shared" si="232"/>
        <v/>
      </c>
      <c r="AS161" s="148" t="str">
        <f t="shared" si="233"/>
        <v/>
      </c>
      <c r="AT161" s="148" t="str">
        <f t="shared" si="218"/>
        <v/>
      </c>
      <c r="AU161" s="148" t="str">
        <f>IF(D161="","",SUM($AT$10:AT161))</f>
        <v/>
      </c>
      <c r="AV161" s="148" t="str">
        <f t="shared" si="219"/>
        <v/>
      </c>
      <c r="AW161" s="148" t="str">
        <f>IF(D161="","",SUM($AV$10:AV161))</f>
        <v/>
      </c>
      <c r="AX161" s="148" t="str">
        <f t="shared" si="220"/>
        <v/>
      </c>
      <c r="AY161" s="148" t="str">
        <f t="shared" si="221"/>
        <v/>
      </c>
      <c r="AZ161" s="148" t="str">
        <f>IF(D161="","",SUM($AY$10:AY161))</f>
        <v/>
      </c>
      <c r="BA161" s="152" t="str">
        <f t="shared" si="222"/>
        <v/>
      </c>
      <c r="BB161" s="148" t="str">
        <f t="shared" si="223"/>
        <v/>
      </c>
      <c r="BC161" s="148" t="str">
        <f t="shared" si="224"/>
        <v/>
      </c>
      <c r="BD161" s="148" t="str">
        <f t="shared" si="234"/>
        <v/>
      </c>
      <c r="BE161" s="152" t="str">
        <f>IF(D161="","",IF(Instructions!$C$5="BCBA",MIN(100%,AZ161/1500),IF(Instructions!$C$5="BCaBA",MIN(100%,AZ161/1000),"")))</f>
        <v/>
      </c>
      <c r="BF161" s="152" t="str">
        <f>IF(D161="","",IF(Instructions!$C$5="BCBA",MIN(100%,AW161/1500),IF(Instructions!$C$5="BCaBA",MIN(100%,AW161/1000),"")))</f>
        <v/>
      </c>
      <c r="BG161" s="147" t="str">
        <f t="shared" si="225"/>
        <v/>
      </c>
    </row>
    <row r="162" spans="3:59" ht="20.100000000000001" customHeight="1">
      <c r="C162" s="145" t="str">
        <f t="shared" si="226"/>
        <v/>
      </c>
      <c r="D162" s="146" t="str">
        <f t="shared" si="227"/>
        <v/>
      </c>
      <c r="E162" s="147" t="str">
        <f t="shared" si="228"/>
        <v/>
      </c>
      <c r="F162" s="148" t="str">
        <f t="shared" si="184"/>
        <v/>
      </c>
      <c r="G162" s="148" t="str">
        <f t="shared" si="185"/>
        <v/>
      </c>
      <c r="H162" s="148" t="str">
        <f t="shared" si="186"/>
        <v/>
      </c>
      <c r="I162" s="148" t="str">
        <f t="shared" si="187"/>
        <v/>
      </c>
      <c r="J162" s="149" t="str">
        <f t="shared" si="188"/>
        <v/>
      </c>
      <c r="K162" s="149" t="str">
        <f t="shared" si="189"/>
        <v/>
      </c>
      <c r="L162" s="150" t="str">
        <f t="shared" si="229"/>
        <v/>
      </c>
      <c r="M162" s="150" t="str">
        <f t="shared" si="230"/>
        <v/>
      </c>
      <c r="N162" s="151"/>
      <c r="O162" s="148" t="str">
        <f t="shared" si="190"/>
        <v/>
      </c>
      <c r="P162" s="149" t="str">
        <f t="shared" si="191"/>
        <v/>
      </c>
      <c r="Q162" s="148" t="str">
        <f t="shared" si="192"/>
        <v/>
      </c>
      <c r="R162" s="148" t="str">
        <f t="shared" si="193"/>
        <v/>
      </c>
      <c r="S162" s="148" t="str">
        <f t="shared" si="194"/>
        <v/>
      </c>
      <c r="T162" s="148" t="str">
        <f t="shared" si="195"/>
        <v/>
      </c>
      <c r="U162" s="148" t="str">
        <f t="shared" si="196"/>
        <v/>
      </c>
      <c r="V162" s="148" t="str">
        <f t="shared" si="197"/>
        <v/>
      </c>
      <c r="W162" s="148" t="str">
        <f t="shared" si="198"/>
        <v/>
      </c>
      <c r="X162" s="149" t="str">
        <f t="shared" si="199"/>
        <v/>
      </c>
      <c r="Y162" s="149" t="str">
        <f t="shared" si="200"/>
        <v/>
      </c>
      <c r="Z162" s="145" t="str">
        <f t="shared" si="201"/>
        <v/>
      </c>
      <c r="AA162" s="145" t="str">
        <f t="shared" si="231"/>
        <v/>
      </c>
      <c r="AB162" s="145" t="str">
        <f t="shared" si="202"/>
        <v/>
      </c>
      <c r="AC162" s="145" t="str">
        <f t="shared" si="203"/>
        <v/>
      </c>
      <c r="AD162" s="145" t="str">
        <f t="shared" si="204"/>
        <v/>
      </c>
      <c r="AE162" s="145" t="str">
        <f t="shared" si="205"/>
        <v/>
      </c>
      <c r="AF162" s="145" t="str">
        <f t="shared" si="206"/>
        <v/>
      </c>
      <c r="AG162" s="145" t="str">
        <f t="shared" si="207"/>
        <v/>
      </c>
      <c r="AH162" s="148" t="str">
        <f t="shared" si="208"/>
        <v/>
      </c>
      <c r="AI162" s="148" t="str">
        <f t="shared" si="209"/>
        <v/>
      </c>
      <c r="AJ162" s="150" t="str">
        <f t="shared" si="210"/>
        <v/>
      </c>
      <c r="AK162" s="148" t="str">
        <f t="shared" si="211"/>
        <v/>
      </c>
      <c r="AL162" s="148" t="str">
        <f t="shared" si="212"/>
        <v/>
      </c>
      <c r="AM162" s="149" t="str">
        <f t="shared" si="213"/>
        <v/>
      </c>
      <c r="AN162" s="152" t="str">
        <f t="shared" si="214"/>
        <v/>
      </c>
      <c r="AO162" s="145" t="str">
        <f t="shared" si="215"/>
        <v/>
      </c>
      <c r="AP162" s="152" t="str">
        <f t="shared" si="216"/>
        <v/>
      </c>
      <c r="AQ162" s="148" t="str">
        <f t="shared" si="217"/>
        <v/>
      </c>
      <c r="AR162" s="148" t="str">
        <f t="shared" si="232"/>
        <v/>
      </c>
      <c r="AS162" s="148" t="str">
        <f t="shared" si="233"/>
        <v/>
      </c>
      <c r="AT162" s="148" t="str">
        <f t="shared" si="218"/>
        <v/>
      </c>
      <c r="AU162" s="148" t="str">
        <f>IF(D162="","",SUM($AT$10:AT162))</f>
        <v/>
      </c>
      <c r="AV162" s="148" t="str">
        <f t="shared" si="219"/>
        <v/>
      </c>
      <c r="AW162" s="148" t="str">
        <f>IF(D162="","",SUM($AV$10:AV162))</f>
        <v/>
      </c>
      <c r="AX162" s="148" t="str">
        <f t="shared" si="220"/>
        <v/>
      </c>
      <c r="AY162" s="148" t="str">
        <f t="shared" si="221"/>
        <v/>
      </c>
      <c r="AZ162" s="148" t="str">
        <f>IF(D162="","",SUM($AY$10:AY162))</f>
        <v/>
      </c>
      <c r="BA162" s="152" t="str">
        <f t="shared" si="222"/>
        <v/>
      </c>
      <c r="BB162" s="148" t="str">
        <f t="shared" si="223"/>
        <v/>
      </c>
      <c r="BC162" s="148" t="str">
        <f t="shared" si="224"/>
        <v/>
      </c>
      <c r="BD162" s="148" t="str">
        <f t="shared" si="234"/>
        <v/>
      </c>
      <c r="BE162" s="152" t="str">
        <f>IF(D162="","",IF(Instructions!$C$5="BCBA",MIN(100%,AZ162/1500),IF(Instructions!$C$5="BCaBA",MIN(100%,AZ162/1000),"")))</f>
        <v/>
      </c>
      <c r="BF162" s="152" t="str">
        <f>IF(D162="","",IF(Instructions!$C$5="BCBA",MIN(100%,AW162/1500),IF(Instructions!$C$5="BCaBA",MIN(100%,AW162/1000),"")))</f>
        <v/>
      </c>
      <c r="BG162" s="147" t="str">
        <f t="shared" si="225"/>
        <v/>
      </c>
    </row>
    <row r="163" spans="3:59" ht="20.100000000000001" customHeight="1">
      <c r="C163" s="145" t="str">
        <f t="shared" si="226"/>
        <v/>
      </c>
      <c r="D163" s="146" t="str">
        <f t="shared" si="227"/>
        <v/>
      </c>
      <c r="E163" s="147" t="str">
        <f t="shared" si="228"/>
        <v/>
      </c>
      <c r="F163" s="148" t="str">
        <f t="shared" si="184"/>
        <v/>
      </c>
      <c r="G163" s="148" t="str">
        <f t="shared" si="185"/>
        <v/>
      </c>
      <c r="H163" s="148" t="str">
        <f t="shared" si="186"/>
        <v/>
      </c>
      <c r="I163" s="148" t="str">
        <f t="shared" si="187"/>
        <v/>
      </c>
      <c r="J163" s="149" t="str">
        <f t="shared" si="188"/>
        <v/>
      </c>
      <c r="K163" s="149" t="str">
        <f t="shared" si="189"/>
        <v/>
      </c>
      <c r="L163" s="150" t="str">
        <f t="shared" si="229"/>
        <v/>
      </c>
      <c r="M163" s="150" t="str">
        <f t="shared" si="230"/>
        <v/>
      </c>
      <c r="N163" s="151"/>
      <c r="O163" s="148" t="str">
        <f t="shared" si="190"/>
        <v/>
      </c>
      <c r="P163" s="149" t="str">
        <f t="shared" si="191"/>
        <v/>
      </c>
      <c r="Q163" s="148" t="str">
        <f t="shared" si="192"/>
        <v/>
      </c>
      <c r="R163" s="148" t="str">
        <f t="shared" si="193"/>
        <v/>
      </c>
      <c r="S163" s="148" t="str">
        <f t="shared" si="194"/>
        <v/>
      </c>
      <c r="T163" s="148" t="str">
        <f t="shared" si="195"/>
        <v/>
      </c>
      <c r="U163" s="148" t="str">
        <f t="shared" si="196"/>
        <v/>
      </c>
      <c r="V163" s="148" t="str">
        <f t="shared" si="197"/>
        <v/>
      </c>
      <c r="W163" s="148" t="str">
        <f t="shared" si="198"/>
        <v/>
      </c>
      <c r="X163" s="149" t="str">
        <f t="shared" si="199"/>
        <v/>
      </c>
      <c r="Y163" s="149" t="str">
        <f t="shared" si="200"/>
        <v/>
      </c>
      <c r="Z163" s="145" t="str">
        <f t="shared" si="201"/>
        <v/>
      </c>
      <c r="AA163" s="145" t="str">
        <f t="shared" si="231"/>
        <v/>
      </c>
      <c r="AB163" s="145" t="str">
        <f t="shared" si="202"/>
        <v/>
      </c>
      <c r="AC163" s="145" t="str">
        <f t="shared" si="203"/>
        <v/>
      </c>
      <c r="AD163" s="145" t="str">
        <f t="shared" si="204"/>
        <v/>
      </c>
      <c r="AE163" s="145" t="str">
        <f t="shared" si="205"/>
        <v/>
      </c>
      <c r="AF163" s="145" t="str">
        <f t="shared" si="206"/>
        <v/>
      </c>
      <c r="AG163" s="145" t="str">
        <f t="shared" si="207"/>
        <v/>
      </c>
      <c r="AH163" s="148" t="str">
        <f t="shared" si="208"/>
        <v/>
      </c>
      <c r="AI163" s="148" t="str">
        <f t="shared" si="209"/>
        <v/>
      </c>
      <c r="AJ163" s="150" t="str">
        <f t="shared" si="210"/>
        <v/>
      </c>
      <c r="AK163" s="148" t="str">
        <f t="shared" si="211"/>
        <v/>
      </c>
      <c r="AL163" s="148" t="str">
        <f t="shared" si="212"/>
        <v/>
      </c>
      <c r="AM163" s="149" t="str">
        <f t="shared" si="213"/>
        <v/>
      </c>
      <c r="AN163" s="152" t="str">
        <f t="shared" si="214"/>
        <v/>
      </c>
      <c r="AO163" s="145" t="str">
        <f t="shared" si="215"/>
        <v/>
      </c>
      <c r="AP163" s="152" t="str">
        <f t="shared" si="216"/>
        <v/>
      </c>
      <c r="AQ163" s="148" t="str">
        <f t="shared" si="217"/>
        <v/>
      </c>
      <c r="AR163" s="148" t="str">
        <f t="shared" si="232"/>
        <v/>
      </c>
      <c r="AS163" s="148" t="str">
        <f t="shared" si="233"/>
        <v/>
      </c>
      <c r="AT163" s="148" t="str">
        <f t="shared" si="218"/>
        <v/>
      </c>
      <c r="AU163" s="148" t="str">
        <f>IF(D163="","",SUM($AT$10:AT163))</f>
        <v/>
      </c>
      <c r="AV163" s="148" t="str">
        <f t="shared" si="219"/>
        <v/>
      </c>
      <c r="AW163" s="148" t="str">
        <f>IF(D163="","",SUM($AV$10:AV163))</f>
        <v/>
      </c>
      <c r="AX163" s="148" t="str">
        <f t="shared" si="220"/>
        <v/>
      </c>
      <c r="AY163" s="148" t="str">
        <f t="shared" si="221"/>
        <v/>
      </c>
      <c r="AZ163" s="148" t="str">
        <f>IF(D163="","",SUM($AY$10:AY163))</f>
        <v/>
      </c>
      <c r="BA163" s="152" t="str">
        <f t="shared" si="222"/>
        <v/>
      </c>
      <c r="BB163" s="148" t="str">
        <f t="shared" si="223"/>
        <v/>
      </c>
      <c r="BC163" s="148" t="str">
        <f t="shared" si="224"/>
        <v/>
      </c>
      <c r="BD163" s="148" t="str">
        <f t="shared" si="234"/>
        <v/>
      </c>
      <c r="BE163" s="152" t="str">
        <f>IF(D163="","",IF(Instructions!$C$5="BCBA",MIN(100%,AZ163/1500),IF(Instructions!$C$5="BCaBA",MIN(100%,AZ163/1000),"")))</f>
        <v/>
      </c>
      <c r="BF163" s="152" t="str">
        <f>IF(D163="","",IF(Instructions!$C$5="BCBA",MIN(100%,AW163/1500),IF(Instructions!$C$5="BCaBA",MIN(100%,AW163/1000),"")))</f>
        <v/>
      </c>
      <c r="BG163" s="147" t="str">
        <f t="shared" si="225"/>
        <v/>
      </c>
    </row>
    <row r="164" spans="3:59" ht="20.100000000000001" customHeight="1">
      <c r="C164" s="145" t="str">
        <f t="shared" si="226"/>
        <v/>
      </c>
      <c r="D164" s="146" t="str">
        <f t="shared" si="227"/>
        <v/>
      </c>
      <c r="E164" s="147" t="str">
        <f t="shared" si="228"/>
        <v/>
      </c>
      <c r="F164" s="148" t="str">
        <f t="shared" si="184"/>
        <v/>
      </c>
      <c r="G164" s="148" t="str">
        <f t="shared" si="185"/>
        <v/>
      </c>
      <c r="H164" s="148" t="str">
        <f t="shared" si="186"/>
        <v/>
      </c>
      <c r="I164" s="148" t="str">
        <f t="shared" si="187"/>
        <v/>
      </c>
      <c r="J164" s="149" t="str">
        <f t="shared" si="188"/>
        <v/>
      </c>
      <c r="K164" s="149" t="str">
        <f t="shared" si="189"/>
        <v/>
      </c>
      <c r="L164" s="150" t="str">
        <f t="shared" si="229"/>
        <v/>
      </c>
      <c r="M164" s="150" t="str">
        <f t="shared" si="230"/>
        <v/>
      </c>
      <c r="N164" s="151"/>
      <c r="O164" s="148" t="str">
        <f t="shared" si="190"/>
        <v/>
      </c>
      <c r="P164" s="149" t="str">
        <f t="shared" si="191"/>
        <v/>
      </c>
      <c r="Q164" s="148" t="str">
        <f t="shared" si="192"/>
        <v/>
      </c>
      <c r="R164" s="148" t="str">
        <f t="shared" si="193"/>
        <v/>
      </c>
      <c r="S164" s="148" t="str">
        <f t="shared" si="194"/>
        <v/>
      </c>
      <c r="T164" s="148" t="str">
        <f t="shared" si="195"/>
        <v/>
      </c>
      <c r="U164" s="148" t="str">
        <f t="shared" si="196"/>
        <v/>
      </c>
      <c r="V164" s="148" t="str">
        <f t="shared" si="197"/>
        <v/>
      </c>
      <c r="W164" s="148" t="str">
        <f t="shared" si="198"/>
        <v/>
      </c>
      <c r="X164" s="149" t="str">
        <f t="shared" si="199"/>
        <v/>
      </c>
      <c r="Y164" s="149" t="str">
        <f t="shared" si="200"/>
        <v/>
      </c>
      <c r="Z164" s="145" t="str">
        <f t="shared" si="201"/>
        <v/>
      </c>
      <c r="AA164" s="145" t="str">
        <f t="shared" si="231"/>
        <v/>
      </c>
      <c r="AB164" s="145" t="str">
        <f t="shared" si="202"/>
        <v/>
      </c>
      <c r="AC164" s="145" t="str">
        <f t="shared" si="203"/>
        <v/>
      </c>
      <c r="AD164" s="145" t="str">
        <f t="shared" si="204"/>
        <v/>
      </c>
      <c r="AE164" s="145" t="str">
        <f t="shared" si="205"/>
        <v/>
      </c>
      <c r="AF164" s="145" t="str">
        <f t="shared" si="206"/>
        <v/>
      </c>
      <c r="AG164" s="145" t="str">
        <f t="shared" si="207"/>
        <v/>
      </c>
      <c r="AH164" s="148" t="str">
        <f t="shared" si="208"/>
        <v/>
      </c>
      <c r="AI164" s="148" t="str">
        <f t="shared" si="209"/>
        <v/>
      </c>
      <c r="AJ164" s="150" t="str">
        <f t="shared" si="210"/>
        <v/>
      </c>
      <c r="AK164" s="148" t="str">
        <f t="shared" si="211"/>
        <v/>
      </c>
      <c r="AL164" s="148" t="str">
        <f t="shared" si="212"/>
        <v/>
      </c>
      <c r="AM164" s="149" t="str">
        <f t="shared" si="213"/>
        <v/>
      </c>
      <c r="AN164" s="152" t="str">
        <f t="shared" si="214"/>
        <v/>
      </c>
      <c r="AO164" s="145" t="str">
        <f t="shared" si="215"/>
        <v/>
      </c>
      <c r="AP164" s="152" t="str">
        <f t="shared" si="216"/>
        <v/>
      </c>
      <c r="AQ164" s="148" t="str">
        <f t="shared" si="217"/>
        <v/>
      </c>
      <c r="AR164" s="148" t="str">
        <f t="shared" si="232"/>
        <v/>
      </c>
      <c r="AS164" s="148" t="str">
        <f t="shared" si="233"/>
        <v/>
      </c>
      <c r="AT164" s="148" t="str">
        <f t="shared" si="218"/>
        <v/>
      </c>
      <c r="AU164" s="148" t="str">
        <f>IF(D164="","",SUM($AT$10:AT164))</f>
        <v/>
      </c>
      <c r="AV164" s="148" t="str">
        <f t="shared" si="219"/>
        <v/>
      </c>
      <c r="AW164" s="148" t="str">
        <f>IF(D164="","",SUM($AV$10:AV164))</f>
        <v/>
      </c>
      <c r="AX164" s="148" t="str">
        <f t="shared" si="220"/>
        <v/>
      </c>
      <c r="AY164" s="148" t="str">
        <f t="shared" si="221"/>
        <v/>
      </c>
      <c r="AZ164" s="148" t="str">
        <f>IF(D164="","",SUM($AY$10:AY164))</f>
        <v/>
      </c>
      <c r="BA164" s="152" t="str">
        <f t="shared" si="222"/>
        <v/>
      </c>
      <c r="BB164" s="148" t="str">
        <f t="shared" si="223"/>
        <v/>
      </c>
      <c r="BC164" s="148" t="str">
        <f t="shared" si="224"/>
        <v/>
      </c>
      <c r="BD164" s="148" t="str">
        <f t="shared" si="234"/>
        <v/>
      </c>
      <c r="BE164" s="152" t="str">
        <f>IF(D164="","",IF(Instructions!$C$5="BCBA",MIN(100%,AZ164/1500),IF(Instructions!$C$5="BCaBA",MIN(100%,AZ164/1000),"")))</f>
        <v/>
      </c>
      <c r="BF164" s="152" t="str">
        <f>IF(D164="","",IF(Instructions!$C$5="BCBA",MIN(100%,AW164/1500),IF(Instructions!$C$5="BCaBA",MIN(100%,AW164/1000),"")))</f>
        <v/>
      </c>
      <c r="BG164" s="147" t="str">
        <f t="shared" si="225"/>
        <v/>
      </c>
    </row>
    <row r="165" spans="3:59" ht="20.100000000000001" customHeight="1">
      <c r="C165" s="145" t="str">
        <f t="shared" si="226"/>
        <v/>
      </c>
      <c r="D165" s="146" t="str">
        <f t="shared" si="227"/>
        <v/>
      </c>
      <c r="E165" s="147" t="str">
        <f t="shared" si="228"/>
        <v/>
      </c>
      <c r="F165" s="148" t="str">
        <f t="shared" si="184"/>
        <v/>
      </c>
      <c r="G165" s="148" t="str">
        <f t="shared" si="185"/>
        <v/>
      </c>
      <c r="H165" s="148" t="str">
        <f t="shared" si="186"/>
        <v/>
      </c>
      <c r="I165" s="148" t="str">
        <f t="shared" si="187"/>
        <v/>
      </c>
      <c r="J165" s="149" t="str">
        <f t="shared" si="188"/>
        <v/>
      </c>
      <c r="K165" s="149" t="str">
        <f t="shared" si="189"/>
        <v/>
      </c>
      <c r="L165" s="150" t="str">
        <f t="shared" si="229"/>
        <v/>
      </c>
      <c r="M165" s="150" t="str">
        <f t="shared" si="230"/>
        <v/>
      </c>
      <c r="N165" s="151"/>
      <c r="O165" s="148" t="str">
        <f t="shared" si="190"/>
        <v/>
      </c>
      <c r="P165" s="149" t="str">
        <f t="shared" si="191"/>
        <v/>
      </c>
      <c r="Q165" s="148" t="str">
        <f t="shared" si="192"/>
        <v/>
      </c>
      <c r="R165" s="148" t="str">
        <f t="shared" si="193"/>
        <v/>
      </c>
      <c r="S165" s="148" t="str">
        <f t="shared" si="194"/>
        <v/>
      </c>
      <c r="T165" s="148" t="str">
        <f t="shared" si="195"/>
        <v/>
      </c>
      <c r="U165" s="148" t="str">
        <f t="shared" si="196"/>
        <v/>
      </c>
      <c r="V165" s="148" t="str">
        <f t="shared" si="197"/>
        <v/>
      </c>
      <c r="W165" s="148" t="str">
        <f t="shared" si="198"/>
        <v/>
      </c>
      <c r="X165" s="149" t="str">
        <f t="shared" si="199"/>
        <v/>
      </c>
      <c r="Y165" s="149" t="str">
        <f t="shared" si="200"/>
        <v/>
      </c>
      <c r="Z165" s="145" t="str">
        <f t="shared" si="201"/>
        <v/>
      </c>
      <c r="AA165" s="145" t="str">
        <f t="shared" si="231"/>
        <v/>
      </c>
      <c r="AB165" s="145" t="str">
        <f t="shared" si="202"/>
        <v/>
      </c>
      <c r="AC165" s="145" t="str">
        <f t="shared" si="203"/>
        <v/>
      </c>
      <c r="AD165" s="145" t="str">
        <f t="shared" si="204"/>
        <v/>
      </c>
      <c r="AE165" s="145" t="str">
        <f t="shared" si="205"/>
        <v/>
      </c>
      <c r="AF165" s="145" t="str">
        <f t="shared" si="206"/>
        <v/>
      </c>
      <c r="AG165" s="145" t="str">
        <f t="shared" si="207"/>
        <v/>
      </c>
      <c r="AH165" s="148" t="str">
        <f t="shared" si="208"/>
        <v/>
      </c>
      <c r="AI165" s="148" t="str">
        <f t="shared" si="209"/>
        <v/>
      </c>
      <c r="AJ165" s="150" t="str">
        <f t="shared" si="210"/>
        <v/>
      </c>
      <c r="AK165" s="148" t="str">
        <f t="shared" si="211"/>
        <v/>
      </c>
      <c r="AL165" s="148" t="str">
        <f t="shared" si="212"/>
        <v/>
      </c>
      <c r="AM165" s="149" t="str">
        <f t="shared" si="213"/>
        <v/>
      </c>
      <c r="AN165" s="152" t="str">
        <f t="shared" si="214"/>
        <v/>
      </c>
      <c r="AO165" s="145" t="str">
        <f t="shared" si="215"/>
        <v/>
      </c>
      <c r="AP165" s="152" t="str">
        <f t="shared" si="216"/>
        <v/>
      </c>
      <c r="AQ165" s="148" t="str">
        <f t="shared" si="217"/>
        <v/>
      </c>
      <c r="AR165" s="148" t="str">
        <f t="shared" si="232"/>
        <v/>
      </c>
      <c r="AS165" s="148" t="str">
        <f t="shared" si="233"/>
        <v/>
      </c>
      <c r="AT165" s="148" t="str">
        <f t="shared" si="218"/>
        <v/>
      </c>
      <c r="AU165" s="148" t="str">
        <f>IF(D165="","",SUM($AT$10:AT165))</f>
        <v/>
      </c>
      <c r="AV165" s="148" t="str">
        <f t="shared" si="219"/>
        <v/>
      </c>
      <c r="AW165" s="148" t="str">
        <f>IF(D165="","",SUM($AV$10:AV165))</f>
        <v/>
      </c>
      <c r="AX165" s="148" t="str">
        <f t="shared" si="220"/>
        <v/>
      </c>
      <c r="AY165" s="148" t="str">
        <f t="shared" si="221"/>
        <v/>
      </c>
      <c r="AZ165" s="148" t="str">
        <f>IF(D165="","",SUM($AY$10:AY165))</f>
        <v/>
      </c>
      <c r="BA165" s="152" t="str">
        <f t="shared" si="222"/>
        <v/>
      </c>
      <c r="BB165" s="148" t="str">
        <f t="shared" si="223"/>
        <v/>
      </c>
      <c r="BC165" s="148" t="str">
        <f t="shared" si="224"/>
        <v/>
      </c>
      <c r="BD165" s="148" t="str">
        <f t="shared" si="234"/>
        <v/>
      </c>
      <c r="BE165" s="152" t="str">
        <f>IF(D165="","",IF(Instructions!$C$5="BCBA",MIN(100%,AZ165/1500),IF(Instructions!$C$5="BCaBA",MIN(100%,AZ165/1000),"")))</f>
        <v/>
      </c>
      <c r="BF165" s="152" t="str">
        <f>IF(D165="","",IF(Instructions!$C$5="BCBA",MIN(100%,AW165/1500),IF(Instructions!$C$5="BCaBA",MIN(100%,AW165/1000),"")))</f>
        <v/>
      </c>
      <c r="BG165" s="147" t="str">
        <f t="shared" si="225"/>
        <v/>
      </c>
    </row>
    <row r="166" spans="3:59" ht="20.100000000000001" customHeight="1">
      <c r="C166" s="145" t="str">
        <f t="shared" si="226"/>
        <v/>
      </c>
      <c r="D166" s="146" t="str">
        <f t="shared" si="227"/>
        <v/>
      </c>
      <c r="E166" s="147" t="str">
        <f t="shared" si="228"/>
        <v/>
      </c>
      <c r="F166" s="148" t="str">
        <f t="shared" si="184"/>
        <v/>
      </c>
      <c r="G166" s="148" t="str">
        <f t="shared" si="185"/>
        <v/>
      </c>
      <c r="H166" s="148" t="str">
        <f t="shared" si="186"/>
        <v/>
      </c>
      <c r="I166" s="148" t="str">
        <f t="shared" si="187"/>
        <v/>
      </c>
      <c r="J166" s="149" t="str">
        <f t="shared" si="188"/>
        <v/>
      </c>
      <c r="K166" s="149" t="str">
        <f t="shared" si="189"/>
        <v/>
      </c>
      <c r="L166" s="150" t="str">
        <f t="shared" si="229"/>
        <v/>
      </c>
      <c r="M166" s="150" t="str">
        <f t="shared" si="230"/>
        <v/>
      </c>
      <c r="N166" s="151"/>
      <c r="O166" s="148" t="str">
        <f t="shared" si="190"/>
        <v/>
      </c>
      <c r="P166" s="149" t="str">
        <f t="shared" si="191"/>
        <v/>
      </c>
      <c r="Q166" s="148" t="str">
        <f t="shared" si="192"/>
        <v/>
      </c>
      <c r="R166" s="148" t="str">
        <f t="shared" si="193"/>
        <v/>
      </c>
      <c r="S166" s="148" t="str">
        <f t="shared" si="194"/>
        <v/>
      </c>
      <c r="T166" s="148" t="str">
        <f t="shared" si="195"/>
        <v/>
      </c>
      <c r="U166" s="148" t="str">
        <f t="shared" si="196"/>
        <v/>
      </c>
      <c r="V166" s="148" t="str">
        <f t="shared" si="197"/>
        <v/>
      </c>
      <c r="W166" s="148" t="str">
        <f t="shared" si="198"/>
        <v/>
      </c>
      <c r="X166" s="149" t="str">
        <f t="shared" si="199"/>
        <v/>
      </c>
      <c r="Y166" s="149" t="str">
        <f t="shared" si="200"/>
        <v/>
      </c>
      <c r="Z166" s="145" t="str">
        <f t="shared" si="201"/>
        <v/>
      </c>
      <c r="AA166" s="145" t="str">
        <f t="shared" si="231"/>
        <v/>
      </c>
      <c r="AB166" s="145" t="str">
        <f t="shared" si="202"/>
        <v/>
      </c>
      <c r="AC166" s="145" t="str">
        <f t="shared" si="203"/>
        <v/>
      </c>
      <c r="AD166" s="145" t="str">
        <f t="shared" si="204"/>
        <v/>
      </c>
      <c r="AE166" s="145" t="str">
        <f t="shared" si="205"/>
        <v/>
      </c>
      <c r="AF166" s="145" t="str">
        <f t="shared" si="206"/>
        <v/>
      </c>
      <c r="AG166" s="145" t="str">
        <f t="shared" si="207"/>
        <v/>
      </c>
      <c r="AH166" s="148" t="str">
        <f t="shared" si="208"/>
        <v/>
      </c>
      <c r="AI166" s="148" t="str">
        <f t="shared" si="209"/>
        <v/>
      </c>
      <c r="AJ166" s="150" t="str">
        <f t="shared" si="210"/>
        <v/>
      </c>
      <c r="AK166" s="148" t="str">
        <f t="shared" si="211"/>
        <v/>
      </c>
      <c r="AL166" s="148" t="str">
        <f t="shared" si="212"/>
        <v/>
      </c>
      <c r="AM166" s="149" t="str">
        <f t="shared" si="213"/>
        <v/>
      </c>
      <c r="AN166" s="152" t="str">
        <f t="shared" si="214"/>
        <v/>
      </c>
      <c r="AO166" s="145" t="str">
        <f t="shared" si="215"/>
        <v/>
      </c>
      <c r="AP166" s="152" t="str">
        <f t="shared" si="216"/>
        <v/>
      </c>
      <c r="AQ166" s="148" t="str">
        <f t="shared" si="217"/>
        <v/>
      </c>
      <c r="AR166" s="148" t="str">
        <f t="shared" si="232"/>
        <v/>
      </c>
      <c r="AS166" s="148" t="str">
        <f t="shared" si="233"/>
        <v/>
      </c>
      <c r="AT166" s="148" t="str">
        <f t="shared" si="218"/>
        <v/>
      </c>
      <c r="AU166" s="148" t="str">
        <f>IF(D166="","",SUM($AT$10:AT166))</f>
        <v/>
      </c>
      <c r="AV166" s="148" t="str">
        <f t="shared" si="219"/>
        <v/>
      </c>
      <c r="AW166" s="148" t="str">
        <f>IF(D166="","",SUM($AV$10:AV166))</f>
        <v/>
      </c>
      <c r="AX166" s="148" t="str">
        <f t="shared" si="220"/>
        <v/>
      </c>
      <c r="AY166" s="148" t="str">
        <f t="shared" si="221"/>
        <v/>
      </c>
      <c r="AZ166" s="148" t="str">
        <f>IF(D166="","",SUM($AY$10:AY166))</f>
        <v/>
      </c>
      <c r="BA166" s="152" t="str">
        <f t="shared" si="222"/>
        <v/>
      </c>
      <c r="BB166" s="148" t="str">
        <f t="shared" si="223"/>
        <v/>
      </c>
      <c r="BC166" s="148" t="str">
        <f t="shared" si="224"/>
        <v/>
      </c>
      <c r="BD166" s="148" t="str">
        <f t="shared" si="234"/>
        <v/>
      </c>
      <c r="BE166" s="152" t="str">
        <f>IF(D166="","",IF(Instructions!$C$5="BCBA",MIN(100%,AZ166/1500),IF(Instructions!$C$5="BCaBA",MIN(100%,AZ166/1000),"")))</f>
        <v/>
      </c>
      <c r="BF166" s="152" t="str">
        <f>IF(D166="","",IF(Instructions!$C$5="BCBA",MIN(100%,AW166/1500),IF(Instructions!$C$5="BCaBA",MIN(100%,AW166/1000),"")))</f>
        <v/>
      </c>
      <c r="BG166" s="147" t="str">
        <f t="shared" si="225"/>
        <v/>
      </c>
    </row>
    <row r="167" spans="3:59" ht="20.100000000000001" customHeight="1">
      <c r="C167" s="145" t="str">
        <f t="shared" si="226"/>
        <v/>
      </c>
      <c r="D167" s="146" t="str">
        <f t="shared" si="227"/>
        <v/>
      </c>
      <c r="E167" s="147" t="str">
        <f t="shared" si="228"/>
        <v/>
      </c>
      <c r="F167" s="148" t="str">
        <f t="shared" si="184"/>
        <v/>
      </c>
      <c r="G167" s="148" t="str">
        <f t="shared" si="185"/>
        <v/>
      </c>
      <c r="H167" s="148" t="str">
        <f t="shared" si="186"/>
        <v/>
      </c>
      <c r="I167" s="148" t="str">
        <f t="shared" si="187"/>
        <v/>
      </c>
      <c r="J167" s="149" t="str">
        <f t="shared" si="188"/>
        <v/>
      </c>
      <c r="K167" s="149" t="str">
        <f t="shared" si="189"/>
        <v/>
      </c>
      <c r="L167" s="150" t="str">
        <f t="shared" si="229"/>
        <v/>
      </c>
      <c r="M167" s="150" t="str">
        <f t="shared" si="230"/>
        <v/>
      </c>
      <c r="N167" s="151"/>
      <c r="O167" s="148" t="str">
        <f t="shared" si="190"/>
        <v/>
      </c>
      <c r="P167" s="149" t="str">
        <f t="shared" si="191"/>
        <v/>
      </c>
      <c r="Q167" s="148" t="str">
        <f t="shared" si="192"/>
        <v/>
      </c>
      <c r="R167" s="148" t="str">
        <f t="shared" si="193"/>
        <v/>
      </c>
      <c r="S167" s="148" t="str">
        <f t="shared" si="194"/>
        <v/>
      </c>
      <c r="T167" s="148" t="str">
        <f t="shared" si="195"/>
        <v/>
      </c>
      <c r="U167" s="148" t="str">
        <f t="shared" si="196"/>
        <v/>
      </c>
      <c r="V167" s="148" t="str">
        <f t="shared" si="197"/>
        <v/>
      </c>
      <c r="W167" s="148" t="str">
        <f t="shared" si="198"/>
        <v/>
      </c>
      <c r="X167" s="149" t="str">
        <f t="shared" si="199"/>
        <v/>
      </c>
      <c r="Y167" s="149" t="str">
        <f t="shared" si="200"/>
        <v/>
      </c>
      <c r="Z167" s="145" t="str">
        <f t="shared" si="201"/>
        <v/>
      </c>
      <c r="AA167" s="145" t="str">
        <f t="shared" si="231"/>
        <v/>
      </c>
      <c r="AB167" s="145" t="str">
        <f t="shared" si="202"/>
        <v/>
      </c>
      <c r="AC167" s="145" t="str">
        <f t="shared" si="203"/>
        <v/>
      </c>
      <c r="AD167" s="145" t="str">
        <f t="shared" si="204"/>
        <v/>
      </c>
      <c r="AE167" s="145" t="str">
        <f t="shared" si="205"/>
        <v/>
      </c>
      <c r="AF167" s="145" t="str">
        <f t="shared" si="206"/>
        <v/>
      </c>
      <c r="AG167" s="145" t="str">
        <f t="shared" si="207"/>
        <v/>
      </c>
      <c r="AH167" s="148" t="str">
        <f t="shared" si="208"/>
        <v/>
      </c>
      <c r="AI167" s="148" t="str">
        <f t="shared" si="209"/>
        <v/>
      </c>
      <c r="AJ167" s="150" t="str">
        <f t="shared" si="210"/>
        <v/>
      </c>
      <c r="AK167" s="148" t="str">
        <f t="shared" si="211"/>
        <v/>
      </c>
      <c r="AL167" s="148" t="str">
        <f t="shared" si="212"/>
        <v/>
      </c>
      <c r="AM167" s="149" t="str">
        <f t="shared" si="213"/>
        <v/>
      </c>
      <c r="AN167" s="152" t="str">
        <f t="shared" si="214"/>
        <v/>
      </c>
      <c r="AO167" s="145" t="str">
        <f t="shared" si="215"/>
        <v/>
      </c>
      <c r="AP167" s="152" t="str">
        <f t="shared" si="216"/>
        <v/>
      </c>
      <c r="AQ167" s="148" t="str">
        <f t="shared" si="217"/>
        <v/>
      </c>
      <c r="AR167" s="148" t="str">
        <f t="shared" si="232"/>
        <v/>
      </c>
      <c r="AS167" s="148" t="str">
        <f t="shared" si="233"/>
        <v/>
      </c>
      <c r="AT167" s="148" t="str">
        <f t="shared" si="218"/>
        <v/>
      </c>
      <c r="AU167" s="148" t="str">
        <f>IF(D167="","",SUM($AT$10:AT167))</f>
        <v/>
      </c>
      <c r="AV167" s="148" t="str">
        <f t="shared" si="219"/>
        <v/>
      </c>
      <c r="AW167" s="148" t="str">
        <f>IF(D167="","",SUM($AV$10:AV167))</f>
        <v/>
      </c>
      <c r="AX167" s="148" t="str">
        <f t="shared" si="220"/>
        <v/>
      </c>
      <c r="AY167" s="148" t="str">
        <f t="shared" si="221"/>
        <v/>
      </c>
      <c r="AZ167" s="148" t="str">
        <f>IF(D167="","",SUM($AY$10:AY167))</f>
        <v/>
      </c>
      <c r="BA167" s="152" t="str">
        <f t="shared" si="222"/>
        <v/>
      </c>
      <c r="BB167" s="148" t="str">
        <f t="shared" si="223"/>
        <v/>
      </c>
      <c r="BC167" s="148" t="str">
        <f t="shared" si="224"/>
        <v/>
      </c>
      <c r="BD167" s="148" t="str">
        <f t="shared" si="234"/>
        <v/>
      </c>
      <c r="BE167" s="152" t="str">
        <f>IF(D167="","",IF(Instructions!$C$5="BCBA",MIN(100%,AZ167/1500),IF(Instructions!$C$5="BCaBA",MIN(100%,AZ167/1000),"")))</f>
        <v/>
      </c>
      <c r="BF167" s="152" t="str">
        <f>IF(D167="","",IF(Instructions!$C$5="BCBA",MIN(100%,AW167/1500),IF(Instructions!$C$5="BCaBA",MIN(100%,AW167/1000),"")))</f>
        <v/>
      </c>
      <c r="BG167" s="147" t="str">
        <f t="shared" si="225"/>
        <v/>
      </c>
    </row>
    <row r="168" spans="3:59" ht="20.100000000000001" customHeight="1">
      <c r="C168" s="145" t="str">
        <f t="shared" si="226"/>
        <v/>
      </c>
      <c r="D168" s="146" t="str">
        <f t="shared" si="227"/>
        <v/>
      </c>
      <c r="E168" s="147" t="str">
        <f t="shared" si="228"/>
        <v/>
      </c>
      <c r="F168" s="148" t="str">
        <f t="shared" si="184"/>
        <v/>
      </c>
      <c r="G168" s="148" t="str">
        <f t="shared" si="185"/>
        <v/>
      </c>
      <c r="H168" s="148" t="str">
        <f t="shared" si="186"/>
        <v/>
      </c>
      <c r="I168" s="148" t="str">
        <f t="shared" si="187"/>
        <v/>
      </c>
      <c r="J168" s="149" t="str">
        <f t="shared" si="188"/>
        <v/>
      </c>
      <c r="K168" s="149" t="str">
        <f t="shared" si="189"/>
        <v/>
      </c>
      <c r="L168" s="150" t="str">
        <f t="shared" si="229"/>
        <v/>
      </c>
      <c r="M168" s="150" t="str">
        <f t="shared" si="230"/>
        <v/>
      </c>
      <c r="N168" s="151"/>
      <c r="O168" s="148" t="str">
        <f t="shared" si="190"/>
        <v/>
      </c>
      <c r="P168" s="149" t="str">
        <f t="shared" si="191"/>
        <v/>
      </c>
      <c r="Q168" s="148" t="str">
        <f t="shared" si="192"/>
        <v/>
      </c>
      <c r="R168" s="148" t="str">
        <f t="shared" si="193"/>
        <v/>
      </c>
      <c r="S168" s="148" t="str">
        <f t="shared" si="194"/>
        <v/>
      </c>
      <c r="T168" s="148" t="str">
        <f t="shared" si="195"/>
        <v/>
      </c>
      <c r="U168" s="148" t="str">
        <f t="shared" si="196"/>
        <v/>
      </c>
      <c r="V168" s="148" t="str">
        <f t="shared" si="197"/>
        <v/>
      </c>
      <c r="W168" s="148" t="str">
        <f t="shared" si="198"/>
        <v/>
      </c>
      <c r="X168" s="149" t="str">
        <f t="shared" si="199"/>
        <v/>
      </c>
      <c r="Y168" s="149" t="str">
        <f t="shared" si="200"/>
        <v/>
      </c>
      <c r="Z168" s="145" t="str">
        <f t="shared" si="201"/>
        <v/>
      </c>
      <c r="AA168" s="145" t="str">
        <f t="shared" si="231"/>
        <v/>
      </c>
      <c r="AB168" s="145" t="str">
        <f t="shared" si="202"/>
        <v/>
      </c>
      <c r="AC168" s="145" t="str">
        <f t="shared" si="203"/>
        <v/>
      </c>
      <c r="AD168" s="145" t="str">
        <f t="shared" si="204"/>
        <v/>
      </c>
      <c r="AE168" s="145" t="str">
        <f t="shared" si="205"/>
        <v/>
      </c>
      <c r="AF168" s="145" t="str">
        <f t="shared" si="206"/>
        <v/>
      </c>
      <c r="AG168" s="145" t="str">
        <f t="shared" si="207"/>
        <v/>
      </c>
      <c r="AH168" s="148" t="str">
        <f t="shared" si="208"/>
        <v/>
      </c>
      <c r="AI168" s="148" t="str">
        <f t="shared" si="209"/>
        <v/>
      </c>
      <c r="AJ168" s="150" t="str">
        <f t="shared" si="210"/>
        <v/>
      </c>
      <c r="AK168" s="148" t="str">
        <f t="shared" si="211"/>
        <v/>
      </c>
      <c r="AL168" s="148" t="str">
        <f t="shared" si="212"/>
        <v/>
      </c>
      <c r="AM168" s="149" t="str">
        <f t="shared" si="213"/>
        <v/>
      </c>
      <c r="AN168" s="152" t="str">
        <f t="shared" si="214"/>
        <v/>
      </c>
      <c r="AO168" s="145" t="str">
        <f t="shared" si="215"/>
        <v/>
      </c>
      <c r="AP168" s="152" t="str">
        <f t="shared" si="216"/>
        <v/>
      </c>
      <c r="AQ168" s="148" t="str">
        <f t="shared" si="217"/>
        <v/>
      </c>
      <c r="AR168" s="148" t="str">
        <f t="shared" si="232"/>
        <v/>
      </c>
      <c r="AS168" s="148" t="str">
        <f t="shared" si="233"/>
        <v/>
      </c>
      <c r="AT168" s="148" t="str">
        <f t="shared" si="218"/>
        <v/>
      </c>
      <c r="AU168" s="148" t="str">
        <f>IF(D168="","",SUM($AT$10:AT168))</f>
        <v/>
      </c>
      <c r="AV168" s="148" t="str">
        <f t="shared" si="219"/>
        <v/>
      </c>
      <c r="AW168" s="148" t="str">
        <f>IF(D168="","",SUM($AV$10:AV168))</f>
        <v/>
      </c>
      <c r="AX168" s="148" t="str">
        <f t="shared" si="220"/>
        <v/>
      </c>
      <c r="AY168" s="148" t="str">
        <f t="shared" si="221"/>
        <v/>
      </c>
      <c r="AZ168" s="148" t="str">
        <f>IF(D168="","",SUM($AY$10:AY168))</f>
        <v/>
      </c>
      <c r="BA168" s="152" t="str">
        <f t="shared" si="222"/>
        <v/>
      </c>
      <c r="BB168" s="148" t="str">
        <f t="shared" si="223"/>
        <v/>
      </c>
      <c r="BC168" s="148" t="str">
        <f t="shared" si="224"/>
        <v/>
      </c>
      <c r="BD168" s="148" t="str">
        <f t="shared" si="234"/>
        <v/>
      </c>
      <c r="BE168" s="152" t="str">
        <f>IF(D168="","",IF(Instructions!$C$5="BCBA",MIN(100%,AZ168/1500),IF(Instructions!$C$5="BCaBA",MIN(100%,AZ168/1000),"")))</f>
        <v/>
      </c>
      <c r="BF168" s="152" t="str">
        <f>IF(D168="","",IF(Instructions!$C$5="BCBA",MIN(100%,AW168/1500),IF(Instructions!$C$5="BCaBA",MIN(100%,AW168/1000),"")))</f>
        <v/>
      </c>
      <c r="BG168" s="147" t="str">
        <f t="shared" si="225"/>
        <v/>
      </c>
    </row>
    <row r="169" spans="3:59" ht="20.100000000000001" customHeight="1">
      <c r="C169" s="145" t="str">
        <f t="shared" si="226"/>
        <v/>
      </c>
      <c r="D169" s="146" t="str">
        <f t="shared" si="227"/>
        <v/>
      </c>
      <c r="E169" s="147" t="str">
        <f t="shared" si="228"/>
        <v/>
      </c>
      <c r="F169" s="148" t="str">
        <f t="shared" si="184"/>
        <v/>
      </c>
      <c r="G169" s="148" t="str">
        <f t="shared" si="185"/>
        <v/>
      </c>
      <c r="H169" s="148" t="str">
        <f t="shared" si="186"/>
        <v/>
      </c>
      <c r="I169" s="148" t="str">
        <f t="shared" si="187"/>
        <v/>
      </c>
      <c r="J169" s="149" t="str">
        <f t="shared" si="188"/>
        <v/>
      </c>
      <c r="K169" s="149" t="str">
        <f t="shared" si="189"/>
        <v/>
      </c>
      <c r="L169" s="150" t="str">
        <f t="shared" si="229"/>
        <v/>
      </c>
      <c r="M169" s="150" t="str">
        <f t="shared" si="230"/>
        <v/>
      </c>
      <c r="N169" s="151"/>
      <c r="O169" s="148" t="str">
        <f t="shared" si="190"/>
        <v/>
      </c>
      <c r="P169" s="149" t="str">
        <f t="shared" si="191"/>
        <v/>
      </c>
      <c r="Q169" s="148" t="str">
        <f t="shared" si="192"/>
        <v/>
      </c>
      <c r="R169" s="148" t="str">
        <f t="shared" si="193"/>
        <v/>
      </c>
      <c r="S169" s="148" t="str">
        <f t="shared" si="194"/>
        <v/>
      </c>
      <c r="T169" s="148" t="str">
        <f t="shared" si="195"/>
        <v/>
      </c>
      <c r="U169" s="148" t="str">
        <f t="shared" si="196"/>
        <v/>
      </c>
      <c r="V169" s="148" t="str">
        <f t="shared" si="197"/>
        <v/>
      </c>
      <c r="W169" s="148" t="str">
        <f t="shared" si="198"/>
        <v/>
      </c>
      <c r="X169" s="149" t="str">
        <f t="shared" si="199"/>
        <v/>
      </c>
      <c r="Y169" s="149" t="str">
        <f t="shared" si="200"/>
        <v/>
      </c>
      <c r="Z169" s="145" t="str">
        <f t="shared" si="201"/>
        <v/>
      </c>
      <c r="AA169" s="145" t="str">
        <f t="shared" si="231"/>
        <v/>
      </c>
      <c r="AB169" s="145" t="str">
        <f t="shared" si="202"/>
        <v/>
      </c>
      <c r="AC169" s="145" t="str">
        <f t="shared" si="203"/>
        <v/>
      </c>
      <c r="AD169" s="145" t="str">
        <f t="shared" si="204"/>
        <v/>
      </c>
      <c r="AE169" s="145" t="str">
        <f t="shared" si="205"/>
        <v/>
      </c>
      <c r="AF169" s="145" t="str">
        <f t="shared" si="206"/>
        <v/>
      </c>
      <c r="AG169" s="145" t="str">
        <f t="shared" si="207"/>
        <v/>
      </c>
      <c r="AH169" s="148" t="str">
        <f t="shared" si="208"/>
        <v/>
      </c>
      <c r="AI169" s="148" t="str">
        <f t="shared" si="209"/>
        <v/>
      </c>
      <c r="AJ169" s="150" t="str">
        <f t="shared" si="210"/>
        <v/>
      </c>
      <c r="AK169" s="148" t="str">
        <f t="shared" si="211"/>
        <v/>
      </c>
      <c r="AL169" s="148" t="str">
        <f t="shared" si="212"/>
        <v/>
      </c>
      <c r="AM169" s="149" t="str">
        <f t="shared" si="213"/>
        <v/>
      </c>
      <c r="AN169" s="152" t="str">
        <f t="shared" si="214"/>
        <v/>
      </c>
      <c r="AO169" s="145" t="str">
        <f t="shared" si="215"/>
        <v/>
      </c>
      <c r="AP169" s="152" t="str">
        <f t="shared" si="216"/>
        <v/>
      </c>
      <c r="AQ169" s="148" t="str">
        <f t="shared" si="217"/>
        <v/>
      </c>
      <c r="AR169" s="148" t="str">
        <f t="shared" si="232"/>
        <v/>
      </c>
      <c r="AS169" s="148" t="str">
        <f t="shared" si="233"/>
        <v/>
      </c>
      <c r="AT169" s="148" t="str">
        <f t="shared" si="218"/>
        <v/>
      </c>
      <c r="AU169" s="148" t="str">
        <f>IF(D169="","",SUM($AT$10:AT169))</f>
        <v/>
      </c>
      <c r="AV169" s="148" t="str">
        <f t="shared" si="219"/>
        <v/>
      </c>
      <c r="AW169" s="148" t="str">
        <f>IF(D169="","",SUM($AV$10:AV169))</f>
        <v/>
      </c>
      <c r="AX169" s="148" t="str">
        <f t="shared" si="220"/>
        <v/>
      </c>
      <c r="AY169" s="148" t="str">
        <f t="shared" si="221"/>
        <v/>
      </c>
      <c r="AZ169" s="148" t="str">
        <f>IF(D169="","",SUM($AY$10:AY169))</f>
        <v/>
      </c>
      <c r="BA169" s="152" t="str">
        <f t="shared" si="222"/>
        <v/>
      </c>
      <c r="BB169" s="148" t="str">
        <f t="shared" si="223"/>
        <v/>
      </c>
      <c r="BC169" s="148" t="str">
        <f t="shared" si="224"/>
        <v/>
      </c>
      <c r="BD169" s="148" t="str">
        <f t="shared" si="234"/>
        <v/>
      </c>
      <c r="BE169" s="152" t="str">
        <f>IF(D169="","",IF(Instructions!$C$5="BCBA",MIN(100%,AZ169/1500),IF(Instructions!$C$5="BCaBA",MIN(100%,AZ169/1000),"")))</f>
        <v/>
      </c>
      <c r="BF169" s="152" t="str">
        <f>IF(D169="","",IF(Instructions!$C$5="BCBA",MIN(100%,AW169/1500),IF(Instructions!$C$5="BCaBA",MIN(100%,AW169/1000),"")))</f>
        <v/>
      </c>
      <c r="BG169" s="147" t="str">
        <f t="shared" si="225"/>
        <v/>
      </c>
    </row>
    <row r="170" spans="3:59" ht="20.100000000000001" customHeight="1">
      <c r="C170" s="145" t="str">
        <f t="shared" si="226"/>
        <v/>
      </c>
      <c r="D170" s="146" t="str">
        <f t="shared" si="227"/>
        <v/>
      </c>
      <c r="E170" s="147" t="str">
        <f t="shared" si="228"/>
        <v/>
      </c>
      <c r="F170" s="148" t="str">
        <f t="shared" ref="F170:F185" si="235">IF(B170="","",SUMIF(YearMonthExperienceType,B170,LogIndependentHours))</f>
        <v/>
      </c>
      <c r="G170" s="148" t="str">
        <f t="shared" ref="G170:G185" si="236">IF(B170="","",SUMIF(YearMonthExperienceType,B170,LogSupervisionHours))</f>
        <v/>
      </c>
      <c r="H170" s="148" t="str">
        <f t="shared" ref="H170:H185" si="237">IF(B170="","",SUMIF(YearMonthExperienceType,B170,LogExperienceHours))</f>
        <v/>
      </c>
      <c r="I170" s="148" t="str">
        <f t="shared" ref="I170:I185" si="238">IF(B170="","",SUMIF(YearMonthExperienceType,B170,LogUnrestrictedHours))</f>
        <v/>
      </c>
      <c r="J170" s="149" t="str">
        <f t="shared" ref="J170:J185" si="239">IF(B170="","",SUMIF(YearMonthExperienceType,B170,LogSupervisionContacts))</f>
        <v/>
      </c>
      <c r="K170" s="149" t="str">
        <f t="shared" ref="K170:K185" si="240">IF(B170="","",SUMIF(YearMonthExperienceType,B170,LogClientObservations))</f>
        <v/>
      </c>
      <c r="L170" s="150" t="str">
        <f t="shared" si="229"/>
        <v/>
      </c>
      <c r="M170" s="150" t="str">
        <f t="shared" si="230"/>
        <v/>
      </c>
      <c r="N170" s="151"/>
      <c r="O170" s="148" t="str">
        <f t="shared" ref="O170:O185" si="241">IF(B170="","",SUMIF(YearMonthExperienceType,B170,LogGroupSupervisionHours))</f>
        <v/>
      </c>
      <c r="P170" s="149" t="str">
        <f t="shared" ref="P170:P185" si="242">IF(B170="","",SUMIF(YearMonthExperienceType,B170,LogExperiencesNotUnderContract))</f>
        <v/>
      </c>
      <c r="Q170" s="148" t="str">
        <f t="shared" ref="Q170:Q185" si="243">IF(B170="","",SUMIF(YearMonthExperienceType,B170,LogIndependentHoursUnderContract))</f>
        <v/>
      </c>
      <c r="R170" s="148" t="str">
        <f t="shared" ref="R170:R185" si="244">IF(B170="","",SUMIF(YearMonthExperienceType,B170,LogSupervisionHoursUnderContract))</f>
        <v/>
      </c>
      <c r="S170" s="148" t="str">
        <f t="shared" ref="S170:S185" si="245">IF(B170="","",SUMIF(YearMonthExperienceType,B170,LogExperienceHoursUnderContract))</f>
        <v/>
      </c>
      <c r="T170" s="148" t="str">
        <f t="shared" ref="T170:T187" si="246">IF(B170="","",SUMIF(YearMonth,LEFT(B170,7),LogExperienceHoursUnderContract))</f>
        <v/>
      </c>
      <c r="U170" s="148" t="str">
        <f t="shared" ref="U170:U185" si="247">IF(B170="","",SUMIF(YearMonthExperienceType,B170,LogUnrestrictedHoursUnderContract))</f>
        <v/>
      </c>
      <c r="V170" s="148" t="str">
        <f t="shared" ref="V170:V185" si="248">IF(B170="","",SUMIF(YearMonthExperienceType,B170,LogWeightedExperienceHoursUnderContract))</f>
        <v/>
      </c>
      <c r="W170" s="148" t="str">
        <f t="shared" ref="W170:W185" si="249">IF(B170="","",SUMIF(YearMonthExperienceType,B170,LogGroupSupervisionHoursUnderContract))</f>
        <v/>
      </c>
      <c r="X170" s="149" t="str">
        <f t="shared" ref="X170:X185" si="250">IF(B170="","",SUMIF(YearMonthExperienceType,B170,LogSupervisionContactsUnderContract))</f>
        <v/>
      </c>
      <c r="Y170" s="149" t="str">
        <f t="shared" ref="Y170:Y185" si="251">IF(B170="","",SUMIF(YearMonthExperienceType,B170,LogClientObservationsUnderContract))</f>
        <v/>
      </c>
      <c r="Z170" s="145" t="str">
        <f t="shared" ref="Z170:Z185" si="252">IF(D170="","",IF(P170&lt;1,"","A"))</f>
        <v/>
      </c>
      <c r="AA170" s="145" t="str">
        <f t="shared" si="231"/>
        <v/>
      </c>
      <c r="AB170" s="145" t="str">
        <f t="shared" ref="AB170:AB185" si="253">IF(ISERROR(R170/S170),"",IF(OR(AND(E170="Supervised Independent Fieldwork",R170/S170&lt;0.05),AND(E170="Praticum",R170/S170&lt;0.075),AND(E170="Intensive Practicum",R170/S170&lt;0.1)),"C",""))</f>
        <v/>
      </c>
      <c r="AC170" s="145" t="str">
        <f t="shared" ref="AC170:AC185" si="254">IF(ISERROR(W170/R170),"",IF(W170/R170&gt;0.5,"D",""))</f>
        <v/>
      </c>
      <c r="AD170" s="145" t="str">
        <f t="shared" ref="AD170:AD185" si="255">IF(OR(AND(E170="Supervised Independent Fieldwork",X170&lt;2),AND(E170="Practicum",X170&lt;4),AND(E170="Intensive Practicum",X170&lt;8)),"E","")</f>
        <v/>
      </c>
      <c r="AE170" s="145" t="str">
        <f t="shared" ref="AE170:AE185" si="256">IF(OR(AND(E170="Supervised Independent Fieldwork",Y170&lt;2),AND(E170="Practicum",Y170&lt;4),AND(E170="Intensive Practicum",Y170&lt;4)),"F","")</f>
        <v/>
      </c>
      <c r="AF170" s="145" t="str">
        <f t="shared" ref="AF170:AF185" si="257">IF(D170="","",IF(BE170&lt;0.5,"G",""))</f>
        <v/>
      </c>
      <c r="AG170" s="145" t="str">
        <f t="shared" ref="AG170:AG185" si="258">IF(D170="","",IF(BF170&lt;1,"H",""))</f>
        <v/>
      </c>
      <c r="AH170" s="148" t="str">
        <f t="shared" ref="AH170:AH185" si="259">IF(D170="","",R170-W170)</f>
        <v/>
      </c>
      <c r="AI170" s="148" t="str">
        <f t="shared" ref="AI170:AI185" si="260">IF(D170="","",IF(W170&gt;AH170,MAX(AH170*2),R170))</f>
        <v/>
      </c>
      <c r="AJ170" s="150" t="str">
        <f t="shared" ref="AJ170:AJ185" si="261">IF(E170="Supervised Independent Fieldwork", 0.05,IF(E170="Practicum", 0.075,IF(E170="Intensive Practicum", 0.1,"")))</f>
        <v/>
      </c>
      <c r="AK170" s="148" t="str">
        <f t="shared" ref="AK170:AK185" si="262">IF(D170="","",IF(S170&gt;AI170/AJ170,AI170/AJ170, S170))</f>
        <v/>
      </c>
      <c r="AL170" s="148" t="str">
        <f t="shared" ref="AL170:AL185" si="263">IF(D170="","",IF(AND(AK170&gt;20,AK170&lt;130),AK170,IF(AK170&gt;=130,130,0)))</f>
        <v/>
      </c>
      <c r="AM170" s="149" t="str">
        <f t="shared" ref="AM170:AM185" si="264">IF(E170="Supervised Independent Fieldwork", 2,IF(E170="Practicum", 4,IF(E170="Intensive Practicum",8,"")))</f>
        <v/>
      </c>
      <c r="AN170" s="152" t="str">
        <f t="shared" ref="AN170:AN185" si="265">IF(D170="","",MIN(100%,X170/AM170))</f>
        <v/>
      </c>
      <c r="AO170" s="145" t="str">
        <f t="shared" ref="AO170:AO185" si="266">IF(E170="Supervised Independent Fieldwork", 2,IF(E170="Practicum", 4,IF(E170="Intensive Practicum",4,"")))</f>
        <v/>
      </c>
      <c r="AP170" s="152" t="str">
        <f t="shared" ref="AP170:AP185" si="267">IF(D170="","",MIN(100%,Y170/AO170))</f>
        <v/>
      </c>
      <c r="AQ170" s="148" t="str">
        <f t="shared" si="217"/>
        <v/>
      </c>
      <c r="AR170" s="148" t="str">
        <f t="shared" si="232"/>
        <v/>
      </c>
      <c r="AS170" s="148" t="str">
        <f t="shared" si="233"/>
        <v/>
      </c>
      <c r="AT170" s="148" t="str">
        <f t="shared" ref="AT170:AT185" si="268">IF(D170="","",IF(AS170&lt;20,0,IF(AQ170&gt;130,130,AQ170)))</f>
        <v/>
      </c>
      <c r="AU170" s="148" t="str">
        <f>IF(D170="","",SUM($AT$10:AT170))</f>
        <v/>
      </c>
      <c r="AV170" s="148" t="str">
        <f t="shared" ref="AV170:AV185" si="269">IF(E170="Supervised Independent Fieldwork", AT170,IF(E170="Practicum", AT170*1.5,IF(E170="Intensive Practicum", AT170*2,"")))</f>
        <v/>
      </c>
      <c r="AW170" s="148" t="str">
        <f>IF(D170="","",SUM($AV$10:AV170))</f>
        <v/>
      </c>
      <c r="AX170" s="148" t="str">
        <f t="shared" ref="AX170:AX185" si="270">IF(D170="","",IF(AT170&gt;0,MIN(U170,AT170),0))</f>
        <v/>
      </c>
      <c r="AY170" s="148" t="str">
        <f t="shared" ref="AY170:AY185" si="271">IF(E170="Supervised Independent Fieldwork", AX170,IF(E170="Practicum", AX170*1.5,IF(E170="Intensive Practicum", AX170*2,"")))</f>
        <v/>
      </c>
      <c r="AZ170" s="148" t="str">
        <f>IF(D170="","",SUM($AY$10:AY170))</f>
        <v/>
      </c>
      <c r="BA170" s="152" t="str">
        <f t="shared" ref="BA170:BA185" si="272">IF(D170="","",IFERROR(BC170/BD170,0))</f>
        <v/>
      </c>
      <c r="BB170" s="148" t="str">
        <f t="shared" ref="BB170:BB185" si="273">IF(D170="","",BD170-BC170)</f>
        <v/>
      </c>
      <c r="BC170" s="148" t="str">
        <f t="shared" ref="BC170:BC185" si="274">IF(D170="","",IF(BD170=0,0,AI170))</f>
        <v/>
      </c>
      <c r="BD170" s="148" t="str">
        <f t="shared" si="234"/>
        <v/>
      </c>
      <c r="BE170" s="152" t="str">
        <f>IF(D170="","",IF(Instructions!$C$5="BCBA",MIN(100%,AZ170/1500),IF(Instructions!$C$5="BCaBA",MIN(100%,AZ170/1000),"")))</f>
        <v/>
      </c>
      <c r="BF170" s="152" t="str">
        <f>IF(D170="","",IF(Instructions!$C$5="BCBA",MIN(100%,AW170/1500),IF(Instructions!$C$5="BCaBA",MIN(100%,AW170/1000),"")))</f>
        <v/>
      </c>
      <c r="BG170" s="147" t="str">
        <f t="shared" ref="BG170:BG185" si="275">IF(Z170&lt;&gt;"","   "&amp;Z170,"")&amp;IF(AA170&lt;&gt;"","   "&amp;AA170,"")&amp;IF(AB170&lt;&gt;"","   "&amp;AB170,"")&amp;IF(AC170&lt;&gt;"","   "&amp;AC170,"")&amp;IF(AD170&lt;&gt;"","   "&amp;AD170,"")&amp;IF(AE170&lt;&gt;"","   "&amp;AE170,"")&amp;IF(AF170&lt;&gt;"","   "&amp;AF170,"")&amp;IF(AG170&lt;&gt;"","   "&amp;AG170,"")</f>
        <v/>
      </c>
    </row>
    <row r="171" spans="3:59" ht="20.100000000000001" customHeight="1">
      <c r="C171" s="145" t="str">
        <f t="shared" si="226"/>
        <v/>
      </c>
      <c r="D171" s="146" t="str">
        <f t="shared" si="227"/>
        <v/>
      </c>
      <c r="E171" s="147" t="str">
        <f t="shared" si="228"/>
        <v/>
      </c>
      <c r="F171" s="148" t="str">
        <f t="shared" si="235"/>
        <v/>
      </c>
      <c r="G171" s="148" t="str">
        <f t="shared" si="236"/>
        <v/>
      </c>
      <c r="H171" s="148" t="str">
        <f t="shared" si="237"/>
        <v/>
      </c>
      <c r="I171" s="148" t="str">
        <f t="shared" si="238"/>
        <v/>
      </c>
      <c r="J171" s="149" t="str">
        <f t="shared" si="239"/>
        <v/>
      </c>
      <c r="K171" s="149" t="str">
        <f t="shared" si="240"/>
        <v/>
      </c>
      <c r="L171" s="150" t="str">
        <f t="shared" si="229"/>
        <v/>
      </c>
      <c r="M171" s="150" t="str">
        <f t="shared" si="230"/>
        <v/>
      </c>
      <c r="N171" s="151"/>
      <c r="O171" s="148" t="str">
        <f t="shared" si="241"/>
        <v/>
      </c>
      <c r="P171" s="149" t="str">
        <f t="shared" si="242"/>
        <v/>
      </c>
      <c r="Q171" s="148" t="str">
        <f t="shared" si="243"/>
        <v/>
      </c>
      <c r="R171" s="148" t="str">
        <f t="shared" si="244"/>
        <v/>
      </c>
      <c r="S171" s="148" t="str">
        <f t="shared" si="245"/>
        <v/>
      </c>
      <c r="T171" s="148" t="str">
        <f t="shared" si="246"/>
        <v/>
      </c>
      <c r="U171" s="148" t="str">
        <f t="shared" si="247"/>
        <v/>
      </c>
      <c r="V171" s="148" t="str">
        <f t="shared" si="248"/>
        <v/>
      </c>
      <c r="W171" s="148" t="str">
        <f t="shared" si="249"/>
        <v/>
      </c>
      <c r="X171" s="149" t="str">
        <f t="shared" si="250"/>
        <v/>
      </c>
      <c r="Y171" s="149" t="str">
        <f t="shared" si="251"/>
        <v/>
      </c>
      <c r="Z171" s="145" t="str">
        <f t="shared" si="252"/>
        <v/>
      </c>
      <c r="AA171" s="145" t="str">
        <f t="shared" si="231"/>
        <v/>
      </c>
      <c r="AB171" s="145" t="str">
        <f t="shared" si="253"/>
        <v/>
      </c>
      <c r="AC171" s="145" t="str">
        <f t="shared" si="254"/>
        <v/>
      </c>
      <c r="AD171" s="145" t="str">
        <f t="shared" si="255"/>
        <v/>
      </c>
      <c r="AE171" s="145" t="str">
        <f t="shared" si="256"/>
        <v/>
      </c>
      <c r="AF171" s="145" t="str">
        <f t="shared" si="257"/>
        <v/>
      </c>
      <c r="AG171" s="145" t="str">
        <f t="shared" si="258"/>
        <v/>
      </c>
      <c r="AH171" s="148" t="str">
        <f t="shared" si="259"/>
        <v/>
      </c>
      <c r="AI171" s="148" t="str">
        <f t="shared" si="260"/>
        <v/>
      </c>
      <c r="AJ171" s="150" t="str">
        <f t="shared" si="261"/>
        <v/>
      </c>
      <c r="AK171" s="148" t="str">
        <f t="shared" si="262"/>
        <v/>
      </c>
      <c r="AL171" s="148" t="str">
        <f t="shared" si="263"/>
        <v/>
      </c>
      <c r="AM171" s="149" t="str">
        <f t="shared" si="264"/>
        <v/>
      </c>
      <c r="AN171" s="152" t="str">
        <f t="shared" si="265"/>
        <v/>
      </c>
      <c r="AO171" s="145" t="str">
        <f t="shared" si="266"/>
        <v/>
      </c>
      <c r="AP171" s="152" t="str">
        <f t="shared" si="267"/>
        <v/>
      </c>
      <c r="AQ171" s="148" t="str">
        <f t="shared" si="217"/>
        <v/>
      </c>
      <c r="AR171" s="148" t="str">
        <f t="shared" si="232"/>
        <v/>
      </c>
      <c r="AS171" s="148" t="str">
        <f t="shared" si="233"/>
        <v/>
      </c>
      <c r="AT171" s="148" t="str">
        <f t="shared" si="268"/>
        <v/>
      </c>
      <c r="AU171" s="148" t="str">
        <f>IF(D171="","",SUM($AT$10:AT171))</f>
        <v/>
      </c>
      <c r="AV171" s="148" t="str">
        <f t="shared" si="269"/>
        <v/>
      </c>
      <c r="AW171" s="148" t="str">
        <f>IF(D171="","",SUM($AV$10:AV171))</f>
        <v/>
      </c>
      <c r="AX171" s="148" t="str">
        <f t="shared" si="270"/>
        <v/>
      </c>
      <c r="AY171" s="148" t="str">
        <f t="shared" si="271"/>
        <v/>
      </c>
      <c r="AZ171" s="148" t="str">
        <f>IF(D171="","",SUM($AY$10:AY171))</f>
        <v/>
      </c>
      <c r="BA171" s="152" t="str">
        <f t="shared" si="272"/>
        <v/>
      </c>
      <c r="BB171" s="148" t="str">
        <f t="shared" si="273"/>
        <v/>
      </c>
      <c r="BC171" s="148" t="str">
        <f t="shared" si="274"/>
        <v/>
      </c>
      <c r="BD171" s="148" t="str">
        <f t="shared" si="234"/>
        <v/>
      </c>
      <c r="BE171" s="152" t="str">
        <f>IF(D171="","",IF(Instructions!$C$5="BCBA",MIN(100%,AZ171/1500),IF(Instructions!$C$5="BCaBA",MIN(100%,AZ171/1000),"")))</f>
        <v/>
      </c>
      <c r="BF171" s="152" t="str">
        <f>IF(D171="","",IF(Instructions!$C$5="BCBA",MIN(100%,AW171/1500),IF(Instructions!$C$5="BCaBA",MIN(100%,AW171/1000),"")))</f>
        <v/>
      </c>
      <c r="BG171" s="147" t="str">
        <f t="shared" si="275"/>
        <v/>
      </c>
    </row>
    <row r="172" spans="3:59" ht="20.100000000000001" customHeight="1">
      <c r="C172" s="145" t="str">
        <f t="shared" si="226"/>
        <v/>
      </c>
      <c r="D172" s="146" t="str">
        <f t="shared" si="227"/>
        <v/>
      </c>
      <c r="E172" s="147" t="str">
        <f t="shared" si="228"/>
        <v/>
      </c>
      <c r="F172" s="148" t="str">
        <f t="shared" si="235"/>
        <v/>
      </c>
      <c r="G172" s="148" t="str">
        <f t="shared" si="236"/>
        <v/>
      </c>
      <c r="H172" s="148" t="str">
        <f t="shared" si="237"/>
        <v/>
      </c>
      <c r="I172" s="148" t="str">
        <f t="shared" si="238"/>
        <v/>
      </c>
      <c r="J172" s="149" t="str">
        <f t="shared" si="239"/>
        <v/>
      </c>
      <c r="K172" s="149" t="str">
        <f t="shared" si="240"/>
        <v/>
      </c>
      <c r="L172" s="150" t="str">
        <f t="shared" si="229"/>
        <v/>
      </c>
      <c r="M172" s="150" t="str">
        <f t="shared" si="230"/>
        <v/>
      </c>
      <c r="N172" s="151"/>
      <c r="O172" s="148" t="str">
        <f t="shared" si="241"/>
        <v/>
      </c>
      <c r="P172" s="149" t="str">
        <f t="shared" si="242"/>
        <v/>
      </c>
      <c r="Q172" s="148" t="str">
        <f t="shared" si="243"/>
        <v/>
      </c>
      <c r="R172" s="148" t="str">
        <f t="shared" si="244"/>
        <v/>
      </c>
      <c r="S172" s="148" t="str">
        <f t="shared" si="245"/>
        <v/>
      </c>
      <c r="T172" s="148" t="str">
        <f t="shared" si="246"/>
        <v/>
      </c>
      <c r="U172" s="148" t="str">
        <f t="shared" si="247"/>
        <v/>
      </c>
      <c r="V172" s="148" t="str">
        <f t="shared" si="248"/>
        <v/>
      </c>
      <c r="W172" s="148" t="str">
        <f t="shared" si="249"/>
        <v/>
      </c>
      <c r="X172" s="149" t="str">
        <f t="shared" si="250"/>
        <v/>
      </c>
      <c r="Y172" s="149" t="str">
        <f t="shared" si="251"/>
        <v/>
      </c>
      <c r="Z172" s="145" t="str">
        <f t="shared" si="252"/>
        <v/>
      </c>
      <c r="AA172" s="145" t="str">
        <f t="shared" si="231"/>
        <v/>
      </c>
      <c r="AB172" s="145" t="str">
        <f t="shared" si="253"/>
        <v/>
      </c>
      <c r="AC172" s="145" t="str">
        <f t="shared" si="254"/>
        <v/>
      </c>
      <c r="AD172" s="145" t="str">
        <f t="shared" si="255"/>
        <v/>
      </c>
      <c r="AE172" s="145" t="str">
        <f t="shared" si="256"/>
        <v/>
      </c>
      <c r="AF172" s="145" t="str">
        <f t="shared" si="257"/>
        <v/>
      </c>
      <c r="AG172" s="145" t="str">
        <f t="shared" si="258"/>
        <v/>
      </c>
      <c r="AH172" s="148" t="str">
        <f t="shared" si="259"/>
        <v/>
      </c>
      <c r="AI172" s="148" t="str">
        <f t="shared" si="260"/>
        <v/>
      </c>
      <c r="AJ172" s="150" t="str">
        <f t="shared" si="261"/>
        <v/>
      </c>
      <c r="AK172" s="148" t="str">
        <f t="shared" si="262"/>
        <v/>
      </c>
      <c r="AL172" s="148" t="str">
        <f t="shared" si="263"/>
        <v/>
      </c>
      <c r="AM172" s="149" t="str">
        <f t="shared" si="264"/>
        <v/>
      </c>
      <c r="AN172" s="152" t="str">
        <f t="shared" si="265"/>
        <v/>
      </c>
      <c r="AO172" s="145" t="str">
        <f t="shared" si="266"/>
        <v/>
      </c>
      <c r="AP172" s="152" t="str">
        <f t="shared" si="267"/>
        <v/>
      </c>
      <c r="AQ172" s="148" t="str">
        <f t="shared" si="217"/>
        <v/>
      </c>
      <c r="AR172" s="148" t="str">
        <f t="shared" si="232"/>
        <v/>
      </c>
      <c r="AS172" s="148" t="str">
        <f t="shared" si="233"/>
        <v/>
      </c>
      <c r="AT172" s="148" t="str">
        <f t="shared" si="268"/>
        <v/>
      </c>
      <c r="AU172" s="148" t="str">
        <f>IF(D172="","",SUM($AT$10:AT172))</f>
        <v/>
      </c>
      <c r="AV172" s="148" t="str">
        <f t="shared" si="269"/>
        <v/>
      </c>
      <c r="AW172" s="148" t="str">
        <f>IF(D172="","",SUM($AV$10:AV172))</f>
        <v/>
      </c>
      <c r="AX172" s="148" t="str">
        <f t="shared" si="270"/>
        <v/>
      </c>
      <c r="AY172" s="148" t="str">
        <f t="shared" si="271"/>
        <v/>
      </c>
      <c r="AZ172" s="148" t="str">
        <f>IF(D172="","",SUM($AY$10:AY172))</f>
        <v/>
      </c>
      <c r="BA172" s="152" t="str">
        <f t="shared" si="272"/>
        <v/>
      </c>
      <c r="BB172" s="148" t="str">
        <f t="shared" si="273"/>
        <v/>
      </c>
      <c r="BC172" s="148" t="str">
        <f t="shared" si="274"/>
        <v/>
      </c>
      <c r="BD172" s="148" t="str">
        <f t="shared" si="234"/>
        <v/>
      </c>
      <c r="BE172" s="152" t="str">
        <f>IF(D172="","",IF(Instructions!$C$5="BCBA",MIN(100%,AZ172/1500),IF(Instructions!$C$5="BCaBA",MIN(100%,AZ172/1000),"")))</f>
        <v/>
      </c>
      <c r="BF172" s="152" t="str">
        <f>IF(D172="","",IF(Instructions!$C$5="BCBA",MIN(100%,AW172/1500),IF(Instructions!$C$5="BCaBA",MIN(100%,AW172/1000),"")))</f>
        <v/>
      </c>
      <c r="BG172" s="147" t="str">
        <f t="shared" si="275"/>
        <v/>
      </c>
    </row>
    <row r="173" spans="3:59" ht="20.100000000000001" customHeight="1">
      <c r="C173" s="145" t="str">
        <f t="shared" si="226"/>
        <v/>
      </c>
      <c r="D173" s="146" t="str">
        <f t="shared" si="227"/>
        <v/>
      </c>
      <c r="E173" s="147" t="str">
        <f t="shared" si="228"/>
        <v/>
      </c>
      <c r="F173" s="148" t="str">
        <f t="shared" si="235"/>
        <v/>
      </c>
      <c r="G173" s="148" t="str">
        <f t="shared" si="236"/>
        <v/>
      </c>
      <c r="H173" s="148" t="str">
        <f t="shared" si="237"/>
        <v/>
      </c>
      <c r="I173" s="148" t="str">
        <f t="shared" si="238"/>
        <v/>
      </c>
      <c r="J173" s="149" t="str">
        <f t="shared" si="239"/>
        <v/>
      </c>
      <c r="K173" s="149" t="str">
        <f t="shared" si="240"/>
        <v/>
      </c>
      <c r="L173" s="150" t="str">
        <f t="shared" si="229"/>
        <v/>
      </c>
      <c r="M173" s="150" t="str">
        <f t="shared" si="230"/>
        <v/>
      </c>
      <c r="N173" s="151"/>
      <c r="O173" s="148" t="str">
        <f t="shared" si="241"/>
        <v/>
      </c>
      <c r="P173" s="149" t="str">
        <f t="shared" si="242"/>
        <v/>
      </c>
      <c r="Q173" s="148" t="str">
        <f t="shared" si="243"/>
        <v/>
      </c>
      <c r="R173" s="148" t="str">
        <f t="shared" si="244"/>
        <v/>
      </c>
      <c r="S173" s="148" t="str">
        <f t="shared" si="245"/>
        <v/>
      </c>
      <c r="T173" s="148" t="str">
        <f t="shared" si="246"/>
        <v/>
      </c>
      <c r="U173" s="148" t="str">
        <f t="shared" si="247"/>
        <v/>
      </c>
      <c r="V173" s="148" t="str">
        <f t="shared" si="248"/>
        <v/>
      </c>
      <c r="W173" s="148" t="str">
        <f t="shared" si="249"/>
        <v/>
      </c>
      <c r="X173" s="149" t="str">
        <f t="shared" si="250"/>
        <v/>
      </c>
      <c r="Y173" s="149" t="str">
        <f t="shared" si="251"/>
        <v/>
      </c>
      <c r="Z173" s="145" t="str">
        <f t="shared" si="252"/>
        <v/>
      </c>
      <c r="AA173" s="145" t="str">
        <f t="shared" si="231"/>
        <v/>
      </c>
      <c r="AB173" s="145" t="str">
        <f t="shared" si="253"/>
        <v/>
      </c>
      <c r="AC173" s="145" t="str">
        <f t="shared" si="254"/>
        <v/>
      </c>
      <c r="AD173" s="145" t="str">
        <f t="shared" si="255"/>
        <v/>
      </c>
      <c r="AE173" s="145" t="str">
        <f t="shared" si="256"/>
        <v/>
      </c>
      <c r="AF173" s="145" t="str">
        <f t="shared" si="257"/>
        <v/>
      </c>
      <c r="AG173" s="145" t="str">
        <f t="shared" si="258"/>
        <v/>
      </c>
      <c r="AH173" s="148" t="str">
        <f t="shared" si="259"/>
        <v/>
      </c>
      <c r="AI173" s="148" t="str">
        <f t="shared" si="260"/>
        <v/>
      </c>
      <c r="AJ173" s="150" t="str">
        <f t="shared" si="261"/>
        <v/>
      </c>
      <c r="AK173" s="148" t="str">
        <f t="shared" si="262"/>
        <v/>
      </c>
      <c r="AL173" s="148" t="str">
        <f t="shared" si="263"/>
        <v/>
      </c>
      <c r="AM173" s="149" t="str">
        <f t="shared" si="264"/>
        <v/>
      </c>
      <c r="AN173" s="152" t="str">
        <f t="shared" si="265"/>
        <v/>
      </c>
      <c r="AO173" s="145" t="str">
        <f t="shared" si="266"/>
        <v/>
      </c>
      <c r="AP173" s="152" t="str">
        <f t="shared" si="267"/>
        <v/>
      </c>
      <c r="AQ173" s="148" t="str">
        <f t="shared" si="217"/>
        <v/>
      </c>
      <c r="AR173" s="148" t="str">
        <f t="shared" si="232"/>
        <v/>
      </c>
      <c r="AS173" s="148" t="str">
        <f t="shared" si="233"/>
        <v/>
      </c>
      <c r="AT173" s="148" t="str">
        <f t="shared" si="268"/>
        <v/>
      </c>
      <c r="AU173" s="148" t="str">
        <f>IF(D173="","",SUM($AT$10:AT173))</f>
        <v/>
      </c>
      <c r="AV173" s="148" t="str">
        <f t="shared" si="269"/>
        <v/>
      </c>
      <c r="AW173" s="148" t="str">
        <f>IF(D173="","",SUM($AV$10:AV173))</f>
        <v/>
      </c>
      <c r="AX173" s="148" t="str">
        <f t="shared" si="270"/>
        <v/>
      </c>
      <c r="AY173" s="148" t="str">
        <f t="shared" si="271"/>
        <v/>
      </c>
      <c r="AZ173" s="148" t="str">
        <f>IF(D173="","",SUM($AY$10:AY173))</f>
        <v/>
      </c>
      <c r="BA173" s="152" t="str">
        <f t="shared" si="272"/>
        <v/>
      </c>
      <c r="BB173" s="148" t="str">
        <f t="shared" si="273"/>
        <v/>
      </c>
      <c r="BC173" s="148" t="str">
        <f t="shared" si="274"/>
        <v/>
      </c>
      <c r="BD173" s="148" t="str">
        <f t="shared" si="234"/>
        <v/>
      </c>
      <c r="BE173" s="152" t="str">
        <f>IF(D173="","",IF(Instructions!$C$5="BCBA",MIN(100%,AZ173/1500),IF(Instructions!$C$5="BCaBA",MIN(100%,AZ173/1000),"")))</f>
        <v/>
      </c>
      <c r="BF173" s="152" t="str">
        <f>IF(D173="","",IF(Instructions!$C$5="BCBA",MIN(100%,AW173/1500),IF(Instructions!$C$5="BCaBA",MIN(100%,AW173/1000),"")))</f>
        <v/>
      </c>
      <c r="BG173" s="147" t="str">
        <f t="shared" si="275"/>
        <v/>
      </c>
    </row>
    <row r="174" spans="3:59" ht="20.100000000000001" customHeight="1">
      <c r="C174" s="145" t="str">
        <f t="shared" si="226"/>
        <v/>
      </c>
      <c r="D174" s="146" t="str">
        <f t="shared" si="227"/>
        <v/>
      </c>
      <c r="E174" s="147" t="str">
        <f t="shared" si="228"/>
        <v/>
      </c>
      <c r="F174" s="148" t="str">
        <f t="shared" si="235"/>
        <v/>
      </c>
      <c r="G174" s="148" t="str">
        <f t="shared" si="236"/>
        <v/>
      </c>
      <c r="H174" s="148" t="str">
        <f t="shared" si="237"/>
        <v/>
      </c>
      <c r="I174" s="148" t="str">
        <f t="shared" si="238"/>
        <v/>
      </c>
      <c r="J174" s="149" t="str">
        <f t="shared" si="239"/>
        <v/>
      </c>
      <c r="K174" s="149" t="str">
        <f t="shared" si="240"/>
        <v/>
      </c>
      <c r="L174" s="150" t="str">
        <f t="shared" si="229"/>
        <v/>
      </c>
      <c r="M174" s="150" t="str">
        <f t="shared" si="230"/>
        <v/>
      </c>
      <c r="N174" s="151"/>
      <c r="O174" s="148" t="str">
        <f t="shared" si="241"/>
        <v/>
      </c>
      <c r="P174" s="149" t="str">
        <f t="shared" si="242"/>
        <v/>
      </c>
      <c r="Q174" s="148" t="str">
        <f t="shared" si="243"/>
        <v/>
      </c>
      <c r="R174" s="148" t="str">
        <f t="shared" si="244"/>
        <v/>
      </c>
      <c r="S174" s="148" t="str">
        <f t="shared" si="245"/>
        <v/>
      </c>
      <c r="T174" s="148" t="str">
        <f t="shared" si="246"/>
        <v/>
      </c>
      <c r="U174" s="148" t="str">
        <f t="shared" si="247"/>
        <v/>
      </c>
      <c r="V174" s="148" t="str">
        <f t="shared" si="248"/>
        <v/>
      </c>
      <c r="W174" s="148" t="str">
        <f t="shared" si="249"/>
        <v/>
      </c>
      <c r="X174" s="149" t="str">
        <f t="shared" si="250"/>
        <v/>
      </c>
      <c r="Y174" s="149" t="str">
        <f t="shared" si="251"/>
        <v/>
      </c>
      <c r="Z174" s="145" t="str">
        <f t="shared" si="252"/>
        <v/>
      </c>
      <c r="AA174" s="145" t="str">
        <f t="shared" si="231"/>
        <v/>
      </c>
      <c r="AB174" s="145" t="str">
        <f t="shared" si="253"/>
        <v/>
      </c>
      <c r="AC174" s="145" t="str">
        <f t="shared" si="254"/>
        <v/>
      </c>
      <c r="AD174" s="145" t="str">
        <f t="shared" si="255"/>
        <v/>
      </c>
      <c r="AE174" s="145" t="str">
        <f t="shared" si="256"/>
        <v/>
      </c>
      <c r="AF174" s="145" t="str">
        <f t="shared" si="257"/>
        <v/>
      </c>
      <c r="AG174" s="145" t="str">
        <f t="shared" si="258"/>
        <v/>
      </c>
      <c r="AH174" s="148" t="str">
        <f t="shared" si="259"/>
        <v/>
      </c>
      <c r="AI174" s="148" t="str">
        <f t="shared" si="260"/>
        <v/>
      </c>
      <c r="AJ174" s="150" t="str">
        <f t="shared" si="261"/>
        <v/>
      </c>
      <c r="AK174" s="148" t="str">
        <f t="shared" si="262"/>
        <v/>
      </c>
      <c r="AL174" s="148" t="str">
        <f t="shared" si="263"/>
        <v/>
      </c>
      <c r="AM174" s="149" t="str">
        <f t="shared" si="264"/>
        <v/>
      </c>
      <c r="AN174" s="152" t="str">
        <f t="shared" si="265"/>
        <v/>
      </c>
      <c r="AO174" s="145" t="str">
        <f t="shared" si="266"/>
        <v/>
      </c>
      <c r="AP174" s="152" t="str">
        <f t="shared" si="267"/>
        <v/>
      </c>
      <c r="AQ174" s="148" t="str">
        <f t="shared" si="217"/>
        <v/>
      </c>
      <c r="AR174" s="148" t="str">
        <f t="shared" si="232"/>
        <v/>
      </c>
      <c r="AS174" s="148" t="str">
        <f t="shared" si="233"/>
        <v/>
      </c>
      <c r="AT174" s="148" t="str">
        <f t="shared" si="268"/>
        <v/>
      </c>
      <c r="AU174" s="148" t="str">
        <f>IF(D174="","",SUM($AT$10:AT174))</f>
        <v/>
      </c>
      <c r="AV174" s="148" t="str">
        <f t="shared" si="269"/>
        <v/>
      </c>
      <c r="AW174" s="148" t="str">
        <f>IF(D174="","",SUM($AV$10:AV174))</f>
        <v/>
      </c>
      <c r="AX174" s="148" t="str">
        <f t="shared" si="270"/>
        <v/>
      </c>
      <c r="AY174" s="148" t="str">
        <f t="shared" si="271"/>
        <v/>
      </c>
      <c r="AZ174" s="148" t="str">
        <f>IF(D174="","",SUM($AY$10:AY174))</f>
        <v/>
      </c>
      <c r="BA174" s="152" t="str">
        <f t="shared" si="272"/>
        <v/>
      </c>
      <c r="BB174" s="148" t="str">
        <f t="shared" si="273"/>
        <v/>
      </c>
      <c r="BC174" s="148" t="str">
        <f t="shared" si="274"/>
        <v/>
      </c>
      <c r="BD174" s="148" t="str">
        <f t="shared" si="234"/>
        <v/>
      </c>
      <c r="BE174" s="152" t="str">
        <f>IF(D174="","",IF(Instructions!$C$5="BCBA",MIN(100%,AZ174/1500),IF(Instructions!$C$5="BCaBA",MIN(100%,AZ174/1000),"")))</f>
        <v/>
      </c>
      <c r="BF174" s="152" t="str">
        <f>IF(D174="","",IF(Instructions!$C$5="BCBA",MIN(100%,AW174/1500),IF(Instructions!$C$5="BCaBA",MIN(100%,AW174/1000),"")))</f>
        <v/>
      </c>
      <c r="BG174" s="147" t="str">
        <f t="shared" si="275"/>
        <v/>
      </c>
    </row>
    <row r="175" spans="3:59" ht="20.100000000000001" customHeight="1">
      <c r="C175" s="145" t="str">
        <f t="shared" si="226"/>
        <v/>
      </c>
      <c r="D175" s="146" t="str">
        <f t="shared" si="227"/>
        <v/>
      </c>
      <c r="E175" s="147" t="str">
        <f t="shared" si="228"/>
        <v/>
      </c>
      <c r="F175" s="148" t="str">
        <f t="shared" si="235"/>
        <v/>
      </c>
      <c r="G175" s="148" t="str">
        <f t="shared" si="236"/>
        <v/>
      </c>
      <c r="H175" s="148" t="str">
        <f t="shared" si="237"/>
        <v/>
      </c>
      <c r="I175" s="148" t="str">
        <f t="shared" si="238"/>
        <v/>
      </c>
      <c r="J175" s="149" t="str">
        <f t="shared" si="239"/>
        <v/>
      </c>
      <c r="K175" s="149" t="str">
        <f t="shared" si="240"/>
        <v/>
      </c>
      <c r="L175" s="150" t="str">
        <f t="shared" si="229"/>
        <v/>
      </c>
      <c r="M175" s="150" t="str">
        <f t="shared" si="230"/>
        <v/>
      </c>
      <c r="N175" s="151"/>
      <c r="O175" s="148" t="str">
        <f t="shared" si="241"/>
        <v/>
      </c>
      <c r="P175" s="149" t="str">
        <f t="shared" si="242"/>
        <v/>
      </c>
      <c r="Q175" s="148" t="str">
        <f t="shared" si="243"/>
        <v/>
      </c>
      <c r="R175" s="148" t="str">
        <f t="shared" si="244"/>
        <v/>
      </c>
      <c r="S175" s="148" t="str">
        <f t="shared" si="245"/>
        <v/>
      </c>
      <c r="T175" s="148" t="str">
        <f t="shared" si="246"/>
        <v/>
      </c>
      <c r="U175" s="148" t="str">
        <f t="shared" si="247"/>
        <v/>
      </c>
      <c r="V175" s="148" t="str">
        <f t="shared" si="248"/>
        <v/>
      </c>
      <c r="W175" s="148" t="str">
        <f t="shared" si="249"/>
        <v/>
      </c>
      <c r="X175" s="149" t="str">
        <f t="shared" si="250"/>
        <v/>
      </c>
      <c r="Y175" s="149" t="str">
        <f t="shared" si="251"/>
        <v/>
      </c>
      <c r="Z175" s="145" t="str">
        <f t="shared" si="252"/>
        <v/>
      </c>
      <c r="AA175" s="145" t="str">
        <f t="shared" si="231"/>
        <v/>
      </c>
      <c r="AB175" s="145" t="str">
        <f t="shared" si="253"/>
        <v/>
      </c>
      <c r="AC175" s="145" t="str">
        <f t="shared" si="254"/>
        <v/>
      </c>
      <c r="AD175" s="145" t="str">
        <f t="shared" si="255"/>
        <v/>
      </c>
      <c r="AE175" s="145" t="str">
        <f t="shared" si="256"/>
        <v/>
      </c>
      <c r="AF175" s="145" t="str">
        <f t="shared" si="257"/>
        <v/>
      </c>
      <c r="AG175" s="145" t="str">
        <f t="shared" si="258"/>
        <v/>
      </c>
      <c r="AH175" s="148" t="str">
        <f t="shared" si="259"/>
        <v/>
      </c>
      <c r="AI175" s="148" t="str">
        <f t="shared" si="260"/>
        <v/>
      </c>
      <c r="AJ175" s="150" t="str">
        <f t="shared" si="261"/>
        <v/>
      </c>
      <c r="AK175" s="148" t="str">
        <f t="shared" si="262"/>
        <v/>
      </c>
      <c r="AL175" s="148" t="str">
        <f t="shared" si="263"/>
        <v/>
      </c>
      <c r="AM175" s="149" t="str">
        <f t="shared" si="264"/>
        <v/>
      </c>
      <c r="AN175" s="152" t="str">
        <f t="shared" si="265"/>
        <v/>
      </c>
      <c r="AO175" s="145" t="str">
        <f t="shared" si="266"/>
        <v/>
      </c>
      <c r="AP175" s="152" t="str">
        <f t="shared" si="267"/>
        <v/>
      </c>
      <c r="AQ175" s="148" t="str">
        <f t="shared" si="217"/>
        <v/>
      </c>
      <c r="AR175" s="148" t="str">
        <f t="shared" si="232"/>
        <v/>
      </c>
      <c r="AS175" s="148" t="str">
        <f t="shared" si="233"/>
        <v/>
      </c>
      <c r="AT175" s="148" t="str">
        <f t="shared" si="268"/>
        <v/>
      </c>
      <c r="AU175" s="148" t="str">
        <f>IF(D175="","",SUM($AT$10:AT175))</f>
        <v/>
      </c>
      <c r="AV175" s="148" t="str">
        <f t="shared" si="269"/>
        <v/>
      </c>
      <c r="AW175" s="148" t="str">
        <f>IF(D175="","",SUM($AV$10:AV175))</f>
        <v/>
      </c>
      <c r="AX175" s="148" t="str">
        <f t="shared" si="270"/>
        <v/>
      </c>
      <c r="AY175" s="148" t="str">
        <f t="shared" si="271"/>
        <v/>
      </c>
      <c r="AZ175" s="148" t="str">
        <f>IF(D175="","",SUM($AY$10:AY175))</f>
        <v/>
      </c>
      <c r="BA175" s="152" t="str">
        <f t="shared" si="272"/>
        <v/>
      </c>
      <c r="BB175" s="148" t="str">
        <f t="shared" si="273"/>
        <v/>
      </c>
      <c r="BC175" s="148" t="str">
        <f t="shared" si="274"/>
        <v/>
      </c>
      <c r="BD175" s="148" t="str">
        <f t="shared" si="234"/>
        <v/>
      </c>
      <c r="BE175" s="152" t="str">
        <f>IF(D175="","",IF(Instructions!$C$5="BCBA",MIN(100%,AZ175/1500),IF(Instructions!$C$5="BCaBA",MIN(100%,AZ175/1000),"")))</f>
        <v/>
      </c>
      <c r="BF175" s="152" t="str">
        <f>IF(D175="","",IF(Instructions!$C$5="BCBA",MIN(100%,AW175/1500),IF(Instructions!$C$5="BCaBA",MIN(100%,AW175/1000),"")))</f>
        <v/>
      </c>
      <c r="BG175" s="147" t="str">
        <f t="shared" si="275"/>
        <v/>
      </c>
    </row>
    <row r="176" spans="3:59" ht="20.100000000000001" customHeight="1">
      <c r="C176" s="145" t="str">
        <f t="shared" si="226"/>
        <v/>
      </c>
      <c r="D176" s="146" t="str">
        <f t="shared" si="227"/>
        <v/>
      </c>
      <c r="E176" s="147" t="str">
        <f t="shared" si="228"/>
        <v/>
      </c>
      <c r="F176" s="148" t="str">
        <f t="shared" si="235"/>
        <v/>
      </c>
      <c r="G176" s="148" t="str">
        <f t="shared" si="236"/>
        <v/>
      </c>
      <c r="H176" s="148" t="str">
        <f t="shared" si="237"/>
        <v/>
      </c>
      <c r="I176" s="148" t="str">
        <f t="shared" si="238"/>
        <v/>
      </c>
      <c r="J176" s="149" t="str">
        <f t="shared" si="239"/>
        <v/>
      </c>
      <c r="K176" s="149" t="str">
        <f t="shared" si="240"/>
        <v/>
      </c>
      <c r="L176" s="150" t="str">
        <f t="shared" si="229"/>
        <v/>
      </c>
      <c r="M176" s="150" t="str">
        <f t="shared" si="230"/>
        <v/>
      </c>
      <c r="N176" s="151"/>
      <c r="O176" s="148" t="str">
        <f t="shared" si="241"/>
        <v/>
      </c>
      <c r="P176" s="149" t="str">
        <f t="shared" si="242"/>
        <v/>
      </c>
      <c r="Q176" s="148" t="str">
        <f t="shared" si="243"/>
        <v/>
      </c>
      <c r="R176" s="148" t="str">
        <f t="shared" si="244"/>
        <v/>
      </c>
      <c r="S176" s="148" t="str">
        <f t="shared" si="245"/>
        <v/>
      </c>
      <c r="T176" s="148" t="str">
        <f t="shared" si="246"/>
        <v/>
      </c>
      <c r="U176" s="148" t="str">
        <f t="shared" si="247"/>
        <v/>
      </c>
      <c r="V176" s="148" t="str">
        <f t="shared" si="248"/>
        <v/>
      </c>
      <c r="W176" s="148" t="str">
        <f t="shared" si="249"/>
        <v/>
      </c>
      <c r="X176" s="149" t="str">
        <f t="shared" si="250"/>
        <v/>
      </c>
      <c r="Y176" s="149" t="str">
        <f t="shared" si="251"/>
        <v/>
      </c>
      <c r="Z176" s="145" t="str">
        <f t="shared" si="252"/>
        <v/>
      </c>
      <c r="AA176" s="145" t="str">
        <f t="shared" si="231"/>
        <v/>
      </c>
      <c r="AB176" s="145" t="str">
        <f t="shared" si="253"/>
        <v/>
      </c>
      <c r="AC176" s="145" t="str">
        <f t="shared" si="254"/>
        <v/>
      </c>
      <c r="AD176" s="145" t="str">
        <f t="shared" si="255"/>
        <v/>
      </c>
      <c r="AE176" s="145" t="str">
        <f t="shared" si="256"/>
        <v/>
      </c>
      <c r="AF176" s="145" t="str">
        <f t="shared" si="257"/>
        <v/>
      </c>
      <c r="AG176" s="145" t="str">
        <f t="shared" si="258"/>
        <v/>
      </c>
      <c r="AH176" s="148" t="str">
        <f t="shared" si="259"/>
        <v/>
      </c>
      <c r="AI176" s="148" t="str">
        <f t="shared" si="260"/>
        <v/>
      </c>
      <c r="AJ176" s="150" t="str">
        <f t="shared" si="261"/>
        <v/>
      </c>
      <c r="AK176" s="148" t="str">
        <f t="shared" si="262"/>
        <v/>
      </c>
      <c r="AL176" s="148" t="str">
        <f t="shared" si="263"/>
        <v/>
      </c>
      <c r="AM176" s="149" t="str">
        <f t="shared" si="264"/>
        <v/>
      </c>
      <c r="AN176" s="152" t="str">
        <f t="shared" si="265"/>
        <v/>
      </c>
      <c r="AO176" s="145" t="str">
        <f t="shared" si="266"/>
        <v/>
      </c>
      <c r="AP176" s="152" t="str">
        <f t="shared" si="267"/>
        <v/>
      </c>
      <c r="AQ176" s="148" t="str">
        <f t="shared" si="217"/>
        <v/>
      </c>
      <c r="AR176" s="148" t="str">
        <f t="shared" si="232"/>
        <v/>
      </c>
      <c r="AS176" s="148" t="str">
        <f t="shared" si="233"/>
        <v/>
      </c>
      <c r="AT176" s="148" t="str">
        <f t="shared" si="268"/>
        <v/>
      </c>
      <c r="AU176" s="148" t="str">
        <f>IF(D176="","",SUM($AT$10:AT176))</f>
        <v/>
      </c>
      <c r="AV176" s="148" t="str">
        <f t="shared" si="269"/>
        <v/>
      </c>
      <c r="AW176" s="148" t="str">
        <f>IF(D176="","",SUM($AV$10:AV176))</f>
        <v/>
      </c>
      <c r="AX176" s="148" t="str">
        <f t="shared" si="270"/>
        <v/>
      </c>
      <c r="AY176" s="148" t="str">
        <f t="shared" si="271"/>
        <v/>
      </c>
      <c r="AZ176" s="148" t="str">
        <f>IF(D176="","",SUM($AY$10:AY176))</f>
        <v/>
      </c>
      <c r="BA176" s="152" t="str">
        <f t="shared" si="272"/>
        <v/>
      </c>
      <c r="BB176" s="148" t="str">
        <f t="shared" si="273"/>
        <v/>
      </c>
      <c r="BC176" s="148" t="str">
        <f t="shared" si="274"/>
        <v/>
      </c>
      <c r="BD176" s="148" t="str">
        <f t="shared" si="234"/>
        <v/>
      </c>
      <c r="BE176" s="152" t="str">
        <f>IF(D176="","",IF(Instructions!$C$5="BCBA",MIN(100%,AZ176/1500),IF(Instructions!$C$5="BCaBA",MIN(100%,AZ176/1000),"")))</f>
        <v/>
      </c>
      <c r="BF176" s="152" t="str">
        <f>IF(D176="","",IF(Instructions!$C$5="BCBA",MIN(100%,AW176/1500),IF(Instructions!$C$5="BCaBA",MIN(100%,AW176/1000),"")))</f>
        <v/>
      </c>
      <c r="BG176" s="147" t="str">
        <f t="shared" si="275"/>
        <v/>
      </c>
    </row>
    <row r="177" spans="3:59" ht="20.100000000000001" customHeight="1">
      <c r="C177" s="145" t="str">
        <f t="shared" si="226"/>
        <v/>
      </c>
      <c r="D177" s="146" t="str">
        <f t="shared" si="227"/>
        <v/>
      </c>
      <c r="E177" s="147" t="str">
        <f t="shared" si="228"/>
        <v/>
      </c>
      <c r="F177" s="148" t="str">
        <f t="shared" si="235"/>
        <v/>
      </c>
      <c r="G177" s="148" t="str">
        <f t="shared" si="236"/>
        <v/>
      </c>
      <c r="H177" s="148" t="str">
        <f t="shared" si="237"/>
        <v/>
      </c>
      <c r="I177" s="148" t="str">
        <f t="shared" si="238"/>
        <v/>
      </c>
      <c r="J177" s="149" t="str">
        <f t="shared" si="239"/>
        <v/>
      </c>
      <c r="K177" s="149" t="str">
        <f t="shared" si="240"/>
        <v/>
      </c>
      <c r="L177" s="150" t="str">
        <f t="shared" si="229"/>
        <v/>
      </c>
      <c r="M177" s="150" t="str">
        <f t="shared" si="230"/>
        <v/>
      </c>
      <c r="N177" s="151"/>
      <c r="O177" s="148" t="str">
        <f t="shared" si="241"/>
        <v/>
      </c>
      <c r="P177" s="149" t="str">
        <f t="shared" si="242"/>
        <v/>
      </c>
      <c r="Q177" s="148" t="str">
        <f t="shared" si="243"/>
        <v/>
      </c>
      <c r="R177" s="148" t="str">
        <f t="shared" si="244"/>
        <v/>
      </c>
      <c r="S177" s="148" t="str">
        <f t="shared" si="245"/>
        <v/>
      </c>
      <c r="T177" s="148" t="str">
        <f t="shared" si="246"/>
        <v/>
      </c>
      <c r="U177" s="148" t="str">
        <f t="shared" si="247"/>
        <v/>
      </c>
      <c r="V177" s="148" t="str">
        <f t="shared" si="248"/>
        <v/>
      </c>
      <c r="W177" s="148" t="str">
        <f t="shared" si="249"/>
        <v/>
      </c>
      <c r="X177" s="149" t="str">
        <f t="shared" si="250"/>
        <v/>
      </c>
      <c r="Y177" s="149" t="str">
        <f t="shared" si="251"/>
        <v/>
      </c>
      <c r="Z177" s="145" t="str">
        <f t="shared" si="252"/>
        <v/>
      </c>
      <c r="AA177" s="145" t="str">
        <f t="shared" si="231"/>
        <v/>
      </c>
      <c r="AB177" s="145" t="str">
        <f t="shared" si="253"/>
        <v/>
      </c>
      <c r="AC177" s="145" t="str">
        <f t="shared" si="254"/>
        <v/>
      </c>
      <c r="AD177" s="145" t="str">
        <f t="shared" si="255"/>
        <v/>
      </c>
      <c r="AE177" s="145" t="str">
        <f t="shared" si="256"/>
        <v/>
      </c>
      <c r="AF177" s="145" t="str">
        <f t="shared" si="257"/>
        <v/>
      </c>
      <c r="AG177" s="145" t="str">
        <f t="shared" si="258"/>
        <v/>
      </c>
      <c r="AH177" s="148" t="str">
        <f t="shared" si="259"/>
        <v/>
      </c>
      <c r="AI177" s="148" t="str">
        <f t="shared" si="260"/>
        <v/>
      </c>
      <c r="AJ177" s="150" t="str">
        <f t="shared" si="261"/>
        <v/>
      </c>
      <c r="AK177" s="148" t="str">
        <f t="shared" si="262"/>
        <v/>
      </c>
      <c r="AL177" s="148" t="str">
        <f t="shared" si="263"/>
        <v/>
      </c>
      <c r="AM177" s="149" t="str">
        <f t="shared" si="264"/>
        <v/>
      </c>
      <c r="AN177" s="152" t="str">
        <f t="shared" si="265"/>
        <v/>
      </c>
      <c r="AO177" s="145" t="str">
        <f t="shared" si="266"/>
        <v/>
      </c>
      <c r="AP177" s="152" t="str">
        <f t="shared" si="267"/>
        <v/>
      </c>
      <c r="AQ177" s="148" t="str">
        <f t="shared" si="217"/>
        <v/>
      </c>
      <c r="AR177" s="148" t="str">
        <f t="shared" si="232"/>
        <v/>
      </c>
      <c r="AS177" s="148" t="str">
        <f t="shared" si="233"/>
        <v/>
      </c>
      <c r="AT177" s="148" t="str">
        <f t="shared" si="268"/>
        <v/>
      </c>
      <c r="AU177" s="148" t="str">
        <f>IF(D177="","",SUM($AT$10:AT177))</f>
        <v/>
      </c>
      <c r="AV177" s="148" t="str">
        <f t="shared" si="269"/>
        <v/>
      </c>
      <c r="AW177" s="148" t="str">
        <f>IF(D177="","",SUM($AV$10:AV177))</f>
        <v/>
      </c>
      <c r="AX177" s="148" t="str">
        <f t="shared" si="270"/>
        <v/>
      </c>
      <c r="AY177" s="148" t="str">
        <f t="shared" si="271"/>
        <v/>
      </c>
      <c r="AZ177" s="148" t="str">
        <f>IF(D177="","",SUM($AY$10:AY177))</f>
        <v/>
      </c>
      <c r="BA177" s="152" t="str">
        <f t="shared" si="272"/>
        <v/>
      </c>
      <c r="BB177" s="148" t="str">
        <f t="shared" si="273"/>
        <v/>
      </c>
      <c r="BC177" s="148" t="str">
        <f t="shared" si="274"/>
        <v/>
      </c>
      <c r="BD177" s="148" t="str">
        <f t="shared" si="234"/>
        <v/>
      </c>
      <c r="BE177" s="152" t="str">
        <f>IF(D177="","",IF(Instructions!$C$5="BCBA",MIN(100%,AZ177/1500),IF(Instructions!$C$5="BCaBA",MIN(100%,AZ177/1000),"")))</f>
        <v/>
      </c>
      <c r="BF177" s="152" t="str">
        <f>IF(D177="","",IF(Instructions!$C$5="BCBA",MIN(100%,AW177/1500),IF(Instructions!$C$5="BCaBA",MIN(100%,AW177/1000),"")))</f>
        <v/>
      </c>
      <c r="BG177" s="147" t="str">
        <f t="shared" si="275"/>
        <v/>
      </c>
    </row>
    <row r="178" spans="3:59" ht="20.100000000000001" customHeight="1">
      <c r="C178" s="145" t="str">
        <f t="shared" si="226"/>
        <v/>
      </c>
      <c r="D178" s="146" t="str">
        <f t="shared" si="227"/>
        <v/>
      </c>
      <c r="E178" s="147" t="str">
        <f t="shared" si="228"/>
        <v/>
      </c>
      <c r="F178" s="148" t="str">
        <f t="shared" si="235"/>
        <v/>
      </c>
      <c r="G178" s="148" t="str">
        <f t="shared" si="236"/>
        <v/>
      </c>
      <c r="H178" s="148" t="str">
        <f t="shared" si="237"/>
        <v/>
      </c>
      <c r="I178" s="148" t="str">
        <f t="shared" si="238"/>
        <v/>
      </c>
      <c r="J178" s="149" t="str">
        <f t="shared" si="239"/>
        <v/>
      </c>
      <c r="K178" s="149" t="str">
        <f t="shared" si="240"/>
        <v/>
      </c>
      <c r="L178" s="150" t="str">
        <f t="shared" si="229"/>
        <v/>
      </c>
      <c r="M178" s="150" t="str">
        <f t="shared" si="230"/>
        <v/>
      </c>
      <c r="N178" s="151"/>
      <c r="O178" s="148" t="str">
        <f t="shared" si="241"/>
        <v/>
      </c>
      <c r="P178" s="149" t="str">
        <f t="shared" si="242"/>
        <v/>
      </c>
      <c r="Q178" s="148" t="str">
        <f t="shared" si="243"/>
        <v/>
      </c>
      <c r="R178" s="148" t="str">
        <f t="shared" si="244"/>
        <v/>
      </c>
      <c r="S178" s="148" t="str">
        <f t="shared" si="245"/>
        <v/>
      </c>
      <c r="T178" s="148" t="str">
        <f t="shared" si="246"/>
        <v/>
      </c>
      <c r="U178" s="148" t="str">
        <f t="shared" si="247"/>
        <v/>
      </c>
      <c r="V178" s="148" t="str">
        <f t="shared" si="248"/>
        <v/>
      </c>
      <c r="W178" s="148" t="str">
        <f t="shared" si="249"/>
        <v/>
      </c>
      <c r="X178" s="149" t="str">
        <f t="shared" si="250"/>
        <v/>
      </c>
      <c r="Y178" s="149" t="str">
        <f t="shared" si="251"/>
        <v/>
      </c>
      <c r="Z178" s="145" t="str">
        <f t="shared" si="252"/>
        <v/>
      </c>
      <c r="AA178" s="145" t="str">
        <f t="shared" si="231"/>
        <v/>
      </c>
      <c r="AB178" s="145" t="str">
        <f t="shared" si="253"/>
        <v/>
      </c>
      <c r="AC178" s="145" t="str">
        <f t="shared" si="254"/>
        <v/>
      </c>
      <c r="AD178" s="145" t="str">
        <f t="shared" si="255"/>
        <v/>
      </c>
      <c r="AE178" s="145" t="str">
        <f t="shared" si="256"/>
        <v/>
      </c>
      <c r="AF178" s="145" t="str">
        <f t="shared" si="257"/>
        <v/>
      </c>
      <c r="AG178" s="145" t="str">
        <f t="shared" si="258"/>
        <v/>
      </c>
      <c r="AH178" s="148" t="str">
        <f t="shared" si="259"/>
        <v/>
      </c>
      <c r="AI178" s="148" t="str">
        <f t="shared" si="260"/>
        <v/>
      </c>
      <c r="AJ178" s="150" t="str">
        <f t="shared" si="261"/>
        <v/>
      </c>
      <c r="AK178" s="148" t="str">
        <f t="shared" si="262"/>
        <v/>
      </c>
      <c r="AL178" s="148" t="str">
        <f t="shared" si="263"/>
        <v/>
      </c>
      <c r="AM178" s="149" t="str">
        <f t="shared" si="264"/>
        <v/>
      </c>
      <c r="AN178" s="152" t="str">
        <f t="shared" si="265"/>
        <v/>
      </c>
      <c r="AO178" s="145" t="str">
        <f t="shared" si="266"/>
        <v/>
      </c>
      <c r="AP178" s="152" t="str">
        <f t="shared" si="267"/>
        <v/>
      </c>
      <c r="AQ178" s="148" t="str">
        <f t="shared" si="217"/>
        <v/>
      </c>
      <c r="AR178" s="148" t="str">
        <f t="shared" si="232"/>
        <v/>
      </c>
      <c r="AS178" s="148" t="str">
        <f t="shared" si="233"/>
        <v/>
      </c>
      <c r="AT178" s="148" t="str">
        <f t="shared" si="268"/>
        <v/>
      </c>
      <c r="AU178" s="148" t="str">
        <f>IF(D178="","",SUM($AT$10:AT178))</f>
        <v/>
      </c>
      <c r="AV178" s="148" t="str">
        <f t="shared" si="269"/>
        <v/>
      </c>
      <c r="AW178" s="148" t="str">
        <f>IF(D178="","",SUM($AV$10:AV178))</f>
        <v/>
      </c>
      <c r="AX178" s="148" t="str">
        <f t="shared" si="270"/>
        <v/>
      </c>
      <c r="AY178" s="148" t="str">
        <f t="shared" si="271"/>
        <v/>
      </c>
      <c r="AZ178" s="148" t="str">
        <f>IF(D178="","",SUM($AY$10:AY178))</f>
        <v/>
      </c>
      <c r="BA178" s="152" t="str">
        <f t="shared" si="272"/>
        <v/>
      </c>
      <c r="BB178" s="148" t="str">
        <f t="shared" si="273"/>
        <v/>
      </c>
      <c r="BC178" s="148" t="str">
        <f t="shared" si="274"/>
        <v/>
      </c>
      <c r="BD178" s="148" t="str">
        <f t="shared" si="234"/>
        <v/>
      </c>
      <c r="BE178" s="152" t="str">
        <f>IF(D178="","",IF(Instructions!$C$5="BCBA",MIN(100%,AZ178/1500),IF(Instructions!$C$5="BCaBA",MIN(100%,AZ178/1000),"")))</f>
        <v/>
      </c>
      <c r="BF178" s="152" t="str">
        <f>IF(D178="","",IF(Instructions!$C$5="BCBA",MIN(100%,AW178/1500),IF(Instructions!$C$5="BCaBA",MIN(100%,AW178/1000),"")))</f>
        <v/>
      </c>
      <c r="BG178" s="147" t="str">
        <f t="shared" si="275"/>
        <v/>
      </c>
    </row>
    <row r="179" spans="3:59" ht="20.100000000000001" customHeight="1">
      <c r="C179" s="145" t="str">
        <f t="shared" si="226"/>
        <v/>
      </c>
      <c r="D179" s="146" t="str">
        <f t="shared" si="227"/>
        <v/>
      </c>
      <c r="E179" s="147" t="str">
        <f t="shared" si="228"/>
        <v/>
      </c>
      <c r="F179" s="148" t="str">
        <f t="shared" si="235"/>
        <v/>
      </c>
      <c r="G179" s="148" t="str">
        <f t="shared" si="236"/>
        <v/>
      </c>
      <c r="H179" s="148" t="str">
        <f t="shared" si="237"/>
        <v/>
      </c>
      <c r="I179" s="148" t="str">
        <f t="shared" si="238"/>
        <v/>
      </c>
      <c r="J179" s="149" t="str">
        <f t="shared" si="239"/>
        <v/>
      </c>
      <c r="K179" s="149" t="str">
        <f t="shared" si="240"/>
        <v/>
      </c>
      <c r="L179" s="150" t="str">
        <f t="shared" si="229"/>
        <v/>
      </c>
      <c r="M179" s="150" t="str">
        <f t="shared" si="230"/>
        <v/>
      </c>
      <c r="N179" s="151"/>
      <c r="O179" s="148" t="str">
        <f t="shared" si="241"/>
        <v/>
      </c>
      <c r="P179" s="149" t="str">
        <f t="shared" si="242"/>
        <v/>
      </c>
      <c r="Q179" s="148" t="str">
        <f t="shared" si="243"/>
        <v/>
      </c>
      <c r="R179" s="148" t="str">
        <f t="shared" si="244"/>
        <v/>
      </c>
      <c r="S179" s="148" t="str">
        <f t="shared" si="245"/>
        <v/>
      </c>
      <c r="T179" s="148" t="str">
        <f t="shared" si="246"/>
        <v/>
      </c>
      <c r="U179" s="148" t="str">
        <f t="shared" si="247"/>
        <v/>
      </c>
      <c r="V179" s="148" t="str">
        <f t="shared" si="248"/>
        <v/>
      </c>
      <c r="W179" s="148" t="str">
        <f t="shared" si="249"/>
        <v/>
      </c>
      <c r="X179" s="149" t="str">
        <f t="shared" si="250"/>
        <v/>
      </c>
      <c r="Y179" s="149" t="str">
        <f t="shared" si="251"/>
        <v/>
      </c>
      <c r="Z179" s="145" t="str">
        <f t="shared" si="252"/>
        <v/>
      </c>
      <c r="AA179" s="145" t="str">
        <f t="shared" si="231"/>
        <v/>
      </c>
      <c r="AB179" s="145" t="str">
        <f t="shared" si="253"/>
        <v/>
      </c>
      <c r="AC179" s="145" t="str">
        <f t="shared" si="254"/>
        <v/>
      </c>
      <c r="AD179" s="145" t="str">
        <f t="shared" si="255"/>
        <v/>
      </c>
      <c r="AE179" s="145" t="str">
        <f t="shared" si="256"/>
        <v/>
      </c>
      <c r="AF179" s="145" t="str">
        <f t="shared" si="257"/>
        <v/>
      </c>
      <c r="AG179" s="145" t="str">
        <f t="shared" si="258"/>
        <v/>
      </c>
      <c r="AH179" s="148" t="str">
        <f t="shared" si="259"/>
        <v/>
      </c>
      <c r="AI179" s="148" t="str">
        <f t="shared" si="260"/>
        <v/>
      </c>
      <c r="AJ179" s="150" t="str">
        <f t="shared" si="261"/>
        <v/>
      </c>
      <c r="AK179" s="148" t="str">
        <f t="shared" si="262"/>
        <v/>
      </c>
      <c r="AL179" s="148" t="str">
        <f t="shared" si="263"/>
        <v/>
      </c>
      <c r="AM179" s="149" t="str">
        <f t="shared" si="264"/>
        <v/>
      </c>
      <c r="AN179" s="152" t="str">
        <f t="shared" si="265"/>
        <v/>
      </c>
      <c r="AO179" s="145" t="str">
        <f t="shared" si="266"/>
        <v/>
      </c>
      <c r="AP179" s="152" t="str">
        <f t="shared" si="267"/>
        <v/>
      </c>
      <c r="AQ179" s="148" t="str">
        <f t="shared" si="217"/>
        <v/>
      </c>
      <c r="AR179" s="148" t="str">
        <f t="shared" si="232"/>
        <v/>
      </c>
      <c r="AS179" s="148" t="str">
        <f t="shared" si="233"/>
        <v/>
      </c>
      <c r="AT179" s="148" t="str">
        <f t="shared" si="268"/>
        <v/>
      </c>
      <c r="AU179" s="148" t="str">
        <f>IF(D179="","",SUM($AT$10:AT179))</f>
        <v/>
      </c>
      <c r="AV179" s="148" t="str">
        <f t="shared" si="269"/>
        <v/>
      </c>
      <c r="AW179" s="148" t="str">
        <f>IF(D179="","",SUM($AV$10:AV179))</f>
        <v/>
      </c>
      <c r="AX179" s="148" t="str">
        <f t="shared" si="270"/>
        <v/>
      </c>
      <c r="AY179" s="148" t="str">
        <f t="shared" si="271"/>
        <v/>
      </c>
      <c r="AZ179" s="148" t="str">
        <f>IF(D179="","",SUM($AY$10:AY179))</f>
        <v/>
      </c>
      <c r="BA179" s="152" t="str">
        <f t="shared" si="272"/>
        <v/>
      </c>
      <c r="BB179" s="148" t="str">
        <f t="shared" si="273"/>
        <v/>
      </c>
      <c r="BC179" s="148" t="str">
        <f t="shared" si="274"/>
        <v/>
      </c>
      <c r="BD179" s="148" t="str">
        <f t="shared" si="234"/>
        <v/>
      </c>
      <c r="BE179" s="152" t="str">
        <f>IF(D179="","",IF(Instructions!$C$5="BCBA",MIN(100%,AZ179/1500),IF(Instructions!$C$5="BCaBA",MIN(100%,AZ179/1000),"")))</f>
        <v/>
      </c>
      <c r="BF179" s="152" t="str">
        <f>IF(D179="","",IF(Instructions!$C$5="BCBA",MIN(100%,AW179/1500),IF(Instructions!$C$5="BCaBA",MIN(100%,AW179/1000),"")))</f>
        <v/>
      </c>
      <c r="BG179" s="147" t="str">
        <f t="shared" si="275"/>
        <v/>
      </c>
    </row>
    <row r="180" spans="3:59" ht="20.100000000000001" customHeight="1">
      <c r="C180" s="145" t="str">
        <f t="shared" si="226"/>
        <v/>
      </c>
      <c r="D180" s="146" t="str">
        <f t="shared" si="227"/>
        <v/>
      </c>
      <c r="E180" s="147" t="str">
        <f t="shared" si="228"/>
        <v/>
      </c>
      <c r="F180" s="148" t="str">
        <f t="shared" si="235"/>
        <v/>
      </c>
      <c r="G180" s="148" t="str">
        <f t="shared" si="236"/>
        <v/>
      </c>
      <c r="H180" s="148" t="str">
        <f t="shared" si="237"/>
        <v/>
      </c>
      <c r="I180" s="148" t="str">
        <f t="shared" si="238"/>
        <v/>
      </c>
      <c r="J180" s="149" t="str">
        <f t="shared" si="239"/>
        <v/>
      </c>
      <c r="K180" s="149" t="str">
        <f t="shared" si="240"/>
        <v/>
      </c>
      <c r="L180" s="150" t="str">
        <f t="shared" si="229"/>
        <v/>
      </c>
      <c r="M180" s="150" t="str">
        <f t="shared" si="230"/>
        <v/>
      </c>
      <c r="N180" s="151"/>
      <c r="O180" s="148" t="str">
        <f t="shared" si="241"/>
        <v/>
      </c>
      <c r="P180" s="149" t="str">
        <f t="shared" si="242"/>
        <v/>
      </c>
      <c r="Q180" s="148" t="str">
        <f t="shared" si="243"/>
        <v/>
      </c>
      <c r="R180" s="148" t="str">
        <f t="shared" si="244"/>
        <v/>
      </c>
      <c r="S180" s="148" t="str">
        <f t="shared" si="245"/>
        <v/>
      </c>
      <c r="T180" s="148" t="str">
        <f t="shared" si="246"/>
        <v/>
      </c>
      <c r="U180" s="148" t="str">
        <f t="shared" si="247"/>
        <v/>
      </c>
      <c r="V180" s="148" t="str">
        <f t="shared" si="248"/>
        <v/>
      </c>
      <c r="W180" s="148" t="str">
        <f t="shared" si="249"/>
        <v/>
      </c>
      <c r="X180" s="149" t="str">
        <f t="shared" si="250"/>
        <v/>
      </c>
      <c r="Y180" s="149" t="str">
        <f t="shared" si="251"/>
        <v/>
      </c>
      <c r="Z180" s="145" t="str">
        <f t="shared" si="252"/>
        <v/>
      </c>
      <c r="AA180" s="145" t="str">
        <f t="shared" si="231"/>
        <v/>
      </c>
      <c r="AB180" s="145" t="str">
        <f t="shared" si="253"/>
        <v/>
      </c>
      <c r="AC180" s="145" t="str">
        <f t="shared" si="254"/>
        <v/>
      </c>
      <c r="AD180" s="145" t="str">
        <f t="shared" si="255"/>
        <v/>
      </c>
      <c r="AE180" s="145" t="str">
        <f t="shared" si="256"/>
        <v/>
      </c>
      <c r="AF180" s="145" t="str">
        <f t="shared" si="257"/>
        <v/>
      </c>
      <c r="AG180" s="145" t="str">
        <f t="shared" si="258"/>
        <v/>
      </c>
      <c r="AH180" s="148" t="str">
        <f t="shared" si="259"/>
        <v/>
      </c>
      <c r="AI180" s="148" t="str">
        <f t="shared" si="260"/>
        <v/>
      </c>
      <c r="AJ180" s="150" t="str">
        <f t="shared" si="261"/>
        <v/>
      </c>
      <c r="AK180" s="148" t="str">
        <f t="shared" si="262"/>
        <v/>
      </c>
      <c r="AL180" s="148" t="str">
        <f t="shared" si="263"/>
        <v/>
      </c>
      <c r="AM180" s="149" t="str">
        <f t="shared" si="264"/>
        <v/>
      </c>
      <c r="AN180" s="152" t="str">
        <f t="shared" si="265"/>
        <v/>
      </c>
      <c r="AO180" s="145" t="str">
        <f t="shared" si="266"/>
        <v/>
      </c>
      <c r="AP180" s="152" t="str">
        <f t="shared" si="267"/>
        <v/>
      </c>
      <c r="AQ180" s="148" t="str">
        <f t="shared" si="217"/>
        <v/>
      </c>
      <c r="AR180" s="148" t="str">
        <f t="shared" si="232"/>
        <v/>
      </c>
      <c r="AS180" s="148" t="str">
        <f t="shared" si="233"/>
        <v/>
      </c>
      <c r="AT180" s="148" t="str">
        <f t="shared" si="268"/>
        <v/>
      </c>
      <c r="AU180" s="148" t="str">
        <f>IF(D180="","",SUM($AT$10:AT180))</f>
        <v/>
      </c>
      <c r="AV180" s="148" t="str">
        <f t="shared" si="269"/>
        <v/>
      </c>
      <c r="AW180" s="148" t="str">
        <f>IF(D180="","",SUM($AV$10:AV180))</f>
        <v/>
      </c>
      <c r="AX180" s="148" t="str">
        <f t="shared" si="270"/>
        <v/>
      </c>
      <c r="AY180" s="148" t="str">
        <f t="shared" si="271"/>
        <v/>
      </c>
      <c r="AZ180" s="148" t="str">
        <f>IF(D180="","",SUM($AY$10:AY180))</f>
        <v/>
      </c>
      <c r="BA180" s="152" t="str">
        <f t="shared" si="272"/>
        <v/>
      </c>
      <c r="BB180" s="148" t="str">
        <f t="shared" si="273"/>
        <v/>
      </c>
      <c r="BC180" s="148" t="str">
        <f t="shared" si="274"/>
        <v/>
      </c>
      <c r="BD180" s="148" t="str">
        <f t="shared" si="234"/>
        <v/>
      </c>
      <c r="BE180" s="152" t="str">
        <f>IF(D180="","",IF(Instructions!$C$5="BCBA",MIN(100%,AZ180/1500),IF(Instructions!$C$5="BCaBA",MIN(100%,AZ180/1000),"")))</f>
        <v/>
      </c>
      <c r="BF180" s="152" t="str">
        <f>IF(D180="","",IF(Instructions!$C$5="BCBA",MIN(100%,AW180/1500),IF(Instructions!$C$5="BCaBA",MIN(100%,AW180/1000),"")))</f>
        <v/>
      </c>
      <c r="BG180" s="147" t="str">
        <f t="shared" si="275"/>
        <v/>
      </c>
    </row>
    <row r="181" spans="3:59" ht="20.100000000000001" customHeight="1">
      <c r="C181" s="145" t="str">
        <f t="shared" si="226"/>
        <v/>
      </c>
      <c r="D181" s="146" t="str">
        <f t="shared" si="227"/>
        <v/>
      </c>
      <c r="E181" s="147" t="str">
        <f t="shared" si="228"/>
        <v/>
      </c>
      <c r="F181" s="148" t="str">
        <f t="shared" si="235"/>
        <v/>
      </c>
      <c r="G181" s="148" t="str">
        <f t="shared" si="236"/>
        <v/>
      </c>
      <c r="H181" s="148" t="str">
        <f t="shared" si="237"/>
        <v/>
      </c>
      <c r="I181" s="148" t="str">
        <f t="shared" si="238"/>
        <v/>
      </c>
      <c r="J181" s="149" t="str">
        <f t="shared" si="239"/>
        <v/>
      </c>
      <c r="K181" s="149" t="str">
        <f t="shared" si="240"/>
        <v/>
      </c>
      <c r="L181" s="150" t="str">
        <f t="shared" si="229"/>
        <v/>
      </c>
      <c r="M181" s="150" t="str">
        <f t="shared" si="230"/>
        <v/>
      </c>
      <c r="N181" s="151"/>
      <c r="O181" s="148" t="str">
        <f t="shared" si="241"/>
        <v/>
      </c>
      <c r="P181" s="149" t="str">
        <f t="shared" si="242"/>
        <v/>
      </c>
      <c r="Q181" s="148" t="str">
        <f t="shared" si="243"/>
        <v/>
      </c>
      <c r="R181" s="148" t="str">
        <f t="shared" si="244"/>
        <v/>
      </c>
      <c r="S181" s="148" t="str">
        <f t="shared" si="245"/>
        <v/>
      </c>
      <c r="T181" s="148" t="str">
        <f t="shared" si="246"/>
        <v/>
      </c>
      <c r="U181" s="148" t="str">
        <f t="shared" si="247"/>
        <v/>
      </c>
      <c r="V181" s="148" t="str">
        <f t="shared" si="248"/>
        <v/>
      </c>
      <c r="W181" s="148" t="str">
        <f t="shared" si="249"/>
        <v/>
      </c>
      <c r="X181" s="149" t="str">
        <f t="shared" si="250"/>
        <v/>
      </c>
      <c r="Y181" s="149" t="str">
        <f t="shared" si="251"/>
        <v/>
      </c>
      <c r="Z181" s="145" t="str">
        <f t="shared" si="252"/>
        <v/>
      </c>
      <c r="AA181" s="145" t="str">
        <f t="shared" si="231"/>
        <v/>
      </c>
      <c r="AB181" s="145" t="str">
        <f t="shared" si="253"/>
        <v/>
      </c>
      <c r="AC181" s="145" t="str">
        <f t="shared" si="254"/>
        <v/>
      </c>
      <c r="AD181" s="145" t="str">
        <f t="shared" si="255"/>
        <v/>
      </c>
      <c r="AE181" s="145" t="str">
        <f t="shared" si="256"/>
        <v/>
      </c>
      <c r="AF181" s="145" t="str">
        <f t="shared" si="257"/>
        <v/>
      </c>
      <c r="AG181" s="145" t="str">
        <f t="shared" si="258"/>
        <v/>
      </c>
      <c r="AH181" s="148" t="str">
        <f t="shared" si="259"/>
        <v/>
      </c>
      <c r="AI181" s="148" t="str">
        <f t="shared" si="260"/>
        <v/>
      </c>
      <c r="AJ181" s="150" t="str">
        <f t="shared" si="261"/>
        <v/>
      </c>
      <c r="AK181" s="148" t="str">
        <f t="shared" si="262"/>
        <v/>
      </c>
      <c r="AL181" s="148" t="str">
        <f t="shared" si="263"/>
        <v/>
      </c>
      <c r="AM181" s="149" t="str">
        <f t="shared" si="264"/>
        <v/>
      </c>
      <c r="AN181" s="152" t="str">
        <f t="shared" si="265"/>
        <v/>
      </c>
      <c r="AO181" s="145" t="str">
        <f t="shared" si="266"/>
        <v/>
      </c>
      <c r="AP181" s="152" t="str">
        <f t="shared" si="267"/>
        <v/>
      </c>
      <c r="AQ181" s="148" t="str">
        <f t="shared" si="217"/>
        <v/>
      </c>
      <c r="AR181" s="148" t="str">
        <f t="shared" si="232"/>
        <v/>
      </c>
      <c r="AS181" s="148" t="str">
        <f t="shared" si="233"/>
        <v/>
      </c>
      <c r="AT181" s="148" t="str">
        <f t="shared" si="268"/>
        <v/>
      </c>
      <c r="AU181" s="148" t="str">
        <f>IF(D181="","",SUM($AT$10:AT181))</f>
        <v/>
      </c>
      <c r="AV181" s="148" t="str">
        <f t="shared" si="269"/>
        <v/>
      </c>
      <c r="AW181" s="148" t="str">
        <f>IF(D181="","",SUM($AV$10:AV181))</f>
        <v/>
      </c>
      <c r="AX181" s="148" t="str">
        <f t="shared" si="270"/>
        <v/>
      </c>
      <c r="AY181" s="148" t="str">
        <f t="shared" si="271"/>
        <v/>
      </c>
      <c r="AZ181" s="148" t="str">
        <f>IF(D181="","",SUM($AY$10:AY181))</f>
        <v/>
      </c>
      <c r="BA181" s="152" t="str">
        <f t="shared" si="272"/>
        <v/>
      </c>
      <c r="BB181" s="148" t="str">
        <f t="shared" si="273"/>
        <v/>
      </c>
      <c r="BC181" s="148" t="str">
        <f t="shared" si="274"/>
        <v/>
      </c>
      <c r="BD181" s="148" t="str">
        <f t="shared" si="234"/>
        <v/>
      </c>
      <c r="BE181" s="152" t="str">
        <f>IF(D181="","",IF(Instructions!$C$5="BCBA",MIN(100%,AZ181/1500),IF(Instructions!$C$5="BCaBA",MIN(100%,AZ181/1000),"")))</f>
        <v/>
      </c>
      <c r="BF181" s="152" t="str">
        <f>IF(D181="","",IF(Instructions!$C$5="BCBA",MIN(100%,AW181/1500),IF(Instructions!$C$5="BCaBA",MIN(100%,AW181/1000),"")))</f>
        <v/>
      </c>
      <c r="BG181" s="147" t="str">
        <f t="shared" si="275"/>
        <v/>
      </c>
    </row>
    <row r="182" spans="3:59" ht="20.100000000000001" customHeight="1">
      <c r="C182" s="145" t="str">
        <f t="shared" si="226"/>
        <v/>
      </c>
      <c r="D182" s="146" t="str">
        <f t="shared" si="227"/>
        <v/>
      </c>
      <c r="E182" s="147" t="str">
        <f t="shared" si="228"/>
        <v/>
      </c>
      <c r="F182" s="148" t="str">
        <f t="shared" si="235"/>
        <v/>
      </c>
      <c r="G182" s="148" t="str">
        <f t="shared" si="236"/>
        <v/>
      </c>
      <c r="H182" s="148" t="str">
        <f t="shared" si="237"/>
        <v/>
      </c>
      <c r="I182" s="148" t="str">
        <f t="shared" si="238"/>
        <v/>
      </c>
      <c r="J182" s="149" t="str">
        <f t="shared" si="239"/>
        <v/>
      </c>
      <c r="K182" s="149" t="str">
        <f t="shared" si="240"/>
        <v/>
      </c>
      <c r="L182" s="150" t="str">
        <f t="shared" si="229"/>
        <v/>
      </c>
      <c r="M182" s="150" t="str">
        <f t="shared" si="230"/>
        <v/>
      </c>
      <c r="N182" s="151"/>
      <c r="O182" s="148" t="str">
        <f t="shared" si="241"/>
        <v/>
      </c>
      <c r="P182" s="149" t="str">
        <f t="shared" si="242"/>
        <v/>
      </c>
      <c r="Q182" s="148" t="str">
        <f t="shared" si="243"/>
        <v/>
      </c>
      <c r="R182" s="148" t="str">
        <f t="shared" si="244"/>
        <v/>
      </c>
      <c r="S182" s="148" t="str">
        <f t="shared" si="245"/>
        <v/>
      </c>
      <c r="T182" s="148" t="str">
        <f t="shared" si="246"/>
        <v/>
      </c>
      <c r="U182" s="148" t="str">
        <f t="shared" si="247"/>
        <v/>
      </c>
      <c r="V182" s="148" t="str">
        <f t="shared" si="248"/>
        <v/>
      </c>
      <c r="W182" s="148" t="str">
        <f t="shared" si="249"/>
        <v/>
      </c>
      <c r="X182" s="149" t="str">
        <f t="shared" si="250"/>
        <v/>
      </c>
      <c r="Y182" s="149" t="str">
        <f t="shared" si="251"/>
        <v/>
      </c>
      <c r="Z182" s="145" t="str">
        <f t="shared" si="252"/>
        <v/>
      </c>
      <c r="AA182" s="145" t="str">
        <f t="shared" si="231"/>
        <v/>
      </c>
      <c r="AB182" s="145" t="str">
        <f t="shared" si="253"/>
        <v/>
      </c>
      <c r="AC182" s="145" t="str">
        <f t="shared" si="254"/>
        <v/>
      </c>
      <c r="AD182" s="145" t="str">
        <f t="shared" si="255"/>
        <v/>
      </c>
      <c r="AE182" s="145" t="str">
        <f t="shared" si="256"/>
        <v/>
      </c>
      <c r="AF182" s="145" t="str">
        <f t="shared" si="257"/>
        <v/>
      </c>
      <c r="AG182" s="145" t="str">
        <f t="shared" si="258"/>
        <v/>
      </c>
      <c r="AH182" s="148" t="str">
        <f t="shared" si="259"/>
        <v/>
      </c>
      <c r="AI182" s="148" t="str">
        <f t="shared" si="260"/>
        <v/>
      </c>
      <c r="AJ182" s="150" t="str">
        <f t="shared" si="261"/>
        <v/>
      </c>
      <c r="AK182" s="148" t="str">
        <f t="shared" si="262"/>
        <v/>
      </c>
      <c r="AL182" s="148" t="str">
        <f t="shared" si="263"/>
        <v/>
      </c>
      <c r="AM182" s="149" t="str">
        <f t="shared" si="264"/>
        <v/>
      </c>
      <c r="AN182" s="152" t="str">
        <f t="shared" si="265"/>
        <v/>
      </c>
      <c r="AO182" s="145" t="str">
        <f t="shared" si="266"/>
        <v/>
      </c>
      <c r="AP182" s="152" t="str">
        <f t="shared" si="267"/>
        <v/>
      </c>
      <c r="AQ182" s="148" t="str">
        <f t="shared" si="217"/>
        <v/>
      </c>
      <c r="AR182" s="148" t="str">
        <f t="shared" si="232"/>
        <v/>
      </c>
      <c r="AS182" s="148" t="str">
        <f t="shared" si="233"/>
        <v/>
      </c>
      <c r="AT182" s="148" t="str">
        <f t="shared" si="268"/>
        <v/>
      </c>
      <c r="AU182" s="148" t="str">
        <f>IF(D182="","",SUM($AT$10:AT182))</f>
        <v/>
      </c>
      <c r="AV182" s="148" t="str">
        <f t="shared" si="269"/>
        <v/>
      </c>
      <c r="AW182" s="148" t="str">
        <f>IF(D182="","",SUM($AV$10:AV182))</f>
        <v/>
      </c>
      <c r="AX182" s="148" t="str">
        <f t="shared" si="270"/>
        <v/>
      </c>
      <c r="AY182" s="148" t="str">
        <f t="shared" si="271"/>
        <v/>
      </c>
      <c r="AZ182" s="148" t="str">
        <f>IF(D182="","",SUM($AY$10:AY182))</f>
        <v/>
      </c>
      <c r="BA182" s="152" t="str">
        <f t="shared" si="272"/>
        <v/>
      </c>
      <c r="BB182" s="148" t="str">
        <f t="shared" si="273"/>
        <v/>
      </c>
      <c r="BC182" s="148" t="str">
        <f t="shared" si="274"/>
        <v/>
      </c>
      <c r="BD182" s="148" t="str">
        <f t="shared" si="234"/>
        <v/>
      </c>
      <c r="BE182" s="152" t="str">
        <f>IF(D182="","",IF(Instructions!$C$5="BCBA",MIN(100%,AZ182/1500),IF(Instructions!$C$5="BCaBA",MIN(100%,AZ182/1000),"")))</f>
        <v/>
      </c>
      <c r="BF182" s="152" t="str">
        <f>IF(D182="","",IF(Instructions!$C$5="BCBA",MIN(100%,AW182/1500),IF(Instructions!$C$5="BCaBA",MIN(100%,AW182/1000),"")))</f>
        <v/>
      </c>
      <c r="BG182" s="147" t="str">
        <f t="shared" si="275"/>
        <v/>
      </c>
    </row>
    <row r="183" spans="3:59" ht="20.100000000000001" customHeight="1">
      <c r="C183" s="145" t="str">
        <f t="shared" si="226"/>
        <v/>
      </c>
      <c r="D183" s="146" t="str">
        <f t="shared" si="227"/>
        <v/>
      </c>
      <c r="E183" s="147" t="str">
        <f t="shared" si="228"/>
        <v/>
      </c>
      <c r="F183" s="148" t="str">
        <f t="shared" si="235"/>
        <v/>
      </c>
      <c r="G183" s="148" t="str">
        <f t="shared" si="236"/>
        <v/>
      </c>
      <c r="H183" s="148" t="str">
        <f t="shared" si="237"/>
        <v/>
      </c>
      <c r="I183" s="148" t="str">
        <f t="shared" si="238"/>
        <v/>
      </c>
      <c r="J183" s="149" t="str">
        <f t="shared" si="239"/>
        <v/>
      </c>
      <c r="K183" s="149" t="str">
        <f t="shared" si="240"/>
        <v/>
      </c>
      <c r="L183" s="150" t="str">
        <f t="shared" si="229"/>
        <v/>
      </c>
      <c r="M183" s="150" t="str">
        <f t="shared" si="230"/>
        <v/>
      </c>
      <c r="N183" s="151"/>
      <c r="O183" s="148" t="str">
        <f t="shared" si="241"/>
        <v/>
      </c>
      <c r="P183" s="149" t="str">
        <f t="shared" si="242"/>
        <v/>
      </c>
      <c r="Q183" s="148" t="str">
        <f t="shared" si="243"/>
        <v/>
      </c>
      <c r="R183" s="148" t="str">
        <f t="shared" si="244"/>
        <v/>
      </c>
      <c r="S183" s="148" t="str">
        <f t="shared" si="245"/>
        <v/>
      </c>
      <c r="T183" s="148" t="str">
        <f t="shared" si="246"/>
        <v/>
      </c>
      <c r="U183" s="148" t="str">
        <f t="shared" si="247"/>
        <v/>
      </c>
      <c r="V183" s="148" t="str">
        <f t="shared" si="248"/>
        <v/>
      </c>
      <c r="W183" s="148" t="str">
        <f t="shared" si="249"/>
        <v/>
      </c>
      <c r="X183" s="149" t="str">
        <f t="shared" si="250"/>
        <v/>
      </c>
      <c r="Y183" s="149" t="str">
        <f t="shared" si="251"/>
        <v/>
      </c>
      <c r="Z183" s="145" t="str">
        <f t="shared" si="252"/>
        <v/>
      </c>
      <c r="AA183" s="145" t="str">
        <f t="shared" si="231"/>
        <v/>
      </c>
      <c r="AB183" s="145" t="str">
        <f t="shared" si="253"/>
        <v/>
      </c>
      <c r="AC183" s="145" t="str">
        <f t="shared" si="254"/>
        <v/>
      </c>
      <c r="AD183" s="145" t="str">
        <f t="shared" si="255"/>
        <v/>
      </c>
      <c r="AE183" s="145" t="str">
        <f t="shared" si="256"/>
        <v/>
      </c>
      <c r="AF183" s="145" t="str">
        <f t="shared" si="257"/>
        <v/>
      </c>
      <c r="AG183" s="145" t="str">
        <f t="shared" si="258"/>
        <v/>
      </c>
      <c r="AH183" s="148" t="str">
        <f t="shared" si="259"/>
        <v/>
      </c>
      <c r="AI183" s="148" t="str">
        <f t="shared" si="260"/>
        <v/>
      </c>
      <c r="AJ183" s="150" t="str">
        <f t="shared" si="261"/>
        <v/>
      </c>
      <c r="AK183" s="148" t="str">
        <f t="shared" si="262"/>
        <v/>
      </c>
      <c r="AL183" s="148" t="str">
        <f t="shared" si="263"/>
        <v/>
      </c>
      <c r="AM183" s="149" t="str">
        <f t="shared" si="264"/>
        <v/>
      </c>
      <c r="AN183" s="152" t="str">
        <f t="shared" si="265"/>
        <v/>
      </c>
      <c r="AO183" s="145" t="str">
        <f t="shared" si="266"/>
        <v/>
      </c>
      <c r="AP183" s="152" t="str">
        <f t="shared" si="267"/>
        <v/>
      </c>
      <c r="AQ183" s="148" t="str">
        <f t="shared" si="217"/>
        <v/>
      </c>
      <c r="AR183" s="148" t="str">
        <f t="shared" si="232"/>
        <v/>
      </c>
      <c r="AS183" s="148" t="str">
        <f t="shared" si="233"/>
        <v/>
      </c>
      <c r="AT183" s="148" t="str">
        <f t="shared" si="268"/>
        <v/>
      </c>
      <c r="AU183" s="148" t="str">
        <f>IF(D183="","",SUM($AT$10:AT183))</f>
        <v/>
      </c>
      <c r="AV183" s="148" t="str">
        <f t="shared" si="269"/>
        <v/>
      </c>
      <c r="AW183" s="148" t="str">
        <f>IF(D183="","",SUM($AV$10:AV183))</f>
        <v/>
      </c>
      <c r="AX183" s="148" t="str">
        <f t="shared" si="270"/>
        <v/>
      </c>
      <c r="AY183" s="148" t="str">
        <f t="shared" si="271"/>
        <v/>
      </c>
      <c r="AZ183" s="148" t="str">
        <f>IF(D183="","",SUM($AY$10:AY183))</f>
        <v/>
      </c>
      <c r="BA183" s="152" t="str">
        <f t="shared" si="272"/>
        <v/>
      </c>
      <c r="BB183" s="148" t="str">
        <f t="shared" si="273"/>
        <v/>
      </c>
      <c r="BC183" s="148" t="str">
        <f t="shared" si="274"/>
        <v/>
      </c>
      <c r="BD183" s="148" t="str">
        <f t="shared" si="234"/>
        <v/>
      </c>
      <c r="BE183" s="152" t="str">
        <f>IF(D183="","",IF(Instructions!$C$5="BCBA",MIN(100%,AZ183/1500),IF(Instructions!$C$5="BCaBA",MIN(100%,AZ183/1000),"")))</f>
        <v/>
      </c>
      <c r="BF183" s="152" t="str">
        <f>IF(D183="","",IF(Instructions!$C$5="BCBA",MIN(100%,AW183/1500),IF(Instructions!$C$5="BCaBA",MIN(100%,AW183/1000),"")))</f>
        <v/>
      </c>
      <c r="BG183" s="147" t="str">
        <f t="shared" si="275"/>
        <v/>
      </c>
    </row>
    <row r="184" spans="3:59" ht="20.100000000000001" customHeight="1">
      <c r="C184" s="145" t="str">
        <f t="shared" si="226"/>
        <v/>
      </c>
      <c r="D184" s="146" t="str">
        <f t="shared" si="227"/>
        <v/>
      </c>
      <c r="E184" s="147" t="str">
        <f t="shared" si="228"/>
        <v/>
      </c>
      <c r="F184" s="148" t="str">
        <f t="shared" si="235"/>
        <v/>
      </c>
      <c r="G184" s="148" t="str">
        <f t="shared" si="236"/>
        <v/>
      </c>
      <c r="H184" s="148" t="str">
        <f t="shared" si="237"/>
        <v/>
      </c>
      <c r="I184" s="148" t="str">
        <f t="shared" si="238"/>
        <v/>
      </c>
      <c r="J184" s="149" t="str">
        <f t="shared" si="239"/>
        <v/>
      </c>
      <c r="K184" s="149" t="str">
        <f t="shared" si="240"/>
        <v/>
      </c>
      <c r="L184" s="150" t="str">
        <f t="shared" si="229"/>
        <v/>
      </c>
      <c r="M184" s="150" t="str">
        <f t="shared" si="230"/>
        <v/>
      </c>
      <c r="N184" s="151"/>
      <c r="O184" s="148" t="str">
        <f t="shared" si="241"/>
        <v/>
      </c>
      <c r="P184" s="149" t="str">
        <f t="shared" si="242"/>
        <v/>
      </c>
      <c r="Q184" s="148" t="str">
        <f t="shared" si="243"/>
        <v/>
      </c>
      <c r="R184" s="148" t="str">
        <f t="shared" si="244"/>
        <v/>
      </c>
      <c r="S184" s="148" t="str">
        <f t="shared" si="245"/>
        <v/>
      </c>
      <c r="T184" s="148" t="str">
        <f t="shared" si="246"/>
        <v/>
      </c>
      <c r="U184" s="148" t="str">
        <f t="shared" si="247"/>
        <v/>
      </c>
      <c r="V184" s="148" t="str">
        <f t="shared" si="248"/>
        <v/>
      </c>
      <c r="W184" s="148" t="str">
        <f t="shared" si="249"/>
        <v/>
      </c>
      <c r="X184" s="149" t="str">
        <f t="shared" si="250"/>
        <v/>
      </c>
      <c r="Y184" s="149" t="str">
        <f t="shared" si="251"/>
        <v/>
      </c>
      <c r="Z184" s="145" t="str">
        <f t="shared" si="252"/>
        <v/>
      </c>
      <c r="AA184" s="145" t="str">
        <f t="shared" si="231"/>
        <v/>
      </c>
      <c r="AB184" s="145" t="str">
        <f t="shared" si="253"/>
        <v/>
      </c>
      <c r="AC184" s="145" t="str">
        <f t="shared" si="254"/>
        <v/>
      </c>
      <c r="AD184" s="145" t="str">
        <f t="shared" si="255"/>
        <v/>
      </c>
      <c r="AE184" s="145" t="str">
        <f t="shared" si="256"/>
        <v/>
      </c>
      <c r="AF184" s="145" t="str">
        <f t="shared" si="257"/>
        <v/>
      </c>
      <c r="AG184" s="145" t="str">
        <f t="shared" si="258"/>
        <v/>
      </c>
      <c r="AH184" s="148" t="str">
        <f t="shared" si="259"/>
        <v/>
      </c>
      <c r="AI184" s="148" t="str">
        <f t="shared" si="260"/>
        <v/>
      </c>
      <c r="AJ184" s="150" t="str">
        <f t="shared" si="261"/>
        <v/>
      </c>
      <c r="AK184" s="148" t="str">
        <f t="shared" si="262"/>
        <v/>
      </c>
      <c r="AL184" s="148" t="str">
        <f t="shared" si="263"/>
        <v/>
      </c>
      <c r="AM184" s="149" t="str">
        <f t="shared" si="264"/>
        <v/>
      </c>
      <c r="AN184" s="152" t="str">
        <f t="shared" si="265"/>
        <v/>
      </c>
      <c r="AO184" s="145" t="str">
        <f t="shared" si="266"/>
        <v/>
      </c>
      <c r="AP184" s="152" t="str">
        <f t="shared" si="267"/>
        <v/>
      </c>
      <c r="AQ184" s="148" t="str">
        <f t="shared" si="217"/>
        <v/>
      </c>
      <c r="AR184" s="148" t="str">
        <f t="shared" si="232"/>
        <v/>
      </c>
      <c r="AS184" s="148" t="str">
        <f t="shared" si="233"/>
        <v/>
      </c>
      <c r="AT184" s="148" t="str">
        <f t="shared" si="268"/>
        <v/>
      </c>
      <c r="AU184" s="148" t="str">
        <f>IF(D184="","",SUM($AT$10:AT184))</f>
        <v/>
      </c>
      <c r="AV184" s="148" t="str">
        <f t="shared" si="269"/>
        <v/>
      </c>
      <c r="AW184" s="148" t="str">
        <f>IF(D184="","",SUM($AV$10:AV184))</f>
        <v/>
      </c>
      <c r="AX184" s="148" t="str">
        <f t="shared" si="270"/>
        <v/>
      </c>
      <c r="AY184" s="148" t="str">
        <f t="shared" si="271"/>
        <v/>
      </c>
      <c r="AZ184" s="148" t="str">
        <f>IF(D184="","",SUM($AY$10:AY184))</f>
        <v/>
      </c>
      <c r="BA184" s="152" t="str">
        <f t="shared" si="272"/>
        <v/>
      </c>
      <c r="BB184" s="148" t="str">
        <f t="shared" si="273"/>
        <v/>
      </c>
      <c r="BC184" s="148" t="str">
        <f t="shared" si="274"/>
        <v/>
      </c>
      <c r="BD184" s="148" t="str">
        <f t="shared" si="234"/>
        <v/>
      </c>
      <c r="BE184" s="152" t="str">
        <f>IF(D184="","",IF(Instructions!$C$5="BCBA",MIN(100%,AZ184/1500),IF(Instructions!$C$5="BCaBA",MIN(100%,AZ184/1000),"")))</f>
        <v/>
      </c>
      <c r="BF184" s="152" t="str">
        <f>IF(D184="","",IF(Instructions!$C$5="BCBA",MIN(100%,AW184/1500),IF(Instructions!$C$5="BCaBA",MIN(100%,AW184/1000),"")))</f>
        <v/>
      </c>
      <c r="BG184" s="147" t="str">
        <f t="shared" si="275"/>
        <v/>
      </c>
    </row>
    <row r="185" spans="3:59" ht="20.100000000000001" customHeight="1">
      <c r="C185" s="145" t="str">
        <f t="shared" si="226"/>
        <v/>
      </c>
      <c r="D185" s="146" t="str">
        <f t="shared" si="227"/>
        <v/>
      </c>
      <c r="E185" s="147" t="str">
        <f t="shared" si="228"/>
        <v/>
      </c>
      <c r="F185" s="148" t="str">
        <f t="shared" si="235"/>
        <v/>
      </c>
      <c r="G185" s="148" t="str">
        <f t="shared" si="236"/>
        <v/>
      </c>
      <c r="H185" s="148" t="str">
        <f t="shared" si="237"/>
        <v/>
      </c>
      <c r="I185" s="148" t="str">
        <f t="shared" si="238"/>
        <v/>
      </c>
      <c r="J185" s="149" t="str">
        <f t="shared" si="239"/>
        <v/>
      </c>
      <c r="K185" s="149" t="str">
        <f t="shared" si="240"/>
        <v/>
      </c>
      <c r="L185" s="150" t="str">
        <f t="shared" si="229"/>
        <v/>
      </c>
      <c r="M185" s="150" t="str">
        <f t="shared" si="230"/>
        <v/>
      </c>
      <c r="N185" s="151"/>
      <c r="O185" s="148" t="str">
        <f t="shared" si="241"/>
        <v/>
      </c>
      <c r="P185" s="149" t="str">
        <f t="shared" si="242"/>
        <v/>
      </c>
      <c r="Q185" s="148" t="str">
        <f t="shared" si="243"/>
        <v/>
      </c>
      <c r="R185" s="148" t="str">
        <f t="shared" si="244"/>
        <v/>
      </c>
      <c r="S185" s="148" t="str">
        <f t="shared" si="245"/>
        <v/>
      </c>
      <c r="T185" s="148" t="str">
        <f t="shared" si="246"/>
        <v/>
      </c>
      <c r="U185" s="148" t="str">
        <f t="shared" si="247"/>
        <v/>
      </c>
      <c r="V185" s="148" t="str">
        <f t="shared" si="248"/>
        <v/>
      </c>
      <c r="W185" s="148" t="str">
        <f t="shared" si="249"/>
        <v/>
      </c>
      <c r="X185" s="149" t="str">
        <f t="shared" si="250"/>
        <v/>
      </c>
      <c r="Y185" s="149" t="str">
        <f t="shared" si="251"/>
        <v/>
      </c>
      <c r="Z185" s="145" t="str">
        <f t="shared" si="252"/>
        <v/>
      </c>
      <c r="AA185" s="145" t="str">
        <f t="shared" si="231"/>
        <v/>
      </c>
      <c r="AB185" s="145" t="str">
        <f t="shared" si="253"/>
        <v/>
      </c>
      <c r="AC185" s="145" t="str">
        <f t="shared" si="254"/>
        <v/>
      </c>
      <c r="AD185" s="145" t="str">
        <f t="shared" si="255"/>
        <v/>
      </c>
      <c r="AE185" s="145" t="str">
        <f t="shared" si="256"/>
        <v/>
      </c>
      <c r="AF185" s="145" t="str">
        <f t="shared" si="257"/>
        <v/>
      </c>
      <c r="AG185" s="145" t="str">
        <f t="shared" si="258"/>
        <v/>
      </c>
      <c r="AH185" s="148" t="str">
        <f t="shared" si="259"/>
        <v/>
      </c>
      <c r="AI185" s="148" t="str">
        <f t="shared" si="260"/>
        <v/>
      </c>
      <c r="AJ185" s="150" t="str">
        <f t="shared" si="261"/>
        <v/>
      </c>
      <c r="AK185" s="148" t="str">
        <f t="shared" si="262"/>
        <v/>
      </c>
      <c r="AL185" s="148" t="str">
        <f t="shared" si="263"/>
        <v/>
      </c>
      <c r="AM185" s="149" t="str">
        <f t="shared" si="264"/>
        <v/>
      </c>
      <c r="AN185" s="152" t="str">
        <f t="shared" si="265"/>
        <v/>
      </c>
      <c r="AO185" s="145" t="str">
        <f t="shared" si="266"/>
        <v/>
      </c>
      <c r="AP185" s="152" t="str">
        <f t="shared" si="267"/>
        <v/>
      </c>
      <c r="AQ185" s="148" t="str">
        <f t="shared" si="217"/>
        <v/>
      </c>
      <c r="AR185" s="148" t="str">
        <f t="shared" si="232"/>
        <v/>
      </c>
      <c r="AS185" s="148" t="str">
        <f t="shared" si="233"/>
        <v/>
      </c>
      <c r="AT185" s="148" t="str">
        <f t="shared" si="268"/>
        <v/>
      </c>
      <c r="AU185" s="148" t="str">
        <f>IF(D185="","",SUM($AT$10:AT185))</f>
        <v/>
      </c>
      <c r="AV185" s="148" t="str">
        <f t="shared" si="269"/>
        <v/>
      </c>
      <c r="AW185" s="148" t="str">
        <f>IF(D185="","",SUM($AV$10:AV185))</f>
        <v/>
      </c>
      <c r="AX185" s="148" t="str">
        <f t="shared" si="270"/>
        <v/>
      </c>
      <c r="AY185" s="148" t="str">
        <f t="shared" si="271"/>
        <v/>
      </c>
      <c r="AZ185" s="148" t="str">
        <f>IF(D185="","",SUM($AY$10:AY185))</f>
        <v/>
      </c>
      <c r="BA185" s="152" t="str">
        <f t="shared" si="272"/>
        <v/>
      </c>
      <c r="BB185" s="148" t="str">
        <f t="shared" si="273"/>
        <v/>
      </c>
      <c r="BC185" s="148" t="str">
        <f t="shared" si="274"/>
        <v/>
      </c>
      <c r="BD185" s="148" t="str">
        <f t="shared" si="234"/>
        <v/>
      </c>
      <c r="BE185" s="152" t="str">
        <f>IF(D185="","",IF(Instructions!$C$5="BCBA",MIN(100%,AZ185/1500),IF(Instructions!$C$5="BCaBA",MIN(100%,AZ185/1000),"")))</f>
        <v/>
      </c>
      <c r="BF185" s="152" t="str">
        <f>IF(D185="","",IF(Instructions!$C$5="BCBA",MIN(100%,AW185/1500),IF(Instructions!$C$5="BCaBA",MIN(100%,AW185/1000),"")))</f>
        <v/>
      </c>
      <c r="BG185" s="147" t="str">
        <f t="shared" si="275"/>
        <v/>
      </c>
    </row>
    <row r="186" spans="3:59" ht="20.100000000000001" customHeight="1">
      <c r="C186" s="145" t="str">
        <f t="shared" ref="C186" si="276">LEFT(B186,4)</f>
        <v/>
      </c>
      <c r="D186" s="146" t="str">
        <f t="shared" ref="D186" si="277">IF(B186="","",TEXT(VALUE(MID(B186,6,2))*29,"mmmm"))</f>
        <v/>
      </c>
      <c r="E186" s="147" t="str">
        <f t="shared" ref="E186" si="278">IF(RIGHT(B186,1)="1","Supervised Independent Fieldwork", IF(RIGHT(B186,1)="2","Practicum", IF(RIGHT(B186,1)="3","Intensive Practicum","")))</f>
        <v/>
      </c>
      <c r="F186" s="148" t="str">
        <f t="shared" ref="F186" si="279">IF(B186="","",SUMIF(YearMonthExperienceType,B186,LogIndependentHours))</f>
        <v/>
      </c>
      <c r="G186" s="148" t="str">
        <f t="shared" ref="G186" si="280">IF(B186="","",SUMIF(YearMonthExperienceType,B186,LogSupervisionHours))</f>
        <v/>
      </c>
      <c r="H186" s="148" t="str">
        <f t="shared" ref="H186" si="281">IF(B186="","",SUMIF(YearMonthExperienceType,B186,LogExperienceHours))</f>
        <v/>
      </c>
      <c r="I186" s="148" t="str">
        <f t="shared" ref="I186" si="282">IF(B186="","",SUMIF(YearMonthExperienceType,B186,LogUnrestrictedHours))</f>
        <v/>
      </c>
      <c r="J186" s="149" t="str">
        <f t="shared" ref="J186" si="283">IF(B186="","",SUMIF(YearMonthExperienceType,B186,LogSupervisionContacts))</f>
        <v/>
      </c>
      <c r="K186" s="149" t="str">
        <f t="shared" ref="K186" si="284">IF(B186="","",SUMIF(YearMonthExperienceType,B186,LogClientObservations))</f>
        <v/>
      </c>
      <c r="L186" s="150" t="str">
        <f t="shared" ref="L186" si="285">IF(D186="","",G186/H186)</f>
        <v/>
      </c>
      <c r="M186" s="150" t="str">
        <f t="shared" ref="M186" si="286">IF(D186="","",O186/G186)</f>
        <v/>
      </c>
      <c r="N186" s="151"/>
      <c r="O186" s="148" t="str">
        <f t="shared" ref="O186" si="287">IF(B186="","",SUMIF(YearMonthExperienceType,B186,LogGroupSupervisionHours))</f>
        <v/>
      </c>
      <c r="P186" s="149" t="str">
        <f t="shared" ref="P186" si="288">IF(B186="","",SUMIF(YearMonthExperienceType,B186,LogExperiencesNotUnderContract))</f>
        <v/>
      </c>
      <c r="Q186" s="148" t="str">
        <f t="shared" ref="Q186" si="289">IF(B186="","",SUMIF(YearMonthExperienceType,B186,LogIndependentHoursUnderContract))</f>
        <v/>
      </c>
      <c r="R186" s="148" t="str">
        <f t="shared" ref="R186" si="290">IF(B186="","",SUMIF(YearMonthExperienceType,B186,LogSupervisionHoursUnderContract))</f>
        <v/>
      </c>
      <c r="S186" s="148" t="str">
        <f t="shared" ref="S186" si="291">IF(B186="","",SUMIF(YearMonthExperienceType,B186,LogExperienceHoursUnderContract))</f>
        <v/>
      </c>
      <c r="T186" s="148" t="str">
        <f t="shared" ref="T186" si="292">IF(B186="","",SUMIF(YearMonth,LEFT(B186,7),LogExperienceHoursUnderContract))</f>
        <v/>
      </c>
      <c r="U186" s="148" t="str">
        <f t="shared" ref="U186" si="293">IF(B186="","",SUMIF(YearMonthExperienceType,B186,LogUnrestrictedHoursUnderContract))</f>
        <v/>
      </c>
      <c r="V186" s="148" t="str">
        <f t="shared" ref="V186" si="294">IF(B186="","",SUMIF(YearMonthExperienceType,B186,LogWeightedExperienceHoursUnderContract))</f>
        <v/>
      </c>
      <c r="W186" s="148" t="str">
        <f t="shared" ref="W186" si="295">IF(B186="","",SUMIF(YearMonthExperienceType,B186,LogGroupSupervisionHoursUnderContract))</f>
        <v/>
      </c>
      <c r="X186" s="149" t="str">
        <f t="shared" ref="X186" si="296">IF(B186="","",SUMIF(YearMonthExperienceType,B186,LogSupervisionContactsUnderContract))</f>
        <v/>
      </c>
      <c r="Y186" s="149" t="str">
        <f t="shared" ref="Y186" si="297">IF(B186="","",SUMIF(YearMonthExperienceType,B186,LogClientObservationsUnderContract))</f>
        <v/>
      </c>
      <c r="Z186" s="145" t="str">
        <f t="shared" ref="Z186" si="298">IF(D186="","",IF(P186&lt;1,"","A"))</f>
        <v/>
      </c>
      <c r="AA186" s="145" t="str">
        <f t="shared" ref="AA186" si="299">IF(D186="","",IF(OR(T186&lt;20, T186&gt;130),"B",""))</f>
        <v/>
      </c>
      <c r="AB186" s="145" t="str">
        <f t="shared" ref="AB186" si="300">IF(ISERROR(R186/S186),"",IF(OR(AND(E186="Supervised Independent Fieldwork",R186/S186&lt;0.05),AND(E186="Praticum",R186/S186&lt;0.075),AND(E186="Intensive Practicum",R186/S186&lt;0.1)),"C",""))</f>
        <v/>
      </c>
      <c r="AC186" s="145" t="str">
        <f t="shared" ref="AC186" si="301">IF(ISERROR(W186/R186),"",IF(W186/R186&gt;0.5,"D",""))</f>
        <v/>
      </c>
      <c r="AD186" s="145" t="str">
        <f t="shared" ref="AD186" si="302">IF(OR(AND(E186="Supervised Independent Fieldwork",X186&lt;2),AND(E186="Practicum",X186&lt;4),AND(E186="Intensive Practicum",X186&lt;8)),"E","")</f>
        <v/>
      </c>
      <c r="AE186" s="145" t="str">
        <f t="shared" ref="AE186" si="303">IF(OR(AND(E186="Supervised Independent Fieldwork",Y186&lt;2),AND(E186="Practicum",Y186&lt;4),AND(E186="Intensive Practicum",Y186&lt;4)),"F","")</f>
        <v/>
      </c>
      <c r="AF186" s="145" t="str">
        <f t="shared" ref="AF186" si="304">IF(D186="","",IF(BE186&lt;0.5,"G",""))</f>
        <v/>
      </c>
      <c r="AG186" s="145" t="str">
        <f t="shared" ref="AG186" si="305">IF(D186="","",IF(BF186&lt;1,"H",""))</f>
        <v/>
      </c>
      <c r="AH186" s="148" t="str">
        <f t="shared" ref="AH186" si="306">IF(D186="","",R186-W186)</f>
        <v/>
      </c>
      <c r="AI186" s="148" t="str">
        <f t="shared" ref="AI186" si="307">IF(D186="","",IF(W186&gt;AH186,MAX(AH186*2),R186))</f>
        <v/>
      </c>
      <c r="AJ186" s="150" t="str">
        <f t="shared" ref="AJ186" si="308">IF(E186="Supervised Independent Fieldwork", 0.05,IF(E186="Practicum", 0.075,IF(E186="Intensive Practicum", 0.1,"")))</f>
        <v/>
      </c>
      <c r="AK186" s="148" t="str">
        <f t="shared" ref="AK186" si="309">IF(D186="","",IF(S186&gt;AI186/AJ186,AI186/AJ186, S186))</f>
        <v/>
      </c>
      <c r="AL186" s="148" t="str">
        <f t="shared" ref="AL186" si="310">IF(D186="","",IF(AND(AK186&gt;20,AK186&lt;130),AK186,IF(AK186&gt;=130,130,0)))</f>
        <v/>
      </c>
      <c r="AM186" s="149" t="str">
        <f t="shared" ref="AM186" si="311">IF(E186="Supervised Independent Fieldwork", 2,IF(E186="Practicum", 4,IF(E186="Intensive Practicum",8,"")))</f>
        <v/>
      </c>
      <c r="AN186" s="152" t="str">
        <f t="shared" ref="AN186" si="312">IF(D186="","",MIN(100%,X186/AM186))</f>
        <v/>
      </c>
      <c r="AO186" s="145" t="str">
        <f t="shared" ref="AO186" si="313">IF(E186="Supervised Independent Fieldwork", 2,IF(E186="Practicum", 4,IF(E186="Intensive Practicum",4,"")))</f>
        <v/>
      </c>
      <c r="AP186" s="152" t="str">
        <f t="shared" ref="AP186" si="314">IF(D186="","",MIN(100%,Y186/AO186))</f>
        <v/>
      </c>
      <c r="AQ186" s="148" t="str">
        <f t="shared" si="217"/>
        <v/>
      </c>
      <c r="AR186" s="148" t="str">
        <f t="shared" ref="AR186" si="315">LEFT(B186,7)</f>
        <v/>
      </c>
      <c r="AS186" s="148" t="str">
        <f t="shared" si="233"/>
        <v/>
      </c>
      <c r="AT186" s="148" t="str">
        <f t="shared" ref="AT186" si="316">IF(D186="","",IF(AS186&lt;20,0,IF(AQ186&gt;130,130,AQ186)))</f>
        <v/>
      </c>
      <c r="AU186" s="148" t="str">
        <f>IF(D186="","",SUM($AT$10:AT186))</f>
        <v/>
      </c>
      <c r="AV186" s="148" t="str">
        <f t="shared" ref="AV186" si="317">IF(E186="Supervised Independent Fieldwork", AT186,IF(E186="Practicum", AT186*1.5,IF(E186="Intensive Practicum", AT186*2,"")))</f>
        <v/>
      </c>
      <c r="AW186" s="148" t="str">
        <f>IF(D186="","",SUM($AV$10:AV186))</f>
        <v/>
      </c>
      <c r="AX186" s="148" t="str">
        <f t="shared" ref="AX186" si="318">IF(D186="","",IF(AT186&gt;0,MIN(U186,AT186),0))</f>
        <v/>
      </c>
      <c r="AY186" s="148" t="str">
        <f t="shared" ref="AY186" si="319">IF(E186="Supervised Independent Fieldwork", AX186,IF(E186="Practicum", AX186*1.5,IF(E186="Intensive Practicum", AX186*2,"")))</f>
        <v/>
      </c>
      <c r="AZ186" s="148" t="str">
        <f>IF(D186="","",SUM($AY$10:AY186))</f>
        <v/>
      </c>
      <c r="BA186" s="152" t="str">
        <f t="shared" ref="BA186" si="320">IF(D186="","",IFERROR(BC186/BD186,0))</f>
        <v/>
      </c>
      <c r="BB186" s="148" t="str">
        <f t="shared" ref="BB186" si="321">IF(D186="","",BD186-BC186)</f>
        <v/>
      </c>
      <c r="BC186" s="148" t="str">
        <f t="shared" ref="BC186" si="322">IF(D186="","",IF(BD186=0,0,AI186))</f>
        <v/>
      </c>
      <c r="BD186" s="148" t="str">
        <f t="shared" ref="BD186" si="323">AT186</f>
        <v/>
      </c>
      <c r="BE186" s="152" t="str">
        <f>IF(D186="","",IF(Instructions!$C$5="BCBA",MIN(100%,AZ186/1500),IF(Instructions!$C$5="BCaBA",MIN(100%,AZ186/1000),"")))</f>
        <v/>
      </c>
      <c r="BF186" s="152" t="str">
        <f>IF(D186="","",IF(Instructions!$C$5="BCBA",MIN(100%,AW186/1500),IF(Instructions!$C$5="BCaBA",MIN(100%,AW186/1000),"")))</f>
        <v/>
      </c>
      <c r="BG186" s="147" t="str">
        <f t="shared" ref="BG186" si="324">IF(Z186&lt;&gt;"","   "&amp;Z186,"")&amp;IF(AA186&lt;&gt;"","   "&amp;AA186,"")&amp;IF(AB186&lt;&gt;"","   "&amp;AB186,"")&amp;IF(AC186&lt;&gt;"","   "&amp;AC186,"")&amp;IF(AD186&lt;&gt;"","   "&amp;AD186,"")&amp;IF(AE186&lt;&gt;"","   "&amp;AE186,"")&amp;IF(AF186&lt;&gt;"","   "&amp;AF186,"")&amp;IF(AG186&lt;&gt;"","   "&amp;AG186,"")</f>
        <v/>
      </c>
    </row>
    <row r="187" spans="3:59">
      <c r="T187" s="139" t="str">
        <f t="shared" si="246"/>
        <v/>
      </c>
      <c r="AQ187" s="148"/>
    </row>
  </sheetData>
  <sheetProtection algorithmName="SHA-512" hashValue="ePrYBbY4JEyzUvEzt3FEaGxnNe999KSKF9FuqHK8W9e+JZDHeMWUt0HmdtX2oZV4jGEArwxPBAz2bv5YW+vDog==" saltValue="STPC1wH0gz361lGMk1kS8A==" spinCount="100000" sheet="1" objects="1" scenarios="1" selectLockedCells="1" selectUnlockedCells="1"/>
  <dataConsolidate/>
  <mergeCells count="10">
    <mergeCell ref="F8:M8"/>
    <mergeCell ref="C8:E8"/>
    <mergeCell ref="BB8:BG8"/>
    <mergeCell ref="A1:BG1"/>
    <mergeCell ref="A2:BG2"/>
    <mergeCell ref="A5:BG5"/>
    <mergeCell ref="A7:BG7"/>
    <mergeCell ref="A3:BG3"/>
    <mergeCell ref="A4:BG4"/>
    <mergeCell ref="A6:BG6"/>
  </mergeCells>
  <conditionalFormatting sqref="A10:M18588">
    <cfRule type="expression" dxfId="1" priority="3">
      <formula>AND(MOD(ROW(),2)=0,$B10&lt;&gt;"")</formula>
    </cfRule>
  </conditionalFormatting>
  <conditionalFormatting sqref="O10:BG32 O33:AP186 AR33:BG186 AQ33:AQ187">
    <cfRule type="expression" dxfId="0" priority="1">
      <formula>AND(MOD(ROW(),2)=0,$B10&lt;&gt;"")</formula>
    </cfRule>
  </conditionalFormatting>
  <pageMargins left="0.25" right="0.25" top="0.75" bottom="0.75" header="0.3" footer="0.3"/>
  <pageSetup scale="6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zoomScaleNormal="100" zoomScaleSheetLayoutView="50" zoomScalePageLayoutView="60" workbookViewId="0">
      <selection activeCell="E10" sqref="E10"/>
    </sheetView>
  </sheetViews>
  <sheetFormatPr defaultColWidth="8.7109375" defaultRowHeight="12.75"/>
  <cols>
    <col min="1" max="1" width="3.7109375" style="92" customWidth="1"/>
    <col min="2" max="2" width="43.42578125" style="82" customWidth="1"/>
    <col min="3" max="3" width="43.42578125" style="80" customWidth="1"/>
    <col min="4" max="4" width="43.42578125" style="81" customWidth="1"/>
    <col min="5" max="6" width="8.7109375" style="44"/>
    <col min="7" max="16384" width="8.7109375" style="92"/>
  </cols>
  <sheetData>
    <row r="1" spans="1:6" ht="24" customHeight="1">
      <c r="A1" s="182"/>
      <c r="B1" s="182"/>
      <c r="C1" s="182"/>
      <c r="D1" s="182"/>
    </row>
    <row r="2" spans="1:6" ht="24" customHeight="1">
      <c r="A2" s="182"/>
      <c r="B2" s="182"/>
      <c r="C2" s="182"/>
      <c r="D2" s="182"/>
    </row>
    <row r="3" spans="1:6" ht="18.75">
      <c r="A3" s="183" t="s">
        <v>206</v>
      </c>
      <c r="B3" s="183"/>
      <c r="C3" s="183"/>
      <c r="D3" s="183"/>
    </row>
    <row r="4" spans="1:6" s="77" customFormat="1" ht="11.25">
      <c r="A4" s="184" t="str">
        <f>Instructions!D5</f>
        <v>Version 1.2</v>
      </c>
      <c r="B4" s="184"/>
      <c r="C4" s="184"/>
      <c r="D4" s="184"/>
      <c r="E4" s="78"/>
      <c r="F4" s="78"/>
    </row>
    <row r="5" spans="1:6" s="77" customFormat="1" ht="15.75">
      <c r="A5" s="181" t="str">
        <f>IF(Instructions!B5=0,"",Instructions!B5)</f>
        <v/>
      </c>
      <c r="B5" s="181"/>
      <c r="C5" s="181"/>
      <c r="D5" s="181"/>
      <c r="E5" s="78"/>
      <c r="F5" s="78"/>
    </row>
    <row r="6" spans="1:6" s="77" customFormat="1" ht="11.25">
      <c r="A6" s="94"/>
      <c r="B6" s="94"/>
      <c r="C6" s="94"/>
      <c r="D6" s="94"/>
      <c r="E6" s="78"/>
      <c r="F6" s="78"/>
    </row>
    <row r="7" spans="1:6" ht="26.1" customHeight="1">
      <c r="A7" s="180" t="s">
        <v>215</v>
      </c>
      <c r="B7" s="180"/>
      <c r="C7" s="180"/>
      <c r="D7" s="180"/>
    </row>
    <row r="8" spans="1:6" ht="20.100000000000001" customHeight="1">
      <c r="A8" s="119"/>
      <c r="B8" s="120" t="s">
        <v>188</v>
      </c>
      <c r="C8" s="120" t="s">
        <v>141</v>
      </c>
      <c r="D8" s="120" t="s">
        <v>181</v>
      </c>
    </row>
    <row r="9" spans="1:6" s="93" customFormat="1" ht="90.95" customHeight="1">
      <c r="A9" s="121" t="s">
        <v>154</v>
      </c>
      <c r="B9" s="97" t="s">
        <v>173</v>
      </c>
      <c r="C9" s="97" t="s">
        <v>178</v>
      </c>
      <c r="D9" s="97" t="s">
        <v>189</v>
      </c>
      <c r="E9" s="84"/>
      <c r="F9" s="84"/>
    </row>
    <row r="10" spans="1:6" s="93" customFormat="1" ht="90.95" customHeight="1">
      <c r="A10" s="95" t="s">
        <v>153</v>
      </c>
      <c r="B10" s="96" t="s">
        <v>193</v>
      </c>
      <c r="C10" s="96" t="s">
        <v>190</v>
      </c>
      <c r="D10" s="96" t="s">
        <v>179</v>
      </c>
      <c r="E10" s="84"/>
      <c r="F10" s="84"/>
    </row>
    <row r="11" spans="1:6" s="93" customFormat="1" ht="90.95" customHeight="1">
      <c r="A11" s="121" t="s">
        <v>155</v>
      </c>
      <c r="B11" s="97" t="s">
        <v>194</v>
      </c>
      <c r="C11" s="97" t="s">
        <v>191</v>
      </c>
      <c r="D11" s="97" t="s">
        <v>180</v>
      </c>
      <c r="E11" s="84"/>
      <c r="F11" s="84"/>
    </row>
    <row r="12" spans="1:6" s="93" customFormat="1" ht="90.95" customHeight="1">
      <c r="A12" s="95" t="s">
        <v>156</v>
      </c>
      <c r="B12" s="96" t="s">
        <v>142</v>
      </c>
      <c r="C12" s="96" t="s">
        <v>207</v>
      </c>
      <c r="D12" s="96" t="s">
        <v>192</v>
      </c>
      <c r="E12" s="84"/>
      <c r="F12" s="84"/>
    </row>
    <row r="13" spans="1:6" s="93" customFormat="1" ht="90.95" customHeight="1">
      <c r="A13" s="121" t="s">
        <v>157</v>
      </c>
      <c r="B13" s="97" t="s">
        <v>195</v>
      </c>
      <c r="C13" s="97" t="s">
        <v>182</v>
      </c>
      <c r="D13" s="97" t="s">
        <v>183</v>
      </c>
      <c r="E13" s="84"/>
      <c r="F13" s="84"/>
    </row>
    <row r="14" spans="1:6" s="93" customFormat="1" ht="90.95" customHeight="1">
      <c r="A14" s="95" t="s">
        <v>158</v>
      </c>
      <c r="B14" s="96" t="s">
        <v>196</v>
      </c>
      <c r="C14" s="96" t="s">
        <v>184</v>
      </c>
      <c r="D14" s="96" t="s">
        <v>185</v>
      </c>
      <c r="E14" s="84"/>
      <c r="F14" s="84"/>
    </row>
    <row r="15" spans="1:6" s="93" customFormat="1" ht="90.95" customHeight="1">
      <c r="A15" s="121" t="s">
        <v>159</v>
      </c>
      <c r="B15" s="97" t="s">
        <v>143</v>
      </c>
      <c r="C15" s="97" t="s">
        <v>186</v>
      </c>
      <c r="D15" s="97" t="s">
        <v>187</v>
      </c>
      <c r="E15" s="84"/>
      <c r="F15" s="84"/>
    </row>
    <row r="16" spans="1:6" s="93" customFormat="1" ht="90.95" customHeight="1">
      <c r="A16" s="95" t="s">
        <v>160</v>
      </c>
      <c r="B16" s="96" t="s">
        <v>144</v>
      </c>
      <c r="C16" s="96" t="s">
        <v>201</v>
      </c>
      <c r="D16" s="96" t="s">
        <v>200</v>
      </c>
      <c r="E16" s="84"/>
      <c r="F16" s="84"/>
    </row>
  </sheetData>
  <sheetProtection algorithmName="SHA-512" hashValue="pZbXb8Ao/RMS4aUWHG4hK26kgiWDB38zS4aO5tY6LCXSncjuvrElFbznq90m4Q9QQQ1B4TM1DeA3dtkUv0drhA==" saltValue="CrCYJtQgbF5LsziaNfppwA==" spinCount="100000" sheet="1" objects="1" scenarios="1" selectLockedCells="1" selectUnlockedCells="1"/>
  <mergeCells count="6">
    <mergeCell ref="A7:D7"/>
    <mergeCell ref="A5:D5"/>
    <mergeCell ref="A2:D2"/>
    <mergeCell ref="A1:D1"/>
    <mergeCell ref="A3:D3"/>
    <mergeCell ref="A4:D4"/>
  </mergeCells>
  <pageMargins left="0.25" right="0.25" top="0.75" bottom="0.75" header="0.3" footer="0.3"/>
  <pageSetup scale="6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38</vt:i4>
      </vt:variant>
    </vt:vector>
  </HeadingPairs>
  <TitlesOfParts>
    <vt:vector size="44" baseType="lpstr">
      <vt:lpstr>Instructions</vt:lpstr>
      <vt:lpstr>Settings</vt:lpstr>
      <vt:lpstr>Supervisors</vt:lpstr>
      <vt:lpstr>Experience Log</vt:lpstr>
      <vt:lpstr>Data Analysis</vt:lpstr>
      <vt:lpstr>Audit Categories</vt:lpstr>
      <vt:lpstr>Client_Observation</vt:lpstr>
      <vt:lpstr>DataYearMonthExperienceType</vt:lpstr>
      <vt:lpstr>Experience_Types</vt:lpstr>
      <vt:lpstr>ExperienceLogSettings</vt:lpstr>
      <vt:lpstr>ExperienceType</vt:lpstr>
      <vt:lpstr>LogClientObservations</vt:lpstr>
      <vt:lpstr>LogClientObservationsUnderContract</vt:lpstr>
      <vt:lpstr>LogDateOfExperience</vt:lpstr>
      <vt:lpstr>LogExperienceHours</vt:lpstr>
      <vt:lpstr>LogExperienceHoursUnderContract</vt:lpstr>
      <vt:lpstr>LogExperienceSetting</vt:lpstr>
      <vt:lpstr>LogExperiencesNotUnderContract</vt:lpstr>
      <vt:lpstr>LogExperienceType</vt:lpstr>
      <vt:lpstr>LogGroupSupervisionHours</vt:lpstr>
      <vt:lpstr>LogGroupSupervisionHoursUnderContract</vt:lpstr>
      <vt:lpstr>LogIndependentHours</vt:lpstr>
      <vt:lpstr>LogIndependentHoursUnderContract</vt:lpstr>
      <vt:lpstr>LogIndividualSupervisionHours</vt:lpstr>
      <vt:lpstr>LogMonth</vt:lpstr>
      <vt:lpstr>LogRestrictedHours</vt:lpstr>
      <vt:lpstr>LogSupervisionContacts</vt:lpstr>
      <vt:lpstr>LogSupervisionContactsUnderContract</vt:lpstr>
      <vt:lpstr>LogSupervisionHours</vt:lpstr>
      <vt:lpstr>LogSupervisionHoursUnderContract</vt:lpstr>
      <vt:lpstr>LogSupervisor</vt:lpstr>
      <vt:lpstr>LogUnrestrictedHours</vt:lpstr>
      <vt:lpstr>LogUnrestrictedHoursUnderContract</vt:lpstr>
      <vt:lpstr>LogWeightedExperienceHoursUnderContract</vt:lpstr>
      <vt:lpstr>LogYear</vt:lpstr>
      <vt:lpstr>Method_of_Supervision</vt:lpstr>
      <vt:lpstr>MonthYearExperienceType</vt:lpstr>
      <vt:lpstr>Primary_Age_Group_of_Clients</vt:lpstr>
      <vt:lpstr>Primary_Areas_of_Work</vt:lpstr>
      <vt:lpstr>Primary_Emphasis_of_Work</vt:lpstr>
      <vt:lpstr>'Experience Log'!Supervisor_Qualifications</vt:lpstr>
      <vt:lpstr>Supervisor_Qualifications</vt:lpstr>
      <vt:lpstr>YearMonth</vt:lpstr>
      <vt:lpstr>YearMonthExperienceType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erickdubuque</dc:creator>
  <cp:lastModifiedBy>Sarah B.</cp:lastModifiedBy>
  <dcterms:created xsi:type="dcterms:W3CDTF">2018-02-21T22:39:11Z</dcterms:created>
  <dcterms:modified xsi:type="dcterms:W3CDTF">2018-05-22T19:11:23Z</dcterms:modified>
</cp:coreProperties>
</file>